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defaultThemeVersion="166925"/>
  <mc:AlternateContent xmlns:mc="http://schemas.openxmlformats.org/markup-compatibility/2006">
    <mc:Choice Requires="x15">
      <x15ac:absPath xmlns:x15ac="http://schemas.microsoft.com/office/spreadsheetml/2010/11/ac" url="\\mfq03gd\data03gd\gd\DGAPE\DASM\Notes_officielles\2024\04-avril\Environnement\Ratio_tarif_carbone_2022\"/>
    </mc:Choice>
  </mc:AlternateContent>
  <xr:revisionPtr revIDLastSave="0" documentId="13_ncr:1_{052C9637-C041-4066-A1C2-CCB5B334AA1D}" xr6:coauthVersionLast="47" xr6:coauthVersionMax="47" xr10:uidLastSave="{00000000-0000-0000-0000-000000000000}"/>
  <bookViews>
    <workbookView xWindow="28680" yWindow="-120" windowWidth="29040" windowHeight="15840" tabRatio="654" activeTab="2" xr2:uid="{00000000-000D-0000-FFFF-FFFF00000000}"/>
  </bookViews>
  <sheets>
    <sheet name="Ratio" sheetId="10" r:id="rId1"/>
    <sheet name="Sommaire" sheetId="23" r:id="rId2"/>
    <sheet name="Données" sheetId="22"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3" i="22" l="1"/>
  <c r="P25" i="22"/>
  <c r="B26" i="22"/>
  <c r="G12" i="10" l="1"/>
  <c r="C12" i="10"/>
  <c r="C11" i="10"/>
  <c r="C10" i="10"/>
  <c r="C9" i="10"/>
  <c r="C8" i="10"/>
  <c r="C7" i="10"/>
  <c r="C6" i="10"/>
  <c r="C5" i="10"/>
  <c r="Q14" i="22" l="1"/>
  <c r="Q54" i="22"/>
  <c r="Q142" i="22"/>
  <c r="Q143" i="22"/>
  <c r="Q436" i="22"/>
  <c r="Q261" i="22"/>
  <c r="Q262" i="22"/>
  <c r="Q263" i="22"/>
  <c r="Q264" i="22"/>
  <c r="Q265" i="22"/>
  <c r="Q266" i="22"/>
  <c r="Q267" i="22"/>
  <c r="Q268" i="22"/>
  <c r="Q404" i="22"/>
  <c r="Q405" i="22"/>
  <c r="Q407" i="22"/>
  <c r="Q408" i="22"/>
  <c r="Q409" i="22"/>
  <c r="Q410" i="22"/>
  <c r="Q411" i="22"/>
  <c r="Q412" i="22"/>
  <c r="C239" i="22"/>
  <c r="M239" i="22"/>
  <c r="C240" i="22"/>
  <c r="M240" i="22"/>
  <c r="C241" i="22"/>
  <c r="M241" i="22"/>
  <c r="C242" i="22"/>
  <c r="M242" i="22"/>
  <c r="P14" i="22" l="1"/>
  <c r="P54" i="22"/>
  <c r="P143" i="22"/>
  <c r="P262" i="22"/>
  <c r="N265" i="22"/>
  <c r="P405" i="22"/>
  <c r="P407" i="22"/>
  <c r="P408" i="22"/>
  <c r="P409" i="22"/>
  <c r="C485" i="22"/>
  <c r="P484" i="22"/>
  <c r="C484" i="22"/>
  <c r="P483" i="22"/>
  <c r="C483" i="22"/>
  <c r="P482" i="22"/>
  <c r="C482" i="22"/>
  <c r="P481" i="22"/>
  <c r="C481" i="22"/>
  <c r="P480" i="22"/>
  <c r="C480" i="22"/>
  <c r="P479" i="22"/>
  <c r="C479" i="22"/>
  <c r="M478" i="22"/>
  <c r="C478" i="22"/>
  <c r="M477" i="22"/>
  <c r="C477" i="22"/>
  <c r="M476" i="22"/>
  <c r="C476" i="22"/>
  <c r="M475" i="22"/>
  <c r="C475" i="22"/>
  <c r="P474" i="22"/>
  <c r="M474" i="22"/>
  <c r="C474" i="22"/>
  <c r="P473" i="22"/>
  <c r="C473" i="22"/>
  <c r="P472" i="22"/>
  <c r="C472" i="22"/>
  <c r="P471" i="22"/>
  <c r="C471" i="22"/>
  <c r="P470" i="22"/>
  <c r="K470" i="22"/>
  <c r="C470" i="22"/>
  <c r="C469" i="22"/>
  <c r="P468" i="22"/>
  <c r="C468" i="22"/>
  <c r="M467" i="22"/>
  <c r="C467" i="22"/>
  <c r="C466" i="22"/>
  <c r="C465" i="22"/>
  <c r="C464" i="22"/>
  <c r="C463" i="22"/>
  <c r="C462" i="22"/>
  <c r="C461" i="22"/>
  <c r="C460" i="22"/>
  <c r="M346" i="22"/>
  <c r="C346" i="22"/>
  <c r="M345" i="22"/>
  <c r="C345" i="22"/>
  <c r="P344" i="22"/>
  <c r="C344" i="22"/>
  <c r="P343" i="22"/>
  <c r="C343" i="22"/>
  <c r="P342" i="22"/>
  <c r="C342" i="22"/>
  <c r="P341" i="22"/>
  <c r="C341" i="22"/>
  <c r="P340" i="22"/>
  <c r="C340" i="22"/>
  <c r="P339" i="22"/>
  <c r="C339" i="22"/>
  <c r="P338" i="22"/>
  <c r="C338" i="22"/>
  <c r="P337" i="22"/>
  <c r="C337" i="22"/>
  <c r="M459" i="22"/>
  <c r="C459" i="22"/>
  <c r="M458" i="22"/>
  <c r="C458" i="22"/>
  <c r="M457" i="22"/>
  <c r="C457" i="22"/>
  <c r="M456" i="22"/>
  <c r="C456" i="22"/>
  <c r="M455" i="22"/>
  <c r="C455" i="22"/>
  <c r="M454" i="22"/>
  <c r="C454" i="22"/>
  <c r="M453" i="22"/>
  <c r="C453" i="22"/>
  <c r="M452" i="22"/>
  <c r="C452" i="22"/>
  <c r="M451" i="22"/>
  <c r="C451" i="22"/>
  <c r="M450" i="22"/>
  <c r="C450" i="22"/>
  <c r="M449" i="22"/>
  <c r="C449" i="22"/>
  <c r="M448" i="22"/>
  <c r="C448" i="22"/>
  <c r="M447" i="22"/>
  <c r="C447" i="22"/>
  <c r="M446" i="22"/>
  <c r="C446" i="22"/>
  <c r="M445" i="22"/>
  <c r="C445" i="22"/>
  <c r="M444" i="22"/>
  <c r="C444" i="22"/>
  <c r="P431" i="22"/>
  <c r="K431" i="22"/>
  <c r="C431" i="22"/>
  <c r="P430" i="22"/>
  <c r="K430" i="22"/>
  <c r="C430" i="22"/>
  <c r="C421" i="22"/>
  <c r="B421" i="22"/>
  <c r="M421" i="22" s="1"/>
  <c r="C420" i="22"/>
  <c r="B420" i="22"/>
  <c r="M420" i="22" s="1"/>
  <c r="C419" i="22"/>
  <c r="B419" i="22"/>
  <c r="M419" i="22" s="1"/>
  <c r="M418" i="22"/>
  <c r="C418" i="22"/>
  <c r="M417" i="22"/>
  <c r="C417" i="22"/>
  <c r="M416" i="22"/>
  <c r="C416" i="22"/>
  <c r="M414" i="22"/>
  <c r="C414" i="22"/>
  <c r="M413" i="22"/>
  <c r="C413" i="22"/>
  <c r="C429" i="22"/>
  <c r="B429" i="22" s="1"/>
  <c r="M429" i="22" s="1"/>
  <c r="P428" i="22"/>
  <c r="C428" i="22"/>
  <c r="P427" i="22"/>
  <c r="C427" i="22"/>
  <c r="P426" i="22"/>
  <c r="C426" i="22"/>
  <c r="P425" i="22"/>
  <c r="C425" i="22"/>
  <c r="P424" i="22"/>
  <c r="C424" i="22"/>
  <c r="P423" i="22"/>
  <c r="C423" i="22"/>
  <c r="P422" i="22"/>
  <c r="C422" i="22"/>
  <c r="C415" i="22"/>
  <c r="P412" i="22"/>
  <c r="C412" i="22"/>
  <c r="P411" i="22"/>
  <c r="C411" i="22"/>
  <c r="P410" i="22"/>
  <c r="C410" i="22"/>
  <c r="C409" i="22"/>
  <c r="C408" i="22"/>
  <c r="P404" i="22"/>
  <c r="C404" i="22" s="1"/>
  <c r="C406" i="22"/>
  <c r="P126" i="22"/>
  <c r="C126" i="22"/>
  <c r="P125" i="22"/>
  <c r="C125" i="22"/>
  <c r="P124" i="22"/>
  <c r="C124" i="22"/>
  <c r="P123" i="22"/>
  <c r="C123" i="22"/>
  <c r="P122" i="22"/>
  <c r="C122" i="22"/>
  <c r="P121" i="22"/>
  <c r="C121" i="22"/>
  <c r="P120" i="22"/>
  <c r="C120" i="22"/>
  <c r="P119" i="22"/>
  <c r="C119" i="22"/>
  <c r="M397" i="22"/>
  <c r="C397" i="22"/>
  <c r="P5" i="22"/>
  <c r="C5" i="22"/>
  <c r="P4" i="22"/>
  <c r="C4" i="22"/>
  <c r="P3" i="22"/>
  <c r="C3" i="22"/>
  <c r="P2" i="22"/>
  <c r="C2" i="22"/>
  <c r="B403" i="22"/>
  <c r="M403" i="22" s="1"/>
  <c r="B402" i="22"/>
  <c r="M402" i="22" s="1"/>
  <c r="B401" i="22"/>
  <c r="M401" i="22" s="1"/>
  <c r="B400" i="22"/>
  <c r="M400" i="22" s="1"/>
  <c r="B399" i="22"/>
  <c r="M399" i="22" s="1"/>
  <c r="B398" i="22"/>
  <c r="C396" i="22"/>
  <c r="B396" i="22" s="1"/>
  <c r="M396" i="22" s="1"/>
  <c r="B395" i="22"/>
  <c r="M395" i="22" s="1"/>
  <c r="P394" i="22"/>
  <c r="C394" i="22"/>
  <c r="P393" i="22"/>
  <c r="C393" i="22"/>
  <c r="P392" i="22"/>
  <c r="C392" i="22"/>
  <c r="P391" i="22"/>
  <c r="C391" i="22"/>
  <c r="M390" i="22"/>
  <c r="C390" i="22"/>
  <c r="M389" i="22"/>
  <c r="C389" i="22"/>
  <c r="M388" i="22"/>
  <c r="C388" i="22"/>
  <c r="M387" i="22"/>
  <c r="C387" i="22"/>
  <c r="M386" i="22"/>
  <c r="C386" i="22"/>
  <c r="M385" i="22"/>
  <c r="C385" i="22"/>
  <c r="M384" i="22"/>
  <c r="C384" i="22"/>
  <c r="M383" i="22"/>
  <c r="C383" i="22"/>
  <c r="M382" i="22"/>
  <c r="C382" i="22"/>
  <c r="M381" i="22"/>
  <c r="C381" i="22"/>
  <c r="M380" i="22"/>
  <c r="C380" i="22"/>
  <c r="M379" i="22"/>
  <c r="C379" i="22"/>
  <c r="M378" i="22"/>
  <c r="C378" i="22"/>
  <c r="M377" i="22"/>
  <c r="C377" i="22"/>
  <c r="M376" i="22"/>
  <c r="C376" i="22"/>
  <c r="M375" i="22"/>
  <c r="C375" i="22"/>
  <c r="C366" i="22"/>
  <c r="B366" i="22"/>
  <c r="M366" i="22" s="1"/>
  <c r="C365" i="22"/>
  <c r="B365" i="22"/>
  <c r="M365" i="22" s="1"/>
  <c r="C364" i="22"/>
  <c r="B364" i="22"/>
  <c r="M364" i="22" s="1"/>
  <c r="C363" i="22"/>
  <c r="B363" i="22"/>
  <c r="M363" i="22" s="1"/>
  <c r="C362" i="22"/>
  <c r="B362" i="22"/>
  <c r="M362" i="22" s="1"/>
  <c r="C361" i="22"/>
  <c r="B361" i="22"/>
  <c r="M361" i="22" s="1"/>
  <c r="C360" i="22"/>
  <c r="B360" i="22"/>
  <c r="M360" i="22" s="1"/>
  <c r="C359" i="22"/>
  <c r="B359" i="22"/>
  <c r="M359" i="22" s="1"/>
  <c r="P358" i="22"/>
  <c r="M358" i="22"/>
  <c r="C358" i="22"/>
  <c r="P357" i="22"/>
  <c r="C357" i="22"/>
  <c r="P356" i="22"/>
  <c r="M356" i="22"/>
  <c r="C356" i="22"/>
  <c r="P355" i="22"/>
  <c r="C355" i="22"/>
  <c r="M354" i="22"/>
  <c r="C354" i="22"/>
  <c r="M353" i="22"/>
  <c r="C353" i="22"/>
  <c r="M352" i="22"/>
  <c r="C352" i="22"/>
  <c r="M351" i="22"/>
  <c r="C351" i="22"/>
  <c r="M350" i="22"/>
  <c r="C350" i="22"/>
  <c r="M349" i="22"/>
  <c r="C349" i="22"/>
  <c r="M348" i="22"/>
  <c r="C348" i="22"/>
  <c r="M347" i="22"/>
  <c r="C347" i="22"/>
  <c r="C336" i="22"/>
  <c r="B336" i="22"/>
  <c r="M336" i="22" s="1"/>
  <c r="C335" i="22"/>
  <c r="B335" i="22"/>
  <c r="M335" i="22" s="1"/>
  <c r="C334" i="22"/>
  <c r="B334" i="22"/>
  <c r="M334" i="22" s="1"/>
  <c r="C333" i="22"/>
  <c r="B333" i="22"/>
  <c r="M333" i="22" s="1"/>
  <c r="C332" i="22"/>
  <c r="B332" i="22"/>
  <c r="M332" i="22" s="1"/>
  <c r="C331" i="22"/>
  <c r="B331" i="22"/>
  <c r="M331" i="22" s="1"/>
  <c r="C330" i="22"/>
  <c r="B330" i="22"/>
  <c r="M330" i="22" s="1"/>
  <c r="C329" i="22"/>
  <c r="B329" i="22"/>
  <c r="M329" i="22" s="1"/>
  <c r="P328" i="22"/>
  <c r="C328" i="22"/>
  <c r="M178" i="22"/>
  <c r="C178" i="22"/>
  <c r="M177" i="22"/>
  <c r="C177" i="22"/>
  <c r="M176" i="22"/>
  <c r="C176" i="22"/>
  <c r="M175" i="22"/>
  <c r="C175" i="22"/>
  <c r="P182" i="22"/>
  <c r="C182" i="22"/>
  <c r="P181" i="22"/>
  <c r="C181" i="22"/>
  <c r="P180" i="22"/>
  <c r="C180" i="22"/>
  <c r="P179" i="22"/>
  <c r="C179" i="22"/>
  <c r="M327" i="22"/>
  <c r="C327" i="22"/>
  <c r="P326" i="22"/>
  <c r="C326" i="22"/>
  <c r="P325" i="22"/>
  <c r="C325" i="22"/>
  <c r="P324" i="22"/>
  <c r="M324" i="22"/>
  <c r="C324" i="22"/>
  <c r="P323" i="22"/>
  <c r="C323" i="22"/>
  <c r="P322" i="22"/>
  <c r="C322" i="22"/>
  <c r="P321" i="22"/>
  <c r="C321" i="22"/>
  <c r="P320" i="22"/>
  <c r="C320" i="22"/>
  <c r="P319" i="22"/>
  <c r="C319" i="22"/>
  <c r="C318" i="22"/>
  <c r="B318" i="22" s="1"/>
  <c r="C317" i="22"/>
  <c r="B317" i="22" s="1"/>
  <c r="M317" i="22" s="1"/>
  <c r="B316" i="22"/>
  <c r="M316" i="22" s="1"/>
  <c r="B315" i="22"/>
  <c r="M315" i="22" s="1"/>
  <c r="B314" i="22"/>
  <c r="M314" i="22" s="1"/>
  <c r="B313" i="22"/>
  <c r="B312" i="22"/>
  <c r="M312" i="22" s="1"/>
  <c r="B311" i="22"/>
  <c r="M308" i="22"/>
  <c r="C308" i="22"/>
  <c r="M307" i="22"/>
  <c r="C307" i="22"/>
  <c r="M306" i="22"/>
  <c r="C306" i="22"/>
  <c r="M305" i="22"/>
  <c r="C305" i="22"/>
  <c r="P301" i="22"/>
  <c r="C301" i="22"/>
  <c r="P300" i="22"/>
  <c r="C300" i="22"/>
  <c r="P299" i="22"/>
  <c r="C299" i="22"/>
  <c r="P298" i="22"/>
  <c r="C298" i="22"/>
  <c r="M302" i="22"/>
  <c r="C302" i="22"/>
  <c r="M304" i="22"/>
  <c r="M303" i="22"/>
  <c r="C303" i="22"/>
  <c r="M297" i="22"/>
  <c r="C297" i="22"/>
  <c r="M296" i="22"/>
  <c r="C296" i="22"/>
  <c r="M295" i="22"/>
  <c r="C295" i="22"/>
  <c r="M294" i="22"/>
  <c r="C294" i="22"/>
  <c r="P293" i="22"/>
  <c r="C293" i="22"/>
  <c r="P292" i="22"/>
  <c r="C292" i="22"/>
  <c r="P291" i="22"/>
  <c r="C291" i="22"/>
  <c r="P290" i="22"/>
  <c r="C290" i="22"/>
  <c r="C281" i="22"/>
  <c r="B281" i="22"/>
  <c r="M281" i="22" s="1"/>
  <c r="C280" i="22"/>
  <c r="B280" i="22"/>
  <c r="M280" i="22" s="1"/>
  <c r="C278" i="22"/>
  <c r="B278" i="22"/>
  <c r="M278" i="22" s="1"/>
  <c r="C277" i="22"/>
  <c r="B277" i="22"/>
  <c r="M277" i="22" s="1"/>
  <c r="P268" i="22"/>
  <c r="P267" i="22"/>
  <c r="N267" i="22"/>
  <c r="P266" i="22"/>
  <c r="P264" i="22"/>
  <c r="P261" i="22"/>
  <c r="N261" i="22"/>
  <c r="M279" i="22"/>
  <c r="C279" i="22"/>
  <c r="P443" i="22"/>
  <c r="C443" i="22"/>
  <c r="P442" i="22"/>
  <c r="C442" i="22"/>
  <c r="P441" i="22"/>
  <c r="C441" i="22"/>
  <c r="P440" i="22"/>
  <c r="C440" i="22"/>
  <c r="M435" i="22"/>
  <c r="C435" i="22"/>
  <c r="M434" i="22"/>
  <c r="C434" i="22"/>
  <c r="M433" i="22"/>
  <c r="C433" i="22"/>
  <c r="M432" i="22"/>
  <c r="C432" i="22"/>
  <c r="P439" i="22"/>
  <c r="C439" i="22"/>
  <c r="P438" i="22"/>
  <c r="C438" i="22"/>
  <c r="P437" i="22"/>
  <c r="C437" i="22"/>
  <c r="P436" i="22"/>
  <c r="C436" i="22"/>
  <c r="M289" i="22"/>
  <c r="C289" i="22"/>
  <c r="M288" i="22"/>
  <c r="C288" i="22"/>
  <c r="M287" i="22"/>
  <c r="C287" i="22"/>
  <c r="M286" i="22"/>
  <c r="C286" i="22"/>
  <c r="M285" i="22"/>
  <c r="C285" i="22"/>
  <c r="M284" i="22"/>
  <c r="C284" i="22"/>
  <c r="M283" i="22"/>
  <c r="C283" i="22"/>
  <c r="M282" i="22"/>
  <c r="C282" i="22"/>
  <c r="M273" i="22"/>
  <c r="C273" i="22"/>
  <c r="M272" i="22"/>
  <c r="C272" i="22"/>
  <c r="M271" i="22"/>
  <c r="C271" i="22"/>
  <c r="M270" i="22"/>
  <c r="C270" i="22"/>
  <c r="P269" i="22"/>
  <c r="C269" i="22"/>
  <c r="P276" i="22"/>
  <c r="C276" i="22"/>
  <c r="P275" i="22"/>
  <c r="C275" i="22"/>
  <c r="P274" i="22"/>
  <c r="C274" i="22"/>
  <c r="M250" i="22"/>
  <c r="C250" i="22"/>
  <c r="P310" i="22"/>
  <c r="C310" i="22"/>
  <c r="P309" i="22"/>
  <c r="C309" i="22"/>
  <c r="C260" i="22"/>
  <c r="M251" i="22"/>
  <c r="C251" i="22"/>
  <c r="M249" i="22"/>
  <c r="C249" i="22"/>
  <c r="M248" i="22"/>
  <c r="C248" i="22"/>
  <c r="P259" i="22"/>
  <c r="N259" i="22"/>
  <c r="C259" i="22" s="1"/>
  <c r="P258" i="22"/>
  <c r="N258" i="22"/>
  <c r="C258" i="22" s="1"/>
  <c r="P257" i="22"/>
  <c r="N257" i="22"/>
  <c r="C257" i="22" s="1"/>
  <c r="P256" i="22"/>
  <c r="N256" i="22"/>
  <c r="C256" i="22" s="1"/>
  <c r="P255" i="22"/>
  <c r="N255" i="22"/>
  <c r="C255" i="22" s="1"/>
  <c r="P254" i="22"/>
  <c r="N254" i="22"/>
  <c r="C254" i="22" s="1"/>
  <c r="P253" i="22"/>
  <c r="N253" i="22"/>
  <c r="C253" i="22" s="1"/>
  <c r="P252" i="22"/>
  <c r="N252" i="22"/>
  <c r="C252" i="22" s="1"/>
  <c r="M247" i="22"/>
  <c r="C247" i="22"/>
  <c r="M246" i="22"/>
  <c r="C246" i="22"/>
  <c r="M245" i="22"/>
  <c r="C245" i="22"/>
  <c r="M244" i="22"/>
  <c r="C244" i="22"/>
  <c r="M243" i="22"/>
  <c r="C243" i="22"/>
  <c r="P238" i="22"/>
  <c r="C238" i="22"/>
  <c r="P237" i="22"/>
  <c r="C237" i="22"/>
  <c r="P236" i="22"/>
  <c r="C236" i="22"/>
  <c r="P235" i="22"/>
  <c r="C235" i="22"/>
  <c r="P234" i="22"/>
  <c r="N234" i="22"/>
  <c r="C234" i="22" s="1"/>
  <c r="P233" i="22"/>
  <c r="N233" i="22"/>
  <c r="C233" i="22" s="1"/>
  <c r="C220" i="22"/>
  <c r="B220" i="22" s="1"/>
  <c r="M220" i="22" s="1"/>
  <c r="P232" i="22"/>
  <c r="C232" i="22"/>
  <c r="P231" i="22"/>
  <c r="C231" i="22"/>
  <c r="P230" i="22"/>
  <c r="C230" i="22"/>
  <c r="P229" i="22"/>
  <c r="C229" i="22"/>
  <c r="P228" i="22"/>
  <c r="C228" i="22"/>
  <c r="P227" i="22"/>
  <c r="C227" i="22"/>
  <c r="P226" i="22"/>
  <c r="C226" i="22"/>
  <c r="P225" i="22"/>
  <c r="C225" i="22"/>
  <c r="M211" i="22"/>
  <c r="C211" i="22"/>
  <c r="C224" i="22"/>
  <c r="B224" i="22" s="1"/>
  <c r="M224" i="22" s="1"/>
  <c r="C223" i="22"/>
  <c r="B223" i="22" s="1"/>
  <c r="M223" i="22" s="1"/>
  <c r="C222" i="22"/>
  <c r="B222" i="22" s="1"/>
  <c r="M222" i="22" s="1"/>
  <c r="C221" i="22"/>
  <c r="B221" i="22" s="1"/>
  <c r="M221" i="22" s="1"/>
  <c r="C219" i="22"/>
  <c r="C218" i="22"/>
  <c r="B218" i="22" s="1"/>
  <c r="M218" i="22" s="1"/>
  <c r="C217" i="22"/>
  <c r="B217" i="22" s="1"/>
  <c r="M217" i="22" s="1"/>
  <c r="C216" i="22"/>
  <c r="B216" i="22" s="1"/>
  <c r="M216" i="22" s="1"/>
  <c r="M109" i="22"/>
  <c r="C109" i="22"/>
  <c r="M108" i="22"/>
  <c r="C108" i="22"/>
  <c r="M107" i="22"/>
  <c r="C107" i="22"/>
  <c r="M106" i="22"/>
  <c r="C106" i="22"/>
  <c r="M105" i="22"/>
  <c r="C105" i="22"/>
  <c r="M103" i="22"/>
  <c r="C103" i="22"/>
  <c r="M102" i="22"/>
  <c r="C102" i="22"/>
  <c r="M101" i="22"/>
  <c r="C101" i="22"/>
  <c r="M215" i="22"/>
  <c r="C215" i="22"/>
  <c r="M214" i="22"/>
  <c r="C214" i="22"/>
  <c r="M213" i="22"/>
  <c r="C213" i="22"/>
  <c r="M212" i="22"/>
  <c r="C212" i="22"/>
  <c r="M210" i="22"/>
  <c r="C210" i="22"/>
  <c r="M209" i="22"/>
  <c r="C209" i="22"/>
  <c r="M208" i="22"/>
  <c r="C208" i="22"/>
  <c r="M207" i="22"/>
  <c r="C207" i="22"/>
  <c r="P206" i="22"/>
  <c r="C206" i="22"/>
  <c r="P205" i="22"/>
  <c r="C205" i="22"/>
  <c r="P204" i="22"/>
  <c r="C204" i="22"/>
  <c r="P203" i="22"/>
  <c r="C203" i="22"/>
  <c r="P202" i="22"/>
  <c r="C202" i="22"/>
  <c r="P201" i="22"/>
  <c r="C201" i="22"/>
  <c r="P200" i="22"/>
  <c r="C200" i="22"/>
  <c r="P199" i="22"/>
  <c r="C199" i="22"/>
  <c r="P190" i="22"/>
  <c r="C190" i="22"/>
  <c r="P189" i="22"/>
  <c r="C189" i="22"/>
  <c r="P188" i="22"/>
  <c r="C188" i="22"/>
  <c r="P187" i="22"/>
  <c r="C187" i="22"/>
  <c r="P186" i="22"/>
  <c r="C186" i="22"/>
  <c r="P185" i="22"/>
  <c r="C185" i="22"/>
  <c r="P184" i="22"/>
  <c r="C184" i="22"/>
  <c r="P183" i="22"/>
  <c r="C183" i="22"/>
  <c r="C198" i="22"/>
  <c r="B198" i="22" s="1"/>
  <c r="M198" i="22" s="1"/>
  <c r="C197" i="22"/>
  <c r="B197" i="22" s="1"/>
  <c r="M197" i="22" s="1"/>
  <c r="C196" i="22"/>
  <c r="B196" i="22" s="1"/>
  <c r="M196" i="22" s="1"/>
  <c r="C195" i="22"/>
  <c r="B195" i="22" s="1"/>
  <c r="M195" i="22" s="1"/>
  <c r="C194" i="22"/>
  <c r="B194" i="22" s="1"/>
  <c r="M194" i="22" s="1"/>
  <c r="C193" i="22"/>
  <c r="B193" i="22" s="1"/>
  <c r="M193" i="22" s="1"/>
  <c r="B192" i="22"/>
  <c r="M192" i="22" s="1"/>
  <c r="B191" i="22"/>
  <c r="M191" i="22" s="1"/>
  <c r="M174" i="22"/>
  <c r="C174" i="22"/>
  <c r="M173" i="22"/>
  <c r="C173" i="22"/>
  <c r="M172" i="22"/>
  <c r="C172" i="22"/>
  <c r="M171" i="22"/>
  <c r="C171" i="22"/>
  <c r="M170" i="22"/>
  <c r="C170" i="22"/>
  <c r="M169" i="22"/>
  <c r="C169" i="22"/>
  <c r="M168" i="22"/>
  <c r="C168" i="22"/>
  <c r="M167" i="22"/>
  <c r="C167" i="22"/>
  <c r="M166" i="22"/>
  <c r="C166" i="22"/>
  <c r="M165" i="22"/>
  <c r="C165" i="22"/>
  <c r="M164" i="22"/>
  <c r="C164" i="22"/>
  <c r="M163" i="22"/>
  <c r="C163" i="22"/>
  <c r="M162" i="22"/>
  <c r="C162" i="22"/>
  <c r="M161" i="22"/>
  <c r="C161" i="22"/>
  <c r="M160" i="22"/>
  <c r="C160" i="22"/>
  <c r="M159" i="22"/>
  <c r="C159" i="22"/>
  <c r="M22" i="22"/>
  <c r="C22" i="22"/>
  <c r="M20" i="22"/>
  <c r="C20" i="22"/>
  <c r="M158" i="22"/>
  <c r="C158" i="22"/>
  <c r="M157" i="22"/>
  <c r="C157" i="22"/>
  <c r="M156" i="22"/>
  <c r="C156" i="22"/>
  <c r="M155" i="22"/>
  <c r="C155" i="22"/>
  <c r="M154" i="22"/>
  <c r="C154" i="22"/>
  <c r="M153" i="22"/>
  <c r="C153" i="22"/>
  <c r="M152" i="22"/>
  <c r="C152" i="22"/>
  <c r="C151" i="22"/>
  <c r="C150" i="22"/>
  <c r="B150" i="22" s="1"/>
  <c r="M150" i="22" s="1"/>
  <c r="P149" i="22"/>
  <c r="C149" i="22"/>
  <c r="P148" i="22"/>
  <c r="C148" i="22"/>
  <c r="P147" i="22"/>
  <c r="C147" i="22"/>
  <c r="P146" i="22"/>
  <c r="C146" i="22"/>
  <c r="P145" i="22"/>
  <c r="C145" i="22"/>
  <c r="P144" i="22"/>
  <c r="C144" i="22"/>
  <c r="P142" i="22"/>
  <c r="C142" i="22" s="1"/>
  <c r="P141" i="22"/>
  <c r="C141" i="22" s="1"/>
  <c r="P140" i="22"/>
  <c r="C140" i="22" s="1"/>
  <c r="P139" i="22"/>
  <c r="C139" i="22" s="1"/>
  <c r="P138" i="22"/>
  <c r="C138" i="22" s="1"/>
  <c r="P137" i="22"/>
  <c r="C137" i="22" s="1"/>
  <c r="P136" i="22"/>
  <c r="C136" i="22" s="1"/>
  <c r="K374" i="22"/>
  <c r="C374" i="22"/>
  <c r="K373" i="22"/>
  <c r="M373" i="22" s="1"/>
  <c r="C373" i="22"/>
  <c r="K372" i="22"/>
  <c r="M372" i="22" s="1"/>
  <c r="C372" i="22"/>
  <c r="K371" i="22"/>
  <c r="M371" i="22" s="1"/>
  <c r="C371" i="22"/>
  <c r="K370" i="22"/>
  <c r="M370" i="22" s="1"/>
  <c r="C370" i="22"/>
  <c r="K369" i="22"/>
  <c r="M369" i="22" s="1"/>
  <c r="C369" i="22"/>
  <c r="K368" i="22"/>
  <c r="M368" i="22" s="1"/>
  <c r="C368" i="22"/>
  <c r="K367" i="22"/>
  <c r="M367" i="22" s="1"/>
  <c r="C367" i="22"/>
  <c r="C113" i="22"/>
  <c r="C134" i="22"/>
  <c r="B134" i="22" s="1"/>
  <c r="M134" i="22" s="1"/>
  <c r="C133" i="22"/>
  <c r="C132" i="22"/>
  <c r="B132" i="22" s="1"/>
  <c r="M132" i="22" s="1"/>
  <c r="C131" i="22"/>
  <c r="C130" i="22"/>
  <c r="B130" i="22" s="1"/>
  <c r="M130" i="22" s="1"/>
  <c r="C129" i="22"/>
  <c r="C128" i="22"/>
  <c r="B128" i="22" s="1"/>
  <c r="M128" i="22" s="1"/>
  <c r="C127" i="22"/>
  <c r="P104" i="22"/>
  <c r="C104" i="22"/>
  <c r="P135" i="22"/>
  <c r="C135" i="22"/>
  <c r="P118" i="22"/>
  <c r="C118" i="22"/>
  <c r="P117" i="22"/>
  <c r="C117" i="22"/>
  <c r="P116" i="22"/>
  <c r="C116" i="22"/>
  <c r="P115" i="22"/>
  <c r="C115" i="22"/>
  <c r="P114" i="22"/>
  <c r="C114" i="22"/>
  <c r="P112" i="22"/>
  <c r="C112" i="22"/>
  <c r="P111" i="22"/>
  <c r="C111" i="22"/>
  <c r="P110" i="22"/>
  <c r="C110" i="22"/>
  <c r="M94" i="22"/>
  <c r="C94" i="22"/>
  <c r="P84" i="22"/>
  <c r="K84" i="22"/>
  <c r="C84" i="22"/>
  <c r="P83" i="22"/>
  <c r="K83" i="22"/>
  <c r="C83" i="22"/>
  <c r="P82" i="22"/>
  <c r="K82" i="22"/>
  <c r="C82" i="22"/>
  <c r="P81" i="22"/>
  <c r="K81" i="22"/>
  <c r="C81" i="22"/>
  <c r="P80" i="22"/>
  <c r="K80" i="22"/>
  <c r="C80" i="22"/>
  <c r="P79" i="22"/>
  <c r="K79" i="22"/>
  <c r="C79" i="22"/>
  <c r="M78" i="22"/>
  <c r="C78" i="22"/>
  <c r="M76" i="22"/>
  <c r="C76" i="22"/>
  <c r="M75" i="22"/>
  <c r="C75" i="22"/>
  <c r="M74" i="22"/>
  <c r="C74" i="22"/>
  <c r="M73" i="22"/>
  <c r="C73" i="22"/>
  <c r="M72" i="22"/>
  <c r="C72" i="22"/>
  <c r="M71" i="22"/>
  <c r="C71" i="22"/>
  <c r="M70" i="22"/>
  <c r="C70" i="22"/>
  <c r="M69" i="22"/>
  <c r="C69" i="22"/>
  <c r="M68" i="22"/>
  <c r="C68" i="22"/>
  <c r="M77" i="22"/>
  <c r="B67" i="22"/>
  <c r="B66" i="22"/>
  <c r="M66" i="22" s="1"/>
  <c r="B65" i="22"/>
  <c r="M65" i="22" s="1"/>
  <c r="B64" i="22"/>
  <c r="M64" i="22" s="1"/>
  <c r="B63" i="22"/>
  <c r="M63" i="22" s="1"/>
  <c r="B62" i="22"/>
  <c r="M62" i="22" s="1"/>
  <c r="M61" i="22"/>
  <c r="C61" i="22"/>
  <c r="M60" i="22"/>
  <c r="C60" i="22"/>
  <c r="M59" i="22"/>
  <c r="C59" i="22"/>
  <c r="M58" i="22"/>
  <c r="C58" i="22"/>
  <c r="P57" i="22"/>
  <c r="C57" i="22"/>
  <c r="B57" i="22"/>
  <c r="M57" i="22" s="1"/>
  <c r="P56" i="22"/>
  <c r="M56" i="22"/>
  <c r="C56" i="22"/>
  <c r="P55" i="22"/>
  <c r="M55" i="22"/>
  <c r="C55" i="22"/>
  <c r="M54" i="22"/>
  <c r="C54" i="22"/>
  <c r="M53" i="22"/>
  <c r="C53" i="22"/>
  <c r="M52" i="22"/>
  <c r="C52" i="22"/>
  <c r="M51" i="22"/>
  <c r="C51" i="22"/>
  <c r="M50" i="22"/>
  <c r="C50" i="22"/>
  <c r="M49" i="22"/>
  <c r="C49" i="22"/>
  <c r="M48" i="22"/>
  <c r="C48" i="22"/>
  <c r="M47" i="22"/>
  <c r="C47" i="22"/>
  <c r="M46" i="22"/>
  <c r="C46" i="22"/>
  <c r="M45" i="22"/>
  <c r="C45" i="22"/>
  <c r="M44" i="22"/>
  <c r="C44" i="22"/>
  <c r="M43" i="22"/>
  <c r="C43" i="22"/>
  <c r="M42" i="22"/>
  <c r="C42" i="22"/>
  <c r="M41" i="22"/>
  <c r="C41" i="22"/>
  <c r="M40" i="22"/>
  <c r="C40" i="22"/>
  <c r="M39" i="22"/>
  <c r="C39" i="22"/>
  <c r="M38" i="22"/>
  <c r="C38" i="22"/>
  <c r="M91" i="22"/>
  <c r="C91" i="22"/>
  <c r="M90" i="22"/>
  <c r="C90" i="22"/>
  <c r="M89" i="22"/>
  <c r="C89" i="22"/>
  <c r="M88" i="22"/>
  <c r="C88" i="22"/>
  <c r="M87" i="22"/>
  <c r="C87" i="22"/>
  <c r="M86" i="22"/>
  <c r="C86" i="22"/>
  <c r="M85" i="22"/>
  <c r="C85" i="22"/>
  <c r="P100" i="22"/>
  <c r="C100" i="22"/>
  <c r="P99" i="22"/>
  <c r="C99" i="22"/>
  <c r="P98" i="22"/>
  <c r="C98" i="22"/>
  <c r="P97" i="22"/>
  <c r="C97" i="22"/>
  <c r="P96" i="22"/>
  <c r="C96" i="22"/>
  <c r="P95" i="22"/>
  <c r="C95" i="22"/>
  <c r="P93" i="22"/>
  <c r="C93" i="22"/>
  <c r="P92" i="22"/>
  <c r="C92" i="22"/>
  <c r="P37" i="22"/>
  <c r="C37" i="22"/>
  <c r="P36" i="22"/>
  <c r="C36" i="22"/>
  <c r="P35" i="22"/>
  <c r="C35" i="22"/>
  <c r="M34" i="22"/>
  <c r="C34" i="22"/>
  <c r="M33" i="22"/>
  <c r="C33" i="22"/>
  <c r="M32" i="22"/>
  <c r="C32" i="22"/>
  <c r="M31" i="22"/>
  <c r="C31" i="22"/>
  <c r="M30" i="22"/>
  <c r="C30" i="22"/>
  <c r="M29" i="22"/>
  <c r="C29" i="22"/>
  <c r="M28" i="22"/>
  <c r="C28" i="22"/>
  <c r="M21" i="22"/>
  <c r="C21" i="22"/>
  <c r="K27" i="22"/>
  <c r="C27" i="22"/>
  <c r="K26" i="22"/>
  <c r="C26" i="22"/>
  <c r="M26" i="22" s="1"/>
  <c r="K25" i="22"/>
  <c r="C25" i="22"/>
  <c r="K24" i="22"/>
  <c r="C24" i="22"/>
  <c r="K23" i="22"/>
  <c r="C23" i="22"/>
  <c r="M19" i="22"/>
  <c r="C19" i="22"/>
  <c r="M18" i="22"/>
  <c r="C18" i="22"/>
  <c r="M17" i="22"/>
  <c r="C17" i="22"/>
  <c r="M13" i="22"/>
  <c r="C13" i="22"/>
  <c r="M12" i="22"/>
  <c r="C12" i="22"/>
  <c r="M11" i="22"/>
  <c r="C11" i="22"/>
  <c r="P10" i="22"/>
  <c r="C10" i="22"/>
  <c r="P9" i="22"/>
  <c r="C9" i="22"/>
  <c r="P8" i="22"/>
  <c r="C8" i="22"/>
  <c r="M7" i="22"/>
  <c r="C7" i="22"/>
  <c r="M6" i="22"/>
  <c r="C6" i="22"/>
  <c r="P16" i="22"/>
  <c r="C16" i="22"/>
  <c r="P15" i="22"/>
  <c r="C15" i="22"/>
  <c r="C14" i="22"/>
  <c r="B342" i="22" l="1"/>
  <c r="B260" i="22"/>
  <c r="M260" i="22" s="1"/>
  <c r="B227" i="22"/>
  <c r="M227" i="22" s="1"/>
  <c r="B231" i="22"/>
  <c r="M231" i="22" s="1"/>
  <c r="B114" i="22"/>
  <c r="M114" i="22" s="1"/>
  <c r="N262" i="22"/>
  <c r="B112" i="22"/>
  <c r="M112" i="22" s="1"/>
  <c r="B204" i="22"/>
  <c r="M204" i="22" s="1"/>
  <c r="B37" i="22"/>
  <c r="M37" i="22" s="1"/>
  <c r="B96" i="22"/>
  <c r="M96" i="22" s="1"/>
  <c r="B100" i="22"/>
  <c r="M100" i="22" s="1"/>
  <c r="B148" i="22"/>
  <c r="M148" i="22" s="1"/>
  <c r="B199" i="22"/>
  <c r="M199" i="22" s="1"/>
  <c r="B203" i="22"/>
  <c r="M203" i="22" s="1"/>
  <c r="B479" i="22"/>
  <c r="B483" i="22"/>
  <c r="B481" i="22"/>
  <c r="B9" i="22"/>
  <c r="M9" i="22" s="1"/>
  <c r="B110" i="22"/>
  <c r="M110" i="22" s="1"/>
  <c r="B121" i="22"/>
  <c r="M121" i="22" s="1"/>
  <c r="B97" i="22"/>
  <c r="M97" i="22" s="1"/>
  <c r="B35" i="22"/>
  <c r="M35" i="22" s="1"/>
  <c r="B93" i="22"/>
  <c r="B189" i="22"/>
  <c r="M189" i="22" s="1"/>
  <c r="B201" i="22"/>
  <c r="M201" i="22" s="1"/>
  <c r="B225" i="22"/>
  <c r="M225" i="22" s="1"/>
  <c r="B310" i="22"/>
  <c r="M310" i="22" s="1"/>
  <c r="B276" i="22"/>
  <c r="M276" i="22" s="1"/>
  <c r="B147" i="22"/>
  <c r="M147" i="22" s="1"/>
  <c r="B226" i="22"/>
  <c r="M226" i="22" s="1"/>
  <c r="B230" i="22"/>
  <c r="M230" i="22" s="1"/>
  <c r="B269" i="22"/>
  <c r="M269" i="22" s="1"/>
  <c r="B180" i="22"/>
  <c r="M180" i="22" s="1"/>
  <c r="B340" i="22"/>
  <c r="M340" i="22" s="1"/>
  <c r="B36" i="22"/>
  <c r="M36" i="22" s="1"/>
  <c r="B95" i="22"/>
  <c r="M95" i="22" s="1"/>
  <c r="B99" i="22"/>
  <c r="M99" i="22" s="1"/>
  <c r="B228" i="22"/>
  <c r="M228" i="22" s="1"/>
  <c r="B232" i="22"/>
  <c r="M232" i="22" s="1"/>
  <c r="B181" i="22"/>
  <c r="M181" i="22" s="1"/>
  <c r="B120" i="22"/>
  <c r="M120" i="22" s="1"/>
  <c r="B323" i="22"/>
  <c r="M323" i="22" s="1"/>
  <c r="B200" i="22"/>
  <c r="M200" i="22" s="1"/>
  <c r="B117" i="22"/>
  <c r="M117" i="22" s="1"/>
  <c r="M374" i="22"/>
  <c r="B5" i="22"/>
  <c r="M5" i="22" s="1"/>
  <c r="B322" i="22"/>
  <c r="M322" i="22" s="1"/>
  <c r="B202" i="22"/>
  <c r="M202" i="22" s="1"/>
  <c r="B179" i="22"/>
  <c r="M179" i="22" s="1"/>
  <c r="B328" i="22"/>
  <c r="M328" i="22" s="1"/>
  <c r="B184" i="22"/>
  <c r="M184" i="22" s="1"/>
  <c r="B80" i="22"/>
  <c r="B144" i="22"/>
  <c r="M144" i="22" s="1"/>
  <c r="B2" i="22"/>
  <c r="M2" i="22" s="1"/>
  <c r="B122" i="22"/>
  <c r="M122" i="22" s="1"/>
  <c r="B341" i="22"/>
  <c r="M341" i="22" s="1"/>
  <c r="B480" i="22"/>
  <c r="B484" i="22"/>
  <c r="B14" i="22"/>
  <c r="B183" i="22"/>
  <c r="M183" i="22" s="1"/>
  <c r="B237" i="22"/>
  <c r="M237" i="22" s="1"/>
  <c r="B253" i="22"/>
  <c r="M253" i="22" s="1"/>
  <c r="B410" i="22"/>
  <c r="M410" i="22" s="1"/>
  <c r="B338" i="22"/>
  <c r="M338" i="22" s="1"/>
  <c r="B482" i="22"/>
  <c r="B15" i="22"/>
  <c r="B25" i="22"/>
  <c r="M25" i="22" s="1"/>
  <c r="B145" i="22"/>
  <c r="M145" i="22" s="1"/>
  <c r="B234" i="22"/>
  <c r="M234" i="22" s="1"/>
  <c r="B439" i="22"/>
  <c r="M439" i="22" s="1"/>
  <c r="B411" i="22"/>
  <c r="M411" i="22" s="1"/>
  <c r="B423" i="22"/>
  <c r="M423" i="22" s="1"/>
  <c r="B427" i="22"/>
  <c r="M427" i="22" s="1"/>
  <c r="B339" i="22"/>
  <c r="M339" i="22" s="1"/>
  <c r="B471" i="22"/>
  <c r="M471" i="22" s="1"/>
  <c r="B291" i="22"/>
  <c r="M291" i="22" s="1"/>
  <c r="B424" i="22"/>
  <c r="M424" i="22" s="1"/>
  <c r="B472" i="22"/>
  <c r="M472" i="22" s="1"/>
  <c r="B84" i="22"/>
  <c r="M84" i="22" s="1"/>
  <c r="B256" i="22"/>
  <c r="M256" i="22" s="1"/>
  <c r="B441" i="22"/>
  <c r="M441" i="22" s="1"/>
  <c r="B292" i="22"/>
  <c r="B293" i="22" s="1"/>
  <c r="M293" i="22" s="1"/>
  <c r="B344" i="22"/>
  <c r="M344" i="22" s="1"/>
  <c r="B430" i="22"/>
  <c r="M430" i="22" s="1"/>
  <c r="B236" i="22"/>
  <c r="M236" i="22" s="1"/>
  <c r="B355" i="22"/>
  <c r="M355" i="22" s="1"/>
  <c r="B425" i="22"/>
  <c r="M425" i="22" s="1"/>
  <c r="B8" i="22"/>
  <c r="B118" i="22"/>
  <c r="M118" i="22" s="1"/>
  <c r="B149" i="22"/>
  <c r="M149" i="22" s="1"/>
  <c r="B186" i="22"/>
  <c r="M186" i="22" s="1"/>
  <c r="B205" i="22"/>
  <c r="M205" i="22" s="1"/>
  <c r="B437" i="22"/>
  <c r="M437" i="22" s="1"/>
  <c r="B321" i="22"/>
  <c r="M321" i="22" s="1"/>
  <c r="B408" i="22"/>
  <c r="M408" i="22" s="1"/>
  <c r="B119" i="22"/>
  <c r="M119" i="22" s="1"/>
  <c r="B16" i="22"/>
  <c r="B187" i="22"/>
  <c r="M187" i="22" s="1"/>
  <c r="B257" i="22"/>
  <c r="M257" i="22" s="1"/>
  <c r="B139" i="22"/>
  <c r="M139" i="22" s="1"/>
  <c r="N268" i="22"/>
  <c r="B188" i="22"/>
  <c r="M188" i="22" s="1"/>
  <c r="B258" i="22"/>
  <c r="M258" i="22" s="1"/>
  <c r="N264" i="22"/>
  <c r="B326" i="22"/>
  <c r="M326" i="22" s="1"/>
  <c r="B436" i="22"/>
  <c r="M436" i="22" s="1"/>
  <c r="B422" i="22"/>
  <c r="M422" i="22" s="1"/>
  <c r="M80" i="22"/>
  <c r="B141" i="22"/>
  <c r="M141" i="22" s="1"/>
  <c r="B185" i="22"/>
  <c r="M185" i="22" s="1"/>
  <c r="B440" i="22"/>
  <c r="M440" i="22" s="1"/>
  <c r="P265" i="22"/>
  <c r="C265" i="22" s="1"/>
  <c r="B265" i="22" s="1"/>
  <c r="M265" i="22" s="1"/>
  <c r="B124" i="22"/>
  <c r="M124" i="22" s="1"/>
  <c r="B252" i="22"/>
  <c r="M252" i="22" s="1"/>
  <c r="B298" i="22"/>
  <c r="M298" i="22" s="1"/>
  <c r="B394" i="22"/>
  <c r="M394" i="22" s="1"/>
  <c r="B83" i="22"/>
  <c r="M83" i="22" s="1"/>
  <c r="B115" i="22"/>
  <c r="M115" i="22" s="1"/>
  <c r="B357" i="22"/>
  <c r="M357" i="22" s="1"/>
  <c r="B431" i="22"/>
  <c r="M431" i="22" s="1"/>
  <c r="B136" i="22"/>
  <c r="M136" i="22" s="1"/>
  <c r="B98" i="22"/>
  <c r="M98" i="22" s="1"/>
  <c r="B81" i="22"/>
  <c r="M81" i="22" s="1"/>
  <c r="B111" i="22"/>
  <c r="M111" i="22" s="1"/>
  <c r="B135" i="22"/>
  <c r="M135" i="22" s="1"/>
  <c r="B229" i="22"/>
  <c r="M229" i="22" s="1"/>
  <c r="B274" i="22"/>
  <c r="M274" i="22" s="1"/>
  <c r="B290" i="22"/>
  <c r="M290" i="22" s="1"/>
  <c r="B319" i="22"/>
  <c r="M319" i="22" s="1"/>
  <c r="B4" i="22"/>
  <c r="B126" i="22"/>
  <c r="M126" i="22" s="1"/>
  <c r="B412" i="22"/>
  <c r="M412" i="22" s="1"/>
  <c r="B23" i="22"/>
  <c r="M23" i="22" s="1"/>
  <c r="B79" i="22"/>
  <c r="M79" i="22" s="1"/>
  <c r="B82" i="22"/>
  <c r="M82" i="22" s="1"/>
  <c r="B104" i="22"/>
  <c r="M104" i="22" s="1"/>
  <c r="B300" i="22"/>
  <c r="B301" i="22" s="1"/>
  <c r="M301" i="22" s="1"/>
  <c r="B325" i="22"/>
  <c r="M325" i="22" s="1"/>
  <c r="B392" i="22"/>
  <c r="M392" i="22" s="1"/>
  <c r="B468" i="22"/>
  <c r="M468" i="22" s="1"/>
  <c r="B275" i="22"/>
  <c r="M275" i="22" s="1"/>
  <c r="B320" i="22"/>
  <c r="M320" i="22" s="1"/>
  <c r="B92" i="22"/>
  <c r="B233" i="22"/>
  <c r="M233" i="22" s="1"/>
  <c r="C143" i="22"/>
  <c r="B143" i="22" s="1"/>
  <c r="M143" i="22" s="1"/>
  <c r="B138" i="22"/>
  <c r="M138" i="22" s="1"/>
  <c r="B393" i="22"/>
  <c r="M393" i="22" s="1"/>
  <c r="B24" i="22"/>
  <c r="M24" i="22" s="1"/>
  <c r="B27" i="22"/>
  <c r="M27" i="22" s="1"/>
  <c r="M67" i="22"/>
  <c r="B255" i="22"/>
  <c r="M255" i="22" s="1"/>
  <c r="B309" i="22"/>
  <c r="M309" i="22" s="1"/>
  <c r="B442" i="22"/>
  <c r="C262" i="22"/>
  <c r="B262" i="22" s="1"/>
  <c r="B428" i="22"/>
  <c r="M428" i="22" s="1"/>
  <c r="B473" i="22"/>
  <c r="M473" i="22" s="1"/>
  <c r="C261" i="22"/>
  <c r="B261" i="22" s="1"/>
  <c r="M261" i="22" s="1"/>
  <c r="B116" i="22"/>
  <c r="M116" i="22" s="1"/>
  <c r="B127" i="22"/>
  <c r="M127" i="22" s="1"/>
  <c r="B129" i="22"/>
  <c r="M129" i="22" s="1"/>
  <c r="B131" i="22"/>
  <c r="M131" i="22" s="1"/>
  <c r="B133" i="22"/>
  <c r="M133" i="22" s="1"/>
  <c r="B113" i="22"/>
  <c r="M113" i="22" s="1"/>
  <c r="B140" i="22"/>
  <c r="M140" i="22" s="1"/>
  <c r="B146" i="22"/>
  <c r="M146" i="22" s="1"/>
  <c r="B151" i="22"/>
  <c r="M151" i="22" s="1"/>
  <c r="B190" i="22"/>
  <c r="M190" i="22" s="1"/>
  <c r="B206" i="22"/>
  <c r="M206" i="22" s="1"/>
  <c r="B219" i="22"/>
  <c r="M219" i="22" s="1"/>
  <c r="B391" i="22"/>
  <c r="M391" i="22" s="1"/>
  <c r="M398" i="22"/>
  <c r="B404" i="22"/>
  <c r="M404" i="22" s="1"/>
  <c r="B343" i="22"/>
  <c r="M343" i="22" s="1"/>
  <c r="B464" i="22"/>
  <c r="M464" i="22" s="1"/>
  <c r="B254" i="22"/>
  <c r="M254" i="22" s="1"/>
  <c r="B3" i="22"/>
  <c r="B137" i="22"/>
  <c r="M137" i="22" s="1"/>
  <c r="C267" i="22"/>
  <c r="B267" i="22" s="1"/>
  <c r="M267" i="22" s="1"/>
  <c r="M313" i="22"/>
  <c r="B125" i="22"/>
  <c r="M125" i="22" s="1"/>
  <c r="B409" i="22"/>
  <c r="M409" i="22" s="1"/>
  <c r="B426" i="22"/>
  <c r="M426" i="22" s="1"/>
  <c r="M342" i="22"/>
  <c r="B142" i="22"/>
  <c r="M142" i="22" s="1"/>
  <c r="B438" i="22"/>
  <c r="M438" i="22" s="1"/>
  <c r="P263" i="22"/>
  <c r="N263" i="22"/>
  <c r="M318" i="22"/>
  <c r="C405" i="22"/>
  <c r="B405" i="22" s="1"/>
  <c r="M405" i="22" s="1"/>
  <c r="B415" i="22"/>
  <c r="M415" i="22" s="1"/>
  <c r="B460" i="22"/>
  <c r="M460" i="22" s="1"/>
  <c r="B462" i="22"/>
  <c r="M462" i="22" s="1"/>
  <c r="C264" i="22"/>
  <c r="B264" i="22" s="1"/>
  <c r="B123" i="22"/>
  <c r="M123" i="22" s="1"/>
  <c r="C407" i="22"/>
  <c r="B407" i="22" s="1"/>
  <c r="M407" i="22" s="1"/>
  <c r="B466" i="22"/>
  <c r="M466" i="22" s="1"/>
  <c r="B337" i="22"/>
  <c r="M337" i="22" s="1"/>
  <c r="B259" i="22"/>
  <c r="M259" i="22" s="1"/>
  <c r="C266" i="22"/>
  <c r="C268" i="22"/>
  <c r="B299" i="22"/>
  <c r="M299" i="22" s="1"/>
  <c r="B182" i="22"/>
  <c r="M182" i="22" s="1"/>
  <c r="B470" i="22"/>
  <c r="M470" i="22" s="1"/>
  <c r="M311" i="22"/>
  <c r="B235" i="22"/>
  <c r="M235" i="22" s="1"/>
  <c r="N266" i="22"/>
  <c r="B406" i="22"/>
  <c r="M406" i="22" s="1"/>
  <c r="B461" i="22"/>
  <c r="M461" i="22" s="1"/>
  <c r="B463" i="22"/>
  <c r="M463" i="22" s="1"/>
  <c r="B465" i="22"/>
  <c r="M465" i="22" s="1"/>
  <c r="B469" i="22"/>
  <c r="M469" i="22" s="1"/>
  <c r="M3" i="22" l="1"/>
  <c r="M4" i="22"/>
  <c r="B10" i="22"/>
  <c r="M10" i="22" s="1"/>
  <c r="M92" i="22"/>
  <c r="M8" i="22"/>
  <c r="M93" i="22"/>
  <c r="M14" i="22"/>
  <c r="M15" i="22"/>
  <c r="M16" i="22"/>
  <c r="B238" i="22"/>
  <c r="M238" i="22" s="1"/>
  <c r="M292" i="22"/>
  <c r="M300" i="22"/>
  <c r="M264" i="22"/>
  <c r="M262" i="22"/>
  <c r="B443" i="22"/>
  <c r="M442" i="22"/>
  <c r="C263" i="22"/>
  <c r="B263" i="22" s="1"/>
  <c r="M263" i="22" s="1"/>
  <c r="B268" i="22"/>
  <c r="M268" i="22" s="1"/>
  <c r="B266" i="22"/>
  <c r="M266" i="22" s="1"/>
  <c r="G5" i="10" l="1"/>
  <c r="M443" i="22"/>
  <c r="G11" i="10" l="1"/>
  <c r="G8" i="10" l="1"/>
  <c r="G6" i="10"/>
  <c r="G10" i="10"/>
  <c r="G7" i="10"/>
  <c r="G9" i="10"/>
</calcChain>
</file>

<file path=xl/sharedStrings.xml><?xml version="1.0" encoding="utf-8"?>
<sst xmlns="http://schemas.openxmlformats.org/spreadsheetml/2006/main" count="3515" uniqueCount="257">
  <si>
    <t>Initiative</t>
  </si>
  <si>
    <t>Alberta</t>
  </si>
  <si>
    <t>Canada</t>
  </si>
  <si>
    <t>Mexico</t>
  </si>
  <si>
    <t>Beijing</t>
  </si>
  <si>
    <t>Chongqing</t>
  </si>
  <si>
    <t>Europe</t>
  </si>
  <si>
    <t>France</t>
  </si>
  <si>
    <t>Fujian</t>
  </si>
  <si>
    <t>Hubei</t>
  </si>
  <si>
    <t>Kazakhstan</t>
  </si>
  <si>
    <t>Liechtenstein</t>
  </si>
  <si>
    <t>Manitoba</t>
  </si>
  <si>
    <t>RGGI</t>
  </si>
  <si>
    <t>Nunavut</t>
  </si>
  <si>
    <t>Ontario</t>
  </si>
  <si>
    <t>Portugal</t>
  </si>
  <si>
    <t>Saitama</t>
  </si>
  <si>
    <t>Saskatchewan</t>
  </si>
  <si>
    <t>Shanghai</t>
  </si>
  <si>
    <t>Shenzhen</t>
  </si>
  <si>
    <t>Tianjin</t>
  </si>
  <si>
    <t>Tokyo</t>
  </si>
  <si>
    <t>Ukraine</t>
  </si>
  <si>
    <t>Yukon</t>
  </si>
  <si>
    <t>Zacatecas</t>
  </si>
  <si>
    <t>Tamaulipas</t>
  </si>
  <si>
    <t>Luxembourg</t>
  </si>
  <si>
    <r>
      <t>Prix du carbone au Québec</t>
    </r>
    <r>
      <rPr>
        <b/>
        <vertAlign val="superscript"/>
        <sz val="11"/>
        <color theme="1"/>
        <rFont val="Calibri"/>
        <family val="2"/>
        <scheme val="minor"/>
      </rPr>
      <t>(1)</t>
    </r>
    <r>
      <rPr>
        <b/>
        <sz val="11"/>
        <color theme="1"/>
        <rFont val="Calibri"/>
        <family val="2"/>
        <scheme val="minor"/>
      </rPr>
      <t xml:space="preserve">
(dollars américains)</t>
    </r>
  </si>
  <si>
    <r>
      <t>Taux de couverture au Québec</t>
    </r>
    <r>
      <rPr>
        <b/>
        <vertAlign val="superscript"/>
        <sz val="11"/>
        <color theme="1"/>
        <rFont val="Calibri"/>
        <family val="2"/>
        <scheme val="minor"/>
      </rPr>
      <t>(2)</t>
    </r>
    <r>
      <rPr>
        <b/>
        <sz val="11"/>
        <color theme="1"/>
        <rFont val="Calibri"/>
        <family val="2"/>
        <scheme val="minor"/>
      </rPr>
      <t xml:space="preserve">
(pourcentage)</t>
    </r>
  </si>
  <si>
    <t>Tarification moyenne du carbone au Québec
(dollars américains)</t>
  </si>
  <si>
    <t>Tarification moyenne mondiale du carbone
(dollars américains)</t>
  </si>
  <si>
    <t>Ratio de tarification du carbone</t>
  </si>
  <si>
    <t>Ratio de tarification du carbone 2015-2022</t>
  </si>
  <si>
    <t>Carbon tax</t>
  </si>
  <si>
    <t>North America</t>
  </si>
  <si>
    <t>Argentina carbon tax</t>
  </si>
  <si>
    <t>Argentina</t>
  </si>
  <si>
    <t>Central and South America</t>
  </si>
  <si>
    <t>132</t>
  </si>
  <si>
    <t>119</t>
  </si>
  <si>
    <t>151</t>
  </si>
  <si>
    <t>62</t>
  </si>
  <si>
    <t>57</t>
  </si>
  <si>
    <t>55</t>
  </si>
  <si>
    <t>15</t>
  </si>
  <si>
    <t>Chile carbon tax</t>
  </si>
  <si>
    <t>Chile</t>
  </si>
  <si>
    <t>Colombia carbon tax</t>
  </si>
  <si>
    <t>Colombia</t>
  </si>
  <si>
    <t>State of Mexico carbon tax</t>
  </si>
  <si>
    <t>Estado de México</t>
  </si>
  <si>
    <t>Estonia carbon tax</t>
  </si>
  <si>
    <t>Estonia</t>
  </si>
  <si>
    <t>Latvia carbon tax</t>
  </si>
  <si>
    <t>Latvia</t>
  </si>
  <si>
    <t>Liechtenstein carbon tax</t>
  </si>
  <si>
    <t>Massachusetts</t>
  </si>
  <si>
    <t>Netherlands carbon tax</t>
  </si>
  <si>
    <t>Netherlands</t>
  </si>
  <si>
    <t>Northwest Territories carbon tax</t>
  </si>
  <si>
    <t>Northwest Territories</t>
  </si>
  <si>
    <t>Oregon</t>
  </si>
  <si>
    <t>Portugal carbon tax</t>
  </si>
  <si>
    <t>Querétaro</t>
  </si>
  <si>
    <t>South Africa carbon tax</t>
  </si>
  <si>
    <t>South Africa</t>
  </si>
  <si>
    <t>Africa</t>
  </si>
  <si>
    <t>Spain carbon tax</t>
  </si>
  <si>
    <t>Spain</t>
  </si>
  <si>
    <t>Sweden carbon tax</t>
  </si>
  <si>
    <t>Sweden</t>
  </si>
  <si>
    <t>10</t>
  </si>
  <si>
    <t>Uruguay carbon tax</t>
  </si>
  <si>
    <t>Uruguay</t>
  </si>
  <si>
    <t>Zacatecas carbon tax</t>
  </si>
  <si>
    <t>Alberta – Redevance sur les combustibles</t>
  </si>
  <si>
    <t>Alberta – Taxe sur le carbone</t>
  </si>
  <si>
    <t>Alberta – CCIR</t>
  </si>
  <si>
    <t>Alberta – SGER</t>
  </si>
  <si>
    <t>Alberta – TIER</t>
  </si>
  <si>
    <t>Argentine – Taxe sur le carbone</t>
  </si>
  <si>
    <t>Australie – ERF Safeguard Mechanism</t>
  </si>
  <si>
    <t>Basse-Californie – Taxe sur le carbone</t>
  </si>
  <si>
    <t>Colombie-Britannique – Taxe sur le carbone</t>
  </si>
  <si>
    <t>Colombie-Britannique – GGIRCA</t>
  </si>
  <si>
    <t>Beijing – SPE (pilote)</t>
  </si>
  <si>
    <t>Californie – SPEDE</t>
  </si>
  <si>
    <t>Canada – Redevance sur les combustibles fédérale</t>
  </si>
  <si>
    <t>Canada – STFR</t>
  </si>
  <si>
    <t>Chili – Taxe sur le carbone</t>
  </si>
  <si>
    <t>Chine – SPE national</t>
  </si>
  <si>
    <t>Chongqing – SPE (pilote)</t>
  </si>
  <si>
    <t>Colombie – Taxe sur le carbone</t>
  </si>
  <si>
    <t>Danemark – Taxe sur le carbone</t>
  </si>
  <si>
    <t>État de Mexico – Taxe sur le carbone</t>
  </si>
  <si>
    <t>Estonie – Taxe sur le carbone</t>
  </si>
  <si>
    <t>SEQE-UE (EU-ETS)</t>
  </si>
  <si>
    <t>Finlande – Taxe sur le carbone</t>
  </si>
  <si>
    <t>France – Taxe sur le carbone</t>
  </si>
  <si>
    <t>Fujian – SPE (pilote)</t>
  </si>
  <si>
    <t>Allemagne – SPE national</t>
  </si>
  <si>
    <t>Guangdong – SPE (pilote)</t>
  </si>
  <si>
    <t>Hubei – SPE (pilote)</t>
  </si>
  <si>
    <t>Islande – Taxe sur le carbone</t>
  </si>
  <si>
    <t>Irlande – Taxe sur le carbone</t>
  </si>
  <si>
    <t>Japon – Taxe sur le carbone</t>
  </si>
  <si>
    <t>Kazakhstan – SPE</t>
  </si>
  <si>
    <t>Corée du Sud – SPE</t>
  </si>
  <si>
    <t>Lettonie – Taxe sur le carbone</t>
  </si>
  <si>
    <t>Liechtenstein – Taxe sur le carbone</t>
  </si>
  <si>
    <t>Luxembourg – Taxe sur le carbone</t>
  </si>
  <si>
    <t>Manitoba – Redevance sur les combustibles</t>
  </si>
  <si>
    <t>Manitoba – STFR</t>
  </si>
  <si>
    <t>Préliminaires</t>
  </si>
  <si>
    <t>Tarification fondée sur le rendement</t>
  </si>
  <si>
    <t>Amérique du Nord</t>
  </si>
  <si>
    <t>Massachusetts – SPE</t>
  </si>
  <si>
    <t>Mexique – SPE</t>
  </si>
  <si>
    <t>Mexique – Taxe sur le carbone</t>
  </si>
  <si>
    <t>Norvège – Taxe sur le carbone</t>
  </si>
  <si>
    <t>Pays-Bas – Taxe sur le carbone</t>
  </si>
  <si>
    <t>Nouveau-Brunswick – Redevance sur les combustibles</t>
  </si>
  <si>
    <t>Nouveau-Brunswick – STFR</t>
  </si>
  <si>
    <t>Nouveau-Brunswick – STFR provincial</t>
  </si>
  <si>
    <t>Nouveau-Brunswick – Taxe sur le carbone</t>
  </si>
  <si>
    <t>Nouvelle-Zélande – SPE</t>
  </si>
  <si>
    <t>Terre-Neuve-et-Labrador – STFR</t>
  </si>
  <si>
    <t>Terre-Neuve-et-Labrador – Taxe sur le carbone</t>
  </si>
  <si>
    <t>Territoires du Nord-Ouest – Taxe sur le carbone</t>
  </si>
  <si>
    <t>Nouvelle-Écosse – SPE</t>
  </si>
  <si>
    <t>Ontario – Redevance sur les combustibles</t>
  </si>
  <si>
    <t>Ontario – SPEDE</t>
  </si>
  <si>
    <t>Ontario – STFR</t>
  </si>
  <si>
    <t>Ontario – SPE</t>
  </si>
  <si>
    <t>Oregon – SPE</t>
  </si>
  <si>
    <t>Pologne – Taxe sur le carbone</t>
  </si>
  <si>
    <t>Portugal – Taxe sur le carbone</t>
  </si>
  <si>
    <t>Île-du-Prince-Édouard – STFR</t>
  </si>
  <si>
    <t>Île-du-Prince-Édouard – Taxe sur le carbone</t>
  </si>
  <si>
    <t>Saitama – SPE</t>
  </si>
  <si>
    <t>Saskatchewan – Redevance sur les combustibles</t>
  </si>
  <si>
    <t>Saskatchewan – STFR fédéral</t>
  </si>
  <si>
    <t>Saskatchewan – STFR provincial</t>
  </si>
  <si>
    <t>Shanghai – SPE (pilote)</t>
  </si>
  <si>
    <t>Shenzhen – SPE (pilote)</t>
  </si>
  <si>
    <t>Singapour – Taxe sur le carbone</t>
  </si>
  <si>
    <t>Slovénie – Taxe sur le carbone</t>
  </si>
  <si>
    <t>Afrique du Sud – Taxe sur le carbone</t>
  </si>
  <si>
    <t>Espagne – Taxe sur le carbone</t>
  </si>
  <si>
    <t>Suède – Taxe sur le carbone</t>
  </si>
  <si>
    <t>Suisse – SPE</t>
  </si>
  <si>
    <t>Suisse – Taxe sur le carbone</t>
  </si>
  <si>
    <t>Tamaulipas – Taxe sur le carbone</t>
  </si>
  <si>
    <t>Tianjin – SPE (pilote)</t>
  </si>
  <si>
    <t>Tokyo – SPE</t>
  </si>
  <si>
    <t>Royaume-Uni – Prix plancher carbone</t>
  </si>
  <si>
    <t>Royaume-Uni – SPE</t>
  </si>
  <si>
    <t>Ukraine – Taxe sur le carbone</t>
  </si>
  <si>
    <t>Yukon – Redevance sur les combustibles</t>
  </si>
  <si>
    <t>Yukon – STFR</t>
  </si>
  <si>
    <t>Zacatecas – Taxe sur le carbone</t>
  </si>
  <si>
    <t>Uruguay – Taxe sur le carbone</t>
  </si>
  <si>
    <t>Yucatan – Taxe sur le carbone</t>
  </si>
  <si>
    <t>Prix du carbone (dollars américains)</t>
  </si>
  <si>
    <t>Année
(émissions couvertes)</t>
  </si>
  <si>
    <t>Année (prix du carbone)</t>
  </si>
  <si>
    <t>Type de système</t>
  </si>
  <si>
    <t>Administration</t>
  </si>
  <si>
    <t>Pays</t>
  </si>
  <si>
    <t>Région</t>
  </si>
  <si>
    <t>État des données</t>
  </si>
  <si>
    <t>Taux de couverture
(pourcentage)</t>
  </si>
  <si>
    <t>Prix du carbone (devise nationale)</t>
  </si>
  <si>
    <t>Taux de change (dollars américains/devise nationale; moyenne annuelle)</t>
  </si>
  <si>
    <t>Revenus des taxes sur le carbone (dollars américains)</t>
  </si>
  <si>
    <t>Revenus des taxes sur le carbone (devise nationale)</t>
  </si>
  <si>
    <t>Taxe sur le carbone</t>
  </si>
  <si>
    <t>Système de plafonnement et d'échange (SPE)</t>
  </si>
  <si>
    <t>Afrique du Sud</t>
  </si>
  <si>
    <t>Allemagne</t>
  </si>
  <si>
    <t>Argentine</t>
  </si>
  <si>
    <t>Australie</t>
  </si>
  <si>
    <t>Autriche</t>
  </si>
  <si>
    <t>Basse-Californie</t>
  </si>
  <si>
    <t>Californie</t>
  </si>
  <si>
    <t>Chili</t>
  </si>
  <si>
    <t>Colombie</t>
  </si>
  <si>
    <t>Colombie-Britannique</t>
  </si>
  <si>
    <t>Mexique</t>
  </si>
  <si>
    <t>Chine</t>
  </si>
  <si>
    <t>États-Unis</t>
  </si>
  <si>
    <t>Corée du Sud</t>
  </si>
  <si>
    <t>Danemark</t>
  </si>
  <si>
    <t>Espagne</t>
  </si>
  <si>
    <t>Estonie</t>
  </si>
  <si>
    <t>État de Mexico</t>
  </si>
  <si>
    <t>Finlande</t>
  </si>
  <si>
    <t>Guangdong (excluant Shenzhen)</t>
  </si>
  <si>
    <t>Île-du-Prince-Édouard</t>
  </si>
  <si>
    <t>Irlande</t>
  </si>
  <si>
    <t>Islande</t>
  </si>
  <si>
    <t>Japon</t>
  </si>
  <si>
    <t>Lettonie</t>
  </si>
  <si>
    <t>Norvège</t>
  </si>
  <si>
    <t>Nouveau-Brunswick</t>
  </si>
  <si>
    <t>Nouvelle-Écosse</t>
  </si>
  <si>
    <t>Nouvelle-Zélande</t>
  </si>
  <si>
    <t>Pays-Bas</t>
  </si>
  <si>
    <t>Pologne</t>
  </si>
  <si>
    <t>Royaume-Uni</t>
  </si>
  <si>
    <t>UE, Norvège, Islande, Liechtenstein</t>
  </si>
  <si>
    <t>Singapour</t>
  </si>
  <si>
    <t>Slovénie</t>
  </si>
  <si>
    <t>Suède</t>
  </si>
  <si>
    <t>Suisse</t>
  </si>
  <si>
    <t>Terre-Neuve-et-Labrador</t>
  </si>
  <si>
    <t>Territoires du Nord-Ouest</t>
  </si>
  <si>
    <t>Afrique</t>
  </si>
  <si>
    <t>Amérique centrale et Amérique du Sud</t>
  </si>
  <si>
    <t>Asie et Pacifique</t>
  </si>
  <si>
    <t>Finales</t>
  </si>
  <si>
    <t>Base de données des initiatives mondiales de tarification du carbone</t>
  </si>
  <si>
    <t>Vue d'ensemble</t>
  </si>
  <si>
    <t>Remarques relatives aux variables</t>
  </si>
  <si>
    <r>
      <t xml:space="preserve">Année (émissions couvertes) : </t>
    </r>
    <r>
      <rPr>
        <sz val="11"/>
        <color theme="1"/>
        <rFont val="Calibri"/>
        <family val="2"/>
        <scheme val="minor"/>
      </rPr>
      <t xml:space="preserve">année à laquelle correspondent les données relatives aux émissions couvertes. Idéalement, il s’agit de la même année que celle à laquelle correspondent les données sur le prix. Dans les cas où des données concurrentes n’étaient pas disponibles, on a utilisé le plafond pour l’année courante ou la dernière année pour laquelle des données étaient disponibles. </t>
    </r>
  </si>
  <si>
    <r>
      <t xml:space="preserve">Année (prix du carbone) : </t>
    </r>
    <r>
      <rPr>
        <sz val="11"/>
        <color theme="1"/>
        <rFont val="Calibri"/>
        <family val="2"/>
        <scheme val="minor"/>
      </rPr>
      <t xml:space="preserve">année à laquelle correspondent les données relatives au prix du carbone. </t>
    </r>
  </si>
  <si>
    <r>
      <rPr>
        <b/>
        <sz val="11"/>
        <color theme="1"/>
        <rFont val="Calibri"/>
        <family val="2"/>
        <scheme val="minor"/>
      </rPr>
      <t xml:space="preserve">État des données : </t>
    </r>
    <r>
      <rPr>
        <sz val="11"/>
        <color theme="1"/>
        <rFont val="Calibri"/>
        <family val="2"/>
        <scheme val="minor"/>
      </rPr>
      <t xml:space="preserve">cette variable indique si les données sont préliminaires ou finales. Dans le contexte de la base de données, l’état « préliminaire » signifie que : i) dans le cas des taxes sur le carbone, les données officielles définitives sur les revenus n’ont pas encore été consignées dans le WBCPD et que les auteurs de la base de données utilisent plutôt la « valeur du système » évaluée par la Banque mondiale; ii) dans le cas des autres initiatives (p. ex., provinces canadiennes disposant d’une valeur de référence provinciale et d’un système de crédits, ou appliquant le STFR du gouvernement du Canada), l’information pertinente n’a pas encore été publiée. </t>
    </r>
  </si>
  <si>
    <r>
      <rPr>
        <b/>
        <sz val="11"/>
        <color theme="1"/>
        <rFont val="Calibri"/>
        <family val="2"/>
        <scheme val="minor"/>
      </rPr>
      <t xml:space="preserve">Administration : </t>
    </r>
    <r>
      <rPr>
        <sz val="11"/>
        <color theme="1"/>
        <rFont val="Calibri"/>
        <family val="2"/>
        <scheme val="minor"/>
      </rPr>
      <t>territoire de compétence auquel s’applique l’initiative de tarification du carbone.</t>
    </r>
  </si>
  <si>
    <r>
      <rPr>
        <b/>
        <sz val="11"/>
        <color theme="1"/>
        <rFont val="Calibri"/>
        <family val="2"/>
        <scheme val="minor"/>
      </rPr>
      <t xml:space="preserve">Pays : </t>
    </r>
    <r>
      <rPr>
        <sz val="11"/>
        <color theme="1"/>
        <rFont val="Calibri"/>
        <family val="2"/>
        <scheme val="minor"/>
      </rPr>
      <t xml:space="preserve">pays où est située l'administration ayant mis en œuvre l’initiative de tarification du carbone. </t>
    </r>
  </si>
  <si>
    <r>
      <t xml:space="preserve">Taux de change (dollars américains/devise nationale; moyenne annuelle) : </t>
    </r>
    <r>
      <rPr>
        <sz val="11"/>
        <color theme="1"/>
        <rFont val="Calibri"/>
        <family val="2"/>
        <scheme val="minor"/>
      </rPr>
      <t>cette valeur correspond au taux de change annuel moyen de l’année correspondante; elle provient des statistiques financières internationales du FMI.</t>
    </r>
  </si>
  <si>
    <r>
      <t>Date : 1</t>
    </r>
    <r>
      <rPr>
        <vertAlign val="superscript"/>
        <sz val="10"/>
        <rFont val="Calibri"/>
        <family val="2"/>
        <scheme val="minor"/>
      </rPr>
      <t>er</t>
    </r>
    <r>
      <rPr>
        <sz val="10"/>
        <rFont val="Calibri"/>
        <family val="2"/>
        <scheme val="minor"/>
      </rPr>
      <t xml:space="preserve"> décembre 2023.</t>
    </r>
  </si>
  <si>
    <t>Yucatan</t>
  </si>
  <si>
    <r>
      <t>Prix du carbone (devise nationale) </t>
    </r>
    <r>
      <rPr>
        <sz val="11"/>
        <color theme="1"/>
        <rFont val="Calibri"/>
        <family val="2"/>
        <scheme val="minor"/>
      </rPr>
      <t>: prix du carbone exprimé en unité monétaire nationale de la juridiction responsable de l’initiative, en date du 1</t>
    </r>
    <r>
      <rPr>
        <vertAlign val="superscript"/>
        <sz val="11"/>
        <color theme="1"/>
        <rFont val="Calibri"/>
        <family val="2"/>
        <scheme val="minor"/>
      </rPr>
      <t>er</t>
    </r>
    <r>
      <rPr>
        <sz val="11"/>
        <color theme="1"/>
        <rFont val="Calibri"/>
        <family val="2"/>
        <scheme val="minor"/>
      </rPr>
      <t xml:space="preserve"> juillet de l’année pertinente. Si aucune information n’est </t>
    </r>
    <r>
      <rPr>
        <sz val="11"/>
        <rFont val="Calibri"/>
        <family val="2"/>
        <scheme val="minor"/>
      </rPr>
      <t>disponible au</t>
    </r>
    <r>
      <rPr>
        <sz val="11"/>
        <color theme="1"/>
        <rFont val="Calibri"/>
        <family val="2"/>
        <scheme val="minor"/>
      </rPr>
      <t xml:space="preserve"> 1</t>
    </r>
    <r>
      <rPr>
        <vertAlign val="superscript"/>
        <sz val="11"/>
        <color theme="1"/>
        <rFont val="Calibri"/>
        <family val="2"/>
        <scheme val="minor"/>
      </rPr>
      <t>er</t>
    </r>
    <r>
      <rPr>
        <sz val="11"/>
        <color theme="1"/>
        <rFont val="Calibri"/>
        <family val="2"/>
        <scheme val="minor"/>
      </rPr>
      <t> juillet, le prix documenté à la date antérieure la plus rapprochée est utilisé.</t>
    </r>
  </si>
  <si>
    <r>
      <t>Émissions mondiales de gaz à effet de serre - excl. le Québec</t>
    </r>
    <r>
      <rPr>
        <b/>
        <vertAlign val="superscript"/>
        <sz val="11"/>
        <color theme="1"/>
        <rFont val="Calibri"/>
        <family val="2"/>
        <scheme val="minor"/>
      </rPr>
      <t>(3)</t>
    </r>
    <r>
      <rPr>
        <b/>
        <sz val="11"/>
        <color theme="1"/>
        <rFont val="Calibri"/>
        <family val="2"/>
        <scheme val="minor"/>
      </rPr>
      <t xml:space="preserve">
(Mt éq. CO</t>
    </r>
    <r>
      <rPr>
        <b/>
        <vertAlign val="subscript"/>
        <sz val="11"/>
        <color theme="1"/>
        <rFont val="Calibri"/>
        <family val="2"/>
        <scheme val="minor"/>
      </rPr>
      <t>2</t>
    </r>
    <r>
      <rPr>
        <b/>
        <sz val="11"/>
        <color theme="1"/>
        <rFont val="Calibri"/>
        <family val="2"/>
        <scheme val="minor"/>
      </rPr>
      <t>)</t>
    </r>
  </si>
  <si>
    <r>
      <t>Émissions couvertes
(Mt éq. CO</t>
    </r>
    <r>
      <rPr>
        <b/>
        <vertAlign val="subscript"/>
        <sz val="11"/>
        <color theme="1"/>
        <rFont val="Calibri"/>
        <family val="2"/>
        <scheme val="minor"/>
      </rPr>
      <t>2</t>
    </r>
    <r>
      <rPr>
        <b/>
        <sz val="11"/>
        <color theme="1"/>
        <rFont val="Calibri"/>
        <family val="2"/>
        <scheme val="minor"/>
      </rPr>
      <t>)</t>
    </r>
  </si>
  <si>
    <r>
      <rPr>
        <b/>
        <sz val="11"/>
        <color theme="1"/>
        <rFont val="Calibri"/>
        <family val="2"/>
        <scheme val="minor"/>
      </rPr>
      <t xml:space="preserve">Type de système : </t>
    </r>
    <r>
      <rPr>
        <sz val="11"/>
        <color theme="1"/>
        <rFont val="Calibri"/>
        <family val="2"/>
        <scheme val="minor"/>
      </rPr>
      <t>variable indiquant le type de système; valeurs possibles : taxe sur le carbone, système de plafonnement et d’échange, système de tarification fondé sur le rendement.</t>
    </r>
  </si>
  <si>
    <t>s. o.</t>
  </si>
  <si>
    <t>Autriche – SPE</t>
  </si>
  <si>
    <t>Eurasie</t>
  </si>
  <si>
    <t>Monténégro</t>
  </si>
  <si>
    <t>Monténégro – SPE</t>
  </si>
  <si>
    <t>Nunavut – Redevance sur les combustibles</t>
  </si>
  <si>
    <t>Nunavut – STFR</t>
  </si>
  <si>
    <r>
      <rPr>
        <b/>
        <sz val="11"/>
        <color theme="1"/>
        <rFont val="Calibri"/>
        <family val="2"/>
        <scheme val="minor"/>
      </rPr>
      <t xml:space="preserve">Région </t>
    </r>
    <r>
      <rPr>
        <sz val="11"/>
        <color theme="1"/>
        <rFont val="Calibri"/>
        <family val="2"/>
        <scheme val="minor"/>
      </rPr>
      <t>: la région où l'administration ayant mis en place l'initiative de tarification du carbone se situe, selon la classification de l'Agence internationale de l'énergie (https://www.iea.org/countries).</t>
    </r>
  </si>
  <si>
    <r>
      <t>Émissions totales de l'administration
(Mt éq. CO</t>
    </r>
    <r>
      <rPr>
        <b/>
        <vertAlign val="subscript"/>
        <sz val="11"/>
        <color theme="1"/>
        <rFont val="Calibri"/>
        <family val="2"/>
        <scheme val="minor"/>
      </rPr>
      <t>2</t>
    </r>
    <r>
      <rPr>
        <b/>
        <sz val="11"/>
        <color theme="1"/>
        <rFont val="Calibri"/>
        <family val="2"/>
        <scheme val="minor"/>
      </rPr>
      <t>)</t>
    </r>
  </si>
  <si>
    <r>
      <t>Taux de couverture (pourcentage)</t>
    </r>
    <r>
      <rPr>
        <sz val="11"/>
        <color theme="1"/>
        <rFont val="Calibri"/>
        <family val="2"/>
        <scheme val="minor"/>
      </rPr>
      <t> : pourcentage des émissions de l'administration couvertes par l'initiative. Valeur obtenue en divisant la valeur de la variable « Émissions couvertes (Mt éq. CO</t>
    </r>
    <r>
      <rPr>
        <vertAlign val="subscript"/>
        <sz val="11"/>
        <color theme="1"/>
        <rFont val="Calibri"/>
        <family val="2"/>
        <scheme val="minor"/>
      </rPr>
      <t>2</t>
    </r>
    <r>
      <rPr>
        <sz val="11"/>
        <color theme="1"/>
        <rFont val="Calibri"/>
        <family val="2"/>
        <scheme val="minor"/>
      </rPr>
      <t>) » par la valeur de la variable « Émissions totales de l'administration (Mt éq. CO</t>
    </r>
    <r>
      <rPr>
        <vertAlign val="subscript"/>
        <sz val="11"/>
        <color theme="1"/>
        <rFont val="Calibri"/>
        <family val="2"/>
        <scheme val="minor"/>
      </rPr>
      <t>2</t>
    </r>
    <r>
      <rPr>
        <sz val="11"/>
        <color theme="1"/>
        <rFont val="Calibri"/>
        <family val="2"/>
        <scheme val="minor"/>
      </rPr>
      <t>) ».</t>
    </r>
  </si>
  <si>
    <r>
      <t>Année (émissions totales de l'administration) </t>
    </r>
    <r>
      <rPr>
        <sz val="11"/>
        <color theme="1"/>
        <rFont val="Calibri"/>
        <family val="2"/>
        <scheme val="minor"/>
      </rPr>
      <t>: année correspondant aux données « Émissions totales de l'administration (Mt éq. CO</t>
    </r>
    <r>
      <rPr>
        <vertAlign val="subscript"/>
        <sz val="11"/>
        <color theme="1"/>
        <rFont val="Calibri"/>
        <family val="2"/>
        <scheme val="minor"/>
      </rPr>
      <t>2</t>
    </r>
    <r>
      <rPr>
        <sz val="11"/>
        <color theme="1"/>
        <rFont val="Calibri"/>
        <family val="2"/>
        <scheme val="minor"/>
      </rPr>
      <t>) ».</t>
    </r>
  </si>
  <si>
    <t>Année
(émissions totales de l'administration)</t>
  </si>
  <si>
    <t>Querétaro – Taxe sur le carbone</t>
  </si>
  <si>
    <r>
      <t>Le ratio de tarification du carbone est obtenu en divisant la tarification moyenne du carbone au Québec par la tarification moyenne mondiale du carbone, en excluant le Québec du total mondial. Pour l'année 2022, le ratio de tarification du carbone est estimé à 4,6, ce qui signifie que la tarification moyenne du carbone est près de 5 fois plus présente au Québec qu'ailleurs dans le monde.
Les données permettant d'obtenir la tarification moyenne du carbone au Québec sont calculées par le gouvernement du Québec et sont publiées annuellement. Pour l'année 2022, la tarification moyenne du carbone au Québec est ainsi estimée à 22,34 $ US la tonne équivalent CO</t>
    </r>
    <r>
      <rPr>
        <vertAlign val="subscript"/>
        <sz val="11"/>
        <rFont val="Calibri"/>
        <family val="2"/>
        <scheme val="minor"/>
      </rPr>
      <t>2</t>
    </r>
    <r>
      <rPr>
        <sz val="11"/>
        <rFont val="Calibri"/>
        <family val="2"/>
        <scheme val="minor"/>
      </rPr>
      <t>.
Mis à part les informations portant sur le Québec et les émissions totales, toutes les données utilisées pour le calcul du ratio de tarification du carbone sont recueillies par un fournisseur indépendant. Pour les années 2015 à 2022, c'est le Partenariat international d'action sur le carbone (ICAP) qui a fourni ces données. 
Les onglets « Sommaire » et « Données » contiennent de l'information sur l'ensemble des systèmes de tarification explicite du carbone dans le monde, en excluant le Québec. La tarification moyenne mondiale du carbone s'obtient en multipliant le prix du carbone par les émissions couvertes pour chaque initiative de tarification du carbone, puis en divisant le résultat par les émissions mondiales de gaz à effet de serre (en excluant le Québec). La tarification moyenne mondiale du carbone est estimée à 4,82 $ US la tonne équivalent CO</t>
    </r>
    <r>
      <rPr>
        <vertAlign val="subscript"/>
        <sz val="11"/>
        <rFont val="Calibri"/>
        <family val="2"/>
        <scheme val="minor"/>
      </rPr>
      <t>2</t>
    </r>
    <r>
      <rPr>
        <sz val="11"/>
        <rFont val="Calibri"/>
        <family val="2"/>
        <scheme val="minor"/>
      </rPr>
      <t xml:space="preserve"> en 2022.</t>
    </r>
  </si>
  <si>
    <r>
      <rPr>
        <b/>
        <sz val="11"/>
        <color theme="1"/>
        <rFont val="Calibri"/>
        <family val="2"/>
        <scheme val="minor"/>
      </rPr>
      <t xml:space="preserve">Prix du carbone (dollars américains) : </t>
    </r>
    <r>
      <rPr>
        <sz val="11"/>
        <color theme="1"/>
        <rFont val="Calibri"/>
        <family val="2"/>
        <scheme val="minor"/>
      </rPr>
      <t>pour la plupart des initiatives de taxe sur le carbone, cette valeur correspond au prix d’une tonne d’équivalent CO</t>
    </r>
    <r>
      <rPr>
        <vertAlign val="subscript"/>
        <sz val="11"/>
        <color theme="1"/>
        <rFont val="Calibri"/>
        <family val="2"/>
        <scheme val="minor"/>
      </rPr>
      <t>2</t>
    </r>
    <r>
      <rPr>
        <sz val="11"/>
        <color theme="1"/>
        <rFont val="Calibri"/>
        <family val="2"/>
        <scheme val="minor"/>
      </rPr>
      <t xml:space="preserve"> en dollars américains indiqué dans le WBCPD. Dans le cas des systèmes de niveau de référence et de crédits et des systèmes de niveau de référence et de compensation, le prix a été déterminé en divisant la valeur de la variable « Prix du carbone (devise nationale) </t>
    </r>
    <r>
      <rPr>
        <sz val="11"/>
        <rFont val="Calibri"/>
        <family val="2"/>
        <scheme val="minor"/>
      </rPr>
      <t>» en date</t>
    </r>
    <r>
      <rPr>
        <sz val="11"/>
        <color theme="1"/>
        <rFont val="Calibri"/>
        <family val="2"/>
        <scheme val="minor"/>
      </rPr>
      <t xml:space="preserve"> du 1</t>
    </r>
    <r>
      <rPr>
        <vertAlign val="superscript"/>
        <sz val="11"/>
        <rFont val="Calibri"/>
        <family val="2"/>
        <scheme val="minor"/>
      </rPr>
      <t>er</t>
    </r>
    <r>
      <rPr>
        <sz val="11"/>
        <rFont val="Calibri"/>
        <family val="2"/>
        <scheme val="minor"/>
      </rPr>
      <t> juillet de l'année pertinente par la valeu</t>
    </r>
    <r>
      <rPr>
        <sz val="11"/>
        <color theme="1"/>
        <rFont val="Calibri"/>
        <family val="2"/>
        <scheme val="minor"/>
      </rPr>
      <t>r de la variable « Taux de change (USD/devise nationale; moyenne annuelle) ». Dans le cas des initiatives de taxe sur le carbone qui comportent plus d’un taux de taxe, ainsi que dans le cas des initiatives de taxe sur le carbone pour lesquelles aucune information sur le taux de taxe n’était disponible pour une année particulière, cette valeur a été obtenue en divisant la valeur de la variable « Revenus des taxes sur le carbone (USD) » par la valeur de la variable « Émissions totales de la juridiction (Mt éq. CO</t>
    </r>
    <r>
      <rPr>
        <vertAlign val="subscript"/>
        <sz val="11"/>
        <color theme="1"/>
        <rFont val="Calibri"/>
        <family val="2"/>
        <scheme val="minor"/>
      </rPr>
      <t>2</t>
    </r>
    <r>
      <rPr>
        <sz val="11"/>
        <color theme="1"/>
        <rFont val="Calibri"/>
        <family val="2"/>
        <scheme val="minor"/>
      </rPr>
      <t>) » multipliée par 1 000 000, dans le but de fournir un seuil inférieur pour le prix du carbone par tonne d’équivalent CO</t>
    </r>
    <r>
      <rPr>
        <vertAlign val="subscript"/>
        <sz val="11"/>
        <color theme="1"/>
        <rFont val="Calibri"/>
        <family val="2"/>
        <scheme val="minor"/>
      </rPr>
      <t>2</t>
    </r>
    <r>
      <rPr>
        <sz val="11"/>
        <color theme="1"/>
        <rFont val="Calibri"/>
        <family val="2"/>
        <scheme val="minor"/>
      </rPr>
      <t>. Nous notons que cette approche n’a aucune incidence sur le calcul du prix mondial du carbone, qui dépend uniquement des revenus recueillis. Lorsque aucune information publique n’a été trouvée pour cette variable, la valeur « 0 » a été inscrite au tableau.</t>
    </r>
  </si>
  <si>
    <r>
      <t>L’objectif principal de la base de données des initiatives mondiales de tarification du carbone (ci-après appelée « base de données ») est de recueillir de l’information sur les prix du carbone et les émissions de GES couvertes pour l'ensemble des initiatives de tarification du carbone, afin de permettre le calcul d’un prix moyen du carbone pondéré en fonction des émissions couvertes (ci-après appelé « tarification moyenne mondiale du carbone »), et ce, à partir de 2015. Pour être comprise dans la base de données, une initiative de tarification du carbone doit avoir été en vigueur et obligatoire pendant n’importe quelle année entre le 1</t>
    </r>
    <r>
      <rPr>
        <vertAlign val="superscript"/>
        <sz val="11"/>
        <color theme="1"/>
        <rFont val="Calibri"/>
        <family val="2"/>
        <scheme val="minor"/>
      </rPr>
      <t>er</t>
    </r>
    <r>
      <rPr>
        <sz val="11"/>
        <color theme="1"/>
        <rFont val="Calibri"/>
        <family val="2"/>
        <scheme val="minor"/>
      </rPr>
      <t> janvier 2015 et le 31 décembre 2021.
Pour chacune des initiatives de tarification du carbone recensées, la base de données contient des données relatives aux variables de base et aux variables secondaires. Les variables de base sont les variables essentielles au calcul de la tarification moyenne mondiale du carbone. Les variables secondaires incluses sont par exemple les émissions regroupées des administrations (à l’exclusion des émissions découlant de l’utilisation des terres, du changement d’affectation des terres et de la foresterie [UTCATF]). D'autres données connexes provenant de la carte des systèmes d’échange de quotas (Allowance Price Explorer) de l’ICAP et du Carbon Pricing Dashboard (tableau de bord de la tarification du carbone) de la Banque mondiale (WBCPD) sont également incluses. Dans le cas où une administration compte deux initiatives de tarification du carbone distinctes couvrant les mêmes émissions, les émissions sont comptabilisées pour les deux initiatives.
Dans le cas des provinces canadiennes où la redevance sur les combustibles et le système de tarification fondé sur le rendement (STFR) du gouvernement du Canada étaient ou sont en vigueur, chaque initiative provinciale est comptabilisée comme une initiative distincte, mais les valeurs pour les revenus, les prix et les émissions sont regroupées sur les lignes « Canada – Redevance sur les combustibles fédérale » et « Canada – STFR » de la base de données.
Les remarques ci-dessous fournissent des clarifications générales et méthodologiques sur les valeurs présentées pour les différentes variables dans le tableur. Les sources précises des données se retrouvant dans l'onglet « Données » peuvent être fournies sur demande.</t>
    </r>
  </si>
  <si>
    <r>
      <rPr>
        <b/>
        <sz val="11"/>
        <rFont val="Calibri"/>
        <family val="2"/>
        <scheme val="minor"/>
      </rPr>
      <t>Émissions couvertes (Mt éq. CO</t>
    </r>
    <r>
      <rPr>
        <b/>
        <vertAlign val="subscript"/>
        <sz val="11"/>
        <rFont val="Calibri"/>
        <family val="2"/>
        <scheme val="minor"/>
      </rPr>
      <t>2</t>
    </r>
    <r>
      <rPr>
        <b/>
        <sz val="11"/>
        <rFont val="Calibri"/>
        <family val="2"/>
        <scheme val="minor"/>
      </rPr>
      <t xml:space="preserve">) : </t>
    </r>
    <r>
      <rPr>
        <sz val="11"/>
        <rFont val="Calibri"/>
        <family val="2"/>
        <scheme val="minor"/>
      </rPr>
      <t>dans le cas des initiatives fondées sur une taxe sur le carbone, cette valeur a été obtenue en divisant la valeur des revenus gouvernementaux en dollars américains (USD) par le prix du carbone par tonne d’équivalent de CO</t>
    </r>
    <r>
      <rPr>
        <vertAlign val="subscript"/>
        <sz val="11"/>
        <rFont val="Calibri"/>
        <family val="2"/>
        <scheme val="minor"/>
      </rPr>
      <t>2</t>
    </r>
    <r>
      <rPr>
        <sz val="11"/>
        <rFont val="Calibri"/>
        <family val="2"/>
        <scheme val="minor"/>
      </rPr>
      <t xml:space="preserve"> (t éq. CO</t>
    </r>
    <r>
      <rPr>
        <vertAlign val="subscript"/>
        <sz val="11"/>
        <rFont val="Calibri"/>
        <family val="2"/>
        <scheme val="minor"/>
      </rPr>
      <t>2</t>
    </r>
    <r>
      <rPr>
        <sz val="11"/>
        <rFont val="Calibri"/>
        <family val="2"/>
        <scheme val="minor"/>
      </rPr>
      <t>) en USD. Quand c'était possible, l'information a été collectée de sources locales en devise domestique. Sinon, lorsque possible, l'information du WBCPD a été utilisée. Quand les données sur les revenus de la dernière année n'étaient pas disponibles, la valeur des émissions couvertes de l'année précédente a été utilisée. Dans le cas des systèmes de plafonnement et d’échange de droits d’émission de gaz à effet de serre, cette valeur correspond aux émissions vérifiées des entités réglementées, sous réserve des exceptions suivantes : i) en 2023, certains systèmes de plafonnement et d’échange n’avaient pas encore fait état de leurs émissions vérifiées pour la dernière année disponible. Pour ces systèmes, on a utilisé les données de la dernière année pour lesquelles des émissions vérifiées étaient disponibles; ii) pour les projets pilotes en Chine et les systèmes du Kazakhstan, du Mexique et de l'Allemagne, cette valeur correspond au plafond du système pour toutes les années, en raison du manque d’information. Dans le cas des systèmes de tarification basée sur le rendement, cette valeur correspond aux émissions vérifiées des entités réglementées.</t>
    </r>
  </si>
  <si>
    <r>
      <rPr>
        <b/>
        <sz val="11"/>
        <color theme="1"/>
        <rFont val="Calibri"/>
        <family val="2"/>
        <scheme val="minor"/>
      </rPr>
      <t>Émissions totales de l'administration (Mt éq. CO</t>
    </r>
    <r>
      <rPr>
        <b/>
        <vertAlign val="subscript"/>
        <sz val="11"/>
        <color theme="1"/>
        <rFont val="Calibri"/>
        <family val="2"/>
        <scheme val="minor"/>
      </rPr>
      <t>2</t>
    </r>
    <r>
      <rPr>
        <b/>
        <sz val="11"/>
        <color theme="1"/>
        <rFont val="Calibri"/>
        <family val="2"/>
        <scheme val="minor"/>
      </rPr>
      <t xml:space="preserve">) : </t>
    </r>
    <r>
      <rPr>
        <sz val="11"/>
        <color theme="1"/>
        <rFont val="Calibri"/>
        <family val="2"/>
        <scheme val="minor"/>
      </rPr>
      <t>information sur les émissions de GES de l'administration en question, à l’exclusion de l’UTCATF. Dans la plupart des cas, les données proviennent de l’inventaire des émissions publié par l'administration. Pour les provinces canadiennes, l’information provient de l’Inventaire des émissions des principaux contaminants atmosphériques du Canada. Dans tous les cas où un inventaire des émissions a été utilisé, les données ont été tirées de la version la plus récente de l’inventaire pour l’année de l’initiative et toutes les années précédentes. Dans les cas où l’année la plus récente de l’inventaire est antérieure à l’année correspondant aux données utilisées pour les autres variables, les données d’inventaire de l’année la plus récente ont été utilisées pour les années subséquentes. Par exemple, si les données d’inventaire les plus récentes datent de 2018, les données d’inventaire de 2018 ont aussi été utilisées pour les variables de 2019. Dans le cas des inventaires compilés conformément aux lignes directrices de 2006, qui ne contiennent donc pas de section particulière pour les secteurs de l’UTCATF, la sous-catégorie « 3B – Utilisation des terres » est exclue. Dans le cas de l’initiative américaine RGGI et des systèmes pilotes de la Chine, l’information provient de la fiche d’information ICAP correspondante (qui peut être téléchargée à partir du site suivant : https://icapcarbonaction.com/fr/ets).</t>
    </r>
  </si>
  <si>
    <r>
      <t xml:space="preserve">(1) Le prix du carbone au Québec pour une année particulière est une moyenne du prix de vente final des unités de millésime présent dans chaque enchère tenue durant cette même année, pondérée par la quantité d'unités vendues lors des enchères. Le prix de vente final et le nombre d'unités vendues se trouvent dans les rapports sommaires d'enchères, disponibles notamment au
https://www.environnement.gouv.qc.ca/changements/carbone/ventes-encheres/avis-resultats.htm.
(2) Le taux de couverture est obtenu à partir des données du plus récent inventaire québécois des émissions de gaz à effet de serre. Aux fins du calcul du ratio de tarification du carbone, un ajustement est apporté pour exclure la majeure partie des émissions provenant de sources non assujetties au système de plafonnement et d’échange de droits d’émission de gaz à effet de serre (SPEDE). Cette donnée sera publiée chaque année au moment de l'annonce du ratio de tarification du carbone. Le taux de couverture de 2022 est estimé sur la base du taux de couverture de 2021.
(3) Les émissions mondiales sont obtenues à partir de l'édition la plus récente du rapport </t>
    </r>
    <r>
      <rPr>
        <i/>
        <sz val="10"/>
        <color theme="1"/>
        <rFont val="Calibri"/>
        <family val="2"/>
        <scheme val="minor"/>
      </rPr>
      <t>Trends in Global CO</t>
    </r>
    <r>
      <rPr>
        <i/>
        <vertAlign val="subscript"/>
        <sz val="10"/>
        <color theme="1"/>
        <rFont val="Calibri"/>
        <family val="2"/>
        <scheme val="minor"/>
      </rPr>
      <t>2</t>
    </r>
    <r>
      <rPr>
        <i/>
        <sz val="10"/>
        <color theme="1"/>
        <rFont val="Calibri"/>
        <family val="2"/>
        <scheme val="minor"/>
      </rPr>
      <t xml:space="preserve"> and Total Greenhouse Gas Emissions</t>
    </r>
    <r>
      <rPr>
        <sz val="10"/>
        <color theme="1"/>
        <rFont val="Calibri"/>
        <family val="2"/>
        <scheme val="minor"/>
      </rPr>
      <t xml:space="preserve"> d'Olivier et Peters (Netherlands Environmental Assessment Agency). Aux fins du calcul du ratio de tarification du carbone, les émissions totales du Québec selon l’inventaire le plus récent sont soustraites des émissions mondiales. 
Sources : Olivier et Peters (2022), Partenariat international d'action sur le carbone, ministère de l'Environnement, de la Lutte contre les changements climatiques, de la Faune et des Parcs et ministère des Finances du Québec.</t>
    </r>
  </si>
  <si>
    <r>
      <t>Revenus des taxes sur le carbone (dollars américains et devise nationale) </t>
    </r>
    <r>
      <rPr>
        <sz val="11"/>
        <color theme="1"/>
        <rFont val="Calibri"/>
        <family val="2"/>
        <scheme val="minor"/>
      </rPr>
      <t xml:space="preserve">: cette valeur ne s’applique qu’aux initiatives de type « taxe sur le carbone ». Elle se rapporte aux revenus recueillis par le gouvernement au cours de l’année correspondante, comme indiqué dans le WBCPD.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</si>
</sst>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64" formatCode="_-* #,##0.00_-;\-* #,##0.00_-;_-* &quot;-&quot;??_-;_-@_-"/>
    <numFmt numFmtId="165" formatCode="0.000"/>
    <numFmt numFmtId="166" formatCode="_-* #,##0.00\ _F_-;\-* #,##0.00\ _F_-;_-* &quot;-&quot;??\ _F_-;_-@_-"/>
    <numFmt numFmtId="167" formatCode="#,##0.0000"/>
    <numFmt numFmtId="168" formatCode="_-* #,##0_-;\-* #,##0_-;_-* &quot;-&quot;??_-;_-@_-"/>
    <numFmt numFmtId="169" formatCode="&quot; &quot;#,##0.00&quot; &quot;;&quot;-&quot;#,##0.00&quot; &quot;;&quot;-&quot;00&quot; &quot;;&quot; &quot;@&quot; &quot;"/>
    <numFmt numFmtId="170" formatCode="_-&quot;$&quot;* #,##0_-;\-&quot;$&quot;* #,##0_-;_-&quot;$&quot;* &quot;-&quot;_-;_-@_-"/>
    <numFmt numFmtId="171" formatCode="General_)"/>
    <numFmt numFmtId="172" formatCode="#,##0.0"/>
    <numFmt numFmtId="173" formatCode="0.0000000000000"/>
    <numFmt numFmtId="174" formatCode="&quot;N$&quot;#,##0.00;\-&quot;N$&quot;#,##0.00"/>
    <numFmt numFmtId="175" formatCode="_(* #,##0_);_(* \(#,##0\);_(* &quot;-&quot;??_);_(@_)"/>
    <numFmt numFmtId="176" formatCode="_(* #,##0.000_);_(* \(#,##0.000\);_(* &quot;-&quot;??_);_(@_)"/>
    <numFmt numFmtId="177" formatCode="_-[$€-2]* #,##0.00_-;\-[$€-2]* #,##0.00_-;_-[$€-2]* &quot;-&quot;??_-"/>
    <numFmt numFmtId="178" formatCode="_-* #,##0.00\ _€_-;\-* #,##0.00\ _€_-;_-* &quot;-&quot;??\ _€_-;_-@_-"/>
    <numFmt numFmtId="179" formatCode="&quot;$&quot;#.00"/>
    <numFmt numFmtId="180" formatCode="m\o\n\th\ d\,\ \y\y\y\y"/>
    <numFmt numFmtId="181" formatCode="#."/>
    <numFmt numFmtId="182" formatCode="#.00"/>
    <numFmt numFmtId="183" formatCode="0.0"/>
  </numFmts>
  <fonts count="126" x14ac:knownFonts="1">
    <font>
      <sz val="11"/>
      <color theme="1"/>
      <name val="Calibri"/>
      <family val="2"/>
      <scheme val="minor"/>
    </font>
    <font>
      <sz val="11"/>
      <color theme="1"/>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14"/>
      <color theme="1"/>
      <name val="Calibri"/>
      <family val="2"/>
      <scheme val="minor"/>
    </font>
    <font>
      <sz val="11"/>
      <name val="Calibri"/>
      <family val="2"/>
      <scheme val="minor"/>
    </font>
    <font>
      <u/>
      <sz val="11"/>
      <color theme="10"/>
      <name val="Calibri"/>
      <family val="2"/>
      <scheme val="minor"/>
    </font>
    <font>
      <sz val="12"/>
      <color theme="1"/>
      <name val="Arial"/>
      <family val="2"/>
    </font>
    <font>
      <sz val="11"/>
      <color rgb="FF000000"/>
      <name val="Calibri"/>
      <family val="2"/>
      <scheme val="minor"/>
    </font>
    <font>
      <sz val="8"/>
      <name val="Calibri"/>
      <family val="2"/>
      <scheme val="minor"/>
    </font>
    <font>
      <b/>
      <sz val="12"/>
      <name val="Times New Roman"/>
      <family val="1"/>
    </font>
    <font>
      <sz val="9"/>
      <color indexed="8"/>
      <name val="Times New Roman"/>
      <family val="1"/>
    </font>
    <font>
      <sz val="10"/>
      <name val="Arial"/>
      <family val="2"/>
    </font>
    <font>
      <b/>
      <sz val="9"/>
      <name val="Times New Roman"/>
      <family val="1"/>
    </font>
    <font>
      <sz val="9"/>
      <name val="Times New Roman"/>
      <family val="1"/>
    </font>
    <font>
      <b/>
      <sz val="12"/>
      <color indexed="8"/>
      <name val="Times New Roman"/>
      <family val="1"/>
    </font>
    <font>
      <sz val="12"/>
      <color indexed="8"/>
      <name val="Times New Roman"/>
      <family val="1"/>
    </font>
    <font>
      <sz val="11"/>
      <color indexed="8"/>
      <name val="Calibri"/>
      <family val="2"/>
    </font>
    <font>
      <b/>
      <sz val="10"/>
      <name val="Arial"/>
      <family val="2"/>
    </font>
    <font>
      <u/>
      <sz val="10"/>
      <color indexed="12"/>
      <name val="Times New Roman"/>
      <family val="1"/>
    </font>
    <font>
      <sz val="11"/>
      <color indexed="8"/>
      <name val="Calibri"/>
      <family val="2"/>
      <charset val="186"/>
    </font>
    <font>
      <sz val="11"/>
      <color indexed="9"/>
      <name val="Calibri"/>
      <family val="2"/>
    </font>
    <font>
      <sz val="11"/>
      <color indexed="9"/>
      <name val="Calibri"/>
      <family val="2"/>
      <charset val="186"/>
    </font>
    <font>
      <b/>
      <sz val="11"/>
      <color indexed="63"/>
      <name val="Calibri"/>
      <family val="2"/>
    </font>
    <font>
      <sz val="11"/>
      <color indexed="20"/>
      <name val="Calibri"/>
      <family val="2"/>
      <charset val="186"/>
    </font>
    <font>
      <b/>
      <sz val="11"/>
      <color indexed="52"/>
      <name val="Calibri"/>
      <family val="2"/>
    </font>
    <font>
      <b/>
      <sz val="11"/>
      <color indexed="52"/>
      <name val="Calibri"/>
      <family val="2"/>
      <charset val="186"/>
    </font>
    <font>
      <b/>
      <sz val="11"/>
      <color indexed="9"/>
      <name val="Calibri"/>
      <family val="2"/>
      <charset val="186"/>
    </font>
    <font>
      <sz val="8"/>
      <name val="Helvetica"/>
    </font>
    <font>
      <sz val="11"/>
      <color indexed="62"/>
      <name val="Calibri"/>
      <family val="2"/>
    </font>
    <font>
      <b/>
      <sz val="11"/>
      <color indexed="8"/>
      <name val="Calibri"/>
      <family val="2"/>
    </font>
    <font>
      <i/>
      <sz val="11"/>
      <color indexed="23"/>
      <name val="Calibri"/>
      <family val="2"/>
    </font>
    <font>
      <i/>
      <sz val="11"/>
      <color indexed="23"/>
      <name val="Calibri"/>
      <family val="2"/>
      <charset val="186"/>
    </font>
    <font>
      <sz val="11"/>
      <color indexed="17"/>
      <name val="Calibri"/>
      <family val="2"/>
      <charset val="186"/>
    </font>
    <font>
      <sz val="11"/>
      <color indexed="17"/>
      <name val="Calibri"/>
      <family val="2"/>
    </font>
    <font>
      <b/>
      <sz val="15"/>
      <color indexed="56"/>
      <name val="Calibri"/>
      <family val="2"/>
      <charset val="186"/>
    </font>
    <font>
      <b/>
      <sz val="13"/>
      <color indexed="56"/>
      <name val="Calibri"/>
      <family val="2"/>
      <charset val="186"/>
    </font>
    <font>
      <b/>
      <sz val="11"/>
      <color indexed="56"/>
      <name val="Calibri"/>
      <family val="2"/>
      <charset val="186"/>
    </font>
    <font>
      <sz val="11"/>
      <color indexed="62"/>
      <name val="Calibri"/>
      <family val="2"/>
      <charset val="186"/>
    </font>
    <font>
      <sz val="11"/>
      <color indexed="52"/>
      <name val="Calibri"/>
      <family val="2"/>
      <charset val="186"/>
    </font>
    <font>
      <sz val="11"/>
      <color indexed="60"/>
      <name val="Calibri"/>
      <family val="2"/>
      <charset val="186"/>
    </font>
    <font>
      <sz val="10"/>
      <name val="Arial"/>
      <family val="2"/>
      <charset val="186"/>
    </font>
    <font>
      <b/>
      <sz val="11"/>
      <color indexed="63"/>
      <name val="Calibri"/>
      <family val="2"/>
      <charset val="186"/>
    </font>
    <font>
      <sz val="11"/>
      <color indexed="20"/>
      <name val="Calibri"/>
      <family val="2"/>
    </font>
    <font>
      <b/>
      <sz val="18"/>
      <color indexed="56"/>
      <name val="Cambria"/>
      <family val="2"/>
      <charset val="186"/>
    </font>
    <font>
      <b/>
      <sz val="11"/>
      <color indexed="8"/>
      <name val="Calibri"/>
      <family val="2"/>
      <charset val="186"/>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sz val="11"/>
      <color indexed="10"/>
      <name val="Calibri"/>
      <family val="2"/>
      <charset val="186"/>
    </font>
    <font>
      <b/>
      <sz val="11"/>
      <color indexed="9"/>
      <name val="Calibri"/>
      <family val="2"/>
    </font>
    <font>
      <u/>
      <sz val="10"/>
      <color indexed="12"/>
      <name val="Times New Roman"/>
      <family val="1"/>
      <charset val="186"/>
    </font>
    <font>
      <sz val="10"/>
      <name val="Arial"/>
      <family val="2"/>
      <charset val="204"/>
    </font>
    <font>
      <b/>
      <sz val="11"/>
      <color indexed="12"/>
      <name val="Arial"/>
      <family val="2"/>
      <charset val="204"/>
    </font>
    <font>
      <sz val="8"/>
      <name val="Helvetica"/>
      <family val="2"/>
    </font>
    <font>
      <sz val="10"/>
      <color indexed="8"/>
      <name val="Arial"/>
      <family val="2"/>
    </font>
    <font>
      <sz val="11"/>
      <color theme="1"/>
      <name val="Arial"/>
      <family val="2"/>
    </font>
    <font>
      <sz val="10"/>
      <name val="MS Sans Serif"/>
      <family val="2"/>
    </font>
    <font>
      <u/>
      <sz val="10"/>
      <color theme="10"/>
      <name val="MS Sans Serif"/>
      <family val="2"/>
    </font>
    <font>
      <sz val="10"/>
      <color rgb="FF000000"/>
      <name val="Lucida Sans Unicode"/>
      <family val="2"/>
    </font>
    <font>
      <sz val="9"/>
      <color theme="1"/>
      <name val="Calibri"/>
      <family val="2"/>
      <scheme val="minor"/>
    </font>
    <font>
      <u/>
      <sz val="11"/>
      <color indexed="12"/>
      <name val="Calibri"/>
      <family val="2"/>
    </font>
    <font>
      <sz val="11"/>
      <color rgb="FF000000"/>
      <name val="Calibri"/>
      <family val="2"/>
    </font>
    <font>
      <u/>
      <sz val="11"/>
      <color rgb="FF0563C1"/>
      <name val="Calibri"/>
      <family val="2"/>
    </font>
    <font>
      <sz val="12"/>
      <color theme="1"/>
      <name val="Calibri"/>
      <family val="2"/>
      <scheme val="minor"/>
    </font>
    <font>
      <sz val="10"/>
      <name val="Calibri"/>
      <family val="2"/>
      <scheme val="minor"/>
    </font>
    <font>
      <b/>
      <sz val="18"/>
      <color theme="3"/>
      <name val="Calibri Light"/>
      <family val="2"/>
      <scheme val="maj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8"/>
      <name val="Arial"/>
      <family val="2"/>
    </font>
    <font>
      <sz val="10"/>
      <name val="Courier"/>
      <family val="3"/>
    </font>
    <font>
      <u/>
      <sz val="10"/>
      <color indexed="12"/>
      <name val="Arial"/>
      <family val="2"/>
    </font>
    <font>
      <u/>
      <sz val="11"/>
      <color theme="10"/>
      <name val="Arial"/>
      <family val="2"/>
    </font>
    <font>
      <u/>
      <sz val="10"/>
      <color theme="10"/>
      <name val="Arial"/>
      <family val="2"/>
    </font>
    <font>
      <sz val="9"/>
      <name val="Arial"/>
      <family val="2"/>
    </font>
    <font>
      <u/>
      <sz val="13"/>
      <color theme="10"/>
      <name val="Arial"/>
      <family val="2"/>
    </font>
    <font>
      <sz val="10"/>
      <color rgb="FF000000"/>
      <name val="Arial"/>
      <family val="2"/>
    </font>
    <font>
      <sz val="12"/>
      <color theme="0"/>
      <name val="Arial"/>
      <family val="2"/>
    </font>
    <font>
      <sz val="10"/>
      <color theme="1"/>
      <name val="Arial"/>
      <family val="2"/>
    </font>
    <font>
      <sz val="9"/>
      <color theme="1"/>
      <name val="Arial"/>
      <family val="2"/>
    </font>
    <font>
      <sz val="7"/>
      <name val="Arial"/>
      <family val="2"/>
    </font>
    <font>
      <u/>
      <sz val="8"/>
      <color indexed="12"/>
      <name val="Arial"/>
      <family val="2"/>
    </font>
    <font>
      <u/>
      <sz val="7"/>
      <color indexed="12"/>
      <name val="Arial"/>
      <family val="2"/>
    </font>
    <font>
      <sz val="2"/>
      <name val="Arial"/>
      <family val="2"/>
    </font>
    <font>
      <sz val="9"/>
      <name val="Microsoft Sans Serif"/>
      <family val="2"/>
    </font>
    <font>
      <sz val="8"/>
      <color theme="1"/>
      <name val="Arial Narrow"/>
      <family val="2"/>
    </font>
    <font>
      <sz val="11"/>
      <color indexed="8"/>
      <name val="Calibri"/>
      <family val="2"/>
      <scheme val="minor"/>
    </font>
    <font>
      <b/>
      <sz val="9"/>
      <name val="Arial"/>
      <family val="2"/>
    </font>
    <font>
      <sz val="11"/>
      <name val="Calibri"/>
      <family val="2"/>
    </font>
    <font>
      <sz val="18"/>
      <color theme="3"/>
      <name val="Calibri Light"/>
      <family val="2"/>
      <scheme val="major"/>
    </font>
    <font>
      <sz val="10"/>
      <name val="Calibri"/>
      <family val="2"/>
    </font>
    <font>
      <sz val="11"/>
      <color theme="1"/>
      <name val="Montserrat"/>
      <family val="2"/>
    </font>
    <font>
      <sz val="10"/>
      <name val="Century Gothic"/>
      <family val="2"/>
    </font>
    <font>
      <sz val="1"/>
      <color indexed="8"/>
      <name val="Courier"/>
      <family val="3"/>
    </font>
    <font>
      <sz val="10"/>
      <name val="Helv"/>
      <family val="2"/>
    </font>
    <font>
      <sz val="1"/>
      <color indexed="16"/>
      <name val="Courier"/>
      <family val="3"/>
    </font>
    <font>
      <b/>
      <sz val="1"/>
      <color indexed="8"/>
      <name val="Courier"/>
      <family val="3"/>
    </font>
    <font>
      <sz val="11"/>
      <color indexed="60"/>
      <name val="Calibri"/>
      <family val="2"/>
    </font>
    <font>
      <sz val="12"/>
      <name val="Courier"/>
      <family val="3"/>
    </font>
    <font>
      <b/>
      <vertAlign val="superscript"/>
      <sz val="11"/>
      <color theme="1"/>
      <name val="Calibri"/>
      <family val="2"/>
      <scheme val="minor"/>
    </font>
    <font>
      <b/>
      <vertAlign val="subscript"/>
      <sz val="11"/>
      <color theme="1"/>
      <name val="Calibri"/>
      <family val="2"/>
      <scheme val="minor"/>
    </font>
    <font>
      <i/>
      <sz val="10"/>
      <color theme="1"/>
      <name val="Calibri"/>
      <family val="2"/>
      <scheme val="minor"/>
    </font>
    <font>
      <b/>
      <sz val="12"/>
      <color theme="1"/>
      <name val="Calibri"/>
      <family val="2"/>
      <scheme val="minor"/>
    </font>
    <font>
      <vertAlign val="subscript"/>
      <sz val="11"/>
      <color theme="1"/>
      <name val="Calibri"/>
      <family val="2"/>
      <scheme val="minor"/>
    </font>
    <font>
      <i/>
      <vertAlign val="subscript"/>
      <sz val="10"/>
      <color theme="1"/>
      <name val="Calibri"/>
      <family val="2"/>
      <scheme val="minor"/>
    </font>
    <font>
      <b/>
      <sz val="11"/>
      <name val="Calibri"/>
      <family val="2"/>
      <scheme val="minor"/>
    </font>
    <font>
      <b/>
      <sz val="11"/>
      <color rgb="FF000000"/>
      <name val="Calibri"/>
      <family val="2"/>
    </font>
    <font>
      <vertAlign val="superscript"/>
      <sz val="11"/>
      <color theme="1"/>
      <name val="Calibri"/>
      <family val="2"/>
      <scheme val="minor"/>
    </font>
    <font>
      <b/>
      <sz val="11"/>
      <color rgb="FFFF0000"/>
      <name val="Calibri"/>
      <family val="2"/>
      <scheme val="minor"/>
    </font>
    <font>
      <vertAlign val="superscript"/>
      <sz val="10"/>
      <name val="Calibri"/>
      <family val="2"/>
      <scheme val="minor"/>
    </font>
    <font>
      <vertAlign val="subscript"/>
      <sz val="11"/>
      <name val="Calibri"/>
      <family val="2"/>
      <scheme val="minor"/>
    </font>
    <font>
      <b/>
      <vertAlign val="subscript"/>
      <sz val="11"/>
      <name val="Calibri"/>
      <family val="2"/>
      <scheme val="minor"/>
    </font>
    <font>
      <vertAlign val="superscript"/>
      <sz val="11"/>
      <name val="Calibri"/>
      <family val="2"/>
      <scheme val="minor"/>
    </font>
  </fonts>
  <fills count="64">
    <fill>
      <patternFill patternType="none"/>
    </fill>
    <fill>
      <patternFill patternType="gray125"/>
    </fill>
    <fill>
      <patternFill patternType="solid">
        <fgColor rgb="FFFFEB9C"/>
      </patternFill>
    </fill>
    <fill>
      <patternFill patternType="solid">
        <fgColor rgb="FFFFCC99"/>
      </patternFill>
    </fill>
    <fill>
      <patternFill patternType="solid">
        <fgColor rgb="FFF2F2F2"/>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bgColor indexed="64"/>
      </patternFill>
    </fill>
    <fill>
      <patternFill patternType="solid">
        <fgColor rgb="FFFFFF00"/>
        <bgColor indexed="64"/>
      </patternFill>
    </fill>
    <fill>
      <patternFill patternType="solid">
        <fgColor indexed="42"/>
        <bgColor indexed="64"/>
      </patternFill>
    </fill>
    <fill>
      <patternFill patternType="solid">
        <fgColor indexed="55"/>
        <bgColor indexed="64"/>
      </patternFill>
    </fill>
    <fill>
      <patternFill patternType="solid">
        <fgColor indexed="47"/>
        <bgColor indexed="64"/>
      </patternFill>
    </fill>
    <fill>
      <patternFill patternType="solid">
        <fgColor indexed="22"/>
        <bgColor indexed="64"/>
      </patternFill>
    </fill>
    <fill>
      <patternFill patternType="solid">
        <fgColor indexed="23"/>
        <bgColor indexed="64"/>
      </patternFill>
    </fill>
    <fill>
      <patternFill patternType="solid">
        <fgColor indexed="27"/>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darkTrellis"/>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s>
  <borders count="401">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right/>
      <top/>
      <bottom style="medium">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s>
  <cellStyleXfs count="43722">
    <xf numFmtId="0" fontId="0" fillId="0" borderId="0"/>
    <xf numFmtId="0" fontId="2" fillId="2" borderId="0" applyNumberFormat="0" applyBorder="0" applyAlignment="0" applyProtection="0"/>
    <xf numFmtId="0" fontId="3" fillId="3" borderId="1" applyNumberFormat="0" applyAlignment="0" applyProtection="0"/>
    <xf numFmtId="0" fontId="4" fillId="4" borderId="2" applyNumberFormat="0" applyAlignment="0" applyProtection="0"/>
    <xf numFmtId="0" fontId="5" fillId="4" borderId="1" applyNumberFormat="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8" fillId="0" borderId="3" applyNumberFormat="0" applyFill="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3" fillId="0" borderId="0" applyNumberFormat="0" applyFill="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4" fillId="0" borderId="0"/>
    <xf numFmtId="0" fontId="17" fillId="0" borderId="0" applyNumberFormat="0" applyFill="0" applyBorder="0" applyAlignment="0" applyProtection="0"/>
    <xf numFmtId="0" fontId="18" fillId="0" borderId="0" applyNumberFormat="0">
      <alignment horizontal="right"/>
    </xf>
    <xf numFmtId="0" fontId="19" fillId="0" borderId="0"/>
    <xf numFmtId="0" fontId="20" fillId="0" borderId="0" applyNumberFormat="0" applyFill="0" applyBorder="0" applyProtection="0">
      <alignment horizontal="left" vertical="center"/>
    </xf>
    <xf numFmtId="0" fontId="21" fillId="25" borderId="0" applyBorder="0">
      <alignment horizontal="right" vertical="center"/>
    </xf>
    <xf numFmtId="0" fontId="21" fillId="25" borderId="11">
      <alignment horizontal="right" vertical="center"/>
    </xf>
    <xf numFmtId="0" fontId="19" fillId="0" borderId="0" applyNumberFormat="0" applyFont="0" applyFill="0" applyBorder="0" applyProtection="0">
      <alignment horizontal="left" vertical="center" indent="2"/>
    </xf>
    <xf numFmtId="0" fontId="21" fillId="25" borderId="0" applyBorder="0">
      <alignment horizontal="right" vertical="center"/>
    </xf>
    <xf numFmtId="0" fontId="21" fillId="0" borderId="0" applyBorder="0">
      <alignment horizontal="right" vertical="center"/>
    </xf>
    <xf numFmtId="0" fontId="19" fillId="26" borderId="0" applyNumberFormat="0" applyFont="0" applyBorder="0" applyAlignment="0" applyProtection="0"/>
    <xf numFmtId="0" fontId="19" fillId="0" borderId="0" applyNumberFormat="0" applyFont="0" applyFill="0" applyBorder="0" applyProtection="0">
      <alignment horizontal="left" vertical="center" indent="5"/>
    </xf>
    <xf numFmtId="0" fontId="21" fillId="0" borderId="10" applyNumberFormat="0" applyFill="0" applyAlignment="0" applyProtection="0"/>
    <xf numFmtId="0" fontId="18" fillId="0" borderId="18">
      <alignment horizontal="left" vertical="top" wrapText="1"/>
    </xf>
    <xf numFmtId="0" fontId="18" fillId="27" borderId="10">
      <alignment horizontal="right" vertical="center"/>
    </xf>
    <xf numFmtId="0" fontId="18" fillId="27" borderId="10">
      <alignment horizontal="right" vertical="center"/>
    </xf>
    <xf numFmtId="0" fontId="21" fillId="0" borderId="19">
      <alignment horizontal="left" vertical="center" wrapText="1" indent="2"/>
    </xf>
    <xf numFmtId="0" fontId="18" fillId="27" borderId="15">
      <alignment horizontal="right" vertical="center"/>
    </xf>
    <xf numFmtId="0" fontId="21" fillId="0" borderId="10">
      <alignment horizontal="right" vertical="center"/>
    </xf>
    <xf numFmtId="0" fontId="19" fillId="0" borderId="9"/>
    <xf numFmtId="0" fontId="23" fillId="25" borderId="10">
      <alignment horizontal="right" vertical="center"/>
    </xf>
    <xf numFmtId="0" fontId="21" fillId="26" borderId="10"/>
    <xf numFmtId="0" fontId="18" fillId="25" borderId="10">
      <alignment horizontal="right" vertical="center"/>
    </xf>
    <xf numFmtId="0" fontId="18" fillId="25" borderId="12">
      <alignment horizontal="right" vertical="center"/>
    </xf>
    <xf numFmtId="0" fontId="21" fillId="0" borderId="12">
      <alignment horizontal="right" vertical="center"/>
    </xf>
    <xf numFmtId="4" fontId="19" fillId="0" borderId="0"/>
    <xf numFmtId="0" fontId="18" fillId="27" borderId="16">
      <alignment horizontal="right" vertical="center"/>
    </xf>
    <xf numFmtId="0" fontId="18" fillId="27" borderId="12">
      <alignment horizontal="right" vertical="center"/>
    </xf>
    <xf numFmtId="0" fontId="18" fillId="27" borderId="14">
      <alignment horizontal="right" vertical="center"/>
    </xf>
    <xf numFmtId="4" fontId="18" fillId="27" borderId="15">
      <alignment horizontal="right" vertical="center"/>
    </xf>
    <xf numFmtId="0" fontId="21" fillId="0" borderId="0"/>
    <xf numFmtId="0" fontId="21" fillId="30" borderId="10">
      <alignment horizontal="right" vertical="center"/>
    </xf>
    <xf numFmtId="0" fontId="21" fillId="30" borderId="0" applyBorder="0">
      <alignment horizontal="right" vertical="center"/>
    </xf>
    <xf numFmtId="0" fontId="19" fillId="0" borderId="0"/>
    <xf numFmtId="0" fontId="19" fillId="29" borderId="10"/>
    <xf numFmtId="4" fontId="19" fillId="0" borderId="0"/>
    <xf numFmtId="4" fontId="21" fillId="0" borderId="10" applyFill="0" applyBorder="0" applyProtection="0">
      <alignment horizontal="right" vertical="center"/>
    </xf>
    <xf numFmtId="0" fontId="26" fillId="0" borderId="0" applyNumberFormat="0" applyFill="0" applyBorder="0" applyAlignment="0" applyProtection="0"/>
    <xf numFmtId="0" fontId="21" fillId="0" borderId="0"/>
    <xf numFmtId="4" fontId="19" fillId="0" borderId="0"/>
    <xf numFmtId="4" fontId="19" fillId="0" borderId="0"/>
    <xf numFmtId="0" fontId="1" fillId="0" borderId="0"/>
    <xf numFmtId="0" fontId="30" fillId="49" borderId="33" applyNumberFormat="0" applyAlignment="0" applyProtection="0"/>
    <xf numFmtId="0" fontId="21" fillId="26" borderId="10"/>
    <xf numFmtId="0" fontId="18" fillId="27" borderId="15">
      <alignment horizontal="right" vertical="center"/>
    </xf>
    <xf numFmtId="0" fontId="45" fillId="36" borderId="34" applyNumberFormat="0" applyAlignment="0" applyProtection="0"/>
    <xf numFmtId="0" fontId="21" fillId="0" borderId="40">
      <alignment horizontal="left" vertical="center" wrapText="1" indent="2"/>
    </xf>
    <xf numFmtId="0" fontId="37" fillId="0" borderId="35" applyNumberFormat="0" applyFill="0" applyAlignment="0" applyProtection="0"/>
    <xf numFmtId="0" fontId="4" fillId="4" borderId="2" applyNumberFormat="0" applyAlignment="0" applyProtection="0"/>
    <xf numFmtId="0" fontId="5" fillId="4" borderId="1" applyNumberFormat="0" applyAlignment="0" applyProtection="0"/>
    <xf numFmtId="0" fontId="21" fillId="25" borderId="38">
      <alignment horizontal="left" vertical="center"/>
    </xf>
    <xf numFmtId="0" fontId="6" fillId="0" borderId="0" applyNumberFormat="0" applyFill="0" applyBorder="0" applyAlignment="0" applyProtection="0"/>
    <xf numFmtId="4" fontId="18" fillId="27" borderId="39">
      <alignment horizontal="right" vertical="center"/>
    </xf>
    <xf numFmtId="0" fontId="7" fillId="0" borderId="0" applyNumberFormat="0" applyFill="0" applyBorder="0" applyAlignment="0" applyProtection="0"/>
    <xf numFmtId="0" fontId="8" fillId="0" borderId="3" applyNumberFormat="0" applyFill="0" applyAlignment="0" applyProtection="0"/>
    <xf numFmtId="0" fontId="1" fillId="5" borderId="0" applyNumberFormat="0" applyBorder="0" applyAlignment="0" applyProtection="0"/>
    <xf numFmtId="0" fontId="1" fillId="6" borderId="0" applyNumberFormat="0" applyBorder="0" applyAlignment="0" applyProtection="0"/>
    <xf numFmtId="0" fontId="9"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9"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9"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21" fillId="0" borderId="10" applyNumberFormat="0" applyFill="0" applyAlignment="0" applyProtection="0"/>
    <xf numFmtId="0" fontId="18" fillId="27" borderId="10">
      <alignment horizontal="right" vertical="center"/>
    </xf>
    <xf numFmtId="0" fontId="18" fillId="27" borderId="10">
      <alignment horizontal="right" vertical="center"/>
    </xf>
    <xf numFmtId="0" fontId="21" fillId="0" borderId="19">
      <alignment horizontal="left" vertical="center" wrapText="1" indent="2"/>
    </xf>
    <xf numFmtId="0" fontId="18" fillId="27" borderId="15">
      <alignment horizontal="right" vertical="center"/>
    </xf>
    <xf numFmtId="0" fontId="21" fillId="0" borderId="10">
      <alignment horizontal="right" vertical="center"/>
    </xf>
    <xf numFmtId="0" fontId="23" fillId="25" borderId="10">
      <alignment horizontal="right" vertical="center"/>
    </xf>
    <xf numFmtId="0" fontId="21" fillId="26" borderId="10"/>
    <xf numFmtId="0" fontId="18" fillId="25" borderId="10">
      <alignment horizontal="right" vertical="center"/>
    </xf>
    <xf numFmtId="0" fontId="18" fillId="27" borderId="14">
      <alignment horizontal="right" vertical="center"/>
    </xf>
    <xf numFmtId="0" fontId="25" fillId="0" borderId="0" applyNumberFormat="0" applyFill="0" applyBorder="0" applyAlignment="0" applyProtection="0"/>
    <xf numFmtId="0" fontId="27" fillId="31"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34" borderId="0" applyNumberFormat="0" applyBorder="0" applyAlignment="0" applyProtection="0"/>
    <xf numFmtId="0" fontId="27" fillId="35" borderId="0" applyNumberFormat="0" applyBorder="0" applyAlignment="0" applyProtection="0"/>
    <xf numFmtId="0" fontId="27" fillId="36" borderId="0" applyNumberFormat="0" applyBorder="0" applyAlignment="0" applyProtection="0"/>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49" fontId="21" fillId="0" borderId="10" applyNumberFormat="0" applyFont="0" applyFill="0" applyBorder="0" applyProtection="0">
      <alignment horizontal="left" vertical="center" indent="2"/>
    </xf>
    <xf numFmtId="0" fontId="27" fillId="37" borderId="0" applyNumberFormat="0" applyBorder="0" applyAlignment="0" applyProtection="0"/>
    <xf numFmtId="0" fontId="27" fillId="38" borderId="0" applyNumberFormat="0" applyBorder="0" applyAlignment="0" applyProtection="0"/>
    <xf numFmtId="0" fontId="27" fillId="39" borderId="0" applyNumberFormat="0" applyBorder="0" applyAlignment="0" applyProtection="0"/>
    <xf numFmtId="0" fontId="27" fillId="34"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49" fontId="21" fillId="0" borderId="14" applyNumberFormat="0" applyFont="0" applyFill="0" applyBorder="0" applyProtection="0">
      <alignment horizontal="left" vertical="center" indent="5"/>
    </xf>
    <xf numFmtId="0" fontId="29" fillId="41" borderId="0" applyNumberFormat="0" applyBorder="0" applyAlignment="0" applyProtection="0"/>
    <xf numFmtId="0" fontId="29" fillId="38" borderId="0" applyNumberFormat="0" applyBorder="0" applyAlignment="0" applyProtection="0"/>
    <xf numFmtId="0" fontId="29" fillId="39"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29" fillId="48" borderId="0" applyNumberFormat="0" applyBorder="0" applyAlignment="0" applyProtection="0"/>
    <xf numFmtId="0" fontId="20" fillId="30" borderId="0" applyBorder="0" applyAlignment="0"/>
    <xf numFmtId="4" fontId="20" fillId="30" borderId="0" applyBorder="0" applyAlignment="0"/>
    <xf numFmtId="4" fontId="21" fillId="30" borderId="0" applyBorder="0">
      <alignment horizontal="right" vertical="center"/>
    </xf>
    <xf numFmtId="4" fontId="21" fillId="25" borderId="0" applyBorder="0">
      <alignment horizontal="right" vertical="center"/>
    </xf>
    <xf numFmtId="4" fontId="21" fillId="25" borderId="0" applyBorder="0">
      <alignment horizontal="right" vertical="center"/>
    </xf>
    <xf numFmtId="4" fontId="18" fillId="25" borderId="10">
      <alignment horizontal="right" vertical="center"/>
    </xf>
    <xf numFmtId="4" fontId="23" fillId="25" borderId="10">
      <alignment horizontal="right" vertical="center"/>
    </xf>
    <xf numFmtId="4" fontId="18" fillId="27" borderId="10">
      <alignment horizontal="right" vertical="center"/>
    </xf>
    <xf numFmtId="4" fontId="18" fillId="27" borderId="10">
      <alignment horizontal="right" vertical="center"/>
    </xf>
    <xf numFmtId="4" fontId="18" fillId="27" borderId="14">
      <alignment horizontal="right" vertical="center"/>
    </xf>
    <xf numFmtId="4" fontId="18" fillId="27" borderId="15">
      <alignment horizontal="right" vertical="center"/>
    </xf>
    <xf numFmtId="0" fontId="28" fillId="45"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8" borderId="0" applyNumberFormat="0" applyBorder="0" applyAlignment="0" applyProtection="0"/>
    <xf numFmtId="0" fontId="31" fillId="32" borderId="0" applyNumberFormat="0" applyBorder="0" applyAlignment="0" applyProtection="0"/>
    <xf numFmtId="4" fontId="20" fillId="0" borderId="13" applyFill="0" applyBorder="0" applyProtection="0">
      <alignment horizontal="right" vertical="center"/>
    </xf>
    <xf numFmtId="0" fontId="33" fillId="49" borderId="21" applyNumberFormat="0" applyAlignment="0" applyProtection="0"/>
    <xf numFmtId="0" fontId="34" fillId="50" borderId="22" applyNumberFormat="0" applyAlignment="0" applyProtection="0"/>
    <xf numFmtId="164" fontId="24" fillId="0" borderId="0" applyFont="0" applyFill="0" applyBorder="0" applyAlignment="0" applyProtection="0"/>
    <xf numFmtId="166" fontId="35" fillId="0" borderId="0" applyFont="0" applyFill="0" applyBorder="0" applyAlignment="0" applyProtection="0"/>
    <xf numFmtId="164" fontId="24" fillId="0" borderId="0" applyFont="0" applyFill="0" applyBorder="0" applyAlignment="0" applyProtection="0"/>
    <xf numFmtId="0" fontId="21" fillId="27" borderId="19">
      <alignment horizontal="left" vertical="center" wrapText="1" indent="2"/>
    </xf>
    <xf numFmtId="0" fontId="21" fillId="25" borderId="14">
      <alignment horizontal="left" vertical="center"/>
    </xf>
    <xf numFmtId="0" fontId="39" fillId="0" borderId="0" applyNumberFormat="0" applyFill="0" applyBorder="0" applyAlignment="0" applyProtection="0"/>
    <xf numFmtId="0" fontId="40" fillId="33" borderId="0" applyNumberFormat="0" applyBorder="0" applyAlignment="0" applyProtection="0"/>
    <xf numFmtId="0" fontId="41" fillId="33" borderId="0" applyNumberFormat="0" applyBorder="0" applyAlignment="0" applyProtection="0"/>
    <xf numFmtId="0" fontId="42" fillId="0" borderId="24" applyNumberFormat="0" applyFill="0" applyAlignment="0" applyProtection="0"/>
    <xf numFmtId="0" fontId="43" fillId="0" borderId="25" applyNumberFormat="0" applyFill="0" applyAlignment="0" applyProtection="0"/>
    <xf numFmtId="0" fontId="44" fillId="0" borderId="26" applyNumberFormat="0" applyFill="0" applyAlignment="0" applyProtection="0"/>
    <xf numFmtId="0" fontId="44" fillId="0" borderId="0" applyNumberFormat="0" applyFill="0" applyBorder="0" applyAlignment="0" applyProtection="0"/>
    <xf numFmtId="0" fontId="45" fillId="36" borderId="21" applyNumberFormat="0" applyAlignment="0" applyProtection="0"/>
    <xf numFmtId="4" fontId="21" fillId="0" borderId="0" applyBorder="0">
      <alignment horizontal="right" vertical="center"/>
    </xf>
    <xf numFmtId="0" fontId="21" fillId="0" borderId="17">
      <alignment horizontal="right" vertical="center"/>
    </xf>
    <xf numFmtId="4" fontId="21" fillId="0" borderId="10">
      <alignment horizontal="right" vertical="center"/>
    </xf>
    <xf numFmtId="1" fontId="22" fillId="25" borderId="0" applyBorder="0">
      <alignment horizontal="right" vertical="center"/>
    </xf>
    <xf numFmtId="0" fontId="46" fillId="0" borderId="27" applyNumberFormat="0" applyFill="0" applyAlignment="0" applyProtection="0"/>
    <xf numFmtId="0" fontId="47" fillId="51" borderId="0" applyNumberFormat="0" applyBorder="0" applyAlignment="0" applyProtection="0"/>
    <xf numFmtId="0" fontId="19" fillId="0" borderId="0"/>
    <xf numFmtId="0" fontId="19" fillId="0" borderId="0"/>
    <xf numFmtId="0" fontId="19" fillId="0" borderId="0"/>
    <xf numFmtId="0" fontId="19" fillId="0" borderId="0"/>
    <xf numFmtId="0" fontId="35" fillId="0" borderId="0"/>
    <xf numFmtId="4" fontId="48" fillId="0" borderId="0"/>
    <xf numFmtId="0" fontId="19" fillId="0" borderId="0"/>
    <xf numFmtId="0" fontId="19" fillId="0" borderId="0"/>
    <xf numFmtId="0" fontId="19" fillId="0" borderId="0"/>
    <xf numFmtId="0" fontId="19" fillId="0" borderId="0"/>
    <xf numFmtId="0" fontId="1" fillId="0" borderId="0"/>
    <xf numFmtId="4" fontId="21" fillId="0" borderId="0" applyFill="0" applyBorder="0" applyProtection="0">
      <alignment horizontal="right" vertical="center"/>
    </xf>
    <xf numFmtId="4" fontId="21" fillId="0" borderId="0" applyFill="0" applyBorder="0" applyProtection="0">
      <alignment horizontal="right" vertical="center"/>
    </xf>
    <xf numFmtId="4" fontId="21" fillId="0" borderId="10" applyFill="0" applyBorder="0" applyProtection="0">
      <alignment horizontal="right" vertical="center"/>
    </xf>
    <xf numFmtId="0" fontId="20" fillId="0" borderId="0" applyNumberFormat="0" applyFill="0" applyBorder="0" applyProtection="0">
      <alignment horizontal="left" vertical="center"/>
    </xf>
    <xf numFmtId="49" fontId="20" fillId="0" borderId="10" applyNumberFormat="0" applyFill="0" applyBorder="0" applyProtection="0">
      <alignment horizontal="left" vertical="center"/>
    </xf>
    <xf numFmtId="0" fontId="19" fillId="26" borderId="0" applyNumberFormat="0" applyFont="0" applyBorder="0" applyAlignment="0" applyProtection="0"/>
    <xf numFmtId="4" fontId="19" fillId="26" borderId="0" applyNumberFormat="0" applyFont="0" applyBorder="0" applyAlignment="0" applyProtection="0"/>
    <xf numFmtId="4" fontId="19" fillId="26" borderId="0" applyNumberFormat="0" applyFont="0" applyBorder="0" applyAlignment="0" applyProtection="0"/>
    <xf numFmtId="0" fontId="19" fillId="26" borderId="0" applyNumberFormat="0" applyFont="0" applyBorder="0" applyAlignment="0" applyProtection="0"/>
    <xf numFmtId="0" fontId="19" fillId="26" borderId="0" applyNumberFormat="0" applyFont="0" applyBorder="0" applyAlignment="0" applyProtection="0"/>
    <xf numFmtId="0" fontId="35" fillId="28" borderId="0" applyNumberFormat="0" applyFont="0" applyBorder="0" applyAlignment="0" applyProtection="0"/>
    <xf numFmtId="0" fontId="27" fillId="52" borderId="28" applyNumberFormat="0" applyFont="0" applyAlignment="0" applyProtection="0"/>
    <xf numFmtId="0" fontId="19" fillId="52" borderId="28" applyNumberFormat="0" applyFont="0" applyAlignment="0" applyProtection="0"/>
    <xf numFmtId="0" fontId="49" fillId="49" borderId="20" applyNumberFormat="0" applyAlignment="0" applyProtection="0"/>
    <xf numFmtId="167" fontId="21" fillId="53" borderId="10" applyNumberFormat="0" applyFont="0" applyBorder="0" applyAlignment="0" applyProtection="0">
      <alignment horizontal="right" vertical="center"/>
    </xf>
    <xf numFmtId="9" fontId="35" fillId="0" borderId="0" applyFont="0" applyFill="0" applyBorder="0" applyAlignment="0" applyProtection="0"/>
    <xf numFmtId="0" fontId="50" fillId="32" borderId="0" applyNumberFormat="0" applyBorder="0" applyAlignment="0" applyProtection="0"/>
    <xf numFmtId="4" fontId="21" fillId="26" borderId="10"/>
    <xf numFmtId="0" fontId="21" fillId="26" borderId="12"/>
    <xf numFmtId="0" fontId="51" fillId="0" borderId="0" applyNumberFormat="0" applyFill="0" applyBorder="0" applyAlignment="0" applyProtection="0"/>
    <xf numFmtId="0" fontId="52" fillId="0" borderId="23" applyNumberFormat="0" applyFill="0" applyAlignment="0" applyProtection="0"/>
    <xf numFmtId="0" fontId="53" fillId="0" borderId="0" applyNumberFormat="0" applyFill="0" applyBorder="0" applyAlignment="0" applyProtection="0"/>
    <xf numFmtId="0" fontId="54" fillId="0" borderId="24" applyNumberFormat="0" applyFill="0" applyAlignment="0" applyProtection="0"/>
    <xf numFmtId="0" fontId="55" fillId="0" borderId="25" applyNumberFormat="0" applyFill="0" applyAlignment="0" applyProtection="0"/>
    <xf numFmtId="0" fontId="56" fillId="0" borderId="26" applyNumberFormat="0" applyFill="0" applyAlignment="0" applyProtection="0"/>
    <xf numFmtId="0" fontId="56" fillId="0" borderId="0" applyNumberFormat="0" applyFill="0" applyBorder="0" applyAlignment="0" applyProtection="0"/>
    <xf numFmtId="0" fontId="57" fillId="0" borderId="27" applyNumberFormat="0" applyFill="0" applyAlignment="0" applyProtection="0"/>
    <xf numFmtId="0" fontId="59" fillId="0" borderId="0" applyNumberFormat="0" applyFill="0" applyBorder="0" applyAlignment="0" applyProtection="0"/>
    <xf numFmtId="0" fontId="60" fillId="50" borderId="22" applyNumberFormat="0" applyAlignment="0" applyProtection="0"/>
    <xf numFmtId="0" fontId="26" fillId="0" borderId="0" applyNumberFormat="0" applyFill="0" applyBorder="0" applyAlignment="0" applyProtection="0"/>
    <xf numFmtId="0" fontId="61" fillId="0" borderId="0" applyNumberFormat="0" applyFill="0" applyBorder="0" applyAlignment="0" applyProtection="0"/>
    <xf numFmtId="0" fontId="19" fillId="0" borderId="0" applyNumberFormat="0" applyFont="0" applyFill="0" applyBorder="0" applyProtection="0">
      <alignment horizontal="left" vertical="center"/>
    </xf>
    <xf numFmtId="0" fontId="21" fillId="25" borderId="0" applyBorder="0">
      <alignment horizontal="right" vertical="center"/>
    </xf>
    <xf numFmtId="0" fontId="21" fillId="25" borderId="0" applyBorder="0">
      <alignment horizontal="right" vertical="center"/>
    </xf>
    <xf numFmtId="0" fontId="21" fillId="0" borderId="0" applyBorder="0">
      <alignment horizontal="right" vertical="center"/>
    </xf>
    <xf numFmtId="4" fontId="19" fillId="0" borderId="0"/>
    <xf numFmtId="0" fontId="62" fillId="0" borderId="0"/>
    <xf numFmtId="0" fontId="19" fillId="26" borderId="0" applyNumberFormat="0" applyFont="0" applyBorder="0" applyAlignment="0" applyProtection="0"/>
    <xf numFmtId="0" fontId="26" fillId="0" borderId="0" applyNumberFormat="0" applyFill="0" applyBorder="0" applyAlignment="0" applyProtection="0"/>
    <xf numFmtId="0" fontId="27" fillId="31"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34" borderId="0" applyNumberFormat="0" applyBorder="0" applyAlignment="0" applyProtection="0"/>
    <xf numFmtId="0" fontId="27" fillId="35" borderId="0" applyNumberFormat="0" applyBorder="0" applyAlignment="0" applyProtection="0"/>
    <xf numFmtId="0" fontId="27" fillId="36" borderId="0" applyNumberFormat="0" applyBorder="0" applyAlignment="0" applyProtection="0"/>
    <xf numFmtId="0" fontId="27" fillId="37" borderId="0" applyNumberFormat="0" applyBorder="0" applyAlignment="0" applyProtection="0"/>
    <xf numFmtId="0" fontId="27" fillId="38" borderId="0" applyNumberFormat="0" applyBorder="0" applyAlignment="0" applyProtection="0"/>
    <xf numFmtId="0" fontId="27" fillId="39" borderId="0" applyNumberFormat="0" applyBorder="0" applyAlignment="0" applyProtection="0"/>
    <xf numFmtId="0" fontId="27" fillId="34"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9" fillId="41" borderId="0" applyNumberFormat="0" applyBorder="0" applyAlignment="0" applyProtection="0"/>
    <xf numFmtId="0" fontId="29" fillId="38" borderId="0" applyNumberFormat="0" applyBorder="0" applyAlignment="0" applyProtection="0"/>
    <xf numFmtId="0" fontId="29" fillId="39"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29" fillId="48" borderId="0" applyNumberFormat="0" applyBorder="0" applyAlignment="0" applyProtection="0"/>
    <xf numFmtId="0" fontId="31" fillId="32" borderId="0" applyNumberFormat="0" applyBorder="0" applyAlignment="0" applyProtection="0"/>
    <xf numFmtId="0" fontId="33" fillId="49" borderId="21" applyNumberFormat="0" applyAlignment="0" applyProtection="0"/>
    <xf numFmtId="0" fontId="34" fillId="50" borderId="22" applyNumberFormat="0" applyAlignment="0" applyProtection="0"/>
    <xf numFmtId="0" fontId="39" fillId="0" borderId="0" applyNumberFormat="0" applyFill="0" applyBorder="0" applyAlignment="0" applyProtection="0"/>
    <xf numFmtId="0" fontId="40" fillId="33" borderId="0" applyNumberFormat="0" applyBorder="0" applyAlignment="0" applyProtection="0"/>
    <xf numFmtId="0" fontId="42" fillId="0" borderId="24" applyNumberFormat="0" applyFill="0" applyAlignment="0" applyProtection="0"/>
    <xf numFmtId="0" fontId="43" fillId="0" borderId="25" applyNumberFormat="0" applyFill="0" applyAlignment="0" applyProtection="0"/>
    <xf numFmtId="0" fontId="44" fillId="0" borderId="26" applyNumberFormat="0" applyFill="0" applyAlignment="0" applyProtection="0"/>
    <xf numFmtId="0" fontId="44" fillId="0" borderId="0" applyNumberFormat="0" applyFill="0" applyBorder="0" applyAlignment="0" applyProtection="0"/>
    <xf numFmtId="0" fontId="45" fillId="36" borderId="21" applyNumberFormat="0" applyAlignment="0" applyProtection="0"/>
    <xf numFmtId="0" fontId="46" fillId="0" borderId="27" applyNumberFormat="0" applyFill="0" applyAlignment="0" applyProtection="0"/>
    <xf numFmtId="0" fontId="47" fillId="51" borderId="0" applyNumberFormat="0" applyBorder="0" applyAlignment="0" applyProtection="0"/>
    <xf numFmtId="0" fontId="19" fillId="0" borderId="0"/>
    <xf numFmtId="0" fontId="27" fillId="52" borderId="28" applyNumberFormat="0" applyFont="0" applyAlignment="0" applyProtection="0"/>
    <xf numFmtId="0" fontId="49" fillId="49" borderId="20" applyNumberFormat="0" applyAlignment="0" applyProtection="0"/>
    <xf numFmtId="0" fontId="51" fillId="0" borderId="0" applyNumberFormat="0" applyFill="0" applyBorder="0" applyAlignment="0" applyProtection="0"/>
    <xf numFmtId="0" fontId="52" fillId="0" borderId="23" applyNumberFormat="0" applyFill="0" applyAlignment="0" applyProtection="0"/>
    <xf numFmtId="0" fontId="59" fillId="0" borderId="0" applyNumberFormat="0" applyFill="0" applyBorder="0" applyAlignment="0" applyProtection="0"/>
    <xf numFmtId="0" fontId="63" fillId="0" borderId="0">
      <alignment horizontal="left" vertical="center" indent="1"/>
    </xf>
    <xf numFmtId="0" fontId="27" fillId="31"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34" borderId="0" applyNumberFormat="0" applyBorder="0" applyAlignment="0" applyProtection="0"/>
    <xf numFmtId="0" fontId="27" fillId="35" borderId="0" applyNumberFormat="0" applyBorder="0" applyAlignment="0" applyProtection="0"/>
    <xf numFmtId="0" fontId="27" fillId="36" borderId="0" applyNumberFormat="0" applyBorder="0" applyAlignment="0" applyProtection="0"/>
    <xf numFmtId="0" fontId="27" fillId="37" borderId="0" applyNumberFormat="0" applyBorder="0" applyAlignment="0" applyProtection="0"/>
    <xf numFmtId="0" fontId="27" fillId="38" borderId="0" applyNumberFormat="0" applyBorder="0" applyAlignment="0" applyProtection="0"/>
    <xf numFmtId="0" fontId="27" fillId="39" borderId="0" applyNumberFormat="0" applyBorder="0" applyAlignment="0" applyProtection="0"/>
    <xf numFmtId="0" fontId="27" fillId="34"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9" fillId="41" borderId="0" applyNumberFormat="0" applyBorder="0" applyAlignment="0" applyProtection="0"/>
    <xf numFmtId="0" fontId="29" fillId="38" borderId="0" applyNumberFormat="0" applyBorder="0" applyAlignment="0" applyProtection="0"/>
    <xf numFmtId="0" fontId="29" fillId="39"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18" fillId="25" borderId="29">
      <alignment horizontal="right" vertical="center"/>
    </xf>
    <xf numFmtId="4" fontId="18" fillId="25" borderId="29">
      <alignment horizontal="right" vertical="center"/>
    </xf>
    <xf numFmtId="0" fontId="23" fillId="25" borderId="29">
      <alignment horizontal="right" vertical="center"/>
    </xf>
    <xf numFmtId="4" fontId="23" fillId="25" borderId="29">
      <alignment horizontal="right" vertical="center"/>
    </xf>
    <xf numFmtId="0" fontId="18" fillId="27" borderId="29">
      <alignment horizontal="right" vertical="center"/>
    </xf>
    <xf numFmtId="4" fontId="18" fillId="27" borderId="29">
      <alignment horizontal="right" vertical="center"/>
    </xf>
    <xf numFmtId="0" fontId="18" fillId="27" borderId="29">
      <alignment horizontal="right" vertical="center"/>
    </xf>
    <xf numFmtId="4" fontId="18" fillId="27" borderId="29">
      <alignment horizontal="right" vertical="center"/>
    </xf>
    <xf numFmtId="0" fontId="18" fillId="27" borderId="30">
      <alignment horizontal="right" vertical="center"/>
    </xf>
    <xf numFmtId="4" fontId="18" fillId="27" borderId="30">
      <alignment horizontal="right" vertical="center"/>
    </xf>
    <xf numFmtId="0" fontId="18" fillId="27" borderId="31">
      <alignment horizontal="right" vertical="center"/>
    </xf>
    <xf numFmtId="4" fontId="18" fillId="27" borderId="31">
      <alignment horizontal="right" vertical="center"/>
    </xf>
    <xf numFmtId="0" fontId="33" fillId="49" borderId="21" applyNumberFormat="0" applyAlignment="0" applyProtection="0"/>
    <xf numFmtId="0" fontId="21" fillId="27" borderId="32">
      <alignment horizontal="left" vertical="center" wrapText="1" indent="2"/>
    </xf>
    <xf numFmtId="0" fontId="21" fillId="0" borderId="32">
      <alignment horizontal="left" vertical="center" wrapText="1" indent="2"/>
    </xf>
    <xf numFmtId="0" fontId="21" fillId="25" borderId="30">
      <alignment horizontal="left" vertical="center"/>
    </xf>
    <xf numFmtId="0" fontId="39" fillId="0" borderId="0" applyNumberFormat="0" applyFill="0" applyBorder="0" applyAlignment="0" applyProtection="0"/>
    <xf numFmtId="0" fontId="45" fillId="36" borderId="21" applyNumberFormat="0" applyAlignment="0" applyProtection="0"/>
    <xf numFmtId="0" fontId="21" fillId="0" borderId="29">
      <alignment horizontal="right" vertical="center"/>
    </xf>
    <xf numFmtId="4" fontId="21" fillId="0" borderId="29">
      <alignment horizontal="right" vertical="center"/>
    </xf>
    <xf numFmtId="0" fontId="1" fillId="0" borderId="0"/>
    <xf numFmtId="0" fontId="21" fillId="0" borderId="29" applyNumberFormat="0" applyFill="0" applyAlignment="0" applyProtection="0"/>
    <xf numFmtId="0" fontId="49" fillId="49" borderId="20" applyNumberFormat="0" applyAlignment="0" applyProtection="0"/>
    <xf numFmtId="167" fontId="21" fillId="53" borderId="29" applyNumberFormat="0" applyFont="0" applyBorder="0" applyAlignment="0" applyProtection="0">
      <alignment horizontal="right" vertical="center"/>
    </xf>
    <xf numFmtId="0" fontId="21" fillId="26" borderId="29"/>
    <xf numFmtId="4" fontId="21" fillId="26" borderId="29"/>
    <xf numFmtId="0" fontId="52" fillId="0" borderId="23" applyNumberFormat="0" applyFill="0" applyAlignment="0" applyProtection="0"/>
    <xf numFmtId="0" fontId="5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3" borderId="1" applyNumberFormat="0" applyAlignment="0" applyProtection="0"/>
    <xf numFmtId="0" fontId="21" fillId="25" borderId="0" applyBorder="0">
      <alignment horizontal="right" vertical="center"/>
    </xf>
    <xf numFmtId="0" fontId="21" fillId="25" borderId="0" applyBorder="0">
      <alignment horizontal="right" vertical="center"/>
    </xf>
    <xf numFmtId="0" fontId="21" fillId="0" borderId="0" applyBorder="0">
      <alignment horizontal="right" vertical="center"/>
    </xf>
    <xf numFmtId="0" fontId="19" fillId="0" borderId="0"/>
    <xf numFmtId="49" fontId="21" fillId="0" borderId="29" applyNumberFormat="0" applyFont="0" applyFill="0" applyBorder="0" applyProtection="0">
      <alignment horizontal="left" vertical="center" indent="2"/>
    </xf>
    <xf numFmtId="49" fontId="21" fillId="0" borderId="30" applyNumberFormat="0" applyFont="0" applyFill="0" applyBorder="0" applyProtection="0">
      <alignment horizontal="left" vertical="center" indent="5"/>
    </xf>
    <xf numFmtId="0" fontId="28" fillId="45"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8" borderId="0" applyNumberFormat="0" applyBorder="0" applyAlignment="0" applyProtection="0"/>
    <xf numFmtId="0" fontId="41" fillId="33" borderId="0" applyNumberFormat="0" applyBorder="0" applyAlignment="0" applyProtection="0"/>
    <xf numFmtId="4" fontId="19" fillId="0" borderId="0"/>
    <xf numFmtId="0" fontId="19" fillId="0" borderId="0"/>
    <xf numFmtId="0" fontId="1" fillId="0" borderId="0"/>
    <xf numFmtId="4" fontId="21" fillId="0" borderId="29" applyFill="0" applyBorder="0" applyProtection="0">
      <alignment horizontal="right" vertical="center"/>
    </xf>
    <xf numFmtId="49" fontId="20" fillId="0" borderId="29" applyNumberFormat="0" applyFill="0" applyBorder="0" applyProtection="0">
      <alignment horizontal="left" vertical="center"/>
    </xf>
    <xf numFmtId="0" fontId="19" fillId="26" borderId="0" applyNumberFormat="0" applyFont="0" applyBorder="0" applyAlignment="0" applyProtection="0"/>
    <xf numFmtId="0" fontId="50" fillId="32" borderId="0" applyNumberFormat="0" applyBorder="0" applyAlignment="0" applyProtection="0"/>
    <xf numFmtId="0" fontId="54" fillId="0" borderId="24" applyNumberFormat="0" applyFill="0" applyAlignment="0" applyProtection="0"/>
    <xf numFmtId="0" fontId="55" fillId="0" borderId="25" applyNumberFormat="0" applyFill="0" applyAlignment="0" applyProtection="0"/>
    <xf numFmtId="0" fontId="56" fillId="0" borderId="26" applyNumberFormat="0" applyFill="0" applyAlignment="0" applyProtection="0"/>
    <xf numFmtId="0" fontId="56" fillId="0" borderId="0" applyNumberFormat="0" applyFill="0" applyBorder="0" applyAlignment="0" applyProtection="0"/>
    <xf numFmtId="0" fontId="57" fillId="0" borderId="27" applyNumberFormat="0" applyFill="0" applyAlignment="0" applyProtection="0"/>
    <xf numFmtId="0" fontId="60" fillId="50" borderId="22" applyNumberFormat="0" applyAlignment="0" applyProtection="0"/>
    <xf numFmtId="0" fontId="26" fillId="0" borderId="0" applyNumberFormat="0" applyFill="0" applyBorder="0" applyAlignment="0" applyProtection="0"/>
    <xf numFmtId="0" fontId="1" fillId="0" borderId="0"/>
    <xf numFmtId="0" fontId="3" fillId="3" borderId="1" applyNumberFormat="0" applyAlignment="0" applyProtection="0"/>
    <xf numFmtId="0" fontId="24" fillId="31"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39" borderId="0" applyNumberFormat="0" applyBorder="0" applyAlignment="0" applyProtection="0"/>
    <xf numFmtId="0" fontId="24" fillId="34" borderId="0" applyNumberFormat="0" applyBorder="0" applyAlignment="0" applyProtection="0"/>
    <xf numFmtId="0" fontId="24" fillId="37" borderId="0" applyNumberFormat="0" applyBorder="0" applyAlignment="0" applyProtection="0"/>
    <xf numFmtId="0" fontId="24" fillId="40" borderId="0" applyNumberFormat="0" applyBorder="0" applyAlignment="0" applyProtection="0"/>
    <xf numFmtId="0" fontId="28" fillId="41"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30" fillId="49" borderId="20" applyNumberFormat="0" applyAlignment="0" applyProtection="0"/>
    <xf numFmtId="0" fontId="32" fillId="49" borderId="21" applyNumberFormat="0" applyAlignment="0" applyProtection="0"/>
    <xf numFmtId="0" fontId="37" fillId="0" borderId="23" applyNumberFormat="0" applyFill="0" applyAlignment="0" applyProtection="0"/>
    <xf numFmtId="0" fontId="38" fillId="0" borderId="0" applyNumberFormat="0" applyFill="0" applyBorder="0" applyAlignment="0" applyProtection="0"/>
    <xf numFmtId="0" fontId="1" fillId="0" borderId="0"/>
    <xf numFmtId="0" fontId="58" fillId="0" borderId="0" applyNumberFormat="0" applyFill="0" applyBorder="0" applyAlignment="0" applyProtection="0"/>
    <xf numFmtId="0" fontId="1" fillId="0" borderId="0"/>
    <xf numFmtId="0" fontId="1" fillId="0" borderId="0"/>
    <xf numFmtId="0" fontId="1" fillId="0" borderId="0"/>
    <xf numFmtId="49" fontId="21" fillId="0" borderId="10" applyNumberFormat="0" applyFont="0" applyFill="0" applyBorder="0" applyProtection="0">
      <alignment horizontal="left" vertical="center" indent="2"/>
    </xf>
    <xf numFmtId="49" fontId="21" fillId="0" borderId="14" applyNumberFormat="0" applyFont="0" applyFill="0" applyBorder="0" applyProtection="0">
      <alignment horizontal="left" vertical="center" indent="5"/>
    </xf>
    <xf numFmtId="0" fontId="18" fillId="25" borderId="10">
      <alignment horizontal="right" vertical="center"/>
    </xf>
    <xf numFmtId="4" fontId="18" fillId="25" borderId="10">
      <alignment horizontal="right" vertical="center"/>
    </xf>
    <xf numFmtId="0" fontId="23" fillId="25" borderId="10">
      <alignment horizontal="right" vertical="center"/>
    </xf>
    <xf numFmtId="4" fontId="23" fillId="25" borderId="10">
      <alignment horizontal="right" vertical="center"/>
    </xf>
    <xf numFmtId="0" fontId="18" fillId="27" borderId="10">
      <alignment horizontal="right" vertical="center"/>
    </xf>
    <xf numFmtId="4" fontId="18" fillId="27" borderId="10">
      <alignment horizontal="right" vertical="center"/>
    </xf>
    <xf numFmtId="0" fontId="18" fillId="27" borderId="10">
      <alignment horizontal="right" vertical="center"/>
    </xf>
    <xf numFmtId="4" fontId="18" fillId="27" borderId="10">
      <alignment horizontal="right" vertical="center"/>
    </xf>
    <xf numFmtId="0" fontId="18" fillId="27" borderId="14">
      <alignment horizontal="right" vertical="center"/>
    </xf>
    <xf numFmtId="4" fontId="18" fillId="27" borderId="14">
      <alignment horizontal="right" vertical="center"/>
    </xf>
    <xf numFmtId="0" fontId="18" fillId="27" borderId="15">
      <alignment horizontal="right" vertical="center"/>
    </xf>
    <xf numFmtId="4" fontId="18" fillId="27" borderId="15">
      <alignment horizontal="right" vertical="center"/>
    </xf>
    <xf numFmtId="166" fontId="64" fillId="0" borderId="0" applyFont="0" applyFill="0" applyBorder="0" applyAlignment="0" applyProtection="0"/>
    <xf numFmtId="0" fontId="21" fillId="27" borderId="19">
      <alignment horizontal="left" vertical="center" wrapText="1" indent="2"/>
    </xf>
    <xf numFmtId="0" fontId="21" fillId="0" borderId="19">
      <alignment horizontal="left" vertical="center" wrapText="1" indent="2"/>
    </xf>
    <xf numFmtId="0" fontId="21" fillId="25" borderId="14">
      <alignment horizontal="left" vertical="center"/>
    </xf>
    <xf numFmtId="0" fontId="36" fillId="36" borderId="21" applyNumberFormat="0" applyAlignment="0" applyProtection="0"/>
    <xf numFmtId="0" fontId="21" fillId="0" borderId="10">
      <alignment horizontal="right" vertical="center"/>
    </xf>
    <xf numFmtId="4" fontId="21" fillId="0" borderId="10">
      <alignment horizontal="right" vertical="center"/>
    </xf>
    <xf numFmtId="0" fontId="64" fillId="0" borderId="0"/>
    <xf numFmtId="0" fontId="62" fillId="0" borderId="0"/>
    <xf numFmtId="0" fontId="62" fillId="0" borderId="0"/>
    <xf numFmtId="0" fontId="1" fillId="0" borderId="0"/>
    <xf numFmtId="0" fontId="1" fillId="0" borderId="0"/>
    <xf numFmtId="0" fontId="1" fillId="0" borderId="0"/>
    <xf numFmtId="0" fontId="1" fillId="0" borderId="0"/>
    <xf numFmtId="0" fontId="62" fillId="0" borderId="0"/>
    <xf numFmtId="0" fontId="19" fillId="0" borderId="0"/>
    <xf numFmtId="4" fontId="21" fillId="0" borderId="10" applyFill="0" applyBorder="0" applyProtection="0">
      <alignment horizontal="right" vertical="center"/>
    </xf>
    <xf numFmtId="49" fontId="20" fillId="0" borderId="10" applyNumberFormat="0" applyFill="0" applyBorder="0" applyProtection="0">
      <alignment horizontal="left" vertical="center"/>
    </xf>
    <xf numFmtId="0" fontId="21" fillId="0" borderId="10" applyNumberFormat="0" applyFill="0" applyAlignment="0" applyProtection="0"/>
    <xf numFmtId="0" fontId="64" fillId="28" borderId="0" applyNumberFormat="0" applyFont="0" applyBorder="0" applyAlignment="0" applyProtection="0"/>
    <xf numFmtId="167" fontId="21" fillId="53" borderId="10" applyNumberFormat="0" applyFont="0" applyBorder="0" applyAlignment="0" applyProtection="0">
      <alignment horizontal="right" vertical="center"/>
    </xf>
    <xf numFmtId="9" fontId="64" fillId="0" borderId="0" applyFont="0" applyFill="0" applyBorder="0" applyAlignment="0" applyProtection="0"/>
    <xf numFmtId="0" fontId="21" fillId="26" borderId="10"/>
    <xf numFmtId="4" fontId="21" fillId="26" borderId="10"/>
    <xf numFmtId="0" fontId="21" fillId="27" borderId="32">
      <alignment horizontal="left" vertical="center" wrapText="1" indent="2"/>
    </xf>
    <xf numFmtId="0" fontId="21" fillId="0" borderId="32">
      <alignment horizontal="left" vertical="center" wrapText="1" indent="2"/>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27" borderId="19">
      <alignment horizontal="left" vertical="center" wrapText="1" indent="2"/>
    </xf>
    <xf numFmtId="0" fontId="21" fillId="0" borderId="19">
      <alignment horizontal="left" vertical="center" wrapText="1" indent="2"/>
    </xf>
    <xf numFmtId="0" fontId="19" fillId="0" borderId="0"/>
    <xf numFmtId="4" fontId="18" fillId="27" borderId="29">
      <alignment horizontal="right" vertical="center"/>
    </xf>
    <xf numFmtId="0" fontId="21" fillId="26" borderId="29"/>
    <xf numFmtId="0" fontId="32" fillId="49" borderId="21" applyNumberFormat="0" applyAlignment="0" applyProtection="0"/>
    <xf numFmtId="0" fontId="18" fillId="25" borderId="29">
      <alignment horizontal="right" vertical="center"/>
    </xf>
    <xf numFmtId="0" fontId="21" fillId="0" borderId="29">
      <alignment horizontal="right" vertical="center"/>
    </xf>
    <xf numFmtId="0" fontId="52" fillId="0" borderId="23" applyNumberFormat="0" applyFill="0" applyAlignment="0" applyProtection="0"/>
    <xf numFmtId="0" fontId="21" fillId="25" borderId="30">
      <alignment horizontal="left" vertical="center"/>
    </xf>
    <xf numFmtId="0" fontId="45" fillId="36" borderId="21" applyNumberFormat="0" applyAlignment="0" applyProtection="0"/>
    <xf numFmtId="167" fontId="21" fillId="53" borderId="29" applyNumberFormat="0" applyFont="0" applyBorder="0" applyAlignment="0" applyProtection="0">
      <alignment horizontal="right" vertical="center"/>
    </xf>
    <xf numFmtId="0" fontId="27" fillId="52" borderId="28" applyNumberFormat="0" applyFont="0" applyAlignment="0" applyProtection="0"/>
    <xf numFmtId="0" fontId="21" fillId="0" borderId="32">
      <alignment horizontal="left" vertical="center" wrapText="1" indent="2"/>
    </xf>
    <xf numFmtId="4" fontId="21" fillId="26" borderId="29"/>
    <xf numFmtId="49" fontId="20" fillId="0" borderId="29" applyNumberFormat="0" applyFill="0" applyBorder="0" applyProtection="0">
      <alignment horizontal="left" vertical="center"/>
    </xf>
    <xf numFmtId="0" fontId="21" fillId="0" borderId="29">
      <alignment horizontal="right" vertical="center"/>
    </xf>
    <xf numFmtId="4" fontId="18" fillId="27" borderId="31">
      <alignment horizontal="right" vertical="center"/>
    </xf>
    <xf numFmtId="4" fontId="18" fillId="27" borderId="29">
      <alignment horizontal="right" vertical="center"/>
    </xf>
    <xf numFmtId="4" fontId="18" fillId="27" borderId="29">
      <alignment horizontal="right" vertical="center"/>
    </xf>
    <xf numFmtId="0" fontId="23" fillId="25" borderId="29">
      <alignment horizontal="right" vertical="center"/>
    </xf>
    <xf numFmtId="0" fontId="18" fillId="25" borderId="29">
      <alignment horizontal="right" vertical="center"/>
    </xf>
    <xf numFmtId="49" fontId="21" fillId="0" borderId="29" applyNumberFormat="0" applyFont="0" applyFill="0" applyBorder="0" applyProtection="0">
      <alignment horizontal="left" vertical="center" indent="2"/>
    </xf>
    <xf numFmtId="0" fontId="45" fillId="36" borderId="21" applyNumberFormat="0" applyAlignment="0" applyProtection="0"/>
    <xf numFmtId="0" fontId="30" fillId="49" borderId="20" applyNumberFormat="0" applyAlignment="0" applyProtection="0"/>
    <xf numFmtId="49" fontId="21" fillId="0" borderId="29" applyNumberFormat="0" applyFont="0" applyFill="0" applyBorder="0" applyProtection="0">
      <alignment horizontal="left" vertical="center" indent="2"/>
    </xf>
    <xf numFmtId="0" fontId="36" fillId="36" borderId="21" applyNumberFormat="0" applyAlignment="0" applyProtection="0"/>
    <xf numFmtId="4" fontId="21" fillId="0" borderId="29" applyFill="0" applyBorder="0" applyProtection="0">
      <alignment horizontal="right" vertical="center"/>
    </xf>
    <xf numFmtId="0" fontId="33" fillId="49" borderId="21" applyNumberFormat="0" applyAlignment="0" applyProtection="0"/>
    <xf numFmtId="0" fontId="52" fillId="0" borderId="23" applyNumberFormat="0" applyFill="0" applyAlignment="0" applyProtection="0"/>
    <xf numFmtId="0" fontId="49" fillId="49" borderId="20" applyNumberFormat="0" applyAlignment="0" applyProtection="0"/>
    <xf numFmtId="0" fontId="21" fillId="0" borderId="29" applyNumberFormat="0" applyFill="0" applyAlignment="0" applyProtection="0"/>
    <xf numFmtId="4" fontId="21" fillId="0" borderId="29">
      <alignment horizontal="right" vertical="center"/>
    </xf>
    <xf numFmtId="0" fontId="21" fillId="0" borderId="29">
      <alignment horizontal="right" vertical="center"/>
    </xf>
    <xf numFmtId="0" fontId="45" fillId="36" borderId="21" applyNumberFormat="0" applyAlignment="0" applyProtection="0"/>
    <xf numFmtId="0" fontId="30" fillId="49" borderId="20" applyNumberFormat="0" applyAlignment="0" applyProtection="0"/>
    <xf numFmtId="0" fontId="32" fillId="49" borderId="21" applyNumberFormat="0" applyAlignment="0" applyProtection="0"/>
    <xf numFmtId="0" fontId="21" fillId="27" borderId="32">
      <alignment horizontal="left" vertical="center" wrapText="1" indent="2"/>
    </xf>
    <xf numFmtId="0" fontId="33" fillId="49" borderId="21" applyNumberFormat="0" applyAlignment="0" applyProtection="0"/>
    <xf numFmtId="0" fontId="33" fillId="49" borderId="21" applyNumberFormat="0" applyAlignment="0" applyProtection="0"/>
    <xf numFmtId="4" fontId="18" fillId="27" borderId="30">
      <alignment horizontal="right" vertical="center"/>
    </xf>
    <xf numFmtId="0" fontId="18" fillId="27" borderId="30">
      <alignment horizontal="right" vertical="center"/>
    </xf>
    <xf numFmtId="0" fontId="18" fillId="27" borderId="29">
      <alignment horizontal="right" vertical="center"/>
    </xf>
    <xf numFmtId="4" fontId="23" fillId="25" borderId="29">
      <alignment horizontal="right" vertical="center"/>
    </xf>
    <xf numFmtId="0" fontId="36" fillId="36" borderId="21" applyNumberFormat="0" applyAlignment="0" applyProtection="0"/>
    <xf numFmtId="0" fontId="37" fillId="0" borderId="23" applyNumberFormat="0" applyFill="0" applyAlignment="0" applyProtection="0"/>
    <xf numFmtId="0" fontId="52" fillId="0" borderId="23" applyNumberFormat="0" applyFill="0" applyAlignment="0" applyProtection="0"/>
    <xf numFmtId="0" fontId="27" fillId="52" borderId="28" applyNumberFormat="0" applyFont="0" applyAlignment="0" applyProtection="0"/>
    <xf numFmtId="0" fontId="45" fillId="36" borderId="21" applyNumberFormat="0" applyAlignment="0" applyProtection="0"/>
    <xf numFmtId="49" fontId="20" fillId="0" borderId="29" applyNumberFormat="0" applyFill="0" applyBorder="0" applyProtection="0">
      <alignment horizontal="left" vertical="center"/>
    </xf>
    <xf numFmtId="0" fontId="21" fillId="27" borderId="32">
      <alignment horizontal="left" vertical="center" wrapText="1" indent="2"/>
    </xf>
    <xf numFmtId="0" fontId="33" fillId="49" borderId="21" applyNumberFormat="0" applyAlignment="0" applyProtection="0"/>
    <xf numFmtId="0" fontId="21" fillId="0" borderId="32">
      <alignment horizontal="left" vertical="center" wrapText="1" indent="2"/>
    </xf>
    <xf numFmtId="0" fontId="27" fillId="52" borderId="28" applyNumberFormat="0" applyFont="0" applyAlignment="0" applyProtection="0"/>
    <xf numFmtId="0" fontId="19" fillId="52" borderId="28" applyNumberFormat="0" applyFont="0" applyAlignment="0" applyProtection="0"/>
    <xf numFmtId="0" fontId="49" fillId="49" borderId="20" applyNumberFormat="0" applyAlignment="0" applyProtection="0"/>
    <xf numFmtId="0" fontId="52" fillId="0" borderId="23" applyNumberFormat="0" applyFill="0" applyAlignment="0" applyProtection="0"/>
    <xf numFmtId="4" fontId="21" fillId="26" borderId="29"/>
    <xf numFmtId="0" fontId="18" fillId="27" borderId="29">
      <alignment horizontal="right" vertical="center"/>
    </xf>
    <xf numFmtId="0" fontId="52" fillId="0" borderId="23" applyNumberFormat="0" applyFill="0" applyAlignment="0" applyProtection="0"/>
    <xf numFmtId="4" fontId="18" fillId="27" borderId="31">
      <alignment horizontal="right" vertical="center"/>
    </xf>
    <xf numFmtId="0" fontId="32" fillId="49" borderId="21" applyNumberFormat="0" applyAlignment="0" applyProtection="0"/>
    <xf numFmtId="0" fontId="18" fillId="27" borderId="30">
      <alignment horizontal="right" vertical="center"/>
    </xf>
    <xf numFmtId="0" fontId="33" fillId="49" borderId="21" applyNumberFormat="0" applyAlignment="0" applyProtection="0"/>
    <xf numFmtId="0" fontId="37" fillId="0" borderId="23" applyNumberFormat="0" applyFill="0" applyAlignment="0" applyProtection="0"/>
    <xf numFmtId="0" fontId="27" fillId="52" borderId="28" applyNumberFormat="0" applyFont="0" applyAlignment="0" applyProtection="0"/>
    <xf numFmtId="4" fontId="18" fillId="27" borderId="30">
      <alignment horizontal="right" vertical="center"/>
    </xf>
    <xf numFmtId="0" fontId="21" fillId="27" borderId="32">
      <alignment horizontal="left" vertical="center" wrapText="1" indent="2"/>
    </xf>
    <xf numFmtId="0" fontId="21" fillId="26" borderId="29"/>
    <xf numFmtId="167" fontId="21" fillId="53" borderId="29" applyNumberFormat="0" applyFont="0" applyBorder="0" applyAlignment="0" applyProtection="0">
      <alignment horizontal="right" vertical="center"/>
    </xf>
    <xf numFmtId="0" fontId="21" fillId="0" borderId="29" applyNumberFormat="0" applyFill="0" applyAlignment="0" applyProtection="0"/>
    <xf numFmtId="4" fontId="21" fillId="0" borderId="29" applyFill="0" applyBorder="0" applyProtection="0">
      <alignment horizontal="right" vertical="center"/>
    </xf>
    <xf numFmtId="4" fontId="18" fillId="25" borderId="29">
      <alignment horizontal="right" vertical="center"/>
    </xf>
    <xf numFmtId="0" fontId="37" fillId="0" borderId="23" applyNumberFormat="0" applyFill="0" applyAlignment="0" applyProtection="0"/>
    <xf numFmtId="49" fontId="20" fillId="0" borderId="29" applyNumberFormat="0" applyFill="0" applyBorder="0" applyProtection="0">
      <alignment horizontal="left" vertical="center"/>
    </xf>
    <xf numFmtId="49" fontId="21" fillId="0" borderId="30" applyNumberFormat="0" applyFont="0" applyFill="0" applyBorder="0" applyProtection="0">
      <alignment horizontal="left" vertical="center" indent="5"/>
    </xf>
    <xf numFmtId="0" fontId="21" fillId="25" borderId="30">
      <alignment horizontal="left" vertical="center"/>
    </xf>
    <xf numFmtId="0" fontId="33" fillId="49" borderId="21" applyNumberFormat="0" applyAlignment="0" applyProtection="0"/>
    <xf numFmtId="4" fontId="18" fillId="27" borderId="31">
      <alignment horizontal="right" vertical="center"/>
    </xf>
    <xf numFmtId="0" fontId="45" fillId="36" borderId="21" applyNumberFormat="0" applyAlignment="0" applyProtection="0"/>
    <xf numFmtId="0" fontId="45" fillId="36" borderId="21" applyNumberFormat="0" applyAlignment="0" applyProtection="0"/>
    <xf numFmtId="0" fontId="27" fillId="52" borderId="28" applyNumberFormat="0" applyFont="0" applyAlignment="0" applyProtection="0"/>
    <xf numFmtId="0" fontId="49" fillId="49" borderId="20" applyNumberFormat="0" applyAlignment="0" applyProtection="0"/>
    <xf numFmtId="0" fontId="52" fillId="0" borderId="23" applyNumberFormat="0" applyFill="0" applyAlignment="0" applyProtection="0"/>
    <xf numFmtId="0" fontId="18" fillId="27" borderId="29">
      <alignment horizontal="right" vertical="center"/>
    </xf>
    <xf numFmtId="0" fontId="19" fillId="52" borderId="28" applyNumberFormat="0" applyFont="0" applyAlignment="0" applyProtection="0"/>
    <xf numFmtId="4" fontId="21" fillId="0" borderId="29">
      <alignment horizontal="right" vertical="center"/>
    </xf>
    <xf numFmtId="0" fontId="52" fillId="0" borderId="23" applyNumberFormat="0" applyFill="0" applyAlignment="0" applyProtection="0"/>
    <xf numFmtId="0" fontId="18" fillId="27" borderId="29">
      <alignment horizontal="right" vertical="center"/>
    </xf>
    <xf numFmtId="0" fontId="18" fillId="27" borderId="29">
      <alignment horizontal="right" vertical="center"/>
    </xf>
    <xf numFmtId="4" fontId="23" fillId="25" borderId="29">
      <alignment horizontal="right" vertical="center"/>
    </xf>
    <xf numFmtId="0" fontId="18" fillId="25" borderId="29">
      <alignment horizontal="right" vertical="center"/>
    </xf>
    <xf numFmtId="4" fontId="18" fillId="25" borderId="29">
      <alignment horizontal="right" vertical="center"/>
    </xf>
    <xf numFmtId="0" fontId="23" fillId="25" borderId="29">
      <alignment horizontal="right" vertical="center"/>
    </xf>
    <xf numFmtId="4" fontId="23" fillId="25" borderId="29">
      <alignment horizontal="right" vertical="center"/>
    </xf>
    <xf numFmtId="0" fontId="18" fillId="27" borderId="29">
      <alignment horizontal="right" vertical="center"/>
    </xf>
    <xf numFmtId="4" fontId="18" fillId="27" borderId="29">
      <alignment horizontal="right" vertical="center"/>
    </xf>
    <xf numFmtId="0" fontId="18" fillId="27" borderId="29">
      <alignment horizontal="right" vertical="center"/>
    </xf>
    <xf numFmtId="4" fontId="18" fillId="27" borderId="29">
      <alignment horizontal="right" vertical="center"/>
    </xf>
    <xf numFmtId="0" fontId="18" fillId="27" borderId="30">
      <alignment horizontal="right" vertical="center"/>
    </xf>
    <xf numFmtId="4" fontId="18" fillId="27" borderId="30">
      <alignment horizontal="right" vertical="center"/>
    </xf>
    <xf numFmtId="0" fontId="18" fillId="27" borderId="31">
      <alignment horizontal="right" vertical="center"/>
    </xf>
    <xf numFmtId="4" fontId="18" fillId="27" borderId="31">
      <alignment horizontal="right" vertical="center"/>
    </xf>
    <xf numFmtId="0" fontId="33" fillId="49" borderId="21" applyNumberFormat="0" applyAlignment="0" applyProtection="0"/>
    <xf numFmtId="0" fontId="21" fillId="27" borderId="32">
      <alignment horizontal="left" vertical="center" wrapText="1" indent="2"/>
    </xf>
    <xf numFmtId="0" fontId="21" fillId="0" borderId="32">
      <alignment horizontal="left" vertical="center" wrapText="1" indent="2"/>
    </xf>
    <xf numFmtId="0" fontId="21" fillId="25" borderId="30">
      <alignment horizontal="left" vertical="center"/>
    </xf>
    <xf numFmtId="0" fontId="45" fillId="36" borderId="21" applyNumberFormat="0" applyAlignment="0" applyProtection="0"/>
    <xf numFmtId="0" fontId="21" fillId="0" borderId="29">
      <alignment horizontal="right" vertical="center"/>
    </xf>
    <xf numFmtId="4" fontId="21" fillId="0" borderId="29">
      <alignment horizontal="right" vertical="center"/>
    </xf>
    <xf numFmtId="0" fontId="21" fillId="0" borderId="29" applyNumberFormat="0" applyFill="0" applyAlignment="0" applyProtection="0"/>
    <xf numFmtId="0" fontId="49" fillId="49" borderId="20" applyNumberFormat="0" applyAlignment="0" applyProtection="0"/>
    <xf numFmtId="167" fontId="21" fillId="53" borderId="29" applyNumberFormat="0" applyFont="0" applyBorder="0" applyAlignment="0" applyProtection="0">
      <alignment horizontal="right" vertical="center"/>
    </xf>
    <xf numFmtId="0" fontId="21" fillId="26" borderId="29"/>
    <xf numFmtId="4" fontId="21" fillId="26" borderId="29"/>
    <xf numFmtId="0" fontId="52" fillId="0" borderId="23" applyNumberFormat="0" applyFill="0" applyAlignment="0" applyProtection="0"/>
    <xf numFmtId="0" fontId="19" fillId="52" borderId="28" applyNumberFormat="0" applyFont="0" applyAlignment="0" applyProtection="0"/>
    <xf numFmtId="0" fontId="27" fillId="52" borderId="28" applyNumberFormat="0" applyFont="0" applyAlignment="0" applyProtection="0"/>
    <xf numFmtId="0" fontId="21" fillId="0" borderId="29" applyNumberFormat="0" applyFill="0" applyAlignment="0" applyProtection="0"/>
    <xf numFmtId="0" fontId="37" fillId="0" borderId="23" applyNumberFormat="0" applyFill="0" applyAlignment="0" applyProtection="0"/>
    <xf numFmtId="0" fontId="52" fillId="0" borderId="23" applyNumberFormat="0" applyFill="0" applyAlignment="0" applyProtection="0"/>
    <xf numFmtId="0" fontId="36" fillId="36" borderId="21" applyNumberFormat="0" applyAlignment="0" applyProtection="0"/>
    <xf numFmtId="0" fontId="33" fillId="49" borderId="21" applyNumberFormat="0" applyAlignment="0" applyProtection="0"/>
    <xf numFmtId="4" fontId="23" fillId="25" borderId="29">
      <alignment horizontal="right" vertical="center"/>
    </xf>
    <xf numFmtId="0" fontId="18" fillId="25" borderId="29">
      <alignment horizontal="right" vertical="center"/>
    </xf>
    <xf numFmtId="167" fontId="21" fillId="53" borderId="29" applyNumberFormat="0" applyFont="0" applyBorder="0" applyAlignment="0" applyProtection="0">
      <alignment horizontal="right" vertical="center"/>
    </xf>
    <xf numFmtId="0" fontId="37" fillId="0" borderId="23" applyNumberFormat="0" applyFill="0" applyAlignment="0" applyProtection="0"/>
    <xf numFmtId="49" fontId="21" fillId="0" borderId="29" applyNumberFormat="0" applyFont="0" applyFill="0" applyBorder="0" applyProtection="0">
      <alignment horizontal="left" vertical="center" indent="2"/>
    </xf>
    <xf numFmtId="49" fontId="21" fillId="0" borderId="30" applyNumberFormat="0" applyFont="0" applyFill="0" applyBorder="0" applyProtection="0">
      <alignment horizontal="left" vertical="center" indent="5"/>
    </xf>
    <xf numFmtId="49" fontId="21" fillId="0" borderId="29" applyNumberFormat="0" applyFont="0" applyFill="0" applyBorder="0" applyProtection="0">
      <alignment horizontal="left" vertical="center" indent="2"/>
    </xf>
    <xf numFmtId="4" fontId="21" fillId="0" borderId="29" applyFill="0" applyBorder="0" applyProtection="0">
      <alignment horizontal="right" vertical="center"/>
    </xf>
    <xf numFmtId="49" fontId="20" fillId="0" borderId="29" applyNumberFormat="0" applyFill="0" applyBorder="0" applyProtection="0">
      <alignment horizontal="left" vertical="center"/>
    </xf>
    <xf numFmtId="0" fontId="21" fillId="0" borderId="32">
      <alignment horizontal="left" vertical="center" wrapText="1" indent="2"/>
    </xf>
    <xf numFmtId="0" fontId="49" fillId="49" borderId="20" applyNumberFormat="0" applyAlignment="0" applyProtection="0"/>
    <xf numFmtId="0" fontId="18" fillId="27" borderId="31">
      <alignment horizontal="right" vertical="center"/>
    </xf>
    <xf numFmtId="0" fontId="36" fillId="36" borderId="21" applyNumberFormat="0" applyAlignment="0" applyProtection="0"/>
    <xf numFmtId="0" fontId="18" fillId="27" borderId="31">
      <alignment horizontal="right" vertical="center"/>
    </xf>
    <xf numFmtId="4" fontId="18" fillId="27" borderId="29">
      <alignment horizontal="right" vertical="center"/>
    </xf>
    <xf numFmtId="0" fontId="18" fillId="27" borderId="29">
      <alignment horizontal="right" vertical="center"/>
    </xf>
    <xf numFmtId="0" fontId="30" fillId="49" borderId="20" applyNumberFormat="0" applyAlignment="0" applyProtection="0"/>
    <xf numFmtId="0" fontId="32" fillId="49" borderId="21" applyNumberFormat="0" applyAlignment="0" applyProtection="0"/>
    <xf numFmtId="0" fontId="37" fillId="0" borderId="23" applyNumberFormat="0" applyFill="0" applyAlignment="0" applyProtection="0"/>
    <xf numFmtId="0" fontId="21" fillId="26" borderId="29"/>
    <xf numFmtId="4" fontId="21" fillId="26" borderId="29"/>
    <xf numFmtId="4" fontId="18" fillId="27" borderId="29">
      <alignment horizontal="right" vertical="center"/>
    </xf>
    <xf numFmtId="0" fontId="23" fillId="25" borderId="29">
      <alignment horizontal="right" vertical="center"/>
    </xf>
    <xf numFmtId="0" fontId="36" fillId="36" borderId="21" applyNumberFormat="0" applyAlignment="0" applyProtection="0"/>
    <xf numFmtId="0" fontId="33" fillId="49" borderId="21" applyNumberFormat="0" applyAlignment="0" applyProtection="0"/>
    <xf numFmtId="4" fontId="21" fillId="0" borderId="29">
      <alignment horizontal="right" vertical="center"/>
    </xf>
    <xf numFmtId="0" fontId="21" fillId="27" borderId="32">
      <alignment horizontal="left" vertical="center" wrapText="1" indent="2"/>
    </xf>
    <xf numFmtId="0" fontId="21" fillId="0" borderId="32">
      <alignment horizontal="left" vertical="center" wrapText="1" indent="2"/>
    </xf>
    <xf numFmtId="0" fontId="49" fillId="49" borderId="20" applyNumberFormat="0" applyAlignment="0" applyProtection="0"/>
    <xf numFmtId="0" fontId="45" fillId="36" borderId="21" applyNumberFormat="0" applyAlignment="0" applyProtection="0"/>
    <xf numFmtId="0" fontId="32" fillId="49" borderId="21" applyNumberFormat="0" applyAlignment="0" applyProtection="0"/>
    <xf numFmtId="0" fontId="30" fillId="49" borderId="20" applyNumberFormat="0" applyAlignment="0" applyProtection="0"/>
    <xf numFmtId="0" fontId="18" fillId="27" borderId="31">
      <alignment horizontal="right" vertical="center"/>
    </xf>
    <xf numFmtId="0" fontId="23" fillId="25" borderId="29">
      <alignment horizontal="right" vertical="center"/>
    </xf>
    <xf numFmtId="4" fontId="18" fillId="25" borderId="29">
      <alignment horizontal="right" vertical="center"/>
    </xf>
    <xf numFmtId="4" fontId="18" fillId="27" borderId="29">
      <alignment horizontal="right" vertical="center"/>
    </xf>
    <xf numFmtId="49" fontId="21" fillId="0" borderId="30" applyNumberFormat="0" applyFont="0" applyFill="0" applyBorder="0" applyProtection="0">
      <alignment horizontal="left" vertical="center" indent="5"/>
    </xf>
    <xf numFmtId="4" fontId="21" fillId="0" borderId="29" applyFill="0" applyBorder="0" applyProtection="0">
      <alignment horizontal="right" vertical="center"/>
    </xf>
    <xf numFmtId="4" fontId="18" fillId="25" borderId="29">
      <alignment horizontal="right" vertical="center"/>
    </xf>
    <xf numFmtId="0" fontId="19" fillId="0" borderId="0"/>
    <xf numFmtId="0" fontId="45" fillId="36" borderId="21" applyNumberFormat="0" applyAlignment="0" applyProtection="0"/>
    <xf numFmtId="0" fontId="36" fillId="36" borderId="21" applyNumberFormat="0" applyAlignment="0" applyProtection="0"/>
    <xf numFmtId="0" fontId="32" fillId="49" borderId="21" applyNumberFormat="0" applyAlignment="0" applyProtection="0"/>
    <xf numFmtId="0" fontId="21" fillId="27" borderId="32">
      <alignment horizontal="left" vertical="center" wrapText="1" indent="2"/>
    </xf>
    <xf numFmtId="0" fontId="21" fillId="0" borderId="32">
      <alignment horizontal="left" vertical="center" wrapText="1" indent="2"/>
    </xf>
    <xf numFmtId="0" fontId="21" fillId="27" borderId="32">
      <alignment horizontal="left" vertical="center" wrapText="1" indent="2"/>
    </xf>
    <xf numFmtId="0" fontId="21" fillId="0" borderId="32">
      <alignment horizontal="left" vertical="center" wrapText="1" indent="2"/>
    </xf>
    <xf numFmtId="0" fontId="30" fillId="49" borderId="20" applyNumberFormat="0" applyAlignment="0" applyProtection="0"/>
    <xf numFmtId="0" fontId="32" fillId="49" borderId="21" applyNumberFormat="0" applyAlignment="0" applyProtection="0"/>
    <xf numFmtId="0" fontId="33" fillId="49" borderId="21" applyNumberFormat="0" applyAlignment="0" applyProtection="0"/>
    <xf numFmtId="0" fontId="36" fillId="36" borderId="21" applyNumberFormat="0" applyAlignment="0" applyProtection="0"/>
    <xf numFmtId="0" fontId="37" fillId="0" borderId="23" applyNumberFormat="0" applyFill="0" applyAlignment="0" applyProtection="0"/>
    <xf numFmtId="0" fontId="45" fillId="36" borderId="21" applyNumberFormat="0" applyAlignment="0" applyProtection="0"/>
    <xf numFmtId="0" fontId="27" fillId="52" borderId="28" applyNumberFormat="0" applyFont="0" applyAlignment="0" applyProtection="0"/>
    <xf numFmtId="0" fontId="19" fillId="52" borderId="28" applyNumberFormat="0" applyFont="0" applyAlignment="0" applyProtection="0"/>
    <xf numFmtId="0" fontId="49" fillId="49" borderId="20" applyNumberFormat="0" applyAlignment="0" applyProtection="0"/>
    <xf numFmtId="0" fontId="52" fillId="0" borderId="23" applyNumberFormat="0" applyFill="0" applyAlignment="0" applyProtection="0"/>
    <xf numFmtId="0" fontId="33" fillId="49" borderId="21" applyNumberFormat="0" applyAlignment="0" applyProtection="0"/>
    <xf numFmtId="0" fontId="45" fillId="36" borderId="21" applyNumberFormat="0" applyAlignment="0" applyProtection="0"/>
    <xf numFmtId="0" fontId="27" fillId="52" borderId="28" applyNumberFormat="0" applyFont="0" applyAlignment="0" applyProtection="0"/>
    <xf numFmtId="0" fontId="49" fillId="49" borderId="20" applyNumberFormat="0" applyAlignment="0" applyProtection="0"/>
    <xf numFmtId="0" fontId="52" fillId="0" borderId="23" applyNumberFormat="0" applyFill="0" applyAlignment="0" applyProtection="0"/>
    <xf numFmtId="0" fontId="18" fillId="27" borderId="14">
      <alignment horizontal="right" vertical="center"/>
    </xf>
    <xf numFmtId="4" fontId="18" fillId="27" borderId="14">
      <alignment horizontal="right" vertical="center"/>
    </xf>
    <xf numFmtId="0" fontId="18" fillId="27" borderId="15">
      <alignment horizontal="right" vertical="center"/>
    </xf>
    <xf numFmtId="4" fontId="18" fillId="27" borderId="15">
      <alignment horizontal="right" vertical="center"/>
    </xf>
    <xf numFmtId="0" fontId="33" fillId="49" borderId="21" applyNumberFormat="0" applyAlignment="0" applyProtection="0"/>
    <xf numFmtId="0" fontId="21" fillId="27" borderId="19">
      <alignment horizontal="left" vertical="center" wrapText="1" indent="2"/>
    </xf>
    <xf numFmtId="0" fontId="21" fillId="0" borderId="19">
      <alignment horizontal="left" vertical="center" wrapText="1" indent="2"/>
    </xf>
    <xf numFmtId="0" fontId="21" fillId="25" borderId="14">
      <alignment horizontal="left" vertical="center"/>
    </xf>
    <xf numFmtId="0" fontId="45" fillId="36" borderId="21" applyNumberFormat="0" applyAlignment="0" applyProtection="0"/>
    <xf numFmtId="0" fontId="49" fillId="49" borderId="20" applyNumberFormat="0" applyAlignment="0" applyProtection="0"/>
    <xf numFmtId="0" fontId="52" fillId="0" borderId="23" applyNumberFormat="0" applyFill="0" applyAlignment="0" applyProtection="0"/>
    <xf numFmtId="49" fontId="21" fillId="0" borderId="14" applyNumberFormat="0" applyFont="0" applyFill="0" applyBorder="0" applyProtection="0">
      <alignment horizontal="left" vertical="center" indent="5"/>
    </xf>
    <xf numFmtId="0" fontId="30" fillId="49" borderId="20" applyNumberFormat="0" applyAlignment="0" applyProtection="0"/>
    <xf numFmtId="0" fontId="32" fillId="49" borderId="21" applyNumberFormat="0" applyAlignment="0" applyProtection="0"/>
    <xf numFmtId="0" fontId="37" fillId="0" borderId="23" applyNumberFormat="0" applyFill="0" applyAlignment="0" applyProtection="0"/>
    <xf numFmtId="49" fontId="21" fillId="0" borderId="29" applyNumberFormat="0" applyFont="0" applyFill="0" applyBorder="0" applyProtection="0">
      <alignment horizontal="left" vertical="center" indent="2"/>
    </xf>
    <xf numFmtId="0" fontId="18" fillId="25" borderId="29">
      <alignment horizontal="right" vertical="center"/>
    </xf>
    <xf numFmtId="4" fontId="18" fillId="25" borderId="29">
      <alignment horizontal="right" vertical="center"/>
    </xf>
    <xf numFmtId="0" fontId="23" fillId="25" borderId="29">
      <alignment horizontal="right" vertical="center"/>
    </xf>
    <xf numFmtId="4" fontId="23" fillId="25" borderId="29">
      <alignment horizontal="right" vertical="center"/>
    </xf>
    <xf numFmtId="0" fontId="18" fillId="27" borderId="29">
      <alignment horizontal="right" vertical="center"/>
    </xf>
    <xf numFmtId="4" fontId="18" fillId="27" borderId="29">
      <alignment horizontal="right" vertical="center"/>
    </xf>
    <xf numFmtId="0" fontId="18" fillId="27" borderId="29">
      <alignment horizontal="right" vertical="center"/>
    </xf>
    <xf numFmtId="4" fontId="18" fillId="27" borderId="29">
      <alignment horizontal="right" vertical="center"/>
    </xf>
    <xf numFmtId="0" fontId="36" fillId="36" borderId="21" applyNumberFormat="0" applyAlignment="0" applyProtection="0"/>
    <xf numFmtId="0" fontId="21" fillId="0" borderId="29">
      <alignment horizontal="right" vertical="center"/>
    </xf>
    <xf numFmtId="4" fontId="21" fillId="0" borderId="29">
      <alignment horizontal="right" vertical="center"/>
    </xf>
    <xf numFmtId="4" fontId="21" fillId="0" borderId="29" applyFill="0" applyBorder="0" applyProtection="0">
      <alignment horizontal="right" vertical="center"/>
    </xf>
    <xf numFmtId="49" fontId="20" fillId="0" borderId="29" applyNumberFormat="0" applyFill="0" applyBorder="0" applyProtection="0">
      <alignment horizontal="left" vertical="center"/>
    </xf>
    <xf numFmtId="0" fontId="21" fillId="0" borderId="29" applyNumberFormat="0" applyFill="0" applyAlignment="0" applyProtection="0"/>
    <xf numFmtId="167" fontId="21" fillId="53" borderId="29" applyNumberFormat="0" applyFont="0" applyBorder="0" applyAlignment="0" applyProtection="0">
      <alignment horizontal="right" vertical="center"/>
    </xf>
    <xf numFmtId="0" fontId="21" fillId="26" borderId="29"/>
    <xf numFmtId="4" fontId="21" fillId="26" borderId="29"/>
    <xf numFmtId="4" fontId="18" fillId="27" borderId="29">
      <alignment horizontal="right" vertical="center"/>
    </xf>
    <xf numFmtId="0" fontId="21" fillId="26" borderId="29"/>
    <xf numFmtId="0" fontId="32" fillId="49" borderId="21" applyNumberFormat="0" applyAlignment="0" applyProtection="0"/>
    <xf numFmtId="0" fontId="18" fillId="25" borderId="29">
      <alignment horizontal="right" vertical="center"/>
    </xf>
    <xf numFmtId="0" fontId="21" fillId="0" borderId="29">
      <alignment horizontal="right" vertical="center"/>
    </xf>
    <xf numFmtId="0" fontId="52" fillId="0" borderId="23" applyNumberFormat="0" applyFill="0" applyAlignment="0" applyProtection="0"/>
    <xf numFmtId="0" fontId="21" fillId="25" borderId="30">
      <alignment horizontal="left" vertical="center"/>
    </xf>
    <xf numFmtId="0" fontId="45" fillId="36" borderId="21" applyNumberFormat="0" applyAlignment="0" applyProtection="0"/>
    <xf numFmtId="167" fontId="21" fillId="53" borderId="29" applyNumberFormat="0" applyFont="0" applyBorder="0" applyAlignment="0" applyProtection="0">
      <alignment horizontal="right" vertical="center"/>
    </xf>
    <xf numFmtId="0" fontId="27" fillId="52" borderId="28" applyNumberFormat="0" applyFont="0" applyAlignment="0" applyProtection="0"/>
    <xf numFmtId="0" fontId="21" fillId="0" borderId="32">
      <alignment horizontal="left" vertical="center" wrapText="1" indent="2"/>
    </xf>
    <xf numFmtId="4" fontId="21" fillId="26" borderId="29"/>
    <xf numFmtId="49" fontId="20" fillId="0" borderId="29" applyNumberFormat="0" applyFill="0" applyBorder="0" applyProtection="0">
      <alignment horizontal="left" vertical="center"/>
    </xf>
    <xf numFmtId="0" fontId="21" fillId="0" borderId="29">
      <alignment horizontal="right" vertical="center"/>
    </xf>
    <xf numFmtId="4" fontId="18" fillId="27" borderId="31">
      <alignment horizontal="right" vertical="center"/>
    </xf>
    <xf numFmtId="4" fontId="18" fillId="27" borderId="29">
      <alignment horizontal="right" vertical="center"/>
    </xf>
    <xf numFmtId="4" fontId="18" fillId="27" borderId="29">
      <alignment horizontal="right" vertical="center"/>
    </xf>
    <xf numFmtId="0" fontId="23" fillId="25" borderId="29">
      <alignment horizontal="right" vertical="center"/>
    </xf>
    <xf numFmtId="0" fontId="18" fillId="25" borderId="29">
      <alignment horizontal="right" vertical="center"/>
    </xf>
    <xf numFmtId="49" fontId="21" fillId="0" borderId="29" applyNumberFormat="0" applyFont="0" applyFill="0" applyBorder="0" applyProtection="0">
      <alignment horizontal="left" vertical="center" indent="2"/>
    </xf>
    <xf numFmtId="0" fontId="45" fillId="36" borderId="21" applyNumberFormat="0" applyAlignment="0" applyProtection="0"/>
    <xf numFmtId="0" fontId="30" fillId="49" borderId="20" applyNumberFormat="0" applyAlignment="0" applyProtection="0"/>
    <xf numFmtId="49" fontId="21" fillId="0" borderId="29" applyNumberFormat="0" applyFont="0" applyFill="0" applyBorder="0" applyProtection="0">
      <alignment horizontal="left" vertical="center" indent="2"/>
    </xf>
    <xf numFmtId="0" fontId="36" fillId="36" borderId="21" applyNumberFormat="0" applyAlignment="0" applyProtection="0"/>
    <xf numFmtId="4" fontId="21" fillId="0" borderId="29" applyFill="0" applyBorder="0" applyProtection="0">
      <alignment horizontal="right" vertical="center"/>
    </xf>
    <xf numFmtId="0" fontId="33" fillId="49" borderId="21" applyNumberFormat="0" applyAlignment="0" applyProtection="0"/>
    <xf numFmtId="0" fontId="52" fillId="0" borderId="23" applyNumberFormat="0" applyFill="0" applyAlignment="0" applyProtection="0"/>
    <xf numFmtId="0" fontId="49" fillId="49" borderId="20" applyNumberFormat="0" applyAlignment="0" applyProtection="0"/>
    <xf numFmtId="0" fontId="21" fillId="0" borderId="29" applyNumberFormat="0" applyFill="0" applyAlignment="0" applyProtection="0"/>
    <xf numFmtId="4" fontId="21" fillId="0" borderId="29">
      <alignment horizontal="right" vertical="center"/>
    </xf>
    <xf numFmtId="0" fontId="21" fillId="0" borderId="29">
      <alignment horizontal="right" vertical="center"/>
    </xf>
    <xf numFmtId="0" fontId="45" fillId="36" borderId="21" applyNumberFormat="0" applyAlignment="0" applyProtection="0"/>
    <xf numFmtId="0" fontId="30" fillId="49" borderId="20" applyNumberFormat="0" applyAlignment="0" applyProtection="0"/>
    <xf numFmtId="0" fontId="32" fillId="49" borderId="21" applyNumberFormat="0" applyAlignment="0" applyProtection="0"/>
    <xf numFmtId="0" fontId="21" fillId="27" borderId="32">
      <alignment horizontal="left" vertical="center" wrapText="1" indent="2"/>
    </xf>
    <xf numFmtId="0" fontId="33" fillId="49" borderId="21" applyNumberFormat="0" applyAlignment="0" applyProtection="0"/>
    <xf numFmtId="0" fontId="33" fillId="49" borderId="21" applyNumberFormat="0" applyAlignment="0" applyProtection="0"/>
    <xf numFmtId="4" fontId="18" fillId="27" borderId="30">
      <alignment horizontal="right" vertical="center"/>
    </xf>
    <xf numFmtId="0" fontId="18" fillId="27" borderId="30">
      <alignment horizontal="right" vertical="center"/>
    </xf>
    <xf numFmtId="0" fontId="18" fillId="27" borderId="29">
      <alignment horizontal="right" vertical="center"/>
    </xf>
    <xf numFmtId="4" fontId="23" fillId="25" borderId="29">
      <alignment horizontal="right" vertical="center"/>
    </xf>
    <xf numFmtId="0" fontId="36" fillId="36" borderId="21" applyNumberFormat="0" applyAlignment="0" applyProtection="0"/>
    <xf numFmtId="0" fontId="37" fillId="0" borderId="23" applyNumberFormat="0" applyFill="0" applyAlignment="0" applyProtection="0"/>
    <xf numFmtId="0" fontId="52" fillId="0" borderId="23" applyNumberFormat="0" applyFill="0" applyAlignment="0" applyProtection="0"/>
    <xf numFmtId="0" fontId="27" fillId="52" borderId="28" applyNumberFormat="0" applyFont="0" applyAlignment="0" applyProtection="0"/>
    <xf numFmtId="0" fontId="45" fillId="36" borderId="21" applyNumberFormat="0" applyAlignment="0" applyProtection="0"/>
    <xf numFmtId="49" fontId="20" fillId="0" borderId="29" applyNumberFormat="0" applyFill="0" applyBorder="0" applyProtection="0">
      <alignment horizontal="left" vertical="center"/>
    </xf>
    <xf numFmtId="0" fontId="21" fillId="27" borderId="32">
      <alignment horizontal="left" vertical="center" wrapText="1" indent="2"/>
    </xf>
    <xf numFmtId="0" fontId="33" fillId="49" borderId="21" applyNumberFormat="0" applyAlignment="0" applyProtection="0"/>
    <xf numFmtId="0" fontId="21" fillId="0" borderId="32">
      <alignment horizontal="left" vertical="center" wrapText="1" indent="2"/>
    </xf>
    <xf numFmtId="0" fontId="27" fillId="52" borderId="28" applyNumberFormat="0" applyFont="0" applyAlignment="0" applyProtection="0"/>
    <xf numFmtId="0" fontId="19" fillId="52" borderId="28" applyNumberFormat="0" applyFont="0" applyAlignment="0" applyProtection="0"/>
    <xf numFmtId="0" fontId="49" fillId="49" borderId="20" applyNumberFormat="0" applyAlignment="0" applyProtection="0"/>
    <xf numFmtId="0" fontId="52" fillId="0" borderId="23" applyNumberFormat="0" applyFill="0" applyAlignment="0" applyProtection="0"/>
    <xf numFmtId="4" fontId="21" fillId="26" borderId="29"/>
    <xf numFmtId="0" fontId="18" fillId="27" borderId="29">
      <alignment horizontal="right" vertical="center"/>
    </xf>
    <xf numFmtId="0" fontId="52" fillId="0" borderId="23" applyNumberFormat="0" applyFill="0" applyAlignment="0" applyProtection="0"/>
    <xf numFmtId="4" fontId="18" fillId="27" borderId="31">
      <alignment horizontal="right" vertical="center"/>
    </xf>
    <xf numFmtId="0" fontId="32" fillId="49" borderId="21" applyNumberFormat="0" applyAlignment="0" applyProtection="0"/>
    <xf numFmtId="0" fontId="18" fillId="27" borderId="30">
      <alignment horizontal="right" vertical="center"/>
    </xf>
    <xf numFmtId="0" fontId="33" fillId="49" borderId="21" applyNumberFormat="0" applyAlignment="0" applyProtection="0"/>
    <xf numFmtId="0" fontId="37" fillId="0" borderId="23" applyNumberFormat="0" applyFill="0" applyAlignment="0" applyProtection="0"/>
    <xf numFmtId="0" fontId="27" fillId="52" borderId="28" applyNumberFormat="0" applyFont="0" applyAlignment="0" applyProtection="0"/>
    <xf numFmtId="4" fontId="18" fillId="27" borderId="30">
      <alignment horizontal="right" vertical="center"/>
    </xf>
    <xf numFmtId="0" fontId="21" fillId="27" borderId="32">
      <alignment horizontal="left" vertical="center" wrapText="1" indent="2"/>
    </xf>
    <xf numFmtId="0" fontId="21" fillId="26" borderId="29"/>
    <xf numFmtId="167" fontId="21" fillId="53" borderId="29" applyNumberFormat="0" applyFont="0" applyBorder="0" applyAlignment="0" applyProtection="0">
      <alignment horizontal="right" vertical="center"/>
    </xf>
    <xf numFmtId="0" fontId="21" fillId="0" borderId="29" applyNumberFormat="0" applyFill="0" applyAlignment="0" applyProtection="0"/>
    <xf numFmtId="4" fontId="21" fillId="0" borderId="29" applyFill="0" applyBorder="0" applyProtection="0">
      <alignment horizontal="right" vertical="center"/>
    </xf>
    <xf numFmtId="4" fontId="18" fillId="25" borderId="29">
      <alignment horizontal="right" vertical="center"/>
    </xf>
    <xf numFmtId="0" fontId="37" fillId="0" borderId="23" applyNumberFormat="0" applyFill="0" applyAlignment="0" applyProtection="0"/>
    <xf numFmtId="49" fontId="20" fillId="0" borderId="29" applyNumberFormat="0" applyFill="0" applyBorder="0" applyProtection="0">
      <alignment horizontal="left" vertical="center"/>
    </xf>
    <xf numFmtId="49" fontId="21" fillId="0" borderId="30" applyNumberFormat="0" applyFont="0" applyFill="0" applyBorder="0" applyProtection="0">
      <alignment horizontal="left" vertical="center" indent="5"/>
    </xf>
    <xf numFmtId="0" fontId="21" fillId="25" borderId="30">
      <alignment horizontal="left" vertical="center"/>
    </xf>
    <xf numFmtId="0" fontId="33" fillId="49" borderId="21" applyNumberFormat="0" applyAlignment="0" applyProtection="0"/>
    <xf numFmtId="4" fontId="18" fillId="27" borderId="31">
      <alignment horizontal="right" vertical="center"/>
    </xf>
    <xf numFmtId="0" fontId="45" fillId="36" borderId="21" applyNumberFormat="0" applyAlignment="0" applyProtection="0"/>
    <xf numFmtId="0" fontId="45" fillId="36" borderId="21" applyNumberFormat="0" applyAlignment="0" applyProtection="0"/>
    <xf numFmtId="0" fontId="27" fillId="52" borderId="28" applyNumberFormat="0" applyFont="0" applyAlignment="0" applyProtection="0"/>
    <xf numFmtId="0" fontId="49" fillId="49" borderId="20" applyNumberFormat="0" applyAlignment="0" applyProtection="0"/>
    <xf numFmtId="0" fontId="52" fillId="0" borderId="23" applyNumberFormat="0" applyFill="0" applyAlignment="0" applyProtection="0"/>
    <xf numFmtId="0" fontId="18" fillId="27" borderId="29">
      <alignment horizontal="right" vertical="center"/>
    </xf>
    <xf numFmtId="0" fontId="19" fillId="52" borderId="28" applyNumberFormat="0" applyFont="0" applyAlignment="0" applyProtection="0"/>
    <xf numFmtId="4" fontId="21" fillId="0" borderId="29">
      <alignment horizontal="right" vertical="center"/>
    </xf>
    <xf numFmtId="0" fontId="52" fillId="0" borderId="23" applyNumberFormat="0" applyFill="0" applyAlignment="0" applyProtection="0"/>
    <xf numFmtId="0" fontId="18" fillId="27" borderId="29">
      <alignment horizontal="right" vertical="center"/>
    </xf>
    <xf numFmtId="0" fontId="18" fillId="27" borderId="29">
      <alignment horizontal="right" vertical="center"/>
    </xf>
    <xf numFmtId="4" fontId="23" fillId="25" borderId="29">
      <alignment horizontal="right" vertical="center"/>
    </xf>
    <xf numFmtId="0" fontId="18" fillId="25" borderId="29">
      <alignment horizontal="right" vertical="center"/>
    </xf>
    <xf numFmtId="4" fontId="18" fillId="25" borderId="29">
      <alignment horizontal="right" vertical="center"/>
    </xf>
    <xf numFmtId="0" fontId="23" fillId="25" borderId="29">
      <alignment horizontal="right" vertical="center"/>
    </xf>
    <xf numFmtId="4" fontId="23" fillId="25" borderId="29">
      <alignment horizontal="right" vertical="center"/>
    </xf>
    <xf numFmtId="0" fontId="18" fillId="27" borderId="29">
      <alignment horizontal="right" vertical="center"/>
    </xf>
    <xf numFmtId="4" fontId="18" fillId="27" borderId="29">
      <alignment horizontal="right" vertical="center"/>
    </xf>
    <xf numFmtId="0" fontId="18" fillId="27" borderId="29">
      <alignment horizontal="right" vertical="center"/>
    </xf>
    <xf numFmtId="4" fontId="18" fillId="27" borderId="29">
      <alignment horizontal="right" vertical="center"/>
    </xf>
    <xf numFmtId="0" fontId="18" fillId="27" borderId="30">
      <alignment horizontal="right" vertical="center"/>
    </xf>
    <xf numFmtId="4" fontId="18" fillId="27" borderId="30">
      <alignment horizontal="right" vertical="center"/>
    </xf>
    <xf numFmtId="0" fontId="18" fillId="27" borderId="31">
      <alignment horizontal="right" vertical="center"/>
    </xf>
    <xf numFmtId="4" fontId="18" fillId="27" borderId="31">
      <alignment horizontal="right" vertical="center"/>
    </xf>
    <xf numFmtId="0" fontId="33" fillId="49" borderId="21" applyNumberFormat="0" applyAlignment="0" applyProtection="0"/>
    <xf numFmtId="0" fontId="21" fillId="27" borderId="32">
      <alignment horizontal="left" vertical="center" wrapText="1" indent="2"/>
    </xf>
    <xf numFmtId="0" fontId="21" fillId="0" borderId="32">
      <alignment horizontal="left" vertical="center" wrapText="1" indent="2"/>
    </xf>
    <xf numFmtId="0" fontId="21" fillId="25" borderId="30">
      <alignment horizontal="left" vertical="center"/>
    </xf>
    <xf numFmtId="0" fontId="45" fillId="36" borderId="21" applyNumberFormat="0" applyAlignment="0" applyProtection="0"/>
    <xf numFmtId="0" fontId="21" fillId="0" borderId="29">
      <alignment horizontal="right" vertical="center"/>
    </xf>
    <xf numFmtId="4" fontId="21" fillId="0" borderId="29">
      <alignment horizontal="right" vertical="center"/>
    </xf>
    <xf numFmtId="0" fontId="21" fillId="0" borderId="29" applyNumberFormat="0" applyFill="0" applyAlignment="0" applyProtection="0"/>
    <xf numFmtId="0" fontId="49" fillId="49" borderId="20" applyNumberFormat="0" applyAlignment="0" applyProtection="0"/>
    <xf numFmtId="167" fontId="21" fillId="53" borderId="29" applyNumberFormat="0" applyFont="0" applyBorder="0" applyAlignment="0" applyProtection="0">
      <alignment horizontal="right" vertical="center"/>
    </xf>
    <xf numFmtId="0" fontId="21" fillId="26" borderId="29"/>
    <xf numFmtId="4" fontId="21" fillId="26" borderId="29"/>
    <xf numFmtId="0" fontId="52" fillId="0" borderId="23" applyNumberFormat="0" applyFill="0" applyAlignment="0" applyProtection="0"/>
    <xf numFmtId="0" fontId="19" fillId="52" borderId="28" applyNumberFormat="0" applyFont="0" applyAlignment="0" applyProtection="0"/>
    <xf numFmtId="0" fontId="27" fillId="52" borderId="28" applyNumberFormat="0" applyFont="0" applyAlignment="0" applyProtection="0"/>
    <xf numFmtId="0" fontId="21" fillId="0" borderId="29" applyNumberFormat="0" applyFill="0" applyAlignment="0" applyProtection="0"/>
    <xf numFmtId="0" fontId="37" fillId="0" borderId="23" applyNumberFormat="0" applyFill="0" applyAlignment="0" applyProtection="0"/>
    <xf numFmtId="0" fontId="52" fillId="0" borderId="23" applyNumberFormat="0" applyFill="0" applyAlignment="0" applyProtection="0"/>
    <xf numFmtId="0" fontId="36" fillId="36" borderId="21" applyNumberFormat="0" applyAlignment="0" applyProtection="0"/>
    <xf numFmtId="0" fontId="33" fillId="49" borderId="21" applyNumberFormat="0" applyAlignment="0" applyProtection="0"/>
    <xf numFmtId="4" fontId="23" fillId="25" borderId="29">
      <alignment horizontal="right" vertical="center"/>
    </xf>
    <xf numFmtId="0" fontId="18" fillId="25" borderId="29">
      <alignment horizontal="right" vertical="center"/>
    </xf>
    <xf numFmtId="167" fontId="21" fillId="53" borderId="29" applyNumberFormat="0" applyFont="0" applyBorder="0" applyAlignment="0" applyProtection="0">
      <alignment horizontal="right" vertical="center"/>
    </xf>
    <xf numFmtId="0" fontId="37" fillId="0" borderId="23" applyNumberFormat="0" applyFill="0" applyAlignment="0" applyProtection="0"/>
    <xf numFmtId="49" fontId="21" fillId="0" borderId="29" applyNumberFormat="0" applyFont="0" applyFill="0" applyBorder="0" applyProtection="0">
      <alignment horizontal="left" vertical="center" indent="2"/>
    </xf>
    <xf numFmtId="49" fontId="21" fillId="0" borderId="30" applyNumberFormat="0" applyFont="0" applyFill="0" applyBorder="0" applyProtection="0">
      <alignment horizontal="left" vertical="center" indent="5"/>
    </xf>
    <xf numFmtId="49" fontId="21" fillId="0" borderId="29" applyNumberFormat="0" applyFont="0" applyFill="0" applyBorder="0" applyProtection="0">
      <alignment horizontal="left" vertical="center" indent="2"/>
    </xf>
    <xf numFmtId="4" fontId="21" fillId="0" borderId="29" applyFill="0" applyBorder="0" applyProtection="0">
      <alignment horizontal="right" vertical="center"/>
    </xf>
    <xf numFmtId="49" fontId="20" fillId="0" borderId="29" applyNumberFormat="0" applyFill="0" applyBorder="0" applyProtection="0">
      <alignment horizontal="left" vertical="center"/>
    </xf>
    <xf numFmtId="0" fontId="21" fillId="0" borderId="32">
      <alignment horizontal="left" vertical="center" wrapText="1" indent="2"/>
    </xf>
    <xf numFmtId="0" fontId="49" fillId="49" borderId="20" applyNumberFormat="0" applyAlignment="0" applyProtection="0"/>
    <xf numFmtId="0" fontId="18" fillId="27" borderId="31">
      <alignment horizontal="right" vertical="center"/>
    </xf>
    <xf numFmtId="0" fontId="36" fillId="36" borderId="21" applyNumberFormat="0" applyAlignment="0" applyProtection="0"/>
    <xf numFmtId="0" fontId="18" fillId="27" borderId="31">
      <alignment horizontal="right" vertical="center"/>
    </xf>
    <xf numFmtId="4" fontId="18" fillId="27" borderId="29">
      <alignment horizontal="right" vertical="center"/>
    </xf>
    <xf numFmtId="0" fontId="18" fillId="27" borderId="29">
      <alignment horizontal="right" vertical="center"/>
    </xf>
    <xf numFmtId="0" fontId="30" fillId="49" borderId="20" applyNumberFormat="0" applyAlignment="0" applyProtection="0"/>
    <xf numFmtId="0" fontId="32" fillId="49" borderId="21" applyNumberFormat="0" applyAlignment="0" applyProtection="0"/>
    <xf numFmtId="0" fontId="37" fillId="0" borderId="23" applyNumberFormat="0" applyFill="0" applyAlignment="0" applyProtection="0"/>
    <xf numFmtId="0" fontId="21" fillId="26" borderId="29"/>
    <xf numFmtId="4" fontId="21" fillId="26" borderId="29"/>
    <xf numFmtId="4" fontId="18" fillId="27" borderId="29">
      <alignment horizontal="right" vertical="center"/>
    </xf>
    <xf numFmtId="0" fontId="23" fillId="25" borderId="29">
      <alignment horizontal="right" vertical="center"/>
    </xf>
    <xf numFmtId="0" fontId="36" fillId="36" borderId="21" applyNumberFormat="0" applyAlignment="0" applyProtection="0"/>
    <xf numFmtId="0" fontId="33" fillId="49" borderId="21" applyNumberFormat="0" applyAlignment="0" applyProtection="0"/>
    <xf numFmtId="4" fontId="21" fillId="0" borderId="29">
      <alignment horizontal="right" vertical="center"/>
    </xf>
    <xf numFmtId="0" fontId="21" fillId="27" borderId="32">
      <alignment horizontal="left" vertical="center" wrapText="1" indent="2"/>
    </xf>
    <xf numFmtId="0" fontId="21" fillId="0" borderId="32">
      <alignment horizontal="left" vertical="center" wrapText="1" indent="2"/>
    </xf>
    <xf numFmtId="0" fontId="49" fillId="49" borderId="20" applyNumberFormat="0" applyAlignment="0" applyProtection="0"/>
    <xf numFmtId="0" fontId="45" fillId="36" borderId="21" applyNumberFormat="0" applyAlignment="0" applyProtection="0"/>
    <xf numFmtId="0" fontId="32" fillId="49" borderId="21" applyNumberFormat="0" applyAlignment="0" applyProtection="0"/>
    <xf numFmtId="0" fontId="30" fillId="49" borderId="20" applyNumberFormat="0" applyAlignment="0" applyProtection="0"/>
    <xf numFmtId="0" fontId="18" fillId="27" borderId="31">
      <alignment horizontal="right" vertical="center"/>
    </xf>
    <xf numFmtId="0" fontId="23" fillId="25" borderId="29">
      <alignment horizontal="right" vertical="center"/>
    </xf>
    <xf numFmtId="4" fontId="18" fillId="25" borderId="29">
      <alignment horizontal="right" vertical="center"/>
    </xf>
    <xf numFmtId="4" fontId="18" fillId="27" borderId="29">
      <alignment horizontal="right" vertical="center"/>
    </xf>
    <xf numFmtId="49" fontId="21" fillId="0" borderId="30" applyNumberFormat="0" applyFont="0" applyFill="0" applyBorder="0" applyProtection="0">
      <alignment horizontal="left" vertical="center" indent="5"/>
    </xf>
    <xf numFmtId="4" fontId="21" fillId="0" borderId="29" applyFill="0" applyBorder="0" applyProtection="0">
      <alignment horizontal="right" vertical="center"/>
    </xf>
    <xf numFmtId="4" fontId="18" fillId="25" borderId="29">
      <alignment horizontal="right" vertical="center"/>
    </xf>
    <xf numFmtId="0" fontId="45" fillId="36" borderId="21" applyNumberFormat="0" applyAlignment="0" applyProtection="0"/>
    <xf numFmtId="0" fontId="36" fillId="36" borderId="21" applyNumberFormat="0" applyAlignment="0" applyProtection="0"/>
    <xf numFmtId="0" fontId="32" fillId="49" borderId="21" applyNumberFormat="0" applyAlignment="0" applyProtection="0"/>
    <xf numFmtId="0" fontId="21" fillId="27" borderId="32">
      <alignment horizontal="left" vertical="center" wrapText="1" indent="2"/>
    </xf>
    <xf numFmtId="0" fontId="21" fillId="0" borderId="32">
      <alignment horizontal="left" vertical="center" wrapText="1" indent="2"/>
    </xf>
    <xf numFmtId="0" fontId="21" fillId="27" borderId="32">
      <alignment horizontal="left" vertical="center" wrapText="1" indent="2"/>
    </xf>
    <xf numFmtId="0" fontId="1" fillId="0" borderId="0"/>
    <xf numFmtId="0" fontId="32" fillId="49" borderId="34" applyNumberFormat="0" applyAlignment="0" applyProtection="0"/>
    <xf numFmtId="4" fontId="18" fillId="25" borderId="37">
      <alignment horizontal="right" vertical="center"/>
    </xf>
    <xf numFmtId="0" fontId="23" fillId="25" borderId="37">
      <alignment horizontal="right" vertical="center"/>
    </xf>
    <xf numFmtId="0" fontId="5" fillId="4" borderId="1" applyNumberFormat="0" applyAlignment="0" applyProtection="0"/>
    <xf numFmtId="4" fontId="21" fillId="26" borderId="37"/>
    <xf numFmtId="0" fontId="30" fillId="49" borderId="33" applyNumberFormat="0" applyAlignment="0" applyProtection="0"/>
    <xf numFmtId="0" fontId="52" fillId="0" borderId="35" applyNumberFormat="0" applyFill="0" applyAlignment="0" applyProtection="0"/>
    <xf numFmtId="0" fontId="32" fillId="49" borderId="34" applyNumberFormat="0" applyAlignment="0" applyProtection="0"/>
    <xf numFmtId="4" fontId="21" fillId="26" borderId="37"/>
    <xf numFmtId="0" fontId="36" fillId="36" borderId="34" applyNumberFormat="0" applyAlignment="0" applyProtection="0"/>
    <xf numFmtId="0" fontId="21" fillId="26" borderId="37"/>
    <xf numFmtId="0" fontId="37" fillId="0" borderId="35" applyNumberFormat="0" applyFill="0" applyAlignment="0" applyProtection="0"/>
    <xf numFmtId="0" fontId="21" fillId="26" borderId="37"/>
    <xf numFmtId="4" fontId="18" fillId="27" borderId="37">
      <alignment horizontal="right" vertical="center"/>
    </xf>
    <xf numFmtId="0" fontId="32" fillId="49" borderId="34" applyNumberFormat="0" applyAlignment="0" applyProtection="0"/>
    <xf numFmtId="4" fontId="18" fillId="27" borderId="38">
      <alignment horizontal="right" vertical="center"/>
    </xf>
    <xf numFmtId="0" fontId="23" fillId="25" borderId="37">
      <alignment horizontal="right" vertical="center"/>
    </xf>
    <xf numFmtId="49" fontId="21" fillId="0" borderId="37" applyNumberFormat="0" applyFont="0" applyFill="0" applyBorder="0" applyProtection="0">
      <alignment horizontal="left" vertical="center" indent="2"/>
    </xf>
    <xf numFmtId="4" fontId="18" fillId="27" borderId="37">
      <alignment horizontal="right" vertical="center"/>
    </xf>
    <xf numFmtId="4" fontId="18" fillId="27" borderId="37">
      <alignment horizontal="right" vertical="center"/>
    </xf>
    <xf numFmtId="0" fontId="23" fillId="25" borderId="37">
      <alignment horizontal="right" vertical="center"/>
    </xf>
    <xf numFmtId="4" fontId="18" fillId="27" borderId="37">
      <alignment horizontal="right" vertical="center"/>
    </xf>
    <xf numFmtId="4" fontId="18" fillId="27" borderId="39">
      <alignment horizontal="right" vertical="center"/>
    </xf>
    <xf numFmtId="0" fontId="4" fillId="4" borderId="2" applyNumberFormat="0" applyAlignment="0" applyProtection="0"/>
    <xf numFmtId="0" fontId="5" fillId="4" borderId="1" applyNumberFormat="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8" fillId="0" borderId="3" applyNumberFormat="0" applyFill="0" applyAlignment="0" applyProtection="0"/>
    <xf numFmtId="0" fontId="1" fillId="5" borderId="0" applyNumberFormat="0" applyBorder="0" applyAlignment="0" applyProtection="0"/>
    <xf numFmtId="0" fontId="1" fillId="6" borderId="0" applyNumberFormat="0" applyBorder="0" applyAlignment="0" applyProtection="0"/>
    <xf numFmtId="0" fontId="9"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9"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9"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52" fillId="0" borderId="35" applyNumberFormat="0" applyFill="0" applyAlignment="0" applyProtection="0"/>
    <xf numFmtId="0" fontId="33" fillId="49" borderId="34" applyNumberFormat="0" applyAlignment="0" applyProtection="0"/>
    <xf numFmtId="0" fontId="21" fillId="27" borderId="40">
      <alignment horizontal="left" vertical="center" wrapText="1" indent="2"/>
    </xf>
    <xf numFmtId="0" fontId="33" fillId="49" borderId="34" applyNumberFormat="0" applyAlignment="0" applyProtection="0"/>
    <xf numFmtId="0" fontId="37" fillId="0" borderId="35" applyNumberFormat="0" applyFill="0" applyAlignment="0" applyProtection="0"/>
    <xf numFmtId="0" fontId="23" fillId="25" borderId="37">
      <alignment horizontal="right" vertical="center"/>
    </xf>
    <xf numFmtId="49" fontId="20" fillId="0" borderId="37" applyNumberFormat="0" applyFill="0" applyBorder="0" applyProtection="0">
      <alignment horizontal="left" vertical="center"/>
    </xf>
    <xf numFmtId="49" fontId="21" fillId="0" borderId="37" applyNumberFormat="0" applyFont="0" applyFill="0" applyBorder="0" applyProtection="0">
      <alignment horizontal="left" vertical="center" indent="2"/>
    </xf>
    <xf numFmtId="49" fontId="21" fillId="0" borderId="37" applyNumberFormat="0" applyFont="0" applyFill="0" applyBorder="0" applyProtection="0">
      <alignment horizontal="left" vertical="center" indent="2"/>
    </xf>
    <xf numFmtId="167" fontId="21" fillId="53" borderId="37" applyNumberFormat="0" applyFont="0" applyBorder="0" applyAlignment="0" applyProtection="0">
      <alignment horizontal="right" vertical="center"/>
    </xf>
    <xf numFmtId="4" fontId="23" fillId="25" borderId="37">
      <alignment horizontal="right" vertical="center"/>
    </xf>
    <xf numFmtId="0" fontId="36" fillId="36" borderId="34" applyNumberFormat="0" applyAlignment="0" applyProtection="0"/>
    <xf numFmtId="0" fontId="21" fillId="0" borderId="37" applyNumberFormat="0" applyFill="0" applyAlignment="0" applyProtection="0"/>
    <xf numFmtId="0" fontId="27" fillId="52" borderId="36" applyNumberFormat="0" applyFont="0" applyAlignment="0" applyProtection="0"/>
    <xf numFmtId="0" fontId="19" fillId="52" borderId="36" applyNumberFormat="0" applyFont="0" applyAlignment="0" applyProtection="0"/>
    <xf numFmtId="4" fontId="18" fillId="25" borderId="37">
      <alignment horizontal="right" vertical="center"/>
    </xf>
    <xf numFmtId="4" fontId="23" fillId="25" borderId="37">
      <alignment horizontal="right" vertical="center"/>
    </xf>
    <xf numFmtId="0" fontId="18" fillId="27" borderId="37">
      <alignment horizontal="right" vertical="center"/>
    </xf>
    <xf numFmtId="4" fontId="21" fillId="0" borderId="37">
      <alignment horizontal="right" vertical="center"/>
    </xf>
    <xf numFmtId="0" fontId="18" fillId="27" borderId="37">
      <alignment horizontal="right" vertical="center"/>
    </xf>
    <xf numFmtId="0" fontId="49" fillId="49" borderId="33" applyNumberFormat="0" applyAlignment="0" applyProtection="0"/>
    <xf numFmtId="0" fontId="45" fillId="36" borderId="34" applyNumberFormat="0" applyAlignment="0" applyProtection="0"/>
    <xf numFmtId="4" fontId="18" fillId="27" borderId="39">
      <alignment horizontal="right" vertical="center"/>
    </xf>
    <xf numFmtId="0" fontId="33" fillId="49" borderId="34" applyNumberFormat="0" applyAlignment="0" applyProtection="0"/>
    <xf numFmtId="0" fontId="19" fillId="52" borderId="36" applyNumberFormat="0" applyFont="0" applyAlignment="0" applyProtection="0"/>
    <xf numFmtId="0" fontId="21" fillId="0" borderId="40">
      <alignment horizontal="left" vertical="center" wrapText="1" indent="2"/>
    </xf>
    <xf numFmtId="0" fontId="21" fillId="27" borderId="40">
      <alignment horizontal="left" vertical="center" wrapText="1" indent="2"/>
    </xf>
    <xf numFmtId="0" fontId="45" fillId="36" borderId="34" applyNumberFormat="0" applyAlignment="0" applyProtection="0"/>
    <xf numFmtId="0" fontId="52" fillId="0" borderId="35" applyNumberFormat="0" applyFill="0" applyAlignment="0" applyProtection="0"/>
    <xf numFmtId="0" fontId="36" fillId="36" borderId="34" applyNumberFormat="0" applyAlignment="0" applyProtection="0"/>
    <xf numFmtId="0" fontId="18" fillId="27" borderId="37">
      <alignment horizontal="right" vertical="center"/>
    </xf>
    <xf numFmtId="0" fontId="33" fillId="49" borderId="34" applyNumberFormat="0" applyAlignment="0" applyProtection="0"/>
    <xf numFmtId="0" fontId="32" fillId="49" borderId="34" applyNumberFormat="0" applyAlignment="0" applyProtection="0"/>
    <xf numFmtId="0" fontId="21" fillId="0" borderId="37">
      <alignment horizontal="right" vertical="center"/>
    </xf>
    <xf numFmtId="0" fontId="49" fillId="49" borderId="33" applyNumberFormat="0" applyAlignment="0" applyProtection="0"/>
    <xf numFmtId="4" fontId="21" fillId="0" borderId="37" applyFill="0" applyBorder="0" applyProtection="0">
      <alignment horizontal="right" vertical="center"/>
    </xf>
    <xf numFmtId="0" fontId="30" fillId="49" borderId="33" applyNumberFormat="0" applyAlignment="0" applyProtection="0"/>
    <xf numFmtId="0" fontId="45" fillId="36" borderId="34" applyNumberFormat="0" applyAlignment="0" applyProtection="0"/>
    <xf numFmtId="0" fontId="18" fillId="25" borderId="37">
      <alignment horizontal="right" vertical="center"/>
    </xf>
    <xf numFmtId="0" fontId="21" fillId="0" borderId="37">
      <alignment horizontal="right" vertical="center"/>
    </xf>
    <xf numFmtId="0" fontId="27" fillId="52" borderId="36" applyNumberFormat="0" applyFont="0" applyAlignment="0" applyProtection="0"/>
    <xf numFmtId="0" fontId="21" fillId="0" borderId="37">
      <alignment horizontal="right" vertical="center"/>
    </xf>
    <xf numFmtId="0" fontId="52" fillId="0" borderId="35" applyNumberFormat="0" applyFill="0" applyAlignment="0" applyProtection="0"/>
    <xf numFmtId="0" fontId="30" fillId="49" borderId="33" applyNumberFormat="0" applyAlignment="0" applyProtection="0"/>
    <xf numFmtId="0" fontId="18" fillId="27" borderId="37">
      <alignment horizontal="right" vertical="center"/>
    </xf>
    <xf numFmtId="167" fontId="21" fillId="53" borderId="37" applyNumberFormat="0" applyFont="0" applyBorder="0" applyAlignment="0" applyProtection="0">
      <alignment horizontal="right" vertical="center"/>
    </xf>
    <xf numFmtId="0" fontId="18" fillId="25" borderId="37">
      <alignment horizontal="right" vertical="center"/>
    </xf>
    <xf numFmtId="0" fontId="27" fillId="52" borderId="36" applyNumberFormat="0" applyFont="0" applyAlignment="0" applyProtection="0"/>
    <xf numFmtId="0" fontId="37" fillId="0" borderId="35" applyNumberFormat="0" applyFill="0" applyAlignment="0" applyProtection="0"/>
    <xf numFmtId="0" fontId="33" fillId="49" borderId="34" applyNumberFormat="0" applyAlignment="0" applyProtection="0"/>
    <xf numFmtId="0" fontId="18" fillId="27" borderId="38">
      <alignment horizontal="right" vertical="center"/>
    </xf>
    <xf numFmtId="0" fontId="32" fillId="49" borderId="34" applyNumberFormat="0" applyAlignment="0" applyProtection="0"/>
    <xf numFmtId="4" fontId="18" fillId="27" borderId="39">
      <alignment horizontal="right" vertical="center"/>
    </xf>
    <xf numFmtId="0" fontId="18" fillId="27" borderId="37">
      <alignment horizontal="right" vertical="center"/>
    </xf>
    <xf numFmtId="0" fontId="21" fillId="0" borderId="37">
      <alignment horizontal="right" vertical="center"/>
    </xf>
    <xf numFmtId="49" fontId="20" fillId="0" borderId="37" applyNumberFormat="0" applyFill="0" applyBorder="0" applyProtection="0">
      <alignment horizontal="left" vertical="center"/>
    </xf>
    <xf numFmtId="0" fontId="37" fillId="0" borderId="35" applyNumberFormat="0" applyFill="0" applyAlignment="0" applyProtection="0"/>
    <xf numFmtId="0" fontId="30" fillId="49" borderId="33" applyNumberFormat="0" applyAlignment="0" applyProtection="0"/>
    <xf numFmtId="0" fontId="1" fillId="20" borderId="0" applyNumberFormat="0" applyBorder="0" applyAlignment="0" applyProtection="0"/>
    <xf numFmtId="0" fontId="1" fillId="11" borderId="0" applyNumberFormat="0" applyBorder="0" applyAlignment="0" applyProtection="0"/>
    <xf numFmtId="0" fontId="4" fillId="4" borderId="2" applyNumberFormat="0" applyAlignment="0" applyProtection="0"/>
    <xf numFmtId="0" fontId="21" fillId="27" borderId="40">
      <alignment horizontal="left" vertical="center" wrapText="1" indent="2"/>
    </xf>
    <xf numFmtId="49" fontId="20" fillId="0" borderId="37" applyNumberFormat="0" applyFill="0" applyBorder="0" applyProtection="0">
      <alignment horizontal="left" vertical="center"/>
    </xf>
    <xf numFmtId="167" fontId="21" fillId="53" borderId="37" applyNumberFormat="0" applyFont="0" applyBorder="0" applyAlignment="0" applyProtection="0">
      <alignment horizontal="right" vertical="center"/>
    </xf>
    <xf numFmtId="4" fontId="21" fillId="0" borderId="37" applyFill="0" applyBorder="0" applyProtection="0">
      <alignment horizontal="right" vertical="center"/>
    </xf>
    <xf numFmtId="49" fontId="21" fillId="0" borderId="38" applyNumberFormat="0" applyFont="0" applyFill="0" applyBorder="0" applyProtection="0">
      <alignment horizontal="left" vertical="center" indent="5"/>
    </xf>
    <xf numFmtId="0" fontId="37" fillId="0" borderId="35" applyNumberFormat="0" applyFill="0" applyAlignment="0" applyProtection="0"/>
    <xf numFmtId="0" fontId="18" fillId="25" borderId="37">
      <alignment horizontal="right" vertical="center"/>
    </xf>
    <xf numFmtId="0" fontId="33" fillId="49" borderId="34" applyNumberFormat="0" applyAlignment="0" applyProtection="0"/>
    <xf numFmtId="0" fontId="52" fillId="0" borderId="35" applyNumberFormat="0" applyFill="0" applyAlignment="0" applyProtection="0"/>
    <xf numFmtId="0" fontId="18" fillId="25" borderId="37">
      <alignment horizontal="right" vertical="center"/>
    </xf>
    <xf numFmtId="0" fontId="18" fillId="27" borderId="37">
      <alignment horizontal="right" vertical="center"/>
    </xf>
    <xf numFmtId="0" fontId="52" fillId="0" borderId="35" applyNumberFormat="0" applyFill="0" applyAlignment="0" applyProtection="0"/>
    <xf numFmtId="0" fontId="19" fillId="52" borderId="36" applyNumberFormat="0" applyFont="0" applyAlignment="0" applyProtection="0"/>
    <xf numFmtId="0" fontId="52" fillId="0" borderId="35" applyNumberFormat="0" applyFill="0" applyAlignment="0" applyProtection="0"/>
    <xf numFmtId="0" fontId="27" fillId="52" borderId="36" applyNumberFormat="0" applyFont="0" applyAlignment="0" applyProtection="0"/>
    <xf numFmtId="0" fontId="27" fillId="52" borderId="36" applyNumberFormat="0" applyFont="0" applyAlignment="0" applyProtection="0"/>
    <xf numFmtId="0" fontId="33" fillId="49" borderId="34" applyNumberFormat="0" applyAlignment="0" applyProtection="0"/>
    <xf numFmtId="49" fontId="20" fillId="0" borderId="37" applyNumberFormat="0" applyFill="0" applyBorder="0" applyProtection="0">
      <alignment horizontal="left" vertical="center"/>
    </xf>
    <xf numFmtId="0" fontId="27" fillId="52" borderId="36" applyNumberFormat="0" applyFont="0" applyAlignment="0" applyProtection="0"/>
    <xf numFmtId="0" fontId="37" fillId="0" borderId="35" applyNumberFormat="0" applyFill="0" applyAlignment="0" applyProtection="0"/>
    <xf numFmtId="4" fontId="23" fillId="25" borderId="37">
      <alignment horizontal="right" vertical="center"/>
    </xf>
    <xf numFmtId="0" fontId="18" fillId="27" borderId="38">
      <alignment horizontal="right" vertical="center"/>
    </xf>
    <xf numFmtId="0" fontId="33" fillId="49" borderId="34" applyNumberFormat="0" applyAlignment="0" applyProtection="0"/>
    <xf numFmtId="0" fontId="30" fillId="49" borderId="33" applyNumberFormat="0" applyAlignment="0" applyProtection="0"/>
    <xf numFmtId="4" fontId="21" fillId="0" borderId="37">
      <alignment horizontal="right" vertical="center"/>
    </xf>
    <xf numFmtId="0" fontId="52" fillId="0" borderId="35" applyNumberFormat="0" applyFill="0" applyAlignment="0" applyProtection="0"/>
    <xf numFmtId="0" fontId="36" fillId="36" borderId="34" applyNumberFormat="0" applyAlignment="0" applyProtection="0"/>
    <xf numFmtId="0" fontId="18" fillId="27" borderId="38">
      <alignment horizontal="right" vertical="center"/>
    </xf>
    <xf numFmtId="0" fontId="21" fillId="0" borderId="37">
      <alignment horizontal="right" vertical="center"/>
    </xf>
    <xf numFmtId="0" fontId="32" fillId="49" borderId="34" applyNumberFormat="0" applyAlignment="0" applyProtection="0"/>
    <xf numFmtId="0" fontId="9" fillId="16" borderId="0" applyNumberFormat="0" applyBorder="0" applyAlignment="0" applyProtection="0"/>
    <xf numFmtId="0" fontId="21" fillId="26" borderId="37"/>
    <xf numFmtId="0" fontId="32" fillId="49" borderId="34" applyNumberFormat="0" applyAlignment="0" applyProtection="0"/>
    <xf numFmtId="0" fontId="18" fillId="27" borderId="37">
      <alignment horizontal="right" vertical="center"/>
    </xf>
    <xf numFmtId="0" fontId="18" fillId="27" borderId="39">
      <alignment horizontal="right" vertical="center"/>
    </xf>
    <xf numFmtId="0" fontId="18" fillId="27" borderId="39">
      <alignment horizontal="right" vertical="center"/>
    </xf>
    <xf numFmtId="0" fontId="21" fillId="0" borderId="40">
      <alignment horizontal="left" vertical="center" wrapText="1" indent="2"/>
    </xf>
    <xf numFmtId="0" fontId="33" fillId="49" borderId="34" applyNumberFormat="0" applyAlignment="0" applyProtection="0"/>
    <xf numFmtId="0" fontId="18" fillId="27" borderId="39">
      <alignment horizontal="right" vertical="center"/>
    </xf>
    <xf numFmtId="0" fontId="18" fillId="27" borderId="38">
      <alignment horizontal="right" vertical="center"/>
    </xf>
    <xf numFmtId="0" fontId="18" fillId="27" borderId="37">
      <alignment horizontal="right" vertical="center"/>
    </xf>
    <xf numFmtId="0" fontId="18" fillId="27" borderId="37">
      <alignment horizontal="right" vertical="center"/>
    </xf>
    <xf numFmtId="0" fontId="23" fillId="25" borderId="37">
      <alignment horizontal="right" vertical="center"/>
    </xf>
    <xf numFmtId="0" fontId="27" fillId="52" borderId="36" applyNumberFormat="0" applyFont="0" applyAlignment="0" applyProtection="0"/>
    <xf numFmtId="0" fontId="33" fillId="49" borderId="34" applyNumberFormat="0" applyAlignment="0" applyProtection="0"/>
    <xf numFmtId="0" fontId="32" fillId="49" borderId="34" applyNumberFormat="0" applyAlignment="0" applyProtection="0"/>
    <xf numFmtId="0" fontId="52" fillId="0" borderId="35" applyNumberFormat="0" applyFill="0" applyAlignment="0" applyProtection="0"/>
    <xf numFmtId="4" fontId="21" fillId="26" borderId="37"/>
    <xf numFmtId="0" fontId="49" fillId="49" borderId="33" applyNumberFormat="0" applyAlignment="0" applyProtection="0"/>
    <xf numFmtId="4" fontId="18" fillId="27" borderId="37">
      <alignment horizontal="right" vertical="center"/>
    </xf>
    <xf numFmtId="4" fontId="21" fillId="26" borderId="37"/>
    <xf numFmtId="0" fontId="52" fillId="0" borderId="35" applyNumberFormat="0" applyFill="0" applyAlignment="0" applyProtection="0"/>
    <xf numFmtId="0" fontId="30" fillId="49" borderId="33" applyNumberFormat="0" applyAlignment="0" applyProtection="0"/>
    <xf numFmtId="0" fontId="32" fillId="49" borderId="34" applyNumberFormat="0" applyAlignment="0" applyProtection="0"/>
    <xf numFmtId="0" fontId="33" fillId="49" borderId="34" applyNumberFormat="0" applyAlignment="0" applyProtection="0"/>
    <xf numFmtId="0" fontId="49" fillId="49" borderId="33" applyNumberFormat="0" applyAlignment="0" applyProtection="0"/>
    <xf numFmtId="0" fontId="18" fillId="27" borderId="39">
      <alignment horizontal="right" vertical="center"/>
    </xf>
    <xf numFmtId="0" fontId="21" fillId="0" borderId="37" applyNumberFormat="0" applyFill="0" applyAlignment="0" applyProtection="0"/>
    <xf numFmtId="49" fontId="21" fillId="0" borderId="38" applyNumberFormat="0" applyFont="0" applyFill="0" applyBorder="0" applyProtection="0">
      <alignment horizontal="left" vertical="center" indent="5"/>
    </xf>
    <xf numFmtId="0" fontId="52" fillId="0" borderId="35" applyNumberFormat="0" applyFill="0" applyAlignment="0" applyProtection="0"/>
    <xf numFmtId="0" fontId="21" fillId="0" borderId="37" applyNumberFormat="0" applyFill="0" applyAlignment="0" applyProtection="0"/>
    <xf numFmtId="0" fontId="27" fillId="52" borderId="36" applyNumberFormat="0" applyFont="0" applyAlignment="0" applyProtection="0"/>
    <xf numFmtId="0" fontId="18" fillId="27" borderId="39">
      <alignment horizontal="right" vertical="center"/>
    </xf>
    <xf numFmtId="0" fontId="23" fillId="25" borderId="37">
      <alignment horizontal="right" vertical="center"/>
    </xf>
    <xf numFmtId="4" fontId="21" fillId="0" borderId="37">
      <alignment horizontal="right" vertical="center"/>
    </xf>
    <xf numFmtId="0" fontId="52" fillId="0" borderId="35" applyNumberFormat="0" applyFill="0" applyAlignment="0" applyProtection="0"/>
    <xf numFmtId="4" fontId="18" fillId="27" borderId="38">
      <alignment horizontal="right" vertical="center"/>
    </xf>
    <xf numFmtId="0" fontId="21" fillId="25" borderId="38">
      <alignment horizontal="left" vertical="center"/>
    </xf>
    <xf numFmtId="0" fontId="49" fillId="49" borderId="33" applyNumberFormat="0" applyAlignment="0" applyProtection="0"/>
    <xf numFmtId="4" fontId="21" fillId="26" borderId="37"/>
    <xf numFmtId="0" fontId="21" fillId="0" borderId="37">
      <alignment horizontal="right" vertical="center"/>
    </xf>
    <xf numFmtId="4" fontId="18" fillId="27" borderId="37">
      <alignment horizontal="right" vertical="center"/>
    </xf>
    <xf numFmtId="0" fontId="18" fillId="27" borderId="38">
      <alignment horizontal="right" vertical="center"/>
    </xf>
    <xf numFmtId="4" fontId="18" fillId="25" borderId="37">
      <alignment horizontal="right" vertical="center"/>
    </xf>
    <xf numFmtId="0" fontId="27" fillId="52" borderId="36" applyNumberFormat="0" applyFont="0" applyAlignment="0" applyProtection="0"/>
    <xf numFmtId="0" fontId="52" fillId="0" borderId="35" applyNumberFormat="0" applyFill="0" applyAlignment="0" applyProtection="0"/>
    <xf numFmtId="0" fontId="27" fillId="52" borderId="36" applyNumberFormat="0" applyFont="0" applyAlignment="0" applyProtection="0"/>
    <xf numFmtId="4" fontId="21" fillId="26" borderId="37"/>
    <xf numFmtId="0" fontId="45" fillId="36" borderId="34" applyNumberFormat="0" applyAlignment="0" applyProtection="0"/>
    <xf numFmtId="0" fontId="49" fillId="49" borderId="33" applyNumberFormat="0" applyAlignment="0" applyProtection="0"/>
    <xf numFmtId="49" fontId="21" fillId="0" borderId="38" applyNumberFormat="0" applyFont="0" applyFill="0" applyBorder="0" applyProtection="0">
      <alignment horizontal="left" vertical="center" indent="5"/>
    </xf>
    <xf numFmtId="4" fontId="18" fillId="27" borderId="38">
      <alignment horizontal="right" vertical="center"/>
    </xf>
    <xf numFmtId="0" fontId="21" fillId="27" borderId="40">
      <alignment horizontal="left" vertical="center" wrapText="1" indent="2"/>
    </xf>
    <xf numFmtId="0" fontId="45" fillId="36" borderId="34" applyNumberFormat="0" applyAlignment="0" applyProtection="0"/>
    <xf numFmtId="0" fontId="21" fillId="0" borderId="37" applyNumberFormat="0" applyFill="0" applyAlignment="0" applyProtection="0"/>
    <xf numFmtId="0" fontId="33" fillId="49" borderId="34" applyNumberFormat="0" applyAlignment="0" applyProtection="0"/>
    <xf numFmtId="49" fontId="21" fillId="0" borderId="37" applyNumberFormat="0" applyFont="0" applyFill="0" applyBorder="0" applyProtection="0">
      <alignment horizontal="left" vertical="center" indent="2"/>
    </xf>
    <xf numFmtId="4" fontId="18" fillId="27" borderId="38">
      <alignment horizontal="right" vertical="center"/>
    </xf>
    <xf numFmtId="4" fontId="21" fillId="26" borderId="37"/>
    <xf numFmtId="0" fontId="37" fillId="0" borderId="35" applyNumberFormat="0" applyFill="0" applyAlignment="0" applyProtection="0"/>
    <xf numFmtId="0" fontId="30" fillId="49" borderId="33" applyNumberFormat="0" applyAlignment="0" applyProtection="0"/>
    <xf numFmtId="4" fontId="18" fillId="27" borderId="37">
      <alignment horizontal="right" vertical="center"/>
    </xf>
    <xf numFmtId="0" fontId="36" fillId="36" borderId="34" applyNumberFormat="0" applyAlignment="0" applyProtection="0"/>
    <xf numFmtId="0" fontId="49" fillId="49" borderId="33" applyNumberFormat="0" applyAlignment="0" applyProtection="0"/>
    <xf numFmtId="0" fontId="21" fillId="27" borderId="40">
      <alignment horizontal="left" vertical="center" wrapText="1" indent="2"/>
    </xf>
    <xf numFmtId="4" fontId="18" fillId="27" borderId="39">
      <alignment horizontal="right" vertical="center"/>
    </xf>
    <xf numFmtId="4" fontId="18" fillId="27" borderId="38">
      <alignment horizontal="right" vertical="center"/>
    </xf>
    <xf numFmtId="4" fontId="18" fillId="27" borderId="37">
      <alignment horizontal="right" vertical="center"/>
    </xf>
    <xf numFmtId="4" fontId="18" fillId="27" borderId="37">
      <alignment horizontal="right" vertical="center"/>
    </xf>
    <xf numFmtId="4" fontId="23" fillId="25" borderId="37">
      <alignment horizontal="right" vertical="center"/>
    </xf>
    <xf numFmtId="4" fontId="18" fillId="27" borderId="38">
      <alignment horizontal="right" vertical="center"/>
    </xf>
    <xf numFmtId="0" fontId="37" fillId="0" borderId="35" applyNumberFormat="0" applyFill="0" applyAlignment="0" applyProtection="0"/>
    <xf numFmtId="0" fontId="18" fillId="27" borderId="38">
      <alignment horizontal="right" vertical="center"/>
    </xf>
    <xf numFmtId="4" fontId="18" fillId="27" borderId="39">
      <alignment horizontal="right" vertical="center"/>
    </xf>
    <xf numFmtId="0" fontId="18" fillId="27" borderId="37">
      <alignment horizontal="right" vertical="center"/>
    </xf>
    <xf numFmtId="0" fontId="52" fillId="0" borderId="35" applyNumberFormat="0" applyFill="0" applyAlignment="0" applyProtection="0"/>
    <xf numFmtId="0" fontId="52" fillId="0" borderId="35" applyNumberFormat="0" applyFill="0" applyAlignment="0" applyProtection="0"/>
    <xf numFmtId="0" fontId="33" fillId="49" borderId="34" applyNumberFormat="0" applyAlignment="0" applyProtection="0"/>
    <xf numFmtId="0" fontId="36" fillId="36" borderId="34" applyNumberFormat="0" applyAlignment="0" applyProtection="0"/>
    <xf numFmtId="0" fontId="52" fillId="0" borderId="35" applyNumberFormat="0" applyFill="0" applyAlignment="0" applyProtection="0"/>
    <xf numFmtId="0" fontId="21" fillId="25" borderId="38">
      <alignment horizontal="left" vertical="center"/>
    </xf>
    <xf numFmtId="0" fontId="21" fillId="0" borderId="37">
      <alignment horizontal="right" vertical="center"/>
    </xf>
    <xf numFmtId="0" fontId="18" fillId="25" borderId="37">
      <alignment horizontal="right" vertical="center"/>
    </xf>
    <xf numFmtId="0" fontId="49" fillId="49" borderId="33" applyNumberFormat="0" applyAlignment="0" applyProtection="0"/>
    <xf numFmtId="0" fontId="49" fillId="49" borderId="33" applyNumberFormat="0" applyAlignment="0" applyProtection="0"/>
    <xf numFmtId="4" fontId="18" fillId="27" borderId="37">
      <alignment horizontal="right" vertical="center"/>
    </xf>
    <xf numFmtId="0" fontId="21" fillId="0" borderId="40">
      <alignment horizontal="left" vertical="center" wrapText="1" indent="2"/>
    </xf>
    <xf numFmtId="0" fontId="37" fillId="0" borderId="35" applyNumberFormat="0" applyFill="0" applyAlignment="0" applyProtection="0"/>
    <xf numFmtId="4" fontId="18" fillId="27" borderId="37">
      <alignment horizontal="right" vertical="center"/>
    </xf>
    <xf numFmtId="4" fontId="18" fillId="27" borderId="39">
      <alignment horizontal="right" vertical="center"/>
    </xf>
    <xf numFmtId="0" fontId="49" fillId="49" borderId="33" applyNumberFormat="0" applyAlignment="0" applyProtection="0"/>
    <xf numFmtId="0" fontId="45" fillId="36" borderId="34" applyNumberFormat="0" applyAlignment="0" applyProtection="0"/>
    <xf numFmtId="4" fontId="23" fillId="25" borderId="37">
      <alignment horizontal="right" vertical="center"/>
    </xf>
    <xf numFmtId="49" fontId="21" fillId="0" borderId="38" applyNumberFormat="0" applyFont="0" applyFill="0" applyBorder="0" applyProtection="0">
      <alignment horizontal="left" vertical="center" indent="5"/>
    </xf>
    <xf numFmtId="0" fontId="21" fillId="27" borderId="40">
      <alignment horizontal="left" vertical="center" wrapText="1" indent="2"/>
    </xf>
    <xf numFmtId="0" fontId="6" fillId="0" borderId="0" applyNumberFormat="0" applyFill="0" applyBorder="0" applyAlignment="0" applyProtection="0"/>
    <xf numFmtId="4" fontId="18" fillId="27" borderId="39">
      <alignment horizontal="right" vertical="center"/>
    </xf>
    <xf numFmtId="167" fontId="21" fillId="53" borderId="37" applyNumberFormat="0" applyFont="0" applyBorder="0" applyAlignment="0" applyProtection="0">
      <alignment horizontal="right" vertical="center"/>
    </xf>
    <xf numFmtId="0" fontId="21" fillId="26" borderId="37"/>
    <xf numFmtId="0" fontId="21" fillId="0" borderId="37" applyNumberFormat="0" applyFill="0" applyAlignment="0" applyProtection="0"/>
    <xf numFmtId="0" fontId="45" fillId="36" borderId="34" applyNumberFormat="0" applyAlignment="0" applyProtection="0"/>
    <xf numFmtId="0" fontId="21" fillId="0" borderId="40">
      <alignment horizontal="left" vertical="center" wrapText="1" indent="2"/>
    </xf>
    <xf numFmtId="0" fontId="33" fillId="49" borderId="34" applyNumberFormat="0" applyAlignment="0" applyProtection="0"/>
    <xf numFmtId="4" fontId="23" fillId="25" borderId="37">
      <alignment horizontal="right" vertical="center"/>
    </xf>
    <xf numFmtId="0" fontId="18" fillId="27" borderId="37">
      <alignment horizontal="right" vertical="center"/>
    </xf>
    <xf numFmtId="4" fontId="18" fillId="27" borderId="37">
      <alignment horizontal="right" vertical="center"/>
    </xf>
    <xf numFmtId="0" fontId="18" fillId="27" borderId="37">
      <alignment horizontal="right" vertical="center"/>
    </xf>
    <xf numFmtId="0" fontId="18" fillId="25" borderId="37">
      <alignment horizontal="right" vertical="center"/>
    </xf>
    <xf numFmtId="0" fontId="45" fillId="36" borderId="34" applyNumberFormat="0" applyAlignment="0" applyProtection="0"/>
    <xf numFmtId="0" fontId="49" fillId="49" borderId="33" applyNumberFormat="0" applyAlignment="0" applyProtection="0"/>
    <xf numFmtId="0" fontId="33" fillId="49" borderId="34" applyNumberFormat="0" applyAlignment="0" applyProtection="0"/>
    <xf numFmtId="0" fontId="52" fillId="0" borderId="35" applyNumberFormat="0" applyFill="0" applyAlignment="0" applyProtection="0"/>
    <xf numFmtId="0" fontId="19" fillId="52" borderId="36" applyNumberFormat="0" applyFont="0" applyAlignment="0" applyProtection="0"/>
    <xf numFmtId="0" fontId="49" fillId="49" borderId="33" applyNumberFormat="0" applyAlignment="0" applyProtection="0"/>
    <xf numFmtId="0" fontId="32" fillId="49" borderId="34" applyNumberFormat="0" applyAlignment="0" applyProtection="0"/>
    <xf numFmtId="0" fontId="23" fillId="25" borderId="37">
      <alignment horizontal="right" vertical="center"/>
    </xf>
    <xf numFmtId="0" fontId="1" fillId="5" borderId="0" applyNumberFormat="0" applyBorder="0" applyAlignment="0" applyProtection="0"/>
    <xf numFmtId="0" fontId="18" fillId="27" borderId="37">
      <alignment horizontal="right" vertical="center"/>
    </xf>
    <xf numFmtId="4" fontId="21" fillId="0" borderId="37" applyFill="0" applyBorder="0" applyProtection="0">
      <alignment horizontal="right" vertical="center"/>
    </xf>
    <xf numFmtId="0" fontId="21" fillId="27" borderId="40">
      <alignment horizontal="left" vertical="center" wrapText="1" indent="2"/>
    </xf>
    <xf numFmtId="0" fontId="27" fillId="52" borderId="36" applyNumberFormat="0" applyFont="0" applyAlignment="0" applyProtection="0"/>
    <xf numFmtId="0" fontId="36" fillId="36" borderId="34" applyNumberFormat="0" applyAlignment="0" applyProtection="0"/>
    <xf numFmtId="4" fontId="21" fillId="26" borderId="37"/>
    <xf numFmtId="4" fontId="21" fillId="0" borderId="37" applyFill="0" applyBorder="0" applyProtection="0">
      <alignment horizontal="right" vertical="center"/>
    </xf>
    <xf numFmtId="0" fontId="52" fillId="0" borderId="35" applyNumberFormat="0" applyFill="0" applyAlignment="0" applyProtection="0"/>
    <xf numFmtId="0" fontId="21" fillId="25" borderId="38">
      <alignment horizontal="left" vertical="center"/>
    </xf>
    <xf numFmtId="0" fontId="21" fillId="0" borderId="40">
      <alignment horizontal="left" vertical="center" wrapText="1" indent="2"/>
    </xf>
    <xf numFmtId="0" fontId="45" fillId="36" borderId="34" applyNumberFormat="0" applyAlignment="0" applyProtection="0"/>
    <xf numFmtId="0" fontId="21" fillId="27" borderId="40">
      <alignment horizontal="left" vertical="center" wrapText="1" indent="2"/>
    </xf>
    <xf numFmtId="0" fontId="27" fillId="52" borderId="36" applyNumberFormat="0" applyFont="0" applyAlignment="0" applyProtection="0"/>
    <xf numFmtId="0" fontId="45" fillId="36" borderId="34" applyNumberFormat="0" applyAlignment="0" applyProtection="0"/>
    <xf numFmtId="4" fontId="21" fillId="26" borderId="37"/>
    <xf numFmtId="0" fontId="33" fillId="49" borderId="34" applyNumberFormat="0" applyAlignment="0" applyProtection="0"/>
    <xf numFmtId="0" fontId="45" fillId="36" borderId="34" applyNumberFormat="0" applyAlignment="0" applyProtection="0"/>
    <xf numFmtId="4" fontId="18" fillId="27" borderId="37">
      <alignment horizontal="right" vertical="center"/>
    </xf>
    <xf numFmtId="0" fontId="37" fillId="0" borderId="35" applyNumberFormat="0" applyFill="0" applyAlignment="0" applyProtection="0"/>
    <xf numFmtId="0" fontId="36" fillId="36" borderId="34" applyNumberFormat="0" applyAlignment="0" applyProtection="0"/>
    <xf numFmtId="0" fontId="21" fillId="27" borderId="40">
      <alignment horizontal="left" vertical="center" wrapText="1" indent="2"/>
    </xf>
    <xf numFmtId="0" fontId="49" fillId="49" borderId="33" applyNumberFormat="0" applyAlignment="0" applyProtection="0"/>
    <xf numFmtId="0" fontId="45" fillId="36" borderId="34" applyNumberFormat="0" applyAlignment="0" applyProtection="0"/>
    <xf numFmtId="4" fontId="18" fillId="27" borderId="37">
      <alignment horizontal="right" vertical="center"/>
    </xf>
    <xf numFmtId="0" fontId="21" fillId="26" borderId="37"/>
    <xf numFmtId="0" fontId="21" fillId="0" borderId="40">
      <alignment horizontal="left" vertical="center" wrapText="1" indent="2"/>
    </xf>
    <xf numFmtId="0" fontId="9" fillId="10" borderId="0" applyNumberFormat="0" applyBorder="0" applyAlignment="0" applyProtection="0"/>
    <xf numFmtId="0" fontId="32" fillId="49" borderId="34" applyNumberFormat="0" applyAlignment="0" applyProtection="0"/>
    <xf numFmtId="4" fontId="18" fillId="25" borderId="37">
      <alignment horizontal="right" vertical="center"/>
    </xf>
    <xf numFmtId="0" fontId="18" fillId="25" borderId="37">
      <alignment horizontal="right" vertical="center"/>
    </xf>
    <xf numFmtId="0" fontId="18" fillId="27" borderId="37">
      <alignment horizontal="right" vertical="center"/>
    </xf>
    <xf numFmtId="0" fontId="1" fillId="15" borderId="0" applyNumberFormat="0" applyBorder="0" applyAlignment="0" applyProtection="0"/>
    <xf numFmtId="0" fontId="49" fillId="49" borderId="33" applyNumberFormat="0" applyAlignment="0" applyProtection="0"/>
    <xf numFmtId="49" fontId="21" fillId="0" borderId="37" applyNumberFormat="0" applyFont="0" applyFill="0" applyBorder="0" applyProtection="0">
      <alignment horizontal="left" vertical="center" indent="2"/>
    </xf>
    <xf numFmtId="0" fontId="27" fillId="52" borderId="36" applyNumberFormat="0" applyFont="0" applyAlignment="0" applyProtection="0"/>
    <xf numFmtId="167" fontId="21" fillId="53" borderId="37" applyNumberFormat="0" applyFont="0" applyBorder="0" applyAlignment="0" applyProtection="0">
      <alignment horizontal="right" vertical="center"/>
    </xf>
    <xf numFmtId="0" fontId="45" fillId="36" borderId="34" applyNumberFormat="0" applyAlignment="0" applyProtection="0"/>
    <xf numFmtId="0" fontId="18" fillId="27" borderId="37">
      <alignment horizontal="right" vertical="center"/>
    </xf>
    <xf numFmtId="0" fontId="21" fillId="26" borderId="37"/>
    <xf numFmtId="0" fontId="49" fillId="49" borderId="33" applyNumberFormat="0" applyAlignment="0" applyProtection="0"/>
    <xf numFmtId="0" fontId="33" fillId="49" borderId="34" applyNumberFormat="0" applyAlignment="0" applyProtection="0"/>
    <xf numFmtId="0" fontId="32" fillId="49" borderId="34" applyNumberFormat="0" applyAlignment="0" applyProtection="0"/>
    <xf numFmtId="0" fontId="36" fillId="36" borderId="34" applyNumberFormat="0" applyAlignment="0" applyProtection="0"/>
    <xf numFmtId="0" fontId="36" fillId="36" borderId="34" applyNumberFormat="0" applyAlignment="0" applyProtection="0"/>
    <xf numFmtId="0" fontId="21" fillId="0" borderId="40">
      <alignment horizontal="left" vertical="center" wrapText="1" indent="2"/>
    </xf>
    <xf numFmtId="4" fontId="18" fillId="27" borderId="38">
      <alignment horizontal="right" vertical="center"/>
    </xf>
    <xf numFmtId="4" fontId="21" fillId="0" borderId="37">
      <alignment horizontal="right" vertical="center"/>
    </xf>
    <xf numFmtId="49" fontId="20" fillId="0" borderId="37" applyNumberFormat="0" applyFill="0" applyBorder="0" applyProtection="0">
      <alignment horizontal="left" vertical="center"/>
    </xf>
    <xf numFmtId="4" fontId="21" fillId="0" borderId="37">
      <alignment horizontal="right" vertical="center"/>
    </xf>
    <xf numFmtId="0" fontId="49" fillId="49" borderId="33" applyNumberFormat="0" applyAlignment="0" applyProtection="0"/>
    <xf numFmtId="0" fontId="21" fillId="0" borderId="40">
      <alignment horizontal="left" vertical="center" wrapText="1" indent="2"/>
    </xf>
    <xf numFmtId="0" fontId="9" fillId="7" borderId="0" applyNumberFormat="0" applyBorder="0" applyAlignment="0" applyProtection="0"/>
    <xf numFmtId="0" fontId="27" fillId="52" borderId="36" applyNumberFormat="0" applyFont="0" applyAlignment="0" applyProtection="0"/>
    <xf numFmtId="0" fontId="18" fillId="25" borderId="37">
      <alignment horizontal="right" vertical="center"/>
    </xf>
    <xf numFmtId="0" fontId="8" fillId="0" borderId="3" applyNumberFormat="0" applyFill="0" applyAlignment="0" applyProtection="0"/>
    <xf numFmtId="0" fontId="21" fillId="0" borderId="37" applyNumberFormat="0" applyFill="0" applyAlignment="0" applyProtection="0"/>
    <xf numFmtId="49" fontId="20" fillId="0" borderId="37" applyNumberFormat="0" applyFill="0" applyBorder="0" applyProtection="0">
      <alignment horizontal="left" vertical="center"/>
    </xf>
    <xf numFmtId="0" fontId="21" fillId="0" borderId="37">
      <alignment horizontal="right" vertical="center"/>
    </xf>
    <xf numFmtId="4" fontId="18" fillId="25" borderId="37">
      <alignment horizontal="right" vertical="center"/>
    </xf>
    <xf numFmtId="0" fontId="33" fillId="49" borderId="34" applyNumberFormat="0" applyAlignment="0" applyProtection="0"/>
    <xf numFmtId="0" fontId="18" fillId="27" borderId="39">
      <alignment horizontal="right" vertical="center"/>
    </xf>
    <xf numFmtId="4" fontId="18" fillId="25" borderId="37">
      <alignment horizontal="right" vertical="center"/>
    </xf>
    <xf numFmtId="0" fontId="18" fillId="27" borderId="37">
      <alignment horizontal="right" vertical="center"/>
    </xf>
    <xf numFmtId="0" fontId="33" fillId="49" borderId="34" applyNumberFormat="0" applyAlignment="0" applyProtection="0"/>
    <xf numFmtId="4" fontId="21" fillId="0" borderId="37" applyFill="0" applyBorder="0" applyProtection="0">
      <alignment horizontal="right" vertical="center"/>
    </xf>
    <xf numFmtId="0" fontId="27" fillId="52" borderId="36" applyNumberFormat="0" applyFont="0" applyAlignment="0" applyProtection="0"/>
    <xf numFmtId="0" fontId="1" fillId="18" borderId="0" applyNumberFormat="0" applyBorder="0" applyAlignment="0" applyProtection="0"/>
    <xf numFmtId="0" fontId="18" fillId="25" borderId="37">
      <alignment horizontal="right" vertical="center"/>
    </xf>
    <xf numFmtId="0" fontId="37" fillId="0" borderId="35" applyNumberFormat="0" applyFill="0" applyAlignment="0" applyProtection="0"/>
    <xf numFmtId="0" fontId="21" fillId="0" borderId="37" applyNumberFormat="0" applyFill="0" applyAlignment="0" applyProtection="0"/>
    <xf numFmtId="0" fontId="37" fillId="0" borderId="35" applyNumberFormat="0" applyFill="0" applyAlignment="0" applyProtection="0"/>
    <xf numFmtId="4" fontId="21" fillId="0" borderId="37" applyFill="0" applyBorder="0" applyProtection="0">
      <alignment horizontal="right" vertical="center"/>
    </xf>
    <xf numFmtId="49" fontId="21" fillId="0" borderId="38" applyNumberFormat="0" applyFont="0" applyFill="0" applyBorder="0" applyProtection="0">
      <alignment horizontal="left" vertical="center" indent="5"/>
    </xf>
    <xf numFmtId="0" fontId="21" fillId="0" borderId="37" applyNumberFormat="0" applyFill="0" applyAlignment="0" applyProtection="0"/>
    <xf numFmtId="0" fontId="45" fillId="36" borderId="34" applyNumberFormat="0" applyAlignment="0" applyProtection="0"/>
    <xf numFmtId="0" fontId="21" fillId="0" borderId="37" applyNumberFormat="0" applyFill="0" applyAlignment="0" applyProtection="0"/>
    <xf numFmtId="4" fontId="18" fillId="27" borderId="37">
      <alignment horizontal="right" vertical="center"/>
    </xf>
    <xf numFmtId="4" fontId="23" fillId="25" borderId="37">
      <alignment horizontal="right" vertical="center"/>
    </xf>
    <xf numFmtId="4" fontId="18" fillId="27" borderId="39">
      <alignment horizontal="right" vertical="center"/>
    </xf>
    <xf numFmtId="0" fontId="52" fillId="0" borderId="35" applyNumberFormat="0" applyFill="0" applyAlignment="0" applyProtection="0"/>
    <xf numFmtId="0" fontId="1" fillId="21" borderId="0" applyNumberFormat="0" applyBorder="0" applyAlignment="0" applyProtection="0"/>
    <xf numFmtId="0" fontId="1" fillId="12" borderId="0" applyNumberFormat="0" applyBorder="0" applyAlignment="0" applyProtection="0"/>
    <xf numFmtId="4" fontId="23" fillId="25" borderId="37">
      <alignment horizontal="right" vertical="center"/>
    </xf>
    <xf numFmtId="0" fontId="33" fillId="49" borderId="34" applyNumberFormat="0" applyAlignment="0" applyProtection="0"/>
    <xf numFmtId="0" fontId="21" fillId="26" borderId="37"/>
    <xf numFmtId="0" fontId="45" fillId="36" borderId="34" applyNumberFormat="0" applyAlignment="0" applyProtection="0"/>
    <xf numFmtId="0" fontId="30" fillId="49" borderId="33" applyNumberFormat="0" applyAlignment="0" applyProtection="0"/>
    <xf numFmtId="0" fontId="45" fillId="36" borderId="34" applyNumberFormat="0" applyAlignment="0" applyProtection="0"/>
    <xf numFmtId="0" fontId="21" fillId="26" borderId="37"/>
    <xf numFmtId="0" fontId="19" fillId="52" borderId="36" applyNumberFormat="0" applyFont="0" applyAlignment="0" applyProtection="0"/>
    <xf numFmtId="4" fontId="21" fillId="0" borderId="37">
      <alignment horizontal="right" vertical="center"/>
    </xf>
    <xf numFmtId="167" fontId="21" fillId="53" borderId="37" applyNumberFormat="0" applyFont="0" applyBorder="0" applyAlignment="0" applyProtection="0">
      <alignment horizontal="right" vertical="center"/>
    </xf>
    <xf numFmtId="0" fontId="18" fillId="27" borderId="37">
      <alignment horizontal="right" vertical="center"/>
    </xf>
    <xf numFmtId="4" fontId="18" fillId="27" borderId="37">
      <alignment horizontal="right" vertical="center"/>
    </xf>
    <xf numFmtId="0" fontId="33" fillId="49" borderId="34" applyNumberFormat="0" applyAlignment="0" applyProtection="0"/>
    <xf numFmtId="0" fontId="18" fillId="27" borderId="39">
      <alignment horizontal="right" vertical="center"/>
    </xf>
    <xf numFmtId="0" fontId="21" fillId="27" borderId="40">
      <alignment horizontal="left" vertical="center" wrapText="1" indent="2"/>
    </xf>
    <xf numFmtId="4" fontId="23" fillId="25" borderId="37">
      <alignment horizontal="right" vertical="center"/>
    </xf>
    <xf numFmtId="0" fontId="18" fillId="27" borderId="39">
      <alignment horizontal="right" vertical="center"/>
    </xf>
    <xf numFmtId="0" fontId="1" fillId="8" borderId="0" applyNumberFormat="0" applyBorder="0" applyAlignment="0" applyProtection="0"/>
    <xf numFmtId="4" fontId="18" fillId="25" borderId="37">
      <alignment horizontal="right" vertical="center"/>
    </xf>
    <xf numFmtId="0" fontId="30" fillId="49" borderId="33" applyNumberFormat="0" applyAlignment="0" applyProtection="0"/>
    <xf numFmtId="4" fontId="18" fillId="25" borderId="37">
      <alignment horizontal="right" vertical="center"/>
    </xf>
    <xf numFmtId="0" fontId="18" fillId="27" borderId="37">
      <alignment horizontal="right" vertical="center"/>
    </xf>
    <xf numFmtId="49" fontId="21" fillId="0" borderId="38" applyNumberFormat="0" applyFont="0" applyFill="0" applyBorder="0" applyProtection="0">
      <alignment horizontal="left" vertical="center" indent="5"/>
    </xf>
    <xf numFmtId="0" fontId="21" fillId="0" borderId="40">
      <alignment horizontal="left" vertical="center" wrapText="1" indent="2"/>
    </xf>
    <xf numFmtId="0" fontId="45" fillId="36" borderId="34" applyNumberFormat="0" applyAlignment="0" applyProtection="0"/>
    <xf numFmtId="4" fontId="18" fillId="27" borderId="37">
      <alignment horizontal="right" vertical="center"/>
    </xf>
    <xf numFmtId="0" fontId="21" fillId="26" borderId="37"/>
    <xf numFmtId="0" fontId="49" fillId="49" borderId="33" applyNumberFormat="0" applyAlignment="0" applyProtection="0"/>
    <xf numFmtId="0" fontId="21" fillId="0" borderId="40">
      <alignment horizontal="left" vertical="center" wrapText="1" indent="2"/>
    </xf>
    <xf numFmtId="0" fontId="21" fillId="27" borderId="40">
      <alignment horizontal="left" vertical="center" wrapText="1" indent="2"/>
    </xf>
    <xf numFmtId="0" fontId="21" fillId="25" borderId="38">
      <alignment horizontal="left" vertical="center"/>
    </xf>
    <xf numFmtId="49" fontId="20" fillId="0" borderId="37" applyNumberFormat="0" applyFill="0" applyBorder="0" applyProtection="0">
      <alignment horizontal="left" vertical="center"/>
    </xf>
    <xf numFmtId="0" fontId="52" fillId="0" borderId="35" applyNumberFormat="0" applyFill="0" applyAlignment="0" applyProtection="0"/>
    <xf numFmtId="49" fontId="21" fillId="0" borderId="37" applyNumberFormat="0" applyFont="0" applyFill="0" applyBorder="0" applyProtection="0">
      <alignment horizontal="left" vertical="center" indent="2"/>
    </xf>
    <xf numFmtId="0" fontId="21" fillId="0" borderId="40">
      <alignment horizontal="left" vertical="center" wrapText="1" indent="2"/>
    </xf>
    <xf numFmtId="4" fontId="21" fillId="0" borderId="37" applyFill="0" applyBorder="0" applyProtection="0">
      <alignment horizontal="right" vertical="center"/>
    </xf>
    <xf numFmtId="0" fontId="21" fillId="25" borderId="38">
      <alignment horizontal="left" vertical="center"/>
    </xf>
    <xf numFmtId="0" fontId="18" fillId="27" borderId="37">
      <alignment horizontal="right" vertical="center"/>
    </xf>
    <xf numFmtId="0" fontId="21" fillId="0" borderId="37" applyNumberFormat="0" applyFill="0" applyAlignment="0" applyProtection="0"/>
    <xf numFmtId="49" fontId="21" fillId="0" borderId="37" applyNumberFormat="0" applyFont="0" applyFill="0" applyBorder="0" applyProtection="0">
      <alignment horizontal="left" vertical="center" indent="2"/>
    </xf>
    <xf numFmtId="0" fontId="9" fillId="19" borderId="0" applyNumberFormat="0" applyBorder="0" applyAlignment="0" applyProtection="0"/>
    <xf numFmtId="4" fontId="21" fillId="0" borderId="37">
      <alignment horizontal="right" vertical="center"/>
    </xf>
    <xf numFmtId="0" fontId="27" fillId="52" borderId="36" applyNumberFormat="0" applyFont="0" applyAlignment="0" applyProtection="0"/>
    <xf numFmtId="0" fontId="21" fillId="0" borderId="37">
      <alignment horizontal="right" vertical="center"/>
    </xf>
    <xf numFmtId="0" fontId="18" fillId="27" borderId="37">
      <alignment horizontal="right" vertical="center"/>
    </xf>
    <xf numFmtId="4" fontId="18" fillId="27" borderId="37">
      <alignment horizontal="right" vertical="center"/>
    </xf>
    <xf numFmtId="0" fontId="21" fillId="27" borderId="40">
      <alignment horizontal="left" vertical="center" wrapText="1" indent="2"/>
    </xf>
    <xf numFmtId="0" fontId="1" fillId="9" borderId="0" applyNumberFormat="0" applyBorder="0" applyAlignment="0" applyProtection="0"/>
    <xf numFmtId="0" fontId="21" fillId="26" borderId="37"/>
    <xf numFmtId="0" fontId="33" fillId="49" borderId="34" applyNumberFormat="0" applyAlignment="0" applyProtection="0"/>
    <xf numFmtId="4" fontId="21" fillId="0" borderId="37" applyFill="0" applyBorder="0" applyProtection="0">
      <alignment horizontal="right" vertical="center"/>
    </xf>
    <xf numFmtId="0" fontId="32" fillId="49" borderId="34" applyNumberFormat="0" applyAlignment="0" applyProtection="0"/>
    <xf numFmtId="0" fontId="52" fillId="0" borderId="35" applyNumberFormat="0" applyFill="0" applyAlignment="0" applyProtection="0"/>
    <xf numFmtId="49" fontId="20" fillId="0" borderId="37" applyNumberFormat="0" applyFill="0" applyBorder="0" applyProtection="0">
      <alignment horizontal="left" vertical="center"/>
    </xf>
    <xf numFmtId="0" fontId="1" fillId="14" borderId="0" applyNumberFormat="0" applyBorder="0" applyAlignment="0" applyProtection="0"/>
    <xf numFmtId="0" fontId="21" fillId="0" borderId="40">
      <alignment horizontal="left" vertical="center" wrapText="1" indent="2"/>
    </xf>
    <xf numFmtId="0" fontId="9" fillId="22" borderId="0" applyNumberFormat="0" applyBorder="0" applyAlignment="0" applyProtection="0"/>
    <xf numFmtId="0" fontId="19" fillId="52" borderId="36" applyNumberFormat="0" applyFont="0" applyAlignment="0" applyProtection="0"/>
    <xf numFmtId="0" fontId="18" fillId="25" borderId="37">
      <alignment horizontal="right" vertical="center"/>
    </xf>
    <xf numFmtId="4" fontId="23" fillId="25" borderId="37">
      <alignment horizontal="right" vertical="center"/>
    </xf>
    <xf numFmtId="167" fontId="21" fillId="53" borderId="37" applyNumberFormat="0" applyFont="0" applyBorder="0" applyAlignment="0" applyProtection="0">
      <alignment horizontal="right" vertical="center"/>
    </xf>
    <xf numFmtId="0" fontId="19" fillId="52" borderId="36" applyNumberFormat="0" applyFont="0" applyAlignment="0" applyProtection="0"/>
    <xf numFmtId="0" fontId="45" fillId="36" borderId="34" applyNumberFormat="0" applyAlignment="0" applyProtection="0"/>
    <xf numFmtId="0" fontId="45" fillId="36" borderId="34" applyNumberFormat="0" applyAlignment="0" applyProtection="0"/>
    <xf numFmtId="0" fontId="52" fillId="0" borderId="35" applyNumberFormat="0" applyFill="0" applyAlignment="0" applyProtection="0"/>
    <xf numFmtId="49" fontId="20" fillId="0" borderId="37" applyNumberFormat="0" applyFill="0" applyBorder="0" applyProtection="0">
      <alignment horizontal="left" vertical="center"/>
    </xf>
    <xf numFmtId="0" fontId="18" fillId="27" borderId="38">
      <alignment horizontal="right" vertical="center"/>
    </xf>
    <xf numFmtId="0" fontId="21" fillId="0" borderId="37">
      <alignment horizontal="right" vertical="center"/>
    </xf>
    <xf numFmtId="0" fontId="37" fillId="0" borderId="35" applyNumberFormat="0" applyFill="0" applyAlignment="0" applyProtection="0"/>
    <xf numFmtId="0" fontId="19" fillId="52" borderId="36" applyNumberFormat="0" applyFont="0" applyAlignment="0" applyProtection="0"/>
    <xf numFmtId="0" fontId="52" fillId="0" borderId="35" applyNumberFormat="0" applyFill="0" applyAlignment="0" applyProtection="0"/>
    <xf numFmtId="0" fontId="33" fillId="49" borderId="34" applyNumberFormat="0" applyAlignment="0" applyProtection="0"/>
    <xf numFmtId="0" fontId="1" fillId="6" borderId="0" applyNumberFormat="0" applyBorder="0" applyAlignment="0" applyProtection="0"/>
    <xf numFmtId="167" fontId="21" fillId="53" borderId="37" applyNumberFormat="0" applyFont="0" applyBorder="0" applyAlignment="0" applyProtection="0">
      <alignment horizontal="right" vertical="center"/>
    </xf>
    <xf numFmtId="0" fontId="52" fillId="0" borderId="35" applyNumberFormat="0" applyFill="0" applyAlignment="0" applyProtection="0"/>
    <xf numFmtId="49" fontId="21" fillId="0" borderId="37" applyNumberFormat="0" applyFont="0" applyFill="0" applyBorder="0" applyProtection="0">
      <alignment horizontal="left" vertical="center" indent="2"/>
    </xf>
    <xf numFmtId="0" fontId="7" fillId="0" borderId="0" applyNumberFormat="0" applyFill="0" applyBorder="0" applyAlignment="0" applyProtection="0"/>
    <xf numFmtId="4" fontId="21" fillId="0" borderId="37">
      <alignment horizontal="right" vertical="center"/>
    </xf>
    <xf numFmtId="0" fontId="37" fillId="0" borderId="35" applyNumberFormat="0" applyFill="0" applyAlignment="0" applyProtection="0"/>
    <xf numFmtId="0" fontId="45" fillId="36" borderId="34" applyNumberFormat="0" applyAlignment="0" applyProtection="0"/>
    <xf numFmtId="0" fontId="9" fillId="13" borderId="0" applyNumberFormat="0" applyBorder="0" applyAlignment="0" applyProtection="0"/>
    <xf numFmtId="4" fontId="21" fillId="0" borderId="37" applyFill="0" applyBorder="0" applyProtection="0">
      <alignment horizontal="right" vertical="center"/>
    </xf>
    <xf numFmtId="0" fontId="21" fillId="25" borderId="38">
      <alignment horizontal="left" vertical="center"/>
    </xf>
    <xf numFmtId="0" fontId="36" fillId="36" borderId="34" applyNumberFormat="0" applyAlignment="0" applyProtection="0"/>
    <xf numFmtId="0" fontId="23" fillId="25" borderId="37">
      <alignment horizontal="right" vertical="center"/>
    </xf>
    <xf numFmtId="4" fontId="21" fillId="26" borderId="37"/>
    <xf numFmtId="0" fontId="21" fillId="27" borderId="40">
      <alignment horizontal="left" vertical="center" wrapText="1" indent="2"/>
    </xf>
    <xf numFmtId="49" fontId="21" fillId="0" borderId="37" applyNumberFormat="0" applyFont="0" applyFill="0" applyBorder="0" applyProtection="0">
      <alignment horizontal="left" vertical="center" indent="2"/>
    </xf>
    <xf numFmtId="0" fontId="45" fillId="36" borderId="34" applyNumberFormat="0" applyAlignment="0" applyProtection="0"/>
    <xf numFmtId="0" fontId="1" fillId="17" borderId="0" applyNumberFormat="0" applyBorder="0" applyAlignment="0" applyProtection="0"/>
    <xf numFmtId="0" fontId="23" fillId="25" borderId="37">
      <alignment horizontal="right" vertical="center"/>
    </xf>
    <xf numFmtId="0" fontId="36" fillId="36" borderId="34" applyNumberFormat="0" applyAlignment="0" applyProtection="0"/>
    <xf numFmtId="167" fontId="21" fillId="53" borderId="37" applyNumberFormat="0" applyFont="0" applyBorder="0" applyAlignment="0" applyProtection="0">
      <alignment horizontal="right" vertical="center"/>
    </xf>
    <xf numFmtId="0" fontId="36" fillId="36" borderId="34" applyNumberFormat="0" applyAlignment="0" applyProtection="0"/>
    <xf numFmtId="4" fontId="21" fillId="0" borderId="37">
      <alignment horizontal="right" vertical="center"/>
    </xf>
    <xf numFmtId="49" fontId="21" fillId="0" borderId="37" applyNumberFormat="0" applyFont="0" applyFill="0" applyBorder="0" applyProtection="0">
      <alignment horizontal="left" vertical="center" indent="2"/>
    </xf>
    <xf numFmtId="167" fontId="21" fillId="53" borderId="37" applyNumberFormat="0" applyFont="0" applyBorder="0" applyAlignment="0" applyProtection="0">
      <alignment horizontal="right" vertical="center"/>
    </xf>
    <xf numFmtId="49" fontId="20" fillId="0" borderId="37" applyNumberFormat="0" applyFill="0" applyBorder="0" applyProtection="0">
      <alignment horizontal="left" vertical="center"/>
    </xf>
    <xf numFmtId="4" fontId="18" fillId="27" borderId="37">
      <alignment horizontal="right" vertical="center"/>
    </xf>
    <xf numFmtId="0" fontId="36" fillId="36" borderId="34" applyNumberFormat="0" applyAlignment="0" applyProtection="0"/>
    <xf numFmtId="0" fontId="33" fillId="49" borderId="34" applyNumberFormat="0" applyAlignment="0" applyProtection="0"/>
    <xf numFmtId="4" fontId="21" fillId="0" borderId="37">
      <alignment horizontal="right" vertical="center"/>
    </xf>
    <xf numFmtId="0" fontId="21" fillId="27" borderId="40">
      <alignment horizontal="left" vertical="center" wrapText="1" indent="2"/>
    </xf>
    <xf numFmtId="0" fontId="21" fillId="0" borderId="40">
      <alignment horizontal="left" vertical="center" wrapText="1" indent="2"/>
    </xf>
    <xf numFmtId="0" fontId="49" fillId="49" borderId="33" applyNumberFormat="0" applyAlignment="0" applyProtection="0"/>
    <xf numFmtId="0" fontId="45" fillId="36" borderId="34" applyNumberFormat="0" applyAlignment="0" applyProtection="0"/>
    <xf numFmtId="0" fontId="32" fillId="49" borderId="34" applyNumberFormat="0" applyAlignment="0" applyProtection="0"/>
    <xf numFmtId="0" fontId="30" fillId="49" borderId="33" applyNumberFormat="0" applyAlignment="0" applyProtection="0"/>
    <xf numFmtId="0" fontId="18" fillId="27" borderId="39">
      <alignment horizontal="right" vertical="center"/>
    </xf>
    <xf numFmtId="0" fontId="23" fillId="25" borderId="37">
      <alignment horizontal="right" vertical="center"/>
    </xf>
    <xf numFmtId="4" fontId="18" fillId="25" borderId="37">
      <alignment horizontal="right" vertical="center"/>
    </xf>
    <xf numFmtId="4" fontId="18" fillId="27" borderId="37">
      <alignment horizontal="right" vertical="center"/>
    </xf>
    <xf numFmtId="49" fontId="21" fillId="0" borderId="38" applyNumberFormat="0" applyFont="0" applyFill="0" applyBorder="0" applyProtection="0">
      <alignment horizontal="left" vertical="center" indent="5"/>
    </xf>
    <xf numFmtId="4" fontId="21" fillId="0" borderId="37" applyFill="0" applyBorder="0" applyProtection="0">
      <alignment horizontal="right" vertical="center"/>
    </xf>
    <xf numFmtId="4" fontId="18" fillId="25" borderId="37">
      <alignment horizontal="right" vertical="center"/>
    </xf>
    <xf numFmtId="0" fontId="45" fillId="36" borderId="34" applyNumberFormat="0" applyAlignment="0" applyProtection="0"/>
    <xf numFmtId="0" fontId="36" fillId="36" borderId="34" applyNumberFormat="0" applyAlignment="0" applyProtection="0"/>
    <xf numFmtId="0" fontId="32" fillId="49" borderId="34" applyNumberFormat="0" applyAlignment="0" applyProtection="0"/>
    <xf numFmtId="0" fontId="21" fillId="27" borderId="40">
      <alignment horizontal="left" vertical="center" wrapText="1" indent="2"/>
    </xf>
    <xf numFmtId="0" fontId="21" fillId="0" borderId="40">
      <alignment horizontal="left" vertical="center" wrapText="1" indent="2"/>
    </xf>
    <xf numFmtId="0" fontId="21" fillId="27" borderId="40">
      <alignment horizontal="left" vertical="center" wrapText="1" indent="2"/>
    </xf>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65" fillId="0" borderId="0" applyFont="0" applyFill="0" applyBorder="0" applyAlignment="0" applyProtection="0"/>
    <xf numFmtId="0" fontId="65"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9" fillId="0" borderId="0" applyNumberForma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9" fillId="0" borderId="0"/>
    <xf numFmtId="0" fontId="66" fillId="0" borderId="0"/>
    <xf numFmtId="0" fontId="1" fillId="0" borderId="0"/>
    <xf numFmtId="0" fontId="1" fillId="0" borderId="0"/>
    <xf numFmtId="0" fontId="19" fillId="0" borderId="0"/>
    <xf numFmtId="0" fontId="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49" borderId="50" applyNumberFormat="0" applyAlignment="0" applyProtection="0"/>
    <xf numFmtId="0" fontId="18" fillId="27" borderId="55">
      <alignment horizontal="right" vertical="center"/>
    </xf>
    <xf numFmtId="0" fontId="30" fillId="49" borderId="49" applyNumberFormat="0" applyAlignment="0" applyProtection="0"/>
    <xf numFmtId="49" fontId="21" fillId="0" borderId="54" applyNumberFormat="0" applyFont="0" applyFill="0" applyBorder="0" applyProtection="0">
      <alignment horizontal="left" vertical="center" indent="5"/>
    </xf>
    <xf numFmtId="0" fontId="23" fillId="25" borderId="53">
      <alignment horizontal="right" vertical="center"/>
    </xf>
    <xf numFmtId="0" fontId="32" fillId="49" borderId="50" applyNumberFormat="0" applyAlignment="0" applyProtection="0"/>
    <xf numFmtId="49" fontId="21" fillId="0" borderId="54" applyNumberFormat="0" applyFont="0" applyFill="0" applyBorder="0" applyProtection="0">
      <alignment horizontal="left" vertical="center" indent="5"/>
    </xf>
    <xf numFmtId="4" fontId="21" fillId="26" borderId="53"/>
    <xf numFmtId="0" fontId="21" fillId="26" borderId="53"/>
    <xf numFmtId="0" fontId="21" fillId="27" borderId="56">
      <alignment horizontal="left" vertical="center" wrapText="1" indent="2"/>
    </xf>
    <xf numFmtId="0" fontId="23" fillId="25" borderId="53">
      <alignment horizontal="right" vertical="center"/>
    </xf>
    <xf numFmtId="0" fontId="33" fillId="49" borderId="50" applyNumberFormat="0" applyAlignment="0" applyProtection="0"/>
    <xf numFmtId="0" fontId="52" fillId="0" borderId="51" applyNumberFormat="0" applyFill="0" applyAlignment="0" applyProtection="0"/>
    <xf numFmtId="0" fontId="32" fillId="49" borderId="50" applyNumberFormat="0" applyAlignment="0" applyProtection="0"/>
    <xf numFmtId="0" fontId="21" fillId="25" borderId="54">
      <alignment horizontal="left" vertical="center"/>
    </xf>
    <xf numFmtId="0" fontId="52" fillId="0" borderId="51" applyNumberFormat="0" applyFill="0" applyAlignment="0" applyProtection="0"/>
    <xf numFmtId="0" fontId="18" fillId="25" borderId="53">
      <alignment horizontal="right" vertical="center"/>
    </xf>
    <xf numFmtId="0" fontId="36" fillId="36" borderId="50" applyNumberFormat="0" applyAlignment="0" applyProtection="0"/>
    <xf numFmtId="0" fontId="27" fillId="52" borderId="52" applyNumberFormat="0" applyFont="0" applyAlignment="0" applyProtection="0"/>
    <xf numFmtId="0" fontId="45" fillId="36" borderId="50" applyNumberFormat="0" applyAlignment="0" applyProtection="0"/>
    <xf numFmtId="0" fontId="21" fillId="0" borderId="56">
      <alignment horizontal="left" vertical="center" wrapText="1" indent="2"/>
    </xf>
    <xf numFmtId="0" fontId="37" fillId="0" borderId="51" applyNumberFormat="0" applyFill="0" applyAlignment="0" applyProtection="0"/>
    <xf numFmtId="0" fontId="4" fillId="4" borderId="2" applyNumberFormat="0" applyAlignment="0" applyProtection="0"/>
    <xf numFmtId="0" fontId="5" fillId="4" borderId="1" applyNumberFormat="0" applyAlignment="0" applyProtection="0"/>
    <xf numFmtId="0" fontId="21" fillId="25" borderId="54">
      <alignment horizontal="left" vertical="center"/>
    </xf>
    <xf numFmtId="0" fontId="6" fillId="0" borderId="0" applyNumberFormat="0" applyFill="0" applyBorder="0" applyAlignment="0" applyProtection="0"/>
    <xf numFmtId="4" fontId="18" fillId="27" borderId="55">
      <alignment horizontal="right" vertical="center"/>
    </xf>
    <xf numFmtId="0" fontId="7" fillId="0" borderId="0" applyNumberFormat="0" applyFill="0" applyBorder="0" applyAlignment="0" applyProtection="0"/>
    <xf numFmtId="0" fontId="8" fillId="0" borderId="3" applyNumberFormat="0" applyFill="0" applyAlignment="0" applyProtection="0"/>
    <xf numFmtId="0" fontId="1" fillId="5" borderId="0" applyNumberFormat="0" applyBorder="0" applyAlignment="0" applyProtection="0"/>
    <xf numFmtId="0" fontId="1" fillId="6" borderId="0" applyNumberFormat="0" applyBorder="0" applyAlignment="0" applyProtection="0"/>
    <xf numFmtId="0" fontId="9"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9"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9"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21" fillId="0" borderId="37" applyNumberFormat="0" applyFill="0" applyAlignment="0" applyProtection="0"/>
    <xf numFmtId="0" fontId="18" fillId="27" borderId="37">
      <alignment horizontal="right" vertical="center"/>
    </xf>
    <xf numFmtId="0" fontId="18" fillId="27" borderId="37">
      <alignment horizontal="right" vertical="center"/>
    </xf>
    <xf numFmtId="0" fontId="21" fillId="0" borderId="40">
      <alignment horizontal="left" vertical="center" wrapText="1" indent="2"/>
    </xf>
    <xf numFmtId="0" fontId="18" fillId="27" borderId="39">
      <alignment horizontal="right" vertical="center"/>
    </xf>
    <xf numFmtId="0" fontId="21" fillId="0" borderId="37">
      <alignment horizontal="right" vertical="center"/>
    </xf>
    <xf numFmtId="0" fontId="23" fillId="25" borderId="37">
      <alignment horizontal="right" vertical="center"/>
    </xf>
    <xf numFmtId="0" fontId="21" fillId="26" borderId="37"/>
    <xf numFmtId="0" fontId="18" fillId="25" borderId="37">
      <alignment horizontal="right" vertical="center"/>
    </xf>
    <xf numFmtId="0" fontId="49" fillId="49" borderId="49" applyNumberFormat="0" applyAlignment="0" applyProtection="0"/>
    <xf numFmtId="4" fontId="18" fillId="27" borderId="53">
      <alignment horizontal="right" vertical="center"/>
    </xf>
    <xf numFmtId="0" fontId="18" fillId="27" borderId="54">
      <alignment horizontal="right" vertical="center"/>
    </xf>
    <xf numFmtId="4" fontId="18" fillId="27" borderId="54">
      <alignment horizontal="right" vertical="center"/>
    </xf>
    <xf numFmtId="4" fontId="18" fillId="27" borderId="53">
      <alignment horizontal="right" vertical="center"/>
    </xf>
    <xf numFmtId="4" fontId="18" fillId="27" borderId="54">
      <alignment horizontal="right" vertical="center"/>
    </xf>
    <xf numFmtId="0" fontId="21" fillId="27" borderId="56">
      <alignment horizontal="left" vertical="center" wrapText="1" indent="2"/>
    </xf>
    <xf numFmtId="0" fontId="36" fillId="36" borderId="50" applyNumberFormat="0" applyAlignment="0" applyProtection="0"/>
    <xf numFmtId="0" fontId="37" fillId="0" borderId="51" applyNumberFormat="0" applyFill="0" applyAlignment="0" applyProtection="0"/>
    <xf numFmtId="4" fontId="21" fillId="26" borderId="53"/>
    <xf numFmtId="0" fontId="33" fillId="49" borderId="50" applyNumberFormat="0" applyAlignment="0" applyProtection="0"/>
    <xf numFmtId="0" fontId="45" fillId="36" borderId="50" applyNumberFormat="0" applyAlignment="0" applyProtection="0"/>
    <xf numFmtId="4" fontId="18" fillId="27" borderId="54">
      <alignment horizontal="right" vertical="center"/>
    </xf>
    <xf numFmtId="0" fontId="49" fillId="49" borderId="49" applyNumberFormat="0" applyAlignment="0" applyProtection="0"/>
    <xf numFmtId="0" fontId="45" fillId="36" borderId="50" applyNumberFormat="0" applyAlignment="0" applyProtection="0"/>
    <xf numFmtId="4" fontId="21" fillId="26" borderId="53"/>
    <xf numFmtId="0" fontId="27" fillId="52" borderId="52" applyNumberFormat="0" applyFont="0" applyAlignment="0" applyProtection="0"/>
    <xf numFmtId="4" fontId="18" fillId="25" borderId="53">
      <alignment horizontal="right" vertical="center"/>
    </xf>
    <xf numFmtId="4" fontId="18" fillId="27" borderId="53">
      <alignment horizontal="right" vertical="center"/>
    </xf>
    <xf numFmtId="4" fontId="21" fillId="26" borderId="53"/>
    <xf numFmtId="0" fontId="21" fillId="25" borderId="54">
      <alignment horizontal="left" vertical="center"/>
    </xf>
    <xf numFmtId="4" fontId="18" fillId="27" borderId="54">
      <alignment horizontal="right" vertical="center"/>
    </xf>
    <xf numFmtId="0" fontId="23" fillId="25" borderId="53">
      <alignment horizontal="right" vertical="center"/>
    </xf>
    <xf numFmtId="0" fontId="21" fillId="0" borderId="53" applyNumberFormat="0" applyFill="0" applyAlignment="0" applyProtection="0"/>
    <xf numFmtId="0" fontId="30" fillId="49" borderId="49" applyNumberFormat="0" applyAlignment="0" applyProtection="0"/>
    <xf numFmtId="0" fontId="52" fillId="0" borderId="51" applyNumberFormat="0" applyFill="0" applyAlignment="0" applyProtection="0"/>
    <xf numFmtId="0" fontId="23" fillId="25" borderId="53">
      <alignment horizontal="right" vertical="center"/>
    </xf>
    <xf numFmtId="0" fontId="18" fillId="27" borderId="53">
      <alignment horizontal="right" vertical="center"/>
    </xf>
    <xf numFmtId="0" fontId="18" fillId="27" borderId="53">
      <alignment horizontal="right" vertical="center"/>
    </xf>
    <xf numFmtId="0" fontId="18" fillId="27" borderId="54">
      <alignment horizontal="right" vertical="center"/>
    </xf>
    <xf numFmtId="0" fontId="18" fillId="27" borderId="55">
      <alignment horizontal="right" vertical="center"/>
    </xf>
    <xf numFmtId="0" fontId="33" fillId="49" borderId="50" applyNumberFormat="0" applyAlignment="0" applyProtection="0"/>
    <xf numFmtId="0" fontId="21" fillId="0" borderId="56">
      <alignment horizontal="left" vertical="center" wrapText="1" indent="2"/>
    </xf>
    <xf numFmtId="0" fontId="18" fillId="27" borderId="53">
      <alignment horizontal="right" vertical="center"/>
    </xf>
    <xf numFmtId="0" fontId="33" fillId="49" borderId="42" applyNumberFormat="0" applyAlignment="0" applyProtection="0"/>
    <xf numFmtId="0" fontId="32" fillId="49" borderId="50" applyNumberFormat="0" applyAlignment="0" applyProtection="0"/>
    <xf numFmtId="164" fontId="24" fillId="0" borderId="0" applyFont="0" applyFill="0" applyBorder="0" applyAlignment="0" applyProtection="0"/>
    <xf numFmtId="164" fontId="24" fillId="0" borderId="0" applyFont="0" applyFill="0" applyBorder="0" applyAlignment="0" applyProtection="0"/>
    <xf numFmtId="0" fontId="52" fillId="0" borderId="51" applyNumberFormat="0" applyFill="0" applyAlignment="0" applyProtection="0"/>
    <xf numFmtId="0" fontId="30" fillId="49" borderId="49" applyNumberFormat="0" applyAlignment="0" applyProtection="0"/>
    <xf numFmtId="4" fontId="23" fillId="25" borderId="53">
      <alignment horizontal="right" vertical="center"/>
    </xf>
    <xf numFmtId="0" fontId="37" fillId="0" borderId="51" applyNumberFormat="0" applyFill="0" applyAlignment="0" applyProtection="0"/>
    <xf numFmtId="0" fontId="33" fillId="49" borderId="50" applyNumberFormat="0" applyAlignment="0" applyProtection="0"/>
    <xf numFmtId="0" fontId="52" fillId="0" borderId="51" applyNumberFormat="0" applyFill="0" applyAlignment="0" applyProtection="0"/>
    <xf numFmtId="0" fontId="18" fillId="27" borderId="53">
      <alignment horizontal="right" vertical="center"/>
    </xf>
    <xf numFmtId="0" fontId="45" fillId="36" borderId="42" applyNumberFormat="0" applyAlignment="0" applyProtection="0"/>
    <xf numFmtId="4" fontId="21" fillId="0" borderId="53" applyFill="0" applyBorder="0" applyProtection="0">
      <alignment horizontal="right" vertical="center"/>
    </xf>
    <xf numFmtId="0" fontId="1" fillId="11" borderId="0" applyNumberFormat="0" applyBorder="0" applyAlignment="0" applyProtection="0"/>
    <xf numFmtId="0" fontId="1" fillId="20" borderId="0" applyNumberFormat="0" applyBorder="0" applyAlignment="0" applyProtection="0"/>
    <xf numFmtId="0" fontId="33" fillId="49" borderId="50" applyNumberFormat="0" applyAlignment="0" applyProtection="0"/>
    <xf numFmtId="4" fontId="21" fillId="0" borderId="37" applyFill="0" applyBorder="0" applyProtection="0">
      <alignment horizontal="right" vertical="center"/>
    </xf>
    <xf numFmtId="4" fontId="18" fillId="27" borderId="53">
      <alignment horizontal="right" vertical="center"/>
    </xf>
    <xf numFmtId="4" fontId="18" fillId="27" borderId="53">
      <alignment horizontal="right" vertical="center"/>
    </xf>
    <xf numFmtId="0" fontId="27" fillId="52" borderId="44" applyNumberFormat="0" applyFont="0" applyAlignment="0" applyProtection="0"/>
    <xf numFmtId="0" fontId="19" fillId="52" borderId="44" applyNumberFormat="0" applyFont="0" applyAlignment="0" applyProtection="0"/>
    <xf numFmtId="0" fontId="49" fillId="49" borderId="41" applyNumberFormat="0" applyAlignment="0" applyProtection="0"/>
    <xf numFmtId="0" fontId="37" fillId="0" borderId="51" applyNumberFormat="0" applyFill="0" applyAlignment="0" applyProtection="0"/>
    <xf numFmtId="4" fontId="21" fillId="26" borderId="53"/>
    <xf numFmtId="0" fontId="52" fillId="0" borderId="43" applyNumberFormat="0" applyFill="0" applyAlignment="0" applyProtection="0"/>
    <xf numFmtId="0" fontId="52" fillId="0" borderId="51" applyNumberFormat="0" applyFill="0" applyAlignment="0" applyProtection="0"/>
    <xf numFmtId="0" fontId="30" fillId="49" borderId="49" applyNumberFormat="0" applyAlignment="0" applyProtection="0"/>
    <xf numFmtId="4" fontId="21" fillId="26" borderId="53"/>
    <xf numFmtId="0" fontId="5" fillId="4" borderId="1" applyNumberFormat="0" applyAlignment="0" applyProtection="0"/>
    <xf numFmtId="0" fontId="23" fillId="25" borderId="53">
      <alignment horizontal="right" vertical="center"/>
    </xf>
    <xf numFmtId="4" fontId="18" fillId="25" borderId="53">
      <alignment horizontal="right" vertical="center"/>
    </xf>
    <xf numFmtId="0" fontId="69" fillId="0" borderId="0"/>
    <xf numFmtId="0" fontId="32" fillId="49" borderId="50" applyNumberFormat="0" applyAlignment="0" applyProtection="0"/>
    <xf numFmtId="0" fontId="37" fillId="0" borderId="51" applyNumberFormat="0" applyFill="0" applyAlignment="0" applyProtection="0"/>
    <xf numFmtId="4" fontId="23" fillId="25" borderId="53">
      <alignment horizontal="right" vertical="center"/>
    </xf>
    <xf numFmtId="4" fontId="18" fillId="27" borderId="53">
      <alignment horizontal="right" vertical="center"/>
    </xf>
    <xf numFmtId="4" fontId="18" fillId="27" borderId="55">
      <alignment horizontal="right" vertical="center"/>
    </xf>
    <xf numFmtId="0" fontId="49" fillId="49" borderId="49" applyNumberFormat="0" applyAlignment="0" applyProtection="0"/>
    <xf numFmtId="4" fontId="18" fillId="27" borderId="53">
      <alignment horizontal="right" vertical="center"/>
    </xf>
    <xf numFmtId="49" fontId="21" fillId="0" borderId="53" applyNumberFormat="0" applyFont="0" applyFill="0" applyBorder="0" applyProtection="0">
      <alignment horizontal="left" vertical="center" indent="2"/>
    </xf>
    <xf numFmtId="0" fontId="21" fillId="0" borderId="53" applyNumberFormat="0" applyFill="0" applyAlignment="0" applyProtection="0"/>
    <xf numFmtId="0" fontId="21" fillId="27" borderId="56">
      <alignment horizontal="left" vertical="center" wrapText="1" indent="2"/>
    </xf>
    <xf numFmtId="49" fontId="21" fillId="0" borderId="54" applyNumberFormat="0" applyFont="0" applyFill="0" applyBorder="0" applyProtection="0">
      <alignment horizontal="left" vertical="center" indent="5"/>
    </xf>
    <xf numFmtId="0" fontId="52" fillId="0" borderId="51" applyNumberFormat="0" applyFill="0" applyAlignment="0" applyProtection="0"/>
    <xf numFmtId="0" fontId="18" fillId="27" borderId="54">
      <alignment horizontal="right" vertical="center"/>
    </xf>
    <xf numFmtId="0" fontId="21" fillId="0" borderId="53">
      <alignment horizontal="right" vertical="center"/>
    </xf>
    <xf numFmtId="0" fontId="49" fillId="49" borderId="49" applyNumberFormat="0" applyAlignment="0" applyProtection="0"/>
    <xf numFmtId="0" fontId="52" fillId="0" borderId="51" applyNumberFormat="0" applyFill="0" applyAlignment="0" applyProtection="0"/>
    <xf numFmtId="0" fontId="18" fillId="27" borderId="55">
      <alignment horizontal="right" vertical="center"/>
    </xf>
    <xf numFmtId="0" fontId="33" fillId="49" borderId="42" applyNumberFormat="0" applyAlignment="0" applyProtection="0"/>
    <xf numFmtId="0" fontId="21" fillId="26" borderId="53"/>
    <xf numFmtId="4" fontId="21" fillId="0" borderId="53">
      <alignment horizontal="right" vertical="center"/>
    </xf>
    <xf numFmtId="0" fontId="33" fillId="49" borderId="50" applyNumberFormat="0" applyAlignment="0" applyProtection="0"/>
    <xf numFmtId="0" fontId="27" fillId="52" borderId="52" applyNumberFormat="0" applyFont="0" applyAlignment="0" applyProtection="0"/>
    <xf numFmtId="0" fontId="27" fillId="52" borderId="52" applyNumberFormat="0" applyFont="0" applyAlignment="0" applyProtection="0"/>
    <xf numFmtId="0" fontId="19" fillId="52" borderId="52" applyNumberFormat="0" applyFont="0" applyAlignment="0" applyProtection="0"/>
    <xf numFmtId="0" fontId="18" fillId="25" borderId="53">
      <alignment horizontal="right" vertical="center"/>
    </xf>
    <xf numFmtId="0" fontId="45" fillId="36" borderId="42" applyNumberFormat="0" applyAlignment="0" applyProtection="0"/>
    <xf numFmtId="0" fontId="27" fillId="52" borderId="44" applyNumberFormat="0" applyFont="0" applyAlignment="0" applyProtection="0"/>
    <xf numFmtId="0" fontId="49" fillId="49" borderId="41" applyNumberFormat="0" applyAlignment="0" applyProtection="0"/>
    <xf numFmtId="0" fontId="32" fillId="49" borderId="50" applyNumberFormat="0" applyAlignment="0" applyProtection="0"/>
    <xf numFmtId="0" fontId="52" fillId="0" borderId="43" applyNumberFormat="0" applyFill="0" applyAlignment="0" applyProtection="0"/>
    <xf numFmtId="0" fontId="9" fillId="16" borderId="0" applyNumberFormat="0" applyBorder="0" applyAlignment="0" applyProtection="0"/>
    <xf numFmtId="0" fontId="33" fillId="49" borderId="50" applyNumberFormat="0" applyAlignment="0" applyProtection="0"/>
    <xf numFmtId="0" fontId="52" fillId="0" borderId="51" applyNumberFormat="0" applyFill="0" applyAlignment="0" applyProtection="0"/>
    <xf numFmtId="4" fontId="18" fillId="27" borderId="55">
      <alignment horizontal="right" vertical="center"/>
    </xf>
    <xf numFmtId="4" fontId="18" fillId="27" borderId="54">
      <alignment horizontal="right" vertical="center"/>
    </xf>
    <xf numFmtId="0" fontId="18" fillId="25" borderId="45">
      <alignment horizontal="right" vertical="center"/>
    </xf>
    <xf numFmtId="4" fontId="18" fillId="25" borderId="45">
      <alignment horizontal="right" vertical="center"/>
    </xf>
    <xf numFmtId="0" fontId="23" fillId="25" borderId="45">
      <alignment horizontal="right" vertical="center"/>
    </xf>
    <xf numFmtId="4" fontId="23" fillId="25" borderId="45">
      <alignment horizontal="right" vertical="center"/>
    </xf>
    <xf numFmtId="0" fontId="18" fillId="27" borderId="45">
      <alignment horizontal="right" vertical="center"/>
    </xf>
    <xf numFmtId="4" fontId="18" fillId="27" borderId="45">
      <alignment horizontal="right" vertical="center"/>
    </xf>
    <xf numFmtId="0" fontId="18" fillId="27" borderId="45">
      <alignment horizontal="right" vertical="center"/>
    </xf>
    <xf numFmtId="4" fontId="18" fillId="27" borderId="45">
      <alignment horizontal="right" vertical="center"/>
    </xf>
    <xf numFmtId="0" fontId="18" fillId="27" borderId="46">
      <alignment horizontal="right" vertical="center"/>
    </xf>
    <xf numFmtId="4" fontId="18" fillId="27" borderId="46">
      <alignment horizontal="right" vertical="center"/>
    </xf>
    <xf numFmtId="0" fontId="18" fillId="27" borderId="47">
      <alignment horizontal="right" vertical="center"/>
    </xf>
    <xf numFmtId="4" fontId="18" fillId="27" borderId="47">
      <alignment horizontal="right" vertical="center"/>
    </xf>
    <xf numFmtId="0" fontId="33" fillId="49" borderId="42" applyNumberFormat="0" applyAlignment="0" applyProtection="0"/>
    <xf numFmtId="0" fontId="21" fillId="27" borderId="48">
      <alignment horizontal="left" vertical="center" wrapText="1" indent="2"/>
    </xf>
    <xf numFmtId="0" fontId="21" fillId="0" borderId="48">
      <alignment horizontal="left" vertical="center" wrapText="1" indent="2"/>
    </xf>
    <xf numFmtId="0" fontId="21" fillId="25" borderId="46">
      <alignment horizontal="left" vertical="center"/>
    </xf>
    <xf numFmtId="0" fontId="36" fillId="36" borderId="50" applyNumberFormat="0" applyAlignment="0" applyProtection="0"/>
    <xf numFmtId="0" fontId="45" fillId="36" borderId="42" applyNumberFormat="0" applyAlignment="0" applyProtection="0"/>
    <xf numFmtId="0" fontId="21" fillId="0" borderId="45">
      <alignment horizontal="right" vertical="center"/>
    </xf>
    <xf numFmtId="4" fontId="21" fillId="0" borderId="45">
      <alignment horizontal="right" vertical="center"/>
    </xf>
    <xf numFmtId="0" fontId="18" fillId="27" borderId="54">
      <alignment horizontal="right" vertical="center"/>
    </xf>
    <xf numFmtId="0" fontId="21" fillId="0" borderId="45" applyNumberFormat="0" applyFill="0" applyAlignment="0" applyProtection="0"/>
    <xf numFmtId="0" fontId="49" fillId="49" borderId="41" applyNumberFormat="0" applyAlignment="0" applyProtection="0"/>
    <xf numFmtId="167" fontId="21" fillId="53" borderId="45" applyNumberFormat="0" applyFont="0" applyBorder="0" applyAlignment="0" applyProtection="0">
      <alignment horizontal="right" vertical="center"/>
    </xf>
    <xf numFmtId="0" fontId="21" fillId="26" borderId="45"/>
    <xf numFmtId="4" fontId="21" fillId="26" borderId="45"/>
    <xf numFmtId="0" fontId="52" fillId="0" borderId="43" applyNumberFormat="0" applyFill="0" applyAlignment="0" applyProtection="0"/>
    <xf numFmtId="167" fontId="21" fillId="53" borderId="53" applyNumberFormat="0" applyFont="0" applyBorder="0" applyAlignment="0" applyProtection="0">
      <alignment horizontal="right" vertical="center"/>
    </xf>
    <xf numFmtId="0" fontId="9" fillId="19" borderId="0" applyNumberFormat="0" applyBorder="0" applyAlignment="0" applyProtection="0"/>
    <xf numFmtId="0" fontId="45" fillId="36" borderId="50" applyNumberFormat="0" applyAlignment="0" applyProtection="0"/>
    <xf numFmtId="0" fontId="36" fillId="36" borderId="50" applyNumberFormat="0" applyAlignment="0" applyProtection="0"/>
    <xf numFmtId="0" fontId="1" fillId="5" borderId="0" applyNumberFormat="0" applyBorder="0" applyAlignment="0" applyProtection="0"/>
    <xf numFmtId="0" fontId="18" fillId="27" borderId="53">
      <alignment horizontal="right" vertical="center"/>
    </xf>
    <xf numFmtId="0" fontId="1" fillId="18" borderId="0" applyNumberFormat="0" applyBorder="0" applyAlignment="0" applyProtection="0"/>
    <xf numFmtId="0" fontId="21" fillId="27" borderId="56">
      <alignment horizontal="left" vertical="center" wrapText="1" indent="2"/>
    </xf>
    <xf numFmtId="0" fontId="69" fillId="0" borderId="0"/>
    <xf numFmtId="0" fontId="37" fillId="0" borderId="51" applyNumberFormat="0" applyFill="0" applyAlignment="0" applyProtection="0"/>
    <xf numFmtId="0" fontId="30" fillId="49" borderId="49" applyNumberFormat="0" applyAlignment="0" applyProtection="0"/>
    <xf numFmtId="0" fontId="30" fillId="49" borderId="49" applyNumberFormat="0" applyAlignment="0" applyProtection="0"/>
    <xf numFmtId="4" fontId="21" fillId="0" borderId="53">
      <alignment horizontal="right" vertical="center"/>
    </xf>
    <xf numFmtId="0" fontId="21" fillId="0" borderId="56">
      <alignment horizontal="left" vertical="center" wrapText="1" indent="2"/>
    </xf>
    <xf numFmtId="4" fontId="23" fillId="25" borderId="53">
      <alignment horizontal="right" vertical="center"/>
    </xf>
    <xf numFmtId="0" fontId="5" fillId="4" borderId="1" applyNumberFormat="0" applyAlignment="0" applyProtection="0"/>
    <xf numFmtId="0" fontId="1" fillId="12" borderId="0" applyNumberFormat="0" applyBorder="0" applyAlignment="0" applyProtection="0"/>
    <xf numFmtId="0" fontId="1" fillId="17" borderId="0" applyNumberFormat="0" applyBorder="0" applyAlignment="0" applyProtection="0"/>
    <xf numFmtId="0" fontId="21" fillId="0" borderId="53">
      <alignment horizontal="right" vertical="center"/>
    </xf>
    <xf numFmtId="0" fontId="21" fillId="27" borderId="56">
      <alignment horizontal="left" vertical="center" wrapText="1" indent="2"/>
    </xf>
    <xf numFmtId="0" fontId="32" fillId="49" borderId="50" applyNumberFormat="0" applyAlignment="0" applyProtection="0"/>
    <xf numFmtId="0" fontId="21" fillId="0" borderId="53">
      <alignment horizontal="right" vertical="center"/>
    </xf>
    <xf numFmtId="0" fontId="52" fillId="0" borderId="51" applyNumberFormat="0" applyFill="0" applyAlignment="0" applyProtection="0"/>
    <xf numFmtId="4" fontId="21" fillId="0" borderId="53" applyFill="0" applyBorder="0" applyProtection="0">
      <alignment horizontal="right" vertical="center"/>
    </xf>
    <xf numFmtId="0" fontId="19" fillId="52" borderId="52" applyNumberFormat="0" applyFont="0" applyAlignment="0" applyProtection="0"/>
    <xf numFmtId="0" fontId="45" fillId="36" borderId="50" applyNumberFormat="0" applyAlignment="0" applyProtection="0"/>
    <xf numFmtId="0" fontId="19" fillId="52" borderId="52" applyNumberFormat="0" applyFont="0" applyAlignment="0" applyProtection="0"/>
    <xf numFmtId="0" fontId="18" fillId="27" borderId="53">
      <alignment horizontal="right" vertical="center"/>
    </xf>
    <xf numFmtId="49" fontId="20" fillId="0" borderId="53" applyNumberFormat="0" applyFill="0" applyBorder="0" applyProtection="0">
      <alignment horizontal="left" vertical="center"/>
    </xf>
    <xf numFmtId="167" fontId="21" fillId="53" borderId="53" applyNumberFormat="0" applyFont="0" applyBorder="0" applyAlignment="0" applyProtection="0">
      <alignment horizontal="right" vertical="center"/>
    </xf>
    <xf numFmtId="0" fontId="1" fillId="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6" fillId="0" borderId="0" applyNumberFormat="0" applyFill="0" applyBorder="0" applyAlignment="0" applyProtection="0"/>
    <xf numFmtId="0" fontId="8" fillId="0" borderId="3" applyNumberFormat="0" applyFill="0" applyAlignment="0" applyProtection="0"/>
    <xf numFmtId="0" fontId="4" fillId="4" borderId="2" applyNumberFormat="0" applyAlignment="0" applyProtection="0"/>
    <xf numFmtId="0" fontId="37" fillId="0" borderId="51" applyNumberFormat="0" applyFill="0" applyAlignment="0" applyProtection="0"/>
    <xf numFmtId="49" fontId="21" fillId="0" borderId="45" applyNumberFormat="0" applyFont="0" applyFill="0" applyBorder="0" applyProtection="0">
      <alignment horizontal="left" vertical="center" indent="2"/>
    </xf>
    <xf numFmtId="49" fontId="21" fillId="0" borderId="46" applyNumberFormat="0" applyFont="0" applyFill="0" applyBorder="0" applyProtection="0">
      <alignment horizontal="left" vertical="center" indent="5"/>
    </xf>
    <xf numFmtId="4" fontId="21" fillId="0" borderId="53">
      <alignment horizontal="right" vertical="center"/>
    </xf>
    <xf numFmtId="0" fontId="18" fillId="27" borderId="54">
      <alignment horizontal="right" vertical="center"/>
    </xf>
    <xf numFmtId="4" fontId="18" fillId="27" borderId="55">
      <alignment horizontal="right" vertical="center"/>
    </xf>
    <xf numFmtId="0" fontId="33" fillId="49" borderId="50" applyNumberFormat="0" applyAlignment="0" applyProtection="0"/>
    <xf numFmtId="4" fontId="21" fillId="0" borderId="45" applyFill="0" applyBorder="0" applyProtection="0">
      <alignment horizontal="right" vertical="center"/>
    </xf>
    <xf numFmtId="49" fontId="20" fillId="0" borderId="45" applyNumberFormat="0" applyFill="0" applyBorder="0" applyProtection="0">
      <alignment horizontal="left" vertical="center"/>
    </xf>
    <xf numFmtId="0" fontId="18" fillId="27" borderId="55">
      <alignment horizontal="right" vertical="center"/>
    </xf>
    <xf numFmtId="49" fontId="20" fillId="0" borderId="53" applyNumberFormat="0" applyFill="0" applyBorder="0" applyProtection="0">
      <alignment horizontal="left" vertical="center"/>
    </xf>
    <xf numFmtId="0" fontId="27" fillId="52" borderId="52" applyNumberFormat="0" applyFont="0" applyAlignment="0" applyProtection="0"/>
    <xf numFmtId="0" fontId="52" fillId="0" borderId="51" applyNumberFormat="0" applyFill="0" applyAlignment="0" applyProtection="0"/>
    <xf numFmtId="0" fontId="52" fillId="0" borderId="51" applyNumberFormat="0" applyFill="0" applyAlignment="0" applyProtection="0"/>
    <xf numFmtId="0" fontId="30" fillId="49" borderId="49" applyNumberFormat="0" applyAlignment="0" applyProtection="0"/>
    <xf numFmtId="0" fontId="21" fillId="0" borderId="53">
      <alignment horizontal="right" vertical="center"/>
    </xf>
    <xf numFmtId="0" fontId="36" fillId="36" borderId="50" applyNumberFormat="0" applyAlignment="0" applyProtection="0"/>
    <xf numFmtId="0" fontId="52" fillId="0" borderId="51" applyNumberFormat="0" applyFill="0" applyAlignment="0" applyProtection="0"/>
    <xf numFmtId="0" fontId="18" fillId="27" borderId="53">
      <alignment horizontal="right" vertical="center"/>
    </xf>
    <xf numFmtId="0" fontId="27" fillId="52" borderId="52" applyNumberFormat="0" applyFont="0" applyAlignment="0" applyProtection="0"/>
    <xf numFmtId="0" fontId="30" fillId="49" borderId="41" applyNumberFormat="0" applyAlignment="0" applyProtection="0"/>
    <xf numFmtId="0" fontId="32" fillId="49" borderId="42" applyNumberFormat="0" applyAlignment="0" applyProtection="0"/>
    <xf numFmtId="0" fontId="37" fillId="0" borderId="43" applyNumberFormat="0" applyFill="0" applyAlignment="0" applyProtection="0"/>
    <xf numFmtId="0" fontId="18" fillId="27" borderId="54">
      <alignment horizontal="right" vertical="center"/>
    </xf>
    <xf numFmtId="0" fontId="1" fillId="21" borderId="0" applyNumberFormat="0" applyBorder="0" applyAlignment="0" applyProtection="0"/>
    <xf numFmtId="0" fontId="27" fillId="52" borderId="52" applyNumberFormat="0" applyFont="0" applyAlignment="0" applyProtection="0"/>
    <xf numFmtId="0" fontId="21" fillId="0" borderId="53" applyNumberFormat="0" applyFill="0" applyAlignment="0" applyProtection="0"/>
    <xf numFmtId="0" fontId="49" fillId="49" borderId="49" applyNumberFormat="0" applyAlignment="0" applyProtection="0"/>
    <xf numFmtId="0" fontId="18" fillId="27" borderId="55">
      <alignment horizontal="right" vertical="center"/>
    </xf>
    <xf numFmtId="4" fontId="21" fillId="26" borderId="53"/>
    <xf numFmtId="0" fontId="33" fillId="49" borderId="50" applyNumberFormat="0" applyAlignment="0" applyProtection="0"/>
    <xf numFmtId="0" fontId="32" fillId="49" borderId="50" applyNumberFormat="0" applyAlignment="0" applyProtection="0"/>
    <xf numFmtId="0" fontId="36" fillId="36" borderId="42" applyNumberFormat="0" applyAlignment="0" applyProtection="0"/>
    <xf numFmtId="49" fontId="20" fillId="0" borderId="53" applyNumberFormat="0" applyFill="0" applyBorder="0" applyProtection="0">
      <alignment horizontal="left" vertical="center"/>
    </xf>
    <xf numFmtId="167" fontId="21" fillId="53" borderId="53" applyNumberFormat="0" applyFont="0" applyBorder="0" applyAlignment="0" applyProtection="0">
      <alignment horizontal="right" vertical="center"/>
    </xf>
    <xf numFmtId="0" fontId="37" fillId="0" borderId="51" applyNumberFormat="0" applyFill="0" applyAlignment="0" applyProtection="0"/>
    <xf numFmtId="0" fontId="18" fillId="27" borderId="53">
      <alignment horizontal="right" vertical="center"/>
    </xf>
    <xf numFmtId="4" fontId="18" fillId="27" borderId="55">
      <alignment horizontal="right" vertical="center"/>
    </xf>
    <xf numFmtId="4" fontId="18" fillId="27" borderId="53">
      <alignment horizontal="right" vertical="center"/>
    </xf>
    <xf numFmtId="49" fontId="21" fillId="0" borderId="53" applyNumberFormat="0" applyFont="0" applyFill="0" applyBorder="0" applyProtection="0">
      <alignment horizontal="left" vertical="center" indent="2"/>
    </xf>
    <xf numFmtId="4" fontId="18" fillId="27" borderId="54">
      <alignment horizontal="right" vertical="center"/>
    </xf>
    <xf numFmtId="0" fontId="32" fillId="49" borderId="50" applyNumberFormat="0" applyAlignment="0" applyProtection="0"/>
    <xf numFmtId="0" fontId="21" fillId="26" borderId="53"/>
    <xf numFmtId="0" fontId="21" fillId="27" borderId="48">
      <alignment horizontal="left" vertical="center" wrapText="1" indent="2"/>
    </xf>
    <xf numFmtId="0" fontId="21" fillId="0" borderId="48">
      <alignment horizontal="left" vertical="center" wrapText="1" indent="2"/>
    </xf>
    <xf numFmtId="0" fontId="32" fillId="49" borderId="50" applyNumberFormat="0" applyAlignment="0" applyProtection="0"/>
    <xf numFmtId="0" fontId="37" fillId="0" borderId="51" applyNumberFormat="0" applyFill="0" applyAlignment="0" applyProtection="0"/>
    <xf numFmtId="0" fontId="30" fillId="49" borderId="49" applyNumberFormat="0" applyAlignment="0" applyProtection="0"/>
    <xf numFmtId="49" fontId="20" fillId="0" borderId="53" applyNumberFormat="0" applyFill="0" applyBorder="0" applyProtection="0">
      <alignment horizontal="left" vertical="center"/>
    </xf>
    <xf numFmtId="0" fontId="18" fillId="27" borderId="53">
      <alignment horizontal="right" vertical="center"/>
    </xf>
    <xf numFmtId="0" fontId="18" fillId="25" borderId="53">
      <alignment horizontal="right" vertical="center"/>
    </xf>
    <xf numFmtId="0" fontId="27" fillId="52" borderId="52" applyNumberFormat="0" applyFont="0" applyAlignment="0" applyProtection="0"/>
    <xf numFmtId="0" fontId="52" fillId="0" borderId="51" applyNumberFormat="0" applyFill="0" applyAlignment="0" applyProtection="0"/>
    <xf numFmtId="0" fontId="45" fillId="36" borderId="50" applyNumberFormat="0" applyAlignment="0" applyProtection="0"/>
    <xf numFmtId="0" fontId="27" fillId="52" borderId="52" applyNumberFormat="0" applyFont="0" applyAlignment="0" applyProtection="0"/>
    <xf numFmtId="0" fontId="21" fillId="0" borderId="53">
      <alignment horizontal="right" vertical="center"/>
    </xf>
    <xf numFmtId="0" fontId="18" fillId="25" borderId="53">
      <alignment horizontal="right" vertical="center"/>
    </xf>
    <xf numFmtId="0" fontId="21" fillId="0" borderId="53">
      <alignment horizontal="right" vertical="center"/>
    </xf>
    <xf numFmtId="0" fontId="49" fillId="49" borderId="49" applyNumberFormat="0" applyAlignment="0" applyProtection="0"/>
    <xf numFmtId="0" fontId="33" fillId="49" borderId="50" applyNumberFormat="0" applyAlignment="0" applyProtection="0"/>
    <xf numFmtId="0" fontId="36" fillId="36" borderId="50" applyNumberFormat="0" applyAlignment="0" applyProtection="0"/>
    <xf numFmtId="0" fontId="21" fillId="0" borderId="53" applyNumberFormat="0" applyFill="0" applyAlignment="0" applyProtection="0"/>
    <xf numFmtId="0" fontId="18" fillId="27" borderId="53">
      <alignment horizontal="right" vertical="center"/>
    </xf>
    <xf numFmtId="4" fontId="18" fillId="27" borderId="55">
      <alignment horizontal="right" vertical="center"/>
    </xf>
    <xf numFmtId="0" fontId="33" fillId="49" borderId="50" applyNumberFormat="0" applyAlignment="0" applyProtection="0"/>
    <xf numFmtId="0" fontId="49" fillId="49" borderId="49" applyNumberFormat="0" applyAlignment="0" applyProtection="0"/>
    <xf numFmtId="4" fontId="18" fillId="25" borderId="53">
      <alignment horizontal="right" vertical="center"/>
    </xf>
    <xf numFmtId="4" fontId="23" fillId="25" borderId="53">
      <alignment horizontal="right" vertical="center"/>
    </xf>
    <xf numFmtId="0" fontId="27" fillId="52" borderId="52" applyNumberFormat="0" applyFont="0" applyAlignment="0" applyProtection="0"/>
    <xf numFmtId="0" fontId="23" fillId="25" borderId="53">
      <alignment horizontal="right" vertical="center"/>
    </xf>
    <xf numFmtId="49" fontId="21" fillId="0" borderId="53" applyNumberFormat="0" applyFont="0" applyFill="0" applyBorder="0" applyProtection="0">
      <alignment horizontal="left" vertical="center" indent="2"/>
    </xf>
    <xf numFmtId="49" fontId="21" fillId="0" borderId="53" applyNumberFormat="0" applyFont="0" applyFill="0" applyBorder="0" applyProtection="0">
      <alignment horizontal="left" vertical="center" indent="2"/>
    </xf>
    <xf numFmtId="0" fontId="33" fillId="49" borderId="50" applyNumberFormat="0" applyAlignment="0" applyProtection="0"/>
    <xf numFmtId="0" fontId="52" fillId="0" borderId="51" applyNumberFormat="0" applyFill="0" applyAlignment="0" applyProtection="0"/>
    <xf numFmtId="0" fontId="9" fillId="22" borderId="0" applyNumberFormat="0" applyBorder="0" applyAlignment="0" applyProtection="0"/>
    <xf numFmtId="0" fontId="1" fillId="20" borderId="0" applyNumberFormat="0" applyBorder="0" applyAlignment="0" applyProtection="0"/>
    <xf numFmtId="0" fontId="1" fillId="6" borderId="0" applyNumberFormat="0" applyBorder="0" applyAlignment="0" applyProtection="0"/>
    <xf numFmtId="0" fontId="9" fillId="13"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9" fillId="10" borderId="0" applyNumberFormat="0" applyBorder="0" applyAlignment="0" applyProtection="0"/>
    <xf numFmtId="0" fontId="1" fillId="8" borderId="0" applyNumberFormat="0" applyBorder="0" applyAlignment="0" applyProtection="0"/>
    <xf numFmtId="0" fontId="9" fillId="7" borderId="0" applyNumberFormat="0" applyBorder="0" applyAlignment="0" applyProtection="0"/>
    <xf numFmtId="0" fontId="69" fillId="0" borderId="0"/>
    <xf numFmtId="0" fontId="7" fillId="0" borderId="0" applyNumberFormat="0" applyFill="0" applyBorder="0" applyAlignment="0" applyProtection="0"/>
    <xf numFmtId="0" fontId="4" fillId="4" borderId="2" applyNumberFormat="0" applyAlignment="0" applyProtection="0"/>
    <xf numFmtId="4" fontId="18" fillId="27" borderId="45">
      <alignment horizontal="right" vertical="center"/>
    </xf>
    <xf numFmtId="0" fontId="21" fillId="26" borderId="45"/>
    <xf numFmtId="0" fontId="32" fillId="49" borderId="42" applyNumberFormat="0" applyAlignment="0" applyProtection="0"/>
    <xf numFmtId="0" fontId="18" fillId="25" borderId="45">
      <alignment horizontal="right" vertical="center"/>
    </xf>
    <xf numFmtId="0" fontId="21" fillId="0" borderId="45">
      <alignment horizontal="right" vertical="center"/>
    </xf>
    <xf numFmtId="0" fontId="52" fillId="0" borderId="43" applyNumberFormat="0" applyFill="0" applyAlignment="0" applyProtection="0"/>
    <xf numFmtId="0" fontId="21" fillId="25" borderId="46">
      <alignment horizontal="left" vertical="center"/>
    </xf>
    <xf numFmtId="0" fontId="45" fillId="36" borderId="42" applyNumberFormat="0" applyAlignment="0" applyProtection="0"/>
    <xf numFmtId="167" fontId="21" fillId="53" borderId="45" applyNumberFormat="0" applyFont="0" applyBorder="0" applyAlignment="0" applyProtection="0">
      <alignment horizontal="right" vertical="center"/>
    </xf>
    <xf numFmtId="0" fontId="27" fillId="52" borderId="44" applyNumberFormat="0" applyFont="0" applyAlignment="0" applyProtection="0"/>
    <xf numFmtId="0" fontId="21" fillId="0" borderId="48">
      <alignment horizontal="left" vertical="center" wrapText="1" indent="2"/>
    </xf>
    <xf numFmtId="4" fontId="21" fillId="26" borderId="45"/>
    <xf numFmtId="49" fontId="20" fillId="0" borderId="45" applyNumberFormat="0" applyFill="0" applyBorder="0" applyProtection="0">
      <alignment horizontal="left" vertical="center"/>
    </xf>
    <xf numFmtId="0" fontId="21" fillId="0" borderId="45">
      <alignment horizontal="right" vertical="center"/>
    </xf>
    <xf numFmtId="4" fontId="18" fillId="27" borderId="47">
      <alignment horizontal="right" vertical="center"/>
    </xf>
    <xf numFmtId="4" fontId="18" fillId="27" borderId="45">
      <alignment horizontal="right" vertical="center"/>
    </xf>
    <xf numFmtId="4" fontId="18" fillId="27" borderId="45">
      <alignment horizontal="right" vertical="center"/>
    </xf>
    <xf numFmtId="0" fontId="23" fillId="25" borderId="45">
      <alignment horizontal="right" vertical="center"/>
    </xf>
    <xf numFmtId="0" fontId="18" fillId="25" borderId="45">
      <alignment horizontal="right" vertical="center"/>
    </xf>
    <xf numFmtId="49" fontId="21" fillId="0" borderId="45" applyNumberFormat="0" applyFont="0" applyFill="0" applyBorder="0" applyProtection="0">
      <alignment horizontal="left" vertical="center" indent="2"/>
    </xf>
    <xf numFmtId="0" fontId="45" fillId="36" borderId="42" applyNumberFormat="0" applyAlignment="0" applyProtection="0"/>
    <xf numFmtId="0" fontId="30" fillId="49" borderId="41" applyNumberFormat="0" applyAlignment="0" applyProtection="0"/>
    <xf numFmtId="49" fontId="21" fillId="0" borderId="45" applyNumberFormat="0" applyFont="0" applyFill="0" applyBorder="0" applyProtection="0">
      <alignment horizontal="left" vertical="center" indent="2"/>
    </xf>
    <xf numFmtId="0" fontId="36" fillId="36" borderId="42" applyNumberFormat="0" applyAlignment="0" applyProtection="0"/>
    <xf numFmtId="4" fontId="21" fillId="0" borderId="45" applyFill="0" applyBorder="0" applyProtection="0">
      <alignment horizontal="right" vertical="center"/>
    </xf>
    <xf numFmtId="0" fontId="33" fillId="49" borderId="42" applyNumberFormat="0" applyAlignment="0" applyProtection="0"/>
    <xf numFmtId="0" fontId="52" fillId="0" borderId="43" applyNumberFormat="0" applyFill="0" applyAlignment="0" applyProtection="0"/>
    <xf numFmtId="0" fontId="49" fillId="49" borderId="41" applyNumberFormat="0" applyAlignment="0" applyProtection="0"/>
    <xf numFmtId="0" fontId="21" fillId="0" borderId="45" applyNumberFormat="0" applyFill="0" applyAlignment="0" applyProtection="0"/>
    <xf numFmtId="4" fontId="21" fillId="0" borderId="45">
      <alignment horizontal="right" vertical="center"/>
    </xf>
    <xf numFmtId="0" fontId="21" fillId="0" borderId="45">
      <alignment horizontal="right" vertical="center"/>
    </xf>
    <xf numFmtId="0" fontId="45" fillId="36" borderId="42" applyNumberFormat="0" applyAlignment="0" applyProtection="0"/>
    <xf numFmtId="0" fontId="30" fillId="49" borderId="41" applyNumberFormat="0" applyAlignment="0" applyProtection="0"/>
    <xf numFmtId="0" fontId="32" fillId="49" borderId="42" applyNumberFormat="0" applyAlignment="0" applyProtection="0"/>
    <xf numFmtId="0" fontId="21" fillId="27" borderId="48">
      <alignment horizontal="left" vertical="center" wrapText="1" indent="2"/>
    </xf>
    <xf numFmtId="0" fontId="33" fillId="49" borderId="42" applyNumberFormat="0" applyAlignment="0" applyProtection="0"/>
    <xf numFmtId="0" fontId="33" fillId="49" borderId="42" applyNumberFormat="0" applyAlignment="0" applyProtection="0"/>
    <xf numFmtId="4" fontId="18" fillId="27" borderId="46">
      <alignment horizontal="right" vertical="center"/>
    </xf>
    <xf numFmtId="0" fontId="18" fillId="27" borderId="46">
      <alignment horizontal="right" vertical="center"/>
    </xf>
    <xf numFmtId="0" fontId="18" fillId="27" borderId="45">
      <alignment horizontal="right" vertical="center"/>
    </xf>
    <xf numFmtId="4" fontId="23" fillId="25" borderId="45">
      <alignment horizontal="right" vertical="center"/>
    </xf>
    <xf numFmtId="0" fontId="36" fillId="36" borderId="42" applyNumberFormat="0" applyAlignment="0" applyProtection="0"/>
    <xf numFmtId="0" fontId="37" fillId="0" borderId="43" applyNumberFormat="0" applyFill="0" applyAlignment="0" applyProtection="0"/>
    <xf numFmtId="0" fontId="52" fillId="0" borderId="43" applyNumberFormat="0" applyFill="0" applyAlignment="0" applyProtection="0"/>
    <xf numFmtId="0" fontId="27" fillId="52" borderId="44" applyNumberFormat="0" applyFont="0" applyAlignment="0" applyProtection="0"/>
    <xf numFmtId="0" fontId="45" fillId="36" borderId="42" applyNumberFormat="0" applyAlignment="0" applyProtection="0"/>
    <xf numFmtId="49" fontId="20" fillId="0" borderId="45" applyNumberFormat="0" applyFill="0" applyBorder="0" applyProtection="0">
      <alignment horizontal="left" vertical="center"/>
    </xf>
    <xf numFmtId="0" fontId="21" fillId="27" borderId="48">
      <alignment horizontal="left" vertical="center" wrapText="1" indent="2"/>
    </xf>
    <xf numFmtId="0" fontId="33" fillId="49" borderId="42" applyNumberFormat="0" applyAlignment="0" applyProtection="0"/>
    <xf numFmtId="0" fontId="21" fillId="0" borderId="48">
      <alignment horizontal="left" vertical="center" wrapText="1" indent="2"/>
    </xf>
    <xf numFmtId="0" fontId="27" fillId="52" borderId="44" applyNumberFormat="0" applyFont="0" applyAlignment="0" applyProtection="0"/>
    <xf numFmtId="0" fontId="19" fillId="52" borderId="44" applyNumberFormat="0" applyFont="0" applyAlignment="0" applyProtection="0"/>
    <xf numFmtId="0" fontId="49" fillId="49" borderId="41" applyNumberFormat="0" applyAlignment="0" applyProtection="0"/>
    <xf numFmtId="0" fontId="52" fillId="0" borderId="43" applyNumberFormat="0" applyFill="0" applyAlignment="0" applyProtection="0"/>
    <xf numFmtId="4" fontId="21" fillId="26" borderId="45"/>
    <xf numFmtId="0" fontId="18" fillId="27" borderId="45">
      <alignment horizontal="right" vertical="center"/>
    </xf>
    <xf numFmtId="0" fontId="52" fillId="0" borderId="43" applyNumberFormat="0" applyFill="0" applyAlignment="0" applyProtection="0"/>
    <xf numFmtId="4" fontId="18" fillId="27" borderId="47">
      <alignment horizontal="right" vertical="center"/>
    </xf>
    <xf numFmtId="0" fontId="32" fillId="49" borderId="42" applyNumberFormat="0" applyAlignment="0" applyProtection="0"/>
    <xf numFmtId="0" fontId="18" fillId="27" borderId="46">
      <alignment horizontal="right" vertical="center"/>
    </xf>
    <xf numFmtId="0" fontId="33" fillId="49" borderId="42" applyNumberFormat="0" applyAlignment="0" applyProtection="0"/>
    <xf numFmtId="0" fontId="37" fillId="0" borderId="43" applyNumberFormat="0" applyFill="0" applyAlignment="0" applyProtection="0"/>
    <xf numFmtId="0" fontId="27" fillId="52" borderId="44" applyNumberFormat="0" applyFont="0" applyAlignment="0" applyProtection="0"/>
    <xf numFmtId="4" fontId="18" fillId="27" borderId="46">
      <alignment horizontal="right" vertical="center"/>
    </xf>
    <xf numFmtId="0" fontId="21" fillId="27" borderId="48">
      <alignment horizontal="left" vertical="center" wrapText="1" indent="2"/>
    </xf>
    <xf numFmtId="0" fontId="21" fillId="26" borderId="45"/>
    <xf numFmtId="167" fontId="21" fillId="53" borderId="45" applyNumberFormat="0" applyFont="0" applyBorder="0" applyAlignment="0" applyProtection="0">
      <alignment horizontal="right" vertical="center"/>
    </xf>
    <xf numFmtId="0" fontId="21" fillId="0" borderId="45" applyNumberFormat="0" applyFill="0" applyAlignment="0" applyProtection="0"/>
    <xf numFmtId="4" fontId="21" fillId="0" borderId="45" applyFill="0" applyBorder="0" applyProtection="0">
      <alignment horizontal="right" vertical="center"/>
    </xf>
    <xf numFmtId="4" fontId="18" fillId="25" borderId="45">
      <alignment horizontal="right" vertical="center"/>
    </xf>
    <xf numFmtId="0" fontId="37" fillId="0" borderId="43" applyNumberFormat="0" applyFill="0" applyAlignment="0" applyProtection="0"/>
    <xf numFmtId="49" fontId="20" fillId="0" borderId="45" applyNumberFormat="0" applyFill="0" applyBorder="0" applyProtection="0">
      <alignment horizontal="left" vertical="center"/>
    </xf>
    <xf numFmtId="49" fontId="21" fillId="0" borderId="46" applyNumberFormat="0" applyFont="0" applyFill="0" applyBorder="0" applyProtection="0">
      <alignment horizontal="left" vertical="center" indent="5"/>
    </xf>
    <xf numFmtId="0" fontId="21" fillId="25" borderId="46">
      <alignment horizontal="left" vertical="center"/>
    </xf>
    <xf numFmtId="0" fontId="33" fillId="49" borderId="42" applyNumberFormat="0" applyAlignment="0" applyProtection="0"/>
    <xf numFmtId="4" fontId="18" fillId="27" borderId="47">
      <alignment horizontal="right" vertical="center"/>
    </xf>
    <xf numFmtId="0" fontId="45" fillId="36" borderId="42" applyNumberFormat="0" applyAlignment="0" applyProtection="0"/>
    <xf numFmtId="0" fontId="45" fillId="36" borderId="42" applyNumberFormat="0" applyAlignment="0" applyProtection="0"/>
    <xf numFmtId="0" fontId="27" fillId="52" borderId="44" applyNumberFormat="0" applyFont="0" applyAlignment="0" applyProtection="0"/>
    <xf numFmtId="0" fontId="49" fillId="49" borderId="41" applyNumberFormat="0" applyAlignment="0" applyProtection="0"/>
    <xf numFmtId="0" fontId="52" fillId="0" borderId="43" applyNumberFormat="0" applyFill="0" applyAlignment="0" applyProtection="0"/>
    <xf numFmtId="0" fontId="18" fillId="27" borderId="45">
      <alignment horizontal="right" vertical="center"/>
    </xf>
    <xf numFmtId="0" fontId="19" fillId="52" borderId="44" applyNumberFormat="0" applyFont="0" applyAlignment="0" applyProtection="0"/>
    <xf numFmtId="4" fontId="21" fillId="0" borderId="45">
      <alignment horizontal="right" vertical="center"/>
    </xf>
    <xf numFmtId="0" fontId="52" fillId="0" borderId="43" applyNumberFormat="0" applyFill="0" applyAlignment="0" applyProtection="0"/>
    <xf numFmtId="0" fontId="18" fillId="27" borderId="45">
      <alignment horizontal="right" vertical="center"/>
    </xf>
    <xf numFmtId="0" fontId="18" fillId="27" borderId="45">
      <alignment horizontal="right" vertical="center"/>
    </xf>
    <xf numFmtId="4" fontId="23" fillId="25" borderId="45">
      <alignment horizontal="right" vertical="center"/>
    </xf>
    <xf numFmtId="0" fontId="18" fillId="25" borderId="45">
      <alignment horizontal="right" vertical="center"/>
    </xf>
    <xf numFmtId="4" fontId="18" fillId="25" borderId="45">
      <alignment horizontal="right" vertical="center"/>
    </xf>
    <xf numFmtId="0" fontId="23" fillId="25" borderId="45">
      <alignment horizontal="right" vertical="center"/>
    </xf>
    <xf numFmtId="4" fontId="23" fillId="25" borderId="45">
      <alignment horizontal="right" vertical="center"/>
    </xf>
    <xf numFmtId="0" fontId="18" fillId="27" borderId="45">
      <alignment horizontal="right" vertical="center"/>
    </xf>
    <xf numFmtId="4" fontId="18" fillId="27" borderId="45">
      <alignment horizontal="right" vertical="center"/>
    </xf>
    <xf numFmtId="0" fontId="18" fillId="27" borderId="45">
      <alignment horizontal="right" vertical="center"/>
    </xf>
    <xf numFmtId="4" fontId="18" fillId="27" borderId="45">
      <alignment horizontal="right" vertical="center"/>
    </xf>
    <xf numFmtId="0" fontId="18" fillId="27" borderId="46">
      <alignment horizontal="right" vertical="center"/>
    </xf>
    <xf numFmtId="4" fontId="18" fillId="27" borderId="46">
      <alignment horizontal="right" vertical="center"/>
    </xf>
    <xf numFmtId="0" fontId="18" fillId="27" borderId="47">
      <alignment horizontal="right" vertical="center"/>
    </xf>
    <xf numFmtId="4" fontId="18" fillId="27" borderId="47">
      <alignment horizontal="right" vertical="center"/>
    </xf>
    <xf numFmtId="0" fontId="33" fillId="49" borderId="42" applyNumberFormat="0" applyAlignment="0" applyProtection="0"/>
    <xf numFmtId="0" fontId="21" fillId="27" borderId="48">
      <alignment horizontal="left" vertical="center" wrapText="1" indent="2"/>
    </xf>
    <xf numFmtId="0" fontId="21" fillId="0" borderId="48">
      <alignment horizontal="left" vertical="center" wrapText="1" indent="2"/>
    </xf>
    <xf numFmtId="0" fontId="21" fillId="25" borderId="46">
      <alignment horizontal="left" vertical="center"/>
    </xf>
    <xf numFmtId="0" fontId="45" fillId="36" borderId="42" applyNumberFormat="0" applyAlignment="0" applyProtection="0"/>
    <xf numFmtId="0" fontId="21" fillId="0" borderId="45">
      <alignment horizontal="right" vertical="center"/>
    </xf>
    <xf numFmtId="4" fontId="21" fillId="0" borderId="45">
      <alignment horizontal="right" vertical="center"/>
    </xf>
    <xf numFmtId="0" fontId="21" fillId="0" borderId="45" applyNumberFormat="0" applyFill="0" applyAlignment="0" applyProtection="0"/>
    <xf numFmtId="0" fontId="49" fillId="49" borderId="41" applyNumberFormat="0" applyAlignment="0" applyProtection="0"/>
    <xf numFmtId="167" fontId="21" fillId="53" borderId="45" applyNumberFormat="0" applyFont="0" applyBorder="0" applyAlignment="0" applyProtection="0">
      <alignment horizontal="right" vertical="center"/>
    </xf>
    <xf numFmtId="0" fontId="21" fillId="26" borderId="45"/>
    <xf numFmtId="4" fontId="21" fillId="26" borderId="45"/>
    <xf numFmtId="0" fontId="52" fillId="0" borderId="43" applyNumberFormat="0" applyFill="0" applyAlignment="0" applyProtection="0"/>
    <xf numFmtId="0" fontId="19" fillId="52" borderId="44" applyNumberFormat="0" applyFont="0" applyAlignment="0" applyProtection="0"/>
    <xf numFmtId="0" fontId="27" fillId="52" borderId="44" applyNumberFormat="0" applyFont="0" applyAlignment="0" applyProtection="0"/>
    <xf numFmtId="0" fontId="21" fillId="0" borderId="45" applyNumberFormat="0" applyFill="0" applyAlignment="0" applyProtection="0"/>
    <xf numFmtId="0" fontId="37" fillId="0" borderId="43" applyNumberFormat="0" applyFill="0" applyAlignment="0" applyProtection="0"/>
    <xf numFmtId="0" fontId="52" fillId="0" borderId="43" applyNumberFormat="0" applyFill="0" applyAlignment="0" applyProtection="0"/>
    <xf numFmtId="0" fontId="36" fillId="36" borderId="42" applyNumberFormat="0" applyAlignment="0" applyProtection="0"/>
    <xf numFmtId="0" fontId="33" fillId="49" borderId="42" applyNumberFormat="0" applyAlignment="0" applyProtection="0"/>
    <xf numFmtId="4" fontId="23" fillId="25" borderId="45">
      <alignment horizontal="right" vertical="center"/>
    </xf>
    <xf numFmtId="0" fontId="18" fillId="25" borderId="45">
      <alignment horizontal="right" vertical="center"/>
    </xf>
    <xf numFmtId="167" fontId="21" fillId="53" borderId="45" applyNumberFormat="0" applyFont="0" applyBorder="0" applyAlignment="0" applyProtection="0">
      <alignment horizontal="right" vertical="center"/>
    </xf>
    <xf numFmtId="0" fontId="37" fillId="0" borderId="43" applyNumberFormat="0" applyFill="0" applyAlignment="0" applyProtection="0"/>
    <xf numFmtId="49" fontId="21" fillId="0" borderId="45" applyNumberFormat="0" applyFont="0" applyFill="0" applyBorder="0" applyProtection="0">
      <alignment horizontal="left" vertical="center" indent="2"/>
    </xf>
    <xf numFmtId="49" fontId="21" fillId="0" borderId="46" applyNumberFormat="0" applyFont="0" applyFill="0" applyBorder="0" applyProtection="0">
      <alignment horizontal="left" vertical="center" indent="5"/>
    </xf>
    <xf numFmtId="49" fontId="21" fillId="0" borderId="45" applyNumberFormat="0" applyFont="0" applyFill="0" applyBorder="0" applyProtection="0">
      <alignment horizontal="left" vertical="center" indent="2"/>
    </xf>
    <xf numFmtId="4" fontId="21" fillId="0" borderId="45" applyFill="0" applyBorder="0" applyProtection="0">
      <alignment horizontal="right" vertical="center"/>
    </xf>
    <xf numFmtId="49" fontId="20" fillId="0" borderId="45" applyNumberFormat="0" applyFill="0" applyBorder="0" applyProtection="0">
      <alignment horizontal="left" vertical="center"/>
    </xf>
    <xf numFmtId="0" fontId="21" fillId="0" borderId="48">
      <alignment horizontal="left" vertical="center" wrapText="1" indent="2"/>
    </xf>
    <xf numFmtId="0" fontId="49" fillId="49" borderId="41" applyNumberFormat="0" applyAlignment="0" applyProtection="0"/>
    <xf numFmtId="0" fontId="18" fillId="27" borderId="47">
      <alignment horizontal="right" vertical="center"/>
    </xf>
    <xf numFmtId="0" fontId="36" fillId="36" borderId="42" applyNumberFormat="0" applyAlignment="0" applyProtection="0"/>
    <xf numFmtId="0" fontId="18" fillId="27" borderId="47">
      <alignment horizontal="right" vertical="center"/>
    </xf>
    <xf numFmtId="4" fontId="18" fillId="27" borderId="45">
      <alignment horizontal="right" vertical="center"/>
    </xf>
    <xf numFmtId="0" fontId="18" fillId="27" borderId="45">
      <alignment horizontal="right" vertical="center"/>
    </xf>
    <xf numFmtId="0" fontId="30" fillId="49" borderId="41" applyNumberFormat="0" applyAlignment="0" applyProtection="0"/>
    <xf numFmtId="0" fontId="32" fillId="49" borderId="42" applyNumberFormat="0" applyAlignment="0" applyProtection="0"/>
    <xf numFmtId="0" fontId="37" fillId="0" borderId="43" applyNumberFormat="0" applyFill="0" applyAlignment="0" applyProtection="0"/>
    <xf numFmtId="0" fontId="21" fillId="26" borderId="45"/>
    <xf numFmtId="4" fontId="21" fillId="26" borderId="45"/>
    <xf numFmtId="4" fontId="18" fillId="27" borderId="45">
      <alignment horizontal="right" vertical="center"/>
    </xf>
    <xf numFmtId="0" fontId="23" fillId="25" borderId="45">
      <alignment horizontal="right" vertical="center"/>
    </xf>
    <xf numFmtId="0" fontId="36" fillId="36" borderId="42" applyNumberFormat="0" applyAlignment="0" applyProtection="0"/>
    <xf numFmtId="0" fontId="33" fillId="49" borderId="42" applyNumberFormat="0" applyAlignment="0" applyProtection="0"/>
    <xf numFmtId="4" fontId="21" fillId="0" borderId="45">
      <alignment horizontal="right" vertical="center"/>
    </xf>
    <xf numFmtId="0" fontId="21" fillId="27" borderId="48">
      <alignment horizontal="left" vertical="center" wrapText="1" indent="2"/>
    </xf>
    <xf numFmtId="0" fontId="21" fillId="0" borderId="48">
      <alignment horizontal="left" vertical="center" wrapText="1" indent="2"/>
    </xf>
    <xf numFmtId="0" fontId="49" fillId="49" borderId="41" applyNumberFormat="0" applyAlignment="0" applyProtection="0"/>
    <xf numFmtId="0" fontId="45" fillId="36" borderId="42" applyNumberFormat="0" applyAlignment="0" applyProtection="0"/>
    <xf numFmtId="0" fontId="32" fillId="49" borderId="42" applyNumberFormat="0" applyAlignment="0" applyProtection="0"/>
    <xf numFmtId="0" fontId="30" fillId="49" borderId="41" applyNumberFormat="0" applyAlignment="0" applyProtection="0"/>
    <xf numFmtId="0" fontId="18" fillId="27" borderId="47">
      <alignment horizontal="right" vertical="center"/>
    </xf>
    <xf numFmtId="0" fontId="23" fillId="25" borderId="45">
      <alignment horizontal="right" vertical="center"/>
    </xf>
    <xf numFmtId="4" fontId="18" fillId="25" borderId="45">
      <alignment horizontal="right" vertical="center"/>
    </xf>
    <xf numFmtId="4" fontId="18" fillId="27" borderId="45">
      <alignment horizontal="right" vertical="center"/>
    </xf>
    <xf numFmtId="49" fontId="21" fillId="0" borderId="46" applyNumberFormat="0" applyFont="0" applyFill="0" applyBorder="0" applyProtection="0">
      <alignment horizontal="left" vertical="center" indent="5"/>
    </xf>
    <xf numFmtId="4" fontId="21" fillId="0" borderId="45" applyFill="0" applyBorder="0" applyProtection="0">
      <alignment horizontal="right" vertical="center"/>
    </xf>
    <xf numFmtId="4" fontId="18" fillId="25" borderId="45">
      <alignment horizontal="right" vertical="center"/>
    </xf>
    <xf numFmtId="0" fontId="17" fillId="0" borderId="0"/>
    <xf numFmtId="0" fontId="45" fillId="36" borderId="42" applyNumberFormat="0" applyAlignment="0" applyProtection="0"/>
    <xf numFmtId="0" fontId="36" fillId="36" borderId="42" applyNumberFormat="0" applyAlignment="0" applyProtection="0"/>
    <xf numFmtId="0" fontId="32" fillId="49" borderId="42" applyNumberFormat="0" applyAlignment="0" applyProtection="0"/>
    <xf numFmtId="0" fontId="21" fillId="27" borderId="48">
      <alignment horizontal="left" vertical="center" wrapText="1" indent="2"/>
    </xf>
    <xf numFmtId="0" fontId="21" fillId="0" borderId="48">
      <alignment horizontal="left" vertical="center" wrapText="1" indent="2"/>
    </xf>
    <xf numFmtId="0" fontId="21" fillId="27" borderId="48">
      <alignment horizontal="left" vertical="center" wrapText="1" indent="2"/>
    </xf>
    <xf numFmtId="0" fontId="21" fillId="0" borderId="48">
      <alignment horizontal="left" vertical="center" wrapText="1" indent="2"/>
    </xf>
    <xf numFmtId="0" fontId="30" fillId="49" borderId="41" applyNumberFormat="0" applyAlignment="0" applyProtection="0"/>
    <xf numFmtId="0" fontId="32" fillId="49" borderId="42" applyNumberFormat="0" applyAlignment="0" applyProtection="0"/>
    <xf numFmtId="0" fontId="33" fillId="49" borderId="42" applyNumberFormat="0" applyAlignment="0" applyProtection="0"/>
    <xf numFmtId="0" fontId="36" fillId="36" borderId="42" applyNumberFormat="0" applyAlignment="0" applyProtection="0"/>
    <xf numFmtId="0" fontId="37" fillId="0" borderId="43" applyNumberFormat="0" applyFill="0" applyAlignment="0" applyProtection="0"/>
    <xf numFmtId="0" fontId="45" fillId="36" borderId="42" applyNumberFormat="0" applyAlignment="0" applyProtection="0"/>
    <xf numFmtId="0" fontId="27" fillId="52" borderId="44" applyNumberFormat="0" applyFont="0" applyAlignment="0" applyProtection="0"/>
    <xf numFmtId="0" fontId="19" fillId="52" borderId="44" applyNumberFormat="0" applyFont="0" applyAlignment="0" applyProtection="0"/>
    <xf numFmtId="0" fontId="49" fillId="49" borderId="41" applyNumberFormat="0" applyAlignment="0" applyProtection="0"/>
    <xf numFmtId="0" fontId="52" fillId="0" borderId="43" applyNumberFormat="0" applyFill="0" applyAlignment="0" applyProtection="0"/>
    <xf numFmtId="0" fontId="33" fillId="49" borderId="42" applyNumberFormat="0" applyAlignment="0" applyProtection="0"/>
    <xf numFmtId="0" fontId="45" fillId="36" borderId="42" applyNumberFormat="0" applyAlignment="0" applyProtection="0"/>
    <xf numFmtId="0" fontId="27" fillId="52" borderId="44" applyNumberFormat="0" applyFont="0" applyAlignment="0" applyProtection="0"/>
    <xf numFmtId="0" fontId="49" fillId="49" borderId="41" applyNumberFormat="0" applyAlignment="0" applyProtection="0"/>
    <xf numFmtId="0" fontId="52" fillId="0" borderId="43" applyNumberFormat="0" applyFill="0" applyAlignment="0" applyProtection="0"/>
    <xf numFmtId="4" fontId="18" fillId="27" borderId="53">
      <alignment horizontal="right" vertical="center"/>
    </xf>
    <xf numFmtId="0" fontId="52" fillId="0" borderId="51" applyNumberFormat="0" applyFill="0" applyAlignment="0" applyProtection="0"/>
    <xf numFmtId="0" fontId="18" fillId="27" borderId="39">
      <alignment horizontal="right" vertical="center"/>
    </xf>
    <xf numFmtId="4" fontId="18" fillId="27" borderId="39">
      <alignment horizontal="right" vertical="center"/>
    </xf>
    <xf numFmtId="0" fontId="33" fillId="49" borderId="42" applyNumberFormat="0" applyAlignment="0" applyProtection="0"/>
    <xf numFmtId="0" fontId="21" fillId="27" borderId="40">
      <alignment horizontal="left" vertical="center" wrapText="1" indent="2"/>
    </xf>
    <xf numFmtId="0" fontId="21" fillId="0" borderId="40">
      <alignment horizontal="left" vertical="center" wrapText="1" indent="2"/>
    </xf>
    <xf numFmtId="0" fontId="45" fillId="36" borderId="42" applyNumberFormat="0" applyAlignment="0" applyProtection="0"/>
    <xf numFmtId="0" fontId="49" fillId="49" borderId="41" applyNumberFormat="0" applyAlignment="0" applyProtection="0"/>
    <xf numFmtId="0" fontId="52" fillId="0" borderId="43" applyNumberFormat="0" applyFill="0" applyAlignment="0" applyProtection="0"/>
    <xf numFmtId="0" fontId="30" fillId="49" borderId="41" applyNumberFormat="0" applyAlignment="0" applyProtection="0"/>
    <xf numFmtId="0" fontId="32" fillId="49" borderId="42" applyNumberFormat="0" applyAlignment="0" applyProtection="0"/>
    <xf numFmtId="0" fontId="37" fillId="0" borderId="43" applyNumberFormat="0" applyFill="0" applyAlignment="0" applyProtection="0"/>
    <xf numFmtId="49" fontId="21" fillId="0" borderId="45" applyNumberFormat="0" applyFont="0" applyFill="0" applyBorder="0" applyProtection="0">
      <alignment horizontal="left" vertical="center" indent="2"/>
    </xf>
    <xf numFmtId="0" fontId="18" fillId="25" borderId="45">
      <alignment horizontal="right" vertical="center"/>
    </xf>
    <xf numFmtId="4" fontId="18" fillId="25" borderId="45">
      <alignment horizontal="right" vertical="center"/>
    </xf>
    <xf numFmtId="0" fontId="23" fillId="25" borderId="45">
      <alignment horizontal="right" vertical="center"/>
    </xf>
    <xf numFmtId="4" fontId="23" fillId="25" borderId="45">
      <alignment horizontal="right" vertical="center"/>
    </xf>
    <xf numFmtId="0" fontId="18" fillId="27" borderId="45">
      <alignment horizontal="right" vertical="center"/>
    </xf>
    <xf numFmtId="4" fontId="18" fillId="27" borderId="45">
      <alignment horizontal="right" vertical="center"/>
    </xf>
    <xf numFmtId="0" fontId="18" fillId="27" borderId="45">
      <alignment horizontal="right" vertical="center"/>
    </xf>
    <xf numFmtId="4" fontId="18" fillId="27" borderId="45">
      <alignment horizontal="right" vertical="center"/>
    </xf>
    <xf numFmtId="0" fontId="36" fillId="36" borderId="42" applyNumberFormat="0" applyAlignment="0" applyProtection="0"/>
    <xf numFmtId="0" fontId="21" fillId="0" borderId="45">
      <alignment horizontal="right" vertical="center"/>
    </xf>
    <xf numFmtId="4" fontId="21" fillId="0" borderId="45">
      <alignment horizontal="right" vertical="center"/>
    </xf>
    <xf numFmtId="4" fontId="21" fillId="0" borderId="45" applyFill="0" applyBorder="0" applyProtection="0">
      <alignment horizontal="right" vertical="center"/>
    </xf>
    <xf numFmtId="49" fontId="20" fillId="0" borderId="45" applyNumberFormat="0" applyFill="0" applyBorder="0" applyProtection="0">
      <alignment horizontal="left" vertical="center"/>
    </xf>
    <xf numFmtId="0" fontId="21" fillId="0" borderId="45" applyNumberFormat="0" applyFill="0" applyAlignment="0" applyProtection="0"/>
    <xf numFmtId="167" fontId="21" fillId="53" borderId="45" applyNumberFormat="0" applyFont="0" applyBorder="0" applyAlignment="0" applyProtection="0">
      <alignment horizontal="right" vertical="center"/>
    </xf>
    <xf numFmtId="0" fontId="21" fillId="26" borderId="45"/>
    <xf numFmtId="4" fontId="21" fillId="26" borderId="45"/>
    <xf numFmtId="4" fontId="18" fillId="27" borderId="45">
      <alignment horizontal="right" vertical="center"/>
    </xf>
    <xf numFmtId="0" fontId="21" fillId="26" borderId="45"/>
    <xf numFmtId="0" fontId="32" fillId="49" borderId="42" applyNumberFormat="0" applyAlignment="0" applyProtection="0"/>
    <xf numFmtId="0" fontId="18" fillId="25" borderId="45">
      <alignment horizontal="right" vertical="center"/>
    </xf>
    <xf numFmtId="0" fontId="21" fillId="0" borderId="45">
      <alignment horizontal="right" vertical="center"/>
    </xf>
    <xf numFmtId="0" fontId="52" fillId="0" borderId="43" applyNumberFormat="0" applyFill="0" applyAlignment="0" applyProtection="0"/>
    <xf numFmtId="0" fontId="21" fillId="25" borderId="46">
      <alignment horizontal="left" vertical="center"/>
    </xf>
    <xf numFmtId="0" fontId="45" fillId="36" borderId="42" applyNumberFormat="0" applyAlignment="0" applyProtection="0"/>
    <xf numFmtId="167" fontId="21" fillId="53" borderId="45" applyNumberFormat="0" applyFont="0" applyBorder="0" applyAlignment="0" applyProtection="0">
      <alignment horizontal="right" vertical="center"/>
    </xf>
    <xf numFmtId="0" fontId="27" fillId="52" borderId="44" applyNumberFormat="0" applyFont="0" applyAlignment="0" applyProtection="0"/>
    <xf numFmtId="0" fontId="21" fillId="0" borderId="48">
      <alignment horizontal="left" vertical="center" wrapText="1" indent="2"/>
    </xf>
    <xf numFmtId="4" fontId="21" fillId="26" borderId="45"/>
    <xf numFmtId="49" fontId="20" fillId="0" borderId="45" applyNumberFormat="0" applyFill="0" applyBorder="0" applyProtection="0">
      <alignment horizontal="left" vertical="center"/>
    </xf>
    <xf numFmtId="0" fontId="21" fillId="0" borderId="45">
      <alignment horizontal="right" vertical="center"/>
    </xf>
    <xf numFmtId="4" fontId="18" fillId="27" borderId="47">
      <alignment horizontal="right" vertical="center"/>
    </xf>
    <xf numFmtId="4" fontId="18" fillId="27" borderId="45">
      <alignment horizontal="right" vertical="center"/>
    </xf>
    <xf numFmtId="4" fontId="18" fillId="27" borderId="45">
      <alignment horizontal="right" vertical="center"/>
    </xf>
    <xf numFmtId="0" fontId="23" fillId="25" borderId="45">
      <alignment horizontal="right" vertical="center"/>
    </xf>
    <xf numFmtId="0" fontId="18" fillId="25" borderId="45">
      <alignment horizontal="right" vertical="center"/>
    </xf>
    <xf numFmtId="49" fontId="21" fillId="0" borderId="45" applyNumberFormat="0" applyFont="0" applyFill="0" applyBorder="0" applyProtection="0">
      <alignment horizontal="left" vertical="center" indent="2"/>
    </xf>
    <xf numFmtId="0" fontId="45" fillId="36" borderId="42" applyNumberFormat="0" applyAlignment="0" applyProtection="0"/>
    <xf numFmtId="0" fontId="30" fillId="49" borderId="41" applyNumberFormat="0" applyAlignment="0" applyProtection="0"/>
    <xf numFmtId="49" fontId="21" fillId="0" borderId="45" applyNumberFormat="0" applyFont="0" applyFill="0" applyBorder="0" applyProtection="0">
      <alignment horizontal="left" vertical="center" indent="2"/>
    </xf>
    <xf numFmtId="0" fontId="36" fillId="36" borderId="42" applyNumberFormat="0" applyAlignment="0" applyProtection="0"/>
    <xf numFmtId="4" fontId="21" fillId="0" borderId="45" applyFill="0" applyBorder="0" applyProtection="0">
      <alignment horizontal="right" vertical="center"/>
    </xf>
    <xf numFmtId="0" fontId="33" fillId="49" borderId="42" applyNumberFormat="0" applyAlignment="0" applyProtection="0"/>
    <xf numFmtId="0" fontId="52" fillId="0" borderId="43" applyNumberFormat="0" applyFill="0" applyAlignment="0" applyProtection="0"/>
    <xf numFmtId="0" fontId="49" fillId="49" borderId="41" applyNumberFormat="0" applyAlignment="0" applyProtection="0"/>
    <xf numFmtId="0" fontId="21" fillId="0" borderId="45" applyNumberFormat="0" applyFill="0" applyAlignment="0" applyProtection="0"/>
    <xf numFmtId="4" fontId="21" fillId="0" borderId="45">
      <alignment horizontal="right" vertical="center"/>
    </xf>
    <xf numFmtId="0" fontId="21" fillId="0" borderId="45">
      <alignment horizontal="right" vertical="center"/>
    </xf>
    <xf numFmtId="0" fontId="45" fillId="36" borderId="42" applyNumberFormat="0" applyAlignment="0" applyProtection="0"/>
    <xf numFmtId="0" fontId="30" fillId="49" borderId="41" applyNumberFormat="0" applyAlignment="0" applyProtection="0"/>
    <xf numFmtId="0" fontId="32" fillId="49" borderId="42" applyNumberFormat="0" applyAlignment="0" applyProtection="0"/>
    <xf numFmtId="0" fontId="21" fillId="27" borderId="48">
      <alignment horizontal="left" vertical="center" wrapText="1" indent="2"/>
    </xf>
    <xf numFmtId="0" fontId="33" fillId="49" borderId="42" applyNumberFormat="0" applyAlignment="0" applyProtection="0"/>
    <xf numFmtId="0" fontId="33" fillId="49" borderId="42" applyNumberFormat="0" applyAlignment="0" applyProtection="0"/>
    <xf numFmtId="4" fontId="18" fillId="27" borderId="46">
      <alignment horizontal="right" vertical="center"/>
    </xf>
    <xf numFmtId="0" fontId="18" fillId="27" borderId="46">
      <alignment horizontal="right" vertical="center"/>
    </xf>
    <xf numFmtId="0" fontId="18" fillId="27" borderId="45">
      <alignment horizontal="right" vertical="center"/>
    </xf>
    <xf numFmtId="4" fontId="23" fillId="25" borderId="45">
      <alignment horizontal="right" vertical="center"/>
    </xf>
    <xf numFmtId="0" fontId="36" fillId="36" borderId="42" applyNumberFormat="0" applyAlignment="0" applyProtection="0"/>
    <xf numFmtId="0" fontId="37" fillId="0" borderId="43" applyNumberFormat="0" applyFill="0" applyAlignment="0" applyProtection="0"/>
    <xf numFmtId="0" fontId="52" fillId="0" borderId="43" applyNumberFormat="0" applyFill="0" applyAlignment="0" applyProtection="0"/>
    <xf numFmtId="0" fontId="27" fillId="52" borderId="44" applyNumberFormat="0" applyFont="0" applyAlignment="0" applyProtection="0"/>
    <xf numFmtId="0" fontId="45" fillId="36" borderId="42" applyNumberFormat="0" applyAlignment="0" applyProtection="0"/>
    <xf numFmtId="49" fontId="20" fillId="0" borderId="45" applyNumberFormat="0" applyFill="0" applyBorder="0" applyProtection="0">
      <alignment horizontal="left" vertical="center"/>
    </xf>
    <xf numFmtId="0" fontId="21" fillId="27" borderId="48">
      <alignment horizontal="left" vertical="center" wrapText="1" indent="2"/>
    </xf>
    <xf numFmtId="0" fontId="33" fillId="49" borderId="42" applyNumberFormat="0" applyAlignment="0" applyProtection="0"/>
    <xf numFmtId="0" fontId="21" fillId="0" borderId="48">
      <alignment horizontal="left" vertical="center" wrapText="1" indent="2"/>
    </xf>
    <xf numFmtId="0" fontId="27" fillId="52" borderId="44" applyNumberFormat="0" applyFont="0" applyAlignment="0" applyProtection="0"/>
    <xf numFmtId="0" fontId="19" fillId="52" borderId="44" applyNumberFormat="0" applyFont="0" applyAlignment="0" applyProtection="0"/>
    <xf numFmtId="0" fontId="49" fillId="49" borderId="41" applyNumberFormat="0" applyAlignment="0" applyProtection="0"/>
    <xf numFmtId="0" fontId="52" fillId="0" borderId="43" applyNumberFormat="0" applyFill="0" applyAlignment="0" applyProtection="0"/>
    <xf numFmtId="4" fontId="21" fillId="26" borderId="45"/>
    <xf numFmtId="0" fontId="18" fillId="27" borderId="45">
      <alignment horizontal="right" vertical="center"/>
    </xf>
    <xf numFmtId="0" fontId="52" fillId="0" borderId="43" applyNumberFormat="0" applyFill="0" applyAlignment="0" applyProtection="0"/>
    <xf numFmtId="4" fontId="18" fillId="27" borderId="47">
      <alignment horizontal="right" vertical="center"/>
    </xf>
    <xf numFmtId="0" fontId="32" fillId="49" borderId="42" applyNumberFormat="0" applyAlignment="0" applyProtection="0"/>
    <xf numFmtId="0" fontId="18" fillId="27" borderId="46">
      <alignment horizontal="right" vertical="center"/>
    </xf>
    <xf numFmtId="0" fontId="33" fillId="49" borderId="42" applyNumberFormat="0" applyAlignment="0" applyProtection="0"/>
    <xf numFmtId="0" fontId="37" fillId="0" borderId="43" applyNumberFormat="0" applyFill="0" applyAlignment="0" applyProtection="0"/>
    <xf numFmtId="0" fontId="27" fillId="52" borderId="44" applyNumberFormat="0" applyFont="0" applyAlignment="0" applyProtection="0"/>
    <xf numFmtId="4" fontId="18" fillId="27" borderId="46">
      <alignment horizontal="right" vertical="center"/>
    </xf>
    <xf numFmtId="0" fontId="21" fillId="27" borderId="48">
      <alignment horizontal="left" vertical="center" wrapText="1" indent="2"/>
    </xf>
    <xf numFmtId="0" fontId="21" fillId="26" borderId="45"/>
    <xf numFmtId="167" fontId="21" fillId="53" borderId="45" applyNumberFormat="0" applyFont="0" applyBorder="0" applyAlignment="0" applyProtection="0">
      <alignment horizontal="right" vertical="center"/>
    </xf>
    <xf numFmtId="0" fontId="21" fillId="0" borderId="45" applyNumberFormat="0" applyFill="0" applyAlignment="0" applyProtection="0"/>
    <xf numFmtId="4" fontId="21" fillId="0" borderId="45" applyFill="0" applyBorder="0" applyProtection="0">
      <alignment horizontal="right" vertical="center"/>
    </xf>
    <xf numFmtId="4" fontId="18" fillId="25" borderId="45">
      <alignment horizontal="right" vertical="center"/>
    </xf>
    <xf numFmtId="0" fontId="37" fillId="0" borderId="43" applyNumberFormat="0" applyFill="0" applyAlignment="0" applyProtection="0"/>
    <xf numFmtId="49" fontId="20" fillId="0" borderId="45" applyNumberFormat="0" applyFill="0" applyBorder="0" applyProtection="0">
      <alignment horizontal="left" vertical="center"/>
    </xf>
    <xf numFmtId="49" fontId="21" fillId="0" borderId="46" applyNumberFormat="0" applyFont="0" applyFill="0" applyBorder="0" applyProtection="0">
      <alignment horizontal="left" vertical="center" indent="5"/>
    </xf>
    <xf numFmtId="0" fontId="21" fillId="25" borderId="46">
      <alignment horizontal="left" vertical="center"/>
    </xf>
    <xf numFmtId="0" fontId="33" fillId="49" borderId="42" applyNumberFormat="0" applyAlignment="0" applyProtection="0"/>
    <xf numFmtId="4" fontId="18" fillId="27" borderId="47">
      <alignment horizontal="right" vertical="center"/>
    </xf>
    <xf numFmtId="0" fontId="45" fillId="36" borderId="42" applyNumberFormat="0" applyAlignment="0" applyProtection="0"/>
    <xf numFmtId="0" fontId="45" fillId="36" borderId="42" applyNumberFormat="0" applyAlignment="0" applyProtection="0"/>
    <xf numFmtId="0" fontId="27" fillId="52" borderId="44" applyNumberFormat="0" applyFont="0" applyAlignment="0" applyProtection="0"/>
    <xf numFmtId="0" fontId="49" fillId="49" borderId="41" applyNumberFormat="0" applyAlignment="0" applyProtection="0"/>
    <xf numFmtId="0" fontId="52" fillId="0" borderId="43" applyNumberFormat="0" applyFill="0" applyAlignment="0" applyProtection="0"/>
    <xf numFmtId="0" fontId="18" fillId="27" borderId="45">
      <alignment horizontal="right" vertical="center"/>
    </xf>
    <xf numFmtId="0" fontId="19" fillId="52" borderId="44" applyNumberFormat="0" applyFont="0" applyAlignment="0" applyProtection="0"/>
    <xf numFmtId="4" fontId="21" fillId="0" borderId="45">
      <alignment horizontal="right" vertical="center"/>
    </xf>
    <xf numFmtId="0" fontId="52" fillId="0" borderId="43" applyNumberFormat="0" applyFill="0" applyAlignment="0" applyProtection="0"/>
    <xf numFmtId="0" fontId="18" fillId="27" borderId="45">
      <alignment horizontal="right" vertical="center"/>
    </xf>
    <xf numFmtId="0" fontId="18" fillId="27" borderId="45">
      <alignment horizontal="right" vertical="center"/>
    </xf>
    <xf numFmtId="4" fontId="23" fillId="25" borderId="45">
      <alignment horizontal="right" vertical="center"/>
    </xf>
    <xf numFmtId="0" fontId="18" fillId="25" borderId="45">
      <alignment horizontal="right" vertical="center"/>
    </xf>
    <xf numFmtId="4" fontId="18" fillId="25" borderId="45">
      <alignment horizontal="right" vertical="center"/>
    </xf>
    <xf numFmtId="0" fontId="23" fillId="25" borderId="45">
      <alignment horizontal="right" vertical="center"/>
    </xf>
    <xf numFmtId="4" fontId="23" fillId="25" borderId="45">
      <alignment horizontal="right" vertical="center"/>
    </xf>
    <xf numFmtId="0" fontId="18" fillId="27" borderId="45">
      <alignment horizontal="right" vertical="center"/>
    </xf>
    <xf numFmtId="4" fontId="18" fillId="27" borderId="45">
      <alignment horizontal="right" vertical="center"/>
    </xf>
    <xf numFmtId="0" fontId="18" fillId="27" borderId="45">
      <alignment horizontal="right" vertical="center"/>
    </xf>
    <xf numFmtId="4" fontId="18" fillId="27" borderId="45">
      <alignment horizontal="right" vertical="center"/>
    </xf>
    <xf numFmtId="0" fontId="18" fillId="27" borderId="46">
      <alignment horizontal="right" vertical="center"/>
    </xf>
    <xf numFmtId="4" fontId="18" fillId="27" borderId="46">
      <alignment horizontal="right" vertical="center"/>
    </xf>
    <xf numFmtId="0" fontId="18" fillId="27" borderId="47">
      <alignment horizontal="right" vertical="center"/>
    </xf>
    <xf numFmtId="4" fontId="18" fillId="27" borderId="47">
      <alignment horizontal="right" vertical="center"/>
    </xf>
    <xf numFmtId="0" fontId="33" fillId="49" borderId="42" applyNumberFormat="0" applyAlignment="0" applyProtection="0"/>
    <xf numFmtId="0" fontId="21" fillId="27" borderId="48">
      <alignment horizontal="left" vertical="center" wrapText="1" indent="2"/>
    </xf>
    <xf numFmtId="0" fontId="21" fillId="0" borderId="48">
      <alignment horizontal="left" vertical="center" wrapText="1" indent="2"/>
    </xf>
    <xf numFmtId="0" fontId="21" fillId="25" borderId="46">
      <alignment horizontal="left" vertical="center"/>
    </xf>
    <xf numFmtId="0" fontId="45" fillId="36" borderId="42" applyNumberFormat="0" applyAlignment="0" applyProtection="0"/>
    <xf numFmtId="0" fontId="21" fillId="0" borderId="45">
      <alignment horizontal="right" vertical="center"/>
    </xf>
    <xf numFmtId="4" fontId="21" fillId="0" borderId="45">
      <alignment horizontal="right" vertical="center"/>
    </xf>
    <xf numFmtId="0" fontId="21" fillId="0" borderId="45" applyNumberFormat="0" applyFill="0" applyAlignment="0" applyProtection="0"/>
    <xf numFmtId="0" fontId="49" fillId="49" borderId="41" applyNumberFormat="0" applyAlignment="0" applyProtection="0"/>
    <xf numFmtId="167" fontId="21" fillId="53" borderId="45" applyNumberFormat="0" applyFont="0" applyBorder="0" applyAlignment="0" applyProtection="0">
      <alignment horizontal="right" vertical="center"/>
    </xf>
    <xf numFmtId="0" fontId="21" fillId="26" borderId="45"/>
    <xf numFmtId="4" fontId="21" fillId="26" borderId="45"/>
    <xf numFmtId="0" fontId="52" fillId="0" borderId="43" applyNumberFormat="0" applyFill="0" applyAlignment="0" applyProtection="0"/>
    <xf numFmtId="0" fontId="19" fillId="52" borderId="44" applyNumberFormat="0" applyFont="0" applyAlignment="0" applyProtection="0"/>
    <xf numFmtId="0" fontId="27" fillId="52" borderId="44" applyNumberFormat="0" applyFont="0" applyAlignment="0" applyProtection="0"/>
    <xf numFmtId="0" fontId="21" fillId="0" borderId="45" applyNumberFormat="0" applyFill="0" applyAlignment="0" applyProtection="0"/>
    <xf numFmtId="0" fontId="37" fillId="0" borderId="43" applyNumberFormat="0" applyFill="0" applyAlignment="0" applyProtection="0"/>
    <xf numFmtId="0" fontId="52" fillId="0" borderId="43" applyNumberFormat="0" applyFill="0" applyAlignment="0" applyProtection="0"/>
    <xf numFmtId="0" fontId="36" fillId="36" borderId="42" applyNumberFormat="0" applyAlignment="0" applyProtection="0"/>
    <xf numFmtId="0" fontId="33" fillId="49" borderId="42" applyNumberFormat="0" applyAlignment="0" applyProtection="0"/>
    <xf numFmtId="4" fontId="23" fillId="25" borderId="45">
      <alignment horizontal="right" vertical="center"/>
    </xf>
    <xf numFmtId="0" fontId="18" fillId="25" borderId="45">
      <alignment horizontal="right" vertical="center"/>
    </xf>
    <xf numFmtId="167" fontId="21" fillId="53" borderId="45" applyNumberFormat="0" applyFont="0" applyBorder="0" applyAlignment="0" applyProtection="0">
      <alignment horizontal="right" vertical="center"/>
    </xf>
    <xf numFmtId="0" fontId="37" fillId="0" borderId="43" applyNumberFormat="0" applyFill="0" applyAlignment="0" applyProtection="0"/>
    <xf numFmtId="49" fontId="21" fillId="0" borderId="45" applyNumberFormat="0" applyFont="0" applyFill="0" applyBorder="0" applyProtection="0">
      <alignment horizontal="left" vertical="center" indent="2"/>
    </xf>
    <xf numFmtId="49" fontId="21" fillId="0" borderId="46" applyNumberFormat="0" applyFont="0" applyFill="0" applyBorder="0" applyProtection="0">
      <alignment horizontal="left" vertical="center" indent="5"/>
    </xf>
    <xf numFmtId="49" fontId="21" fillId="0" borderId="45" applyNumberFormat="0" applyFont="0" applyFill="0" applyBorder="0" applyProtection="0">
      <alignment horizontal="left" vertical="center" indent="2"/>
    </xf>
    <xf numFmtId="4" fontId="21" fillId="0" borderId="45" applyFill="0" applyBorder="0" applyProtection="0">
      <alignment horizontal="right" vertical="center"/>
    </xf>
    <xf numFmtId="49" fontId="20" fillId="0" borderId="45" applyNumberFormat="0" applyFill="0" applyBorder="0" applyProtection="0">
      <alignment horizontal="left" vertical="center"/>
    </xf>
    <xf numFmtId="0" fontId="21" fillId="0" borderId="48">
      <alignment horizontal="left" vertical="center" wrapText="1" indent="2"/>
    </xf>
    <xf numFmtId="0" fontId="49" fillId="49" borderId="41" applyNumberFormat="0" applyAlignment="0" applyProtection="0"/>
    <xf numFmtId="0" fontId="18" fillId="27" borderId="47">
      <alignment horizontal="right" vertical="center"/>
    </xf>
    <xf numFmtId="0" fontId="36" fillId="36" borderId="42" applyNumberFormat="0" applyAlignment="0" applyProtection="0"/>
    <xf numFmtId="0" fontId="18" fillId="27" borderId="47">
      <alignment horizontal="right" vertical="center"/>
    </xf>
    <xf numFmtId="4" fontId="18" fillId="27" borderId="45">
      <alignment horizontal="right" vertical="center"/>
    </xf>
    <xf numFmtId="0" fontId="18" fillId="27" borderId="45">
      <alignment horizontal="right" vertical="center"/>
    </xf>
    <xf numFmtId="0" fontId="30" fillId="49" borderId="41" applyNumberFormat="0" applyAlignment="0" applyProtection="0"/>
    <xf numFmtId="0" fontId="32" fillId="49" borderId="42" applyNumberFormat="0" applyAlignment="0" applyProtection="0"/>
    <xf numFmtId="0" fontId="37" fillId="0" borderId="43" applyNumberFormat="0" applyFill="0" applyAlignment="0" applyProtection="0"/>
    <xf numFmtId="0" fontId="21" fillId="26" borderId="45"/>
    <xf numFmtId="4" fontId="21" fillId="26" borderId="45"/>
    <xf numFmtId="4" fontId="18" fillId="27" borderId="45">
      <alignment horizontal="right" vertical="center"/>
    </xf>
    <xf numFmtId="0" fontId="23" fillId="25" borderId="45">
      <alignment horizontal="right" vertical="center"/>
    </xf>
    <xf numFmtId="0" fontId="36" fillId="36" borderId="42" applyNumberFormat="0" applyAlignment="0" applyProtection="0"/>
    <xf numFmtId="0" fontId="33" fillId="49" borderId="42" applyNumberFormat="0" applyAlignment="0" applyProtection="0"/>
    <xf numFmtId="4" fontId="21" fillId="0" borderId="45">
      <alignment horizontal="right" vertical="center"/>
    </xf>
    <xf numFmtId="0" fontId="21" fillId="27" borderId="48">
      <alignment horizontal="left" vertical="center" wrapText="1" indent="2"/>
    </xf>
    <xf numFmtId="0" fontId="21" fillId="0" borderId="48">
      <alignment horizontal="left" vertical="center" wrapText="1" indent="2"/>
    </xf>
    <xf numFmtId="0" fontId="49" fillId="49" borderId="41" applyNumberFormat="0" applyAlignment="0" applyProtection="0"/>
    <xf numFmtId="0" fontId="45" fillId="36" borderId="42" applyNumberFormat="0" applyAlignment="0" applyProtection="0"/>
    <xf numFmtId="0" fontId="32" fillId="49" borderId="42" applyNumberFormat="0" applyAlignment="0" applyProtection="0"/>
    <xf numFmtId="0" fontId="30" fillId="49" borderId="41" applyNumberFormat="0" applyAlignment="0" applyProtection="0"/>
    <xf numFmtId="0" fontId="18" fillId="27" borderId="47">
      <alignment horizontal="right" vertical="center"/>
    </xf>
    <xf numFmtId="0" fontId="23" fillId="25" borderId="45">
      <alignment horizontal="right" vertical="center"/>
    </xf>
    <xf numFmtId="4" fontId="18" fillId="25" borderId="45">
      <alignment horizontal="right" vertical="center"/>
    </xf>
    <xf numFmtId="4" fontId="18" fillId="27" borderId="45">
      <alignment horizontal="right" vertical="center"/>
    </xf>
    <xf numFmtId="49" fontId="21" fillId="0" borderId="46" applyNumberFormat="0" applyFont="0" applyFill="0" applyBorder="0" applyProtection="0">
      <alignment horizontal="left" vertical="center" indent="5"/>
    </xf>
    <xf numFmtId="4" fontId="21" fillId="0" borderId="45" applyFill="0" applyBorder="0" applyProtection="0">
      <alignment horizontal="right" vertical="center"/>
    </xf>
    <xf numFmtId="4" fontId="18" fillId="25" borderId="45">
      <alignment horizontal="right" vertical="center"/>
    </xf>
    <xf numFmtId="0" fontId="45" fillId="36" borderId="42" applyNumberFormat="0" applyAlignment="0" applyProtection="0"/>
    <xf numFmtId="0" fontId="36" fillId="36" borderId="42" applyNumberFormat="0" applyAlignment="0" applyProtection="0"/>
    <xf numFmtId="0" fontId="32" fillId="49" borderId="42" applyNumberFormat="0" applyAlignment="0" applyProtection="0"/>
    <xf numFmtId="0" fontId="21" fillId="27" borderId="48">
      <alignment horizontal="left" vertical="center" wrapText="1" indent="2"/>
    </xf>
    <xf numFmtId="0" fontId="21" fillId="0" borderId="48">
      <alignment horizontal="left" vertical="center" wrapText="1" indent="2"/>
    </xf>
    <xf numFmtId="0" fontId="21" fillId="27" borderId="48">
      <alignment horizontal="left" vertical="center" wrapText="1" indent="2"/>
    </xf>
    <xf numFmtId="0" fontId="21" fillId="0" borderId="53">
      <alignment horizontal="right" vertical="center"/>
    </xf>
    <xf numFmtId="0" fontId="18" fillId="25" borderId="53">
      <alignment horizontal="right" vertical="center"/>
    </xf>
    <xf numFmtId="0" fontId="49" fillId="49" borderId="49" applyNumberFormat="0" applyAlignment="0" applyProtection="0"/>
    <xf numFmtId="0" fontId="49" fillId="49" borderId="49" applyNumberFormat="0" applyAlignment="0" applyProtection="0"/>
    <xf numFmtId="4" fontId="18" fillId="27" borderId="53">
      <alignment horizontal="right" vertical="center"/>
    </xf>
    <xf numFmtId="0" fontId="21" fillId="0" borderId="56">
      <alignment horizontal="left" vertical="center" wrapText="1" indent="2"/>
    </xf>
    <xf numFmtId="0" fontId="37" fillId="0" borderId="51" applyNumberFormat="0" applyFill="0" applyAlignment="0" applyProtection="0"/>
    <xf numFmtId="4" fontId="18" fillId="27" borderId="53">
      <alignment horizontal="right" vertical="center"/>
    </xf>
    <xf numFmtId="4" fontId="18" fillId="27" borderId="55">
      <alignment horizontal="right" vertical="center"/>
    </xf>
    <xf numFmtId="0" fontId="49" fillId="49" borderId="49" applyNumberFormat="0" applyAlignment="0" applyProtection="0"/>
    <xf numFmtId="0" fontId="45" fillId="36" borderId="50" applyNumberFormat="0" applyAlignment="0" applyProtection="0"/>
    <xf numFmtId="4" fontId="23" fillId="25" borderId="53">
      <alignment horizontal="right" vertical="center"/>
    </xf>
    <xf numFmtId="49" fontId="21" fillId="0" borderId="54" applyNumberFormat="0" applyFont="0" applyFill="0" applyBorder="0" applyProtection="0">
      <alignment horizontal="left" vertical="center" indent="5"/>
    </xf>
    <xf numFmtId="0" fontId="21" fillId="27" borderId="56">
      <alignment horizontal="left" vertical="center" wrapText="1" indent="2"/>
    </xf>
    <xf numFmtId="0" fontId="6" fillId="0" borderId="0" applyNumberFormat="0" applyFill="0" applyBorder="0" applyAlignment="0" applyProtection="0"/>
    <xf numFmtId="0" fontId="68" fillId="0" borderId="0" applyNumberFormat="0" applyFill="0" applyBorder="0" applyAlignment="0" applyProtection="0"/>
    <xf numFmtId="4" fontId="18" fillId="27" borderId="55">
      <alignment horizontal="right" vertical="center"/>
    </xf>
    <xf numFmtId="167" fontId="21" fillId="53" borderId="53" applyNumberFormat="0" applyFont="0" applyBorder="0" applyAlignment="0" applyProtection="0">
      <alignment horizontal="right" vertical="center"/>
    </xf>
    <xf numFmtId="0" fontId="21" fillId="26" borderId="53"/>
    <xf numFmtId="0" fontId="21" fillId="0" borderId="53" applyNumberFormat="0" applyFill="0" applyAlignment="0" applyProtection="0"/>
    <xf numFmtId="0" fontId="45" fillId="36" borderId="50" applyNumberFormat="0" applyAlignment="0" applyProtection="0"/>
    <xf numFmtId="0" fontId="21" fillId="0" borderId="56">
      <alignment horizontal="left" vertical="center" wrapText="1" indent="2"/>
    </xf>
    <xf numFmtId="0" fontId="33" fillId="49" borderId="50" applyNumberFormat="0" applyAlignment="0" applyProtection="0"/>
    <xf numFmtId="4" fontId="23" fillId="25" borderId="53">
      <alignment horizontal="right" vertical="center"/>
    </xf>
    <xf numFmtId="0" fontId="18" fillId="27" borderId="53">
      <alignment horizontal="right" vertical="center"/>
    </xf>
    <xf numFmtId="4" fontId="18" fillId="27" borderId="53">
      <alignment horizontal="right" vertical="center"/>
    </xf>
    <xf numFmtId="0" fontId="18" fillId="27" borderId="53">
      <alignment horizontal="right" vertical="center"/>
    </xf>
    <xf numFmtId="0" fontId="18" fillId="25" borderId="53">
      <alignment horizontal="right" vertical="center"/>
    </xf>
    <xf numFmtId="0" fontId="45" fillId="36" borderId="50" applyNumberFormat="0" applyAlignment="0" applyProtection="0"/>
    <xf numFmtId="0" fontId="49" fillId="49" borderId="49" applyNumberFormat="0" applyAlignment="0" applyProtection="0"/>
    <xf numFmtId="0" fontId="33" fillId="49" borderId="50" applyNumberFormat="0" applyAlignment="0" applyProtection="0"/>
    <xf numFmtId="0" fontId="52" fillId="0" borderId="51" applyNumberFormat="0" applyFill="0" applyAlignment="0" applyProtection="0"/>
    <xf numFmtId="0" fontId="19" fillId="52" borderId="52" applyNumberFormat="0" applyFont="0" applyAlignment="0" applyProtection="0"/>
    <xf numFmtId="0" fontId="49" fillId="49" borderId="49" applyNumberFormat="0" applyAlignment="0" applyProtection="0"/>
    <xf numFmtId="0" fontId="32" fillId="49" borderId="50" applyNumberFormat="0" applyAlignment="0" applyProtection="0"/>
    <xf numFmtId="0" fontId="23" fillId="25" borderId="53">
      <alignment horizontal="right" vertical="center"/>
    </xf>
    <xf numFmtId="0" fontId="1" fillId="5" borderId="0" applyNumberFormat="0" applyBorder="0" applyAlignment="0" applyProtection="0"/>
    <xf numFmtId="0" fontId="67" fillId="0" borderId="0"/>
    <xf numFmtId="0" fontId="18" fillId="27" borderId="53">
      <alignment horizontal="right" vertical="center"/>
    </xf>
    <xf numFmtId="4" fontId="21" fillId="0" borderId="53" applyFill="0" applyBorder="0" applyProtection="0">
      <alignment horizontal="right" vertical="center"/>
    </xf>
    <xf numFmtId="0" fontId="21" fillId="27" borderId="56">
      <alignment horizontal="left" vertical="center" wrapText="1" indent="2"/>
    </xf>
    <xf numFmtId="0" fontId="27" fillId="52" borderId="52" applyNumberFormat="0" applyFont="0" applyAlignment="0" applyProtection="0"/>
    <xf numFmtId="0" fontId="36" fillId="36" borderId="50" applyNumberFormat="0" applyAlignment="0" applyProtection="0"/>
    <xf numFmtId="4" fontId="21" fillId="26" borderId="53"/>
    <xf numFmtId="4" fontId="21" fillId="0" borderId="53" applyFill="0" applyBorder="0" applyProtection="0">
      <alignment horizontal="right" vertical="center"/>
    </xf>
    <xf numFmtId="0" fontId="52" fillId="0" borderId="51" applyNumberFormat="0" applyFill="0" applyAlignment="0" applyProtection="0"/>
    <xf numFmtId="0" fontId="21" fillId="25" borderId="54">
      <alignment horizontal="left" vertical="center"/>
    </xf>
    <xf numFmtId="0" fontId="21" fillId="0" borderId="56">
      <alignment horizontal="left" vertical="center" wrapText="1" indent="2"/>
    </xf>
    <xf numFmtId="0" fontId="45" fillId="36" borderId="50" applyNumberFormat="0" applyAlignment="0" applyProtection="0"/>
    <xf numFmtId="0" fontId="21" fillId="27" borderId="56">
      <alignment horizontal="left" vertical="center" wrapText="1" indent="2"/>
    </xf>
    <xf numFmtId="0" fontId="27" fillId="52" borderId="52" applyNumberFormat="0" applyFont="0" applyAlignment="0" applyProtection="0"/>
    <xf numFmtId="0" fontId="45" fillId="36" borderId="50" applyNumberFormat="0" applyAlignment="0" applyProtection="0"/>
    <xf numFmtId="4" fontId="21" fillId="26" borderId="53"/>
    <xf numFmtId="0" fontId="33" fillId="49" borderId="50" applyNumberFormat="0" applyAlignment="0" applyProtection="0"/>
    <xf numFmtId="0" fontId="45" fillId="36" borderId="50" applyNumberFormat="0" applyAlignment="0" applyProtection="0"/>
    <xf numFmtId="4" fontId="18" fillId="27" borderId="53">
      <alignment horizontal="right" vertical="center"/>
    </xf>
    <xf numFmtId="0" fontId="37" fillId="0" borderId="51" applyNumberFormat="0" applyFill="0" applyAlignment="0" applyProtection="0"/>
    <xf numFmtId="0" fontId="36" fillId="36" borderId="50" applyNumberFormat="0" applyAlignment="0" applyProtection="0"/>
    <xf numFmtId="0" fontId="19" fillId="0" borderId="0"/>
    <xf numFmtId="0" fontId="21" fillId="27" borderId="56">
      <alignment horizontal="left" vertical="center" wrapText="1" indent="2"/>
    </xf>
    <xf numFmtId="0" fontId="49" fillId="49" borderId="49" applyNumberFormat="0" applyAlignment="0" applyProtection="0"/>
    <xf numFmtId="0" fontId="45" fillId="36" borderId="50" applyNumberFormat="0" applyAlignment="0" applyProtection="0"/>
    <xf numFmtId="4" fontId="18" fillId="27" borderId="53">
      <alignment horizontal="right" vertical="center"/>
    </xf>
    <xf numFmtId="0" fontId="21" fillId="26" borderId="53"/>
    <xf numFmtId="0" fontId="21" fillId="0" borderId="56">
      <alignment horizontal="left" vertical="center" wrapText="1" indent="2"/>
    </xf>
    <xf numFmtId="0" fontId="9" fillId="10" borderId="0" applyNumberFormat="0" applyBorder="0" applyAlignment="0" applyProtection="0"/>
    <xf numFmtId="0" fontId="32" fillId="49" borderId="50" applyNumberFormat="0" applyAlignment="0" applyProtection="0"/>
    <xf numFmtId="4" fontId="18" fillId="25" borderId="53">
      <alignment horizontal="right" vertical="center"/>
    </xf>
    <xf numFmtId="0" fontId="18" fillId="25" borderId="53">
      <alignment horizontal="right" vertical="center"/>
    </xf>
    <xf numFmtId="0" fontId="18" fillId="27" borderId="53">
      <alignment horizontal="right" vertical="center"/>
    </xf>
    <xf numFmtId="0" fontId="1" fillId="15" borderId="0" applyNumberFormat="0" applyBorder="0" applyAlignment="0" applyProtection="0"/>
    <xf numFmtId="0" fontId="49" fillId="49" borderId="49" applyNumberFormat="0" applyAlignment="0" applyProtection="0"/>
    <xf numFmtId="49" fontId="21" fillId="0" borderId="53" applyNumberFormat="0" applyFont="0" applyFill="0" applyBorder="0" applyProtection="0">
      <alignment horizontal="left" vertical="center" indent="2"/>
    </xf>
    <xf numFmtId="0" fontId="27" fillId="52" borderId="52" applyNumberFormat="0" applyFont="0" applyAlignment="0" applyProtection="0"/>
    <xf numFmtId="167" fontId="21" fillId="53" borderId="53" applyNumberFormat="0" applyFont="0" applyBorder="0" applyAlignment="0" applyProtection="0">
      <alignment horizontal="right" vertical="center"/>
    </xf>
    <xf numFmtId="0" fontId="45" fillId="36" borderId="50" applyNumberFormat="0" applyAlignment="0" applyProtection="0"/>
    <xf numFmtId="0" fontId="18" fillId="27" borderId="53">
      <alignment horizontal="right" vertical="center"/>
    </xf>
    <xf numFmtId="0" fontId="21" fillId="26" borderId="53"/>
    <xf numFmtId="0" fontId="49" fillId="49" borderId="49" applyNumberFormat="0" applyAlignment="0" applyProtection="0"/>
    <xf numFmtId="0" fontId="33" fillId="49" borderId="50" applyNumberFormat="0" applyAlignment="0" applyProtection="0"/>
    <xf numFmtId="0" fontId="32" fillId="49" borderId="50" applyNumberFormat="0" applyAlignment="0" applyProtection="0"/>
    <xf numFmtId="0" fontId="36" fillId="36" borderId="50" applyNumberFormat="0" applyAlignment="0" applyProtection="0"/>
    <xf numFmtId="0" fontId="36" fillId="36" borderId="50" applyNumberFormat="0" applyAlignment="0" applyProtection="0"/>
    <xf numFmtId="0" fontId="21" fillId="0" borderId="56">
      <alignment horizontal="left" vertical="center" wrapText="1" indent="2"/>
    </xf>
    <xf numFmtId="4" fontId="18" fillId="27" borderId="54">
      <alignment horizontal="right" vertical="center"/>
    </xf>
    <xf numFmtId="4" fontId="21" fillId="0" borderId="53">
      <alignment horizontal="right" vertical="center"/>
    </xf>
    <xf numFmtId="49" fontId="20" fillId="0" borderId="53" applyNumberFormat="0" applyFill="0" applyBorder="0" applyProtection="0">
      <alignment horizontal="left" vertical="center"/>
    </xf>
    <xf numFmtId="4" fontId="21" fillId="0" borderId="53">
      <alignment horizontal="right" vertical="center"/>
    </xf>
    <xf numFmtId="0" fontId="49" fillId="49" borderId="49" applyNumberFormat="0" applyAlignment="0" applyProtection="0"/>
    <xf numFmtId="0" fontId="21" fillId="0" borderId="56">
      <alignment horizontal="left" vertical="center" wrapText="1" indent="2"/>
    </xf>
    <xf numFmtId="0" fontId="9" fillId="7" borderId="0" applyNumberFormat="0" applyBorder="0" applyAlignment="0" applyProtection="0"/>
    <xf numFmtId="0" fontId="19" fillId="0" borderId="0"/>
    <xf numFmtId="0" fontId="27" fillId="52" borderId="52" applyNumberFormat="0" applyFont="0" applyAlignment="0" applyProtection="0"/>
    <xf numFmtId="0" fontId="18" fillId="25" borderId="53">
      <alignment horizontal="right" vertical="center"/>
    </xf>
    <xf numFmtId="0" fontId="8" fillId="0" borderId="3" applyNumberFormat="0" applyFill="0" applyAlignment="0" applyProtection="0"/>
    <xf numFmtId="0" fontId="21" fillId="0" borderId="53" applyNumberFormat="0" applyFill="0" applyAlignment="0" applyProtection="0"/>
    <xf numFmtId="49" fontId="20" fillId="0" borderId="53" applyNumberFormat="0" applyFill="0" applyBorder="0" applyProtection="0">
      <alignment horizontal="left" vertical="center"/>
    </xf>
    <xf numFmtId="0" fontId="21" fillId="0" borderId="53">
      <alignment horizontal="right" vertical="center"/>
    </xf>
    <xf numFmtId="164" fontId="19" fillId="0" borderId="0" applyFont="0" applyFill="0" applyBorder="0" applyAlignment="0" applyProtection="0"/>
    <xf numFmtId="4" fontId="18" fillId="25" borderId="53">
      <alignment horizontal="right" vertical="center"/>
    </xf>
    <xf numFmtId="0" fontId="33" fillId="49" borderId="50" applyNumberFormat="0" applyAlignment="0" applyProtection="0"/>
    <xf numFmtId="0" fontId="18" fillId="27" borderId="55">
      <alignment horizontal="right" vertical="center"/>
    </xf>
    <xf numFmtId="4" fontId="18" fillId="25" borderId="53">
      <alignment horizontal="right" vertical="center"/>
    </xf>
    <xf numFmtId="0" fontId="18" fillId="27" borderId="53">
      <alignment horizontal="right" vertical="center"/>
    </xf>
    <xf numFmtId="0" fontId="33" fillId="49" borderId="50" applyNumberFormat="0" applyAlignment="0" applyProtection="0"/>
    <xf numFmtId="0" fontId="69" fillId="0" borderId="0"/>
    <xf numFmtId="4" fontId="21" fillId="0" borderId="53" applyFill="0" applyBorder="0" applyProtection="0">
      <alignment horizontal="right" vertical="center"/>
    </xf>
    <xf numFmtId="0" fontId="27" fillId="52" borderId="52" applyNumberFormat="0" applyFont="0" applyAlignment="0" applyProtection="0"/>
    <xf numFmtId="0" fontId="1" fillId="18" borderId="0" applyNumberFormat="0" applyBorder="0" applyAlignment="0" applyProtection="0"/>
    <xf numFmtId="0" fontId="18" fillId="25" borderId="53">
      <alignment horizontal="right" vertical="center"/>
    </xf>
    <xf numFmtId="0" fontId="37" fillId="0" borderId="51" applyNumberFormat="0" applyFill="0" applyAlignment="0" applyProtection="0"/>
    <xf numFmtId="0" fontId="21" fillId="0" borderId="53" applyNumberFormat="0" applyFill="0" applyAlignment="0" applyProtection="0"/>
    <xf numFmtId="0" fontId="37" fillId="0" borderId="51" applyNumberFormat="0" applyFill="0" applyAlignment="0" applyProtection="0"/>
    <xf numFmtId="4" fontId="21" fillId="0" borderId="53" applyFill="0" applyBorder="0" applyProtection="0">
      <alignment horizontal="right" vertical="center"/>
    </xf>
    <xf numFmtId="49" fontId="21" fillId="0" borderId="54" applyNumberFormat="0" applyFont="0" applyFill="0" applyBorder="0" applyProtection="0">
      <alignment horizontal="left" vertical="center" indent="5"/>
    </xf>
    <xf numFmtId="0" fontId="21" fillId="0" borderId="53" applyNumberFormat="0" applyFill="0" applyAlignment="0" applyProtection="0"/>
    <xf numFmtId="0" fontId="45" fillId="36" borderId="50" applyNumberFormat="0" applyAlignment="0" applyProtection="0"/>
    <xf numFmtId="0" fontId="21" fillId="0" borderId="53" applyNumberFormat="0" applyFill="0" applyAlignment="0" applyProtection="0"/>
    <xf numFmtId="4" fontId="18" fillId="27" borderId="53">
      <alignment horizontal="right" vertical="center"/>
    </xf>
    <xf numFmtId="4" fontId="23" fillId="25" borderId="53">
      <alignment horizontal="right" vertical="center"/>
    </xf>
    <xf numFmtId="4" fontId="18" fillId="27" borderId="55">
      <alignment horizontal="right" vertical="center"/>
    </xf>
    <xf numFmtId="0" fontId="52" fillId="0" borderId="51" applyNumberFormat="0" applyFill="0" applyAlignment="0" applyProtection="0"/>
    <xf numFmtId="0" fontId="69" fillId="0" borderId="0"/>
    <xf numFmtId="0" fontId="1" fillId="21" borderId="0" applyNumberFormat="0" applyBorder="0" applyAlignment="0" applyProtection="0"/>
    <xf numFmtId="0" fontId="1" fillId="12" borderId="0" applyNumberFormat="0" applyBorder="0" applyAlignment="0" applyProtection="0"/>
    <xf numFmtId="4" fontId="23" fillId="25" borderId="53">
      <alignment horizontal="right" vertical="center"/>
    </xf>
    <xf numFmtId="0" fontId="33" fillId="49" borderId="50" applyNumberFormat="0" applyAlignment="0" applyProtection="0"/>
    <xf numFmtId="0" fontId="21" fillId="26" borderId="53"/>
    <xf numFmtId="0" fontId="45" fillId="36" borderId="50" applyNumberFormat="0" applyAlignment="0" applyProtection="0"/>
    <xf numFmtId="0" fontId="30" fillId="49" borderId="49" applyNumberFormat="0" applyAlignment="0" applyProtection="0"/>
    <xf numFmtId="0" fontId="45" fillId="36" borderId="50" applyNumberFormat="0" applyAlignment="0" applyProtection="0"/>
    <xf numFmtId="0" fontId="21" fillId="26" borderId="53"/>
    <xf numFmtId="0" fontId="19" fillId="52" borderId="52" applyNumberFormat="0" applyFont="0" applyAlignment="0" applyProtection="0"/>
    <xf numFmtId="4" fontId="21" fillId="0" borderId="53">
      <alignment horizontal="right" vertical="center"/>
    </xf>
    <xf numFmtId="167" fontId="21" fillId="53" borderId="53" applyNumberFormat="0" applyFont="0" applyBorder="0" applyAlignment="0" applyProtection="0">
      <alignment horizontal="right" vertical="center"/>
    </xf>
    <xf numFmtId="0" fontId="18" fillId="27" borderId="53">
      <alignment horizontal="right" vertical="center"/>
    </xf>
    <xf numFmtId="4" fontId="18" fillId="27" borderId="53">
      <alignment horizontal="right" vertical="center"/>
    </xf>
    <xf numFmtId="0" fontId="33" fillId="49" borderId="50" applyNumberFormat="0" applyAlignment="0" applyProtection="0"/>
    <xf numFmtId="0" fontId="18" fillId="27" borderId="55">
      <alignment horizontal="right" vertical="center"/>
    </xf>
    <xf numFmtId="0" fontId="21" fillId="27" borderId="56">
      <alignment horizontal="left" vertical="center" wrapText="1" indent="2"/>
    </xf>
    <xf numFmtId="4" fontId="23" fillId="25" borderId="53">
      <alignment horizontal="right" vertical="center"/>
    </xf>
    <xf numFmtId="0" fontId="18" fillId="27" borderId="55">
      <alignment horizontal="right" vertical="center"/>
    </xf>
    <xf numFmtId="0" fontId="1" fillId="8" borderId="0" applyNumberFormat="0" applyBorder="0" applyAlignment="0" applyProtection="0"/>
    <xf numFmtId="4" fontId="18" fillId="25" borderId="53">
      <alignment horizontal="right" vertical="center"/>
    </xf>
    <xf numFmtId="0" fontId="30" fillId="49" borderId="49" applyNumberFormat="0" applyAlignment="0" applyProtection="0"/>
    <xf numFmtId="4" fontId="18" fillId="25" borderId="53">
      <alignment horizontal="right" vertical="center"/>
    </xf>
    <xf numFmtId="0" fontId="18" fillId="27" borderId="53">
      <alignment horizontal="right" vertical="center"/>
    </xf>
    <xf numFmtId="49" fontId="21" fillId="0" borderId="54" applyNumberFormat="0" applyFont="0" applyFill="0" applyBorder="0" applyProtection="0">
      <alignment horizontal="left" vertical="center" indent="5"/>
    </xf>
    <xf numFmtId="0" fontId="21" fillId="0" borderId="56">
      <alignment horizontal="left" vertical="center" wrapText="1" indent="2"/>
    </xf>
    <xf numFmtId="0" fontId="45" fillId="36" borderId="50" applyNumberFormat="0" applyAlignment="0" applyProtection="0"/>
    <xf numFmtId="4" fontId="18" fillId="27" borderId="53">
      <alignment horizontal="right" vertical="center"/>
    </xf>
    <xf numFmtId="0" fontId="21" fillId="26" borderId="53"/>
    <xf numFmtId="0" fontId="49" fillId="49" borderId="49" applyNumberFormat="0" applyAlignment="0" applyProtection="0"/>
    <xf numFmtId="0" fontId="21" fillId="0" borderId="56">
      <alignment horizontal="left" vertical="center" wrapText="1" indent="2"/>
    </xf>
    <xf numFmtId="0" fontId="21" fillId="27" borderId="56">
      <alignment horizontal="left" vertical="center" wrapText="1" indent="2"/>
    </xf>
    <xf numFmtId="0" fontId="21" fillId="25" borderId="54">
      <alignment horizontal="left" vertical="center"/>
    </xf>
    <xf numFmtId="49" fontId="20" fillId="0" borderId="53" applyNumberFormat="0" applyFill="0" applyBorder="0" applyProtection="0">
      <alignment horizontal="left" vertical="center"/>
    </xf>
    <xf numFmtId="0" fontId="52" fillId="0" borderId="51" applyNumberFormat="0" applyFill="0" applyAlignment="0" applyProtection="0"/>
    <xf numFmtId="49" fontId="21" fillId="0" borderId="53" applyNumberFormat="0" applyFont="0" applyFill="0" applyBorder="0" applyProtection="0">
      <alignment horizontal="left" vertical="center" indent="2"/>
    </xf>
    <xf numFmtId="0" fontId="21" fillId="0" borderId="56">
      <alignment horizontal="left" vertical="center" wrapText="1" indent="2"/>
    </xf>
    <xf numFmtId="4" fontId="21" fillId="0" borderId="53" applyFill="0" applyBorder="0" applyProtection="0">
      <alignment horizontal="right" vertical="center"/>
    </xf>
    <xf numFmtId="0" fontId="21" fillId="25" borderId="54">
      <alignment horizontal="left" vertical="center"/>
    </xf>
    <xf numFmtId="0" fontId="18" fillId="27" borderId="53">
      <alignment horizontal="right" vertical="center"/>
    </xf>
    <xf numFmtId="0" fontId="21" fillId="0" borderId="53" applyNumberFormat="0" applyFill="0" applyAlignment="0" applyProtection="0"/>
    <xf numFmtId="49" fontId="21" fillId="0" borderId="53" applyNumberFormat="0" applyFont="0" applyFill="0" applyBorder="0" applyProtection="0">
      <alignment horizontal="left" vertical="center" indent="2"/>
    </xf>
    <xf numFmtId="0" fontId="9" fillId="19" borderId="0" applyNumberFormat="0" applyBorder="0" applyAlignment="0" applyProtection="0"/>
    <xf numFmtId="4" fontId="21" fillId="0" borderId="53">
      <alignment horizontal="right" vertical="center"/>
    </xf>
    <xf numFmtId="0" fontId="27" fillId="52" borderId="52" applyNumberFormat="0" applyFont="0" applyAlignment="0" applyProtection="0"/>
    <xf numFmtId="0" fontId="21" fillId="0" borderId="53">
      <alignment horizontal="right" vertical="center"/>
    </xf>
    <xf numFmtId="0" fontId="18" fillId="27" borderId="53">
      <alignment horizontal="right" vertical="center"/>
    </xf>
    <xf numFmtId="4" fontId="18" fillId="27" borderId="53">
      <alignment horizontal="right" vertical="center"/>
    </xf>
    <xf numFmtId="0" fontId="21" fillId="27" borderId="56">
      <alignment horizontal="left" vertical="center" wrapText="1" indent="2"/>
    </xf>
    <xf numFmtId="0" fontId="1" fillId="9" borderId="0" applyNumberFormat="0" applyBorder="0" applyAlignment="0" applyProtection="0"/>
    <xf numFmtId="0" fontId="21" fillId="26" borderId="53"/>
    <xf numFmtId="0" fontId="33" fillId="49" borderId="50" applyNumberFormat="0" applyAlignment="0" applyProtection="0"/>
    <xf numFmtId="4" fontId="21" fillId="0" borderId="53" applyFill="0" applyBorder="0" applyProtection="0">
      <alignment horizontal="right" vertical="center"/>
    </xf>
    <xf numFmtId="0" fontId="32" fillId="49" borderId="50" applyNumberFormat="0" applyAlignment="0" applyProtection="0"/>
    <xf numFmtId="0" fontId="52" fillId="0" borderId="51" applyNumberFormat="0" applyFill="0" applyAlignment="0" applyProtection="0"/>
    <xf numFmtId="49" fontId="20" fillId="0" borderId="53" applyNumberFormat="0" applyFill="0" applyBorder="0" applyProtection="0">
      <alignment horizontal="left" vertical="center"/>
    </xf>
    <xf numFmtId="0" fontId="1" fillId="14" borderId="0" applyNumberFormat="0" applyBorder="0" applyAlignment="0" applyProtection="0"/>
    <xf numFmtId="0" fontId="21" fillId="0" borderId="56">
      <alignment horizontal="left" vertical="center" wrapText="1" indent="2"/>
    </xf>
    <xf numFmtId="0" fontId="9" fillId="22" borderId="0" applyNumberFormat="0" applyBorder="0" applyAlignment="0" applyProtection="0"/>
    <xf numFmtId="0" fontId="19" fillId="52" borderId="52" applyNumberFormat="0" applyFont="0" applyAlignment="0" applyProtection="0"/>
    <xf numFmtId="0" fontId="18" fillId="25" borderId="53">
      <alignment horizontal="right" vertical="center"/>
    </xf>
    <xf numFmtId="4" fontId="23" fillId="25" borderId="53">
      <alignment horizontal="right" vertical="center"/>
    </xf>
    <xf numFmtId="167" fontId="21" fillId="53" borderId="53" applyNumberFormat="0" applyFont="0" applyBorder="0" applyAlignment="0" applyProtection="0">
      <alignment horizontal="right" vertical="center"/>
    </xf>
    <xf numFmtId="0" fontId="19" fillId="52" borderId="52" applyNumberFormat="0" applyFont="0" applyAlignment="0" applyProtection="0"/>
    <xf numFmtId="0" fontId="45" fillId="36" borderId="50" applyNumberFormat="0" applyAlignment="0" applyProtection="0"/>
    <xf numFmtId="0" fontId="45" fillId="36" borderId="50" applyNumberFormat="0" applyAlignment="0" applyProtection="0"/>
    <xf numFmtId="0" fontId="52" fillId="0" borderId="51" applyNumberFormat="0" applyFill="0" applyAlignment="0" applyProtection="0"/>
    <xf numFmtId="49" fontId="20" fillId="0" borderId="53" applyNumberFormat="0" applyFill="0" applyBorder="0" applyProtection="0">
      <alignment horizontal="left" vertical="center"/>
    </xf>
    <xf numFmtId="0" fontId="18" fillId="27" borderId="54">
      <alignment horizontal="right" vertical="center"/>
    </xf>
    <xf numFmtId="0" fontId="21" fillId="0" borderId="53">
      <alignment horizontal="right" vertical="center"/>
    </xf>
    <xf numFmtId="0" fontId="37" fillId="0" borderId="51" applyNumberFormat="0" applyFill="0" applyAlignment="0" applyProtection="0"/>
    <xf numFmtId="0" fontId="19" fillId="52" borderId="52" applyNumberFormat="0" applyFont="0" applyAlignment="0" applyProtection="0"/>
    <xf numFmtId="0" fontId="52" fillId="0" borderId="51" applyNumberFormat="0" applyFill="0" applyAlignment="0" applyProtection="0"/>
    <xf numFmtId="0" fontId="33" fillId="49" borderId="50" applyNumberFormat="0" applyAlignment="0" applyProtection="0"/>
    <xf numFmtId="0" fontId="1" fillId="6" borderId="0" applyNumberFormat="0" applyBorder="0" applyAlignment="0" applyProtection="0"/>
    <xf numFmtId="167" fontId="21" fillId="53" borderId="53" applyNumberFormat="0" applyFont="0" applyBorder="0" applyAlignment="0" applyProtection="0">
      <alignment horizontal="right" vertical="center"/>
    </xf>
    <xf numFmtId="0" fontId="52" fillId="0" borderId="51" applyNumberFormat="0" applyFill="0" applyAlignment="0" applyProtection="0"/>
    <xf numFmtId="49" fontId="21" fillId="0" borderId="53" applyNumberFormat="0" applyFont="0" applyFill="0" applyBorder="0" applyProtection="0">
      <alignment horizontal="left" vertical="center" indent="2"/>
    </xf>
    <xf numFmtId="0" fontId="7" fillId="0" borderId="0" applyNumberFormat="0" applyFill="0" applyBorder="0" applyAlignment="0" applyProtection="0"/>
    <xf numFmtId="4" fontId="21" fillId="0" borderId="53">
      <alignment horizontal="right" vertical="center"/>
    </xf>
    <xf numFmtId="0" fontId="37" fillId="0" borderId="51" applyNumberFormat="0" applyFill="0" applyAlignment="0" applyProtection="0"/>
    <xf numFmtId="0" fontId="45" fillId="36" borderId="50" applyNumberFormat="0" applyAlignment="0" applyProtection="0"/>
    <xf numFmtId="0" fontId="9" fillId="13" borderId="0" applyNumberFormat="0" applyBorder="0" applyAlignment="0" applyProtection="0"/>
    <xf numFmtId="4" fontId="21" fillId="0" borderId="53" applyFill="0" applyBorder="0" applyProtection="0">
      <alignment horizontal="right" vertical="center"/>
    </xf>
    <xf numFmtId="0" fontId="21" fillId="25" borderId="54">
      <alignment horizontal="left" vertical="center"/>
    </xf>
    <xf numFmtId="0" fontId="36" fillId="36" borderId="50" applyNumberFormat="0" applyAlignment="0" applyProtection="0"/>
    <xf numFmtId="0" fontId="23" fillId="25" borderId="53">
      <alignment horizontal="right" vertical="center"/>
    </xf>
    <xf numFmtId="4" fontId="21" fillId="26" borderId="53"/>
    <xf numFmtId="0" fontId="21" fillId="27" borderId="56">
      <alignment horizontal="left" vertical="center" wrapText="1" indent="2"/>
    </xf>
    <xf numFmtId="49" fontId="21" fillId="0" borderId="53" applyNumberFormat="0" applyFont="0" applyFill="0" applyBorder="0" applyProtection="0">
      <alignment horizontal="left" vertical="center" indent="2"/>
    </xf>
    <xf numFmtId="0" fontId="45" fillId="36" borderId="50" applyNumberFormat="0" applyAlignment="0" applyProtection="0"/>
    <xf numFmtId="0" fontId="1" fillId="17" borderId="0" applyNumberFormat="0" applyBorder="0" applyAlignment="0" applyProtection="0"/>
    <xf numFmtId="0" fontId="23" fillId="25" borderId="53">
      <alignment horizontal="right" vertical="center"/>
    </xf>
    <xf numFmtId="0" fontId="36" fillId="36" borderId="50" applyNumberFormat="0" applyAlignment="0" applyProtection="0"/>
    <xf numFmtId="167" fontId="21" fillId="53" borderId="53" applyNumberFormat="0" applyFont="0" applyBorder="0" applyAlignment="0" applyProtection="0">
      <alignment horizontal="right" vertical="center"/>
    </xf>
    <xf numFmtId="0" fontId="36" fillId="36" borderId="50" applyNumberFormat="0" applyAlignment="0" applyProtection="0"/>
    <xf numFmtId="4" fontId="21" fillId="0" borderId="53">
      <alignment horizontal="right" vertical="center"/>
    </xf>
    <xf numFmtId="49" fontId="21" fillId="0" borderId="53" applyNumberFormat="0" applyFont="0" applyFill="0" applyBorder="0" applyProtection="0">
      <alignment horizontal="left" vertical="center" indent="2"/>
    </xf>
    <xf numFmtId="167" fontId="21" fillId="53" borderId="53" applyNumberFormat="0" applyFont="0" applyBorder="0" applyAlignment="0" applyProtection="0">
      <alignment horizontal="right" vertical="center"/>
    </xf>
    <xf numFmtId="49" fontId="20" fillId="0" borderId="53" applyNumberFormat="0" applyFill="0" applyBorder="0" applyProtection="0">
      <alignment horizontal="left" vertical="center"/>
    </xf>
    <xf numFmtId="4" fontId="18" fillId="27" borderId="53">
      <alignment horizontal="right" vertical="center"/>
    </xf>
    <xf numFmtId="0" fontId="36" fillId="36" borderId="50" applyNumberFormat="0" applyAlignment="0" applyProtection="0"/>
    <xf numFmtId="0" fontId="33" fillId="49" borderId="50" applyNumberFormat="0" applyAlignment="0" applyProtection="0"/>
    <xf numFmtId="4" fontId="21" fillId="0" borderId="53">
      <alignment horizontal="right" vertical="center"/>
    </xf>
    <xf numFmtId="0" fontId="21" fillId="27" borderId="56">
      <alignment horizontal="left" vertical="center" wrapText="1" indent="2"/>
    </xf>
    <xf numFmtId="0" fontId="21" fillId="0" borderId="56">
      <alignment horizontal="left" vertical="center" wrapText="1" indent="2"/>
    </xf>
    <xf numFmtId="0" fontId="49" fillId="49" borderId="49" applyNumberFormat="0" applyAlignment="0" applyProtection="0"/>
    <xf numFmtId="0" fontId="45" fillId="36" borderId="50" applyNumberFormat="0" applyAlignment="0" applyProtection="0"/>
    <xf numFmtId="0" fontId="32" fillId="49" borderId="50" applyNumberFormat="0" applyAlignment="0" applyProtection="0"/>
    <xf numFmtId="0" fontId="30" fillId="49" borderId="49" applyNumberFormat="0" applyAlignment="0" applyProtection="0"/>
    <xf numFmtId="0" fontId="18" fillId="27" borderId="55">
      <alignment horizontal="right" vertical="center"/>
    </xf>
    <xf numFmtId="0" fontId="23" fillId="25" borderId="53">
      <alignment horizontal="right" vertical="center"/>
    </xf>
    <xf numFmtId="4" fontId="18" fillId="25" borderId="53">
      <alignment horizontal="right" vertical="center"/>
    </xf>
    <xf numFmtId="4" fontId="18" fillId="27" borderId="53">
      <alignment horizontal="right" vertical="center"/>
    </xf>
    <xf numFmtId="49" fontId="21" fillId="0" borderId="54" applyNumberFormat="0" applyFont="0" applyFill="0" applyBorder="0" applyProtection="0">
      <alignment horizontal="left" vertical="center" indent="5"/>
    </xf>
    <xf numFmtId="4" fontId="21" fillId="0" borderId="53" applyFill="0" applyBorder="0" applyProtection="0">
      <alignment horizontal="right" vertical="center"/>
    </xf>
    <xf numFmtId="4" fontId="18" fillId="25" borderId="53">
      <alignment horizontal="right" vertical="center"/>
    </xf>
    <xf numFmtId="0" fontId="45" fillId="36" borderId="50" applyNumberFormat="0" applyAlignment="0" applyProtection="0"/>
    <xf numFmtId="0" fontId="36" fillId="36" borderId="50" applyNumberFormat="0" applyAlignment="0" applyProtection="0"/>
    <xf numFmtId="0" fontId="32" fillId="49" borderId="50" applyNumberFormat="0" applyAlignment="0" applyProtection="0"/>
    <xf numFmtId="0" fontId="21" fillId="27" borderId="56">
      <alignment horizontal="left" vertical="center" wrapText="1" indent="2"/>
    </xf>
    <xf numFmtId="0" fontId="21" fillId="0" borderId="56">
      <alignment horizontal="left" vertical="center" wrapText="1" indent="2"/>
    </xf>
    <xf numFmtId="0" fontId="21" fillId="27" borderId="56">
      <alignment horizontal="left" vertical="center" wrapText="1" indent="2"/>
    </xf>
    <xf numFmtId="164" fontId="1" fillId="0" borderId="0" applyFont="0" applyFill="0" applyBorder="0" applyAlignment="0" applyProtection="0"/>
    <xf numFmtId="0" fontId="70" fillId="0" borderId="0" applyNumberFormat="0" applyFill="0" applyBorder="0" applyAlignment="0" applyProtection="0"/>
    <xf numFmtId="164" fontId="19"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0" fontId="71" fillId="0" borderId="0" applyNumberFormat="0" applyFill="0" applyBorder="0" applyAlignment="0" applyProtection="0">
      <alignment vertical="top"/>
      <protection locked="0"/>
    </xf>
    <xf numFmtId="9" fontId="24" fillId="0" borderId="0" applyFont="0" applyFill="0" applyBorder="0" applyAlignment="0" applyProtection="0"/>
    <xf numFmtId="9" fontId="24" fillId="0" borderId="0" applyFont="0" applyFill="0" applyBorder="0" applyAlignment="0" applyProtection="0"/>
    <xf numFmtId="0" fontId="52" fillId="0" borderId="83" applyNumberFormat="0" applyFill="0" applyAlignment="0" applyProtection="0"/>
    <xf numFmtId="0" fontId="52" fillId="0" borderId="83" applyNumberFormat="0" applyFill="0" applyAlignment="0" applyProtection="0"/>
    <xf numFmtId="0" fontId="33" fillId="49" borderId="66" applyNumberFormat="0" applyAlignment="0" applyProtection="0"/>
    <xf numFmtId="0" fontId="23" fillId="25" borderId="85">
      <alignment horizontal="right" vertical="center"/>
    </xf>
    <xf numFmtId="0" fontId="21" fillId="25" borderId="94">
      <alignment horizontal="left" vertical="center"/>
    </xf>
    <xf numFmtId="4" fontId="18" fillId="25" borderId="85">
      <alignment horizontal="right" vertical="center"/>
    </xf>
    <xf numFmtId="0" fontId="36" fillId="36" borderId="66" applyNumberFormat="0" applyAlignment="0" applyProtection="0"/>
    <xf numFmtId="49" fontId="21" fillId="0" borderId="86" applyNumberFormat="0" applyFont="0" applyFill="0" applyBorder="0" applyProtection="0">
      <alignment horizontal="left" vertical="center" indent="5"/>
    </xf>
    <xf numFmtId="49" fontId="21" fillId="0" borderId="70" applyNumberFormat="0" applyFont="0" applyFill="0" applyBorder="0" applyProtection="0">
      <alignment horizontal="left" vertical="center" indent="5"/>
    </xf>
    <xf numFmtId="0" fontId="23" fillId="25" borderId="69">
      <alignment horizontal="right" vertical="center"/>
    </xf>
    <xf numFmtId="0" fontId="49" fillId="49" borderId="65" applyNumberFormat="0" applyAlignment="0" applyProtection="0"/>
    <xf numFmtId="167" fontId="21" fillId="53" borderId="85" applyNumberFormat="0" applyFont="0" applyBorder="0" applyAlignment="0" applyProtection="0">
      <alignment horizontal="right" vertical="center"/>
    </xf>
    <xf numFmtId="0" fontId="32" fillId="49" borderId="66" applyNumberFormat="0" applyAlignment="0" applyProtection="0"/>
    <xf numFmtId="0" fontId="21" fillId="0" borderId="69" applyNumberFormat="0" applyFill="0" applyAlignment="0" applyProtection="0"/>
    <xf numFmtId="0" fontId="21" fillId="27" borderId="88">
      <alignment horizontal="left" vertical="center" wrapText="1" indent="2"/>
    </xf>
    <xf numFmtId="4" fontId="18" fillId="27" borderId="69">
      <alignment horizontal="right" vertical="center"/>
    </xf>
    <xf numFmtId="0" fontId="32" fillId="49" borderId="82" applyNumberFormat="0" applyAlignment="0" applyProtection="0"/>
    <xf numFmtId="4" fontId="21" fillId="26" borderId="77"/>
    <xf numFmtId="0" fontId="21" fillId="26" borderId="69"/>
    <xf numFmtId="0" fontId="30" fillId="49" borderId="81" applyNumberFormat="0" applyAlignment="0" applyProtection="0"/>
    <xf numFmtId="0" fontId="27" fillId="52" borderId="68" applyNumberFormat="0" applyFont="0" applyAlignment="0" applyProtection="0"/>
    <xf numFmtId="0" fontId="21" fillId="27" borderId="72">
      <alignment horizontal="left" vertical="center" wrapText="1" indent="2"/>
    </xf>
    <xf numFmtId="0" fontId="23" fillId="25" borderId="69">
      <alignment horizontal="right" vertical="center"/>
    </xf>
    <xf numFmtId="0" fontId="18" fillId="27" borderId="71">
      <alignment horizontal="right" vertical="center"/>
    </xf>
    <xf numFmtId="0" fontId="49" fillId="49" borderId="65" applyNumberFormat="0" applyAlignment="0" applyProtection="0"/>
    <xf numFmtId="4" fontId="23" fillId="25" borderId="85">
      <alignment horizontal="right" vertical="center"/>
    </xf>
    <xf numFmtId="4" fontId="23" fillId="25" borderId="85">
      <alignment horizontal="right" vertical="center"/>
    </xf>
    <xf numFmtId="0" fontId="52" fillId="0" borderId="91" applyNumberFormat="0" applyFill="0" applyAlignment="0" applyProtection="0"/>
    <xf numFmtId="0" fontId="18" fillId="25" borderId="69">
      <alignment horizontal="right" vertical="center"/>
    </xf>
    <xf numFmtId="0" fontId="21" fillId="0" borderId="69">
      <alignment horizontal="right" vertical="center"/>
    </xf>
    <xf numFmtId="4" fontId="18" fillId="27" borderId="108">
      <alignment horizontal="right" vertical="center"/>
    </xf>
    <xf numFmtId="0" fontId="1" fillId="9" borderId="0" applyNumberFormat="0" applyBorder="0" applyAlignment="0" applyProtection="0"/>
    <xf numFmtId="0" fontId="1" fillId="20" borderId="0" applyNumberFormat="0" applyBorder="0" applyAlignment="0" applyProtection="0"/>
    <xf numFmtId="0" fontId="18" fillId="25" borderId="69">
      <alignment horizontal="right" vertical="center"/>
    </xf>
    <xf numFmtId="0" fontId="36" fillId="36" borderId="66" applyNumberFormat="0" applyAlignment="0" applyProtection="0"/>
    <xf numFmtId="0" fontId="32" fillId="49" borderId="66" applyNumberFormat="0" applyAlignment="0" applyProtection="0"/>
    <xf numFmtId="0" fontId="27" fillId="52" borderId="92" applyNumberFormat="0" applyFont="0" applyAlignment="0" applyProtection="0"/>
    <xf numFmtId="0" fontId="45" fillId="36" borderId="66" applyNumberFormat="0" applyAlignment="0" applyProtection="0"/>
    <xf numFmtId="0" fontId="9" fillId="16" borderId="0" applyNumberFormat="0" applyBorder="0" applyAlignment="0" applyProtection="0"/>
    <xf numFmtId="0" fontId="23" fillId="25" borderId="77">
      <alignment horizontal="right" vertical="center"/>
    </xf>
    <xf numFmtId="0" fontId="49" fillId="49" borderId="81" applyNumberFormat="0" applyAlignment="0" applyProtection="0"/>
    <xf numFmtId="0" fontId="21" fillId="0" borderId="72">
      <alignment horizontal="left" vertical="center" wrapText="1" indent="2"/>
    </xf>
    <xf numFmtId="0" fontId="37" fillId="0" borderId="67" applyNumberFormat="0" applyFill="0" applyAlignment="0" applyProtection="0"/>
    <xf numFmtId="0" fontId="4" fillId="4" borderId="2" applyNumberFormat="0" applyAlignment="0" applyProtection="0"/>
    <xf numFmtId="0" fontId="5" fillId="4" borderId="1" applyNumberFormat="0" applyAlignment="0" applyProtection="0"/>
    <xf numFmtId="0" fontId="21" fillId="25" borderId="70">
      <alignment horizontal="left" vertical="center"/>
    </xf>
    <xf numFmtId="0" fontId="6" fillId="0" borderId="0" applyNumberFormat="0" applyFill="0" applyBorder="0" applyAlignment="0" applyProtection="0"/>
    <xf numFmtId="4" fontId="18" fillId="27" borderId="71">
      <alignment horizontal="right" vertical="center"/>
    </xf>
    <xf numFmtId="0" fontId="7" fillId="0" borderId="0" applyNumberFormat="0" applyFill="0" applyBorder="0" applyAlignment="0" applyProtection="0"/>
    <xf numFmtId="0" fontId="8" fillId="0" borderId="3" applyNumberFormat="0" applyFill="0" applyAlignment="0" applyProtection="0"/>
    <xf numFmtId="0" fontId="27" fillId="52" borderId="76" applyNumberFormat="0" applyFont="0" applyAlignment="0" applyProtection="0"/>
    <xf numFmtId="0" fontId="1" fillId="5" borderId="0" applyNumberFormat="0" applyBorder="0" applyAlignment="0" applyProtection="0"/>
    <xf numFmtId="0" fontId="1" fillId="6" borderId="0" applyNumberFormat="0" applyBorder="0" applyAlignment="0" applyProtection="0"/>
    <xf numFmtId="0" fontId="9" fillId="7" borderId="0" applyNumberFormat="0" applyBorder="0" applyAlignment="0" applyProtection="0"/>
    <xf numFmtId="0" fontId="18" fillId="27" borderId="87">
      <alignment horizontal="right" vertical="center"/>
    </xf>
    <xf numFmtId="0" fontId="1" fillId="8" borderId="0" applyNumberFormat="0" applyBorder="0" applyAlignment="0" applyProtection="0"/>
    <xf numFmtId="0" fontId="1" fillId="9" borderId="0" applyNumberFormat="0" applyBorder="0" applyAlignment="0" applyProtection="0"/>
    <xf numFmtId="0" fontId="9" fillId="10" borderId="0" applyNumberFormat="0" applyBorder="0" applyAlignment="0" applyProtection="0"/>
    <xf numFmtId="0" fontId="1" fillId="1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9"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19" fillId="52" borderId="76"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21" fillId="0" borderId="53" applyNumberFormat="0" applyFill="0" applyAlignment="0" applyProtection="0"/>
    <xf numFmtId="0" fontId="18" fillId="27" borderId="53">
      <alignment horizontal="right" vertical="center"/>
    </xf>
    <xf numFmtId="0" fontId="18" fillId="27" borderId="53">
      <alignment horizontal="right" vertical="center"/>
    </xf>
    <xf numFmtId="0" fontId="21" fillId="0" borderId="56">
      <alignment horizontal="left" vertical="center" wrapText="1" indent="2"/>
    </xf>
    <xf numFmtId="0" fontId="18" fillId="27" borderId="55">
      <alignment horizontal="right" vertical="center"/>
    </xf>
    <xf numFmtId="0" fontId="21" fillId="0" borderId="53">
      <alignment horizontal="right" vertical="center"/>
    </xf>
    <xf numFmtId="0" fontId="23" fillId="25" borderId="53">
      <alignment horizontal="right" vertical="center"/>
    </xf>
    <xf numFmtId="0" fontId="21" fillId="26" borderId="53"/>
    <xf numFmtId="0" fontId="18" fillId="25" borderId="53">
      <alignment horizontal="right" vertical="center"/>
    </xf>
    <xf numFmtId="4" fontId="21" fillId="26" borderId="69"/>
    <xf numFmtId="4" fontId="18" fillId="27" borderId="69">
      <alignment horizontal="right" vertical="center"/>
    </xf>
    <xf numFmtId="0" fontId="18" fillId="27" borderId="69">
      <alignment horizontal="right" vertical="center"/>
    </xf>
    <xf numFmtId="0" fontId="18" fillId="27" borderId="70">
      <alignment horizontal="right" vertical="center"/>
    </xf>
    <xf numFmtId="4" fontId="18" fillId="27" borderId="70">
      <alignment horizontal="right" vertical="center"/>
    </xf>
    <xf numFmtId="4" fontId="18" fillId="27" borderId="69">
      <alignment horizontal="right" vertical="center"/>
    </xf>
    <xf numFmtId="4" fontId="18" fillId="27" borderId="70">
      <alignment horizontal="right" vertical="center"/>
    </xf>
    <xf numFmtId="0" fontId="21" fillId="27" borderId="72">
      <alignment horizontal="left" vertical="center" wrapText="1" indent="2"/>
    </xf>
    <xf numFmtId="4" fontId="18" fillId="27" borderId="69">
      <alignment horizontal="right" vertical="center"/>
    </xf>
    <xf numFmtId="0" fontId="30" fillId="49" borderId="65" applyNumberFormat="0" applyAlignment="0" applyProtection="0"/>
    <xf numFmtId="0" fontId="37" fillId="0" borderId="67" applyNumberFormat="0" applyFill="0" applyAlignment="0" applyProtection="0"/>
    <xf numFmtId="0" fontId="21" fillId="25" borderId="86">
      <alignment horizontal="left" vertical="center"/>
    </xf>
    <xf numFmtId="4" fontId="18" fillId="27" borderId="87">
      <alignment horizontal="right" vertical="center"/>
    </xf>
    <xf numFmtId="0" fontId="18" fillId="27" borderId="95">
      <alignment horizontal="right" vertical="center"/>
    </xf>
    <xf numFmtId="0" fontId="33" fillId="49" borderId="66" applyNumberFormat="0" applyAlignment="0" applyProtection="0"/>
    <xf numFmtId="0" fontId="45" fillId="36" borderId="66" applyNumberFormat="0" applyAlignment="0" applyProtection="0"/>
    <xf numFmtId="4" fontId="18" fillId="27" borderId="70">
      <alignment horizontal="right" vertical="center"/>
    </xf>
    <xf numFmtId="0" fontId="45" fillId="36" borderId="82" applyNumberFormat="0" applyAlignment="0" applyProtection="0"/>
    <xf numFmtId="0" fontId="21" fillId="27" borderId="88">
      <alignment horizontal="left" vertical="center" wrapText="1" indent="2"/>
    </xf>
    <xf numFmtId="0" fontId="45" fillId="36" borderId="66" applyNumberFormat="0" applyAlignment="0" applyProtection="0"/>
    <xf numFmtId="0" fontId="36" fillId="36" borderId="90" applyNumberFormat="0" applyAlignment="0" applyProtection="0"/>
    <xf numFmtId="49" fontId="20" fillId="0" borderId="77" applyNumberFormat="0" applyFill="0" applyBorder="0" applyProtection="0">
      <alignment horizontal="left" vertical="center"/>
    </xf>
    <xf numFmtId="4" fontId="21" fillId="0" borderId="85" applyFill="0" applyBorder="0" applyProtection="0">
      <alignment horizontal="right" vertical="center"/>
    </xf>
    <xf numFmtId="0" fontId="27" fillId="52" borderId="68" applyNumberFormat="0" applyFont="0" applyAlignment="0" applyProtection="0"/>
    <xf numFmtId="4" fontId="18" fillId="25" borderId="69">
      <alignment horizontal="right" vertical="center"/>
    </xf>
    <xf numFmtId="4" fontId="18" fillId="27" borderId="69">
      <alignment horizontal="right" vertical="center"/>
    </xf>
    <xf numFmtId="4" fontId="21" fillId="26" borderId="69"/>
    <xf numFmtId="0" fontId="9" fillId="16" borderId="0" applyNumberFormat="0" applyBorder="0" applyAlignment="0" applyProtection="0"/>
    <xf numFmtId="0" fontId="9" fillId="7" borderId="0" applyNumberFormat="0" applyBorder="0" applyAlignment="0" applyProtection="0"/>
    <xf numFmtId="4" fontId="18" fillId="27" borderId="86">
      <alignment horizontal="right" vertical="center"/>
    </xf>
    <xf numFmtId="0" fontId="52" fillId="0" borderId="67" applyNumberFormat="0" applyFill="0" applyAlignment="0" applyProtection="0"/>
    <xf numFmtId="0" fontId="45" fillId="36" borderId="74" applyNumberFormat="0" applyAlignment="0" applyProtection="0"/>
    <xf numFmtId="0" fontId="30" fillId="49" borderId="81" applyNumberFormat="0" applyAlignment="0" applyProtection="0"/>
    <xf numFmtId="0" fontId="18" fillId="27" borderId="85">
      <alignment horizontal="right" vertical="center"/>
    </xf>
    <xf numFmtId="0" fontId="33" fillId="49" borderId="82" applyNumberFormat="0" applyAlignment="0" applyProtection="0"/>
    <xf numFmtId="0" fontId="21" fillId="0" borderId="93" applyNumberFormat="0" applyFill="0" applyAlignment="0" applyProtection="0"/>
    <xf numFmtId="4" fontId="18" fillId="27" borderId="85">
      <alignment horizontal="right" vertical="center"/>
    </xf>
    <xf numFmtId="4" fontId="21" fillId="0" borderId="93">
      <alignment horizontal="right" vertical="center"/>
    </xf>
    <xf numFmtId="0" fontId="52" fillId="0" borderId="67" applyNumberFormat="0" applyFill="0" applyAlignment="0" applyProtection="0"/>
    <xf numFmtId="0" fontId="33" fillId="49" borderId="66" applyNumberFormat="0" applyAlignment="0" applyProtection="0"/>
    <xf numFmtId="0" fontId="49" fillId="49" borderId="65" applyNumberFormat="0" applyAlignment="0" applyProtection="0"/>
    <xf numFmtId="0" fontId="33" fillId="49" borderId="66" applyNumberFormat="0" applyAlignment="0" applyProtection="0"/>
    <xf numFmtId="0" fontId="27" fillId="52" borderId="68" applyNumberFormat="0" applyFont="0" applyAlignment="0" applyProtection="0"/>
    <xf numFmtId="0" fontId="23" fillId="25" borderId="69">
      <alignment horizontal="right" vertical="center"/>
    </xf>
    <xf numFmtId="0" fontId="18" fillId="27" borderId="69">
      <alignment horizontal="right" vertical="center"/>
    </xf>
    <xf numFmtId="0" fontId="18" fillId="27" borderId="69">
      <alignment horizontal="right" vertical="center"/>
    </xf>
    <xf numFmtId="0" fontId="18" fillId="27" borderId="70">
      <alignment horizontal="right" vertical="center"/>
    </xf>
    <xf numFmtId="0" fontId="18" fillId="27" borderId="71">
      <alignment horizontal="right" vertical="center"/>
    </xf>
    <xf numFmtId="0" fontId="18" fillId="27" borderId="71">
      <alignment horizontal="right" vertical="center"/>
    </xf>
    <xf numFmtId="0" fontId="33" fillId="49" borderId="58" applyNumberFormat="0" applyAlignment="0" applyProtection="0"/>
    <xf numFmtId="0" fontId="18" fillId="27" borderId="71">
      <alignment horizontal="right" vertical="center"/>
    </xf>
    <xf numFmtId="0" fontId="21" fillId="26" borderId="69"/>
    <xf numFmtId="0" fontId="27" fillId="52" borderId="92" applyNumberFormat="0" applyFont="0" applyAlignment="0" applyProtection="0"/>
    <xf numFmtId="0" fontId="52" fillId="0" borderId="67" applyNumberFormat="0" applyFill="0" applyAlignment="0" applyProtection="0"/>
    <xf numFmtId="0" fontId="30" fillId="49" borderId="65" applyNumberFormat="0" applyAlignment="0" applyProtection="0"/>
    <xf numFmtId="4" fontId="23" fillId="25" borderId="69">
      <alignment horizontal="right" vertical="center"/>
    </xf>
    <xf numFmtId="0" fontId="37" fillId="0" borderId="67" applyNumberFormat="0" applyFill="0" applyAlignment="0" applyProtection="0"/>
    <xf numFmtId="0" fontId="33" fillId="49" borderId="66" applyNumberFormat="0" applyAlignment="0" applyProtection="0"/>
    <xf numFmtId="0" fontId="52" fillId="0" borderId="67" applyNumberFormat="0" applyFill="0" applyAlignment="0" applyProtection="0"/>
    <xf numFmtId="0" fontId="18" fillId="27" borderId="69">
      <alignment horizontal="right" vertical="center"/>
    </xf>
    <xf numFmtId="0" fontId="45" fillId="36" borderId="58" applyNumberFormat="0" applyAlignment="0" applyProtection="0"/>
    <xf numFmtId="4" fontId="21" fillId="0" borderId="69" applyFill="0" applyBorder="0" applyProtection="0">
      <alignment horizontal="right" vertical="center"/>
    </xf>
    <xf numFmtId="0" fontId="6" fillId="0" borderId="0" applyNumberFormat="0" applyFill="0" applyBorder="0" applyAlignment="0" applyProtection="0"/>
    <xf numFmtId="0" fontId="32" fillId="49" borderId="90" applyNumberFormat="0" applyAlignment="0" applyProtection="0"/>
    <xf numFmtId="0" fontId="1" fillId="18" borderId="0" applyNumberFormat="0" applyBorder="0" applyAlignment="0" applyProtection="0"/>
    <xf numFmtId="0" fontId="5" fillId="4" borderId="1" applyNumberFormat="0" applyAlignment="0" applyProtection="0"/>
    <xf numFmtId="4" fontId="21" fillId="26" borderId="108"/>
    <xf numFmtId="0" fontId="21" fillId="0" borderId="85">
      <alignment horizontal="right" vertical="center"/>
    </xf>
    <xf numFmtId="0" fontId="21" fillId="25" borderId="94">
      <alignment horizontal="left" vertical="center"/>
    </xf>
    <xf numFmtId="0" fontId="1" fillId="11" borderId="0" applyNumberFormat="0" applyBorder="0" applyAlignment="0" applyProtection="0"/>
    <xf numFmtId="0" fontId="1" fillId="20" borderId="0" applyNumberFormat="0" applyBorder="0" applyAlignment="0" applyProtection="0"/>
    <xf numFmtId="0" fontId="1" fillId="14" borderId="0" applyNumberFormat="0" applyBorder="0" applyAlignment="0" applyProtection="0"/>
    <xf numFmtId="0" fontId="5" fillId="4" borderId="1" applyNumberFormat="0" applyAlignment="0" applyProtection="0"/>
    <xf numFmtId="0" fontId="52" fillId="0" borderId="75" applyNumberFormat="0" applyFill="0" applyAlignment="0" applyProtection="0"/>
    <xf numFmtId="0" fontId="52" fillId="0" borderId="83" applyNumberFormat="0" applyFill="0" applyAlignment="0" applyProtection="0"/>
    <xf numFmtId="0" fontId="45" fillId="36" borderId="105" applyNumberFormat="0" applyAlignment="0" applyProtection="0"/>
    <xf numFmtId="0" fontId="33" fillId="49" borderId="66" applyNumberFormat="0" applyAlignment="0" applyProtection="0"/>
    <xf numFmtId="0" fontId="37" fillId="0" borderId="75" applyNumberFormat="0" applyFill="0" applyAlignment="0" applyProtection="0"/>
    <xf numFmtId="4" fontId="18" fillId="25" borderId="85">
      <alignment horizontal="right" vertical="center"/>
    </xf>
    <xf numFmtId="4" fontId="21" fillId="0" borderId="53" applyFill="0" applyBorder="0" applyProtection="0">
      <alignment horizontal="right" vertical="center"/>
    </xf>
    <xf numFmtId="4" fontId="18" fillId="27" borderId="87">
      <alignment horizontal="right" vertical="center"/>
    </xf>
    <xf numFmtId="0" fontId="33" fillId="49" borderId="82" applyNumberFormat="0" applyAlignment="0" applyProtection="0"/>
    <xf numFmtId="0" fontId="21" fillId="0" borderId="88">
      <alignment horizontal="left" vertical="center" wrapText="1" indent="2"/>
    </xf>
    <xf numFmtId="0" fontId="18" fillId="25" borderId="85">
      <alignment horizontal="right" vertical="center"/>
    </xf>
    <xf numFmtId="4" fontId="18" fillId="27" borderId="69">
      <alignment horizontal="right" vertical="center"/>
    </xf>
    <xf numFmtId="4" fontId="18" fillId="27" borderId="69">
      <alignment horizontal="right" vertical="center"/>
    </xf>
    <xf numFmtId="4" fontId="18" fillId="27" borderId="85">
      <alignment horizontal="right" vertical="center"/>
    </xf>
    <xf numFmtId="0" fontId="27" fillId="52" borderId="60" applyNumberFormat="0" applyFont="0" applyAlignment="0" applyProtection="0"/>
    <xf numFmtId="0" fontId="19" fillId="52" borderId="60" applyNumberFormat="0" applyFont="0" applyAlignment="0" applyProtection="0"/>
    <xf numFmtId="0" fontId="49" fillId="49" borderId="57" applyNumberFormat="0" applyAlignment="0" applyProtection="0"/>
    <xf numFmtId="0" fontId="18" fillId="27" borderId="85">
      <alignment horizontal="right" vertical="center"/>
    </xf>
    <xf numFmtId="49" fontId="21" fillId="0" borderId="86" applyNumberFormat="0" applyFont="0" applyFill="0" applyBorder="0" applyProtection="0">
      <alignment horizontal="left" vertical="center" indent="5"/>
    </xf>
    <xf numFmtId="0" fontId="37" fillId="0" borderId="67" applyNumberFormat="0" applyFill="0" applyAlignment="0" applyProtection="0"/>
    <xf numFmtId="4" fontId="21" fillId="26" borderId="69"/>
    <xf numFmtId="0" fontId="36" fillId="36" borderId="97" applyNumberFormat="0" applyAlignment="0" applyProtection="0"/>
    <xf numFmtId="0" fontId="52" fillId="0" borderId="59" applyNumberFormat="0" applyFill="0" applyAlignment="0" applyProtection="0"/>
    <xf numFmtId="0" fontId="52" fillId="0" borderId="67" applyNumberFormat="0" applyFill="0" applyAlignment="0" applyProtection="0"/>
    <xf numFmtId="0" fontId="30" fillId="49" borderId="65" applyNumberFormat="0" applyAlignment="0" applyProtection="0"/>
    <xf numFmtId="4" fontId="21" fillId="26" borderId="69"/>
    <xf numFmtId="0" fontId="45" fillId="36" borderId="82" applyNumberFormat="0" applyAlignment="0" applyProtection="0"/>
    <xf numFmtId="0" fontId="45" fillId="36" borderId="105" applyNumberFormat="0" applyAlignment="0" applyProtection="0"/>
    <xf numFmtId="0" fontId="5" fillId="4" borderId="1" applyNumberFormat="0" applyAlignment="0" applyProtection="0"/>
    <xf numFmtId="0" fontId="32" fillId="49" borderId="82" applyNumberFormat="0" applyAlignment="0" applyProtection="0"/>
    <xf numFmtId="0" fontId="23" fillId="25" borderId="69">
      <alignment horizontal="right" vertical="center"/>
    </xf>
    <xf numFmtId="4" fontId="18" fillId="25" borderId="69">
      <alignment horizontal="right" vertical="center"/>
    </xf>
    <xf numFmtId="0" fontId="36" fillId="36" borderId="82" applyNumberFormat="0" applyAlignment="0" applyProtection="0"/>
    <xf numFmtId="4" fontId="18" fillId="27" borderId="93">
      <alignment horizontal="right" vertical="center"/>
    </xf>
    <xf numFmtId="0" fontId="18" fillId="27" borderId="71">
      <alignment horizontal="right" vertical="center"/>
    </xf>
    <xf numFmtId="0" fontId="21" fillId="0" borderId="93">
      <alignment horizontal="right" vertical="center"/>
    </xf>
    <xf numFmtId="0" fontId="5" fillId="4" borderId="1" applyNumberFormat="0" applyAlignment="0" applyProtection="0"/>
    <xf numFmtId="0" fontId="52" fillId="0" borderId="83" applyNumberFormat="0" applyFill="0" applyAlignment="0" applyProtection="0"/>
    <xf numFmtId="0" fontId="21" fillId="27" borderId="96">
      <alignment horizontal="left" vertical="center" wrapText="1" indent="2"/>
    </xf>
    <xf numFmtId="0" fontId="5" fillId="4" borderId="1" applyNumberFormat="0" applyAlignment="0" applyProtection="0"/>
    <xf numFmtId="0" fontId="32" fillId="49" borderId="66" applyNumberFormat="0" applyAlignment="0" applyProtection="0"/>
    <xf numFmtId="4" fontId="18" fillId="27" borderId="71">
      <alignment horizontal="right" vertical="center"/>
    </xf>
    <xf numFmtId="0" fontId="37" fillId="0" borderId="67" applyNumberFormat="0" applyFill="0" applyAlignment="0" applyProtection="0"/>
    <xf numFmtId="4" fontId="23" fillId="25" borderId="69">
      <alignment horizontal="right" vertical="center"/>
    </xf>
    <xf numFmtId="4" fontId="18" fillId="27" borderId="69">
      <alignment horizontal="right" vertical="center"/>
    </xf>
    <xf numFmtId="4" fontId="18" fillId="27" borderId="71">
      <alignment horizontal="right" vertical="center"/>
    </xf>
    <xf numFmtId="0" fontId="49" fillId="49" borderId="65" applyNumberFormat="0" applyAlignment="0" applyProtection="0"/>
    <xf numFmtId="4" fontId="21" fillId="0" borderId="108" applyFill="0" applyBorder="0" applyProtection="0">
      <alignment horizontal="right" vertical="center"/>
    </xf>
    <xf numFmtId="0" fontId="33" fillId="49" borderId="105" applyNumberFormat="0" applyAlignment="0" applyProtection="0"/>
    <xf numFmtId="49" fontId="21" fillId="0" borderId="69" applyNumberFormat="0" applyFont="0" applyFill="0" applyBorder="0" applyProtection="0">
      <alignment horizontal="left" vertical="center" indent="2"/>
    </xf>
    <xf numFmtId="0" fontId="21" fillId="0" borderId="69" applyNumberFormat="0" applyFill="0" applyAlignment="0" applyProtection="0"/>
    <xf numFmtId="0" fontId="21" fillId="27" borderId="72">
      <alignment horizontal="left" vertical="center" wrapText="1" indent="2"/>
    </xf>
    <xf numFmtId="49" fontId="21" fillId="0" borderId="70" applyNumberFormat="0" applyFont="0" applyFill="0" applyBorder="0" applyProtection="0">
      <alignment horizontal="left" vertical="center" indent="5"/>
    </xf>
    <xf numFmtId="0" fontId="21" fillId="0" borderId="80">
      <alignment horizontal="left" vertical="center" wrapText="1" indent="2"/>
    </xf>
    <xf numFmtId="0" fontId="52" fillId="0" borderId="67" applyNumberFormat="0" applyFill="0" applyAlignment="0" applyProtection="0"/>
    <xf numFmtId="4" fontId="18" fillId="27" borderId="93">
      <alignment horizontal="right" vertical="center"/>
    </xf>
    <xf numFmtId="0" fontId="1" fillId="5" borderId="0" applyNumberFormat="0" applyBorder="0" applyAlignment="0" applyProtection="0"/>
    <xf numFmtId="0" fontId="18" fillId="27" borderId="70">
      <alignment horizontal="right" vertical="center"/>
    </xf>
    <xf numFmtId="0" fontId="21" fillId="0" borderId="69">
      <alignment horizontal="right" vertical="center"/>
    </xf>
    <xf numFmtId="0" fontId="49" fillId="49" borderId="65" applyNumberFormat="0" applyAlignment="0" applyProtection="0"/>
    <xf numFmtId="4" fontId="21" fillId="0" borderId="93">
      <alignment horizontal="right" vertical="center"/>
    </xf>
    <xf numFmtId="49" fontId="21" fillId="0" borderId="78" applyNumberFormat="0" applyFont="0" applyFill="0" applyBorder="0" applyProtection="0">
      <alignment horizontal="left" vertical="center" indent="5"/>
    </xf>
    <xf numFmtId="0" fontId="1" fillId="17" borderId="0" applyNumberFormat="0" applyBorder="0" applyAlignment="0" applyProtection="0"/>
    <xf numFmtId="4" fontId="21" fillId="0" borderId="69">
      <alignment horizontal="right" vertical="center"/>
    </xf>
    <xf numFmtId="0" fontId="33" fillId="49" borderId="66" applyNumberFormat="0" applyAlignment="0" applyProtection="0"/>
    <xf numFmtId="0" fontId="33" fillId="49" borderId="58" applyNumberFormat="0" applyAlignment="0" applyProtection="0"/>
    <xf numFmtId="0" fontId="18" fillId="27" borderId="69">
      <alignment horizontal="right" vertical="center"/>
    </xf>
    <xf numFmtId="4" fontId="21" fillId="0" borderId="69">
      <alignment horizontal="right" vertical="center"/>
    </xf>
    <xf numFmtId="0" fontId="33" fillId="49" borderId="66" applyNumberFormat="0" applyAlignment="0" applyProtection="0"/>
    <xf numFmtId="0" fontId="27" fillId="52" borderId="68" applyNumberFormat="0" applyFont="0" applyAlignment="0" applyProtection="0"/>
    <xf numFmtId="0" fontId="27" fillId="52" borderId="68" applyNumberFormat="0" applyFont="0" applyAlignment="0" applyProtection="0"/>
    <xf numFmtId="0" fontId="19" fillId="52" borderId="68" applyNumberFormat="0" applyFont="0" applyAlignment="0" applyProtection="0"/>
    <xf numFmtId="0" fontId="18" fillId="25" borderId="69">
      <alignment horizontal="right" vertical="center"/>
    </xf>
    <xf numFmtId="0" fontId="45" fillId="36" borderId="58" applyNumberFormat="0" applyAlignment="0" applyProtection="0"/>
    <xf numFmtId="0" fontId="21" fillId="0" borderId="88">
      <alignment horizontal="left" vertical="center" wrapText="1" indent="2"/>
    </xf>
    <xf numFmtId="4" fontId="21" fillId="26" borderId="85"/>
    <xf numFmtId="0" fontId="27" fillId="52" borderId="60" applyNumberFormat="0" applyFont="0" applyAlignment="0" applyProtection="0"/>
    <xf numFmtId="0" fontId="49" fillId="49" borderId="57" applyNumberFormat="0" applyAlignment="0" applyProtection="0"/>
    <xf numFmtId="0" fontId="32" fillId="49" borderId="66" applyNumberFormat="0" applyAlignment="0" applyProtection="0"/>
    <xf numFmtId="0" fontId="52" fillId="0" borderId="59" applyNumberFormat="0" applyFill="0" applyAlignment="0" applyProtection="0"/>
    <xf numFmtId="4" fontId="21" fillId="0" borderId="77" applyFill="0" applyBorder="0" applyProtection="0">
      <alignment horizontal="right" vertical="center"/>
    </xf>
    <xf numFmtId="0" fontId="9" fillId="16" borderId="0" applyNumberFormat="0" applyBorder="0" applyAlignment="0" applyProtection="0"/>
    <xf numFmtId="0" fontId="52" fillId="0" borderId="67" applyNumberFormat="0" applyFill="0" applyAlignment="0" applyProtection="0"/>
    <xf numFmtId="4" fontId="23" fillId="25" borderId="93">
      <alignment horizontal="right" vertical="center"/>
    </xf>
    <xf numFmtId="0" fontId="18" fillId="27" borderId="110">
      <alignment horizontal="right" vertical="center"/>
    </xf>
    <xf numFmtId="0" fontId="33" fillId="49" borderId="66" applyNumberFormat="0" applyAlignment="0" applyProtection="0"/>
    <xf numFmtId="0" fontId="52" fillId="0" borderId="67" applyNumberFormat="0" applyFill="0" applyAlignment="0" applyProtection="0"/>
    <xf numFmtId="0" fontId="6" fillId="0" borderId="0" applyNumberFormat="0" applyFill="0" applyBorder="0" applyAlignment="0" applyProtection="0"/>
    <xf numFmtId="0" fontId="8" fillId="0" borderId="3" applyNumberFormat="0" applyFill="0" applyAlignment="0" applyProtection="0"/>
    <xf numFmtId="4" fontId="18" fillId="27" borderId="110">
      <alignment horizontal="right" vertical="center"/>
    </xf>
    <xf numFmtId="49" fontId="21" fillId="0" borderId="86" applyNumberFormat="0" applyFont="0" applyFill="0" applyBorder="0" applyProtection="0">
      <alignment horizontal="left" vertical="center" indent="5"/>
    </xf>
    <xf numFmtId="4" fontId="18" fillId="27" borderId="70">
      <alignment horizontal="right" vertical="center"/>
    </xf>
    <xf numFmtId="4" fontId="18" fillId="27" borderId="78">
      <alignment horizontal="right" vertical="center"/>
    </xf>
    <xf numFmtId="0" fontId="52" fillId="0" borderId="83" applyNumberFormat="0" applyFill="0" applyAlignment="0" applyProtection="0"/>
    <xf numFmtId="0" fontId="52" fillId="0" borderId="106" applyNumberFormat="0" applyFill="0" applyAlignment="0" applyProtection="0"/>
    <xf numFmtId="0" fontId="18" fillId="27" borderId="85">
      <alignment horizontal="right" vertical="center"/>
    </xf>
    <xf numFmtId="0" fontId="1" fillId="21" borderId="0" applyNumberFormat="0" applyBorder="0" applyAlignment="0" applyProtection="0"/>
    <xf numFmtId="0" fontId="18" fillId="25" borderId="61">
      <alignment horizontal="right" vertical="center"/>
    </xf>
    <xf numFmtId="4" fontId="18" fillId="25" borderId="61">
      <alignment horizontal="right" vertical="center"/>
    </xf>
    <xf numFmtId="0" fontId="23" fillId="25" borderId="61">
      <alignment horizontal="right" vertical="center"/>
    </xf>
    <xf numFmtId="4" fontId="23" fillId="25" borderId="61">
      <alignment horizontal="right" vertical="center"/>
    </xf>
    <xf numFmtId="0" fontId="18" fillId="27" borderId="61">
      <alignment horizontal="right" vertical="center"/>
    </xf>
    <xf numFmtId="4" fontId="18" fillId="27" borderId="61">
      <alignment horizontal="right" vertical="center"/>
    </xf>
    <xf numFmtId="0" fontId="18" fillId="27" borderId="61">
      <alignment horizontal="right" vertical="center"/>
    </xf>
    <xf numFmtId="4" fontId="18" fillId="27" borderId="61">
      <alignment horizontal="right" vertical="center"/>
    </xf>
    <xf numFmtId="0" fontId="18" fillId="27" borderId="62">
      <alignment horizontal="right" vertical="center"/>
    </xf>
    <xf numFmtId="4" fontId="18" fillId="27" borderId="62">
      <alignment horizontal="right" vertical="center"/>
    </xf>
    <xf numFmtId="0" fontId="18" fillId="27" borderId="63">
      <alignment horizontal="right" vertical="center"/>
    </xf>
    <xf numFmtId="4" fontId="18" fillId="27" borderId="63">
      <alignment horizontal="right" vertical="center"/>
    </xf>
    <xf numFmtId="0" fontId="33" fillId="49" borderId="58" applyNumberFormat="0" applyAlignment="0" applyProtection="0"/>
    <xf numFmtId="0" fontId="21" fillId="27" borderId="64">
      <alignment horizontal="left" vertical="center" wrapText="1" indent="2"/>
    </xf>
    <xf numFmtId="0" fontId="21" fillId="0" borderId="64">
      <alignment horizontal="left" vertical="center" wrapText="1" indent="2"/>
    </xf>
    <xf numFmtId="0" fontId="21" fillId="25" borderId="62">
      <alignment horizontal="left" vertical="center"/>
    </xf>
    <xf numFmtId="0" fontId="36" fillId="36" borderId="66" applyNumberFormat="0" applyAlignment="0" applyProtection="0"/>
    <xf numFmtId="0" fontId="45" fillId="36" borderId="58" applyNumberFormat="0" applyAlignment="0" applyProtection="0"/>
    <xf numFmtId="0" fontId="21" fillId="0" borderId="61">
      <alignment horizontal="right" vertical="center"/>
    </xf>
    <xf numFmtId="4" fontId="21" fillId="0" borderId="61">
      <alignment horizontal="right" vertical="center"/>
    </xf>
    <xf numFmtId="0" fontId="18" fillId="27" borderId="70">
      <alignment horizontal="right" vertical="center"/>
    </xf>
    <xf numFmtId="0" fontId="21" fillId="0" borderId="61" applyNumberFormat="0" applyFill="0" applyAlignment="0" applyProtection="0"/>
    <xf numFmtId="0" fontId="49" fillId="49" borderId="57" applyNumberFormat="0" applyAlignment="0" applyProtection="0"/>
    <xf numFmtId="167" fontId="21" fillId="53" borderId="61" applyNumberFormat="0" applyFont="0" applyBorder="0" applyAlignment="0" applyProtection="0">
      <alignment horizontal="right" vertical="center"/>
    </xf>
    <xf numFmtId="0" fontId="21" fillId="26" borderId="61"/>
    <xf numFmtId="4" fontId="21" fillId="26" borderId="61"/>
    <xf numFmtId="0" fontId="52" fillId="0" borderId="59" applyNumberFormat="0" applyFill="0" applyAlignment="0" applyProtection="0"/>
    <xf numFmtId="4" fontId="18" fillId="27" borderId="108">
      <alignment horizontal="right" vertical="center"/>
    </xf>
    <xf numFmtId="0" fontId="4" fillId="4" borderId="2" applyNumberFormat="0" applyAlignment="0" applyProtection="0"/>
    <xf numFmtId="167" fontId="21" fillId="53" borderId="69" applyNumberFormat="0" applyFont="0" applyBorder="0" applyAlignment="0" applyProtection="0">
      <alignment horizontal="right" vertical="center"/>
    </xf>
    <xf numFmtId="0" fontId="9" fillId="19" borderId="0" applyNumberFormat="0" applyBorder="0" applyAlignment="0" applyProtection="0"/>
    <xf numFmtId="0" fontId="45" fillId="36" borderId="66" applyNumberFormat="0" applyAlignment="0" applyProtection="0"/>
    <xf numFmtId="0" fontId="36" fillId="36" borderId="66" applyNumberFormat="0" applyAlignment="0" applyProtection="0"/>
    <xf numFmtId="0" fontId="1" fillId="5" borderId="0" applyNumberFormat="0" applyBorder="0" applyAlignment="0" applyProtection="0"/>
    <xf numFmtId="0" fontId="49" fillId="49" borderId="89" applyNumberFormat="0" applyAlignment="0" applyProtection="0"/>
    <xf numFmtId="0" fontId="18" fillId="27" borderId="69">
      <alignment horizontal="right" vertical="center"/>
    </xf>
    <xf numFmtId="0" fontId="1" fillId="18" borderId="0" applyNumberFormat="0" applyBorder="0" applyAlignment="0" applyProtection="0"/>
    <xf numFmtId="0" fontId="21" fillId="27" borderId="72">
      <alignment horizontal="left" vertical="center" wrapText="1" indent="2"/>
    </xf>
    <xf numFmtId="0" fontId="1" fillId="12" borderId="0" applyNumberFormat="0" applyBorder="0" applyAlignment="0" applyProtection="0"/>
    <xf numFmtId="0" fontId="49" fillId="49" borderId="73" applyNumberFormat="0" applyAlignment="0" applyProtection="0"/>
    <xf numFmtId="0" fontId="21" fillId="0" borderId="88">
      <alignment horizontal="left" vertical="center" wrapText="1" indent="2"/>
    </xf>
    <xf numFmtId="0" fontId="18" fillId="27" borderId="85">
      <alignment horizontal="right" vertical="center"/>
    </xf>
    <xf numFmtId="0" fontId="37" fillId="0" borderId="67" applyNumberFormat="0" applyFill="0" applyAlignment="0" applyProtection="0"/>
    <xf numFmtId="0" fontId="30" fillId="49" borderId="65" applyNumberFormat="0" applyAlignment="0" applyProtection="0"/>
    <xf numFmtId="0" fontId="30" fillId="49" borderId="65" applyNumberFormat="0" applyAlignment="0" applyProtection="0"/>
    <xf numFmtId="4" fontId="21" fillId="0" borderId="69">
      <alignment horizontal="right" vertical="center"/>
    </xf>
    <xf numFmtId="0" fontId="21" fillId="0" borderId="72">
      <alignment horizontal="left" vertical="center" wrapText="1" indent="2"/>
    </xf>
    <xf numFmtId="4" fontId="23" fillId="25" borderId="69">
      <alignment horizontal="right" vertical="center"/>
    </xf>
    <xf numFmtId="0" fontId="5" fillId="4" borderId="1" applyNumberFormat="0" applyAlignment="0" applyProtection="0"/>
    <xf numFmtId="0" fontId="1" fillId="12" borderId="0" applyNumberFormat="0" applyBorder="0" applyAlignment="0" applyProtection="0"/>
    <xf numFmtId="0" fontId="1" fillId="17" borderId="0" applyNumberFormat="0" applyBorder="0" applyAlignment="0" applyProtection="0"/>
    <xf numFmtId="49" fontId="21" fillId="0" borderId="94" applyNumberFormat="0" applyFont="0" applyFill="0" applyBorder="0" applyProtection="0">
      <alignment horizontal="left" vertical="center" indent="5"/>
    </xf>
    <xf numFmtId="0" fontId="21" fillId="0" borderId="69">
      <alignment horizontal="right" vertical="center"/>
    </xf>
    <xf numFmtId="4" fontId="21" fillId="0" borderId="93" applyFill="0" applyBorder="0" applyProtection="0">
      <alignment horizontal="right" vertical="center"/>
    </xf>
    <xf numFmtId="0" fontId="33" fillId="49" borderId="74" applyNumberFormat="0" applyAlignment="0" applyProtection="0"/>
    <xf numFmtId="0" fontId="23" fillId="25" borderId="85">
      <alignment horizontal="right" vertical="center"/>
    </xf>
    <xf numFmtId="0" fontId="69" fillId="0" borderId="0"/>
    <xf numFmtId="0" fontId="18" fillId="25" borderId="85">
      <alignment horizontal="right" vertical="center"/>
    </xf>
    <xf numFmtId="0" fontId="45" fillId="36" borderId="82" applyNumberFormat="0" applyAlignment="0" applyProtection="0"/>
    <xf numFmtId="0" fontId="9" fillId="10" borderId="0" applyNumberFormat="0" applyBorder="0" applyAlignment="0" applyProtection="0"/>
    <xf numFmtId="0" fontId="21" fillId="27" borderId="72">
      <alignment horizontal="left" vertical="center" wrapText="1" indent="2"/>
    </xf>
    <xf numFmtId="0" fontId="32" fillId="49" borderId="66" applyNumberFormat="0" applyAlignment="0" applyProtection="0"/>
    <xf numFmtId="0" fontId="21" fillId="0" borderId="69">
      <alignment horizontal="right" vertical="center"/>
    </xf>
    <xf numFmtId="0" fontId="52" fillId="0" borderId="67" applyNumberFormat="0" applyFill="0" applyAlignment="0" applyProtection="0"/>
    <xf numFmtId="4" fontId="21" fillId="0" borderId="69" applyFill="0" applyBorder="0" applyProtection="0">
      <alignment horizontal="right" vertical="center"/>
    </xf>
    <xf numFmtId="0" fontId="19" fillId="52" borderId="68" applyNumberFormat="0" applyFont="0" applyAlignment="0" applyProtection="0"/>
    <xf numFmtId="0" fontId="45" fillId="36" borderId="66" applyNumberFormat="0" applyAlignment="0" applyProtection="0"/>
    <xf numFmtId="0" fontId="19" fillId="52" borderId="68" applyNumberFormat="0" applyFont="0" applyAlignment="0" applyProtection="0"/>
    <xf numFmtId="0" fontId="18" fillId="27" borderId="69">
      <alignment horizontal="right" vertical="center"/>
    </xf>
    <xf numFmtId="49" fontId="20" fillId="0" borderId="69" applyNumberFormat="0" applyFill="0" applyBorder="0" applyProtection="0">
      <alignment horizontal="left" vertical="center"/>
    </xf>
    <xf numFmtId="167" fontId="21" fillId="53" borderId="69" applyNumberFormat="0" applyFont="0" applyBorder="0" applyAlignment="0" applyProtection="0">
      <alignment horizontal="right" vertical="center"/>
    </xf>
    <xf numFmtId="0" fontId="33" fillId="49" borderId="82" applyNumberFormat="0" applyAlignment="0" applyProtection="0"/>
    <xf numFmtId="0" fontId="52" fillId="0" borderId="83" applyNumberFormat="0" applyFill="0" applyAlignment="0" applyProtection="0"/>
    <xf numFmtId="0" fontId="1" fillId="9" borderId="0" applyNumberFormat="0" applyBorder="0" applyAlignment="0" applyProtection="0"/>
    <xf numFmtId="0" fontId="1" fillId="14" borderId="0" applyNumberFormat="0" applyBorder="0" applyAlignment="0" applyProtection="0"/>
    <xf numFmtId="0" fontId="33" fillId="49" borderId="74" applyNumberFormat="0" applyAlignment="0" applyProtection="0"/>
    <xf numFmtId="0" fontId="1" fillId="11" borderId="0" applyNumberFormat="0" applyBorder="0" applyAlignment="0" applyProtection="0"/>
    <xf numFmtId="0" fontId="6" fillId="0" borderId="0" applyNumberFormat="0" applyFill="0" applyBorder="0" applyAlignment="0" applyProtection="0"/>
    <xf numFmtId="0" fontId="8" fillId="0" borderId="3" applyNumberFormat="0" applyFill="0" applyAlignment="0" applyProtection="0"/>
    <xf numFmtId="0" fontId="4" fillId="4" borderId="2" applyNumberFormat="0" applyAlignment="0" applyProtection="0"/>
    <xf numFmtId="0" fontId="19" fillId="52" borderId="92" applyNumberFormat="0" applyFont="0" applyAlignment="0" applyProtection="0"/>
    <xf numFmtId="0" fontId="37" fillId="0" borderId="67" applyNumberFormat="0" applyFill="0" applyAlignment="0" applyProtection="0"/>
    <xf numFmtId="0" fontId="30" fillId="49" borderId="112" applyNumberFormat="0" applyAlignment="0" applyProtection="0"/>
    <xf numFmtId="0" fontId="7" fillId="0" borderId="0" applyNumberFormat="0" applyFill="0" applyBorder="0" applyAlignment="0" applyProtection="0"/>
    <xf numFmtId="4" fontId="18" fillId="27" borderId="86">
      <alignment horizontal="right" vertical="center"/>
    </xf>
    <xf numFmtId="0" fontId="37" fillId="0" borderId="83" applyNumberFormat="0" applyFill="0" applyAlignment="0" applyProtection="0"/>
    <xf numFmtId="49" fontId="21" fillId="0" borderId="61" applyNumberFormat="0" applyFont="0" applyFill="0" applyBorder="0" applyProtection="0">
      <alignment horizontal="left" vertical="center" indent="2"/>
    </xf>
    <xf numFmtId="49" fontId="21" fillId="0" borderId="62" applyNumberFormat="0" applyFont="0" applyFill="0" applyBorder="0" applyProtection="0">
      <alignment horizontal="left" vertical="center" indent="5"/>
    </xf>
    <xf numFmtId="0" fontId="21" fillId="25" borderId="70">
      <alignment horizontal="left" vertical="center"/>
    </xf>
    <xf numFmtId="0" fontId="21" fillId="27" borderId="88">
      <alignment horizontal="left" vertical="center" wrapText="1" indent="2"/>
    </xf>
    <xf numFmtId="0" fontId="23" fillId="25" borderId="85">
      <alignment horizontal="right" vertical="center"/>
    </xf>
    <xf numFmtId="0" fontId="21" fillId="27" borderId="80">
      <alignment horizontal="left" vertical="center" wrapText="1" indent="2"/>
    </xf>
    <xf numFmtId="4" fontId="18" fillId="27" borderId="70">
      <alignment horizontal="right" vertical="center"/>
    </xf>
    <xf numFmtId="0" fontId="23" fillId="25" borderId="69">
      <alignment horizontal="right" vertical="center"/>
    </xf>
    <xf numFmtId="0" fontId="18" fillId="27" borderId="70">
      <alignment horizontal="right" vertical="center"/>
    </xf>
    <xf numFmtId="4" fontId="18" fillId="27" borderId="71">
      <alignment horizontal="right" vertical="center"/>
    </xf>
    <xf numFmtId="0" fontId="33" fillId="49" borderId="66" applyNumberFormat="0" applyAlignment="0" applyProtection="0"/>
    <xf numFmtId="4" fontId="21" fillId="0" borderId="61" applyFill="0" applyBorder="0" applyProtection="0">
      <alignment horizontal="right" vertical="center"/>
    </xf>
    <xf numFmtId="49" fontId="20" fillId="0" borderId="61" applyNumberFormat="0" applyFill="0" applyBorder="0" applyProtection="0">
      <alignment horizontal="left" vertical="center"/>
    </xf>
    <xf numFmtId="0" fontId="52" fillId="0" borderId="83" applyNumberFormat="0" applyFill="0" applyAlignment="0" applyProtection="0"/>
    <xf numFmtId="0" fontId="21" fillId="0" borderId="72">
      <alignment horizontal="left" vertical="center" wrapText="1" indent="2"/>
    </xf>
    <xf numFmtId="49" fontId="20" fillId="0" borderId="69" applyNumberFormat="0" applyFill="0" applyBorder="0" applyProtection="0">
      <alignment horizontal="left" vertical="center"/>
    </xf>
    <xf numFmtId="0" fontId="27" fillId="52" borderId="68" applyNumberFormat="0" applyFont="0" applyAlignment="0" applyProtection="0"/>
    <xf numFmtId="0" fontId="52" fillId="0" borderId="67" applyNumberFormat="0" applyFill="0" applyAlignment="0" applyProtection="0"/>
    <xf numFmtId="0" fontId="52" fillId="0" borderId="67" applyNumberFormat="0" applyFill="0" applyAlignment="0" applyProtection="0"/>
    <xf numFmtId="4" fontId="18" fillId="27" borderId="85">
      <alignment horizontal="right" vertical="center"/>
    </xf>
    <xf numFmtId="0" fontId="32" fillId="49" borderId="66" applyNumberFormat="0" applyAlignment="0" applyProtection="0"/>
    <xf numFmtId="0" fontId="30" fillId="49" borderId="65" applyNumberFormat="0" applyAlignment="0" applyProtection="0"/>
    <xf numFmtId="0" fontId="23" fillId="25" borderId="85">
      <alignment horizontal="right" vertical="center"/>
    </xf>
    <xf numFmtId="0" fontId="21" fillId="0" borderId="69">
      <alignment horizontal="right" vertical="center"/>
    </xf>
    <xf numFmtId="0" fontId="21" fillId="25" borderId="70">
      <alignment horizontal="left" vertical="center"/>
    </xf>
    <xf numFmtId="0" fontId="37" fillId="0" borderId="83" applyNumberFormat="0" applyFill="0" applyAlignment="0" applyProtection="0"/>
    <xf numFmtId="4" fontId="18" fillId="27" borderId="85">
      <alignment horizontal="right" vertical="center"/>
    </xf>
    <xf numFmtId="4" fontId="18" fillId="27" borderId="85">
      <alignment horizontal="right" vertical="center"/>
    </xf>
    <xf numFmtId="0" fontId="36" fillId="36" borderId="66" applyNumberFormat="0" applyAlignment="0" applyProtection="0"/>
    <xf numFmtId="0" fontId="52" fillId="0" borderId="67" applyNumberFormat="0" applyFill="0" applyAlignment="0" applyProtection="0"/>
    <xf numFmtId="0" fontId="27" fillId="52" borderId="76" applyNumberFormat="0" applyFont="0" applyAlignment="0" applyProtection="0"/>
    <xf numFmtId="0" fontId="9" fillId="19" borderId="0" applyNumberFormat="0" applyBorder="0" applyAlignment="0" applyProtection="0"/>
    <xf numFmtId="0" fontId="18" fillId="27" borderId="86">
      <alignment horizontal="right" vertical="center"/>
    </xf>
    <xf numFmtId="4" fontId="18" fillId="27" borderId="86">
      <alignment horizontal="right" vertical="center"/>
    </xf>
    <xf numFmtId="0" fontId="33" fillId="49" borderId="82" applyNumberFormat="0" applyAlignment="0" applyProtection="0"/>
    <xf numFmtId="0" fontId="27" fillId="52" borderId="68" applyNumberFormat="0" applyFont="0" applyAlignment="0" applyProtection="0"/>
    <xf numFmtId="0" fontId="21" fillId="27" borderId="88">
      <alignment horizontal="left" vertical="center" wrapText="1" indent="2"/>
    </xf>
    <xf numFmtId="0" fontId="23" fillId="25" borderId="93">
      <alignment horizontal="right" vertical="center"/>
    </xf>
    <xf numFmtId="0" fontId="21" fillId="26" borderId="85"/>
    <xf numFmtId="0" fontId="30" fillId="49" borderId="57" applyNumberFormat="0" applyAlignment="0" applyProtection="0"/>
    <xf numFmtId="0" fontId="32" fillId="49" borderId="58" applyNumberFormat="0" applyAlignment="0" applyProtection="0"/>
    <xf numFmtId="0" fontId="37" fillId="0" borderId="59" applyNumberFormat="0" applyFill="0" applyAlignment="0" applyProtection="0"/>
    <xf numFmtId="0" fontId="18" fillId="27" borderId="70">
      <alignment horizontal="right" vertical="center"/>
    </xf>
    <xf numFmtId="0" fontId="52" fillId="0" borderId="83" applyNumberFormat="0" applyFill="0" applyAlignment="0" applyProtection="0"/>
    <xf numFmtId="0" fontId="30" fillId="49" borderId="73" applyNumberFormat="0" applyAlignment="0" applyProtection="0"/>
    <xf numFmtId="0" fontId="21" fillId="0" borderId="85">
      <alignment horizontal="right" vertical="center"/>
    </xf>
    <xf numFmtId="0" fontId="1" fillId="21" borderId="0" applyNumberFormat="0" applyBorder="0" applyAlignment="0" applyProtection="0"/>
    <xf numFmtId="0" fontId="52" fillId="0" borderId="91" applyNumberFormat="0" applyFill="0" applyAlignment="0" applyProtection="0"/>
    <xf numFmtId="4" fontId="21" fillId="26" borderId="69"/>
    <xf numFmtId="4" fontId="21" fillId="26" borderId="69"/>
    <xf numFmtId="0" fontId="30" fillId="49" borderId="81" applyNumberFormat="0" applyAlignment="0" applyProtection="0"/>
    <xf numFmtId="0" fontId="21" fillId="0" borderId="96">
      <alignment horizontal="left" vertical="center" wrapText="1" indent="2"/>
    </xf>
    <xf numFmtId="0" fontId="45" fillId="36" borderId="82" applyNumberFormat="0" applyAlignment="0" applyProtection="0"/>
    <xf numFmtId="49" fontId="20" fillId="0" borderId="85" applyNumberFormat="0" applyFill="0" applyBorder="0" applyProtection="0">
      <alignment horizontal="left" vertical="center"/>
    </xf>
    <xf numFmtId="0" fontId="21" fillId="0" borderId="69" applyNumberFormat="0" applyFill="0" applyAlignment="0" applyProtection="0"/>
    <xf numFmtId="49" fontId="21" fillId="0" borderId="70" applyNumberFormat="0" applyFont="0" applyFill="0" applyBorder="0" applyProtection="0">
      <alignment horizontal="left" vertical="center" indent="5"/>
    </xf>
    <xf numFmtId="4" fontId="23" fillId="25" borderId="77">
      <alignment horizontal="right" vertical="center"/>
    </xf>
    <xf numFmtId="0" fontId="32" fillId="49" borderId="66" applyNumberFormat="0" applyAlignment="0" applyProtection="0"/>
    <xf numFmtId="0" fontId="52" fillId="0" borderId="67" applyNumberFormat="0" applyFill="0" applyAlignment="0" applyProtection="0"/>
    <xf numFmtId="4" fontId="21" fillId="26" borderId="69"/>
    <xf numFmtId="0" fontId="9" fillId="16" borderId="0" applyNumberFormat="0" applyBorder="0" applyAlignment="0" applyProtection="0"/>
    <xf numFmtId="0" fontId="21" fillId="0" borderId="108" applyNumberFormat="0" applyFill="0" applyAlignment="0" applyProtection="0"/>
    <xf numFmtId="0" fontId="52" fillId="0" borderId="83" applyNumberFormat="0" applyFill="0" applyAlignment="0" applyProtection="0"/>
    <xf numFmtId="4" fontId="18" fillId="27" borderId="86">
      <alignment horizontal="right" vertical="center"/>
    </xf>
    <xf numFmtId="0" fontId="36" fillId="36" borderId="58" applyNumberFormat="0" applyAlignment="0" applyProtection="0"/>
    <xf numFmtId="49" fontId="20" fillId="0" borderId="69" applyNumberFormat="0" applyFill="0" applyBorder="0" applyProtection="0">
      <alignment horizontal="left" vertical="center"/>
    </xf>
    <xf numFmtId="167" fontId="21" fillId="53" borderId="69" applyNumberFormat="0" applyFont="0" applyBorder="0" applyAlignment="0" applyProtection="0">
      <alignment horizontal="right" vertical="center"/>
    </xf>
    <xf numFmtId="0" fontId="49" fillId="49" borderId="81" applyNumberFormat="0" applyAlignment="0" applyProtection="0"/>
    <xf numFmtId="0" fontId="52" fillId="0" borderId="83" applyNumberFormat="0" applyFill="0" applyAlignment="0" applyProtection="0"/>
    <xf numFmtId="0" fontId="37" fillId="0" borderId="67" applyNumberFormat="0" applyFill="0" applyAlignment="0" applyProtection="0"/>
    <xf numFmtId="0" fontId="18" fillId="27" borderId="69">
      <alignment horizontal="right" vertical="center"/>
    </xf>
    <xf numFmtId="4" fontId="18" fillId="27" borderId="93">
      <alignment horizontal="right" vertical="center"/>
    </xf>
    <xf numFmtId="4" fontId="18" fillId="27" borderId="71">
      <alignment horizontal="right" vertical="center"/>
    </xf>
    <xf numFmtId="0" fontId="27" fillId="52" borderId="92" applyNumberFormat="0" applyFont="0" applyAlignment="0" applyProtection="0"/>
    <xf numFmtId="0" fontId="18" fillId="27" borderId="109">
      <alignment horizontal="right" vertical="center"/>
    </xf>
    <xf numFmtId="4" fontId="18" fillId="27" borderId="69">
      <alignment horizontal="right" vertical="center"/>
    </xf>
    <xf numFmtId="49" fontId="21" fillId="0" borderId="69" applyNumberFormat="0" applyFont="0" applyFill="0" applyBorder="0" applyProtection="0">
      <alignment horizontal="left" vertical="center" indent="2"/>
    </xf>
    <xf numFmtId="4" fontId="18" fillId="27" borderId="70">
      <alignment horizontal="right" vertical="center"/>
    </xf>
    <xf numFmtId="0" fontId="32" fillId="49" borderId="66" applyNumberFormat="0" applyAlignment="0" applyProtection="0"/>
    <xf numFmtId="0" fontId="21" fillId="26" borderId="69"/>
    <xf numFmtId="0" fontId="18" fillId="27" borderId="102">
      <alignment horizontal="right" vertical="center"/>
    </xf>
    <xf numFmtId="0" fontId="21" fillId="27" borderId="64">
      <alignment horizontal="left" vertical="center" wrapText="1" indent="2"/>
    </xf>
    <xf numFmtId="0" fontId="21" fillId="0" borderId="64">
      <alignment horizontal="left" vertical="center" wrapText="1" indent="2"/>
    </xf>
    <xf numFmtId="0" fontId="21" fillId="26" borderId="93"/>
    <xf numFmtId="0" fontId="6" fillId="0" borderId="0" applyNumberFormat="0" applyFill="0" applyBorder="0" applyAlignment="0" applyProtection="0"/>
    <xf numFmtId="0" fontId="32" fillId="49" borderId="66" applyNumberFormat="0" applyAlignment="0" applyProtection="0"/>
    <xf numFmtId="4" fontId="21" fillId="26" borderId="85"/>
    <xf numFmtId="0" fontId="4" fillId="4" borderId="2" applyNumberFormat="0" applyAlignment="0" applyProtection="0"/>
    <xf numFmtId="0" fontId="4" fillId="4" borderId="2" applyNumberFormat="0" applyAlignment="0" applyProtection="0"/>
    <xf numFmtId="0" fontId="33" fillId="49" borderId="82" applyNumberFormat="0" applyAlignment="0" applyProtection="0"/>
    <xf numFmtId="0" fontId="52" fillId="0" borderId="83" applyNumberFormat="0" applyFill="0" applyAlignment="0" applyProtection="0"/>
    <xf numFmtId="49" fontId="21" fillId="0" borderId="77" applyNumberFormat="0" applyFont="0" applyFill="0" applyBorder="0" applyProtection="0">
      <alignment horizontal="left" vertical="center" indent="2"/>
    </xf>
    <xf numFmtId="0" fontId="21" fillId="0" borderId="80">
      <alignment horizontal="left" vertical="center" wrapText="1" indent="2"/>
    </xf>
    <xf numFmtId="0" fontId="1" fillId="15" borderId="0" applyNumberFormat="0" applyBorder="0" applyAlignment="0" applyProtection="0"/>
    <xf numFmtId="0" fontId="37" fillId="0" borderId="67" applyNumberFormat="0" applyFill="0" applyAlignment="0" applyProtection="0"/>
    <xf numFmtId="0" fontId="30" fillId="49" borderId="65" applyNumberFormat="0" applyAlignment="0" applyProtection="0"/>
    <xf numFmtId="0" fontId="1" fillId="14" borderId="0" applyNumberFormat="0" applyBorder="0" applyAlignment="0" applyProtection="0"/>
    <xf numFmtId="49" fontId="20" fillId="0" borderId="69" applyNumberFormat="0" applyFill="0" applyBorder="0" applyProtection="0">
      <alignment horizontal="left" vertical="center"/>
    </xf>
    <xf numFmtId="0" fontId="45" fillId="36" borderId="90" applyNumberFormat="0" applyAlignment="0" applyProtection="0"/>
    <xf numFmtId="0" fontId="18" fillId="27" borderId="69">
      <alignment horizontal="right" vertical="center"/>
    </xf>
    <xf numFmtId="0" fontId="18" fillId="25" borderId="69">
      <alignment horizontal="right" vertical="center"/>
    </xf>
    <xf numFmtId="0" fontId="27" fillId="52" borderId="68" applyNumberFormat="0" applyFont="0" applyAlignment="0" applyProtection="0"/>
    <xf numFmtId="0" fontId="52" fillId="0" borderId="67" applyNumberFormat="0" applyFill="0" applyAlignment="0" applyProtection="0"/>
    <xf numFmtId="0" fontId="45" fillId="36" borderId="66" applyNumberFormat="0" applyAlignment="0" applyProtection="0"/>
    <xf numFmtId="0" fontId="27" fillId="52" borderId="68" applyNumberFormat="0" applyFont="0" applyAlignment="0" applyProtection="0"/>
    <xf numFmtId="0" fontId="21" fillId="0" borderId="69">
      <alignment horizontal="right" vertical="center"/>
    </xf>
    <xf numFmtId="0" fontId="18" fillId="25" borderId="69">
      <alignment horizontal="right" vertical="center"/>
    </xf>
    <xf numFmtId="0" fontId="21" fillId="0" borderId="69">
      <alignment horizontal="right" vertical="center"/>
    </xf>
    <xf numFmtId="0" fontId="49" fillId="49" borderId="65" applyNumberFormat="0" applyAlignment="0" applyProtection="0"/>
    <xf numFmtId="0" fontId="33" fillId="49" borderId="66" applyNumberFormat="0" applyAlignment="0" applyProtection="0"/>
    <xf numFmtId="0" fontId="36" fillId="36" borderId="66" applyNumberFormat="0" applyAlignment="0" applyProtection="0"/>
    <xf numFmtId="0" fontId="21" fillId="0" borderId="69" applyNumberFormat="0" applyFill="0" applyAlignment="0" applyProtection="0"/>
    <xf numFmtId="0" fontId="18" fillId="27" borderId="69">
      <alignment horizontal="right" vertical="center"/>
    </xf>
    <xf numFmtId="4" fontId="18" fillId="27" borderId="71">
      <alignment horizontal="right" vertical="center"/>
    </xf>
    <xf numFmtId="0" fontId="33" fillId="49" borderId="66" applyNumberFormat="0" applyAlignment="0" applyProtection="0"/>
    <xf numFmtId="0" fontId="49" fillId="49" borderId="65" applyNumberFormat="0" applyAlignment="0" applyProtection="0"/>
    <xf numFmtId="4" fontId="18" fillId="25" borderId="69">
      <alignment horizontal="right" vertical="center"/>
    </xf>
    <xf numFmtId="4" fontId="23" fillId="25" borderId="69">
      <alignment horizontal="right" vertical="center"/>
    </xf>
    <xf numFmtId="0" fontId="27" fillId="52" borderId="68" applyNumberFormat="0" applyFont="0" applyAlignment="0" applyProtection="0"/>
    <xf numFmtId="0" fontId="23" fillId="25" borderId="69">
      <alignment horizontal="right" vertical="center"/>
    </xf>
    <xf numFmtId="49" fontId="21" fillId="0" borderId="69" applyNumberFormat="0" applyFont="0" applyFill="0" applyBorder="0" applyProtection="0">
      <alignment horizontal="left" vertical="center" indent="2"/>
    </xf>
    <xf numFmtId="49" fontId="21" fillId="0" borderId="69" applyNumberFormat="0" applyFont="0" applyFill="0" applyBorder="0" applyProtection="0">
      <alignment horizontal="left" vertical="center" indent="2"/>
    </xf>
    <xf numFmtId="0" fontId="33" fillId="49" borderId="82" applyNumberFormat="0" applyAlignment="0" applyProtection="0"/>
    <xf numFmtId="0" fontId="30" fillId="49" borderId="89" applyNumberFormat="0" applyAlignment="0" applyProtection="0"/>
    <xf numFmtId="0" fontId="33" fillId="49" borderId="66" applyNumberFormat="0" applyAlignment="0" applyProtection="0"/>
    <xf numFmtId="0" fontId="33" fillId="49" borderId="82" applyNumberFormat="0" applyAlignment="0" applyProtection="0"/>
    <xf numFmtId="0" fontId="52" fillId="0" borderId="67" applyNumberFormat="0" applyFill="0" applyAlignment="0" applyProtection="0"/>
    <xf numFmtId="0" fontId="9" fillId="22" borderId="0" applyNumberFormat="0" applyBorder="0" applyAlignment="0" applyProtection="0"/>
    <xf numFmtId="0" fontId="1" fillId="20" borderId="0" applyNumberFormat="0" applyBorder="0" applyAlignment="0" applyProtection="0"/>
    <xf numFmtId="0" fontId="33" fillId="49" borderId="97" applyNumberFormat="0" applyAlignment="0" applyProtection="0"/>
    <xf numFmtId="0" fontId="1" fillId="6" borderId="0" applyNumberFormat="0" applyBorder="0" applyAlignment="0" applyProtection="0"/>
    <xf numFmtId="0" fontId="9" fillId="13"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52" fillId="0" borderId="83" applyNumberFormat="0" applyFill="0" applyAlignment="0" applyProtection="0"/>
    <xf numFmtId="0" fontId="9" fillId="10" borderId="0" applyNumberFormat="0" applyBorder="0" applyAlignment="0" applyProtection="0"/>
    <xf numFmtId="0" fontId="1" fillId="18" borderId="0" applyNumberFormat="0" applyBorder="0" applyAlignment="0" applyProtection="0"/>
    <xf numFmtId="0" fontId="1" fillId="8" borderId="0" applyNumberFormat="0" applyBorder="0" applyAlignment="0" applyProtection="0"/>
    <xf numFmtId="0" fontId="9" fillId="7" borderId="0" applyNumberFormat="0" applyBorder="0" applyAlignment="0" applyProtection="0"/>
    <xf numFmtId="0" fontId="5" fillId="4" borderId="1" applyNumberFormat="0" applyAlignment="0" applyProtection="0"/>
    <xf numFmtId="0" fontId="36" fillId="36" borderId="82" applyNumberFormat="0" applyAlignment="0" applyProtection="0"/>
    <xf numFmtId="0" fontId="7" fillId="0" borderId="0" applyNumberFormat="0" applyFill="0" applyBorder="0" applyAlignment="0" applyProtection="0"/>
    <xf numFmtId="0" fontId="18" fillId="27" borderId="78">
      <alignment horizontal="right" vertical="center"/>
    </xf>
    <xf numFmtId="0" fontId="21" fillId="26" borderId="85"/>
    <xf numFmtId="0" fontId="49" fillId="49" borderId="81" applyNumberFormat="0" applyAlignment="0" applyProtection="0"/>
    <xf numFmtId="0" fontId="21" fillId="0" borderId="85" applyNumberFormat="0" applyFill="0" applyAlignment="0" applyProtection="0"/>
    <xf numFmtId="0" fontId="45" fillId="36" borderId="82" applyNumberFormat="0" applyAlignment="0" applyProtection="0"/>
    <xf numFmtId="0" fontId="19" fillId="52" borderId="84" applyNumberFormat="0" applyFont="0" applyAlignment="0" applyProtection="0"/>
    <xf numFmtId="0" fontId="49" fillId="49" borderId="89" applyNumberFormat="0" applyAlignment="0" applyProtection="0"/>
    <xf numFmtId="0" fontId="23" fillId="25" borderId="108">
      <alignment horizontal="right" vertical="center"/>
    </xf>
    <xf numFmtId="0" fontId="4" fillId="4" borderId="2" applyNumberFormat="0" applyAlignment="0" applyProtection="0"/>
    <xf numFmtId="4" fontId="18" fillId="27" borderId="61">
      <alignment horizontal="right" vertical="center"/>
    </xf>
    <xf numFmtId="0" fontId="21" fillId="26" borderId="61"/>
    <xf numFmtId="0" fontId="32" fillId="49" borderId="58" applyNumberFormat="0" applyAlignment="0" applyProtection="0"/>
    <xf numFmtId="0" fontId="18" fillId="25" borderId="61">
      <alignment horizontal="right" vertical="center"/>
    </xf>
    <xf numFmtId="0" fontId="21" fillId="0" borderId="61">
      <alignment horizontal="right" vertical="center"/>
    </xf>
    <xf numFmtId="0" fontId="52" fillId="0" borderId="59" applyNumberFormat="0" applyFill="0" applyAlignment="0" applyProtection="0"/>
    <xf numFmtId="0" fontId="21" fillId="25" borderId="62">
      <alignment horizontal="left" vertical="center"/>
    </xf>
    <xf numFmtId="0" fontId="45" fillId="36" borderId="58" applyNumberFormat="0" applyAlignment="0" applyProtection="0"/>
    <xf numFmtId="167" fontId="21" fillId="53" borderId="61" applyNumberFormat="0" applyFont="0" applyBorder="0" applyAlignment="0" applyProtection="0">
      <alignment horizontal="right" vertical="center"/>
    </xf>
    <xf numFmtId="0" fontId="27" fillId="52" borderId="60" applyNumberFormat="0" applyFont="0" applyAlignment="0" applyProtection="0"/>
    <xf numFmtId="0" fontId="21" fillId="0" borderId="64">
      <alignment horizontal="left" vertical="center" wrapText="1" indent="2"/>
    </xf>
    <xf numFmtId="4" fontId="21" fillId="26" borderId="61"/>
    <xf numFmtId="49" fontId="20" fillId="0" borderId="61" applyNumberFormat="0" applyFill="0" applyBorder="0" applyProtection="0">
      <alignment horizontal="left" vertical="center"/>
    </xf>
    <xf numFmtId="0" fontId="21" fillId="0" borderId="61">
      <alignment horizontal="right" vertical="center"/>
    </xf>
    <xf numFmtId="4" fontId="18" fillId="27" borderId="63">
      <alignment horizontal="right" vertical="center"/>
    </xf>
    <xf numFmtId="4" fontId="18" fillId="27" borderId="61">
      <alignment horizontal="right" vertical="center"/>
    </xf>
    <xf numFmtId="4" fontId="18" fillId="27" borderId="61">
      <alignment horizontal="right" vertical="center"/>
    </xf>
    <xf numFmtId="0" fontId="23" fillId="25" borderId="61">
      <alignment horizontal="right" vertical="center"/>
    </xf>
    <xf numFmtId="0" fontId="18" fillId="25" borderId="61">
      <alignment horizontal="right" vertical="center"/>
    </xf>
    <xf numFmtId="49" fontId="21" fillId="0" borderId="61" applyNumberFormat="0" applyFont="0" applyFill="0" applyBorder="0" applyProtection="0">
      <alignment horizontal="left" vertical="center" indent="2"/>
    </xf>
    <xf numFmtId="0" fontId="45" fillId="36" borderId="58" applyNumberFormat="0" applyAlignment="0" applyProtection="0"/>
    <xf numFmtId="0" fontId="30" fillId="49" borderId="57" applyNumberFormat="0" applyAlignment="0" applyProtection="0"/>
    <xf numFmtId="49" fontId="21" fillId="0" borderId="61" applyNumberFormat="0" applyFont="0" applyFill="0" applyBorder="0" applyProtection="0">
      <alignment horizontal="left" vertical="center" indent="2"/>
    </xf>
    <xf numFmtId="0" fontId="36" fillId="36" borderId="58" applyNumberFormat="0" applyAlignment="0" applyProtection="0"/>
    <xf numFmtId="4" fontId="21" fillId="0" borderId="61" applyFill="0" applyBorder="0" applyProtection="0">
      <alignment horizontal="right" vertical="center"/>
    </xf>
    <xf numFmtId="0" fontId="33" fillId="49" borderId="58" applyNumberFormat="0" applyAlignment="0" applyProtection="0"/>
    <xf numFmtId="0" fontId="52" fillId="0" borderId="59" applyNumberFormat="0" applyFill="0" applyAlignment="0" applyProtection="0"/>
    <xf numFmtId="0" fontId="49" fillId="49" borderId="57" applyNumberFormat="0" applyAlignment="0" applyProtection="0"/>
    <xf numFmtId="0" fontId="21" fillId="0" borderId="61" applyNumberFormat="0" applyFill="0" applyAlignment="0" applyProtection="0"/>
    <xf numFmtId="4" fontId="21" fillId="0" borderId="61">
      <alignment horizontal="right" vertical="center"/>
    </xf>
    <xf numFmtId="0" fontId="21" fillId="0" borderId="61">
      <alignment horizontal="right" vertical="center"/>
    </xf>
    <xf numFmtId="0" fontId="45" fillId="36" borderId="58" applyNumberFormat="0" applyAlignment="0" applyProtection="0"/>
    <xf numFmtId="0" fontId="30" fillId="49" borderId="57" applyNumberFormat="0" applyAlignment="0" applyProtection="0"/>
    <xf numFmtId="0" fontId="32" fillId="49" borderId="58" applyNumberFormat="0" applyAlignment="0" applyProtection="0"/>
    <xf numFmtId="0" fontId="21" fillId="27" borderId="64">
      <alignment horizontal="left" vertical="center" wrapText="1" indent="2"/>
    </xf>
    <xf numFmtId="0" fontId="33" fillId="49" borderId="58" applyNumberFormat="0" applyAlignment="0" applyProtection="0"/>
    <xf numFmtId="0" fontId="33" fillId="49" borderId="58" applyNumberFormat="0" applyAlignment="0" applyProtection="0"/>
    <xf numFmtId="4" fontId="18" fillId="27" borderId="62">
      <alignment horizontal="right" vertical="center"/>
    </xf>
    <xf numFmtId="0" fontId="18" fillId="27" borderId="62">
      <alignment horizontal="right" vertical="center"/>
    </xf>
    <xf numFmtId="0" fontId="18" fillId="27" borderId="61">
      <alignment horizontal="right" vertical="center"/>
    </xf>
    <xf numFmtId="4" fontId="23" fillId="25" borderId="61">
      <alignment horizontal="right" vertical="center"/>
    </xf>
    <xf numFmtId="0" fontId="36" fillId="36" borderId="58" applyNumberFormat="0" applyAlignment="0" applyProtection="0"/>
    <xf numFmtId="0" fontId="37" fillId="0" borderId="59" applyNumberFormat="0" applyFill="0" applyAlignment="0" applyProtection="0"/>
    <xf numFmtId="0" fontId="52" fillId="0" borderId="59" applyNumberFormat="0" applyFill="0" applyAlignment="0" applyProtection="0"/>
    <xf numFmtId="0" fontId="27" fillId="52" borderId="60" applyNumberFormat="0" applyFont="0" applyAlignment="0" applyProtection="0"/>
    <xf numFmtId="0" fontId="45" fillId="36" borderId="58" applyNumberFormat="0" applyAlignment="0" applyProtection="0"/>
    <xf numFmtId="49" fontId="20" fillId="0" borderId="61" applyNumberFormat="0" applyFill="0" applyBorder="0" applyProtection="0">
      <alignment horizontal="left" vertical="center"/>
    </xf>
    <xf numFmtId="0" fontId="21" fillId="27" borderId="64">
      <alignment horizontal="left" vertical="center" wrapText="1" indent="2"/>
    </xf>
    <xf numFmtId="0" fontId="33" fillId="49" borderId="58" applyNumberFormat="0" applyAlignment="0" applyProtection="0"/>
    <xf numFmtId="0" fontId="21" fillId="0" borderId="64">
      <alignment horizontal="left" vertical="center" wrapText="1" indent="2"/>
    </xf>
    <xf numFmtId="0" fontId="27" fillId="52" borderId="60" applyNumberFormat="0" applyFont="0" applyAlignment="0" applyProtection="0"/>
    <xf numFmtId="0" fontId="19" fillId="52" borderId="60" applyNumberFormat="0" applyFont="0" applyAlignment="0" applyProtection="0"/>
    <xf numFmtId="0" fontId="49" fillId="49" borderId="57" applyNumberFormat="0" applyAlignment="0" applyProtection="0"/>
    <xf numFmtId="0" fontId="52" fillId="0" borderId="59" applyNumberFormat="0" applyFill="0" applyAlignment="0" applyProtection="0"/>
    <xf numFmtId="4" fontId="21" fillId="26" borderId="61"/>
    <xf numFmtId="0" fontId="18" fillId="27" borderId="61">
      <alignment horizontal="right" vertical="center"/>
    </xf>
    <xf numFmtId="0" fontId="52" fillId="0" borderId="59" applyNumberFormat="0" applyFill="0" applyAlignment="0" applyProtection="0"/>
    <xf numFmtId="4" fontId="18" fillId="27" borderId="63">
      <alignment horizontal="right" vertical="center"/>
    </xf>
    <xf numFmtId="0" fontId="32" fillId="49" borderId="58" applyNumberFormat="0" applyAlignment="0" applyProtection="0"/>
    <xf numFmtId="0" fontId="18" fillId="27" borderId="62">
      <alignment horizontal="right" vertical="center"/>
    </xf>
    <xf numFmtId="0" fontId="33" fillId="49" borderId="58" applyNumberFormat="0" applyAlignment="0" applyProtection="0"/>
    <xf numFmtId="0" fontId="37" fillId="0" borderId="59" applyNumberFormat="0" applyFill="0" applyAlignment="0" applyProtection="0"/>
    <xf numFmtId="0" fontId="27" fillId="52" borderId="60" applyNumberFormat="0" applyFont="0" applyAlignment="0" applyProtection="0"/>
    <xf numFmtId="4" fontId="18" fillId="27" borderId="62">
      <alignment horizontal="right" vertical="center"/>
    </xf>
    <xf numFmtId="0" fontId="21" fillId="27" borderId="64">
      <alignment horizontal="left" vertical="center" wrapText="1" indent="2"/>
    </xf>
    <xf numFmtId="0" fontId="21" fillId="26" borderId="61"/>
    <xf numFmtId="167" fontId="21" fillId="53" borderId="61" applyNumberFormat="0" applyFont="0" applyBorder="0" applyAlignment="0" applyProtection="0">
      <alignment horizontal="right" vertical="center"/>
    </xf>
    <xf numFmtId="0" fontId="21" fillId="0" borderId="61" applyNumberFormat="0" applyFill="0" applyAlignment="0" applyProtection="0"/>
    <xf numFmtId="4" fontId="21" fillId="0" borderId="61" applyFill="0" applyBorder="0" applyProtection="0">
      <alignment horizontal="right" vertical="center"/>
    </xf>
    <xf numFmtId="4" fontId="18" fillId="25" borderId="61">
      <alignment horizontal="right" vertical="center"/>
    </xf>
    <xf numFmtId="0" fontId="37" fillId="0" borderId="59" applyNumberFormat="0" applyFill="0" applyAlignment="0" applyProtection="0"/>
    <xf numFmtId="49" fontId="20" fillId="0" borderId="61" applyNumberFormat="0" applyFill="0" applyBorder="0" applyProtection="0">
      <alignment horizontal="left" vertical="center"/>
    </xf>
    <xf numFmtId="49" fontId="21" fillId="0" borderId="62" applyNumberFormat="0" applyFont="0" applyFill="0" applyBorder="0" applyProtection="0">
      <alignment horizontal="left" vertical="center" indent="5"/>
    </xf>
    <xf numFmtId="0" fontId="21" fillId="25" borderId="62">
      <alignment horizontal="left" vertical="center"/>
    </xf>
    <xf numFmtId="0" fontId="33" fillId="49" borderId="58" applyNumberFormat="0" applyAlignment="0" applyProtection="0"/>
    <xf numFmtId="4" fontId="18" fillId="27" borderId="63">
      <alignment horizontal="right" vertical="center"/>
    </xf>
    <xf numFmtId="0" fontId="45" fillId="36" borderId="58" applyNumberFormat="0" applyAlignment="0" applyProtection="0"/>
    <xf numFmtId="0" fontId="45" fillId="36" borderId="58" applyNumberFormat="0" applyAlignment="0" applyProtection="0"/>
    <xf numFmtId="0" fontId="27" fillId="52" borderId="60" applyNumberFormat="0" applyFont="0" applyAlignment="0" applyProtection="0"/>
    <xf numFmtId="0" fontId="49" fillId="49" borderId="57" applyNumberFormat="0" applyAlignment="0" applyProtection="0"/>
    <xf numFmtId="0" fontId="52" fillId="0" borderId="59" applyNumberFormat="0" applyFill="0" applyAlignment="0" applyProtection="0"/>
    <xf numFmtId="0" fontId="18" fillId="27" borderId="61">
      <alignment horizontal="right" vertical="center"/>
    </xf>
    <xf numFmtId="0" fontId="19" fillId="52" borderId="60" applyNumberFormat="0" applyFont="0" applyAlignment="0" applyProtection="0"/>
    <xf numFmtId="4" fontId="21" fillId="0" borderId="61">
      <alignment horizontal="right" vertical="center"/>
    </xf>
    <xf numFmtId="0" fontId="52" fillId="0" borderId="59" applyNumberFormat="0" applyFill="0" applyAlignment="0" applyProtection="0"/>
    <xf numFmtId="0" fontId="18" fillId="27" borderId="61">
      <alignment horizontal="right" vertical="center"/>
    </xf>
    <xf numFmtId="0" fontId="18" fillId="27" borderId="61">
      <alignment horizontal="right" vertical="center"/>
    </xf>
    <xf numFmtId="4" fontId="23" fillId="25" borderId="61">
      <alignment horizontal="right" vertical="center"/>
    </xf>
    <xf numFmtId="0" fontId="18" fillId="25" borderId="61">
      <alignment horizontal="right" vertical="center"/>
    </xf>
    <xf numFmtId="4" fontId="18" fillId="25" borderId="61">
      <alignment horizontal="right" vertical="center"/>
    </xf>
    <xf numFmtId="0" fontId="23" fillId="25" borderId="61">
      <alignment horizontal="right" vertical="center"/>
    </xf>
    <xf numFmtId="4" fontId="23" fillId="25" borderId="61">
      <alignment horizontal="right" vertical="center"/>
    </xf>
    <xf numFmtId="0" fontId="18" fillId="27" borderId="61">
      <alignment horizontal="right" vertical="center"/>
    </xf>
    <xf numFmtId="4" fontId="18" fillId="27" borderId="61">
      <alignment horizontal="right" vertical="center"/>
    </xf>
    <xf numFmtId="0" fontId="18" fillId="27" borderId="61">
      <alignment horizontal="right" vertical="center"/>
    </xf>
    <xf numFmtId="4" fontId="18" fillId="27" borderId="61">
      <alignment horizontal="right" vertical="center"/>
    </xf>
    <xf numFmtId="0" fontId="18" fillId="27" borderId="62">
      <alignment horizontal="right" vertical="center"/>
    </xf>
    <xf numFmtId="4" fontId="18" fillId="27" borderId="62">
      <alignment horizontal="right" vertical="center"/>
    </xf>
    <xf numFmtId="0" fontId="18" fillId="27" borderId="63">
      <alignment horizontal="right" vertical="center"/>
    </xf>
    <xf numFmtId="4" fontId="18" fillId="27" borderId="63">
      <alignment horizontal="right" vertical="center"/>
    </xf>
    <xf numFmtId="0" fontId="33" fillId="49" borderId="58" applyNumberFormat="0" applyAlignment="0" applyProtection="0"/>
    <xf numFmtId="0" fontId="21" fillId="27" borderId="64">
      <alignment horizontal="left" vertical="center" wrapText="1" indent="2"/>
    </xf>
    <xf numFmtId="0" fontId="21" fillId="0" borderId="64">
      <alignment horizontal="left" vertical="center" wrapText="1" indent="2"/>
    </xf>
    <xf numFmtId="0" fontId="21" fillId="25" borderId="62">
      <alignment horizontal="left" vertical="center"/>
    </xf>
    <xf numFmtId="0" fontId="45" fillId="36" borderId="58" applyNumberFormat="0" applyAlignment="0" applyProtection="0"/>
    <xf numFmtId="0" fontId="21" fillId="0" borderId="61">
      <alignment horizontal="right" vertical="center"/>
    </xf>
    <xf numFmtId="4" fontId="21" fillId="0" borderId="61">
      <alignment horizontal="right" vertical="center"/>
    </xf>
    <xf numFmtId="0" fontId="21" fillId="0" borderId="61" applyNumberFormat="0" applyFill="0" applyAlignment="0" applyProtection="0"/>
    <xf numFmtId="0" fontId="49" fillId="49" borderId="57" applyNumberFormat="0" applyAlignment="0" applyProtection="0"/>
    <xf numFmtId="167" fontId="21" fillId="53" borderId="61" applyNumberFormat="0" applyFont="0" applyBorder="0" applyAlignment="0" applyProtection="0">
      <alignment horizontal="right" vertical="center"/>
    </xf>
    <xf numFmtId="0" fontId="21" fillId="26" borderId="61"/>
    <xf numFmtId="4" fontId="21" fillId="26" borderId="61"/>
    <xf numFmtId="0" fontId="52" fillId="0" borderId="59" applyNumberFormat="0" applyFill="0" applyAlignment="0" applyProtection="0"/>
    <xf numFmtId="0" fontId="19" fillId="52" borderId="60" applyNumberFormat="0" applyFont="0" applyAlignment="0" applyProtection="0"/>
    <xf numFmtId="0" fontId="27" fillId="52" borderId="60" applyNumberFormat="0" applyFont="0" applyAlignment="0" applyProtection="0"/>
    <xf numFmtId="0" fontId="21" fillId="0" borderId="61" applyNumberFormat="0" applyFill="0" applyAlignment="0" applyProtection="0"/>
    <xf numFmtId="0" fontId="37" fillId="0" borderId="59" applyNumberFormat="0" applyFill="0" applyAlignment="0" applyProtection="0"/>
    <xf numFmtId="0" fontId="52" fillId="0" borderId="59" applyNumberFormat="0" applyFill="0" applyAlignment="0" applyProtection="0"/>
    <xf numFmtId="0" fontId="36" fillId="36" borderId="58" applyNumberFormat="0" applyAlignment="0" applyProtection="0"/>
    <xf numFmtId="0" fontId="33" fillId="49" borderId="58" applyNumberFormat="0" applyAlignment="0" applyProtection="0"/>
    <xf numFmtId="4" fontId="23" fillId="25" borderId="61">
      <alignment horizontal="right" vertical="center"/>
    </xf>
    <xf numFmtId="0" fontId="18" fillId="25" borderId="61">
      <alignment horizontal="right" vertical="center"/>
    </xf>
    <xf numFmtId="167" fontId="21" fillId="53" borderId="61" applyNumberFormat="0" applyFont="0" applyBorder="0" applyAlignment="0" applyProtection="0">
      <alignment horizontal="right" vertical="center"/>
    </xf>
    <xf numFmtId="0" fontId="37" fillId="0" borderId="59" applyNumberFormat="0" applyFill="0" applyAlignment="0" applyProtection="0"/>
    <xf numFmtId="49" fontId="21" fillId="0" borderId="61" applyNumberFormat="0" applyFont="0" applyFill="0" applyBorder="0" applyProtection="0">
      <alignment horizontal="left" vertical="center" indent="2"/>
    </xf>
    <xf numFmtId="49" fontId="21" fillId="0" borderId="62" applyNumberFormat="0" applyFont="0" applyFill="0" applyBorder="0" applyProtection="0">
      <alignment horizontal="left" vertical="center" indent="5"/>
    </xf>
    <xf numFmtId="49" fontId="21" fillId="0" borderId="61" applyNumberFormat="0" applyFont="0" applyFill="0" applyBorder="0" applyProtection="0">
      <alignment horizontal="left" vertical="center" indent="2"/>
    </xf>
    <xf numFmtId="4" fontId="21" fillId="0" borderId="61" applyFill="0" applyBorder="0" applyProtection="0">
      <alignment horizontal="right" vertical="center"/>
    </xf>
    <xf numFmtId="49" fontId="20" fillId="0" borderId="61" applyNumberFormat="0" applyFill="0" applyBorder="0" applyProtection="0">
      <alignment horizontal="left" vertical="center"/>
    </xf>
    <xf numFmtId="0" fontId="21" fillId="0" borderId="64">
      <alignment horizontal="left" vertical="center" wrapText="1" indent="2"/>
    </xf>
    <xf numFmtId="0" fontId="49" fillId="49" borderId="57" applyNumberFormat="0" applyAlignment="0" applyProtection="0"/>
    <xf numFmtId="0" fontId="18" fillId="27" borderId="63">
      <alignment horizontal="right" vertical="center"/>
    </xf>
    <xf numFmtId="0" fontId="36" fillId="36" borderId="58" applyNumberFormat="0" applyAlignment="0" applyProtection="0"/>
    <xf numFmtId="0" fontId="18" fillId="27" borderId="63">
      <alignment horizontal="right" vertical="center"/>
    </xf>
    <xf numFmtId="4" fontId="18" fillId="27" borderId="61">
      <alignment horizontal="right" vertical="center"/>
    </xf>
    <xf numFmtId="0" fontId="18" fillId="27" borderId="61">
      <alignment horizontal="right" vertical="center"/>
    </xf>
    <xf numFmtId="0" fontId="30" fillId="49" borderId="57" applyNumberFormat="0" applyAlignment="0" applyProtection="0"/>
    <xf numFmtId="0" fontId="32" fillId="49" borderId="58" applyNumberFormat="0" applyAlignment="0" applyProtection="0"/>
    <xf numFmtId="0" fontId="37" fillId="0" borderId="59" applyNumberFormat="0" applyFill="0" applyAlignment="0" applyProtection="0"/>
    <xf numFmtId="0" fontId="21" fillId="26" borderId="61"/>
    <xf numFmtId="4" fontId="21" fillId="26" borderId="61"/>
    <xf numFmtId="4" fontId="18" fillId="27" borderId="61">
      <alignment horizontal="right" vertical="center"/>
    </xf>
    <xf numFmtId="0" fontId="23" fillId="25" borderId="61">
      <alignment horizontal="right" vertical="center"/>
    </xf>
    <xf numFmtId="0" fontId="36" fillId="36" borderId="58" applyNumberFormat="0" applyAlignment="0" applyProtection="0"/>
    <xf numFmtId="0" fontId="33" fillId="49" borderId="58" applyNumberFormat="0" applyAlignment="0" applyProtection="0"/>
    <xf numFmtId="4" fontId="21" fillId="0" borderId="61">
      <alignment horizontal="right" vertical="center"/>
    </xf>
    <xf numFmtId="0" fontId="21" fillId="27" borderId="64">
      <alignment horizontal="left" vertical="center" wrapText="1" indent="2"/>
    </xf>
    <xf numFmtId="0" fontId="21" fillId="0" borderId="64">
      <alignment horizontal="left" vertical="center" wrapText="1" indent="2"/>
    </xf>
    <xf numFmtId="0" fontId="49" fillId="49" borderId="57" applyNumberFormat="0" applyAlignment="0" applyProtection="0"/>
    <xf numFmtId="0" fontId="45" fillId="36" borderId="58" applyNumberFormat="0" applyAlignment="0" applyProtection="0"/>
    <xf numFmtId="0" fontId="32" fillId="49" borderId="58" applyNumberFormat="0" applyAlignment="0" applyProtection="0"/>
    <xf numFmtId="0" fontId="30" fillId="49" borderId="57" applyNumberFormat="0" applyAlignment="0" applyProtection="0"/>
    <xf numFmtId="0" fontId="18" fillId="27" borderId="63">
      <alignment horizontal="right" vertical="center"/>
    </xf>
    <xf numFmtId="0" fontId="23" fillId="25" borderId="61">
      <alignment horizontal="right" vertical="center"/>
    </xf>
    <xf numFmtId="4" fontId="18" fillId="25" borderId="61">
      <alignment horizontal="right" vertical="center"/>
    </xf>
    <xf numFmtId="4" fontId="18" fillId="27" borderId="61">
      <alignment horizontal="right" vertical="center"/>
    </xf>
    <xf numFmtId="49" fontId="21" fillId="0" borderId="62" applyNumberFormat="0" applyFont="0" applyFill="0" applyBorder="0" applyProtection="0">
      <alignment horizontal="left" vertical="center" indent="5"/>
    </xf>
    <xf numFmtId="4" fontId="21" fillId="0" borderId="61" applyFill="0" applyBorder="0" applyProtection="0">
      <alignment horizontal="right" vertical="center"/>
    </xf>
    <xf numFmtId="4" fontId="18" fillId="25" borderId="61">
      <alignment horizontal="right" vertical="center"/>
    </xf>
    <xf numFmtId="0" fontId="45" fillId="36" borderId="105" applyNumberFormat="0" applyAlignment="0" applyProtection="0"/>
    <xf numFmtId="0" fontId="45" fillId="36" borderId="58" applyNumberFormat="0" applyAlignment="0" applyProtection="0"/>
    <xf numFmtId="0" fontId="36" fillId="36" borderId="58" applyNumberFormat="0" applyAlignment="0" applyProtection="0"/>
    <xf numFmtId="0" fontId="32" fillId="49" borderId="58" applyNumberFormat="0" applyAlignment="0" applyProtection="0"/>
    <xf numFmtId="0" fontId="21" fillId="27" borderId="64">
      <alignment horizontal="left" vertical="center" wrapText="1" indent="2"/>
    </xf>
    <xf numFmtId="0" fontId="21" fillId="0" borderId="64">
      <alignment horizontal="left" vertical="center" wrapText="1" indent="2"/>
    </xf>
    <xf numFmtId="0" fontId="21" fillId="27" borderId="64">
      <alignment horizontal="left" vertical="center" wrapText="1" indent="2"/>
    </xf>
    <xf numFmtId="0" fontId="21" fillId="0" borderId="64">
      <alignment horizontal="left" vertical="center" wrapText="1" indent="2"/>
    </xf>
    <xf numFmtId="0" fontId="30" fillId="49" borderId="57" applyNumberFormat="0" applyAlignment="0" applyProtection="0"/>
    <xf numFmtId="0" fontId="32" fillId="49" borderId="58" applyNumberFormat="0" applyAlignment="0" applyProtection="0"/>
    <xf numFmtId="0" fontId="33" fillId="49" borderId="58" applyNumberFormat="0" applyAlignment="0" applyProtection="0"/>
    <xf numFmtId="0" fontId="36" fillId="36" borderId="58" applyNumberFormat="0" applyAlignment="0" applyProtection="0"/>
    <xf numFmtId="0" fontId="37" fillId="0" borderId="59" applyNumberFormat="0" applyFill="0" applyAlignment="0" applyProtection="0"/>
    <xf numFmtId="0" fontId="45" fillId="36" borderId="58" applyNumberFormat="0" applyAlignment="0" applyProtection="0"/>
    <xf numFmtId="0" fontId="27" fillId="52" borderId="60" applyNumberFormat="0" applyFont="0" applyAlignment="0" applyProtection="0"/>
    <xf numFmtId="0" fontId="19" fillId="52" borderId="60" applyNumberFormat="0" applyFont="0" applyAlignment="0" applyProtection="0"/>
    <xf numFmtId="0" fontId="49" fillId="49" borderId="57" applyNumberFormat="0" applyAlignment="0" applyProtection="0"/>
    <xf numFmtId="0" fontId="52" fillId="0" borderId="59" applyNumberFormat="0" applyFill="0" applyAlignment="0" applyProtection="0"/>
    <xf numFmtId="0" fontId="33" fillId="49" borderId="58" applyNumberFormat="0" applyAlignment="0" applyProtection="0"/>
    <xf numFmtId="0" fontId="45" fillId="36" borderId="58" applyNumberFormat="0" applyAlignment="0" applyProtection="0"/>
    <xf numFmtId="0" fontId="27" fillId="52" borderId="60" applyNumberFormat="0" applyFont="0" applyAlignment="0" applyProtection="0"/>
    <xf numFmtId="0" fontId="49" fillId="49" borderId="57" applyNumberFormat="0" applyAlignment="0" applyProtection="0"/>
    <xf numFmtId="0" fontId="52" fillId="0" borderId="59" applyNumberFormat="0" applyFill="0" applyAlignment="0" applyProtection="0"/>
    <xf numFmtId="0" fontId="52" fillId="0" borderId="67" applyNumberFormat="0" applyFill="0" applyAlignment="0" applyProtection="0"/>
    <xf numFmtId="0" fontId="30" fillId="49" borderId="65" applyNumberFormat="0" applyAlignment="0" applyProtection="0"/>
    <xf numFmtId="0" fontId="18" fillId="27" borderId="55">
      <alignment horizontal="right" vertical="center"/>
    </xf>
    <xf numFmtId="4" fontId="18" fillId="27" borderId="55">
      <alignment horizontal="right" vertical="center"/>
    </xf>
    <xf numFmtId="0" fontId="33" fillId="49" borderId="58" applyNumberFormat="0" applyAlignment="0" applyProtection="0"/>
    <xf numFmtId="0" fontId="21" fillId="27" borderId="56">
      <alignment horizontal="left" vertical="center" wrapText="1" indent="2"/>
    </xf>
    <xf numFmtId="0" fontId="21" fillId="0" borderId="56">
      <alignment horizontal="left" vertical="center" wrapText="1" indent="2"/>
    </xf>
    <xf numFmtId="49" fontId="21" fillId="0" borderId="86" applyNumberFormat="0" applyFont="0" applyFill="0" applyBorder="0" applyProtection="0">
      <alignment horizontal="left" vertical="center" indent="5"/>
    </xf>
    <xf numFmtId="0" fontId="45" fillId="36" borderId="58" applyNumberFormat="0" applyAlignment="0" applyProtection="0"/>
    <xf numFmtId="0" fontId="49" fillId="49" borderId="57" applyNumberFormat="0" applyAlignment="0" applyProtection="0"/>
    <xf numFmtId="0" fontId="52" fillId="0" borderId="59" applyNumberFormat="0" applyFill="0" applyAlignment="0" applyProtection="0"/>
    <xf numFmtId="0" fontId="32" fillId="49" borderId="82" applyNumberFormat="0" applyAlignment="0" applyProtection="0"/>
    <xf numFmtId="0" fontId="30" fillId="49" borderId="57" applyNumberFormat="0" applyAlignment="0" applyProtection="0"/>
    <xf numFmtId="0" fontId="32" fillId="49" borderId="58" applyNumberFormat="0" applyAlignment="0" applyProtection="0"/>
    <xf numFmtId="0" fontId="37" fillId="0" borderId="59" applyNumberFormat="0" applyFill="0" applyAlignment="0" applyProtection="0"/>
    <xf numFmtId="49" fontId="21" fillId="0" borderId="61" applyNumberFormat="0" applyFont="0" applyFill="0" applyBorder="0" applyProtection="0">
      <alignment horizontal="left" vertical="center" indent="2"/>
    </xf>
    <xf numFmtId="0" fontId="18" fillId="25" borderId="61">
      <alignment horizontal="right" vertical="center"/>
    </xf>
    <xf numFmtId="4" fontId="18" fillId="25" borderId="61">
      <alignment horizontal="right" vertical="center"/>
    </xf>
    <xf numFmtId="0" fontId="23" fillId="25" borderId="61">
      <alignment horizontal="right" vertical="center"/>
    </xf>
    <xf numFmtId="4" fontId="23" fillId="25" borderId="61">
      <alignment horizontal="right" vertical="center"/>
    </xf>
    <xf numFmtId="0" fontId="18" fillId="27" borderId="61">
      <alignment horizontal="right" vertical="center"/>
    </xf>
    <xf numFmtId="4" fontId="18" fillId="27" borderId="61">
      <alignment horizontal="right" vertical="center"/>
    </xf>
    <xf numFmtId="0" fontId="18" fillId="27" borderId="61">
      <alignment horizontal="right" vertical="center"/>
    </xf>
    <xf numFmtId="4" fontId="18" fillId="27" borderId="61">
      <alignment horizontal="right" vertical="center"/>
    </xf>
    <xf numFmtId="0" fontId="36" fillId="36" borderId="58" applyNumberFormat="0" applyAlignment="0" applyProtection="0"/>
    <xf numFmtId="0" fontId="21" fillId="0" borderId="61">
      <alignment horizontal="right" vertical="center"/>
    </xf>
    <xf numFmtId="4" fontId="21" fillId="0" borderId="61">
      <alignment horizontal="right" vertical="center"/>
    </xf>
    <xf numFmtId="4" fontId="21" fillId="0" borderId="61" applyFill="0" applyBorder="0" applyProtection="0">
      <alignment horizontal="right" vertical="center"/>
    </xf>
    <xf numFmtId="49" fontId="20" fillId="0" borderId="61" applyNumberFormat="0" applyFill="0" applyBorder="0" applyProtection="0">
      <alignment horizontal="left" vertical="center"/>
    </xf>
    <xf numFmtId="0" fontId="21" fillId="0" borderId="61" applyNumberFormat="0" applyFill="0" applyAlignment="0" applyProtection="0"/>
    <xf numFmtId="167" fontId="21" fillId="53" borderId="61" applyNumberFormat="0" applyFont="0" applyBorder="0" applyAlignment="0" applyProtection="0">
      <alignment horizontal="right" vertical="center"/>
    </xf>
    <xf numFmtId="0" fontId="21" fillId="26" borderId="61"/>
    <xf numFmtId="4" fontId="21" fillId="26" borderId="61"/>
    <xf numFmtId="4" fontId="18" fillId="27" borderId="61">
      <alignment horizontal="right" vertical="center"/>
    </xf>
    <xf numFmtId="0" fontId="21" fillId="26" borderId="61"/>
    <xf numFmtId="0" fontId="32" fillId="49" borderId="58" applyNumberFormat="0" applyAlignment="0" applyProtection="0"/>
    <xf numFmtId="0" fontId="18" fillId="25" borderId="61">
      <alignment horizontal="right" vertical="center"/>
    </xf>
    <xf numFmtId="0" fontId="21" fillId="0" borderId="61">
      <alignment horizontal="right" vertical="center"/>
    </xf>
    <xf numFmtId="0" fontId="52" fillId="0" borderId="59" applyNumberFormat="0" applyFill="0" applyAlignment="0" applyProtection="0"/>
    <xf numFmtId="0" fontId="21" fillId="25" borderId="62">
      <alignment horizontal="left" vertical="center"/>
    </xf>
    <xf numFmtId="0" fontId="45" fillId="36" borderId="58" applyNumberFormat="0" applyAlignment="0" applyProtection="0"/>
    <xf numFmtId="167" fontId="21" fillId="53" borderId="61" applyNumberFormat="0" applyFont="0" applyBorder="0" applyAlignment="0" applyProtection="0">
      <alignment horizontal="right" vertical="center"/>
    </xf>
    <xf numFmtId="0" fontId="27" fillId="52" borderId="60" applyNumberFormat="0" applyFont="0" applyAlignment="0" applyProtection="0"/>
    <xf numFmtId="0" fontId="21" fillId="0" borderId="64">
      <alignment horizontal="left" vertical="center" wrapText="1" indent="2"/>
    </xf>
    <xf numFmtId="4" fontId="21" fillId="26" borderId="61"/>
    <xf numFmtId="49" fontId="20" fillId="0" borderId="61" applyNumberFormat="0" applyFill="0" applyBorder="0" applyProtection="0">
      <alignment horizontal="left" vertical="center"/>
    </xf>
    <xf numFmtId="0" fontId="21" fillId="0" borderId="61">
      <alignment horizontal="right" vertical="center"/>
    </xf>
    <xf numFmtId="4" fontId="18" fillId="27" borderId="63">
      <alignment horizontal="right" vertical="center"/>
    </xf>
    <xf numFmtId="4" fontId="18" fillId="27" borderId="61">
      <alignment horizontal="right" vertical="center"/>
    </xf>
    <xf numFmtId="4" fontId="18" fillId="27" borderId="61">
      <alignment horizontal="right" vertical="center"/>
    </xf>
    <xf numFmtId="0" fontId="23" fillId="25" borderId="61">
      <alignment horizontal="right" vertical="center"/>
    </xf>
    <xf numFmtId="0" fontId="18" fillId="25" borderId="61">
      <alignment horizontal="right" vertical="center"/>
    </xf>
    <xf numFmtId="49" fontId="21" fillId="0" borderId="61" applyNumberFormat="0" applyFont="0" applyFill="0" applyBorder="0" applyProtection="0">
      <alignment horizontal="left" vertical="center" indent="2"/>
    </xf>
    <xf numFmtId="0" fontId="45" fillId="36" borderId="58" applyNumberFormat="0" applyAlignment="0" applyProtection="0"/>
    <xf numFmtId="0" fontId="30" fillId="49" borderId="57" applyNumberFormat="0" applyAlignment="0" applyProtection="0"/>
    <xf numFmtId="49" fontId="21" fillId="0" borderId="61" applyNumberFormat="0" applyFont="0" applyFill="0" applyBorder="0" applyProtection="0">
      <alignment horizontal="left" vertical="center" indent="2"/>
    </xf>
    <xf numFmtId="0" fontId="36" fillId="36" borderId="58" applyNumberFormat="0" applyAlignment="0" applyProtection="0"/>
    <xf numFmtId="4" fontId="21" fillId="0" borderId="61" applyFill="0" applyBorder="0" applyProtection="0">
      <alignment horizontal="right" vertical="center"/>
    </xf>
    <xf numFmtId="0" fontId="33" fillId="49" borderId="58" applyNumberFormat="0" applyAlignment="0" applyProtection="0"/>
    <xf numFmtId="0" fontId="52" fillId="0" borderId="59" applyNumberFormat="0" applyFill="0" applyAlignment="0" applyProtection="0"/>
    <xf numFmtId="0" fontId="49" fillId="49" borderId="57" applyNumberFormat="0" applyAlignment="0" applyProtection="0"/>
    <xf numFmtId="0" fontId="21" fillId="0" borderId="61" applyNumberFormat="0" applyFill="0" applyAlignment="0" applyProtection="0"/>
    <xf numFmtId="4" fontId="21" fillId="0" borderId="61">
      <alignment horizontal="right" vertical="center"/>
    </xf>
    <xf numFmtId="0" fontId="21" fillId="0" borderId="61">
      <alignment horizontal="right" vertical="center"/>
    </xf>
    <xf numFmtId="0" fontId="45" fillId="36" borderId="58" applyNumberFormat="0" applyAlignment="0" applyProtection="0"/>
    <xf numFmtId="0" fontId="30" fillId="49" borderId="57" applyNumberFormat="0" applyAlignment="0" applyProtection="0"/>
    <xf numFmtId="0" fontId="32" fillId="49" borderId="58" applyNumberFormat="0" applyAlignment="0" applyProtection="0"/>
    <xf numFmtId="0" fontId="21" fillId="27" borderId="64">
      <alignment horizontal="left" vertical="center" wrapText="1" indent="2"/>
    </xf>
    <xf numFmtId="0" fontId="33" fillId="49" borderId="58" applyNumberFormat="0" applyAlignment="0" applyProtection="0"/>
    <xf numFmtId="0" fontId="33" fillId="49" borderId="58" applyNumberFormat="0" applyAlignment="0" applyProtection="0"/>
    <xf numFmtId="4" fontId="18" fillId="27" borderId="62">
      <alignment horizontal="right" vertical="center"/>
    </xf>
    <xf numFmtId="0" fontId="18" fillId="27" borderId="62">
      <alignment horizontal="right" vertical="center"/>
    </xf>
    <xf numFmtId="0" fontId="18" fillId="27" borderId="61">
      <alignment horizontal="right" vertical="center"/>
    </xf>
    <xf numFmtId="4" fontId="23" fillId="25" borderId="61">
      <alignment horizontal="right" vertical="center"/>
    </xf>
    <xf numFmtId="0" fontId="36" fillId="36" borderId="58" applyNumberFormat="0" applyAlignment="0" applyProtection="0"/>
    <xf numFmtId="0" fontId="37" fillId="0" borderId="59" applyNumberFormat="0" applyFill="0" applyAlignment="0" applyProtection="0"/>
    <xf numFmtId="0" fontId="52" fillId="0" borderId="59" applyNumberFormat="0" applyFill="0" applyAlignment="0" applyProtection="0"/>
    <xf numFmtId="0" fontId="27" fillId="52" borderId="60" applyNumberFormat="0" applyFont="0" applyAlignment="0" applyProtection="0"/>
    <xf numFmtId="0" fontId="45" fillId="36" borderId="58" applyNumberFormat="0" applyAlignment="0" applyProtection="0"/>
    <xf numFmtId="49" fontId="20" fillId="0" borderId="61" applyNumberFormat="0" applyFill="0" applyBorder="0" applyProtection="0">
      <alignment horizontal="left" vertical="center"/>
    </xf>
    <xf numFmtId="0" fontId="21" fillId="27" borderId="64">
      <alignment horizontal="left" vertical="center" wrapText="1" indent="2"/>
    </xf>
    <xf numFmtId="0" fontId="33" fillId="49" borderId="58" applyNumberFormat="0" applyAlignment="0" applyProtection="0"/>
    <xf numFmtId="0" fontId="21" fillId="0" borderId="64">
      <alignment horizontal="left" vertical="center" wrapText="1" indent="2"/>
    </xf>
    <xf numFmtId="0" fontId="27" fillId="52" borderId="60" applyNumberFormat="0" applyFont="0" applyAlignment="0" applyProtection="0"/>
    <xf numFmtId="0" fontId="19" fillId="52" borderId="60" applyNumberFormat="0" applyFont="0" applyAlignment="0" applyProtection="0"/>
    <xf numFmtId="0" fontId="49" fillId="49" borderId="57" applyNumberFormat="0" applyAlignment="0" applyProtection="0"/>
    <xf numFmtId="0" fontId="52" fillId="0" borderId="59" applyNumberFormat="0" applyFill="0" applyAlignment="0" applyProtection="0"/>
    <xf numFmtId="4" fontId="21" fillId="26" borderId="61"/>
    <xf numFmtId="0" fontId="18" fillId="27" borderId="61">
      <alignment horizontal="right" vertical="center"/>
    </xf>
    <xf numFmtId="0" fontId="52" fillId="0" borderId="59" applyNumberFormat="0" applyFill="0" applyAlignment="0" applyProtection="0"/>
    <xf numFmtId="4" fontId="18" fillId="27" borderId="63">
      <alignment horizontal="right" vertical="center"/>
    </xf>
    <xf numFmtId="0" fontId="32" fillId="49" borderId="58" applyNumberFormat="0" applyAlignment="0" applyProtection="0"/>
    <xf numFmtId="0" fontId="18" fillId="27" borderId="62">
      <alignment horizontal="right" vertical="center"/>
    </xf>
    <xf numFmtId="0" fontId="33" fillId="49" borderId="58" applyNumberFormat="0" applyAlignment="0" applyProtection="0"/>
    <xf numFmtId="0" fontId="37" fillId="0" borderId="59" applyNumberFormat="0" applyFill="0" applyAlignment="0" applyProtection="0"/>
    <xf numFmtId="0" fontId="27" fillId="52" borderId="60" applyNumberFormat="0" applyFont="0" applyAlignment="0" applyProtection="0"/>
    <xf numFmtId="4" fontId="18" fillId="27" borderId="62">
      <alignment horizontal="right" vertical="center"/>
    </xf>
    <xf numFmtId="0" fontId="21" fillId="27" borderId="64">
      <alignment horizontal="left" vertical="center" wrapText="1" indent="2"/>
    </xf>
    <xf numFmtId="0" fontId="21" fillId="26" borderId="61"/>
    <xf numFmtId="167" fontId="21" fillId="53" borderId="61" applyNumberFormat="0" applyFont="0" applyBorder="0" applyAlignment="0" applyProtection="0">
      <alignment horizontal="right" vertical="center"/>
    </xf>
    <xf numFmtId="0" fontId="21" fillId="0" borderId="61" applyNumberFormat="0" applyFill="0" applyAlignment="0" applyProtection="0"/>
    <xf numFmtId="4" fontId="21" fillId="0" borderId="61" applyFill="0" applyBorder="0" applyProtection="0">
      <alignment horizontal="right" vertical="center"/>
    </xf>
    <xf numFmtId="4" fontId="18" fillId="25" borderId="61">
      <alignment horizontal="right" vertical="center"/>
    </xf>
    <xf numFmtId="0" fontId="37" fillId="0" borderId="59" applyNumberFormat="0" applyFill="0" applyAlignment="0" applyProtection="0"/>
    <xf numFmtId="49" fontId="20" fillId="0" borderId="61" applyNumberFormat="0" applyFill="0" applyBorder="0" applyProtection="0">
      <alignment horizontal="left" vertical="center"/>
    </xf>
    <xf numFmtId="49" fontId="21" fillId="0" borderId="62" applyNumberFormat="0" applyFont="0" applyFill="0" applyBorder="0" applyProtection="0">
      <alignment horizontal="left" vertical="center" indent="5"/>
    </xf>
    <xf numFmtId="0" fontId="21" fillId="25" borderId="62">
      <alignment horizontal="left" vertical="center"/>
    </xf>
    <xf numFmtId="0" fontId="33" fillId="49" borderId="58" applyNumberFormat="0" applyAlignment="0" applyProtection="0"/>
    <xf numFmtId="4" fontId="18" fillId="27" borderId="63">
      <alignment horizontal="right" vertical="center"/>
    </xf>
    <xf numFmtId="0" fontId="45" fillId="36" borderId="58" applyNumberFormat="0" applyAlignment="0" applyProtection="0"/>
    <xf numFmtId="0" fontId="45" fillId="36" borderId="58" applyNumberFormat="0" applyAlignment="0" applyProtection="0"/>
    <xf numFmtId="0" fontId="27" fillId="52" borderId="60" applyNumberFormat="0" applyFont="0" applyAlignment="0" applyProtection="0"/>
    <xf numFmtId="0" fontId="49" fillId="49" borderId="57" applyNumberFormat="0" applyAlignment="0" applyProtection="0"/>
    <xf numFmtId="0" fontId="52" fillId="0" borderId="59" applyNumberFormat="0" applyFill="0" applyAlignment="0" applyProtection="0"/>
    <xf numFmtId="0" fontId="18" fillId="27" borderId="61">
      <alignment horizontal="right" vertical="center"/>
    </xf>
    <xf numFmtId="0" fontId="19" fillId="52" borderId="60" applyNumberFormat="0" applyFont="0" applyAlignment="0" applyProtection="0"/>
    <xf numFmtId="4" fontId="21" fillId="0" borderId="61">
      <alignment horizontal="right" vertical="center"/>
    </xf>
    <xf numFmtId="0" fontId="52" fillId="0" borderId="59" applyNumberFormat="0" applyFill="0" applyAlignment="0" applyProtection="0"/>
    <xf numFmtId="0" fontId="18" fillId="27" borderId="61">
      <alignment horizontal="right" vertical="center"/>
    </xf>
    <xf numFmtId="0" fontId="18" fillId="27" borderId="61">
      <alignment horizontal="right" vertical="center"/>
    </xf>
    <xf numFmtId="4" fontId="23" fillId="25" borderId="61">
      <alignment horizontal="right" vertical="center"/>
    </xf>
    <xf numFmtId="0" fontId="18" fillId="25" borderId="61">
      <alignment horizontal="right" vertical="center"/>
    </xf>
    <xf numFmtId="4" fontId="18" fillId="25" borderId="61">
      <alignment horizontal="right" vertical="center"/>
    </xf>
    <xf numFmtId="0" fontId="23" fillId="25" borderId="61">
      <alignment horizontal="right" vertical="center"/>
    </xf>
    <xf numFmtId="4" fontId="23" fillId="25" borderId="61">
      <alignment horizontal="right" vertical="center"/>
    </xf>
    <xf numFmtId="0" fontId="18" fillId="27" borderId="61">
      <alignment horizontal="right" vertical="center"/>
    </xf>
    <xf numFmtId="4" fontId="18" fillId="27" borderId="61">
      <alignment horizontal="right" vertical="center"/>
    </xf>
    <xf numFmtId="0" fontId="18" fillId="27" borderId="61">
      <alignment horizontal="right" vertical="center"/>
    </xf>
    <xf numFmtId="4" fontId="18" fillId="27" borderId="61">
      <alignment horizontal="right" vertical="center"/>
    </xf>
    <xf numFmtId="0" fontId="18" fillId="27" borderId="62">
      <alignment horizontal="right" vertical="center"/>
    </xf>
    <xf numFmtId="4" fontId="18" fillId="27" borderId="62">
      <alignment horizontal="right" vertical="center"/>
    </xf>
    <xf numFmtId="0" fontId="18" fillId="27" borderId="63">
      <alignment horizontal="right" vertical="center"/>
    </xf>
    <xf numFmtId="4" fontId="18" fillId="27" borderId="63">
      <alignment horizontal="right" vertical="center"/>
    </xf>
    <xf numFmtId="0" fontId="33" fillId="49" borderId="58" applyNumberFormat="0" applyAlignment="0" applyProtection="0"/>
    <xf numFmtId="0" fontId="21" fillId="27" borderId="64">
      <alignment horizontal="left" vertical="center" wrapText="1" indent="2"/>
    </xf>
    <xf numFmtId="0" fontId="21" fillId="0" borderId="64">
      <alignment horizontal="left" vertical="center" wrapText="1" indent="2"/>
    </xf>
    <xf numFmtId="0" fontId="21" fillId="25" borderId="62">
      <alignment horizontal="left" vertical="center"/>
    </xf>
    <xf numFmtId="0" fontId="45" fillId="36" borderId="58" applyNumberFormat="0" applyAlignment="0" applyProtection="0"/>
    <xf numFmtId="0" fontId="21" fillId="0" borderId="61">
      <alignment horizontal="right" vertical="center"/>
    </xf>
    <xf numFmtId="4" fontId="21" fillId="0" borderId="61">
      <alignment horizontal="right" vertical="center"/>
    </xf>
    <xf numFmtId="0" fontId="21" fillId="0" borderId="61" applyNumberFormat="0" applyFill="0" applyAlignment="0" applyProtection="0"/>
    <xf numFmtId="0" fontId="49" fillId="49" borderId="57" applyNumberFormat="0" applyAlignment="0" applyProtection="0"/>
    <xf numFmtId="167" fontId="21" fillId="53" borderId="61" applyNumberFormat="0" applyFont="0" applyBorder="0" applyAlignment="0" applyProtection="0">
      <alignment horizontal="right" vertical="center"/>
    </xf>
    <xf numFmtId="0" fontId="21" fillId="26" borderId="61"/>
    <xf numFmtId="4" fontId="21" fillId="26" borderId="61"/>
    <xf numFmtId="0" fontId="52" fillId="0" borderId="59" applyNumberFormat="0" applyFill="0" applyAlignment="0" applyProtection="0"/>
    <xf numFmtId="0" fontId="19" fillId="52" borderId="60" applyNumberFormat="0" applyFont="0" applyAlignment="0" applyProtection="0"/>
    <xf numFmtId="0" fontId="27" fillId="52" borderId="60" applyNumberFormat="0" applyFont="0" applyAlignment="0" applyProtection="0"/>
    <xf numFmtId="0" fontId="21" fillId="0" borderId="61" applyNumberFormat="0" applyFill="0" applyAlignment="0" applyProtection="0"/>
    <xf numFmtId="0" fontId="37" fillId="0" borderId="59" applyNumberFormat="0" applyFill="0" applyAlignment="0" applyProtection="0"/>
    <xf numFmtId="0" fontId="52" fillId="0" borderId="59" applyNumberFormat="0" applyFill="0" applyAlignment="0" applyProtection="0"/>
    <xf numFmtId="0" fontId="36" fillId="36" borderId="58" applyNumberFormat="0" applyAlignment="0" applyProtection="0"/>
    <xf numFmtId="0" fontId="33" fillId="49" borderId="58" applyNumberFormat="0" applyAlignment="0" applyProtection="0"/>
    <xf numFmtId="4" fontId="23" fillId="25" borderId="61">
      <alignment horizontal="right" vertical="center"/>
    </xf>
    <xf numFmtId="0" fontId="18" fillId="25" borderId="61">
      <alignment horizontal="right" vertical="center"/>
    </xf>
    <xf numFmtId="167" fontId="21" fillId="53" borderId="61" applyNumberFormat="0" applyFont="0" applyBorder="0" applyAlignment="0" applyProtection="0">
      <alignment horizontal="right" vertical="center"/>
    </xf>
    <xf numFmtId="0" fontId="37" fillId="0" borderId="59" applyNumberFormat="0" applyFill="0" applyAlignment="0" applyProtection="0"/>
    <xf numFmtId="49" fontId="21" fillId="0" borderId="61" applyNumberFormat="0" applyFont="0" applyFill="0" applyBorder="0" applyProtection="0">
      <alignment horizontal="left" vertical="center" indent="2"/>
    </xf>
    <xf numFmtId="49" fontId="21" fillId="0" borderId="62" applyNumberFormat="0" applyFont="0" applyFill="0" applyBorder="0" applyProtection="0">
      <alignment horizontal="left" vertical="center" indent="5"/>
    </xf>
    <xf numFmtId="49" fontId="21" fillId="0" borderId="61" applyNumberFormat="0" applyFont="0" applyFill="0" applyBorder="0" applyProtection="0">
      <alignment horizontal="left" vertical="center" indent="2"/>
    </xf>
    <xf numFmtId="4" fontId="21" fillId="0" borderId="61" applyFill="0" applyBorder="0" applyProtection="0">
      <alignment horizontal="right" vertical="center"/>
    </xf>
    <xf numFmtId="49" fontId="20" fillId="0" borderId="61" applyNumberFormat="0" applyFill="0" applyBorder="0" applyProtection="0">
      <alignment horizontal="left" vertical="center"/>
    </xf>
    <xf numFmtId="0" fontId="21" fillId="0" borderId="64">
      <alignment horizontal="left" vertical="center" wrapText="1" indent="2"/>
    </xf>
    <xf numFmtId="0" fontId="49" fillId="49" borderId="57" applyNumberFormat="0" applyAlignment="0" applyProtection="0"/>
    <xf numFmtId="0" fontId="18" fillId="27" borderId="63">
      <alignment horizontal="right" vertical="center"/>
    </xf>
    <xf numFmtId="0" fontId="36" fillId="36" borderId="58" applyNumberFormat="0" applyAlignment="0" applyProtection="0"/>
    <xf numFmtId="0" fontId="18" fillId="27" borderId="63">
      <alignment horizontal="right" vertical="center"/>
    </xf>
    <xf numFmtId="4" fontId="18" fillId="27" borderId="61">
      <alignment horizontal="right" vertical="center"/>
    </xf>
    <xf numFmtId="0" fontId="18" fillId="27" borderId="61">
      <alignment horizontal="right" vertical="center"/>
    </xf>
    <xf numFmtId="0" fontId="30" fillId="49" borderId="57" applyNumberFormat="0" applyAlignment="0" applyProtection="0"/>
    <xf numFmtId="0" fontId="32" fillId="49" borderId="58" applyNumberFormat="0" applyAlignment="0" applyProtection="0"/>
    <xf numFmtId="0" fontId="37" fillId="0" borderId="59" applyNumberFormat="0" applyFill="0" applyAlignment="0" applyProtection="0"/>
    <xf numFmtId="0" fontId="21" fillId="26" borderId="61"/>
    <xf numFmtId="4" fontId="21" fillId="26" borderId="61"/>
    <xf numFmtId="4" fontId="18" fillId="27" borderId="61">
      <alignment horizontal="right" vertical="center"/>
    </xf>
    <xf numFmtId="0" fontId="23" fillId="25" borderId="61">
      <alignment horizontal="right" vertical="center"/>
    </xf>
    <xf numFmtId="0" fontId="36" fillId="36" borderId="58" applyNumberFormat="0" applyAlignment="0" applyProtection="0"/>
    <xf numFmtId="0" fontId="33" fillId="49" borderId="58" applyNumberFormat="0" applyAlignment="0" applyProtection="0"/>
    <xf numFmtId="4" fontId="21" fillId="0" borderId="61">
      <alignment horizontal="right" vertical="center"/>
    </xf>
    <xf numFmtId="0" fontId="21" fillId="27" borderId="64">
      <alignment horizontal="left" vertical="center" wrapText="1" indent="2"/>
    </xf>
    <xf numFmtId="0" fontId="21" fillId="0" borderId="64">
      <alignment horizontal="left" vertical="center" wrapText="1" indent="2"/>
    </xf>
    <xf numFmtId="0" fontId="49" fillId="49" borderId="57" applyNumberFormat="0" applyAlignment="0" applyProtection="0"/>
    <xf numFmtId="0" fontId="45" fillId="36" borderId="58" applyNumberFormat="0" applyAlignment="0" applyProtection="0"/>
    <xf numFmtId="0" fontId="32" fillId="49" borderId="58" applyNumberFormat="0" applyAlignment="0" applyProtection="0"/>
    <xf numFmtId="0" fontId="30" fillId="49" borderId="57" applyNumberFormat="0" applyAlignment="0" applyProtection="0"/>
    <xf numFmtId="0" fontId="18" fillId="27" borderId="63">
      <alignment horizontal="right" vertical="center"/>
    </xf>
    <xf numFmtId="0" fontId="23" fillId="25" borderId="61">
      <alignment horizontal="right" vertical="center"/>
    </xf>
    <xf numFmtId="4" fontId="18" fillId="25" borderId="61">
      <alignment horizontal="right" vertical="center"/>
    </xf>
    <xf numFmtId="4" fontId="18" fillId="27" borderId="61">
      <alignment horizontal="right" vertical="center"/>
    </xf>
    <xf numFmtId="49" fontId="21" fillId="0" borderId="62" applyNumberFormat="0" applyFont="0" applyFill="0" applyBorder="0" applyProtection="0">
      <alignment horizontal="left" vertical="center" indent="5"/>
    </xf>
    <xf numFmtId="4" fontId="21" fillId="0" borderId="61" applyFill="0" applyBorder="0" applyProtection="0">
      <alignment horizontal="right" vertical="center"/>
    </xf>
    <xf numFmtId="4" fontId="18" fillId="25" borderId="61">
      <alignment horizontal="right" vertical="center"/>
    </xf>
    <xf numFmtId="0" fontId="45" fillId="36" borderId="58" applyNumberFormat="0" applyAlignment="0" applyProtection="0"/>
    <xf numFmtId="0" fontId="36" fillId="36" borderId="58" applyNumberFormat="0" applyAlignment="0" applyProtection="0"/>
    <xf numFmtId="0" fontId="32" fillId="49" borderId="58" applyNumberFormat="0" applyAlignment="0" applyProtection="0"/>
    <xf numFmtId="0" fontId="21" fillId="27" borderId="64">
      <alignment horizontal="left" vertical="center" wrapText="1" indent="2"/>
    </xf>
    <xf numFmtId="0" fontId="21" fillId="0" borderId="64">
      <alignment horizontal="left" vertical="center" wrapText="1" indent="2"/>
    </xf>
    <xf numFmtId="0" fontId="21" fillId="27" borderId="64">
      <alignment horizontal="left" vertical="center" wrapText="1" indent="2"/>
    </xf>
    <xf numFmtId="0" fontId="36" fillId="36" borderId="74" applyNumberFormat="0" applyAlignment="0" applyProtection="0"/>
    <xf numFmtId="0" fontId="49" fillId="49" borderId="65" applyNumberFormat="0" applyAlignment="0" applyProtection="0"/>
    <xf numFmtId="0" fontId="49" fillId="49" borderId="65" applyNumberFormat="0" applyAlignment="0" applyProtection="0"/>
    <xf numFmtId="4" fontId="18" fillId="27" borderId="69">
      <alignment horizontal="right" vertical="center"/>
    </xf>
    <xf numFmtId="0" fontId="21" fillId="0" borderId="72">
      <alignment horizontal="left" vertical="center" wrapText="1" indent="2"/>
    </xf>
    <xf numFmtId="0" fontId="37" fillId="0" borderId="67" applyNumberFormat="0" applyFill="0" applyAlignment="0" applyProtection="0"/>
    <xf numFmtId="4" fontId="18" fillId="27" borderId="69">
      <alignment horizontal="right" vertical="center"/>
    </xf>
    <xf numFmtId="4" fontId="18" fillId="27" borderId="71">
      <alignment horizontal="right" vertical="center"/>
    </xf>
    <xf numFmtId="0" fontId="49" fillId="49" borderId="65" applyNumberFormat="0" applyAlignment="0" applyProtection="0"/>
    <xf numFmtId="0" fontId="45" fillId="36" borderId="66" applyNumberFormat="0" applyAlignment="0" applyProtection="0"/>
    <xf numFmtId="4" fontId="23" fillId="25" borderId="69">
      <alignment horizontal="right" vertical="center"/>
    </xf>
    <xf numFmtId="0" fontId="1" fillId="11" borderId="0" applyNumberFormat="0" applyBorder="0" applyAlignment="0" applyProtection="0"/>
    <xf numFmtId="0" fontId="1" fillId="21" borderId="0" applyNumberFormat="0" applyBorder="0" applyAlignment="0" applyProtection="0"/>
    <xf numFmtId="0" fontId="21" fillId="0" borderId="111">
      <alignment horizontal="left" vertical="center" wrapText="1" indent="2"/>
    </xf>
    <xf numFmtId="0" fontId="19" fillId="52" borderId="84" applyNumberFormat="0" applyFont="0" applyAlignment="0" applyProtection="0"/>
    <xf numFmtId="4" fontId="21" fillId="26" borderId="93"/>
    <xf numFmtId="49" fontId="21" fillId="0" borderId="70" applyNumberFormat="0" applyFont="0" applyFill="0" applyBorder="0" applyProtection="0">
      <alignment horizontal="left" vertical="center" indent="5"/>
    </xf>
    <xf numFmtId="4" fontId="18" fillId="27" borderId="85">
      <alignment horizontal="right" vertical="center"/>
    </xf>
    <xf numFmtId="0" fontId="18" fillId="27" borderId="87">
      <alignment horizontal="right" vertical="center"/>
    </xf>
    <xf numFmtId="0" fontId="21" fillId="27" borderId="72">
      <alignment horizontal="left" vertical="center" wrapText="1" indent="2"/>
    </xf>
    <xf numFmtId="0" fontId="49" fillId="49" borderId="89" applyNumberFormat="0" applyAlignment="0" applyProtection="0"/>
    <xf numFmtId="0" fontId="37" fillId="0" borderId="91" applyNumberFormat="0" applyFill="0" applyAlignment="0" applyProtection="0"/>
    <xf numFmtId="167" fontId="21" fillId="53" borderId="108" applyNumberFormat="0" applyFont="0" applyBorder="0" applyAlignment="0" applyProtection="0">
      <alignment horizontal="right" vertical="center"/>
    </xf>
    <xf numFmtId="0" fontId="21" fillId="27" borderId="96">
      <alignment horizontal="left" vertical="center" wrapText="1" indent="2"/>
    </xf>
    <xf numFmtId="0" fontId="21" fillId="26" borderId="85"/>
    <xf numFmtId="0" fontId="21" fillId="0" borderId="77" applyNumberFormat="0" applyFill="0" applyAlignment="0" applyProtection="0"/>
    <xf numFmtId="0" fontId="1" fillId="17" borderId="0" applyNumberFormat="0" applyBorder="0" applyAlignment="0" applyProtection="0"/>
    <xf numFmtId="0" fontId="21" fillId="0" borderId="85">
      <alignment horizontal="right" vertical="center"/>
    </xf>
    <xf numFmtId="0" fontId="6" fillId="0" borderId="0" applyNumberFormat="0" applyFill="0" applyBorder="0" applyAlignment="0" applyProtection="0"/>
    <xf numFmtId="0" fontId="6" fillId="0" borderId="0" applyNumberFormat="0" applyFill="0" applyBorder="0" applyAlignment="0" applyProtection="0"/>
    <xf numFmtId="4" fontId="21" fillId="0" borderId="93">
      <alignment horizontal="right" vertical="center"/>
    </xf>
    <xf numFmtId="4" fontId="18" fillId="27" borderId="86">
      <alignment horizontal="right" vertical="center"/>
    </xf>
    <xf numFmtId="0" fontId="37" fillId="0" borderId="83" applyNumberFormat="0" applyFill="0" applyAlignment="0" applyProtection="0"/>
    <xf numFmtId="0" fontId="18" fillId="27" borderId="86">
      <alignment horizontal="right" vertical="center"/>
    </xf>
    <xf numFmtId="4" fontId="18" fillId="27" borderId="71">
      <alignment horizontal="right" vertical="center"/>
    </xf>
    <xf numFmtId="0" fontId="45" fillId="36" borderId="74" applyNumberFormat="0" applyAlignment="0" applyProtection="0"/>
    <xf numFmtId="167" fontId="21" fillId="53" borderId="69" applyNumberFormat="0" applyFont="0" applyBorder="0" applyAlignment="0" applyProtection="0">
      <alignment horizontal="right" vertical="center"/>
    </xf>
    <xf numFmtId="0" fontId="21" fillId="26" borderId="69"/>
    <xf numFmtId="0" fontId="21" fillId="0" borderId="69" applyNumberFormat="0" applyFill="0" applyAlignment="0" applyProtection="0"/>
    <xf numFmtId="0" fontId="23" fillId="25" borderId="100">
      <alignment horizontal="right" vertical="center"/>
    </xf>
    <xf numFmtId="0" fontId="45" fillId="36" borderId="66" applyNumberFormat="0" applyAlignment="0" applyProtection="0"/>
    <xf numFmtId="0" fontId="21" fillId="0" borderId="72">
      <alignment horizontal="left" vertical="center" wrapText="1" indent="2"/>
    </xf>
    <xf numFmtId="0" fontId="33" fillId="49" borderId="66" applyNumberFormat="0" applyAlignment="0" applyProtection="0"/>
    <xf numFmtId="4" fontId="23" fillId="25" borderId="69">
      <alignment horizontal="right" vertical="center"/>
    </xf>
    <xf numFmtId="0" fontId="18" fillId="27" borderId="69">
      <alignment horizontal="right" vertical="center"/>
    </xf>
    <xf numFmtId="4" fontId="18" fillId="27" borderId="69">
      <alignment horizontal="right" vertical="center"/>
    </xf>
    <xf numFmtId="0" fontId="18" fillId="27" borderId="69">
      <alignment horizontal="right" vertical="center"/>
    </xf>
    <xf numFmtId="0" fontId="21" fillId="0" borderId="96">
      <alignment horizontal="left" vertical="center" wrapText="1" indent="2"/>
    </xf>
    <xf numFmtId="0" fontId="18" fillId="25" borderId="69">
      <alignment horizontal="right" vertical="center"/>
    </xf>
    <xf numFmtId="0" fontId="32" fillId="49" borderId="82" applyNumberFormat="0" applyAlignment="0" applyProtection="0"/>
    <xf numFmtId="0" fontId="18" fillId="27" borderId="93">
      <alignment horizontal="right" vertical="center"/>
    </xf>
    <xf numFmtId="0" fontId="45" fillId="36" borderId="66" applyNumberFormat="0" applyAlignment="0" applyProtection="0"/>
    <xf numFmtId="4" fontId="18" fillId="27" borderId="77">
      <alignment horizontal="right" vertical="center"/>
    </xf>
    <xf numFmtId="0" fontId="21" fillId="0" borderId="93" applyNumberFormat="0" applyFill="0" applyAlignment="0" applyProtection="0"/>
    <xf numFmtId="0" fontId="1" fillId="15" borderId="0" applyNumberFormat="0" applyBorder="0" applyAlignment="0" applyProtection="0"/>
    <xf numFmtId="0" fontId="49" fillId="49" borderId="65" applyNumberFormat="0" applyAlignment="0" applyProtection="0"/>
    <xf numFmtId="0" fontId="27" fillId="52" borderId="84" applyNumberFormat="0" applyFont="0" applyAlignment="0" applyProtection="0"/>
    <xf numFmtId="0" fontId="9" fillId="7" borderId="0" applyNumberFormat="0" applyBorder="0" applyAlignment="0" applyProtection="0"/>
    <xf numFmtId="0" fontId="18" fillId="25" borderId="85">
      <alignment horizontal="right" vertical="center"/>
    </xf>
    <xf numFmtId="0" fontId="21" fillId="26" borderId="108"/>
    <xf numFmtId="0" fontId="21" fillId="0" borderId="77">
      <alignment horizontal="right" vertical="center"/>
    </xf>
    <xf numFmtId="0" fontId="33" fillId="49" borderId="66" applyNumberFormat="0" applyAlignment="0" applyProtection="0"/>
    <xf numFmtId="0" fontId="18" fillId="27" borderId="93">
      <alignment horizontal="right" vertical="center"/>
    </xf>
    <xf numFmtId="0" fontId="49" fillId="49" borderId="81" applyNumberFormat="0" applyAlignment="0" applyProtection="0"/>
    <xf numFmtId="0" fontId="9" fillId="16" borderId="0" applyNumberFormat="0" applyBorder="0" applyAlignment="0" applyProtection="0"/>
    <xf numFmtId="0" fontId="33" fillId="49" borderId="82" applyNumberFormat="0" applyAlignment="0" applyProtection="0"/>
    <xf numFmtId="4" fontId="18" fillId="27" borderId="87">
      <alignment horizontal="right" vertical="center"/>
    </xf>
    <xf numFmtId="0" fontId="21" fillId="0" borderId="85" applyNumberFormat="0" applyFill="0" applyAlignment="0" applyProtection="0"/>
    <xf numFmtId="0" fontId="21" fillId="25" borderId="94">
      <alignment horizontal="left" vertical="center"/>
    </xf>
    <xf numFmtId="0" fontId="33" fillId="49" borderId="82" applyNumberFormat="0" applyAlignment="0" applyProtection="0"/>
    <xf numFmtId="4" fontId="21" fillId="26" borderId="85"/>
    <xf numFmtId="4" fontId="18" fillId="27" borderId="85">
      <alignment horizontal="right" vertical="center"/>
    </xf>
    <xf numFmtId="0" fontId="30" fillId="49" borderId="81" applyNumberFormat="0" applyAlignment="0" applyProtection="0"/>
    <xf numFmtId="4" fontId="18" fillId="27" borderId="108">
      <alignment horizontal="right" vertical="center"/>
    </xf>
    <xf numFmtId="0" fontId="21" fillId="25" borderId="86">
      <alignment horizontal="left" vertical="center"/>
    </xf>
    <xf numFmtId="0" fontId="1" fillId="15" borderId="0" applyNumberFormat="0" applyBorder="0" applyAlignment="0" applyProtection="0"/>
    <xf numFmtId="0" fontId="18" fillId="27" borderId="86">
      <alignment horizontal="right" vertical="center"/>
    </xf>
    <xf numFmtId="49" fontId="20" fillId="0" borderId="85" applyNumberFormat="0" applyFill="0" applyBorder="0" applyProtection="0">
      <alignment horizontal="left" vertical="center"/>
    </xf>
    <xf numFmtId="0" fontId="32" fillId="49" borderId="82" applyNumberFormat="0" applyAlignment="0" applyProtection="0"/>
    <xf numFmtId="0" fontId="6" fillId="0" borderId="0" applyNumberFormat="0" applyFill="0" applyBorder="0" applyAlignment="0" applyProtection="0"/>
    <xf numFmtId="0" fontId="27" fillId="52" borderId="84" applyNumberFormat="0" applyFont="0" applyAlignment="0" applyProtection="0"/>
    <xf numFmtId="0" fontId="52" fillId="0" borderId="67" applyNumberFormat="0" applyFill="0" applyAlignment="0" applyProtection="0"/>
    <xf numFmtId="4" fontId="23" fillId="25" borderId="93">
      <alignment horizontal="right" vertical="center"/>
    </xf>
    <xf numFmtId="4" fontId="18" fillId="27" borderId="85">
      <alignment horizontal="right" vertical="center"/>
    </xf>
    <xf numFmtId="0" fontId="19" fillId="52" borderId="68" applyNumberFormat="0" applyFont="0" applyAlignment="0" applyProtection="0"/>
    <xf numFmtId="0" fontId="49" fillId="49" borderId="65" applyNumberFormat="0" applyAlignment="0" applyProtection="0"/>
    <xf numFmtId="0" fontId="18" fillId="25" borderId="77">
      <alignment horizontal="right" vertical="center"/>
    </xf>
    <xf numFmtId="4" fontId="18" fillId="27" borderId="87">
      <alignment horizontal="right" vertical="center"/>
    </xf>
    <xf numFmtId="0" fontId="21" fillId="25" borderId="94">
      <alignment horizontal="left" vertical="center"/>
    </xf>
    <xf numFmtId="0" fontId="4" fillId="4" borderId="2" applyNumberFormat="0" applyAlignment="0" applyProtection="0"/>
    <xf numFmtId="0" fontId="9" fillId="13" borderId="0" applyNumberFormat="0" applyBorder="0" applyAlignment="0" applyProtection="0"/>
    <xf numFmtId="0" fontId="21" fillId="0" borderId="77" applyNumberFormat="0" applyFill="0" applyAlignment="0" applyProtection="0"/>
    <xf numFmtId="0" fontId="52" fillId="0" borderId="83" applyNumberFormat="0" applyFill="0" applyAlignment="0" applyProtection="0"/>
    <xf numFmtId="0" fontId="21" fillId="0" borderId="85" applyNumberFormat="0" applyFill="0" applyAlignment="0" applyProtection="0"/>
    <xf numFmtId="0" fontId="21" fillId="0" borderId="103">
      <alignment horizontal="left" vertical="center" wrapText="1" indent="2"/>
    </xf>
    <xf numFmtId="0" fontId="27" fillId="52" borderId="92" applyNumberFormat="0" applyFont="0" applyAlignment="0" applyProtection="0"/>
    <xf numFmtId="0" fontId="19" fillId="52" borderId="92" applyNumberFormat="0" applyFont="0" applyAlignment="0" applyProtection="0"/>
    <xf numFmtId="0" fontId="32" fillId="49" borderId="66" applyNumberFormat="0" applyAlignment="0" applyProtection="0"/>
    <xf numFmtId="0" fontId="23" fillId="25" borderId="69">
      <alignment horizontal="right" vertical="center"/>
    </xf>
    <xf numFmtId="0" fontId="21" fillId="0" borderId="85">
      <alignment horizontal="right" vertical="center"/>
    </xf>
    <xf numFmtId="0" fontId="18" fillId="27" borderId="85">
      <alignment horizontal="right" vertical="center"/>
    </xf>
    <xf numFmtId="0" fontId="45" fillId="36" borderId="90" applyNumberFormat="0" applyAlignment="0" applyProtection="0"/>
    <xf numFmtId="0" fontId="1" fillId="5" borderId="0" applyNumberFormat="0" applyBorder="0" applyAlignment="0" applyProtection="0"/>
    <xf numFmtId="0" fontId="9" fillId="22" borderId="0" applyNumberFormat="0" applyBorder="0" applyAlignment="0" applyProtection="0"/>
    <xf numFmtId="0" fontId="18" fillId="25" borderId="93">
      <alignment horizontal="right" vertical="center"/>
    </xf>
    <xf numFmtId="167" fontId="21" fillId="53" borderId="93" applyNumberFormat="0" applyFont="0" applyBorder="0" applyAlignment="0" applyProtection="0">
      <alignment horizontal="right" vertical="center"/>
    </xf>
    <xf numFmtId="0" fontId="1" fillId="6" borderId="0" applyNumberFormat="0" applyBorder="0" applyAlignment="0" applyProtection="0"/>
    <xf numFmtId="0" fontId="69" fillId="0" borderId="0"/>
    <xf numFmtId="0" fontId="18" fillId="27" borderId="69">
      <alignment horizontal="right" vertical="center"/>
    </xf>
    <xf numFmtId="4" fontId="21" fillId="0" borderId="69" applyFill="0" applyBorder="0" applyProtection="0">
      <alignment horizontal="right" vertical="center"/>
    </xf>
    <xf numFmtId="0" fontId="21" fillId="27" borderId="72">
      <alignment horizontal="left" vertical="center" wrapText="1" indent="2"/>
    </xf>
    <xf numFmtId="0" fontId="27" fillId="52" borderId="68" applyNumberFormat="0" applyFont="0" applyAlignment="0" applyProtection="0"/>
    <xf numFmtId="0" fontId="36" fillId="36" borderId="66" applyNumberFormat="0" applyAlignment="0" applyProtection="0"/>
    <xf numFmtId="4" fontId="21" fillId="26" borderId="69"/>
    <xf numFmtId="4" fontId="21" fillId="0" borderId="69" applyFill="0" applyBorder="0" applyProtection="0">
      <alignment horizontal="right" vertical="center"/>
    </xf>
    <xf numFmtId="0" fontId="52" fillId="0" borderId="67" applyNumberFormat="0" applyFill="0" applyAlignment="0" applyProtection="0"/>
    <xf numFmtId="0" fontId="21" fillId="25" borderId="70">
      <alignment horizontal="left" vertical="center"/>
    </xf>
    <xf numFmtId="0" fontId="21" fillId="0" borderId="72">
      <alignment horizontal="left" vertical="center" wrapText="1" indent="2"/>
    </xf>
    <xf numFmtId="49" fontId="21" fillId="0" borderId="85" applyNumberFormat="0" applyFont="0" applyFill="0" applyBorder="0" applyProtection="0">
      <alignment horizontal="left" vertical="center" indent="2"/>
    </xf>
    <xf numFmtId="0" fontId="45" fillId="36" borderId="66" applyNumberFormat="0" applyAlignment="0" applyProtection="0"/>
    <xf numFmtId="0" fontId="1" fillId="20" borderId="0" applyNumberFormat="0" applyBorder="0" applyAlignment="0" applyProtection="0"/>
    <xf numFmtId="0" fontId="21" fillId="27" borderId="72">
      <alignment horizontal="left" vertical="center" wrapText="1" indent="2"/>
    </xf>
    <xf numFmtId="0" fontId="37" fillId="0" borderId="83" applyNumberFormat="0" applyFill="0" applyAlignment="0" applyProtection="0"/>
    <xf numFmtId="0" fontId="30" fillId="49" borderId="81" applyNumberFormat="0" applyAlignment="0" applyProtection="0"/>
    <xf numFmtId="0" fontId="45" fillId="36" borderId="90" applyNumberFormat="0" applyAlignment="0" applyProtection="0"/>
    <xf numFmtId="0" fontId="27" fillId="52" borderId="68" applyNumberFormat="0" applyFont="0" applyAlignment="0" applyProtection="0"/>
    <xf numFmtId="0" fontId="45" fillId="36" borderId="66" applyNumberFormat="0" applyAlignment="0" applyProtection="0"/>
    <xf numFmtId="4" fontId="21" fillId="26" borderId="69"/>
    <xf numFmtId="0" fontId="33" fillId="49" borderId="66" applyNumberFormat="0" applyAlignment="0" applyProtection="0"/>
    <xf numFmtId="0" fontId="45" fillId="36" borderId="66" applyNumberFormat="0" applyAlignment="0" applyProtection="0"/>
    <xf numFmtId="4" fontId="18" fillId="27" borderId="69">
      <alignment horizontal="right" vertical="center"/>
    </xf>
    <xf numFmtId="0" fontId="37" fillId="0" borderId="67" applyNumberFormat="0" applyFill="0" applyAlignment="0" applyProtection="0"/>
    <xf numFmtId="4" fontId="21" fillId="26" borderId="108"/>
    <xf numFmtId="0" fontId="1" fillId="5" borderId="0" applyNumberFormat="0" applyBorder="0" applyAlignment="0" applyProtection="0"/>
    <xf numFmtId="0" fontId="27" fillId="52" borderId="84" applyNumberFormat="0" applyFont="0" applyAlignment="0" applyProtection="0"/>
    <xf numFmtId="0" fontId="33" fillId="49" borderId="105" applyNumberFormat="0" applyAlignment="0" applyProtection="0"/>
    <xf numFmtId="0" fontId="21" fillId="26" borderId="77"/>
    <xf numFmtId="4" fontId="23" fillId="25" borderId="85">
      <alignment horizontal="right" vertical="center"/>
    </xf>
    <xf numFmtId="0" fontId="18" fillId="27" borderId="87">
      <alignment horizontal="right" vertical="center"/>
    </xf>
    <xf numFmtId="0" fontId="36" fillId="36" borderId="82" applyNumberFormat="0" applyAlignment="0" applyProtection="0"/>
    <xf numFmtId="0" fontId="36" fillId="36" borderId="66" applyNumberFormat="0" applyAlignment="0" applyProtection="0"/>
    <xf numFmtId="0" fontId="33" fillId="49" borderId="105" applyNumberFormat="0" applyAlignment="0" applyProtection="0"/>
    <xf numFmtId="0" fontId="18" fillId="27" borderId="87">
      <alignment horizontal="right" vertical="center"/>
    </xf>
    <xf numFmtId="4" fontId="21" fillId="0" borderId="85">
      <alignment horizontal="right" vertical="center"/>
    </xf>
    <xf numFmtId="0" fontId="49" fillId="49" borderId="112" applyNumberFormat="0" applyAlignment="0" applyProtection="0"/>
    <xf numFmtId="0" fontId="21" fillId="27" borderId="72">
      <alignment horizontal="left" vertical="center" wrapText="1" indent="2"/>
    </xf>
    <xf numFmtId="0" fontId="49" fillId="49" borderId="65" applyNumberFormat="0" applyAlignment="0" applyProtection="0"/>
    <xf numFmtId="0" fontId="45" fillId="36" borderId="66" applyNumberFormat="0" applyAlignment="0" applyProtection="0"/>
    <xf numFmtId="4" fontId="18" fillId="27" borderId="69">
      <alignment horizontal="right" vertical="center"/>
    </xf>
    <xf numFmtId="0" fontId="21" fillId="26" borderId="69"/>
    <xf numFmtId="0" fontId="18" fillId="25" borderId="85">
      <alignment horizontal="right" vertical="center"/>
    </xf>
    <xf numFmtId="0" fontId="21" fillId="0" borderId="85">
      <alignment horizontal="right" vertical="center"/>
    </xf>
    <xf numFmtId="0" fontId="21" fillId="0" borderId="72">
      <alignment horizontal="left" vertical="center" wrapText="1" indent="2"/>
    </xf>
    <xf numFmtId="0" fontId="18" fillId="27" borderId="86">
      <alignment horizontal="right" vertical="center"/>
    </xf>
    <xf numFmtId="0" fontId="21" fillId="0" borderId="88">
      <alignment horizontal="left" vertical="center" wrapText="1" indent="2"/>
    </xf>
    <xf numFmtId="0" fontId="9" fillId="10" borderId="0" applyNumberFormat="0" applyBorder="0" applyAlignment="0" applyProtection="0"/>
    <xf numFmtId="0" fontId="49" fillId="49" borderId="73" applyNumberFormat="0" applyAlignment="0" applyProtection="0"/>
    <xf numFmtId="0" fontId="45" fillId="36" borderId="90" applyNumberFormat="0" applyAlignment="0" applyProtection="0"/>
    <xf numFmtId="0" fontId="32" fillId="49" borderId="66" applyNumberFormat="0" applyAlignment="0" applyProtection="0"/>
    <xf numFmtId="4" fontId="18" fillId="27" borderId="77">
      <alignment horizontal="right" vertical="center"/>
    </xf>
    <xf numFmtId="0" fontId="21" fillId="25" borderId="78">
      <alignment horizontal="left" vertical="center"/>
    </xf>
    <xf numFmtId="4" fontId="18" fillId="25" borderId="69">
      <alignment horizontal="right" vertical="center"/>
    </xf>
    <xf numFmtId="167" fontId="21" fillId="53" borderId="85" applyNumberFormat="0" applyFont="0" applyBorder="0" applyAlignment="0" applyProtection="0">
      <alignment horizontal="right" vertical="center"/>
    </xf>
    <xf numFmtId="0" fontId="18" fillId="25" borderId="69">
      <alignment horizontal="right" vertical="center"/>
    </xf>
    <xf numFmtId="0" fontId="18" fillId="27" borderId="69">
      <alignment horizontal="right" vertical="center"/>
    </xf>
    <xf numFmtId="0" fontId="32" fillId="49" borderId="82" applyNumberFormat="0" applyAlignment="0" applyProtection="0"/>
    <xf numFmtId="0" fontId="49" fillId="49" borderId="73" applyNumberFormat="0" applyAlignment="0" applyProtection="0"/>
    <xf numFmtId="49" fontId="21" fillId="0" borderId="85" applyNumberFormat="0" applyFont="0" applyFill="0" applyBorder="0" applyProtection="0">
      <alignment horizontal="left" vertical="center" indent="2"/>
    </xf>
    <xf numFmtId="0" fontId="1" fillId="15" borderId="0" applyNumberFormat="0" applyBorder="0" applyAlignment="0" applyProtection="0"/>
    <xf numFmtId="0" fontId="36" fillId="36" borderId="82" applyNumberFormat="0" applyAlignment="0" applyProtection="0"/>
    <xf numFmtId="0" fontId="49" fillId="49" borderId="65" applyNumberFormat="0" applyAlignment="0" applyProtection="0"/>
    <xf numFmtId="49" fontId="21" fillId="0" borderId="69" applyNumberFormat="0" applyFont="0" applyFill="0" applyBorder="0" applyProtection="0">
      <alignment horizontal="left" vertical="center" indent="2"/>
    </xf>
    <xf numFmtId="0" fontId="1" fillId="11" borderId="0" applyNumberFormat="0" applyBorder="0" applyAlignment="0" applyProtection="0"/>
    <xf numFmtId="0" fontId="27" fillId="52" borderId="68" applyNumberFormat="0" applyFont="0" applyAlignment="0" applyProtection="0"/>
    <xf numFmtId="167" fontId="21" fillId="53" borderId="69" applyNumberFormat="0" applyFont="0" applyBorder="0" applyAlignment="0" applyProtection="0">
      <alignment horizontal="right" vertical="center"/>
    </xf>
    <xf numFmtId="0" fontId="45" fillId="36" borderId="66" applyNumberFormat="0" applyAlignment="0" applyProtection="0"/>
    <xf numFmtId="0" fontId="18" fillId="27" borderId="69">
      <alignment horizontal="right" vertical="center"/>
    </xf>
    <xf numFmtId="0" fontId="21" fillId="26" borderId="69"/>
    <xf numFmtId="0" fontId="49" fillId="49" borderId="65" applyNumberFormat="0" applyAlignment="0" applyProtection="0"/>
    <xf numFmtId="0" fontId="33" fillId="49" borderId="66" applyNumberFormat="0" applyAlignment="0" applyProtection="0"/>
    <xf numFmtId="0" fontId="32" fillId="49" borderId="66" applyNumberFormat="0" applyAlignment="0" applyProtection="0"/>
    <xf numFmtId="0" fontId="36" fillId="36" borderId="66" applyNumberFormat="0" applyAlignment="0" applyProtection="0"/>
    <xf numFmtId="0" fontId="36" fillId="36" borderId="66" applyNumberFormat="0" applyAlignment="0" applyProtection="0"/>
    <xf numFmtId="0" fontId="21" fillId="0" borderId="72">
      <alignment horizontal="left" vertical="center" wrapText="1" indent="2"/>
    </xf>
    <xf numFmtId="4" fontId="18" fillId="27" borderId="70">
      <alignment horizontal="right" vertical="center"/>
    </xf>
    <xf numFmtId="4" fontId="21" fillId="0" borderId="69">
      <alignment horizontal="right" vertical="center"/>
    </xf>
    <xf numFmtId="49" fontId="20" fillId="0" borderId="69" applyNumberFormat="0" applyFill="0" applyBorder="0" applyProtection="0">
      <alignment horizontal="left" vertical="center"/>
    </xf>
    <xf numFmtId="4" fontId="21" fillId="0" borderId="69">
      <alignment horizontal="right" vertical="center"/>
    </xf>
    <xf numFmtId="0" fontId="49" fillId="49" borderId="65" applyNumberFormat="0" applyAlignment="0" applyProtection="0"/>
    <xf numFmtId="0" fontId="37" fillId="0" borderId="83" applyNumberFormat="0" applyFill="0" applyAlignment="0" applyProtection="0"/>
    <xf numFmtId="0" fontId="21" fillId="0" borderId="85" applyNumberFormat="0" applyFill="0" applyAlignment="0" applyProtection="0"/>
    <xf numFmtId="49" fontId="21" fillId="0" borderId="93" applyNumberFormat="0" applyFont="0" applyFill="0" applyBorder="0" applyProtection="0">
      <alignment horizontal="left" vertical="center" indent="2"/>
    </xf>
    <xf numFmtId="0" fontId="45" fillId="36" borderId="82" applyNumberFormat="0" applyAlignment="0" applyProtection="0"/>
    <xf numFmtId="0" fontId="19" fillId="52" borderId="107" applyNumberFormat="0" applyFont="0" applyAlignment="0" applyProtection="0"/>
    <xf numFmtId="49" fontId="20" fillId="0" borderId="85" applyNumberFormat="0" applyFill="0" applyBorder="0" applyProtection="0">
      <alignment horizontal="left" vertical="center"/>
    </xf>
    <xf numFmtId="0" fontId="9" fillId="22" borderId="0" applyNumberFormat="0" applyBorder="0" applyAlignment="0" applyProtection="0"/>
    <xf numFmtId="0" fontId="21" fillId="0" borderId="72">
      <alignment horizontal="left" vertical="center" wrapText="1" indent="2"/>
    </xf>
    <xf numFmtId="0" fontId="9" fillId="7" borderId="0" applyNumberFormat="0" applyBorder="0" applyAlignment="0" applyProtection="0"/>
    <xf numFmtId="0" fontId="21" fillId="26" borderId="93"/>
    <xf numFmtId="0" fontId="52" fillId="0" borderId="91" applyNumberFormat="0" applyFill="0" applyAlignment="0" applyProtection="0"/>
    <xf numFmtId="49" fontId="20" fillId="0" borderId="85" applyNumberFormat="0" applyFill="0" applyBorder="0" applyProtection="0">
      <alignment horizontal="left" vertical="center"/>
    </xf>
    <xf numFmtId="0" fontId="1" fillId="21" borderId="0" applyNumberFormat="0" applyBorder="0" applyAlignment="0" applyProtection="0"/>
    <xf numFmtId="0" fontId="32" fillId="49" borderId="82" applyNumberFormat="0" applyAlignment="0" applyProtection="0"/>
    <xf numFmtId="49" fontId="21" fillId="0" borderId="93" applyNumberFormat="0" applyFont="0" applyFill="0" applyBorder="0" applyProtection="0">
      <alignment horizontal="left" vertical="center" indent="2"/>
    </xf>
    <xf numFmtId="0" fontId="52" fillId="0" borderId="75" applyNumberFormat="0" applyFill="0" applyAlignment="0" applyProtection="0"/>
    <xf numFmtId="0" fontId="27" fillId="52" borderId="68" applyNumberFormat="0" applyFont="0" applyAlignment="0" applyProtection="0"/>
    <xf numFmtId="0" fontId="18" fillId="25" borderId="69">
      <alignment horizontal="right" vertical="center"/>
    </xf>
    <xf numFmtId="0" fontId="8" fillId="0" borderId="3" applyNumberFormat="0" applyFill="0" applyAlignment="0" applyProtection="0"/>
    <xf numFmtId="0" fontId="21" fillId="27" borderId="88">
      <alignment horizontal="left" vertical="center" wrapText="1" indent="2"/>
    </xf>
    <xf numFmtId="0" fontId="21" fillId="0" borderId="69" applyNumberFormat="0" applyFill="0" applyAlignment="0" applyProtection="0"/>
    <xf numFmtId="49" fontId="20" fillId="0" borderId="69" applyNumberFormat="0" applyFill="0" applyBorder="0" applyProtection="0">
      <alignment horizontal="left" vertical="center"/>
    </xf>
    <xf numFmtId="0" fontId="21" fillId="0" borderId="69">
      <alignment horizontal="right" vertical="center"/>
    </xf>
    <xf numFmtId="0" fontId="37" fillId="0" borderId="83" applyNumberFormat="0" applyFill="0" applyAlignment="0" applyProtection="0"/>
    <xf numFmtId="4" fontId="18" fillId="27" borderId="79">
      <alignment horizontal="right" vertical="center"/>
    </xf>
    <xf numFmtId="0" fontId="21" fillId="0" borderId="85" applyNumberFormat="0" applyFill="0" applyAlignment="0" applyProtection="0"/>
    <xf numFmtId="4" fontId="18" fillId="25" borderId="69">
      <alignment horizontal="right" vertical="center"/>
    </xf>
    <xf numFmtId="0" fontId="33" fillId="49" borderId="66" applyNumberFormat="0" applyAlignment="0" applyProtection="0"/>
    <xf numFmtId="0" fontId="18" fillId="27" borderId="71">
      <alignment horizontal="right" vertical="center"/>
    </xf>
    <xf numFmtId="4" fontId="18" fillId="25" borderId="69">
      <alignment horizontal="right" vertical="center"/>
    </xf>
    <xf numFmtId="0" fontId="18" fillId="27" borderId="69">
      <alignment horizontal="right" vertical="center"/>
    </xf>
    <xf numFmtId="0" fontId="33" fillId="49" borderId="66" applyNumberFormat="0" applyAlignment="0" applyProtection="0"/>
    <xf numFmtId="0" fontId="37" fillId="0" borderId="83" applyNumberFormat="0" applyFill="0" applyAlignment="0" applyProtection="0"/>
    <xf numFmtId="0" fontId="27" fillId="52" borderId="84" applyNumberFormat="0" applyFont="0" applyAlignment="0" applyProtection="0"/>
    <xf numFmtId="0" fontId="5" fillId="4" borderId="1" applyNumberFormat="0" applyAlignment="0" applyProtection="0"/>
    <xf numFmtId="4" fontId="21" fillId="0" borderId="69" applyFill="0" applyBorder="0" applyProtection="0">
      <alignment horizontal="right" vertical="center"/>
    </xf>
    <xf numFmtId="0" fontId="27" fillId="52" borderId="68" applyNumberFormat="0" applyFont="0" applyAlignment="0" applyProtection="0"/>
    <xf numFmtId="49" fontId="20" fillId="0" borderId="100" applyNumberFormat="0" applyFill="0" applyBorder="0" applyProtection="0">
      <alignment horizontal="left" vertical="center"/>
    </xf>
    <xf numFmtId="0" fontId="1" fillId="18" borderId="0" applyNumberFormat="0" applyBorder="0" applyAlignment="0" applyProtection="0"/>
    <xf numFmtId="0" fontId="23" fillId="25" borderId="85">
      <alignment horizontal="right" vertical="center"/>
    </xf>
    <xf numFmtId="0" fontId="37" fillId="0" borderId="91" applyNumberFormat="0" applyFill="0" applyAlignment="0" applyProtection="0"/>
    <xf numFmtId="0" fontId="1" fillId="18" borderId="0" applyNumberFormat="0" applyBorder="0" applyAlignment="0" applyProtection="0"/>
    <xf numFmtId="0" fontId="18" fillId="25" borderId="69">
      <alignment horizontal="right" vertical="center"/>
    </xf>
    <xf numFmtId="0" fontId="37" fillId="0" borderId="67" applyNumberFormat="0" applyFill="0" applyAlignment="0" applyProtection="0"/>
    <xf numFmtId="0" fontId="21" fillId="0" borderId="69" applyNumberFormat="0" applyFill="0" applyAlignment="0" applyProtection="0"/>
    <xf numFmtId="0" fontId="37" fillId="0" borderId="67" applyNumberFormat="0" applyFill="0" applyAlignment="0" applyProtection="0"/>
    <xf numFmtId="4" fontId="21" fillId="0" borderId="69" applyFill="0" applyBorder="0" applyProtection="0">
      <alignment horizontal="right" vertical="center"/>
    </xf>
    <xf numFmtId="49" fontId="21" fillId="0" borderId="70" applyNumberFormat="0" applyFont="0" applyFill="0" applyBorder="0" applyProtection="0">
      <alignment horizontal="left" vertical="center" indent="5"/>
    </xf>
    <xf numFmtId="0" fontId="21" fillId="0" borderId="69" applyNumberFormat="0" applyFill="0" applyAlignment="0" applyProtection="0"/>
    <xf numFmtId="0" fontId="45" fillId="36" borderId="66" applyNumberFormat="0" applyAlignment="0" applyProtection="0"/>
    <xf numFmtId="0" fontId="21" fillId="0" borderId="69" applyNumberFormat="0" applyFill="0" applyAlignment="0" applyProtection="0"/>
    <xf numFmtId="0" fontId="33" fillId="49" borderId="90" applyNumberFormat="0" applyAlignment="0" applyProtection="0"/>
    <xf numFmtId="0" fontId="49" fillId="49" borderId="81" applyNumberFormat="0" applyAlignment="0" applyProtection="0"/>
    <xf numFmtId="4" fontId="18" fillId="27" borderId="69">
      <alignment horizontal="right" vertical="center"/>
    </xf>
    <xf numFmtId="0" fontId="21" fillId="25" borderId="86">
      <alignment horizontal="left" vertical="center"/>
    </xf>
    <xf numFmtId="0" fontId="27" fillId="52" borderId="84" applyNumberFormat="0" applyFont="0" applyAlignment="0" applyProtection="0"/>
    <xf numFmtId="0" fontId="1" fillId="8" borderId="0" applyNumberFormat="0" applyBorder="0" applyAlignment="0" applyProtection="0"/>
    <xf numFmtId="0" fontId="27" fillId="52" borderId="84" applyNumberFormat="0" applyFont="0" applyAlignment="0" applyProtection="0"/>
    <xf numFmtId="4" fontId="23" fillId="25" borderId="69">
      <alignment horizontal="right" vertical="center"/>
    </xf>
    <xf numFmtId="4" fontId="18" fillId="27" borderId="71">
      <alignment horizontal="right" vertical="center"/>
    </xf>
    <xf numFmtId="0" fontId="52" fillId="0" borderId="67" applyNumberFormat="0" applyFill="0" applyAlignment="0" applyProtection="0"/>
    <xf numFmtId="0" fontId="52" fillId="0" borderId="75" applyNumberFormat="0" applyFill="0" applyAlignment="0" applyProtection="0"/>
    <xf numFmtId="0" fontId="18" fillId="27" borderId="93">
      <alignment horizontal="right" vertical="center"/>
    </xf>
    <xf numFmtId="0" fontId="21" fillId="27" borderId="96">
      <alignment horizontal="left" vertical="center" wrapText="1" indent="2"/>
    </xf>
    <xf numFmtId="0" fontId="1" fillId="21" borderId="0" applyNumberFormat="0" applyBorder="0" applyAlignment="0" applyProtection="0"/>
    <xf numFmtId="49" fontId="21" fillId="0" borderId="94" applyNumberFormat="0" applyFont="0" applyFill="0" applyBorder="0" applyProtection="0">
      <alignment horizontal="left" vertical="center" indent="5"/>
    </xf>
    <xf numFmtId="0" fontId="52" fillId="0" borderId="91" applyNumberFormat="0" applyFill="0" applyAlignment="0" applyProtection="0"/>
    <xf numFmtId="0" fontId="18" fillId="27" borderId="77">
      <alignment horizontal="right" vertical="center"/>
    </xf>
    <xf numFmtId="4" fontId="21" fillId="0" borderId="85">
      <alignment horizontal="right" vertical="center"/>
    </xf>
    <xf numFmtId="0" fontId="18" fillId="25" borderId="108">
      <alignment horizontal="right" vertical="center"/>
    </xf>
    <xf numFmtId="0" fontId="1" fillId="12" borderId="0" applyNumberFormat="0" applyBorder="0" applyAlignment="0" applyProtection="0"/>
    <xf numFmtId="0" fontId="49" fillId="49" borderId="89" applyNumberFormat="0" applyAlignment="0" applyProtection="0"/>
    <xf numFmtId="4" fontId="23" fillId="25" borderId="69">
      <alignment horizontal="right" vertical="center"/>
    </xf>
    <xf numFmtId="0" fontId="33" fillId="49" borderId="66" applyNumberFormat="0" applyAlignment="0" applyProtection="0"/>
    <xf numFmtId="0" fontId="21" fillId="26" borderId="69"/>
    <xf numFmtId="0" fontId="45" fillId="36" borderId="66" applyNumberFormat="0" applyAlignment="0" applyProtection="0"/>
    <xf numFmtId="0" fontId="30" fillId="49" borderId="65" applyNumberFormat="0" applyAlignment="0" applyProtection="0"/>
    <xf numFmtId="4" fontId="21" fillId="26" borderId="85"/>
    <xf numFmtId="167" fontId="21" fillId="53" borderId="93" applyNumberFormat="0" applyFont="0" applyBorder="0" applyAlignment="0" applyProtection="0">
      <alignment horizontal="right" vertical="center"/>
    </xf>
    <xf numFmtId="0" fontId="49" fillId="49" borderId="112" applyNumberFormat="0" applyAlignment="0" applyProtection="0"/>
    <xf numFmtId="0" fontId="1" fillId="6" borderId="0" applyNumberFormat="0" applyBorder="0" applyAlignment="0" applyProtection="0"/>
    <xf numFmtId="0" fontId="45" fillId="36" borderId="66" applyNumberFormat="0" applyAlignment="0" applyProtection="0"/>
    <xf numFmtId="0" fontId="30" fillId="49" borderId="81" applyNumberFormat="0" applyAlignment="0" applyProtection="0"/>
    <xf numFmtId="0" fontId="21" fillId="26" borderId="69"/>
    <xf numFmtId="0" fontId="19" fillId="52" borderId="68" applyNumberFormat="0" applyFont="0" applyAlignment="0" applyProtection="0"/>
    <xf numFmtId="4" fontId="21" fillId="0" borderId="69">
      <alignment horizontal="right" vertical="center"/>
    </xf>
    <xf numFmtId="167" fontId="21" fillId="53" borderId="85" applyNumberFormat="0" applyFont="0" applyBorder="0" applyAlignment="0" applyProtection="0">
      <alignment horizontal="right" vertical="center"/>
    </xf>
    <xf numFmtId="167" fontId="21" fillId="53" borderId="69" applyNumberFormat="0" applyFont="0" applyBorder="0" applyAlignment="0" applyProtection="0">
      <alignment horizontal="right" vertical="center"/>
    </xf>
    <xf numFmtId="0" fontId="18" fillId="27" borderId="69">
      <alignment horizontal="right" vertical="center"/>
    </xf>
    <xf numFmtId="4" fontId="18" fillId="27" borderId="69">
      <alignment horizontal="right" vertical="center"/>
    </xf>
    <xf numFmtId="0" fontId="33" fillId="49" borderId="66" applyNumberFormat="0" applyAlignment="0" applyProtection="0"/>
    <xf numFmtId="4" fontId="18" fillId="27" borderId="87">
      <alignment horizontal="right" vertical="center"/>
    </xf>
    <xf numFmtId="0" fontId="18" fillId="27" borderId="71">
      <alignment horizontal="right" vertical="center"/>
    </xf>
    <xf numFmtId="0" fontId="21" fillId="27" borderId="72">
      <alignment horizontal="left" vertical="center" wrapText="1" indent="2"/>
    </xf>
    <xf numFmtId="4" fontId="23" fillId="25" borderId="69">
      <alignment horizontal="right" vertical="center"/>
    </xf>
    <xf numFmtId="0" fontId="18" fillId="27" borderId="71">
      <alignment horizontal="right" vertical="center"/>
    </xf>
    <xf numFmtId="0" fontId="30" fillId="49" borderId="89" applyNumberFormat="0" applyAlignment="0" applyProtection="0"/>
    <xf numFmtId="4" fontId="18" fillId="27" borderId="86">
      <alignment horizontal="right" vertical="center"/>
    </xf>
    <xf numFmtId="0" fontId="45" fillId="36" borderId="82" applyNumberFormat="0" applyAlignment="0" applyProtection="0"/>
    <xf numFmtId="0" fontId="21" fillId="0" borderId="88">
      <alignment horizontal="left" vertical="center" wrapText="1" indent="2"/>
    </xf>
    <xf numFmtId="0" fontId="18" fillId="27" borderId="77">
      <alignment horizontal="right" vertical="center"/>
    </xf>
    <xf numFmtId="0" fontId="21" fillId="26" borderId="77"/>
    <xf numFmtId="0" fontId="1" fillId="8" borderId="0" applyNumberFormat="0" applyBorder="0" applyAlignment="0" applyProtection="0"/>
    <xf numFmtId="4" fontId="23" fillId="25" borderId="93">
      <alignment horizontal="right" vertical="center"/>
    </xf>
    <xf numFmtId="0" fontId="18" fillId="27" borderId="87">
      <alignment horizontal="right" vertical="center"/>
    </xf>
    <xf numFmtId="4" fontId="18" fillId="25" borderId="69">
      <alignment horizontal="right" vertical="center"/>
    </xf>
    <xf numFmtId="0" fontId="52" fillId="0" borderId="106" applyNumberFormat="0" applyFill="0" applyAlignment="0" applyProtection="0"/>
    <xf numFmtId="0" fontId="30" fillId="49" borderId="65" applyNumberFormat="0" applyAlignment="0" applyProtection="0"/>
    <xf numFmtId="4" fontId="18" fillId="25" borderId="69">
      <alignment horizontal="right" vertical="center"/>
    </xf>
    <xf numFmtId="49" fontId="21" fillId="0" borderId="85" applyNumberFormat="0" applyFont="0" applyFill="0" applyBorder="0" applyProtection="0">
      <alignment horizontal="left" vertical="center" indent="2"/>
    </xf>
    <xf numFmtId="0" fontId="21" fillId="0" borderId="96">
      <alignment horizontal="left" vertical="center" wrapText="1" indent="2"/>
    </xf>
    <xf numFmtId="0" fontId="9" fillId="19" borderId="0" applyNumberFormat="0" applyBorder="0" applyAlignment="0" applyProtection="0"/>
    <xf numFmtId="0" fontId="21" fillId="26" borderId="93"/>
    <xf numFmtId="0" fontId="1" fillId="6" borderId="0" applyNumberFormat="0" applyBorder="0" applyAlignment="0" applyProtection="0"/>
    <xf numFmtId="4" fontId="21" fillId="0" borderId="93">
      <alignment horizontal="right" vertical="center"/>
    </xf>
    <xf numFmtId="0" fontId="18" fillId="27" borderId="85">
      <alignment horizontal="right" vertical="center"/>
    </xf>
    <xf numFmtId="4" fontId="23" fillId="25" borderId="85">
      <alignment horizontal="right" vertical="center"/>
    </xf>
    <xf numFmtId="0" fontId="27" fillId="52" borderId="92" applyNumberFormat="0" applyFont="0" applyAlignment="0" applyProtection="0"/>
    <xf numFmtId="0" fontId="18" fillId="27" borderId="69">
      <alignment horizontal="right" vertical="center"/>
    </xf>
    <xf numFmtId="49" fontId="21" fillId="0" borderId="70" applyNumberFormat="0" applyFont="0" applyFill="0" applyBorder="0" applyProtection="0">
      <alignment horizontal="left" vertical="center" indent="5"/>
    </xf>
    <xf numFmtId="0" fontId="21" fillId="0" borderId="72">
      <alignment horizontal="left" vertical="center" wrapText="1" indent="2"/>
    </xf>
    <xf numFmtId="0" fontId="45" fillId="36" borderId="66" applyNumberFormat="0" applyAlignment="0" applyProtection="0"/>
    <xf numFmtId="4" fontId="18" fillId="27" borderId="69">
      <alignment horizontal="right" vertical="center"/>
    </xf>
    <xf numFmtId="0" fontId="21" fillId="26" borderId="69"/>
    <xf numFmtId="4" fontId="18" fillId="27" borderId="85">
      <alignment horizontal="right" vertical="center"/>
    </xf>
    <xf numFmtId="0" fontId="49" fillId="49" borderId="65" applyNumberFormat="0" applyAlignment="0" applyProtection="0"/>
    <xf numFmtId="0" fontId="21" fillId="0" borderId="72">
      <alignment horizontal="left" vertical="center" wrapText="1" indent="2"/>
    </xf>
    <xf numFmtId="0" fontId="21" fillId="27" borderId="72">
      <alignment horizontal="left" vertical="center" wrapText="1" indent="2"/>
    </xf>
    <xf numFmtId="0" fontId="21" fillId="25" borderId="70">
      <alignment horizontal="left" vertical="center"/>
    </xf>
    <xf numFmtId="0" fontId="45" fillId="36" borderId="90" applyNumberFormat="0" applyAlignment="0" applyProtection="0"/>
    <xf numFmtId="49" fontId="20" fillId="0" borderId="69" applyNumberFormat="0" applyFill="0" applyBorder="0" applyProtection="0">
      <alignment horizontal="left" vertical="center"/>
    </xf>
    <xf numFmtId="0" fontId="1" fillId="15" borderId="0" applyNumberFormat="0" applyBorder="0" applyAlignment="0" applyProtection="0"/>
    <xf numFmtId="0" fontId="9" fillId="13" borderId="0" applyNumberFormat="0" applyBorder="0" applyAlignment="0" applyProtection="0"/>
    <xf numFmtId="0" fontId="69" fillId="0" borderId="0"/>
    <xf numFmtId="4" fontId="18" fillId="27" borderId="108">
      <alignment horizontal="right" vertical="center"/>
    </xf>
    <xf numFmtId="0" fontId="52" fillId="0" borderId="67" applyNumberFormat="0" applyFill="0" applyAlignment="0" applyProtection="0"/>
    <xf numFmtId="49" fontId="21" fillId="0" borderId="69" applyNumberFormat="0" applyFont="0" applyFill="0" applyBorder="0" applyProtection="0">
      <alignment horizontal="left" vertical="center" indent="2"/>
    </xf>
    <xf numFmtId="0" fontId="52" fillId="0" borderId="83" applyNumberFormat="0" applyFill="0" applyAlignment="0" applyProtection="0"/>
    <xf numFmtId="0" fontId="21" fillId="0" borderId="72">
      <alignment horizontal="left" vertical="center" wrapText="1" indent="2"/>
    </xf>
    <xf numFmtId="4" fontId="21" fillId="0" borderId="69" applyFill="0" applyBorder="0" applyProtection="0">
      <alignment horizontal="right" vertical="center"/>
    </xf>
    <xf numFmtId="0" fontId="21" fillId="25" borderId="70">
      <alignment horizontal="left" vertical="center"/>
    </xf>
    <xf numFmtId="0" fontId="18" fillId="27" borderId="69">
      <alignment horizontal="right" vertical="center"/>
    </xf>
    <xf numFmtId="0" fontId="21" fillId="0" borderId="69" applyNumberFormat="0" applyFill="0" applyAlignment="0" applyProtection="0"/>
    <xf numFmtId="49" fontId="21" fillId="0" borderId="85" applyNumberFormat="0" applyFont="0" applyFill="0" applyBorder="0" applyProtection="0">
      <alignment horizontal="left" vertical="center" indent="2"/>
    </xf>
    <xf numFmtId="0" fontId="9" fillId="22" borderId="0" applyNumberFormat="0" applyBorder="0" applyAlignment="0" applyProtection="0"/>
    <xf numFmtId="0" fontId="32" fillId="49" borderId="74" applyNumberFormat="0" applyAlignment="0" applyProtection="0"/>
    <xf numFmtId="0" fontId="18" fillId="27" borderId="109">
      <alignment horizontal="right" vertical="center"/>
    </xf>
    <xf numFmtId="49" fontId="21" fillId="0" borderId="93" applyNumberFormat="0" applyFont="0" applyFill="0" applyBorder="0" applyProtection="0">
      <alignment horizontal="left" vertical="center" indent="2"/>
    </xf>
    <xf numFmtId="4" fontId="21" fillId="0" borderId="77">
      <alignment horizontal="right" vertical="center"/>
    </xf>
    <xf numFmtId="4" fontId="18" fillId="25" borderId="93">
      <alignment horizontal="right" vertical="center"/>
    </xf>
    <xf numFmtId="49" fontId="21" fillId="0" borderId="69" applyNumberFormat="0" applyFont="0" applyFill="0" applyBorder="0" applyProtection="0">
      <alignment horizontal="left" vertical="center" indent="2"/>
    </xf>
    <xf numFmtId="4" fontId="18" fillId="27" borderId="109">
      <alignment horizontal="right" vertical="center"/>
    </xf>
    <xf numFmtId="49" fontId="21" fillId="0" borderId="108" applyNumberFormat="0" applyFont="0" applyFill="0" applyBorder="0" applyProtection="0">
      <alignment horizontal="left" vertical="center" indent="2"/>
    </xf>
    <xf numFmtId="4" fontId="18" fillId="27" borderId="85">
      <alignment horizontal="right" vertical="center"/>
    </xf>
    <xf numFmtId="0" fontId="9" fillId="19" borderId="0" applyNumberFormat="0" applyBorder="0" applyAlignment="0" applyProtection="0"/>
    <xf numFmtId="0" fontId="1" fillId="12" borderId="0" applyNumberFormat="0" applyBorder="0" applyAlignment="0" applyProtection="0"/>
    <xf numFmtId="0" fontId="18" fillId="27" borderId="85">
      <alignment horizontal="right" vertical="center"/>
    </xf>
    <xf numFmtId="4" fontId="21" fillId="0" borderId="69">
      <alignment horizontal="right" vertical="center"/>
    </xf>
    <xf numFmtId="0" fontId="18" fillId="27" borderId="94">
      <alignment horizontal="right" vertical="center"/>
    </xf>
    <xf numFmtId="0" fontId="27" fillId="52" borderId="68" applyNumberFormat="0" applyFont="0" applyAlignment="0" applyProtection="0"/>
    <xf numFmtId="0" fontId="21" fillId="0" borderId="69">
      <alignment horizontal="right" vertical="center"/>
    </xf>
    <xf numFmtId="0" fontId="18" fillId="27" borderId="69">
      <alignment horizontal="right" vertical="center"/>
    </xf>
    <xf numFmtId="4" fontId="18" fillId="27" borderId="69">
      <alignment horizontal="right" vertical="center"/>
    </xf>
    <xf numFmtId="0" fontId="1" fillId="18" borderId="0" applyNumberFormat="0" applyBorder="0" applyAlignment="0" applyProtection="0"/>
    <xf numFmtId="0" fontId="69" fillId="0" borderId="0"/>
    <xf numFmtId="0" fontId="21" fillId="27" borderId="72">
      <alignment horizontal="left" vertical="center" wrapText="1" indent="2"/>
    </xf>
    <xf numFmtId="0" fontId="1" fillId="20" borderId="0" applyNumberFormat="0" applyBorder="0" applyAlignment="0" applyProtection="0"/>
    <xf numFmtId="4" fontId="23" fillId="25" borderId="85">
      <alignment horizontal="right" vertical="center"/>
    </xf>
    <xf numFmtId="0" fontId="1" fillId="9" borderId="0" applyNumberFormat="0" applyBorder="0" applyAlignment="0" applyProtection="0"/>
    <xf numFmtId="167" fontId="21" fillId="53" borderId="77" applyNumberFormat="0" applyFont="0" applyBorder="0" applyAlignment="0" applyProtection="0">
      <alignment horizontal="right" vertical="center"/>
    </xf>
    <xf numFmtId="4" fontId="18" fillId="27" borderId="95">
      <alignment horizontal="right" vertical="center"/>
    </xf>
    <xf numFmtId="0" fontId="21" fillId="26" borderId="69"/>
    <xf numFmtId="0" fontId="18" fillId="27" borderId="79">
      <alignment horizontal="right" vertical="center"/>
    </xf>
    <xf numFmtId="0" fontId="33" fillId="49" borderId="66" applyNumberFormat="0" applyAlignment="0" applyProtection="0"/>
    <xf numFmtId="4" fontId="21" fillId="0" borderId="69" applyFill="0" applyBorder="0" applyProtection="0">
      <alignment horizontal="right" vertical="center"/>
    </xf>
    <xf numFmtId="0" fontId="7" fillId="0" borderId="0" applyNumberFormat="0" applyFill="0" applyBorder="0" applyAlignment="0" applyProtection="0"/>
    <xf numFmtId="0" fontId="32" fillId="49" borderId="66" applyNumberFormat="0" applyAlignment="0" applyProtection="0"/>
    <xf numFmtId="0" fontId="52" fillId="0" borderId="67" applyNumberFormat="0" applyFill="0" applyAlignment="0" applyProtection="0"/>
    <xf numFmtId="49" fontId="20" fillId="0" borderId="69" applyNumberFormat="0" applyFill="0" applyBorder="0" applyProtection="0">
      <alignment horizontal="left" vertical="center"/>
    </xf>
    <xf numFmtId="0" fontId="45" fillId="36" borderId="74" applyNumberFormat="0" applyAlignment="0" applyProtection="0"/>
    <xf numFmtId="0" fontId="32" fillId="49" borderId="82" applyNumberFormat="0" applyAlignment="0" applyProtection="0"/>
    <xf numFmtId="0" fontId="1" fillId="14" borderId="0" applyNumberFormat="0" applyBorder="0" applyAlignment="0" applyProtection="0"/>
    <xf numFmtId="4" fontId="21" fillId="26" borderId="93"/>
    <xf numFmtId="0" fontId="21" fillId="0" borderId="72">
      <alignment horizontal="left" vertical="center" wrapText="1" indent="2"/>
    </xf>
    <xf numFmtId="0" fontId="9" fillId="22" borderId="0" applyNumberFormat="0" applyBorder="0" applyAlignment="0" applyProtection="0"/>
    <xf numFmtId="0" fontId="1" fillId="9" borderId="0" applyNumberFormat="0" applyBorder="0" applyAlignment="0" applyProtection="0"/>
    <xf numFmtId="0" fontId="21" fillId="0" borderId="93" applyNumberFormat="0" applyFill="0" applyAlignment="0" applyProtection="0"/>
    <xf numFmtId="0" fontId="19" fillId="52" borderId="68" applyNumberFormat="0" applyFont="0" applyAlignment="0" applyProtection="0"/>
    <xf numFmtId="0" fontId="18" fillId="25" borderId="69">
      <alignment horizontal="right" vertical="center"/>
    </xf>
    <xf numFmtId="4" fontId="18" fillId="27" borderId="87">
      <alignment horizontal="right" vertical="center"/>
    </xf>
    <xf numFmtId="4" fontId="23" fillId="25" borderId="69">
      <alignment horizontal="right" vertical="center"/>
    </xf>
    <xf numFmtId="167" fontId="21" fillId="53" borderId="69" applyNumberFormat="0" applyFont="0" applyBorder="0" applyAlignment="0" applyProtection="0">
      <alignment horizontal="right" vertical="center"/>
    </xf>
    <xf numFmtId="0" fontId="19" fillId="52" borderId="68" applyNumberFormat="0" applyFont="0" applyAlignment="0" applyProtection="0"/>
    <xf numFmtId="167" fontId="21" fillId="53" borderId="85" applyNumberFormat="0" applyFont="0" applyBorder="0" applyAlignment="0" applyProtection="0">
      <alignment horizontal="right" vertical="center"/>
    </xf>
    <xf numFmtId="0" fontId="45" fillId="36" borderId="66" applyNumberFormat="0" applyAlignment="0" applyProtection="0"/>
    <xf numFmtId="0" fontId="45" fillId="36" borderId="66" applyNumberFormat="0" applyAlignment="0" applyProtection="0"/>
    <xf numFmtId="0" fontId="52" fillId="0" borderId="67" applyNumberFormat="0" applyFill="0" applyAlignment="0" applyProtection="0"/>
    <xf numFmtId="49" fontId="20" fillId="0" borderId="69" applyNumberFormat="0" applyFill="0" applyBorder="0" applyProtection="0">
      <alignment horizontal="left" vertical="center"/>
    </xf>
    <xf numFmtId="0" fontId="18" fillId="27" borderId="70">
      <alignment horizontal="right" vertical="center"/>
    </xf>
    <xf numFmtId="0" fontId="21" fillId="0" borderId="69">
      <alignment horizontal="right" vertical="center"/>
    </xf>
    <xf numFmtId="0" fontId="37" fillId="0" borderId="67" applyNumberFormat="0" applyFill="0" applyAlignment="0" applyProtection="0"/>
    <xf numFmtId="0" fontId="19" fillId="52" borderId="68" applyNumberFormat="0" applyFont="0" applyAlignment="0" applyProtection="0"/>
    <xf numFmtId="0" fontId="52" fillId="0" borderId="67" applyNumberFormat="0" applyFill="0" applyAlignment="0" applyProtection="0"/>
    <xf numFmtId="0" fontId="49" fillId="49" borderId="81" applyNumberFormat="0" applyAlignment="0" applyProtection="0"/>
    <xf numFmtId="0" fontId="33" fillId="49" borderId="82" applyNumberFormat="0" applyAlignment="0" applyProtection="0"/>
    <xf numFmtId="0" fontId="21" fillId="0" borderId="77">
      <alignment horizontal="right" vertical="center"/>
    </xf>
    <xf numFmtId="0" fontId="5" fillId="4" borderId="1" applyNumberFormat="0" applyAlignment="0" applyProtection="0"/>
    <xf numFmtId="0" fontId="33" fillId="49" borderId="66" applyNumberFormat="0" applyAlignment="0" applyProtection="0"/>
    <xf numFmtId="0" fontId="1" fillId="6" borderId="0" applyNumberFormat="0" applyBorder="0" applyAlignment="0" applyProtection="0"/>
    <xf numFmtId="0" fontId="37" fillId="0" borderId="83" applyNumberFormat="0" applyFill="0" applyAlignment="0" applyProtection="0"/>
    <xf numFmtId="4" fontId="18" fillId="27" borderId="87">
      <alignment horizontal="right" vertical="center"/>
    </xf>
    <xf numFmtId="0" fontId="1" fillId="8" borderId="0" applyNumberFormat="0" applyBorder="0" applyAlignment="0" applyProtection="0"/>
    <xf numFmtId="0" fontId="49" fillId="49" borderId="89" applyNumberFormat="0" applyAlignment="0" applyProtection="0"/>
    <xf numFmtId="0" fontId="30" fillId="49" borderId="81" applyNumberFormat="0" applyAlignment="0" applyProtection="0"/>
    <xf numFmtId="0" fontId="52" fillId="0" borderId="91" applyNumberFormat="0" applyFill="0" applyAlignment="0" applyProtection="0"/>
    <xf numFmtId="167" fontId="21" fillId="53" borderId="69" applyNumberFormat="0" applyFont="0" applyBorder="0" applyAlignment="0" applyProtection="0">
      <alignment horizontal="right" vertical="center"/>
    </xf>
    <xf numFmtId="0" fontId="52" fillId="0" borderId="67" applyNumberFormat="0" applyFill="0" applyAlignment="0" applyProtection="0"/>
    <xf numFmtId="49" fontId="21" fillId="0" borderId="69" applyNumberFormat="0" applyFont="0" applyFill="0" applyBorder="0" applyProtection="0">
      <alignment horizontal="left" vertical="center" indent="2"/>
    </xf>
    <xf numFmtId="0" fontId="7" fillId="0" borderId="0" applyNumberFormat="0" applyFill="0" applyBorder="0" applyAlignment="0" applyProtection="0"/>
    <xf numFmtId="4" fontId="21" fillId="0" borderId="85">
      <alignment horizontal="right" vertical="center"/>
    </xf>
    <xf numFmtId="4" fontId="21" fillId="0" borderId="69">
      <alignment horizontal="right" vertical="center"/>
    </xf>
    <xf numFmtId="0" fontId="37" fillId="0" borderId="67" applyNumberFormat="0" applyFill="0" applyAlignment="0" applyProtection="0"/>
    <xf numFmtId="0" fontId="45" fillId="36" borderId="66" applyNumberFormat="0" applyAlignment="0" applyProtection="0"/>
    <xf numFmtId="0" fontId="33" fillId="49" borderId="74" applyNumberFormat="0" applyAlignment="0" applyProtection="0"/>
    <xf numFmtId="0" fontId="8" fillId="0" borderId="3" applyNumberFormat="0" applyFill="0" applyAlignment="0" applyProtection="0"/>
    <xf numFmtId="0" fontId="9" fillId="13" borderId="0" applyNumberFormat="0" applyBorder="0" applyAlignment="0" applyProtection="0"/>
    <xf numFmtId="4" fontId="21" fillId="0" borderId="69" applyFill="0" applyBorder="0" applyProtection="0">
      <alignment horizontal="right" vertical="center"/>
    </xf>
    <xf numFmtId="0" fontId="21" fillId="25" borderId="70">
      <alignment horizontal="left" vertical="center"/>
    </xf>
    <xf numFmtId="0" fontId="36" fillId="36" borderId="66" applyNumberFormat="0" applyAlignment="0" applyProtection="0"/>
    <xf numFmtId="0" fontId="23" fillId="25" borderId="69">
      <alignment horizontal="right" vertical="center"/>
    </xf>
    <xf numFmtId="4" fontId="21" fillId="26" borderId="69"/>
    <xf numFmtId="0" fontId="21" fillId="27" borderId="72">
      <alignment horizontal="left" vertical="center" wrapText="1" indent="2"/>
    </xf>
    <xf numFmtId="4" fontId="18" fillId="25" borderId="77">
      <alignment horizontal="right" vertical="center"/>
    </xf>
    <xf numFmtId="167" fontId="21" fillId="53" borderId="108" applyNumberFormat="0" applyFont="0" applyBorder="0" applyAlignment="0" applyProtection="0">
      <alignment horizontal="right" vertical="center"/>
    </xf>
    <xf numFmtId="49" fontId="21" fillId="0" borderId="69" applyNumberFormat="0" applyFont="0" applyFill="0" applyBorder="0" applyProtection="0">
      <alignment horizontal="left" vertical="center" indent="2"/>
    </xf>
    <xf numFmtId="0" fontId="45" fillId="36" borderId="66" applyNumberFormat="0" applyAlignment="0" applyProtection="0"/>
    <xf numFmtId="0" fontId="18" fillId="27" borderId="86">
      <alignment horizontal="right" vertical="center"/>
    </xf>
    <xf numFmtId="0" fontId="18" fillId="25" borderId="77">
      <alignment horizontal="right" vertical="center"/>
    </xf>
    <xf numFmtId="0" fontId="9" fillId="16" borderId="0" applyNumberFormat="0" applyBorder="0" applyAlignment="0" applyProtection="0"/>
    <xf numFmtId="4" fontId="21" fillId="26" borderId="85"/>
    <xf numFmtId="0" fontId="1" fillId="17" borderId="0" applyNumberFormat="0" applyBorder="0" applyAlignment="0" applyProtection="0"/>
    <xf numFmtId="0" fontId="21" fillId="27" borderId="80">
      <alignment horizontal="left" vertical="center" wrapText="1" indent="2"/>
    </xf>
    <xf numFmtId="0" fontId="23" fillId="25" borderId="69">
      <alignment horizontal="right" vertical="center"/>
    </xf>
    <xf numFmtId="0" fontId="36" fillId="36" borderId="66" applyNumberFormat="0" applyAlignment="0" applyProtection="0"/>
    <xf numFmtId="167" fontId="21" fillId="53" borderId="69" applyNumberFormat="0" applyFont="0" applyBorder="0" applyAlignment="0" applyProtection="0">
      <alignment horizontal="right" vertical="center"/>
    </xf>
    <xf numFmtId="0" fontId="36" fillId="36" borderId="66" applyNumberFormat="0" applyAlignment="0" applyProtection="0"/>
    <xf numFmtId="4" fontId="21" fillId="0" borderId="69">
      <alignment horizontal="right" vertical="center"/>
    </xf>
    <xf numFmtId="49" fontId="21" fillId="0" borderId="69" applyNumberFormat="0" applyFont="0" applyFill="0" applyBorder="0" applyProtection="0">
      <alignment horizontal="left" vertical="center" indent="2"/>
    </xf>
    <xf numFmtId="167" fontId="21" fillId="53" borderId="69" applyNumberFormat="0" applyFont="0" applyBorder="0" applyAlignment="0" applyProtection="0">
      <alignment horizontal="right" vertical="center"/>
    </xf>
    <xf numFmtId="0" fontId="27" fillId="52" borderId="92" applyNumberFormat="0" applyFont="0" applyAlignment="0" applyProtection="0"/>
    <xf numFmtId="49" fontId="20" fillId="0" borderId="69" applyNumberFormat="0" applyFill="0" applyBorder="0" applyProtection="0">
      <alignment horizontal="left" vertical="center"/>
    </xf>
    <xf numFmtId="0" fontId="37" fillId="0" borderId="83" applyNumberFormat="0" applyFill="0" applyAlignment="0" applyProtection="0"/>
    <xf numFmtId="4" fontId="18" fillId="27" borderId="69">
      <alignment horizontal="right" vertical="center"/>
    </xf>
    <xf numFmtId="0" fontId="21" fillId="26" borderId="85"/>
    <xf numFmtId="0" fontId="27" fillId="52" borderId="84" applyNumberFormat="0" applyFont="0" applyAlignment="0" applyProtection="0"/>
    <xf numFmtId="0" fontId="18" fillId="27" borderId="100">
      <alignment horizontal="right" vertical="center"/>
    </xf>
    <xf numFmtId="0" fontId="36" fillId="36" borderId="66" applyNumberFormat="0" applyAlignment="0" applyProtection="0"/>
    <xf numFmtId="0" fontId="33" fillId="49" borderId="66" applyNumberFormat="0" applyAlignment="0" applyProtection="0"/>
    <xf numFmtId="4" fontId="21" fillId="0" borderId="69">
      <alignment horizontal="right" vertical="center"/>
    </xf>
    <xf numFmtId="0" fontId="21" fillId="27" borderId="72">
      <alignment horizontal="left" vertical="center" wrapText="1" indent="2"/>
    </xf>
    <xf numFmtId="0" fontId="21" fillId="0" borderId="72">
      <alignment horizontal="left" vertical="center" wrapText="1" indent="2"/>
    </xf>
    <xf numFmtId="0" fontId="49" fillId="49" borderId="65" applyNumberFormat="0" applyAlignment="0" applyProtection="0"/>
    <xf numFmtId="0" fontId="45" fillId="36" borderId="66" applyNumberFormat="0" applyAlignment="0" applyProtection="0"/>
    <xf numFmtId="0" fontId="32" fillId="49" borderId="66" applyNumberFormat="0" applyAlignment="0" applyProtection="0"/>
    <xf numFmtId="0" fontId="30" fillId="49" borderId="65" applyNumberFormat="0" applyAlignment="0" applyProtection="0"/>
    <xf numFmtId="0" fontId="18" fillId="27" borderId="71">
      <alignment horizontal="right" vertical="center"/>
    </xf>
    <xf numFmtId="0" fontId="23" fillId="25" borderId="69">
      <alignment horizontal="right" vertical="center"/>
    </xf>
    <xf numFmtId="4" fontId="18" fillId="25" borderId="69">
      <alignment horizontal="right" vertical="center"/>
    </xf>
    <xf numFmtId="4" fontId="18" fillId="27" borderId="69">
      <alignment horizontal="right" vertical="center"/>
    </xf>
    <xf numFmtId="49" fontId="21" fillId="0" borderId="70" applyNumberFormat="0" applyFont="0" applyFill="0" applyBorder="0" applyProtection="0">
      <alignment horizontal="left" vertical="center" indent="5"/>
    </xf>
    <xf numFmtId="4" fontId="21" fillId="0" borderId="69" applyFill="0" applyBorder="0" applyProtection="0">
      <alignment horizontal="right" vertical="center"/>
    </xf>
    <xf numFmtId="4" fontId="18" fillId="25" borderId="69">
      <alignment horizontal="right" vertical="center"/>
    </xf>
    <xf numFmtId="0" fontId="45" fillId="36" borderId="66" applyNumberFormat="0" applyAlignment="0" applyProtection="0"/>
    <xf numFmtId="0" fontId="36" fillId="36" borderId="66" applyNumberFormat="0" applyAlignment="0" applyProtection="0"/>
    <xf numFmtId="0" fontId="32" fillId="49" borderId="66" applyNumberFormat="0" applyAlignment="0" applyProtection="0"/>
    <xf numFmtId="0" fontId="21" fillId="27" borderId="72">
      <alignment horizontal="left" vertical="center" wrapText="1" indent="2"/>
    </xf>
    <xf numFmtId="0" fontId="21" fillId="0" borderId="72">
      <alignment horizontal="left" vertical="center" wrapText="1" indent="2"/>
    </xf>
    <xf numFmtId="0" fontId="21" fillId="27" borderId="72">
      <alignment horizontal="left" vertical="center" wrapText="1" indent="2"/>
    </xf>
    <xf numFmtId="0" fontId="49" fillId="49" borderId="81" applyNumberFormat="0" applyAlignment="0" applyProtection="0"/>
    <xf numFmtId="0" fontId="37" fillId="0" borderId="98" applyNumberFormat="0" applyFill="0" applyAlignment="0" applyProtection="0"/>
    <xf numFmtId="0" fontId="21" fillId="26" borderId="108"/>
    <xf numFmtId="0" fontId="9" fillId="7" borderId="0" applyNumberFormat="0" applyBorder="0" applyAlignment="0" applyProtection="0"/>
    <xf numFmtId="0" fontId="18" fillId="27" borderId="108">
      <alignment horizontal="right" vertical="center"/>
    </xf>
    <xf numFmtId="0" fontId="33" fillId="49" borderId="90" applyNumberFormat="0" applyAlignment="0" applyProtection="0"/>
    <xf numFmtId="0" fontId="36" fillId="36" borderId="105" applyNumberFormat="0" applyAlignment="0" applyProtection="0"/>
    <xf numFmtId="0" fontId="27" fillId="52" borderId="84" applyNumberFormat="0" applyFont="0" applyAlignment="0" applyProtection="0"/>
    <xf numFmtId="4" fontId="18" fillId="27" borderId="87">
      <alignment horizontal="right" vertical="center"/>
    </xf>
    <xf numFmtId="0" fontId="18" fillId="27" borderId="85">
      <alignment horizontal="right" vertical="center"/>
    </xf>
    <xf numFmtId="0" fontId="18" fillId="27" borderId="86">
      <alignment horizontal="right" vertical="center"/>
    </xf>
    <xf numFmtId="0" fontId="37" fillId="0" borderId="83" applyNumberFormat="0" applyFill="0" applyAlignment="0" applyProtection="0"/>
    <xf numFmtId="0" fontId="33" fillId="49" borderId="82" applyNumberFormat="0" applyAlignment="0" applyProtection="0"/>
    <xf numFmtId="0" fontId="18" fillId="25" borderId="85">
      <alignment horizontal="right" vertical="center"/>
    </xf>
    <xf numFmtId="0" fontId="21" fillId="0" borderId="85">
      <alignment horizontal="right" vertical="center"/>
    </xf>
    <xf numFmtId="0" fontId="52" fillId="0" borderId="83" applyNumberFormat="0" applyFill="0" applyAlignment="0" applyProtection="0"/>
    <xf numFmtId="0" fontId="21" fillId="0" borderId="85">
      <alignment horizontal="right" vertical="center"/>
    </xf>
    <xf numFmtId="0" fontId="49" fillId="49" borderId="81" applyNumberFormat="0" applyAlignment="0" applyProtection="0"/>
    <xf numFmtId="4" fontId="21" fillId="0" borderId="85" applyFill="0" applyBorder="0" applyProtection="0">
      <alignment horizontal="right" vertical="center"/>
    </xf>
    <xf numFmtId="0" fontId="32" fillId="49" borderId="82" applyNumberFormat="0" applyAlignment="0" applyProtection="0"/>
    <xf numFmtId="0" fontId="33" fillId="49" borderId="82" applyNumberFormat="0" applyAlignment="0" applyProtection="0"/>
    <xf numFmtId="0" fontId="21" fillId="27" borderId="88">
      <alignment horizontal="left" vertical="center" wrapText="1" indent="2"/>
    </xf>
    <xf numFmtId="0" fontId="45" fillId="36" borderId="82" applyNumberFormat="0" applyAlignment="0" applyProtection="0"/>
    <xf numFmtId="0" fontId="19" fillId="52" borderId="84" applyNumberFormat="0" applyFont="0" applyAlignment="0" applyProtection="0"/>
    <xf numFmtId="0" fontId="18" fillId="27" borderId="85">
      <alignment horizontal="right" vertical="center"/>
    </xf>
    <xf numFmtId="0" fontId="49" fillId="49" borderId="81" applyNumberFormat="0" applyAlignment="0" applyProtection="0"/>
    <xf numFmtId="0" fontId="18" fillId="27" borderId="85">
      <alignment horizontal="right" vertical="center"/>
    </xf>
    <xf numFmtId="4" fontId="18" fillId="25" borderId="85">
      <alignment horizontal="right" vertical="center"/>
    </xf>
    <xf numFmtId="0" fontId="27" fillId="52" borderId="84" applyNumberFormat="0" applyFont="0" applyAlignment="0" applyProtection="0"/>
    <xf numFmtId="0" fontId="36" fillId="36" borderId="82" applyNumberFormat="0" applyAlignment="0" applyProtection="0"/>
    <xf numFmtId="0" fontId="1" fillId="8" borderId="0" applyNumberFormat="0" applyBorder="0" applyAlignment="0" applyProtection="0"/>
    <xf numFmtId="0" fontId="1" fillId="20" borderId="0" applyNumberFormat="0" applyBorder="0" applyAlignment="0" applyProtection="0"/>
    <xf numFmtId="0" fontId="33" fillId="49" borderId="82" applyNumberFormat="0" applyAlignment="0" applyProtection="0"/>
    <xf numFmtId="0" fontId="23" fillId="25" borderId="85">
      <alignment horizontal="right" vertical="center"/>
    </xf>
    <xf numFmtId="0" fontId="33" fillId="49" borderId="82" applyNumberFormat="0" applyAlignment="0" applyProtection="0"/>
    <xf numFmtId="0" fontId="4" fillId="4" borderId="2" applyNumberFormat="0" applyAlignment="0" applyProtection="0"/>
    <xf numFmtId="4" fontId="18" fillId="27" borderId="109">
      <alignment horizontal="right" vertical="center"/>
    </xf>
    <xf numFmtId="0" fontId="1" fillId="21" borderId="0" applyNumberFormat="0" applyBorder="0" applyAlignment="0" applyProtection="0"/>
    <xf numFmtId="0" fontId="1" fillId="14" borderId="0" applyNumberFormat="0" applyBorder="0" applyAlignment="0" applyProtection="0"/>
    <xf numFmtId="0" fontId="21" fillId="0" borderId="93" applyNumberFormat="0" applyFill="0" applyAlignment="0" applyProtection="0"/>
    <xf numFmtId="0" fontId="1" fillId="1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9" fillId="10" borderId="0" applyNumberFormat="0" applyBorder="0" applyAlignment="0" applyProtection="0"/>
    <xf numFmtId="0" fontId="8" fillId="0" borderId="3" applyNumberFormat="0" applyFill="0" applyAlignment="0" applyProtection="0"/>
    <xf numFmtId="4" fontId="21" fillId="26" borderId="85"/>
    <xf numFmtId="0" fontId="36" fillId="36" borderId="82" applyNumberFormat="0" applyAlignment="0" applyProtection="0"/>
    <xf numFmtId="0" fontId="30" fillId="49" borderId="81" applyNumberFormat="0" applyAlignment="0" applyProtection="0"/>
    <xf numFmtId="4" fontId="18" fillId="27" borderId="85">
      <alignment horizontal="right" vertical="center"/>
    </xf>
    <xf numFmtId="0" fontId="19" fillId="52" borderId="92" applyNumberFormat="0" applyFont="0" applyAlignment="0" applyProtection="0"/>
    <xf numFmtId="4" fontId="18" fillId="27" borderId="77">
      <alignment horizontal="right" vertical="center"/>
    </xf>
    <xf numFmtId="0" fontId="21" fillId="26" borderId="77"/>
    <xf numFmtId="0" fontId="32" fillId="49" borderId="74" applyNumberFormat="0" applyAlignment="0" applyProtection="0"/>
    <xf numFmtId="0" fontId="18" fillId="25" borderId="77">
      <alignment horizontal="right" vertical="center"/>
    </xf>
    <xf numFmtId="0" fontId="21" fillId="0" borderId="77">
      <alignment horizontal="right" vertical="center"/>
    </xf>
    <xf numFmtId="0" fontId="52" fillId="0" borderId="75" applyNumberFormat="0" applyFill="0" applyAlignment="0" applyProtection="0"/>
    <xf numFmtId="0" fontId="21" fillId="25" borderId="78">
      <alignment horizontal="left" vertical="center"/>
    </xf>
    <xf numFmtId="0" fontId="45" fillId="36" borderId="74" applyNumberFormat="0" applyAlignment="0" applyProtection="0"/>
    <xf numFmtId="167" fontId="21" fillId="53" borderId="77" applyNumberFormat="0" applyFont="0" applyBorder="0" applyAlignment="0" applyProtection="0">
      <alignment horizontal="right" vertical="center"/>
    </xf>
    <xf numFmtId="0" fontId="27" fillId="52" borderId="76" applyNumberFormat="0" applyFont="0" applyAlignment="0" applyProtection="0"/>
    <xf numFmtId="0" fontId="21" fillId="0" borderId="80">
      <alignment horizontal="left" vertical="center" wrapText="1" indent="2"/>
    </xf>
    <xf numFmtId="4" fontId="21" fillId="26" borderId="77"/>
    <xf numFmtId="49" fontId="20" fillId="0" borderId="77" applyNumberFormat="0" applyFill="0" applyBorder="0" applyProtection="0">
      <alignment horizontal="left" vertical="center"/>
    </xf>
    <xf numFmtId="0" fontId="21" fillId="0" borderId="77">
      <alignment horizontal="right" vertical="center"/>
    </xf>
    <xf numFmtId="4" fontId="18" fillId="27" borderId="79">
      <alignment horizontal="right" vertical="center"/>
    </xf>
    <xf numFmtId="4" fontId="18" fillId="27" borderId="77">
      <alignment horizontal="right" vertical="center"/>
    </xf>
    <xf numFmtId="4" fontId="18" fillId="27" borderId="77">
      <alignment horizontal="right" vertical="center"/>
    </xf>
    <xf numFmtId="0" fontId="23" fillId="25" borderId="77">
      <alignment horizontal="right" vertical="center"/>
    </xf>
    <xf numFmtId="0" fontId="18" fillId="25" borderId="77">
      <alignment horizontal="right" vertical="center"/>
    </xf>
    <xf numFmtId="49" fontId="21" fillId="0" borderId="77" applyNumberFormat="0" applyFont="0" applyFill="0" applyBorder="0" applyProtection="0">
      <alignment horizontal="left" vertical="center" indent="2"/>
    </xf>
    <xf numFmtId="0" fontId="45" fillId="36" borderId="74" applyNumberFormat="0" applyAlignment="0" applyProtection="0"/>
    <xf numFmtId="0" fontId="30" fillId="49" borderId="73" applyNumberFormat="0" applyAlignment="0" applyProtection="0"/>
    <xf numFmtId="49" fontId="21" fillId="0" borderId="77" applyNumberFormat="0" applyFont="0" applyFill="0" applyBorder="0" applyProtection="0">
      <alignment horizontal="left" vertical="center" indent="2"/>
    </xf>
    <xf numFmtId="0" fontId="36" fillId="36" borderId="74" applyNumberFormat="0" applyAlignment="0" applyProtection="0"/>
    <xf numFmtId="4" fontId="21" fillId="0" borderId="77" applyFill="0" applyBorder="0" applyProtection="0">
      <alignment horizontal="right" vertical="center"/>
    </xf>
    <xf numFmtId="0" fontId="33" fillId="49" borderId="74" applyNumberFormat="0" applyAlignment="0" applyProtection="0"/>
    <xf numFmtId="0" fontId="52" fillId="0" borderId="75" applyNumberFormat="0" applyFill="0" applyAlignment="0" applyProtection="0"/>
    <xf numFmtId="0" fontId="49" fillId="49" borderId="73" applyNumberFormat="0" applyAlignment="0" applyProtection="0"/>
    <xf numFmtId="0" fontId="21" fillId="0" borderId="77" applyNumberFormat="0" applyFill="0" applyAlignment="0" applyProtection="0"/>
    <xf numFmtId="4" fontId="21" fillId="0" borderId="77">
      <alignment horizontal="right" vertical="center"/>
    </xf>
    <xf numFmtId="0" fontId="21" fillId="0" borderId="77">
      <alignment horizontal="right" vertical="center"/>
    </xf>
    <xf numFmtId="0" fontId="45" fillId="36" borderId="74" applyNumberFormat="0" applyAlignment="0" applyProtection="0"/>
    <xf numFmtId="0" fontId="30" fillId="49" borderId="73" applyNumberFormat="0" applyAlignment="0" applyProtection="0"/>
    <xf numFmtId="0" fontId="32" fillId="49" borderId="74" applyNumberFormat="0" applyAlignment="0" applyProtection="0"/>
    <xf numFmtId="0" fontId="21" fillId="27" borderId="80">
      <alignment horizontal="left" vertical="center" wrapText="1" indent="2"/>
    </xf>
    <xf numFmtId="0" fontId="33" fillId="49" borderId="74" applyNumberFormat="0" applyAlignment="0" applyProtection="0"/>
    <xf numFmtId="0" fontId="33" fillId="49" borderId="74" applyNumberFormat="0" applyAlignment="0" applyProtection="0"/>
    <xf numFmtId="4" fontId="18" fillId="27" borderId="78">
      <alignment horizontal="right" vertical="center"/>
    </xf>
    <xf numFmtId="0" fontId="18" fillId="27" borderId="78">
      <alignment horizontal="right" vertical="center"/>
    </xf>
    <xf numFmtId="0" fontId="18" fillId="27" borderId="77">
      <alignment horizontal="right" vertical="center"/>
    </xf>
    <xf numFmtId="4" fontId="23" fillId="25" borderId="77">
      <alignment horizontal="right" vertical="center"/>
    </xf>
    <xf numFmtId="0" fontId="36" fillId="36" borderId="74" applyNumberFormat="0" applyAlignment="0" applyProtection="0"/>
    <xf numFmtId="0" fontId="37" fillId="0" borderId="75" applyNumberFormat="0" applyFill="0" applyAlignment="0" applyProtection="0"/>
    <xf numFmtId="0" fontId="52" fillId="0" borderId="75" applyNumberFormat="0" applyFill="0" applyAlignment="0" applyProtection="0"/>
    <xf numFmtId="0" fontId="27" fillId="52" borderId="76" applyNumberFormat="0" applyFont="0" applyAlignment="0" applyProtection="0"/>
    <xf numFmtId="0" fontId="45" fillId="36" borderId="74" applyNumberFormat="0" applyAlignment="0" applyProtection="0"/>
    <xf numFmtId="49" fontId="20" fillId="0" borderId="77" applyNumberFormat="0" applyFill="0" applyBorder="0" applyProtection="0">
      <alignment horizontal="left" vertical="center"/>
    </xf>
    <xf numFmtId="0" fontId="21" fillId="27" borderId="80">
      <alignment horizontal="left" vertical="center" wrapText="1" indent="2"/>
    </xf>
    <xf numFmtId="0" fontId="33" fillId="49" borderId="74" applyNumberFormat="0" applyAlignment="0" applyProtection="0"/>
    <xf numFmtId="0" fontId="21" fillId="0" borderId="80">
      <alignment horizontal="left" vertical="center" wrapText="1" indent="2"/>
    </xf>
    <xf numFmtId="0" fontId="27" fillId="52" borderId="76" applyNumberFormat="0" applyFont="0" applyAlignment="0" applyProtection="0"/>
    <xf numFmtId="0" fontId="19" fillId="52" borderId="76" applyNumberFormat="0" applyFont="0" applyAlignment="0" applyProtection="0"/>
    <xf numFmtId="0" fontId="49" fillId="49" borderId="73" applyNumberFormat="0" applyAlignment="0" applyProtection="0"/>
    <xf numFmtId="0" fontId="52" fillId="0" borderId="75" applyNumberFormat="0" applyFill="0" applyAlignment="0" applyProtection="0"/>
    <xf numFmtId="4" fontId="21" fillId="26" borderId="77"/>
    <xf numFmtId="0" fontId="18" fillId="27" borderId="77">
      <alignment horizontal="right" vertical="center"/>
    </xf>
    <xf numFmtId="0" fontId="52" fillId="0" borderId="75" applyNumberFormat="0" applyFill="0" applyAlignment="0" applyProtection="0"/>
    <xf numFmtId="4" fontId="18" fillId="27" borderId="79">
      <alignment horizontal="right" vertical="center"/>
    </xf>
    <xf numFmtId="0" fontId="32" fillId="49" borderId="74" applyNumberFormat="0" applyAlignment="0" applyProtection="0"/>
    <xf numFmtId="0" fontId="18" fillId="27" borderId="78">
      <alignment horizontal="right" vertical="center"/>
    </xf>
    <xf numFmtId="0" fontId="33" fillId="49" borderId="74" applyNumberFormat="0" applyAlignment="0" applyProtection="0"/>
    <xf numFmtId="0" fontId="37" fillId="0" borderId="75" applyNumberFormat="0" applyFill="0" applyAlignment="0" applyProtection="0"/>
    <xf numFmtId="0" fontId="27" fillId="52" borderId="76" applyNumberFormat="0" applyFont="0" applyAlignment="0" applyProtection="0"/>
    <xf numFmtId="4" fontId="18" fillId="27" borderId="78">
      <alignment horizontal="right" vertical="center"/>
    </xf>
    <xf numFmtId="0" fontId="21" fillId="27" borderId="80">
      <alignment horizontal="left" vertical="center" wrapText="1" indent="2"/>
    </xf>
    <xf numFmtId="0" fontId="21" fillId="26" borderId="77"/>
    <xf numFmtId="167" fontId="21" fillId="53" borderId="77" applyNumberFormat="0" applyFont="0" applyBorder="0" applyAlignment="0" applyProtection="0">
      <alignment horizontal="right" vertical="center"/>
    </xf>
    <xf numFmtId="0" fontId="21" fillId="0" borderId="77" applyNumberFormat="0" applyFill="0" applyAlignment="0" applyProtection="0"/>
    <xf numFmtId="4" fontId="21" fillId="0" borderId="77" applyFill="0" applyBorder="0" applyProtection="0">
      <alignment horizontal="right" vertical="center"/>
    </xf>
    <xf numFmtId="4" fontId="18" fillId="25" borderId="77">
      <alignment horizontal="right" vertical="center"/>
    </xf>
    <xf numFmtId="0" fontId="37" fillId="0" borderId="75" applyNumberFormat="0" applyFill="0" applyAlignment="0" applyProtection="0"/>
    <xf numFmtId="49" fontId="20" fillId="0" borderId="77" applyNumberFormat="0" applyFill="0" applyBorder="0" applyProtection="0">
      <alignment horizontal="left" vertical="center"/>
    </xf>
    <xf numFmtId="49" fontId="21" fillId="0" borderId="78" applyNumberFormat="0" applyFont="0" applyFill="0" applyBorder="0" applyProtection="0">
      <alignment horizontal="left" vertical="center" indent="5"/>
    </xf>
    <xf numFmtId="0" fontId="21" fillId="25" borderId="78">
      <alignment horizontal="left" vertical="center"/>
    </xf>
    <xf numFmtId="0" fontId="33" fillId="49" borderId="74" applyNumberFormat="0" applyAlignment="0" applyProtection="0"/>
    <xf numFmtId="4" fontId="18" fillId="27" borderId="79">
      <alignment horizontal="right" vertical="center"/>
    </xf>
    <xf numFmtId="0" fontId="45" fillId="36" borderId="74" applyNumberFormat="0" applyAlignment="0" applyProtection="0"/>
    <xf numFmtId="0" fontId="45" fillId="36" borderId="74" applyNumberFormat="0" applyAlignment="0" applyProtection="0"/>
    <xf numFmtId="0" fontId="27" fillId="52" borderId="76" applyNumberFormat="0" applyFont="0" applyAlignment="0" applyProtection="0"/>
    <xf numFmtId="0" fontId="49" fillId="49" borderId="73" applyNumberFormat="0" applyAlignment="0" applyProtection="0"/>
    <xf numFmtId="0" fontId="52" fillId="0" borderId="75" applyNumberFormat="0" applyFill="0" applyAlignment="0" applyProtection="0"/>
    <xf numFmtId="0" fontId="18" fillId="27" borderId="77">
      <alignment horizontal="right" vertical="center"/>
    </xf>
    <xf numFmtId="0" fontId="19" fillId="52" borderId="76" applyNumberFormat="0" applyFont="0" applyAlignment="0" applyProtection="0"/>
    <xf numFmtId="4" fontId="21" fillId="0" borderId="77">
      <alignment horizontal="right" vertical="center"/>
    </xf>
    <xf numFmtId="0" fontId="52" fillId="0" borderId="75" applyNumberFormat="0" applyFill="0" applyAlignment="0" applyProtection="0"/>
    <xf numFmtId="0" fontId="18" fillId="27" borderId="77">
      <alignment horizontal="right" vertical="center"/>
    </xf>
    <xf numFmtId="0" fontId="18" fillId="27" borderId="77">
      <alignment horizontal="right" vertical="center"/>
    </xf>
    <xf numFmtId="4" fontId="23" fillId="25" borderId="77">
      <alignment horizontal="right" vertical="center"/>
    </xf>
    <xf numFmtId="0" fontId="18" fillId="25" borderId="77">
      <alignment horizontal="right" vertical="center"/>
    </xf>
    <xf numFmtId="4" fontId="18" fillId="25" borderId="77">
      <alignment horizontal="right" vertical="center"/>
    </xf>
    <xf numFmtId="0" fontId="23" fillId="25" borderId="77">
      <alignment horizontal="right" vertical="center"/>
    </xf>
    <xf numFmtId="4" fontId="23" fillId="25" borderId="77">
      <alignment horizontal="right" vertical="center"/>
    </xf>
    <xf numFmtId="0" fontId="18" fillId="27" borderId="77">
      <alignment horizontal="right" vertical="center"/>
    </xf>
    <xf numFmtId="4" fontId="18" fillId="27" borderId="77">
      <alignment horizontal="right" vertical="center"/>
    </xf>
    <xf numFmtId="0" fontId="18" fillId="27" borderId="77">
      <alignment horizontal="right" vertical="center"/>
    </xf>
    <xf numFmtId="4" fontId="18" fillId="27" borderId="77">
      <alignment horizontal="right" vertical="center"/>
    </xf>
    <xf numFmtId="0" fontId="18" fillId="27" borderId="78">
      <alignment horizontal="right" vertical="center"/>
    </xf>
    <xf numFmtId="4" fontId="18" fillId="27" borderId="78">
      <alignment horizontal="right" vertical="center"/>
    </xf>
    <xf numFmtId="0" fontId="18" fillId="27" borderId="79">
      <alignment horizontal="right" vertical="center"/>
    </xf>
    <xf numFmtId="4" fontId="18" fillId="27" borderId="79">
      <alignment horizontal="right" vertical="center"/>
    </xf>
    <xf numFmtId="0" fontId="33" fillId="49" borderId="74" applyNumberFormat="0" applyAlignment="0" applyProtection="0"/>
    <xf numFmtId="0" fontId="21" fillId="27" borderId="80">
      <alignment horizontal="left" vertical="center" wrapText="1" indent="2"/>
    </xf>
    <xf numFmtId="0" fontId="21" fillId="0" borderId="80">
      <alignment horizontal="left" vertical="center" wrapText="1" indent="2"/>
    </xf>
    <xf numFmtId="0" fontId="21" fillId="25" borderId="78">
      <alignment horizontal="left" vertical="center"/>
    </xf>
    <xf numFmtId="0" fontId="45" fillId="36" borderId="74" applyNumberFormat="0" applyAlignment="0" applyProtection="0"/>
    <xf numFmtId="0" fontId="21" fillId="0" borderId="77">
      <alignment horizontal="right" vertical="center"/>
    </xf>
    <xf numFmtId="4" fontId="21" fillId="0" borderId="77">
      <alignment horizontal="right" vertical="center"/>
    </xf>
    <xf numFmtId="0" fontId="21" fillId="0" borderId="77" applyNumberFormat="0" applyFill="0" applyAlignment="0" applyProtection="0"/>
    <xf numFmtId="0" fontId="49" fillId="49" borderId="73" applyNumberFormat="0" applyAlignment="0" applyProtection="0"/>
    <xf numFmtId="167" fontId="21" fillId="53" borderId="77" applyNumberFormat="0" applyFont="0" applyBorder="0" applyAlignment="0" applyProtection="0">
      <alignment horizontal="right" vertical="center"/>
    </xf>
    <xf numFmtId="0" fontId="21" fillId="26" borderId="77"/>
    <xf numFmtId="4" fontId="21" fillId="26" borderId="77"/>
    <xf numFmtId="0" fontId="52" fillId="0" borderId="75" applyNumberFormat="0" applyFill="0" applyAlignment="0" applyProtection="0"/>
    <xf numFmtId="0" fontId="19" fillId="52" borderId="76" applyNumberFormat="0" applyFont="0" applyAlignment="0" applyProtection="0"/>
    <xf numFmtId="0" fontId="27" fillId="52" borderId="76" applyNumberFormat="0" applyFont="0" applyAlignment="0" applyProtection="0"/>
    <xf numFmtId="0" fontId="21" fillId="0" borderId="77" applyNumberFormat="0" applyFill="0" applyAlignment="0" applyProtection="0"/>
    <xf numFmtId="0" fontId="37" fillId="0" borderId="75" applyNumberFormat="0" applyFill="0" applyAlignment="0" applyProtection="0"/>
    <xf numFmtId="0" fontId="52" fillId="0" borderId="75" applyNumberFormat="0" applyFill="0" applyAlignment="0" applyProtection="0"/>
    <xf numFmtId="0" fontId="36" fillId="36" borderId="74" applyNumberFormat="0" applyAlignment="0" applyProtection="0"/>
    <xf numFmtId="0" fontId="33" fillId="49" borderId="74" applyNumberFormat="0" applyAlignment="0" applyProtection="0"/>
    <xf numFmtId="4" fontId="23" fillId="25" borderId="77">
      <alignment horizontal="right" vertical="center"/>
    </xf>
    <xf numFmtId="0" fontId="18" fillId="25" borderId="77">
      <alignment horizontal="right" vertical="center"/>
    </xf>
    <xf numFmtId="167" fontId="21" fillId="53" borderId="77" applyNumberFormat="0" applyFont="0" applyBorder="0" applyAlignment="0" applyProtection="0">
      <alignment horizontal="right" vertical="center"/>
    </xf>
    <xf numFmtId="0" fontId="37" fillId="0" borderId="75" applyNumberFormat="0" applyFill="0" applyAlignment="0" applyProtection="0"/>
    <xf numFmtId="49" fontId="21" fillId="0" borderId="77" applyNumberFormat="0" applyFont="0" applyFill="0" applyBorder="0" applyProtection="0">
      <alignment horizontal="left" vertical="center" indent="2"/>
    </xf>
    <xf numFmtId="49" fontId="21" fillId="0" borderId="78" applyNumberFormat="0" applyFont="0" applyFill="0" applyBorder="0" applyProtection="0">
      <alignment horizontal="left" vertical="center" indent="5"/>
    </xf>
    <xf numFmtId="49" fontId="21" fillId="0" borderId="77" applyNumberFormat="0" applyFont="0" applyFill="0" applyBorder="0" applyProtection="0">
      <alignment horizontal="left" vertical="center" indent="2"/>
    </xf>
    <xf numFmtId="4" fontId="21" fillId="0" borderId="77" applyFill="0" applyBorder="0" applyProtection="0">
      <alignment horizontal="right" vertical="center"/>
    </xf>
    <xf numFmtId="49" fontId="20" fillId="0" borderId="77" applyNumberFormat="0" applyFill="0" applyBorder="0" applyProtection="0">
      <alignment horizontal="left" vertical="center"/>
    </xf>
    <xf numFmtId="0" fontId="21" fillId="0" borderId="80">
      <alignment horizontal="left" vertical="center" wrapText="1" indent="2"/>
    </xf>
    <xf numFmtId="0" fontId="49" fillId="49" borderId="73" applyNumberFormat="0" applyAlignment="0" applyProtection="0"/>
    <xf numFmtId="0" fontId="18" fillId="27" borderId="79">
      <alignment horizontal="right" vertical="center"/>
    </xf>
    <xf numFmtId="0" fontId="36" fillId="36" borderId="74" applyNumberFormat="0" applyAlignment="0" applyProtection="0"/>
    <xf numFmtId="0" fontId="18" fillId="27" borderId="79">
      <alignment horizontal="right" vertical="center"/>
    </xf>
    <xf numFmtId="4" fontId="18" fillId="27" borderId="77">
      <alignment horizontal="right" vertical="center"/>
    </xf>
    <xf numFmtId="0" fontId="18" fillId="27" borderId="77">
      <alignment horizontal="right" vertical="center"/>
    </xf>
    <xf numFmtId="0" fontId="30" fillId="49" borderId="73" applyNumberFormat="0" applyAlignment="0" applyProtection="0"/>
    <xf numFmtId="0" fontId="32" fillId="49" borderId="74" applyNumberFormat="0" applyAlignment="0" applyProtection="0"/>
    <xf numFmtId="0" fontId="37" fillId="0" borderId="75" applyNumberFormat="0" applyFill="0" applyAlignment="0" applyProtection="0"/>
    <xf numFmtId="0" fontId="21" fillId="26" borderId="77"/>
    <xf numFmtId="4" fontId="21" fillId="26" borderId="77"/>
    <xf numFmtId="4" fontId="18" fillId="27" borderId="77">
      <alignment horizontal="right" vertical="center"/>
    </xf>
    <xf numFmtId="0" fontId="23" fillId="25" borderId="77">
      <alignment horizontal="right" vertical="center"/>
    </xf>
    <xf numFmtId="0" fontId="36" fillId="36" borderId="74" applyNumberFormat="0" applyAlignment="0" applyProtection="0"/>
    <xf numFmtId="0" fontId="33" fillId="49" borderId="74" applyNumberFormat="0" applyAlignment="0" applyProtection="0"/>
    <xf numFmtId="4" fontId="21" fillId="0" borderId="77">
      <alignment horizontal="right" vertical="center"/>
    </xf>
    <xf numFmtId="0" fontId="21" fillId="27" borderId="80">
      <alignment horizontal="left" vertical="center" wrapText="1" indent="2"/>
    </xf>
    <xf numFmtId="0" fontId="21" fillId="0" borderId="80">
      <alignment horizontal="left" vertical="center" wrapText="1" indent="2"/>
    </xf>
    <xf numFmtId="0" fontId="49" fillId="49" borderId="73" applyNumberFormat="0" applyAlignment="0" applyProtection="0"/>
    <xf numFmtId="0" fontId="45" fillId="36" borderId="74" applyNumberFormat="0" applyAlignment="0" applyProtection="0"/>
    <xf numFmtId="0" fontId="32" fillId="49" borderId="74" applyNumberFormat="0" applyAlignment="0" applyProtection="0"/>
    <xf numFmtId="0" fontId="30" fillId="49" borderId="73" applyNumberFormat="0" applyAlignment="0" applyProtection="0"/>
    <xf numFmtId="0" fontId="18" fillId="27" borderId="79">
      <alignment horizontal="right" vertical="center"/>
    </xf>
    <xf numFmtId="0" fontId="23" fillId="25" borderId="77">
      <alignment horizontal="right" vertical="center"/>
    </xf>
    <xf numFmtId="4" fontId="18" fillId="25" borderId="77">
      <alignment horizontal="right" vertical="center"/>
    </xf>
    <xf numFmtId="4" fontId="18" fillId="27" borderId="77">
      <alignment horizontal="right" vertical="center"/>
    </xf>
    <xf numFmtId="49" fontId="21" fillId="0" borderId="78" applyNumberFormat="0" applyFont="0" applyFill="0" applyBorder="0" applyProtection="0">
      <alignment horizontal="left" vertical="center" indent="5"/>
    </xf>
    <xf numFmtId="4" fontId="21" fillId="0" borderId="77" applyFill="0" applyBorder="0" applyProtection="0">
      <alignment horizontal="right" vertical="center"/>
    </xf>
    <xf numFmtId="4" fontId="18" fillId="25" borderId="77">
      <alignment horizontal="right" vertical="center"/>
    </xf>
    <xf numFmtId="4" fontId="21" fillId="0" borderId="93" applyFill="0" applyBorder="0" applyProtection="0">
      <alignment horizontal="right" vertical="center"/>
    </xf>
    <xf numFmtId="0" fontId="45" fillId="36" borderId="74" applyNumberFormat="0" applyAlignment="0" applyProtection="0"/>
    <xf numFmtId="0" fontId="36" fillId="36" borderId="74" applyNumberFormat="0" applyAlignment="0" applyProtection="0"/>
    <xf numFmtId="0" fontId="32" fillId="49" borderId="74" applyNumberFormat="0" applyAlignment="0" applyProtection="0"/>
    <xf numFmtId="0" fontId="21" fillId="27" borderId="80">
      <alignment horizontal="left" vertical="center" wrapText="1" indent="2"/>
    </xf>
    <xf numFmtId="0" fontId="21" fillId="0" borderId="80">
      <alignment horizontal="left" vertical="center" wrapText="1" indent="2"/>
    </xf>
    <xf numFmtId="0" fontId="21" fillId="27" borderId="80">
      <alignment horizontal="left" vertical="center" wrapText="1" indent="2"/>
    </xf>
    <xf numFmtId="0" fontId="21" fillId="0" borderId="80">
      <alignment horizontal="left" vertical="center" wrapText="1" indent="2"/>
    </xf>
    <xf numFmtId="0" fontId="30" fillId="49" borderId="73" applyNumberFormat="0" applyAlignment="0" applyProtection="0"/>
    <xf numFmtId="0" fontId="32" fillId="49" borderId="74" applyNumberFormat="0" applyAlignment="0" applyProtection="0"/>
    <xf numFmtId="0" fontId="33" fillId="49" borderId="74" applyNumberFormat="0" applyAlignment="0" applyProtection="0"/>
    <xf numFmtId="0" fontId="36" fillId="36" borderId="74" applyNumberFormat="0" applyAlignment="0" applyProtection="0"/>
    <xf numFmtId="0" fontId="37" fillId="0" borderId="75" applyNumberFormat="0" applyFill="0" applyAlignment="0" applyProtection="0"/>
    <xf numFmtId="0" fontId="45" fillId="36" borderId="74" applyNumberFormat="0" applyAlignment="0" applyProtection="0"/>
    <xf numFmtId="0" fontId="27" fillId="52" borderId="76" applyNumberFormat="0" applyFont="0" applyAlignment="0" applyProtection="0"/>
    <xf numFmtId="0" fontId="19" fillId="52" borderId="76" applyNumberFormat="0" applyFont="0" applyAlignment="0" applyProtection="0"/>
    <xf numFmtId="0" fontId="49" fillId="49" borderId="73" applyNumberFormat="0" applyAlignment="0" applyProtection="0"/>
    <xf numFmtId="0" fontId="52" fillId="0" borderId="75" applyNumberFormat="0" applyFill="0" applyAlignment="0" applyProtection="0"/>
    <xf numFmtId="0" fontId="33" fillId="49" borderId="74" applyNumberFormat="0" applyAlignment="0" applyProtection="0"/>
    <xf numFmtId="0" fontId="45" fillId="36" borderId="74" applyNumberFormat="0" applyAlignment="0" applyProtection="0"/>
    <xf numFmtId="0" fontId="27" fillId="52" borderId="76" applyNumberFormat="0" applyFont="0" applyAlignment="0" applyProtection="0"/>
    <xf numFmtId="0" fontId="49" fillId="49" borderId="73" applyNumberFormat="0" applyAlignment="0" applyProtection="0"/>
    <xf numFmtId="0" fontId="52" fillId="0" borderId="75" applyNumberFormat="0" applyFill="0" applyAlignment="0" applyProtection="0"/>
    <xf numFmtId="0" fontId="21" fillId="0" borderId="93" applyNumberFormat="0" applyFill="0" applyAlignment="0" applyProtection="0"/>
    <xf numFmtId="0" fontId="33" fillId="49" borderId="74" applyNumberFormat="0" applyAlignment="0" applyProtection="0"/>
    <xf numFmtId="4" fontId="21" fillId="26" borderId="85"/>
    <xf numFmtId="0" fontId="27" fillId="52" borderId="84" applyNumberFormat="0" applyFont="0" applyAlignment="0" applyProtection="0"/>
    <xf numFmtId="0" fontId="45" fillId="36" borderId="74" applyNumberFormat="0" applyAlignment="0" applyProtection="0"/>
    <xf numFmtId="0" fontId="49" fillId="49" borderId="73" applyNumberFormat="0" applyAlignment="0" applyProtection="0"/>
    <xf numFmtId="0" fontId="52" fillId="0" borderId="75" applyNumberFormat="0" applyFill="0" applyAlignment="0" applyProtection="0"/>
    <xf numFmtId="0" fontId="52" fillId="0" borderId="83" applyNumberFormat="0" applyFill="0" applyAlignment="0" applyProtection="0"/>
    <xf numFmtId="0" fontId="30" fillId="49" borderId="73" applyNumberFormat="0" applyAlignment="0" applyProtection="0"/>
    <xf numFmtId="0" fontId="32" fillId="49" borderId="74" applyNumberFormat="0" applyAlignment="0" applyProtection="0"/>
    <xf numFmtId="0" fontId="37" fillId="0" borderId="75" applyNumberFormat="0" applyFill="0" applyAlignment="0" applyProtection="0"/>
    <xf numFmtId="49" fontId="21" fillId="0" borderId="77" applyNumberFormat="0" applyFont="0" applyFill="0" applyBorder="0" applyProtection="0">
      <alignment horizontal="left" vertical="center" indent="2"/>
    </xf>
    <xf numFmtId="0" fontId="18" fillId="25" borderId="77">
      <alignment horizontal="right" vertical="center"/>
    </xf>
    <xf numFmtId="4" fontId="18" fillId="25" borderId="77">
      <alignment horizontal="right" vertical="center"/>
    </xf>
    <xf numFmtId="0" fontId="23" fillId="25" borderId="77">
      <alignment horizontal="right" vertical="center"/>
    </xf>
    <xf numFmtId="4" fontId="23" fillId="25" borderId="77">
      <alignment horizontal="right" vertical="center"/>
    </xf>
    <xf numFmtId="0" fontId="18" fillId="27" borderId="77">
      <alignment horizontal="right" vertical="center"/>
    </xf>
    <xf numFmtId="4" fontId="18" fillId="27" borderId="77">
      <alignment horizontal="right" vertical="center"/>
    </xf>
    <xf numFmtId="0" fontId="18" fillId="27" borderId="77">
      <alignment horizontal="right" vertical="center"/>
    </xf>
    <xf numFmtId="4" fontId="18" fillId="27" borderId="77">
      <alignment horizontal="right" vertical="center"/>
    </xf>
    <xf numFmtId="0" fontId="36" fillId="36" borderId="74" applyNumberFormat="0" applyAlignment="0" applyProtection="0"/>
    <xf numFmtId="0" fontId="21" fillId="0" borderId="77">
      <alignment horizontal="right" vertical="center"/>
    </xf>
    <xf numFmtId="4" fontId="21" fillId="0" borderId="77">
      <alignment horizontal="right" vertical="center"/>
    </xf>
    <xf numFmtId="4" fontId="21" fillId="0" borderId="77" applyFill="0" applyBorder="0" applyProtection="0">
      <alignment horizontal="right" vertical="center"/>
    </xf>
    <xf numFmtId="49" fontId="20" fillId="0" borderId="77" applyNumberFormat="0" applyFill="0" applyBorder="0" applyProtection="0">
      <alignment horizontal="left" vertical="center"/>
    </xf>
    <xf numFmtId="0" fontId="21" fillId="0" borderId="77" applyNumberFormat="0" applyFill="0" applyAlignment="0" applyProtection="0"/>
    <xf numFmtId="167" fontId="21" fillId="53" borderId="77" applyNumberFormat="0" applyFont="0" applyBorder="0" applyAlignment="0" applyProtection="0">
      <alignment horizontal="right" vertical="center"/>
    </xf>
    <xf numFmtId="0" fontId="21" fillId="26" borderId="77"/>
    <xf numFmtId="4" fontId="21" fillId="26" borderId="77"/>
    <xf numFmtId="4" fontId="18" fillId="27" borderId="77">
      <alignment horizontal="right" vertical="center"/>
    </xf>
    <xf numFmtId="0" fontId="21" fillId="26" borderId="77"/>
    <xf numFmtId="0" fontId="32" fillId="49" borderId="74" applyNumberFormat="0" applyAlignment="0" applyProtection="0"/>
    <xf numFmtId="0" fontId="18" fillId="25" borderId="77">
      <alignment horizontal="right" vertical="center"/>
    </xf>
    <xf numFmtId="0" fontId="21" fillId="0" borderId="77">
      <alignment horizontal="right" vertical="center"/>
    </xf>
    <xf numFmtId="0" fontId="52" fillId="0" borderId="75" applyNumberFormat="0" applyFill="0" applyAlignment="0" applyProtection="0"/>
    <xf numFmtId="0" fontId="21" fillId="25" borderId="78">
      <alignment horizontal="left" vertical="center"/>
    </xf>
    <xf numFmtId="0" fontId="45" fillId="36" borderId="74" applyNumberFormat="0" applyAlignment="0" applyProtection="0"/>
    <xf numFmtId="167" fontId="21" fillId="53" borderId="77" applyNumberFormat="0" applyFont="0" applyBorder="0" applyAlignment="0" applyProtection="0">
      <alignment horizontal="right" vertical="center"/>
    </xf>
    <xf numFmtId="0" fontId="27" fillId="52" borderId="76" applyNumberFormat="0" applyFont="0" applyAlignment="0" applyProtection="0"/>
    <xf numFmtId="0" fontId="21" fillId="0" borderId="80">
      <alignment horizontal="left" vertical="center" wrapText="1" indent="2"/>
    </xf>
    <xf numFmtId="4" fontId="21" fillId="26" borderId="77"/>
    <xf numFmtId="49" fontId="20" fillId="0" borderId="77" applyNumberFormat="0" applyFill="0" applyBorder="0" applyProtection="0">
      <alignment horizontal="left" vertical="center"/>
    </xf>
    <xf numFmtId="0" fontId="21" fillId="0" borderId="77">
      <alignment horizontal="right" vertical="center"/>
    </xf>
    <xf numFmtId="4" fontId="18" fillId="27" borderId="79">
      <alignment horizontal="right" vertical="center"/>
    </xf>
    <xf numFmtId="4" fontId="18" fillId="27" borderId="77">
      <alignment horizontal="right" vertical="center"/>
    </xf>
    <xf numFmtId="4" fontId="18" fillId="27" borderId="77">
      <alignment horizontal="right" vertical="center"/>
    </xf>
    <xf numFmtId="0" fontId="23" fillId="25" borderId="77">
      <alignment horizontal="right" vertical="center"/>
    </xf>
    <xf numFmtId="0" fontId="18" fillId="25" borderId="77">
      <alignment horizontal="right" vertical="center"/>
    </xf>
    <xf numFmtId="49" fontId="21" fillId="0" borderId="77" applyNumberFormat="0" applyFont="0" applyFill="0" applyBorder="0" applyProtection="0">
      <alignment horizontal="left" vertical="center" indent="2"/>
    </xf>
    <xf numFmtId="0" fontId="45" fillId="36" borderId="74" applyNumberFormat="0" applyAlignment="0" applyProtection="0"/>
    <xf numFmtId="0" fontId="30" fillId="49" borderId="73" applyNumberFormat="0" applyAlignment="0" applyProtection="0"/>
    <xf numFmtId="49" fontId="21" fillId="0" borderId="77" applyNumberFormat="0" applyFont="0" applyFill="0" applyBorder="0" applyProtection="0">
      <alignment horizontal="left" vertical="center" indent="2"/>
    </xf>
    <xf numFmtId="0" fontId="36" fillId="36" borderId="74" applyNumberFormat="0" applyAlignment="0" applyProtection="0"/>
    <xf numFmtId="4" fontId="21" fillId="0" borderId="77" applyFill="0" applyBorder="0" applyProtection="0">
      <alignment horizontal="right" vertical="center"/>
    </xf>
    <xf numFmtId="0" fontId="33" fillId="49" borderId="74" applyNumberFormat="0" applyAlignment="0" applyProtection="0"/>
    <xf numFmtId="0" fontId="52" fillId="0" borderId="75" applyNumberFormat="0" applyFill="0" applyAlignment="0" applyProtection="0"/>
    <xf numFmtId="0" fontId="49" fillId="49" borderId="73" applyNumberFormat="0" applyAlignment="0" applyProtection="0"/>
    <xf numFmtId="0" fontId="21" fillId="0" borderId="77" applyNumberFormat="0" applyFill="0" applyAlignment="0" applyProtection="0"/>
    <xf numFmtId="4" fontId="21" fillId="0" borderId="77">
      <alignment horizontal="right" vertical="center"/>
    </xf>
    <xf numFmtId="0" fontId="21" fillId="0" borderId="77">
      <alignment horizontal="right" vertical="center"/>
    </xf>
    <xf numFmtId="0" fontId="45" fillId="36" borderId="74" applyNumberFormat="0" applyAlignment="0" applyProtection="0"/>
    <xf numFmtId="0" fontId="30" fillId="49" borderId="73" applyNumberFormat="0" applyAlignment="0" applyProtection="0"/>
    <xf numFmtId="0" fontId="32" fillId="49" borderId="74" applyNumberFormat="0" applyAlignment="0" applyProtection="0"/>
    <xf numFmtId="0" fontId="21" fillId="27" borderId="80">
      <alignment horizontal="left" vertical="center" wrapText="1" indent="2"/>
    </xf>
    <xf numFmtId="0" fontId="33" fillId="49" borderId="74" applyNumberFormat="0" applyAlignment="0" applyProtection="0"/>
    <xf numFmtId="0" fontId="33" fillId="49" borderId="74" applyNumberFormat="0" applyAlignment="0" applyProtection="0"/>
    <xf numFmtId="4" fontId="18" fillId="27" borderId="78">
      <alignment horizontal="right" vertical="center"/>
    </xf>
    <xf numFmtId="0" fontId="18" fillId="27" borderId="78">
      <alignment horizontal="right" vertical="center"/>
    </xf>
    <xf numFmtId="0" fontId="18" fillId="27" borderId="77">
      <alignment horizontal="right" vertical="center"/>
    </xf>
    <xf numFmtId="4" fontId="23" fillId="25" borderId="77">
      <alignment horizontal="right" vertical="center"/>
    </xf>
    <xf numFmtId="0" fontId="36" fillId="36" borderId="74" applyNumberFormat="0" applyAlignment="0" applyProtection="0"/>
    <xf numFmtId="0" fontId="37" fillId="0" borderId="75" applyNumberFormat="0" applyFill="0" applyAlignment="0" applyProtection="0"/>
    <xf numFmtId="0" fontId="52" fillId="0" borderId="75" applyNumberFormat="0" applyFill="0" applyAlignment="0" applyProtection="0"/>
    <xf numFmtId="0" fontId="27" fillId="52" borderId="76" applyNumberFormat="0" applyFont="0" applyAlignment="0" applyProtection="0"/>
    <xf numFmtId="0" fontId="45" fillId="36" borderId="74" applyNumberFormat="0" applyAlignment="0" applyProtection="0"/>
    <xf numFmtId="49" fontId="20" fillId="0" borderId="77" applyNumberFormat="0" applyFill="0" applyBorder="0" applyProtection="0">
      <alignment horizontal="left" vertical="center"/>
    </xf>
    <xf numFmtId="0" fontId="21" fillId="27" borderId="80">
      <alignment horizontal="left" vertical="center" wrapText="1" indent="2"/>
    </xf>
    <xf numFmtId="0" fontId="33" fillId="49" borderId="74" applyNumberFormat="0" applyAlignment="0" applyProtection="0"/>
    <xf numFmtId="0" fontId="21" fillId="0" borderId="80">
      <alignment horizontal="left" vertical="center" wrapText="1" indent="2"/>
    </xf>
    <xf numFmtId="0" fontId="27" fillId="52" borderId="76" applyNumberFormat="0" applyFont="0" applyAlignment="0" applyProtection="0"/>
    <xf numFmtId="0" fontId="19" fillId="52" borderId="76" applyNumberFormat="0" applyFont="0" applyAlignment="0" applyProtection="0"/>
    <xf numFmtId="0" fontId="49" fillId="49" borderId="73" applyNumberFormat="0" applyAlignment="0" applyProtection="0"/>
    <xf numFmtId="0" fontId="52" fillId="0" borderId="75" applyNumberFormat="0" applyFill="0" applyAlignment="0" applyProtection="0"/>
    <xf numFmtId="4" fontId="21" fillId="26" borderId="77"/>
    <xf numFmtId="0" fontId="18" fillId="27" borderId="77">
      <alignment horizontal="right" vertical="center"/>
    </xf>
    <xf numFmtId="0" fontId="52" fillId="0" borderId="75" applyNumberFormat="0" applyFill="0" applyAlignment="0" applyProtection="0"/>
    <xf numFmtId="4" fontId="18" fillId="27" borderId="79">
      <alignment horizontal="right" vertical="center"/>
    </xf>
    <xf numFmtId="0" fontId="32" fillId="49" borderId="74" applyNumberFormat="0" applyAlignment="0" applyProtection="0"/>
    <xf numFmtId="0" fontId="18" fillId="27" borderId="78">
      <alignment horizontal="right" vertical="center"/>
    </xf>
    <xf numFmtId="0" fontId="33" fillId="49" borderId="74" applyNumberFormat="0" applyAlignment="0" applyProtection="0"/>
    <xf numFmtId="0" fontId="37" fillId="0" borderId="75" applyNumberFormat="0" applyFill="0" applyAlignment="0" applyProtection="0"/>
    <xf numFmtId="0" fontId="27" fillId="52" borderId="76" applyNumberFormat="0" applyFont="0" applyAlignment="0" applyProtection="0"/>
    <xf numFmtId="4" fontId="18" fillId="27" borderId="78">
      <alignment horizontal="right" vertical="center"/>
    </xf>
    <xf numFmtId="0" fontId="21" fillId="27" borderId="80">
      <alignment horizontal="left" vertical="center" wrapText="1" indent="2"/>
    </xf>
    <xf numFmtId="0" fontId="21" fillId="26" borderId="77"/>
    <xf numFmtId="167" fontId="21" fillId="53" borderId="77" applyNumberFormat="0" applyFont="0" applyBorder="0" applyAlignment="0" applyProtection="0">
      <alignment horizontal="right" vertical="center"/>
    </xf>
    <xf numFmtId="0" fontId="21" fillId="0" borderId="77" applyNumberFormat="0" applyFill="0" applyAlignment="0" applyProtection="0"/>
    <xf numFmtId="4" fontId="21" fillId="0" borderId="77" applyFill="0" applyBorder="0" applyProtection="0">
      <alignment horizontal="right" vertical="center"/>
    </xf>
    <xf numFmtId="4" fontId="18" fillId="25" borderId="77">
      <alignment horizontal="right" vertical="center"/>
    </xf>
    <xf numFmtId="0" fontId="37" fillId="0" borderId="75" applyNumberFormat="0" applyFill="0" applyAlignment="0" applyProtection="0"/>
    <xf numFmtId="49" fontId="20" fillId="0" borderId="77" applyNumberFormat="0" applyFill="0" applyBorder="0" applyProtection="0">
      <alignment horizontal="left" vertical="center"/>
    </xf>
    <xf numFmtId="49" fontId="21" fillId="0" borderId="78" applyNumberFormat="0" applyFont="0" applyFill="0" applyBorder="0" applyProtection="0">
      <alignment horizontal="left" vertical="center" indent="5"/>
    </xf>
    <xf numFmtId="0" fontId="21" fillId="25" borderId="78">
      <alignment horizontal="left" vertical="center"/>
    </xf>
    <xf numFmtId="0" fontId="33" fillId="49" borderId="74" applyNumberFormat="0" applyAlignment="0" applyProtection="0"/>
    <xf numFmtId="4" fontId="18" fillId="27" borderId="79">
      <alignment horizontal="right" vertical="center"/>
    </xf>
    <xf numFmtId="0" fontId="45" fillId="36" borderId="74" applyNumberFormat="0" applyAlignment="0" applyProtection="0"/>
    <xf numFmtId="0" fontId="45" fillId="36" borderId="74" applyNumberFormat="0" applyAlignment="0" applyProtection="0"/>
    <xf numFmtId="0" fontId="27" fillId="52" borderId="76" applyNumberFormat="0" applyFont="0" applyAlignment="0" applyProtection="0"/>
    <xf numFmtId="0" fontId="49" fillId="49" borderId="73" applyNumberFormat="0" applyAlignment="0" applyProtection="0"/>
    <xf numFmtId="0" fontId="52" fillId="0" borderId="75" applyNumberFormat="0" applyFill="0" applyAlignment="0" applyProtection="0"/>
    <xf numFmtId="0" fontId="18" fillId="27" borderId="77">
      <alignment horizontal="right" vertical="center"/>
    </xf>
    <xf numFmtId="0" fontId="19" fillId="52" borderId="76" applyNumberFormat="0" applyFont="0" applyAlignment="0" applyProtection="0"/>
    <xf numFmtId="4" fontId="21" fillId="0" borderId="77">
      <alignment horizontal="right" vertical="center"/>
    </xf>
    <xf numFmtId="0" fontId="52" fillId="0" borderId="75" applyNumberFormat="0" applyFill="0" applyAlignment="0" applyProtection="0"/>
    <xf numFmtId="0" fontId="18" fillId="27" borderId="77">
      <alignment horizontal="right" vertical="center"/>
    </xf>
    <xf numFmtId="0" fontId="18" fillId="27" borderId="77">
      <alignment horizontal="right" vertical="center"/>
    </xf>
    <xf numFmtId="4" fontId="23" fillId="25" borderId="77">
      <alignment horizontal="right" vertical="center"/>
    </xf>
    <xf numFmtId="0" fontId="18" fillId="25" borderId="77">
      <alignment horizontal="right" vertical="center"/>
    </xf>
    <xf numFmtId="4" fontId="18" fillId="25" borderId="77">
      <alignment horizontal="right" vertical="center"/>
    </xf>
    <xf numFmtId="0" fontId="23" fillId="25" borderId="77">
      <alignment horizontal="right" vertical="center"/>
    </xf>
    <xf numFmtId="4" fontId="23" fillId="25" borderId="77">
      <alignment horizontal="right" vertical="center"/>
    </xf>
    <xf numFmtId="0" fontId="18" fillId="27" borderId="77">
      <alignment horizontal="right" vertical="center"/>
    </xf>
    <xf numFmtId="4" fontId="18" fillId="27" borderId="77">
      <alignment horizontal="right" vertical="center"/>
    </xf>
    <xf numFmtId="0" fontId="18" fillId="27" borderId="77">
      <alignment horizontal="right" vertical="center"/>
    </xf>
    <xf numFmtId="4" fontId="18" fillId="27" borderId="77">
      <alignment horizontal="right" vertical="center"/>
    </xf>
    <xf numFmtId="0" fontId="18" fillId="27" borderId="78">
      <alignment horizontal="right" vertical="center"/>
    </xf>
    <xf numFmtId="4" fontId="18" fillId="27" borderId="78">
      <alignment horizontal="right" vertical="center"/>
    </xf>
    <xf numFmtId="0" fontId="18" fillId="27" borderId="79">
      <alignment horizontal="right" vertical="center"/>
    </xf>
    <xf numFmtId="4" fontId="18" fillId="27" borderId="79">
      <alignment horizontal="right" vertical="center"/>
    </xf>
    <xf numFmtId="0" fontId="33" fillId="49" borderId="74" applyNumberFormat="0" applyAlignment="0" applyProtection="0"/>
    <xf numFmtId="0" fontId="21" fillId="27" borderId="80">
      <alignment horizontal="left" vertical="center" wrapText="1" indent="2"/>
    </xf>
    <xf numFmtId="0" fontId="21" fillId="0" borderId="80">
      <alignment horizontal="left" vertical="center" wrapText="1" indent="2"/>
    </xf>
    <xf numFmtId="0" fontId="21" fillId="25" borderId="78">
      <alignment horizontal="left" vertical="center"/>
    </xf>
    <xf numFmtId="0" fontId="45" fillId="36" borderId="74" applyNumberFormat="0" applyAlignment="0" applyProtection="0"/>
    <xf numFmtId="0" fontId="21" fillId="0" borderId="77">
      <alignment horizontal="right" vertical="center"/>
    </xf>
    <xf numFmtId="4" fontId="21" fillId="0" borderId="77">
      <alignment horizontal="right" vertical="center"/>
    </xf>
    <xf numFmtId="0" fontId="21" fillId="0" borderId="77" applyNumberFormat="0" applyFill="0" applyAlignment="0" applyProtection="0"/>
    <xf numFmtId="0" fontId="49" fillId="49" borderId="73" applyNumberFormat="0" applyAlignment="0" applyProtection="0"/>
    <xf numFmtId="167" fontId="21" fillId="53" borderId="77" applyNumberFormat="0" applyFont="0" applyBorder="0" applyAlignment="0" applyProtection="0">
      <alignment horizontal="right" vertical="center"/>
    </xf>
    <xf numFmtId="0" fontId="21" fillId="26" borderId="77"/>
    <xf numFmtId="4" fontId="21" fillId="26" borderId="77"/>
    <xf numFmtId="0" fontId="52" fillId="0" borderId="75" applyNumberFormat="0" applyFill="0" applyAlignment="0" applyProtection="0"/>
    <xf numFmtId="0" fontId="19" fillId="52" borderId="76" applyNumberFormat="0" applyFont="0" applyAlignment="0" applyProtection="0"/>
    <xf numFmtId="0" fontId="27" fillId="52" borderId="76" applyNumberFormat="0" applyFont="0" applyAlignment="0" applyProtection="0"/>
    <xf numFmtId="0" fontId="21" fillId="0" borderId="77" applyNumberFormat="0" applyFill="0" applyAlignment="0" applyProtection="0"/>
    <xf numFmtId="0" fontId="37" fillId="0" borderId="75" applyNumberFormat="0" applyFill="0" applyAlignment="0" applyProtection="0"/>
    <xf numFmtId="0" fontId="52" fillId="0" borderId="75" applyNumberFormat="0" applyFill="0" applyAlignment="0" applyProtection="0"/>
    <xf numFmtId="0" fontId="36" fillId="36" borderId="74" applyNumberFormat="0" applyAlignment="0" applyProtection="0"/>
    <xf numFmtId="0" fontId="33" fillId="49" borderId="74" applyNumberFormat="0" applyAlignment="0" applyProtection="0"/>
    <xf numFmtId="4" fontId="23" fillId="25" borderId="77">
      <alignment horizontal="right" vertical="center"/>
    </xf>
    <xf numFmtId="0" fontId="18" fillId="25" borderId="77">
      <alignment horizontal="right" vertical="center"/>
    </xf>
    <xf numFmtId="167" fontId="21" fillId="53" borderId="77" applyNumberFormat="0" applyFont="0" applyBorder="0" applyAlignment="0" applyProtection="0">
      <alignment horizontal="right" vertical="center"/>
    </xf>
    <xf numFmtId="0" fontId="37" fillId="0" borderId="75" applyNumberFormat="0" applyFill="0" applyAlignment="0" applyProtection="0"/>
    <xf numFmtId="49" fontId="21" fillId="0" borderId="77" applyNumberFormat="0" applyFont="0" applyFill="0" applyBorder="0" applyProtection="0">
      <alignment horizontal="left" vertical="center" indent="2"/>
    </xf>
    <xf numFmtId="49" fontId="21" fillId="0" borderId="78" applyNumberFormat="0" applyFont="0" applyFill="0" applyBorder="0" applyProtection="0">
      <alignment horizontal="left" vertical="center" indent="5"/>
    </xf>
    <xf numFmtId="49" fontId="21" fillId="0" borderId="77" applyNumberFormat="0" applyFont="0" applyFill="0" applyBorder="0" applyProtection="0">
      <alignment horizontal="left" vertical="center" indent="2"/>
    </xf>
    <xf numFmtId="4" fontId="21" fillId="0" borderId="77" applyFill="0" applyBorder="0" applyProtection="0">
      <alignment horizontal="right" vertical="center"/>
    </xf>
    <xf numFmtId="49" fontId="20" fillId="0" borderId="77" applyNumberFormat="0" applyFill="0" applyBorder="0" applyProtection="0">
      <alignment horizontal="left" vertical="center"/>
    </xf>
    <xf numFmtId="0" fontId="21" fillId="0" borderId="80">
      <alignment horizontal="left" vertical="center" wrapText="1" indent="2"/>
    </xf>
    <xf numFmtId="0" fontId="49" fillId="49" borderId="73" applyNumberFormat="0" applyAlignment="0" applyProtection="0"/>
    <xf numFmtId="0" fontId="18" fillId="27" borderId="79">
      <alignment horizontal="right" vertical="center"/>
    </xf>
    <xf numFmtId="0" fontId="36" fillId="36" borderId="74" applyNumberFormat="0" applyAlignment="0" applyProtection="0"/>
    <xf numFmtId="0" fontId="18" fillId="27" borderId="79">
      <alignment horizontal="right" vertical="center"/>
    </xf>
    <xf numFmtId="4" fontId="18" fillId="27" borderId="77">
      <alignment horizontal="right" vertical="center"/>
    </xf>
    <xf numFmtId="0" fontId="18" fillId="27" borderId="77">
      <alignment horizontal="right" vertical="center"/>
    </xf>
    <xf numFmtId="0" fontId="30" fillId="49" borderId="73" applyNumberFormat="0" applyAlignment="0" applyProtection="0"/>
    <xf numFmtId="0" fontId="32" fillId="49" borderId="74" applyNumberFormat="0" applyAlignment="0" applyProtection="0"/>
    <xf numFmtId="0" fontId="37" fillId="0" borderId="75" applyNumberFormat="0" applyFill="0" applyAlignment="0" applyProtection="0"/>
    <xf numFmtId="0" fontId="21" fillId="26" borderId="77"/>
    <xf numFmtId="4" fontId="21" fillId="26" borderId="77"/>
    <xf numFmtId="4" fontId="18" fillId="27" borderId="77">
      <alignment horizontal="right" vertical="center"/>
    </xf>
    <xf numFmtId="0" fontId="23" fillId="25" borderId="77">
      <alignment horizontal="right" vertical="center"/>
    </xf>
    <xf numFmtId="0" fontId="36" fillId="36" borderId="74" applyNumberFormat="0" applyAlignment="0" applyProtection="0"/>
    <xf numFmtId="0" fontId="33" fillId="49" borderId="74" applyNumberFormat="0" applyAlignment="0" applyProtection="0"/>
    <xf numFmtId="4" fontId="21" fillId="0" borderId="77">
      <alignment horizontal="right" vertical="center"/>
    </xf>
    <xf numFmtId="0" fontId="21" fillId="27" borderId="80">
      <alignment horizontal="left" vertical="center" wrapText="1" indent="2"/>
    </xf>
    <xf numFmtId="0" fontId="21" fillId="0" borderId="80">
      <alignment horizontal="left" vertical="center" wrapText="1" indent="2"/>
    </xf>
    <xf numFmtId="0" fontId="49" fillId="49" borderId="73" applyNumberFormat="0" applyAlignment="0" applyProtection="0"/>
    <xf numFmtId="0" fontId="45" fillId="36" borderId="74" applyNumberFormat="0" applyAlignment="0" applyProtection="0"/>
    <xf numFmtId="0" fontId="32" fillId="49" borderId="74" applyNumberFormat="0" applyAlignment="0" applyProtection="0"/>
    <xf numFmtId="0" fontId="30" fillId="49" borderId="73" applyNumberFormat="0" applyAlignment="0" applyProtection="0"/>
    <xf numFmtId="0" fontId="18" fillId="27" borderId="79">
      <alignment horizontal="right" vertical="center"/>
    </xf>
    <xf numFmtId="0" fontId="23" fillId="25" borderId="77">
      <alignment horizontal="right" vertical="center"/>
    </xf>
    <xf numFmtId="4" fontId="18" fillId="25" borderId="77">
      <alignment horizontal="right" vertical="center"/>
    </xf>
    <xf numFmtId="4" fontId="18" fillId="27" borderId="77">
      <alignment horizontal="right" vertical="center"/>
    </xf>
    <xf numFmtId="49" fontId="21" fillId="0" borderId="78" applyNumberFormat="0" applyFont="0" applyFill="0" applyBorder="0" applyProtection="0">
      <alignment horizontal="left" vertical="center" indent="5"/>
    </xf>
    <xf numFmtId="4" fontId="21" fillId="0" borderId="77" applyFill="0" applyBorder="0" applyProtection="0">
      <alignment horizontal="right" vertical="center"/>
    </xf>
    <xf numFmtId="4" fontId="18" fillId="25" borderId="77">
      <alignment horizontal="right" vertical="center"/>
    </xf>
    <xf numFmtId="0" fontId="45" fillId="36" borderId="74" applyNumberFormat="0" applyAlignment="0" applyProtection="0"/>
    <xf numFmtId="0" fontId="36" fillId="36" borderId="74" applyNumberFormat="0" applyAlignment="0" applyProtection="0"/>
    <xf numFmtId="0" fontId="32" fillId="49" borderId="74" applyNumberFormat="0" applyAlignment="0" applyProtection="0"/>
    <xf numFmtId="0" fontId="21" fillId="27" borderId="80">
      <alignment horizontal="left" vertical="center" wrapText="1" indent="2"/>
    </xf>
    <xf numFmtId="0" fontId="21" fillId="0" borderId="80">
      <alignment horizontal="left" vertical="center" wrapText="1" indent="2"/>
    </xf>
    <xf numFmtId="0" fontId="21" fillId="27" borderId="80">
      <alignment horizontal="left" vertical="center" wrapText="1" indent="2"/>
    </xf>
    <xf numFmtId="0" fontId="49" fillId="49" borderId="81" applyNumberFormat="0" applyAlignment="0" applyProtection="0"/>
    <xf numFmtId="4" fontId="23" fillId="25" borderId="85">
      <alignment horizontal="right" vertical="center"/>
    </xf>
    <xf numFmtId="0" fontId="18" fillId="27" borderId="85">
      <alignment horizontal="right" vertical="center"/>
    </xf>
    <xf numFmtId="4" fontId="18" fillId="27" borderId="85">
      <alignment horizontal="right" vertical="center"/>
    </xf>
    <xf numFmtId="0" fontId="18" fillId="27" borderId="85">
      <alignment horizontal="right" vertical="center"/>
    </xf>
    <xf numFmtId="0" fontId="33" fillId="49" borderId="90" applyNumberFormat="0" applyAlignment="0" applyProtection="0"/>
    <xf numFmtId="0" fontId="18" fillId="25" borderId="85">
      <alignment horizontal="right" vertical="center"/>
    </xf>
    <xf numFmtId="0" fontId="36" fillId="36" borderId="105" applyNumberFormat="0" applyAlignment="0" applyProtection="0"/>
    <xf numFmtId="0" fontId="32" fillId="49" borderId="105" applyNumberFormat="0" applyAlignment="0" applyProtection="0"/>
    <xf numFmtId="0" fontId="45" fillId="36" borderId="82" applyNumberFormat="0" applyAlignment="0" applyProtection="0"/>
    <xf numFmtId="0" fontId="52" fillId="0" borderId="91" applyNumberFormat="0" applyFill="0" applyAlignment="0" applyProtection="0"/>
    <xf numFmtId="0" fontId="9" fillId="7" borderId="0" applyNumberFormat="0" applyBorder="0" applyAlignment="0" applyProtection="0"/>
    <xf numFmtId="0" fontId="23" fillId="25" borderId="108">
      <alignment horizontal="right" vertical="center"/>
    </xf>
    <xf numFmtId="0" fontId="49" fillId="49" borderId="81" applyNumberFormat="0" applyAlignment="0" applyProtection="0"/>
    <xf numFmtId="0" fontId="69" fillId="0" borderId="0"/>
    <xf numFmtId="0" fontId="33" fillId="49" borderId="90" applyNumberFormat="0" applyAlignment="0" applyProtection="0"/>
    <xf numFmtId="0" fontId="37" fillId="0" borderId="91" applyNumberFormat="0" applyFill="0" applyAlignment="0" applyProtection="0"/>
    <xf numFmtId="4" fontId="18" fillId="27" borderId="110">
      <alignment horizontal="right" vertical="center"/>
    </xf>
    <xf numFmtId="0" fontId="18" fillId="27" borderId="108">
      <alignment horizontal="right" vertical="center"/>
    </xf>
    <xf numFmtId="0" fontId="33" fillId="49" borderId="82" applyNumberFormat="0" applyAlignment="0" applyProtection="0"/>
    <xf numFmtId="0" fontId="52" fillId="0" borderId="91" applyNumberFormat="0" applyFill="0" applyAlignment="0" applyProtection="0"/>
    <xf numFmtId="0" fontId="52" fillId="0" borderId="91" applyNumberFormat="0" applyFill="0" applyAlignment="0" applyProtection="0"/>
    <xf numFmtId="49" fontId="20" fillId="0" borderId="93" applyNumberFormat="0" applyFill="0" applyBorder="0" applyProtection="0">
      <alignment horizontal="left" vertical="center"/>
    </xf>
    <xf numFmtId="167" fontId="21" fillId="53" borderId="93" applyNumberFormat="0" applyFont="0" applyBorder="0" applyAlignment="0" applyProtection="0">
      <alignment horizontal="right" vertical="center"/>
    </xf>
    <xf numFmtId="0" fontId="18" fillId="27" borderId="95">
      <alignment horizontal="right" vertical="center"/>
    </xf>
    <xf numFmtId="0" fontId="37" fillId="0" borderId="106" applyNumberFormat="0" applyFill="0" applyAlignment="0" applyProtection="0"/>
    <xf numFmtId="0" fontId="49" fillId="49" borderId="89" applyNumberFormat="0" applyAlignment="0" applyProtection="0"/>
    <xf numFmtId="0" fontId="37" fillId="0" borderId="106" applyNumberFormat="0" applyFill="0" applyAlignment="0" applyProtection="0"/>
    <xf numFmtId="0" fontId="1" fillId="11" borderId="0" applyNumberFormat="0" applyBorder="0" applyAlignment="0" applyProtection="0"/>
    <xf numFmtId="0" fontId="69" fillId="0" borderId="0"/>
    <xf numFmtId="0" fontId="18" fillId="27" borderId="77">
      <alignment horizontal="right" vertical="center"/>
    </xf>
    <xf numFmtId="0" fontId="52" fillId="0" borderId="83" applyNumberFormat="0" applyFill="0" applyAlignment="0" applyProtection="0"/>
    <xf numFmtId="0" fontId="19" fillId="52" borderId="84" applyNumberFormat="0" applyFont="0" applyAlignment="0" applyProtection="0"/>
    <xf numFmtId="0" fontId="49" fillId="49" borderId="81" applyNumberFormat="0" applyAlignment="0" applyProtection="0"/>
    <xf numFmtId="0" fontId="23" fillId="25" borderId="77">
      <alignment horizontal="right" vertical="center"/>
    </xf>
    <xf numFmtId="0" fontId="36" fillId="36" borderId="105" applyNumberFormat="0" applyAlignment="0" applyProtection="0"/>
    <xf numFmtId="167" fontId="21" fillId="53" borderId="93" applyNumberFormat="0" applyFont="0" applyBorder="0" applyAlignment="0" applyProtection="0">
      <alignment horizontal="right" vertical="center"/>
    </xf>
    <xf numFmtId="0" fontId="18" fillId="27" borderId="95">
      <alignment horizontal="right" vertical="center"/>
    </xf>
    <xf numFmtId="0" fontId="33" fillId="49" borderId="105" applyNumberFormat="0" applyAlignment="0" applyProtection="0"/>
    <xf numFmtId="0" fontId="33" fillId="49" borderId="90" applyNumberFormat="0" applyAlignment="0" applyProtection="0"/>
    <xf numFmtId="0" fontId="21" fillId="0" borderId="111">
      <alignment horizontal="left" vertical="center" wrapText="1" indent="2"/>
    </xf>
    <xf numFmtId="0" fontId="32" fillId="49" borderId="82" applyNumberFormat="0" applyAlignment="0" applyProtection="0"/>
    <xf numFmtId="0" fontId="23" fillId="25" borderId="85">
      <alignment horizontal="right" vertical="center"/>
    </xf>
    <xf numFmtId="0" fontId="32" fillId="49" borderId="90" applyNumberFormat="0" applyAlignment="0" applyProtection="0"/>
    <xf numFmtId="0" fontId="19" fillId="52" borderId="92" applyNumberFormat="0" applyFont="0" applyAlignment="0" applyProtection="0"/>
    <xf numFmtId="0" fontId="1" fillId="11" borderId="0" applyNumberFormat="0" applyBorder="0" applyAlignment="0" applyProtection="0"/>
    <xf numFmtId="0" fontId="1" fillId="5" borderId="0" applyNumberFormat="0" applyBorder="0" applyAlignment="0" applyProtection="0"/>
    <xf numFmtId="0" fontId="21" fillId="25" borderId="94">
      <alignment horizontal="left" vertical="center"/>
    </xf>
    <xf numFmtId="0" fontId="49" fillId="49" borderId="89" applyNumberFormat="0" applyAlignment="0" applyProtection="0"/>
    <xf numFmtId="0" fontId="69" fillId="0" borderId="0"/>
    <xf numFmtId="4" fontId="21" fillId="0" borderId="108">
      <alignment horizontal="right" vertical="center"/>
    </xf>
    <xf numFmtId="49" fontId="20" fillId="0" borderId="93" applyNumberFormat="0" applyFill="0" applyBorder="0" applyProtection="0">
      <alignment horizontal="left" vertical="center"/>
    </xf>
    <xf numFmtId="0" fontId="18" fillId="27" borderId="85">
      <alignment horizontal="right" vertical="center"/>
    </xf>
    <xf numFmtId="4" fontId="21" fillId="0" borderId="85" applyFill="0" applyBorder="0" applyProtection="0">
      <alignment horizontal="right" vertical="center"/>
    </xf>
    <xf numFmtId="0" fontId="21" fillId="27" borderId="88">
      <alignment horizontal="left" vertical="center" wrapText="1" indent="2"/>
    </xf>
    <xf numFmtId="0" fontId="27" fillId="52" borderId="84" applyNumberFormat="0" applyFont="0" applyAlignment="0" applyProtection="0"/>
    <xf numFmtId="0" fontId="36" fillId="36" borderId="82" applyNumberFormat="0" applyAlignment="0" applyProtection="0"/>
    <xf numFmtId="4" fontId="21" fillId="26" borderId="85"/>
    <xf numFmtId="4" fontId="21" fillId="0" borderId="85" applyFill="0" applyBorder="0" applyProtection="0">
      <alignment horizontal="right" vertical="center"/>
    </xf>
    <xf numFmtId="0" fontId="52" fillId="0" borderId="83" applyNumberFormat="0" applyFill="0" applyAlignment="0" applyProtection="0"/>
    <xf numFmtId="0" fontId="21" fillId="25" borderId="86">
      <alignment horizontal="left" vertical="center"/>
    </xf>
    <xf numFmtId="0" fontId="21" fillId="0" borderId="88">
      <alignment horizontal="left" vertical="center" wrapText="1" indent="2"/>
    </xf>
    <xf numFmtId="0" fontId="21" fillId="0" borderId="93">
      <alignment horizontal="right" vertical="center"/>
    </xf>
    <xf numFmtId="0" fontId="45" fillId="36" borderId="82" applyNumberFormat="0" applyAlignment="0" applyProtection="0"/>
    <xf numFmtId="4" fontId="21" fillId="0" borderId="93" applyFill="0" applyBorder="0" applyProtection="0">
      <alignment horizontal="right" vertical="center"/>
    </xf>
    <xf numFmtId="0" fontId="21" fillId="27" borderId="88">
      <alignment horizontal="left" vertical="center" wrapText="1" indent="2"/>
    </xf>
    <xf numFmtId="0" fontId="27" fillId="52" borderId="84" applyNumberFormat="0" applyFont="0" applyAlignment="0" applyProtection="0"/>
    <xf numFmtId="0" fontId="45" fillId="36" borderId="82" applyNumberFormat="0" applyAlignment="0" applyProtection="0"/>
    <xf numFmtId="0" fontId="21" fillId="0" borderId="93">
      <alignment horizontal="right" vertical="center"/>
    </xf>
    <xf numFmtId="4" fontId="21" fillId="26" borderId="85"/>
    <xf numFmtId="0" fontId="33" fillId="49" borderId="82" applyNumberFormat="0" applyAlignment="0" applyProtection="0"/>
    <xf numFmtId="0" fontId="45" fillId="36" borderId="82" applyNumberFormat="0" applyAlignment="0" applyProtection="0"/>
    <xf numFmtId="4" fontId="18" fillId="27" borderId="85">
      <alignment horizontal="right" vertical="center"/>
    </xf>
    <xf numFmtId="0" fontId="37" fillId="0" borderId="83" applyNumberFormat="0" applyFill="0" applyAlignment="0" applyProtection="0"/>
    <xf numFmtId="0" fontId="1" fillId="6" borderId="0" applyNumberFormat="0" applyBorder="0" applyAlignment="0" applyProtection="0"/>
    <xf numFmtId="0" fontId="69" fillId="0" borderId="0"/>
    <xf numFmtId="0" fontId="18" fillId="25" borderId="93">
      <alignment horizontal="right" vertical="center"/>
    </xf>
    <xf numFmtId="4" fontId="21" fillId="26" borderId="93"/>
    <xf numFmtId="0" fontId="69" fillId="0" borderId="0"/>
    <xf numFmtId="0" fontId="19" fillId="52" borderId="107" applyNumberFormat="0" applyFont="0" applyAlignment="0" applyProtection="0"/>
    <xf numFmtId="0" fontId="36" fillId="36" borderId="82" applyNumberFormat="0" applyAlignment="0" applyProtection="0"/>
    <xf numFmtId="4" fontId="23" fillId="25" borderId="108">
      <alignment horizontal="right" vertical="center"/>
    </xf>
    <xf numFmtId="0" fontId="6" fillId="0" borderId="0" applyNumberFormat="0" applyFill="0" applyBorder="0" applyAlignment="0" applyProtection="0"/>
    <xf numFmtId="0" fontId="30" fillId="49" borderId="89" applyNumberFormat="0" applyAlignment="0" applyProtection="0"/>
    <xf numFmtId="0" fontId="21" fillId="27" borderId="88">
      <alignment horizontal="left" vertical="center" wrapText="1" indent="2"/>
    </xf>
    <xf numFmtId="0" fontId="9" fillId="19" borderId="0" applyNumberFormat="0" applyBorder="0" applyAlignment="0" applyProtection="0"/>
    <xf numFmtId="0" fontId="49" fillId="49" borderId="81" applyNumberFormat="0" applyAlignment="0" applyProtection="0"/>
    <xf numFmtId="0" fontId="45" fillId="36" borderId="82" applyNumberFormat="0" applyAlignment="0" applyProtection="0"/>
    <xf numFmtId="4" fontId="18" fillId="27" borderId="85">
      <alignment horizontal="right" vertical="center"/>
    </xf>
    <xf numFmtId="0" fontId="21" fillId="26" borderId="85"/>
    <xf numFmtId="0" fontId="37" fillId="0" borderId="106" applyNumberFormat="0" applyFill="0" applyAlignment="0" applyProtection="0"/>
    <xf numFmtId="0" fontId="30" fillId="49" borderId="89" applyNumberFormat="0" applyAlignment="0" applyProtection="0"/>
    <xf numFmtId="0" fontId="21" fillId="0" borderId="88">
      <alignment horizontal="left" vertical="center" wrapText="1" indent="2"/>
    </xf>
    <xf numFmtId="0" fontId="9" fillId="10" borderId="0" applyNumberFormat="0" applyBorder="0" applyAlignment="0" applyProtection="0"/>
    <xf numFmtId="0" fontId="21" fillId="26" borderId="93"/>
    <xf numFmtId="0" fontId="32" fillId="49" borderId="82" applyNumberFormat="0" applyAlignment="0" applyProtection="0"/>
    <xf numFmtId="0" fontId="6" fillId="0" borderId="0" applyNumberFormat="0" applyFill="0" applyBorder="0" applyAlignment="0" applyProtection="0"/>
    <xf numFmtId="4" fontId="18" fillId="25" borderId="85">
      <alignment horizontal="right" vertical="center"/>
    </xf>
    <xf numFmtId="0" fontId="7" fillId="0" borderId="0" applyNumberFormat="0" applyFill="0" applyBorder="0" applyAlignment="0" applyProtection="0"/>
    <xf numFmtId="0" fontId="18" fillId="25" borderId="85">
      <alignment horizontal="right" vertical="center"/>
    </xf>
    <xf numFmtId="0" fontId="18" fillId="27" borderId="85">
      <alignment horizontal="right" vertical="center"/>
    </xf>
    <xf numFmtId="0" fontId="52" fillId="0" borderId="91" applyNumberFormat="0" applyFill="0" applyAlignment="0" applyProtection="0"/>
    <xf numFmtId="0" fontId="27" fillId="52" borderId="92" applyNumberFormat="0" applyFont="0" applyAlignment="0" applyProtection="0"/>
    <xf numFmtId="0" fontId="1" fillId="15" borderId="0" applyNumberFormat="0" applyBorder="0" applyAlignment="0" applyProtection="0"/>
    <xf numFmtId="4" fontId="21" fillId="26" borderId="93"/>
    <xf numFmtId="0" fontId="49" fillId="49" borderId="81" applyNumberFormat="0" applyAlignment="0" applyProtection="0"/>
    <xf numFmtId="0" fontId="69" fillId="0" borderId="0"/>
    <xf numFmtId="49" fontId="21" fillId="0" borderId="85" applyNumberFormat="0" applyFont="0" applyFill="0" applyBorder="0" applyProtection="0">
      <alignment horizontal="left" vertical="center" indent="2"/>
    </xf>
    <xf numFmtId="49" fontId="20" fillId="0" borderId="93" applyNumberFormat="0" applyFill="0" applyBorder="0" applyProtection="0">
      <alignment horizontal="left" vertical="center"/>
    </xf>
    <xf numFmtId="0" fontId="27" fillId="52" borderId="84" applyNumberFormat="0" applyFont="0" applyAlignment="0" applyProtection="0"/>
    <xf numFmtId="167" fontId="21" fillId="53" borderId="85" applyNumberFormat="0" applyFont="0" applyBorder="0" applyAlignment="0" applyProtection="0">
      <alignment horizontal="right" vertical="center"/>
    </xf>
    <xf numFmtId="0" fontId="45" fillId="36" borderId="82" applyNumberFormat="0" applyAlignment="0" applyProtection="0"/>
    <xf numFmtId="0" fontId="18" fillId="27" borderId="85">
      <alignment horizontal="right" vertical="center"/>
    </xf>
    <xf numFmtId="0" fontId="21" fillId="26" borderId="85"/>
    <xf numFmtId="0" fontId="49" fillId="49" borderId="81" applyNumberFormat="0" applyAlignment="0" applyProtection="0"/>
    <xf numFmtId="0" fontId="33" fillId="49" borderId="82" applyNumberFormat="0" applyAlignment="0" applyProtection="0"/>
    <xf numFmtId="0" fontId="32" fillId="49" borderId="82" applyNumberFormat="0" applyAlignment="0" applyProtection="0"/>
    <xf numFmtId="0" fontId="36" fillId="36" borderId="82" applyNumberFormat="0" applyAlignment="0" applyProtection="0"/>
    <xf numFmtId="0" fontId="36" fillId="36" borderId="82" applyNumberFormat="0" applyAlignment="0" applyProtection="0"/>
    <xf numFmtId="0" fontId="21" fillId="0" borderId="88">
      <alignment horizontal="left" vertical="center" wrapText="1" indent="2"/>
    </xf>
    <xf numFmtId="4" fontId="18" fillId="27" borderId="86">
      <alignment horizontal="right" vertical="center"/>
    </xf>
    <xf numFmtId="4" fontId="21" fillId="0" borderId="85">
      <alignment horizontal="right" vertical="center"/>
    </xf>
    <xf numFmtId="49" fontId="20" fillId="0" borderId="85" applyNumberFormat="0" applyFill="0" applyBorder="0" applyProtection="0">
      <alignment horizontal="left" vertical="center"/>
    </xf>
    <xf numFmtId="4" fontId="21" fillId="0" borderId="85">
      <alignment horizontal="right" vertical="center"/>
    </xf>
    <xf numFmtId="0" fontId="49" fillId="49" borderId="81" applyNumberFormat="0" applyAlignment="0" applyProtection="0"/>
    <xf numFmtId="0" fontId="4" fillId="4" borderId="2" applyNumberFormat="0" applyAlignment="0" applyProtection="0"/>
    <xf numFmtId="0" fontId="1" fillId="6" borderId="0" applyNumberFormat="0" applyBorder="0" applyAlignment="0" applyProtection="0"/>
    <xf numFmtId="4" fontId="23" fillId="25" borderId="108">
      <alignment horizontal="right" vertical="center"/>
    </xf>
    <xf numFmtId="0" fontId="30" fillId="49" borderId="112" applyNumberFormat="0" applyAlignment="0" applyProtection="0"/>
    <xf numFmtId="0" fontId="21" fillId="0" borderId="88">
      <alignment horizontal="left" vertical="center" wrapText="1" indent="2"/>
    </xf>
    <xf numFmtId="0" fontId="9" fillId="7" borderId="0" applyNumberFormat="0" applyBorder="0" applyAlignment="0" applyProtection="0"/>
    <xf numFmtId="0" fontId="52" fillId="0" borderId="91" applyNumberFormat="0" applyFill="0" applyAlignment="0" applyProtection="0"/>
    <xf numFmtId="0" fontId="37" fillId="0" borderId="106" applyNumberFormat="0" applyFill="0" applyAlignment="0" applyProtection="0"/>
    <xf numFmtId="49" fontId="21" fillId="0" borderId="94" applyNumberFormat="0" applyFont="0" applyFill="0" applyBorder="0" applyProtection="0">
      <alignment horizontal="left" vertical="center" indent="5"/>
    </xf>
    <xf numFmtId="0" fontId="52" fillId="0" borderId="106" applyNumberFormat="0" applyFill="0" applyAlignment="0" applyProtection="0"/>
    <xf numFmtId="0" fontId="21" fillId="0" borderId="93">
      <alignment horizontal="right" vertical="center"/>
    </xf>
    <xf numFmtId="0" fontId="18" fillId="27" borderId="108">
      <alignment horizontal="right" vertical="center"/>
    </xf>
    <xf numFmtId="0" fontId="18" fillId="27" borderId="109">
      <alignment horizontal="right" vertical="center"/>
    </xf>
    <xf numFmtId="49" fontId="20" fillId="0" borderId="93" applyNumberFormat="0" applyFill="0" applyBorder="0" applyProtection="0">
      <alignment horizontal="left" vertical="center"/>
    </xf>
    <xf numFmtId="0" fontId="27" fillId="52" borderId="84" applyNumberFormat="0" applyFont="0" applyAlignment="0" applyProtection="0"/>
    <xf numFmtId="0" fontId="27" fillId="52" borderId="107" applyNumberFormat="0" applyFont="0" applyAlignment="0" applyProtection="0"/>
    <xf numFmtId="0" fontId="18" fillId="25" borderId="85">
      <alignment horizontal="right" vertical="center"/>
    </xf>
    <xf numFmtId="0" fontId="8" fillId="0" borderId="3" applyNumberFormat="0" applyFill="0" applyAlignment="0" applyProtection="0"/>
    <xf numFmtId="167" fontId="21" fillId="53" borderId="108" applyNumberFormat="0" applyFont="0" applyBorder="0" applyAlignment="0" applyProtection="0">
      <alignment horizontal="right" vertical="center"/>
    </xf>
    <xf numFmtId="0" fontId="21" fillId="0" borderId="85" applyNumberFormat="0" applyFill="0" applyAlignment="0" applyProtection="0"/>
    <xf numFmtId="49" fontId="20" fillId="0" borderId="85" applyNumberFormat="0" applyFill="0" applyBorder="0" applyProtection="0">
      <alignment horizontal="left" vertical="center"/>
    </xf>
    <xf numFmtId="0" fontId="21" fillId="0" borderId="85">
      <alignment horizontal="right" vertical="center"/>
    </xf>
    <xf numFmtId="0" fontId="33" fillId="49" borderId="90" applyNumberFormat="0" applyAlignment="0" applyProtection="0"/>
    <xf numFmtId="4" fontId="21" fillId="0" borderId="77" applyFill="0" applyBorder="0" applyProtection="0">
      <alignment horizontal="right" vertical="center"/>
    </xf>
    <xf numFmtId="0" fontId="18" fillId="27" borderId="110">
      <alignment horizontal="right" vertical="center"/>
    </xf>
    <xf numFmtId="4" fontId="18" fillId="25" borderId="85">
      <alignment horizontal="right" vertical="center"/>
    </xf>
    <xf numFmtId="4" fontId="18" fillId="27" borderId="95">
      <alignment horizontal="right" vertical="center"/>
    </xf>
    <xf numFmtId="0" fontId="33" fillId="49" borderId="82" applyNumberFormat="0" applyAlignment="0" applyProtection="0"/>
    <xf numFmtId="0" fontId="18" fillId="27" borderId="87">
      <alignment horizontal="right" vertical="center"/>
    </xf>
    <xf numFmtId="4" fontId="18" fillId="25" borderId="85">
      <alignment horizontal="right" vertical="center"/>
    </xf>
    <xf numFmtId="0" fontId="18" fillId="27" borderId="85">
      <alignment horizontal="right" vertical="center"/>
    </xf>
    <xf numFmtId="0" fontId="33" fillId="49" borderId="82" applyNumberFormat="0" applyAlignment="0" applyProtection="0"/>
    <xf numFmtId="4" fontId="21" fillId="0" borderId="85" applyFill="0" applyBorder="0" applyProtection="0">
      <alignment horizontal="right" vertical="center"/>
    </xf>
    <xf numFmtId="0" fontId="27" fillId="52" borderId="84" applyNumberFormat="0" applyFont="0" applyAlignment="0" applyProtection="0"/>
    <xf numFmtId="0" fontId="1" fillId="9" borderId="0" applyNumberFormat="0" applyBorder="0" applyAlignment="0" applyProtection="0"/>
    <xf numFmtId="4" fontId="18" fillId="27" borderId="95">
      <alignment horizontal="right" vertical="center"/>
    </xf>
    <xf numFmtId="0" fontId="21" fillId="0" borderId="96">
      <alignment horizontal="left" vertical="center" wrapText="1" indent="2"/>
    </xf>
    <xf numFmtId="4" fontId="23" fillId="25" borderId="108">
      <alignment horizontal="right" vertical="center"/>
    </xf>
    <xf numFmtId="0" fontId="1" fillId="18" borderId="0" applyNumberFormat="0" applyBorder="0" applyAlignment="0" applyProtection="0"/>
    <xf numFmtId="0" fontId="18" fillId="25" borderId="85">
      <alignment horizontal="right" vertical="center"/>
    </xf>
    <xf numFmtId="0" fontId="37" fillId="0" borderId="83" applyNumberFormat="0" applyFill="0" applyAlignment="0" applyProtection="0"/>
    <xf numFmtId="0" fontId="21" fillId="0" borderId="85" applyNumberFormat="0" applyFill="0" applyAlignment="0" applyProtection="0"/>
    <xf numFmtId="0" fontId="37" fillId="0" borderId="83" applyNumberFormat="0" applyFill="0" applyAlignment="0" applyProtection="0"/>
    <xf numFmtId="4" fontId="21" fillId="0" borderId="85" applyFill="0" applyBorder="0" applyProtection="0">
      <alignment horizontal="right" vertical="center"/>
    </xf>
    <xf numFmtId="49" fontId="21" fillId="0" borderId="86" applyNumberFormat="0" applyFont="0" applyFill="0" applyBorder="0" applyProtection="0">
      <alignment horizontal="left" vertical="center" indent="5"/>
    </xf>
    <xf numFmtId="0" fontId="21" fillId="0" borderId="85" applyNumberFormat="0" applyFill="0" applyAlignment="0" applyProtection="0"/>
    <xf numFmtId="0" fontId="45" fillId="36" borderId="82" applyNumberFormat="0" applyAlignment="0" applyProtection="0"/>
    <xf numFmtId="0" fontId="21" fillId="0" borderId="85" applyNumberFormat="0" applyFill="0" applyAlignment="0" applyProtection="0"/>
    <xf numFmtId="0" fontId="52" fillId="0" borderId="91" applyNumberFormat="0" applyFill="0" applyAlignment="0" applyProtection="0"/>
    <xf numFmtId="4" fontId="18" fillId="27" borderId="94">
      <alignment horizontal="right" vertical="center"/>
    </xf>
    <xf numFmtId="4" fontId="18" fillId="27" borderId="85">
      <alignment horizontal="right" vertical="center"/>
    </xf>
    <xf numFmtId="0" fontId="21" fillId="0" borderId="96">
      <alignment horizontal="left" vertical="center" wrapText="1" indent="2"/>
    </xf>
    <xf numFmtId="4" fontId="21" fillId="0" borderId="93" applyFill="0" applyBorder="0" applyProtection="0">
      <alignment horizontal="right" vertical="center"/>
    </xf>
    <xf numFmtId="4" fontId="23" fillId="25" borderId="85">
      <alignment horizontal="right" vertical="center"/>
    </xf>
    <xf numFmtId="4" fontId="18" fillId="27" borderId="87">
      <alignment horizontal="right" vertical="center"/>
    </xf>
    <xf numFmtId="0" fontId="52" fillId="0" borderId="83" applyNumberFormat="0" applyFill="0" applyAlignment="0" applyProtection="0"/>
    <xf numFmtId="0" fontId="69" fillId="0" borderId="0"/>
    <xf numFmtId="0" fontId="52" fillId="0" borderId="91" applyNumberFormat="0" applyFill="0" applyAlignment="0" applyProtection="0"/>
    <xf numFmtId="4" fontId="18" fillId="27" borderId="108">
      <alignment horizontal="right" vertical="center"/>
    </xf>
    <xf numFmtId="0" fontId="1" fillId="21" borderId="0" applyNumberFormat="0" applyBorder="0" applyAlignment="0" applyProtection="0"/>
    <xf numFmtId="0" fontId="5" fillId="4" borderId="1" applyNumberFormat="0" applyAlignment="0" applyProtection="0"/>
    <xf numFmtId="0" fontId="33" fillId="49" borderId="90" applyNumberFormat="0" applyAlignment="0" applyProtection="0"/>
    <xf numFmtId="0" fontId="1" fillId="12" borderId="0" applyNumberFormat="0" applyBorder="0" applyAlignment="0" applyProtection="0"/>
    <xf numFmtId="4" fontId="21" fillId="0" borderId="93">
      <alignment horizontal="right" vertical="center"/>
    </xf>
    <xf numFmtId="4" fontId="23" fillId="25" borderId="85">
      <alignment horizontal="right" vertical="center"/>
    </xf>
    <xf numFmtId="0" fontId="33" fillId="49" borderId="82" applyNumberFormat="0" applyAlignment="0" applyProtection="0"/>
    <xf numFmtId="0" fontId="21" fillId="26" borderId="85"/>
    <xf numFmtId="0" fontId="45" fillId="36" borderId="82" applyNumberFormat="0" applyAlignment="0" applyProtection="0"/>
    <xf numFmtId="0" fontId="30" fillId="49" borderId="81" applyNumberFormat="0" applyAlignment="0" applyProtection="0"/>
    <xf numFmtId="0" fontId="21" fillId="0" borderId="108">
      <alignment horizontal="right" vertical="center"/>
    </xf>
    <xf numFmtId="0" fontId="9" fillId="13" borderId="0" applyNumberFormat="0" applyBorder="0" applyAlignment="0" applyProtection="0"/>
    <xf numFmtId="0" fontId="45" fillId="36" borderId="82" applyNumberFormat="0" applyAlignment="0" applyProtection="0"/>
    <xf numFmtId="4" fontId="18" fillId="27" borderId="93">
      <alignment horizontal="right" vertical="center"/>
    </xf>
    <xf numFmtId="0" fontId="21" fillId="26" borderId="85"/>
    <xf numFmtId="0" fontId="19" fillId="52" borderId="84" applyNumberFormat="0" applyFont="0" applyAlignment="0" applyProtection="0"/>
    <xf numFmtId="4" fontId="21" fillId="0" borderId="85">
      <alignment horizontal="right" vertical="center"/>
    </xf>
    <xf numFmtId="4" fontId="18" fillId="27" borderId="108">
      <alignment horizontal="right" vertical="center"/>
    </xf>
    <xf numFmtId="167" fontId="21" fillId="53" borderId="85" applyNumberFormat="0" applyFont="0" applyBorder="0" applyAlignment="0" applyProtection="0">
      <alignment horizontal="right" vertical="center"/>
    </xf>
    <xf numFmtId="0" fontId="18" fillId="27" borderId="85">
      <alignment horizontal="right" vertical="center"/>
    </xf>
    <xf numFmtId="4" fontId="18" fillId="27" borderId="85">
      <alignment horizontal="right" vertical="center"/>
    </xf>
    <xf numFmtId="0" fontId="33" fillId="49" borderId="82" applyNumberFormat="0" applyAlignment="0" applyProtection="0"/>
    <xf numFmtId="0" fontId="18" fillId="27" borderId="87">
      <alignment horizontal="right" vertical="center"/>
    </xf>
    <xf numFmtId="0" fontId="21" fillId="27" borderId="88">
      <alignment horizontal="left" vertical="center" wrapText="1" indent="2"/>
    </xf>
    <xf numFmtId="4" fontId="23" fillId="25" borderId="85">
      <alignment horizontal="right" vertical="center"/>
    </xf>
    <xf numFmtId="0" fontId="18" fillId="27" borderId="87">
      <alignment horizontal="right" vertical="center"/>
    </xf>
    <xf numFmtId="0" fontId="37" fillId="0" borderId="106" applyNumberFormat="0" applyFill="0" applyAlignment="0" applyProtection="0"/>
    <xf numFmtId="4" fontId="18" fillId="27" borderId="93">
      <alignment horizontal="right" vertical="center"/>
    </xf>
    <xf numFmtId="0" fontId="33" fillId="49" borderId="90" applyNumberFormat="0" applyAlignment="0" applyProtection="0"/>
    <xf numFmtId="0" fontId="21" fillId="26" borderId="108"/>
    <xf numFmtId="0" fontId="6" fillId="0" borderId="0" applyNumberFormat="0" applyFill="0" applyBorder="0" applyAlignment="0" applyProtection="0"/>
    <xf numFmtId="0" fontId="1" fillId="8" borderId="0" applyNumberFormat="0" applyBorder="0" applyAlignment="0" applyProtection="0"/>
    <xf numFmtId="4" fontId="18" fillId="25" borderId="85">
      <alignment horizontal="right" vertical="center"/>
    </xf>
    <xf numFmtId="0" fontId="30" fillId="49" borderId="81" applyNumberFormat="0" applyAlignment="0" applyProtection="0"/>
    <xf numFmtId="4" fontId="18" fillId="25" borderId="85">
      <alignment horizontal="right" vertical="center"/>
    </xf>
    <xf numFmtId="0" fontId="52" fillId="0" borderId="91" applyNumberFormat="0" applyFill="0" applyAlignment="0" applyProtection="0"/>
    <xf numFmtId="0" fontId="21" fillId="0" borderId="93">
      <alignment horizontal="right" vertical="center"/>
    </xf>
    <xf numFmtId="0" fontId="18" fillId="27" borderId="101">
      <alignment horizontal="right" vertical="center"/>
    </xf>
    <xf numFmtId="0" fontId="69" fillId="0" borderId="0"/>
    <xf numFmtId="4" fontId="18" fillId="27" borderId="93">
      <alignment horizontal="right" vertical="center"/>
    </xf>
    <xf numFmtId="4" fontId="23" fillId="25" borderId="108">
      <alignment horizontal="right" vertical="center"/>
    </xf>
    <xf numFmtId="4" fontId="18" fillId="27" borderId="94">
      <alignment horizontal="right" vertical="center"/>
    </xf>
    <xf numFmtId="0" fontId="18" fillId="27" borderId="85">
      <alignment horizontal="right" vertical="center"/>
    </xf>
    <xf numFmtId="49" fontId="21" fillId="0" borderId="86" applyNumberFormat="0" applyFont="0" applyFill="0" applyBorder="0" applyProtection="0">
      <alignment horizontal="left" vertical="center" indent="5"/>
    </xf>
    <xf numFmtId="0" fontId="21" fillId="0" borderId="88">
      <alignment horizontal="left" vertical="center" wrapText="1" indent="2"/>
    </xf>
    <xf numFmtId="0" fontId="45" fillId="36" borderId="82" applyNumberFormat="0" applyAlignment="0" applyProtection="0"/>
    <xf numFmtId="4" fontId="18" fillId="27" borderId="85">
      <alignment horizontal="right" vertical="center"/>
    </xf>
    <xf numFmtId="0" fontId="21" fillId="26" borderId="85"/>
    <xf numFmtId="0" fontId="1" fillId="21" borderId="0" applyNumberFormat="0" applyBorder="0" applyAlignment="0" applyProtection="0"/>
    <xf numFmtId="0" fontId="49" fillId="49" borderId="81" applyNumberFormat="0" applyAlignment="0" applyProtection="0"/>
    <xf numFmtId="0" fontId="21" fillId="0" borderId="88">
      <alignment horizontal="left" vertical="center" wrapText="1" indent="2"/>
    </xf>
    <xf numFmtId="0" fontId="21" fillId="27" borderId="88">
      <alignment horizontal="left" vertical="center" wrapText="1" indent="2"/>
    </xf>
    <xf numFmtId="0" fontId="36" fillId="36" borderId="90" applyNumberFormat="0" applyAlignment="0" applyProtection="0"/>
    <xf numFmtId="0" fontId="21" fillId="25" borderId="86">
      <alignment horizontal="left" vertical="center"/>
    </xf>
    <xf numFmtId="0" fontId="37" fillId="0" borderId="91" applyNumberFormat="0" applyFill="0" applyAlignment="0" applyProtection="0"/>
    <xf numFmtId="49" fontId="20" fillId="0" borderId="85" applyNumberFormat="0" applyFill="0" applyBorder="0" applyProtection="0">
      <alignment horizontal="left" vertical="center"/>
    </xf>
    <xf numFmtId="167" fontId="21" fillId="53" borderId="93" applyNumberFormat="0" applyFont="0" applyBorder="0" applyAlignment="0" applyProtection="0">
      <alignment horizontal="right" vertical="center"/>
    </xf>
    <xf numFmtId="0" fontId="18" fillId="27" borderId="108">
      <alignment horizontal="right" vertical="center"/>
    </xf>
    <xf numFmtId="0" fontId="52" fillId="0" borderId="83" applyNumberFormat="0" applyFill="0" applyAlignment="0" applyProtection="0"/>
    <xf numFmtId="49" fontId="21" fillId="0" borderId="85" applyNumberFormat="0" applyFont="0" applyFill="0" applyBorder="0" applyProtection="0">
      <alignment horizontal="left" vertical="center" indent="2"/>
    </xf>
    <xf numFmtId="0" fontId="21" fillId="0" borderId="88">
      <alignment horizontal="left" vertical="center" wrapText="1" indent="2"/>
    </xf>
    <xf numFmtId="4" fontId="21" fillId="0" borderId="85" applyFill="0" applyBorder="0" applyProtection="0">
      <alignment horizontal="right" vertical="center"/>
    </xf>
    <xf numFmtId="0" fontId="21" fillId="25" borderId="86">
      <alignment horizontal="left" vertical="center"/>
    </xf>
    <xf numFmtId="0" fontId="18" fillId="27" borderId="85">
      <alignment horizontal="right" vertical="center"/>
    </xf>
    <xf numFmtId="0" fontId="21" fillId="0" borderId="85" applyNumberFormat="0" applyFill="0" applyAlignment="0" applyProtection="0"/>
    <xf numFmtId="0" fontId="21" fillId="26" borderId="93"/>
    <xf numFmtId="0" fontId="9" fillId="7" borderId="0" applyNumberFormat="0" applyBorder="0" applyAlignment="0" applyProtection="0"/>
    <xf numFmtId="0" fontId="33" fillId="49" borderId="90" applyNumberFormat="0" applyAlignment="0" applyProtection="0"/>
    <xf numFmtId="4" fontId="18" fillId="25" borderId="93">
      <alignment horizontal="right" vertical="center"/>
    </xf>
    <xf numFmtId="0" fontId="45" fillId="36" borderId="90" applyNumberFormat="0" applyAlignment="0" applyProtection="0"/>
    <xf numFmtId="49" fontId="21" fillId="0" borderId="85" applyNumberFormat="0" applyFont="0" applyFill="0" applyBorder="0" applyProtection="0">
      <alignment horizontal="left" vertical="center" indent="2"/>
    </xf>
    <xf numFmtId="0" fontId="18" fillId="27" borderId="108">
      <alignment horizontal="right" vertical="center"/>
    </xf>
    <xf numFmtId="0" fontId="19" fillId="52" borderId="92" applyNumberFormat="0" applyFont="0" applyAlignment="0" applyProtection="0"/>
    <xf numFmtId="0" fontId="27" fillId="52" borderId="107" applyNumberFormat="0" applyFont="0" applyAlignment="0" applyProtection="0"/>
    <xf numFmtId="0" fontId="9" fillId="19" borderId="0" applyNumberFormat="0" applyBorder="0" applyAlignment="0" applyProtection="0"/>
    <xf numFmtId="0" fontId="21" fillId="27" borderId="96">
      <alignment horizontal="left" vertical="center" wrapText="1" indent="2"/>
    </xf>
    <xf numFmtId="4" fontId="21" fillId="0" borderId="93" applyFill="0" applyBorder="0" applyProtection="0">
      <alignment horizontal="right" vertical="center"/>
    </xf>
    <xf numFmtId="4" fontId="21" fillId="0" borderId="85">
      <alignment horizontal="right" vertical="center"/>
    </xf>
    <xf numFmtId="0" fontId="27" fillId="52" borderId="84" applyNumberFormat="0" applyFont="0" applyAlignment="0" applyProtection="0"/>
    <xf numFmtId="0" fontId="21" fillId="0" borderId="85">
      <alignment horizontal="right" vertical="center"/>
    </xf>
    <xf numFmtId="0" fontId="18" fillId="27" borderId="85">
      <alignment horizontal="right" vertical="center"/>
    </xf>
    <xf numFmtId="4" fontId="18" fillId="27" borderId="85">
      <alignment horizontal="right" vertical="center"/>
    </xf>
    <xf numFmtId="0" fontId="69" fillId="0" borderId="0"/>
    <xf numFmtId="0" fontId="21" fillId="27" borderId="88">
      <alignment horizontal="left" vertical="center" wrapText="1" indent="2"/>
    </xf>
    <xf numFmtId="0" fontId="1" fillId="9" borderId="0" applyNumberFormat="0" applyBorder="0" applyAlignment="0" applyProtection="0"/>
    <xf numFmtId="0" fontId="27" fillId="52" borderId="92" applyNumberFormat="0" applyFont="0" applyAlignment="0" applyProtection="0"/>
    <xf numFmtId="0" fontId="21" fillId="26" borderId="85"/>
    <xf numFmtId="0" fontId="33" fillId="49" borderId="82" applyNumberFormat="0" applyAlignment="0" applyProtection="0"/>
    <xf numFmtId="4" fontId="21" fillId="0" borderId="85" applyFill="0" applyBorder="0" applyProtection="0">
      <alignment horizontal="right" vertical="center"/>
    </xf>
    <xf numFmtId="0" fontId="9" fillId="10" borderId="0" applyNumberFormat="0" applyBorder="0" applyAlignment="0" applyProtection="0"/>
    <xf numFmtId="0" fontId="32" fillId="49" borderId="82" applyNumberFormat="0" applyAlignment="0" applyProtection="0"/>
    <xf numFmtId="0" fontId="52" fillId="0" borderId="83" applyNumberFormat="0" applyFill="0" applyAlignment="0" applyProtection="0"/>
    <xf numFmtId="49" fontId="20" fillId="0" borderId="85" applyNumberFormat="0" applyFill="0" applyBorder="0" applyProtection="0">
      <alignment horizontal="left" vertical="center"/>
    </xf>
    <xf numFmtId="4" fontId="21" fillId="0" borderId="108">
      <alignment horizontal="right" vertical="center"/>
    </xf>
    <xf numFmtId="49" fontId="21" fillId="0" borderId="101" applyNumberFormat="0" applyFont="0" applyFill="0" applyBorder="0" applyProtection="0">
      <alignment horizontal="left" vertical="center" indent="5"/>
    </xf>
    <xf numFmtId="0" fontId="1" fillId="14" borderId="0" applyNumberFormat="0" applyBorder="0" applyAlignment="0" applyProtection="0"/>
    <xf numFmtId="0" fontId="21" fillId="0" borderId="88">
      <alignment horizontal="left" vertical="center" wrapText="1" indent="2"/>
    </xf>
    <xf numFmtId="0" fontId="9" fillId="22" borderId="0" applyNumberFormat="0" applyBorder="0" applyAlignment="0" applyProtection="0"/>
    <xf numFmtId="0" fontId="69" fillId="0" borderId="0"/>
    <xf numFmtId="0" fontId="19" fillId="52" borderId="84" applyNumberFormat="0" applyFont="0" applyAlignment="0" applyProtection="0"/>
    <xf numFmtId="0" fontId="18" fillId="25" borderId="85">
      <alignment horizontal="right" vertical="center"/>
    </xf>
    <xf numFmtId="4" fontId="23" fillId="25" borderId="85">
      <alignment horizontal="right" vertical="center"/>
    </xf>
    <xf numFmtId="167" fontId="21" fillId="53" borderId="85" applyNumberFormat="0" applyFont="0" applyBorder="0" applyAlignment="0" applyProtection="0">
      <alignment horizontal="right" vertical="center"/>
    </xf>
    <xf numFmtId="0" fontId="19" fillId="52" borderId="84" applyNumberFormat="0" applyFont="0" applyAlignment="0" applyProtection="0"/>
    <xf numFmtId="0" fontId="27" fillId="52" borderId="107" applyNumberFormat="0" applyFont="0" applyAlignment="0" applyProtection="0"/>
    <xf numFmtId="0" fontId="45" fillId="36" borderId="82" applyNumberFormat="0" applyAlignment="0" applyProtection="0"/>
    <xf numFmtId="0" fontId="45" fillId="36" borderId="82" applyNumberFormat="0" applyAlignment="0" applyProtection="0"/>
    <xf numFmtId="0" fontId="52" fillId="0" borderId="83" applyNumberFormat="0" applyFill="0" applyAlignment="0" applyProtection="0"/>
    <xf numFmtId="49" fontId="20" fillId="0" borderId="85" applyNumberFormat="0" applyFill="0" applyBorder="0" applyProtection="0">
      <alignment horizontal="left" vertical="center"/>
    </xf>
    <xf numFmtId="0" fontId="18" fillId="27" borderId="86">
      <alignment horizontal="right" vertical="center"/>
    </xf>
    <xf numFmtId="0" fontId="21" fillId="0" borderId="85">
      <alignment horizontal="right" vertical="center"/>
    </xf>
    <xf numFmtId="0" fontId="37" fillId="0" borderId="83" applyNumberFormat="0" applyFill="0" applyAlignment="0" applyProtection="0"/>
    <xf numFmtId="0" fontId="19" fillId="52" borderId="84" applyNumberFormat="0" applyFont="0" applyAlignment="0" applyProtection="0"/>
    <xf numFmtId="0" fontId="52" fillId="0" borderId="83" applyNumberFormat="0" applyFill="0" applyAlignment="0" applyProtection="0"/>
    <xf numFmtId="0" fontId="21" fillId="0" borderId="108">
      <alignment horizontal="right" vertical="center"/>
    </xf>
    <xf numFmtId="0" fontId="1" fillId="5" borderId="0" applyNumberFormat="0" applyBorder="0" applyAlignment="0" applyProtection="0"/>
    <xf numFmtId="4" fontId="18" fillId="27" borderId="93">
      <alignment horizontal="right" vertical="center"/>
    </xf>
    <xf numFmtId="4" fontId="21" fillId="0" borderId="93" applyFill="0" applyBorder="0" applyProtection="0">
      <alignment horizontal="right" vertical="center"/>
    </xf>
    <xf numFmtId="0" fontId="27" fillId="52" borderId="92" applyNumberFormat="0" applyFont="0" applyAlignment="0" applyProtection="0"/>
    <xf numFmtId="0" fontId="33" fillId="49" borderId="82" applyNumberFormat="0" applyAlignment="0" applyProtection="0"/>
    <xf numFmtId="0" fontId="1" fillId="6" borderId="0" applyNumberFormat="0" applyBorder="0" applyAlignment="0" applyProtection="0"/>
    <xf numFmtId="0" fontId="45" fillId="36" borderId="90" applyNumberFormat="0" applyAlignment="0" applyProtection="0"/>
    <xf numFmtId="0" fontId="1" fillId="5" borderId="0" applyNumberFormat="0" applyBorder="0" applyAlignment="0" applyProtection="0"/>
    <xf numFmtId="0" fontId="1" fillId="9" borderId="0" applyNumberFormat="0" applyBorder="0" applyAlignment="0" applyProtection="0"/>
    <xf numFmtId="0" fontId="33" fillId="49" borderId="90" applyNumberFormat="0" applyAlignment="0" applyProtection="0"/>
    <xf numFmtId="49" fontId="20" fillId="0" borderId="93" applyNumberFormat="0" applyFill="0" applyBorder="0" applyProtection="0">
      <alignment horizontal="left" vertical="center"/>
    </xf>
    <xf numFmtId="0" fontId="21" fillId="25" borderId="94">
      <alignment horizontal="left" vertical="center"/>
    </xf>
    <xf numFmtId="167" fontId="21" fillId="53" borderId="85" applyNumberFormat="0" applyFont="0" applyBorder="0" applyAlignment="0" applyProtection="0">
      <alignment horizontal="right" vertical="center"/>
    </xf>
    <xf numFmtId="0" fontId="52" fillId="0" borderId="83" applyNumberFormat="0" applyFill="0" applyAlignment="0" applyProtection="0"/>
    <xf numFmtId="49" fontId="21" fillId="0" borderId="85" applyNumberFormat="0" applyFont="0" applyFill="0" applyBorder="0" applyProtection="0">
      <alignment horizontal="left" vertical="center" indent="2"/>
    </xf>
    <xf numFmtId="0" fontId="7" fillId="0" borderId="0" applyNumberFormat="0" applyFill="0" applyBorder="0" applyAlignment="0" applyProtection="0"/>
    <xf numFmtId="4" fontId="21" fillId="0" borderId="85">
      <alignment horizontal="right" vertical="center"/>
    </xf>
    <xf numFmtId="0" fontId="37" fillId="0" borderId="83" applyNumberFormat="0" applyFill="0" applyAlignment="0" applyProtection="0"/>
    <xf numFmtId="0" fontId="45" fillId="36" borderId="82" applyNumberFormat="0" applyAlignment="0" applyProtection="0"/>
    <xf numFmtId="0" fontId="45" fillId="36" borderId="90" applyNumberFormat="0" applyAlignment="0" applyProtection="0"/>
    <xf numFmtId="0" fontId="21" fillId="0" borderId="111">
      <alignment horizontal="left" vertical="center" wrapText="1" indent="2"/>
    </xf>
    <xf numFmtId="0" fontId="9" fillId="13" borderId="0" applyNumberFormat="0" applyBorder="0" applyAlignment="0" applyProtection="0"/>
    <xf numFmtId="4" fontId="21" fillId="0" borderId="85" applyFill="0" applyBorder="0" applyProtection="0">
      <alignment horizontal="right" vertical="center"/>
    </xf>
    <xf numFmtId="49" fontId="20" fillId="0" borderId="93" applyNumberFormat="0" applyFill="0" applyBorder="0" applyProtection="0">
      <alignment horizontal="left" vertical="center"/>
    </xf>
    <xf numFmtId="0" fontId="21" fillId="25" borderId="86">
      <alignment horizontal="left" vertical="center"/>
    </xf>
    <xf numFmtId="0" fontId="36" fillId="36" borderId="82" applyNumberFormat="0" applyAlignment="0" applyProtection="0"/>
    <xf numFmtId="0" fontId="23" fillId="25" borderId="85">
      <alignment horizontal="right" vertical="center"/>
    </xf>
    <xf numFmtId="4" fontId="21" fillId="26" borderId="85"/>
    <xf numFmtId="0" fontId="21" fillId="27" borderId="88">
      <alignment horizontal="left" vertical="center" wrapText="1" indent="2"/>
    </xf>
    <xf numFmtId="49" fontId="21" fillId="0" borderId="85" applyNumberFormat="0" applyFont="0" applyFill="0" applyBorder="0" applyProtection="0">
      <alignment horizontal="left" vertical="center" indent="2"/>
    </xf>
    <xf numFmtId="0" fontId="45" fillId="36" borderId="82" applyNumberFormat="0" applyAlignment="0" applyProtection="0"/>
    <xf numFmtId="4" fontId="18" fillId="27" borderId="108">
      <alignment horizontal="right" vertical="center"/>
    </xf>
    <xf numFmtId="0" fontId="27" fillId="52" borderId="107" applyNumberFormat="0" applyFont="0" applyAlignment="0" applyProtection="0"/>
    <xf numFmtId="0" fontId="32" fillId="49" borderId="105" applyNumberFormat="0" applyAlignment="0" applyProtection="0"/>
    <xf numFmtId="0" fontId="1" fillId="17" borderId="0" applyNumberFormat="0" applyBorder="0" applyAlignment="0" applyProtection="0"/>
    <xf numFmtId="0" fontId="21" fillId="26" borderId="108"/>
    <xf numFmtId="0" fontId="23" fillId="25" borderId="85">
      <alignment horizontal="right" vertical="center"/>
    </xf>
    <xf numFmtId="0" fontId="36" fillId="36" borderId="82" applyNumberFormat="0" applyAlignment="0" applyProtection="0"/>
    <xf numFmtId="167" fontId="21" fillId="53" borderId="85" applyNumberFormat="0" applyFont="0" applyBorder="0" applyAlignment="0" applyProtection="0">
      <alignment horizontal="right" vertical="center"/>
    </xf>
    <xf numFmtId="0" fontId="36" fillId="36" borderId="82" applyNumberFormat="0" applyAlignment="0" applyProtection="0"/>
    <xf numFmtId="4" fontId="21" fillId="0" borderId="85">
      <alignment horizontal="right" vertical="center"/>
    </xf>
    <xf numFmtId="49" fontId="21" fillId="0" borderId="85" applyNumberFormat="0" applyFont="0" applyFill="0" applyBorder="0" applyProtection="0">
      <alignment horizontal="left" vertical="center" indent="2"/>
    </xf>
    <xf numFmtId="167" fontId="21" fillId="53" borderId="85" applyNumberFormat="0" applyFont="0" applyBorder="0" applyAlignment="0" applyProtection="0">
      <alignment horizontal="right" vertical="center"/>
    </xf>
    <xf numFmtId="4" fontId="21" fillId="26" borderId="93"/>
    <xf numFmtId="49" fontId="20" fillId="0" borderId="85" applyNumberFormat="0" applyFill="0" applyBorder="0" applyProtection="0">
      <alignment horizontal="left" vertical="center"/>
    </xf>
    <xf numFmtId="0" fontId="18" fillId="27" borderId="93">
      <alignment horizontal="right" vertical="center"/>
    </xf>
    <xf numFmtId="0" fontId="18" fillId="27" borderId="77">
      <alignment horizontal="right" vertical="center"/>
    </xf>
    <xf numFmtId="4" fontId="18" fillId="27" borderId="85">
      <alignment horizontal="right" vertical="center"/>
    </xf>
    <xf numFmtId="0" fontId="18" fillId="25" borderId="93">
      <alignment horizontal="right" vertical="center"/>
    </xf>
    <xf numFmtId="49" fontId="21" fillId="0" borderId="108" applyNumberFormat="0" applyFont="0" applyFill="0" applyBorder="0" applyProtection="0">
      <alignment horizontal="left" vertical="center" indent="2"/>
    </xf>
    <xf numFmtId="0" fontId="36" fillId="36" borderId="82" applyNumberFormat="0" applyAlignment="0" applyProtection="0"/>
    <xf numFmtId="0" fontId="33" fillId="49" borderId="82" applyNumberFormat="0" applyAlignment="0" applyProtection="0"/>
    <xf numFmtId="4" fontId="21" fillId="0" borderId="85">
      <alignment horizontal="right" vertical="center"/>
    </xf>
    <xf numFmtId="0" fontId="21" fillId="27" borderId="88">
      <alignment horizontal="left" vertical="center" wrapText="1" indent="2"/>
    </xf>
    <xf numFmtId="0" fontId="21" fillId="0" borderId="88">
      <alignment horizontal="left" vertical="center" wrapText="1" indent="2"/>
    </xf>
    <xf numFmtId="0" fontId="49" fillId="49" borderId="81" applyNumberFormat="0" applyAlignment="0" applyProtection="0"/>
    <xf numFmtId="0" fontId="45" fillId="36" borderId="82" applyNumberFormat="0" applyAlignment="0" applyProtection="0"/>
    <xf numFmtId="0" fontId="32" fillId="49" borderId="82" applyNumberFormat="0" applyAlignment="0" applyProtection="0"/>
    <xf numFmtId="0" fontId="30" fillId="49" borderId="81" applyNumberFormat="0" applyAlignment="0" applyProtection="0"/>
    <xf numFmtId="0" fontId="18" fillId="27" borderId="87">
      <alignment horizontal="right" vertical="center"/>
    </xf>
    <xf numFmtId="0" fontId="23" fillId="25" borderId="85">
      <alignment horizontal="right" vertical="center"/>
    </xf>
    <xf numFmtId="4" fontId="18" fillId="25" borderId="85">
      <alignment horizontal="right" vertical="center"/>
    </xf>
    <xf numFmtId="4" fontId="18" fillId="27" borderId="85">
      <alignment horizontal="right" vertical="center"/>
    </xf>
    <xf numFmtId="49" fontId="21" fillId="0" borderId="86" applyNumberFormat="0" applyFont="0" applyFill="0" applyBorder="0" applyProtection="0">
      <alignment horizontal="left" vertical="center" indent="5"/>
    </xf>
    <xf numFmtId="4" fontId="21" fillId="0" borderId="85" applyFill="0" applyBorder="0" applyProtection="0">
      <alignment horizontal="right" vertical="center"/>
    </xf>
    <xf numFmtId="4" fontId="18" fillId="25" borderId="85">
      <alignment horizontal="right" vertical="center"/>
    </xf>
    <xf numFmtId="0" fontId="45" fillId="36" borderId="82" applyNumberFormat="0" applyAlignment="0" applyProtection="0"/>
    <xf numFmtId="0" fontId="36" fillId="36" borderId="82" applyNumberFormat="0" applyAlignment="0" applyProtection="0"/>
    <xf numFmtId="0" fontId="32" fillId="49" borderId="82" applyNumberFormat="0" applyAlignment="0" applyProtection="0"/>
    <xf numFmtId="0" fontId="21" fillId="27" borderId="88">
      <alignment horizontal="left" vertical="center" wrapText="1" indent="2"/>
    </xf>
    <xf numFmtId="0" fontId="21" fillId="0" borderId="88">
      <alignment horizontal="left" vertical="center" wrapText="1" indent="2"/>
    </xf>
    <xf numFmtId="0" fontId="21" fillId="27" borderId="88">
      <alignment horizontal="left" vertical="center" wrapText="1" indent="2"/>
    </xf>
    <xf numFmtId="0" fontId="18" fillId="27" borderId="109">
      <alignment horizontal="right" vertical="center"/>
    </xf>
    <xf numFmtId="0" fontId="21" fillId="26" borderId="93"/>
    <xf numFmtId="4" fontId="21" fillId="0" borderId="93" applyFill="0" applyBorder="0" applyProtection="0">
      <alignment horizontal="right" vertical="center"/>
    </xf>
    <xf numFmtId="0" fontId="18" fillId="27" borderId="93">
      <alignment horizontal="right" vertical="center"/>
    </xf>
    <xf numFmtId="0" fontId="32" fillId="49" borderId="90" applyNumberFormat="0" applyAlignment="0" applyProtection="0"/>
    <xf numFmtId="0" fontId="36" fillId="36" borderId="90" applyNumberFormat="0" applyAlignment="0" applyProtection="0"/>
    <xf numFmtId="0" fontId="45" fillId="36" borderId="90" applyNumberFormat="0" applyAlignment="0" applyProtection="0"/>
    <xf numFmtId="0" fontId="23" fillId="25" borderId="93">
      <alignment horizontal="right" vertical="center"/>
    </xf>
    <xf numFmtId="4" fontId="18" fillId="27" borderId="95">
      <alignment horizontal="right" vertical="center"/>
    </xf>
    <xf numFmtId="4" fontId="21" fillId="26" borderId="93"/>
    <xf numFmtId="167" fontId="21" fillId="53" borderId="93" applyNumberFormat="0" applyFont="0" applyBorder="0" applyAlignment="0" applyProtection="0">
      <alignment horizontal="right" vertical="center"/>
    </xf>
    <xf numFmtId="0" fontId="21" fillId="0" borderId="108" applyNumberFormat="0" applyFill="0" applyAlignment="0" applyProtection="0"/>
    <xf numFmtId="0" fontId="52" fillId="0" borderId="106" applyNumberFormat="0" applyFill="0" applyAlignment="0" applyProtection="0"/>
    <xf numFmtId="0" fontId="33" fillId="49" borderId="97" applyNumberFormat="0" applyAlignment="0" applyProtection="0"/>
    <xf numFmtId="0" fontId="32" fillId="49" borderId="105" applyNumberFormat="0" applyAlignment="0" applyProtection="0"/>
    <xf numFmtId="0" fontId="21" fillId="0" borderId="93">
      <alignment horizontal="right" vertical="center"/>
    </xf>
    <xf numFmtId="0" fontId="21" fillId="0" borderId="103">
      <alignment horizontal="left" vertical="center" wrapText="1" indent="2"/>
    </xf>
    <xf numFmtId="0" fontId="1" fillId="20" borderId="0" applyNumberFormat="0" applyBorder="0" applyAlignment="0" applyProtection="0"/>
    <xf numFmtId="0" fontId="21" fillId="27" borderId="103">
      <alignment horizontal="left" vertical="center" wrapText="1" indent="2"/>
    </xf>
    <xf numFmtId="0" fontId="1" fillId="14" borderId="0" applyNumberFormat="0" applyBorder="0" applyAlignment="0" applyProtection="0"/>
    <xf numFmtId="0" fontId="1" fillId="20" borderId="0" applyNumberFormat="0" applyBorder="0" applyAlignment="0" applyProtection="0"/>
    <xf numFmtId="0" fontId="21" fillId="27" borderId="96">
      <alignment horizontal="left" vertical="center" wrapText="1" indent="2"/>
    </xf>
    <xf numFmtId="49" fontId="21" fillId="0" borderId="93" applyNumberFormat="0" applyFont="0" applyFill="0" applyBorder="0" applyProtection="0">
      <alignment horizontal="left" vertical="center" indent="2"/>
    </xf>
    <xf numFmtId="49" fontId="21" fillId="0" borderId="93" applyNumberFormat="0" applyFont="0" applyFill="0" applyBorder="0" applyProtection="0">
      <alignment horizontal="left" vertical="center" indent="2"/>
    </xf>
    <xf numFmtId="167" fontId="21" fillId="53" borderId="93" applyNumberFormat="0" applyFont="0" applyBorder="0" applyAlignment="0" applyProtection="0">
      <alignment horizontal="right" vertical="center"/>
    </xf>
    <xf numFmtId="4" fontId="23" fillId="25" borderId="93">
      <alignment horizontal="right" vertical="center"/>
    </xf>
    <xf numFmtId="0" fontId="36" fillId="36" borderId="90" applyNumberFormat="0" applyAlignment="0" applyProtection="0"/>
    <xf numFmtId="0" fontId="37" fillId="0" borderId="91" applyNumberFormat="0" applyFill="0" applyAlignment="0" applyProtection="0"/>
    <xf numFmtId="4" fontId="23" fillId="25" borderId="93">
      <alignment horizontal="right" vertical="center"/>
    </xf>
    <xf numFmtId="0" fontId="18" fillId="27" borderId="93">
      <alignment horizontal="right" vertical="center"/>
    </xf>
    <xf numFmtId="4" fontId="21" fillId="0" borderId="93">
      <alignment horizontal="right" vertical="center"/>
    </xf>
    <xf numFmtId="0" fontId="18" fillId="27" borderId="93">
      <alignment horizontal="right" vertical="center"/>
    </xf>
    <xf numFmtId="0" fontId="49" fillId="49" borderId="89" applyNumberFormat="0" applyAlignment="0" applyProtection="0"/>
    <xf numFmtId="0" fontId="45" fillId="36" borderId="90" applyNumberFormat="0" applyAlignment="0" applyProtection="0"/>
    <xf numFmtId="0" fontId="21" fillId="0" borderId="96">
      <alignment horizontal="left" vertical="center" wrapText="1" indent="2"/>
    </xf>
    <xf numFmtId="0" fontId="21" fillId="27" borderId="96">
      <alignment horizontal="left" vertical="center" wrapText="1" indent="2"/>
    </xf>
    <xf numFmtId="0" fontId="45" fillId="36" borderId="90" applyNumberFormat="0" applyAlignment="0" applyProtection="0"/>
    <xf numFmtId="0" fontId="52" fillId="0" borderId="91" applyNumberFormat="0" applyFill="0" applyAlignment="0" applyProtection="0"/>
    <xf numFmtId="0" fontId="36" fillId="36" borderId="90" applyNumberFormat="0" applyAlignment="0" applyProtection="0"/>
    <xf numFmtId="0" fontId="18" fillId="27" borderId="93">
      <alignment horizontal="right" vertical="center"/>
    </xf>
    <xf numFmtId="0" fontId="21" fillId="0" borderId="96">
      <alignment horizontal="left" vertical="center" wrapText="1" indent="2"/>
    </xf>
    <xf numFmtId="4" fontId="21" fillId="0" borderId="93">
      <alignment horizontal="right" vertical="center"/>
    </xf>
    <xf numFmtId="0" fontId="27" fillId="52" borderId="107" applyNumberFormat="0" applyFont="0" applyAlignment="0" applyProtection="0"/>
    <xf numFmtId="4" fontId="18" fillId="27" borderId="110">
      <alignment horizontal="right" vertical="center"/>
    </xf>
    <xf numFmtId="0" fontId="21" fillId="0" borderId="108" applyNumberFormat="0" applyFill="0" applyAlignment="0" applyProtection="0"/>
    <xf numFmtId="4" fontId="18" fillId="27" borderId="109">
      <alignment horizontal="right" vertical="center"/>
    </xf>
    <xf numFmtId="0" fontId="18" fillId="27" borderId="95">
      <alignment horizontal="right" vertical="center"/>
    </xf>
    <xf numFmtId="0" fontId="18" fillId="27" borderId="94">
      <alignment horizontal="right" vertical="center"/>
    </xf>
    <xf numFmtId="0" fontId="30" fillId="49" borderId="89" applyNumberFormat="0" applyAlignment="0" applyProtection="0"/>
    <xf numFmtId="4" fontId="18" fillId="27" borderId="93">
      <alignment horizontal="right" vertical="center"/>
    </xf>
    <xf numFmtId="0" fontId="33" fillId="49" borderId="90" applyNumberFormat="0" applyAlignment="0" applyProtection="0"/>
    <xf numFmtId="0" fontId="49" fillId="49" borderId="89" applyNumberFormat="0" applyAlignment="0" applyProtection="0"/>
    <xf numFmtId="4" fontId="21" fillId="0" borderId="93">
      <alignment horizontal="right" vertical="center"/>
    </xf>
    <xf numFmtId="49" fontId="21" fillId="0" borderId="94" applyNumberFormat="0" applyFont="0" applyFill="0" applyBorder="0" applyProtection="0">
      <alignment horizontal="left" vertical="center" indent="5"/>
    </xf>
    <xf numFmtId="0" fontId="21" fillId="0" borderId="93" applyNumberFormat="0" applyFill="0" applyAlignment="0" applyProtection="0"/>
    <xf numFmtId="49" fontId="21" fillId="0" borderId="93" applyNumberFormat="0" applyFont="0" applyFill="0" applyBorder="0" applyProtection="0">
      <alignment horizontal="left" vertical="center" indent="2"/>
    </xf>
    <xf numFmtId="0" fontId="18" fillId="27" borderId="93">
      <alignment horizontal="right" vertical="center"/>
    </xf>
    <xf numFmtId="0" fontId="21" fillId="27" borderId="96">
      <alignment horizontal="left" vertical="center" wrapText="1" indent="2"/>
    </xf>
    <xf numFmtId="4" fontId="18" fillId="25" borderId="93">
      <alignment horizontal="right" vertical="center"/>
    </xf>
    <xf numFmtId="0" fontId="52" fillId="0" borderId="91" applyNumberFormat="0" applyFill="0" applyAlignment="0" applyProtection="0"/>
    <xf numFmtId="0" fontId="49" fillId="49" borderId="112" applyNumberFormat="0" applyAlignment="0" applyProtection="0"/>
    <xf numFmtId="0" fontId="21" fillId="27" borderId="111">
      <alignment horizontal="left" vertical="center" wrapText="1" indent="2"/>
    </xf>
    <xf numFmtId="0" fontId="21" fillId="25" borderId="109">
      <alignment horizontal="left" vertical="center"/>
    </xf>
    <xf numFmtId="0" fontId="30" fillId="49" borderId="112" applyNumberFormat="0" applyAlignment="0" applyProtection="0"/>
    <xf numFmtId="0" fontId="18" fillId="27" borderId="95">
      <alignment horizontal="right" vertical="center"/>
    </xf>
    <xf numFmtId="0" fontId="52" fillId="0" borderId="106" applyNumberFormat="0" applyFill="0" applyAlignment="0" applyProtection="0"/>
    <xf numFmtId="0" fontId="9" fillId="16" borderId="0" applyNumberFormat="0" applyBorder="0" applyAlignment="0" applyProtection="0"/>
    <xf numFmtId="4" fontId="18" fillId="25" borderId="108">
      <alignment horizontal="right" vertical="center"/>
    </xf>
    <xf numFmtId="0" fontId="49" fillId="49" borderId="112" applyNumberFormat="0" applyAlignment="0" applyProtection="0"/>
    <xf numFmtId="4" fontId="18" fillId="27" borderId="110">
      <alignment horizontal="right" vertical="center"/>
    </xf>
    <xf numFmtId="167" fontId="21" fillId="53" borderId="100" applyNumberFormat="0" applyFont="0" applyBorder="0" applyAlignment="0" applyProtection="0">
      <alignment horizontal="right" vertical="center"/>
    </xf>
    <xf numFmtId="0" fontId="9" fillId="10" borderId="0" applyNumberFormat="0" applyBorder="0" applyAlignment="0" applyProtection="0"/>
    <xf numFmtId="0" fontId="32" fillId="49" borderId="105" applyNumberFormat="0" applyAlignment="0" applyProtection="0"/>
    <xf numFmtId="4" fontId="18" fillId="27" borderId="108">
      <alignment horizontal="right" vertical="center"/>
    </xf>
    <xf numFmtId="0" fontId="1" fillId="20" borderId="0" applyNumberFormat="0" applyBorder="0" applyAlignment="0" applyProtection="0"/>
    <xf numFmtId="0" fontId="21" fillId="0" borderId="111">
      <alignment horizontal="left" vertical="center" wrapText="1" indent="2"/>
    </xf>
    <xf numFmtId="4" fontId="18" fillId="27" borderId="109">
      <alignment horizontal="right" vertical="center"/>
    </xf>
    <xf numFmtId="0" fontId="18" fillId="27" borderId="94">
      <alignment horizontal="right" vertical="center"/>
    </xf>
    <xf numFmtId="0" fontId="45" fillId="36" borderId="90" applyNumberFormat="0" applyAlignment="0" applyProtection="0"/>
    <xf numFmtId="0" fontId="45" fillId="36" borderId="97" applyNumberFormat="0" applyAlignment="0" applyProtection="0"/>
    <xf numFmtId="0" fontId="21" fillId="0" borderId="93" applyNumberFormat="0" applyFill="0" applyAlignment="0" applyProtection="0"/>
    <xf numFmtId="0" fontId="21" fillId="0" borderId="93">
      <alignment horizontal="right" vertical="center"/>
    </xf>
    <xf numFmtId="0" fontId="21" fillId="27" borderId="96">
      <alignment horizontal="left" vertical="center" wrapText="1" indent="2"/>
    </xf>
    <xf numFmtId="0" fontId="21" fillId="0" borderId="96">
      <alignment horizontal="left" vertical="center" wrapText="1" indent="2"/>
    </xf>
    <xf numFmtId="4" fontId="18" fillId="27" borderId="95">
      <alignment horizontal="right" vertical="center"/>
    </xf>
    <xf numFmtId="4" fontId="18" fillId="27" borderId="94">
      <alignment horizontal="right" vertical="center"/>
    </xf>
    <xf numFmtId="0" fontId="18" fillId="25" borderId="93">
      <alignment horizontal="right" vertical="center"/>
    </xf>
    <xf numFmtId="4" fontId="23" fillId="25" borderId="93">
      <alignment horizontal="right" vertical="center"/>
    </xf>
    <xf numFmtId="0" fontId="18" fillId="27" borderId="93">
      <alignment horizontal="right" vertical="center"/>
    </xf>
    <xf numFmtId="4" fontId="18" fillId="25" borderId="93">
      <alignment horizontal="right" vertical="center"/>
    </xf>
    <xf numFmtId="0" fontId="9" fillId="13" borderId="0" applyNumberFormat="0" applyBorder="0" applyAlignment="0" applyProtection="0"/>
    <xf numFmtId="0" fontId="18" fillId="27" borderId="109">
      <alignment horizontal="right" vertical="center"/>
    </xf>
    <xf numFmtId="0" fontId="21" fillId="27" borderId="103">
      <alignment horizontal="left" vertical="center" wrapText="1" indent="2"/>
    </xf>
    <xf numFmtId="0" fontId="33" fillId="49" borderId="105" applyNumberFormat="0" applyAlignment="0" applyProtection="0"/>
    <xf numFmtId="0" fontId="1" fillId="8" borderId="0" applyNumberFormat="0" applyBorder="0" applyAlignment="0" applyProtection="0"/>
    <xf numFmtId="0" fontId="33" fillId="49" borderId="105" applyNumberFormat="0" applyAlignment="0" applyProtection="0"/>
    <xf numFmtId="4" fontId="18" fillId="27" borderId="100">
      <alignment horizontal="right" vertical="center"/>
    </xf>
    <xf numFmtId="0" fontId="52" fillId="0" borderId="91" applyNumberFormat="0" applyFill="0" applyAlignment="0" applyProtection="0"/>
    <xf numFmtId="0" fontId="9" fillId="7" borderId="0" applyNumberFormat="0" applyBorder="0" applyAlignment="0" applyProtection="0"/>
    <xf numFmtId="0" fontId="45" fillId="36" borderId="90" applyNumberFormat="0" applyAlignment="0" applyProtection="0"/>
    <xf numFmtId="0" fontId="45" fillId="36" borderId="97" applyNumberFormat="0" applyAlignment="0" applyProtection="0"/>
    <xf numFmtId="0" fontId="23" fillId="25" borderId="108">
      <alignment horizontal="right" vertical="center"/>
    </xf>
    <xf numFmtId="0" fontId="45" fillId="36" borderId="105" applyNumberFormat="0" applyAlignment="0" applyProtection="0"/>
    <xf numFmtId="0" fontId="21" fillId="0" borderId="100">
      <alignment horizontal="right" vertical="center"/>
    </xf>
    <xf numFmtId="0" fontId="33" fillId="49" borderId="90" applyNumberFormat="0" applyAlignment="0" applyProtection="0"/>
    <xf numFmtId="0" fontId="23" fillId="25" borderId="108">
      <alignment horizontal="right" vertical="center"/>
    </xf>
    <xf numFmtId="4" fontId="18" fillId="25" borderId="108">
      <alignment horizontal="right" vertical="center"/>
    </xf>
    <xf numFmtId="49" fontId="21" fillId="0" borderId="109" applyNumberFormat="0" applyFont="0" applyFill="0" applyBorder="0" applyProtection="0">
      <alignment horizontal="left" vertical="center" indent="5"/>
    </xf>
    <xf numFmtId="0" fontId="52" fillId="0" borderId="106" applyNumberFormat="0" applyFill="0" applyAlignment="0" applyProtection="0"/>
    <xf numFmtId="4" fontId="18" fillId="27" borderId="108">
      <alignment horizontal="right" vertical="center"/>
    </xf>
    <xf numFmtId="0" fontId="52" fillId="0" borderId="106" applyNumberFormat="0" applyFill="0" applyAlignment="0" applyProtection="0"/>
    <xf numFmtId="0" fontId="1" fillId="12" borderId="0" applyNumberFormat="0" applyBorder="0" applyAlignment="0" applyProtection="0"/>
    <xf numFmtId="0" fontId="45" fillId="36" borderId="105" applyNumberFormat="0" applyAlignment="0" applyProtection="0"/>
    <xf numFmtId="4" fontId="23" fillId="25" borderId="108">
      <alignment horizontal="right" vertical="center"/>
    </xf>
    <xf numFmtId="0" fontId="32" fillId="49" borderId="105" applyNumberFormat="0" applyAlignment="0" applyProtection="0"/>
    <xf numFmtId="0" fontId="52" fillId="0" borderId="91" applyNumberFormat="0" applyFill="0" applyAlignment="0" applyProtection="0"/>
    <xf numFmtId="4" fontId="18" fillId="27" borderId="110">
      <alignment horizontal="right" vertical="center"/>
    </xf>
    <xf numFmtId="0" fontId="18" fillId="27" borderId="110">
      <alignment horizontal="right" vertical="center"/>
    </xf>
    <xf numFmtId="0" fontId="4" fillId="4" borderId="2" applyNumberFormat="0" applyAlignment="0" applyProtection="0"/>
    <xf numFmtId="0" fontId="7" fillId="0" borderId="0" applyNumberFormat="0" applyFill="0" applyBorder="0" applyAlignment="0" applyProtection="0"/>
    <xf numFmtId="0" fontId="1" fillId="14" borderId="0" applyNumberFormat="0" applyBorder="0" applyAlignment="0" applyProtection="0"/>
    <xf numFmtId="0" fontId="1" fillId="8" borderId="0" applyNumberFormat="0" applyBorder="0" applyAlignment="0" applyProtection="0"/>
    <xf numFmtId="0" fontId="33" fillId="49" borderId="97" applyNumberFormat="0" applyAlignment="0" applyProtection="0"/>
    <xf numFmtId="0" fontId="45" fillId="36" borderId="90" applyNumberFormat="0" applyAlignment="0" applyProtection="0"/>
    <xf numFmtId="0" fontId="52" fillId="0" borderId="91" applyNumberFormat="0" applyFill="0" applyAlignment="0" applyProtection="0"/>
    <xf numFmtId="4" fontId="23" fillId="25" borderId="100">
      <alignment horizontal="right" vertical="center"/>
    </xf>
    <xf numFmtId="4" fontId="18" fillId="27" borderId="108">
      <alignment horizontal="right" vertical="center"/>
    </xf>
    <xf numFmtId="0" fontId="18" fillId="25" borderId="108">
      <alignment horizontal="right" vertical="center"/>
    </xf>
    <xf numFmtId="0" fontId="8" fillId="0" borderId="3" applyNumberFormat="0" applyFill="0" applyAlignment="0" applyProtection="0"/>
    <xf numFmtId="0" fontId="52" fillId="0" borderId="106" applyNumberFormat="0" applyFill="0" applyAlignment="0" applyProtection="0"/>
    <xf numFmtId="0" fontId="18" fillId="27" borderId="108">
      <alignment horizontal="right" vertical="center"/>
    </xf>
    <xf numFmtId="0" fontId="18" fillId="27" borderId="100">
      <alignment horizontal="right" vertical="center"/>
    </xf>
    <xf numFmtId="0" fontId="21" fillId="27" borderId="111">
      <alignment horizontal="left" vertical="center" wrapText="1" indent="2"/>
    </xf>
    <xf numFmtId="0" fontId="49" fillId="49" borderId="89" applyNumberFormat="0" applyAlignment="0" applyProtection="0"/>
    <xf numFmtId="0" fontId="21" fillId="0" borderId="96">
      <alignment horizontal="left" vertical="center" wrapText="1" indent="2"/>
    </xf>
    <xf numFmtId="4" fontId="18" fillId="27" borderId="93">
      <alignment horizontal="right" vertical="center"/>
    </xf>
    <xf numFmtId="0" fontId="32" fillId="49" borderId="90" applyNumberFormat="0" applyAlignment="0" applyProtection="0"/>
    <xf numFmtId="4" fontId="18" fillId="27" borderId="94">
      <alignment horizontal="right" vertical="center"/>
    </xf>
    <xf numFmtId="49" fontId="21" fillId="0" borderId="108" applyNumberFormat="0" applyFont="0" applyFill="0" applyBorder="0" applyProtection="0">
      <alignment horizontal="left" vertical="center" indent="2"/>
    </xf>
    <xf numFmtId="49" fontId="20" fillId="0" borderId="93" applyNumberFormat="0" applyFill="0" applyBorder="0" applyProtection="0">
      <alignment horizontal="left" vertical="center"/>
    </xf>
    <xf numFmtId="4" fontId="18" fillId="25" borderId="93">
      <alignment horizontal="right" vertical="center"/>
    </xf>
    <xf numFmtId="4" fontId="18" fillId="27" borderId="93">
      <alignment horizontal="right" vertical="center"/>
    </xf>
    <xf numFmtId="49" fontId="20" fillId="0" borderId="108" applyNumberFormat="0" applyFill="0" applyBorder="0" applyProtection="0">
      <alignment horizontal="left" vertical="center"/>
    </xf>
    <xf numFmtId="4" fontId="23" fillId="25" borderId="93">
      <alignment horizontal="right" vertical="center"/>
    </xf>
    <xf numFmtId="0" fontId="18" fillId="27" borderId="108">
      <alignment horizontal="right" vertical="center"/>
    </xf>
    <xf numFmtId="4" fontId="18" fillId="27" borderId="94">
      <alignment horizontal="right" vertical="center"/>
    </xf>
    <xf numFmtId="0" fontId="21" fillId="0" borderId="93">
      <alignment horizontal="right" vertical="center"/>
    </xf>
    <xf numFmtId="0" fontId="33" fillId="49" borderId="105" applyNumberFormat="0" applyAlignment="0" applyProtection="0"/>
    <xf numFmtId="0" fontId="21" fillId="0" borderId="93">
      <alignment horizontal="right" vertical="center"/>
    </xf>
    <xf numFmtId="0" fontId="18" fillId="25" borderId="93">
      <alignment horizontal="right" vertical="center"/>
    </xf>
    <xf numFmtId="4" fontId="18" fillId="27" borderId="94">
      <alignment horizontal="right" vertical="center"/>
    </xf>
    <xf numFmtId="0" fontId="18" fillId="25" borderId="93">
      <alignment horizontal="right" vertical="center"/>
    </xf>
    <xf numFmtId="0" fontId="49" fillId="49" borderId="89" applyNumberFormat="0" applyAlignment="0" applyProtection="0"/>
    <xf numFmtId="0" fontId="27" fillId="52" borderId="92" applyNumberFormat="0" applyFont="0" applyAlignment="0" applyProtection="0"/>
    <xf numFmtId="0" fontId="1" fillId="21" borderId="0" applyNumberFormat="0" applyBorder="0" applyAlignment="0" applyProtection="0"/>
    <xf numFmtId="0" fontId="18" fillId="27" borderId="108">
      <alignment horizontal="right" vertical="center"/>
    </xf>
    <xf numFmtId="4" fontId="18" fillId="27" borderId="93">
      <alignment horizontal="right" vertical="center"/>
    </xf>
    <xf numFmtId="0" fontId="37" fillId="0" borderId="106" applyNumberFormat="0" applyFill="0" applyAlignment="0" applyProtection="0"/>
    <xf numFmtId="0" fontId="9" fillId="19" borderId="0" applyNumberFormat="0" applyBorder="0" applyAlignment="0" applyProtection="0"/>
    <xf numFmtId="0" fontId="18" fillId="27" borderId="110">
      <alignment horizontal="right" vertical="center"/>
    </xf>
    <xf numFmtId="0" fontId="30" fillId="49" borderId="89" applyNumberFormat="0" applyAlignment="0" applyProtection="0"/>
    <xf numFmtId="49" fontId="21" fillId="0" borderId="94" applyNumberFormat="0" applyFont="0" applyFill="0" applyBorder="0" applyProtection="0">
      <alignment horizontal="left" vertical="center" indent="5"/>
    </xf>
    <xf numFmtId="4" fontId="21" fillId="0" borderId="93" applyFill="0" applyBorder="0" applyProtection="0">
      <alignment horizontal="right" vertical="center"/>
    </xf>
    <xf numFmtId="0" fontId="18" fillId="27" borderId="93">
      <alignment horizontal="right" vertical="center"/>
    </xf>
    <xf numFmtId="0" fontId="8" fillId="0" borderId="3" applyNumberFormat="0" applyFill="0" applyAlignment="0" applyProtection="0"/>
    <xf numFmtId="4" fontId="18" fillId="27" borderId="93">
      <alignment horizontal="right" vertical="center"/>
    </xf>
    <xf numFmtId="0" fontId="21" fillId="0" borderId="108">
      <alignment horizontal="right" vertical="center"/>
    </xf>
    <xf numFmtId="0" fontId="21" fillId="0" borderId="108" applyNumberFormat="0" applyFill="0" applyAlignment="0" applyProtection="0"/>
    <xf numFmtId="0" fontId="1" fillId="9" borderId="0" applyNumberFormat="0" applyBorder="0" applyAlignment="0" applyProtection="0"/>
    <xf numFmtId="0" fontId="21" fillId="26" borderId="100"/>
    <xf numFmtId="0" fontId="49" fillId="49" borderId="112" applyNumberFormat="0" applyAlignment="0" applyProtection="0"/>
    <xf numFmtId="0" fontId="18" fillId="27" borderId="93">
      <alignment horizontal="right" vertical="center"/>
    </xf>
    <xf numFmtId="0" fontId="19" fillId="52" borderId="107" applyNumberFormat="0" applyFont="0" applyAlignment="0" applyProtection="0"/>
    <xf numFmtId="0" fontId="33" fillId="49" borderId="105" applyNumberFormat="0" applyAlignment="0" applyProtection="0"/>
    <xf numFmtId="0" fontId="18" fillId="27" borderId="93">
      <alignment horizontal="right" vertical="center"/>
    </xf>
    <xf numFmtId="0" fontId="27" fillId="52" borderId="99" applyNumberFormat="0" applyFont="0" applyAlignment="0" applyProtection="0"/>
    <xf numFmtId="0" fontId="21" fillId="0" borderId="108">
      <alignment horizontal="right" vertical="center"/>
    </xf>
    <xf numFmtId="0" fontId="33" fillId="49" borderId="90" applyNumberFormat="0" applyAlignment="0" applyProtection="0"/>
    <xf numFmtId="49" fontId="21" fillId="0" borderId="100" applyNumberFormat="0" applyFont="0" applyFill="0" applyBorder="0" applyProtection="0">
      <alignment horizontal="left" vertical="center" indent="2"/>
    </xf>
    <xf numFmtId="0" fontId="32" fillId="49" borderId="105" applyNumberFormat="0" applyAlignment="0" applyProtection="0"/>
    <xf numFmtId="0" fontId="32" fillId="49" borderId="105" applyNumberFormat="0" applyAlignment="0" applyProtection="0"/>
    <xf numFmtId="0" fontId="1" fillId="14" borderId="0" applyNumberFormat="0" applyBorder="0" applyAlignment="0" applyProtection="0"/>
    <xf numFmtId="0" fontId="33" fillId="49" borderId="105" applyNumberFormat="0" applyAlignment="0" applyProtection="0"/>
    <xf numFmtId="0" fontId="37" fillId="0" borderId="91" applyNumberFormat="0" applyFill="0" applyAlignment="0" applyProtection="0"/>
    <xf numFmtId="0" fontId="9" fillId="22" borderId="0" applyNumberFormat="0" applyBorder="0" applyAlignment="0" applyProtection="0"/>
    <xf numFmtId="0" fontId="9" fillId="13" borderId="0" applyNumberFormat="0" applyBorder="0" applyAlignment="0" applyProtection="0"/>
    <xf numFmtId="4" fontId="21" fillId="0" borderId="93">
      <alignment horizontal="right" vertical="center"/>
    </xf>
    <xf numFmtId="0" fontId="27" fillId="52" borderId="92" applyNumberFormat="0" applyFont="0" applyAlignment="0" applyProtection="0"/>
    <xf numFmtId="0" fontId="27" fillId="52" borderId="92" applyNumberFormat="0" applyFont="0" applyAlignment="0" applyProtection="0"/>
    <xf numFmtId="0" fontId="33" fillId="49" borderId="105" applyNumberFormat="0" applyAlignment="0" applyProtection="0"/>
    <xf numFmtId="0" fontId="23" fillId="25" borderId="93">
      <alignment horizontal="right" vertical="center"/>
    </xf>
    <xf numFmtId="0" fontId="21" fillId="0" borderId="96">
      <alignment horizontal="left" vertical="center" wrapText="1" indent="2"/>
    </xf>
    <xf numFmtId="0" fontId="49" fillId="49" borderId="89" applyNumberFormat="0" applyAlignment="0" applyProtection="0"/>
    <xf numFmtId="4" fontId="21" fillId="26" borderId="93"/>
    <xf numFmtId="0" fontId="30" fillId="49" borderId="89" applyNumberFormat="0" applyAlignment="0" applyProtection="0"/>
    <xf numFmtId="0" fontId="21" fillId="26" borderId="93"/>
    <xf numFmtId="0" fontId="18" fillId="25" borderId="93">
      <alignment horizontal="right" vertical="center"/>
    </xf>
    <xf numFmtId="0" fontId="23" fillId="25" borderId="93">
      <alignment horizontal="right" vertical="center"/>
    </xf>
    <xf numFmtId="4" fontId="18" fillId="27" borderId="95">
      <alignment horizontal="right" vertical="center"/>
    </xf>
    <xf numFmtId="0" fontId="21" fillId="27" borderId="96">
      <alignment horizontal="left" vertical="center" wrapText="1" indent="2"/>
    </xf>
    <xf numFmtId="0" fontId="45" fillId="36" borderId="90" applyNumberFormat="0" applyAlignment="0" applyProtection="0"/>
    <xf numFmtId="0" fontId="45" fillId="36" borderId="90" applyNumberFormat="0" applyAlignment="0" applyProtection="0"/>
    <xf numFmtId="4" fontId="21" fillId="0" borderId="108">
      <alignment horizontal="right" vertical="center"/>
    </xf>
    <xf numFmtId="0" fontId="1" fillId="5" borderId="0" applyNumberFormat="0" applyBorder="0" applyAlignment="0" applyProtection="0"/>
    <xf numFmtId="0" fontId="1" fillId="12" borderId="0" applyNumberFormat="0" applyBorder="0" applyAlignment="0" applyProtection="0"/>
    <xf numFmtId="0" fontId="37" fillId="0" borderId="91" applyNumberFormat="0" applyFill="0" applyAlignment="0" applyProtection="0"/>
    <xf numFmtId="0" fontId="1" fillId="6" borderId="0" applyNumberFormat="0" applyBorder="0" applyAlignment="0" applyProtection="0"/>
    <xf numFmtId="0" fontId="18" fillId="25" borderId="108">
      <alignment horizontal="right" vertical="center"/>
    </xf>
    <xf numFmtId="0" fontId="52" fillId="0" borderId="106" applyNumberFormat="0" applyFill="0" applyAlignment="0" applyProtection="0"/>
    <xf numFmtId="0" fontId="37" fillId="0" borderId="91" applyNumberFormat="0" applyFill="0" applyAlignment="0" applyProtection="0"/>
    <xf numFmtId="0" fontId="52" fillId="0" borderId="98" applyNumberFormat="0" applyFill="0" applyAlignment="0" applyProtection="0"/>
    <xf numFmtId="0" fontId="32" fillId="49" borderId="90" applyNumberFormat="0" applyAlignment="0" applyProtection="0"/>
    <xf numFmtId="0" fontId="37" fillId="0" borderId="91" applyNumberFormat="0" applyFill="0" applyAlignment="0" applyProtection="0"/>
    <xf numFmtId="0" fontId="36" fillId="36" borderId="105" applyNumberFormat="0" applyAlignment="0" applyProtection="0"/>
    <xf numFmtId="0" fontId="7" fillId="0" borderId="0" applyNumberFormat="0" applyFill="0" applyBorder="0" applyAlignment="0" applyProtection="0"/>
    <xf numFmtId="0" fontId="30" fillId="49" borderId="89" applyNumberFormat="0" applyAlignment="0" applyProtection="0"/>
    <xf numFmtId="4" fontId="18" fillId="27" borderId="93">
      <alignment horizontal="right" vertical="center"/>
    </xf>
    <xf numFmtId="4" fontId="18" fillId="27" borderId="95">
      <alignment horizontal="right" vertical="center"/>
    </xf>
    <xf numFmtId="4" fontId="23" fillId="25" borderId="93">
      <alignment horizontal="right" vertical="center"/>
    </xf>
    <xf numFmtId="0" fontId="21" fillId="25" borderId="101">
      <alignment horizontal="left" vertical="center"/>
    </xf>
    <xf numFmtId="0" fontId="27" fillId="52" borderId="107" applyNumberFormat="0" applyFont="0" applyAlignment="0" applyProtection="0"/>
    <xf numFmtId="0" fontId="9" fillId="13" borderId="0" applyNumberFormat="0" applyBorder="0" applyAlignment="0" applyProtection="0"/>
    <xf numFmtId="0" fontId="27" fillId="52" borderId="92" applyNumberFormat="0" applyFont="0" applyAlignment="0" applyProtection="0"/>
    <xf numFmtId="0" fontId="21" fillId="0" borderId="93" applyNumberFormat="0" applyFill="0" applyAlignment="0" applyProtection="0"/>
    <xf numFmtId="49" fontId="21" fillId="0" borderId="94" applyNumberFormat="0" applyFont="0" applyFill="0" applyBorder="0" applyProtection="0">
      <alignment horizontal="left" vertical="center" indent="5"/>
    </xf>
    <xf numFmtId="0" fontId="33" fillId="49" borderId="90" applyNumberFormat="0" applyAlignment="0" applyProtection="0"/>
    <xf numFmtId="0" fontId="33" fillId="49" borderId="90" applyNumberFormat="0" applyAlignment="0" applyProtection="0"/>
    <xf numFmtId="0" fontId="21" fillId="0" borderId="93" applyNumberFormat="0" applyFill="0" applyAlignment="0" applyProtection="0"/>
    <xf numFmtId="0" fontId="7" fillId="0" borderId="0" applyNumberFormat="0" applyFill="0" applyBorder="0" applyAlignment="0" applyProtection="0"/>
    <xf numFmtId="0" fontId="33" fillId="49" borderId="90" applyNumberFormat="0" applyAlignment="0" applyProtection="0"/>
    <xf numFmtId="0" fontId="32" fillId="49" borderId="90" applyNumberFormat="0" applyAlignment="0" applyProtection="0"/>
    <xf numFmtId="0" fontId="1" fillId="12" borderId="0" applyNumberFormat="0" applyBorder="0" applyAlignment="0" applyProtection="0"/>
    <xf numFmtId="0" fontId="1" fillId="15" borderId="0" applyNumberFormat="0" applyBorder="0" applyAlignment="0" applyProtection="0"/>
    <xf numFmtId="0" fontId="45" fillId="36" borderId="105" applyNumberFormat="0" applyAlignment="0" applyProtection="0"/>
    <xf numFmtId="0" fontId="1" fillId="17" borderId="0" applyNumberFormat="0" applyBorder="0" applyAlignment="0" applyProtection="0"/>
    <xf numFmtId="0" fontId="45" fillId="36" borderId="97" applyNumberFormat="0" applyAlignment="0" applyProtection="0"/>
    <xf numFmtId="4" fontId="21" fillId="26" borderId="93"/>
    <xf numFmtId="0" fontId="33" fillId="49" borderId="90" applyNumberFormat="0" applyAlignment="0" applyProtection="0"/>
    <xf numFmtId="0" fontId="33" fillId="49" borderId="90" applyNumberFormat="0" applyAlignment="0" applyProtection="0"/>
    <xf numFmtId="0" fontId="45" fillId="36" borderId="90" applyNumberFormat="0" applyAlignment="0" applyProtection="0"/>
    <xf numFmtId="0" fontId="37" fillId="0" borderId="91" applyNumberFormat="0" applyFill="0" applyAlignment="0" applyProtection="0"/>
    <xf numFmtId="0" fontId="52" fillId="0" borderId="91" applyNumberFormat="0" applyFill="0" applyAlignment="0" applyProtection="0"/>
    <xf numFmtId="0" fontId="52" fillId="0" borderId="91" applyNumberFormat="0" applyFill="0" applyAlignment="0" applyProtection="0"/>
    <xf numFmtId="0" fontId="27" fillId="52" borderId="99" applyNumberFormat="0" applyFont="0" applyAlignment="0" applyProtection="0"/>
    <xf numFmtId="0" fontId="18" fillId="25" borderId="93">
      <alignment horizontal="right" vertical="center"/>
    </xf>
    <xf numFmtId="49" fontId="20" fillId="0" borderId="93" applyNumberFormat="0" applyFill="0" applyBorder="0" applyProtection="0">
      <alignment horizontal="left" vertical="center"/>
    </xf>
    <xf numFmtId="0" fontId="52" fillId="0" borderId="106" applyNumberFormat="0" applyFill="0" applyAlignment="0" applyProtection="0"/>
    <xf numFmtId="0" fontId="27" fillId="52" borderId="92" applyNumberFormat="0" applyFont="0" applyAlignment="0" applyProtection="0"/>
    <xf numFmtId="4" fontId="18" fillId="27" borderId="109">
      <alignment horizontal="right" vertical="center"/>
    </xf>
    <xf numFmtId="0" fontId="1" fillId="9" borderId="0" applyNumberFormat="0" applyBorder="0" applyAlignment="0" applyProtection="0"/>
    <xf numFmtId="0" fontId="32" fillId="49" borderId="90" applyNumberFormat="0" applyAlignment="0" applyProtection="0"/>
    <xf numFmtId="0" fontId="45" fillId="36" borderId="90" applyNumberFormat="0" applyAlignment="0" applyProtection="0"/>
    <xf numFmtId="0" fontId="18" fillId="25" borderId="100">
      <alignment horizontal="right" vertical="center"/>
    </xf>
    <xf numFmtId="4" fontId="18" fillId="27" borderId="100">
      <alignment horizontal="right" vertical="center"/>
    </xf>
    <xf numFmtId="49" fontId="21" fillId="0" borderId="109" applyNumberFormat="0" applyFont="0" applyFill="0" applyBorder="0" applyProtection="0">
      <alignment horizontal="left" vertical="center" indent="5"/>
    </xf>
    <xf numFmtId="4" fontId="18" fillId="27" borderId="110">
      <alignment horizontal="right" vertical="center"/>
    </xf>
    <xf numFmtId="0" fontId="1" fillId="20" borderId="0" applyNumberFormat="0" applyBorder="0" applyAlignment="0" applyProtection="0"/>
    <xf numFmtId="0" fontId="9" fillId="16" borderId="0" applyNumberFormat="0" applyBorder="0" applyAlignment="0" applyProtection="0"/>
    <xf numFmtId="0" fontId="1" fillId="15" borderId="0" applyNumberFormat="0" applyBorder="0" applyAlignment="0" applyProtection="0"/>
    <xf numFmtId="4" fontId="21" fillId="0" borderId="100" applyFill="0" applyBorder="0" applyProtection="0">
      <alignment horizontal="right" vertical="center"/>
    </xf>
    <xf numFmtId="0" fontId="1" fillId="11" borderId="0" applyNumberFormat="0" applyBorder="0" applyAlignment="0" applyProtection="0"/>
    <xf numFmtId="0" fontId="21" fillId="25" borderId="109">
      <alignment horizontal="left" vertical="center"/>
    </xf>
    <xf numFmtId="0" fontId="52" fillId="0" borderId="91" applyNumberFormat="0" applyFill="0" applyAlignment="0" applyProtection="0"/>
    <xf numFmtId="4" fontId="18" fillId="27" borderId="93">
      <alignment horizontal="right" vertical="center"/>
    </xf>
    <xf numFmtId="0" fontId="32" fillId="49" borderId="90" applyNumberFormat="0" applyAlignment="0" applyProtection="0"/>
    <xf numFmtId="0" fontId="37" fillId="0" borderId="91" applyNumberFormat="0" applyFill="0" applyAlignment="0" applyProtection="0"/>
    <xf numFmtId="4" fontId="18" fillId="27" borderId="95">
      <alignment horizontal="right" vertical="center"/>
    </xf>
    <xf numFmtId="0" fontId="5" fillId="4" borderId="1" applyNumberFormat="0" applyAlignment="0" applyProtection="0"/>
    <xf numFmtId="0" fontId="52" fillId="0" borderId="98" applyNumberFormat="0" applyFill="0" applyAlignment="0" applyProtection="0"/>
    <xf numFmtId="0" fontId="18" fillId="27" borderId="94">
      <alignment horizontal="right" vertical="center"/>
    </xf>
    <xf numFmtId="0" fontId="21" fillId="25" borderId="109">
      <alignment horizontal="left" vertical="center"/>
    </xf>
    <xf numFmtId="0" fontId="19" fillId="52" borderId="92" applyNumberFormat="0" applyFont="0" applyAlignment="0" applyProtection="0"/>
    <xf numFmtId="0" fontId="27" fillId="52" borderId="92" applyNumberFormat="0" applyFont="0" applyAlignment="0" applyProtection="0"/>
    <xf numFmtId="49" fontId="21" fillId="0" borderId="93" applyNumberFormat="0" applyFont="0" applyFill="0" applyBorder="0" applyProtection="0">
      <alignment horizontal="left" vertical="center" indent="2"/>
    </xf>
    <xf numFmtId="4" fontId="18" fillId="27" borderId="93">
      <alignment horizontal="right" vertical="center"/>
    </xf>
    <xf numFmtId="0" fontId="49" fillId="49" borderId="89" applyNumberFormat="0" applyAlignment="0" applyProtection="0"/>
    <xf numFmtId="0" fontId="18" fillId="27" borderId="93">
      <alignment horizontal="right" vertical="center"/>
    </xf>
    <xf numFmtId="0" fontId="21" fillId="0" borderId="96">
      <alignment horizontal="left" vertical="center" wrapText="1" indent="2"/>
    </xf>
    <xf numFmtId="0" fontId="33" fillId="49" borderId="90" applyNumberFormat="0" applyAlignment="0" applyProtection="0"/>
    <xf numFmtId="0" fontId="23" fillId="25" borderId="93">
      <alignment horizontal="right" vertical="center"/>
    </xf>
    <xf numFmtId="0" fontId="23" fillId="25" borderId="93">
      <alignment horizontal="right" vertical="center"/>
    </xf>
    <xf numFmtId="0" fontId="52" fillId="0" borderId="91" applyNumberFormat="0" applyFill="0" applyAlignment="0" applyProtection="0"/>
    <xf numFmtId="0" fontId="37" fillId="0" borderId="91" applyNumberFormat="0" applyFill="0" applyAlignment="0" applyProtection="0"/>
    <xf numFmtId="0" fontId="9" fillId="19" borderId="0" applyNumberFormat="0" applyBorder="0" applyAlignment="0" applyProtection="0"/>
    <xf numFmtId="0" fontId="27" fillId="52" borderId="107" applyNumberFormat="0" applyFont="0" applyAlignment="0" applyProtection="0"/>
    <xf numFmtId="0" fontId="9" fillId="16" borderId="0" applyNumberFormat="0" applyBorder="0" applyAlignment="0" applyProtection="0"/>
    <xf numFmtId="4" fontId="18" fillId="27" borderId="102">
      <alignment horizontal="right" vertical="center"/>
    </xf>
    <xf numFmtId="4" fontId="21" fillId="26" borderId="108"/>
    <xf numFmtId="0" fontId="30" fillId="49" borderId="112" applyNumberFormat="0" applyAlignment="0" applyProtection="0"/>
    <xf numFmtId="0" fontId="49" fillId="49" borderId="89" applyNumberFormat="0" applyAlignment="0" applyProtection="0"/>
    <xf numFmtId="0" fontId="18" fillId="27" borderId="108">
      <alignment horizontal="right" vertical="center"/>
    </xf>
    <xf numFmtId="0" fontId="33" fillId="49" borderId="90" applyNumberFormat="0" applyAlignment="0" applyProtection="0"/>
    <xf numFmtId="0" fontId="33" fillId="49" borderId="90" applyNumberFormat="0" applyAlignment="0" applyProtection="0"/>
    <xf numFmtId="0" fontId="18" fillId="25" borderId="108">
      <alignment horizontal="right" vertical="center"/>
    </xf>
    <xf numFmtId="167" fontId="21" fillId="53" borderId="108" applyNumberFormat="0" applyFont="0" applyBorder="0" applyAlignment="0" applyProtection="0">
      <alignment horizontal="right" vertical="center"/>
    </xf>
    <xf numFmtId="0" fontId="37" fillId="0" borderId="106" applyNumberFormat="0" applyFill="0" applyAlignment="0" applyProtection="0"/>
    <xf numFmtId="0" fontId="8" fillId="0" borderId="3" applyNumberFormat="0" applyFill="0" applyAlignment="0" applyProtection="0"/>
    <xf numFmtId="0" fontId="4" fillId="4" borderId="2" applyNumberFormat="0" applyAlignment="0" applyProtection="0"/>
    <xf numFmtId="4" fontId="18" fillId="27" borderId="101">
      <alignment horizontal="right" vertical="center"/>
    </xf>
    <xf numFmtId="0" fontId="27" fillId="52" borderId="92" applyNumberFormat="0" applyFont="0" applyAlignment="0" applyProtection="0"/>
    <xf numFmtId="0" fontId="21" fillId="27" borderId="96">
      <alignment horizontal="left" vertical="center" wrapText="1" indent="2"/>
    </xf>
    <xf numFmtId="4" fontId="18" fillId="25" borderId="93">
      <alignment horizontal="right" vertical="center"/>
    </xf>
    <xf numFmtId="0" fontId="30" fillId="49" borderId="89" applyNumberFormat="0" applyAlignment="0" applyProtection="0"/>
    <xf numFmtId="0" fontId="52" fillId="0" borderId="91" applyNumberFormat="0" applyFill="0" applyAlignment="0" applyProtection="0"/>
    <xf numFmtId="0" fontId="18" fillId="27" borderId="94">
      <alignment horizontal="right" vertical="center"/>
    </xf>
    <xf numFmtId="0" fontId="45" fillId="36" borderId="90" applyNumberFormat="0" applyAlignment="0" applyProtection="0"/>
    <xf numFmtId="0" fontId="18" fillId="25" borderId="93">
      <alignment horizontal="right" vertical="center"/>
    </xf>
    <xf numFmtId="0" fontId="52" fillId="0" borderId="106" applyNumberFormat="0" applyFill="0" applyAlignment="0" applyProtection="0"/>
    <xf numFmtId="0" fontId="18" fillId="27" borderId="93">
      <alignment horizontal="right" vertical="center"/>
    </xf>
    <xf numFmtId="0" fontId="18" fillId="25" borderId="108">
      <alignment horizontal="right" vertical="center"/>
    </xf>
    <xf numFmtId="0" fontId="33" fillId="49" borderId="90" applyNumberFormat="0" applyAlignment="0" applyProtection="0"/>
    <xf numFmtId="49" fontId="20" fillId="0" borderId="93" applyNumberFormat="0" applyFill="0" applyBorder="0" applyProtection="0">
      <alignment horizontal="left" vertical="center"/>
    </xf>
    <xf numFmtId="0" fontId="18" fillId="25" borderId="93">
      <alignment horizontal="right" vertical="center"/>
    </xf>
    <xf numFmtId="0" fontId="23" fillId="25" borderId="93">
      <alignment horizontal="right" vertical="center"/>
    </xf>
    <xf numFmtId="0" fontId="18" fillId="27" borderId="94">
      <alignment horizontal="right" vertical="center"/>
    </xf>
    <xf numFmtId="4" fontId="23" fillId="25" borderId="93">
      <alignment horizontal="right" vertical="center"/>
    </xf>
    <xf numFmtId="0" fontId="21" fillId="0" borderId="93" applyNumberFormat="0" applyFill="0" applyAlignment="0" applyProtection="0"/>
    <xf numFmtId="0" fontId="45" fillId="36" borderId="90" applyNumberFormat="0" applyAlignment="0" applyProtection="0"/>
    <xf numFmtId="4" fontId="21" fillId="0" borderId="108" applyFill="0" applyBorder="0" applyProtection="0">
      <alignment horizontal="right" vertical="center"/>
    </xf>
    <xf numFmtId="0" fontId="21" fillId="0" borderId="100" applyNumberFormat="0" applyFill="0" applyAlignment="0" applyProtection="0"/>
    <xf numFmtId="4" fontId="18" fillId="27" borderId="93">
      <alignment horizontal="right" vertical="center"/>
    </xf>
    <xf numFmtId="0" fontId="1" fillId="18" borderId="0" applyNumberFormat="0" applyBorder="0" applyAlignment="0" applyProtection="0"/>
    <xf numFmtId="0" fontId="7" fillId="0" borderId="0" applyNumberFormat="0" applyFill="0" applyBorder="0" applyAlignment="0" applyProtection="0"/>
    <xf numFmtId="0" fontId="18" fillId="27" borderId="93">
      <alignment horizontal="right" vertical="center"/>
    </xf>
    <xf numFmtId="49" fontId="20" fillId="0" borderId="93" applyNumberFormat="0" applyFill="0" applyBorder="0" applyProtection="0">
      <alignment horizontal="left" vertical="center"/>
    </xf>
    <xf numFmtId="0" fontId="36" fillId="36" borderId="90" applyNumberFormat="0" applyAlignment="0" applyProtection="0"/>
    <xf numFmtId="0" fontId="18" fillId="27" borderId="93">
      <alignment horizontal="right" vertical="center"/>
    </xf>
    <xf numFmtId="0" fontId="9" fillId="10" borderId="0" applyNumberFormat="0" applyBorder="0" applyAlignment="0" applyProtection="0"/>
    <xf numFmtId="0" fontId="49" fillId="49" borderId="112" applyNumberFormat="0" applyAlignment="0" applyProtection="0"/>
    <xf numFmtId="0" fontId="18" fillId="27" borderId="93">
      <alignment horizontal="right" vertical="center"/>
    </xf>
    <xf numFmtId="0" fontId="49" fillId="49" borderId="112" applyNumberFormat="0" applyAlignment="0" applyProtection="0"/>
    <xf numFmtId="0" fontId="1" fillId="8" borderId="0" applyNumberFormat="0" applyBorder="0" applyAlignment="0" applyProtection="0"/>
    <xf numFmtId="4" fontId="21" fillId="26" borderId="100"/>
    <xf numFmtId="0" fontId="49" fillId="49" borderId="112" applyNumberFormat="0" applyAlignment="0" applyProtection="0"/>
    <xf numFmtId="4" fontId="18" fillId="27" borderId="93">
      <alignment horizontal="right" vertical="center"/>
    </xf>
    <xf numFmtId="4" fontId="21" fillId="0" borderId="100">
      <alignment horizontal="right" vertical="center"/>
    </xf>
    <xf numFmtId="4" fontId="21" fillId="26" borderId="93"/>
    <xf numFmtId="0" fontId="21" fillId="25" borderId="94">
      <alignment horizontal="left" vertical="center"/>
    </xf>
    <xf numFmtId="0" fontId="21" fillId="0" borderId="108" applyNumberFormat="0" applyFill="0" applyAlignment="0" applyProtection="0"/>
    <xf numFmtId="0" fontId="6" fillId="0" borderId="0" applyNumberFormat="0" applyFill="0" applyBorder="0" applyAlignment="0" applyProtection="0"/>
    <xf numFmtId="49" fontId="21" fillId="0" borderId="109" applyNumberFormat="0" applyFont="0" applyFill="0" applyBorder="0" applyProtection="0">
      <alignment horizontal="left" vertical="center" indent="5"/>
    </xf>
    <xf numFmtId="0" fontId="32" fillId="49" borderId="90" applyNumberFormat="0" applyAlignment="0" applyProtection="0"/>
    <xf numFmtId="0" fontId="1" fillId="21" borderId="0" applyNumberFormat="0" applyBorder="0" applyAlignment="0" applyProtection="0"/>
    <xf numFmtId="0" fontId="1" fillId="18" borderId="0" applyNumberFormat="0" applyBorder="0" applyAlignment="0" applyProtection="0"/>
    <xf numFmtId="0" fontId="21" fillId="0" borderId="93">
      <alignment horizontal="right" vertical="center"/>
    </xf>
    <xf numFmtId="0" fontId="19" fillId="52" borderId="92" applyNumberFormat="0" applyFont="0" applyAlignment="0" applyProtection="0"/>
    <xf numFmtId="0" fontId="45" fillId="36" borderId="90" applyNumberFormat="0" applyAlignment="0" applyProtection="0"/>
    <xf numFmtId="4" fontId="23" fillId="25" borderId="108">
      <alignment horizontal="right" vertical="center"/>
    </xf>
    <xf numFmtId="4" fontId="18" fillId="25" borderId="93">
      <alignment horizontal="right" vertical="center"/>
    </xf>
    <xf numFmtId="0" fontId="21" fillId="27" borderId="96">
      <alignment horizontal="left" vertical="center" wrapText="1" indent="2"/>
    </xf>
    <xf numFmtId="0" fontId="19" fillId="52" borderId="92" applyNumberFormat="0" applyFont="0" applyAlignment="0" applyProtection="0"/>
    <xf numFmtId="0" fontId="21" fillId="26" borderId="93"/>
    <xf numFmtId="0" fontId="32" fillId="49" borderId="90" applyNumberFormat="0" applyAlignment="0" applyProtection="0"/>
    <xf numFmtId="167" fontId="21" fillId="53" borderId="93" applyNumberFormat="0" applyFont="0" applyBorder="0" applyAlignment="0" applyProtection="0">
      <alignment horizontal="right" vertical="center"/>
    </xf>
    <xf numFmtId="4" fontId="23" fillId="25" borderId="93">
      <alignment horizontal="right" vertical="center"/>
    </xf>
    <xf numFmtId="4" fontId="18" fillId="25" borderId="93">
      <alignment horizontal="right" vertical="center"/>
    </xf>
    <xf numFmtId="0" fontId="18" fillId="27" borderId="95">
      <alignment horizontal="right" vertical="center"/>
    </xf>
    <xf numFmtId="4" fontId="18" fillId="27" borderId="94">
      <alignment horizontal="right" vertical="center"/>
    </xf>
    <xf numFmtId="4" fontId="18" fillId="27" borderId="95">
      <alignment horizontal="right" vertical="center"/>
    </xf>
    <xf numFmtId="49" fontId="21" fillId="0" borderId="93" applyNumberFormat="0" applyFont="0" applyFill="0" applyBorder="0" applyProtection="0">
      <alignment horizontal="left" vertical="center" indent="2"/>
    </xf>
    <xf numFmtId="4" fontId="18" fillId="27" borderId="109">
      <alignment horizontal="right" vertical="center"/>
    </xf>
    <xf numFmtId="0" fontId="52" fillId="0" borderId="106" applyNumberFormat="0" applyFill="0" applyAlignment="0" applyProtection="0"/>
    <xf numFmtId="0" fontId="19" fillId="52" borderId="99" applyNumberFormat="0" applyFont="0" applyAlignment="0" applyProtection="0"/>
    <xf numFmtId="0" fontId="9" fillId="22" borderId="0" applyNumberFormat="0" applyBorder="0" applyAlignment="0" applyProtection="0"/>
    <xf numFmtId="4" fontId="21" fillId="26" borderId="108"/>
    <xf numFmtId="0" fontId="36" fillId="36" borderId="90" applyNumberFormat="0" applyAlignment="0" applyProtection="0"/>
    <xf numFmtId="0" fontId="1" fillId="5" borderId="0" applyNumberFormat="0" applyBorder="0" applyAlignment="0" applyProtection="0"/>
    <xf numFmtId="49" fontId="20" fillId="0" borderId="108" applyNumberFormat="0" applyFill="0" applyBorder="0" applyProtection="0">
      <alignment horizontal="left" vertical="center"/>
    </xf>
    <xf numFmtId="0" fontId="32" fillId="49" borderId="97" applyNumberFormat="0" applyAlignment="0" applyProtection="0"/>
    <xf numFmtId="0" fontId="1" fillId="20" borderId="0" applyNumberFormat="0" applyBorder="0" applyAlignment="0" applyProtection="0"/>
    <xf numFmtId="0" fontId="52" fillId="0" borderId="106" applyNumberFormat="0" applyFill="0" applyAlignment="0" applyProtection="0"/>
    <xf numFmtId="0" fontId="1" fillId="17" borderId="0" applyNumberFormat="0" applyBorder="0" applyAlignment="0" applyProtection="0"/>
    <xf numFmtId="0" fontId="32" fillId="49" borderId="90" applyNumberFormat="0" applyAlignment="0" applyProtection="0"/>
    <xf numFmtId="0" fontId="21" fillId="27" borderId="111">
      <alignment horizontal="left" vertical="center" wrapText="1" indent="2"/>
    </xf>
    <xf numFmtId="0" fontId="36" fillId="36" borderId="90" applyNumberFormat="0" applyAlignment="0" applyProtection="0"/>
    <xf numFmtId="0" fontId="21" fillId="26" borderId="93"/>
    <xf numFmtId="0" fontId="36" fillId="36" borderId="90" applyNumberFormat="0" applyAlignment="0" applyProtection="0"/>
    <xf numFmtId="0" fontId="1" fillId="9" borderId="0" applyNumberFormat="0" applyBorder="0" applyAlignment="0" applyProtection="0"/>
    <xf numFmtId="0" fontId="27" fillId="52" borderId="107" applyNumberFormat="0" applyFont="0" applyAlignment="0" applyProtection="0"/>
    <xf numFmtId="0" fontId="21" fillId="27" borderId="111">
      <alignment horizontal="left" vertical="center" wrapText="1" indent="2"/>
    </xf>
    <xf numFmtId="0" fontId="18" fillId="27" borderId="93">
      <alignment horizontal="right" vertical="center"/>
    </xf>
    <xf numFmtId="0" fontId="52" fillId="0" borderId="91" applyNumberFormat="0" applyFill="0" applyAlignment="0" applyProtection="0"/>
    <xf numFmtId="0" fontId="23" fillId="25" borderId="93">
      <alignment horizontal="right" vertical="center"/>
    </xf>
    <xf numFmtId="0" fontId="45" fillId="36" borderId="90" applyNumberFormat="0" applyAlignment="0" applyProtection="0"/>
    <xf numFmtId="0" fontId="33" fillId="49" borderId="90" applyNumberFormat="0" applyAlignment="0" applyProtection="0"/>
    <xf numFmtId="0" fontId="1" fillId="12" borderId="0" applyNumberFormat="0" applyBorder="0" applyAlignment="0" applyProtection="0"/>
    <xf numFmtId="0" fontId="37" fillId="0" borderId="91" applyNumberFormat="0" applyFill="0" applyAlignment="0" applyProtection="0"/>
    <xf numFmtId="167" fontId="21" fillId="53" borderId="93" applyNumberFormat="0" applyFont="0" applyBorder="0" applyAlignment="0" applyProtection="0">
      <alignment horizontal="right" vertical="center"/>
    </xf>
    <xf numFmtId="49" fontId="21" fillId="0" borderId="93" applyNumberFormat="0" applyFont="0" applyFill="0" applyBorder="0" applyProtection="0">
      <alignment horizontal="left" vertical="center" indent="2"/>
    </xf>
    <xf numFmtId="0" fontId="36" fillId="36" borderId="90" applyNumberFormat="0" applyAlignment="0" applyProtection="0"/>
    <xf numFmtId="0" fontId="21" fillId="27" borderId="96">
      <alignment horizontal="left" vertical="center" wrapText="1" indent="2"/>
    </xf>
    <xf numFmtId="0" fontId="49" fillId="49" borderId="89" applyNumberFormat="0" applyAlignment="0" applyProtection="0"/>
    <xf numFmtId="0" fontId="1" fillId="11" borderId="0" applyNumberFormat="0" applyBorder="0" applyAlignment="0" applyProtection="0"/>
    <xf numFmtId="0" fontId="36" fillId="36" borderId="90" applyNumberFormat="0" applyAlignment="0" applyProtection="0"/>
    <xf numFmtId="0" fontId="36" fillId="36" borderId="90" applyNumberFormat="0" applyAlignment="0" applyProtection="0"/>
    <xf numFmtId="49" fontId="21" fillId="0" borderId="109" applyNumberFormat="0" applyFont="0" applyFill="0" applyBorder="0" applyProtection="0">
      <alignment horizontal="left" vertical="center" indent="5"/>
    </xf>
    <xf numFmtId="0" fontId="1" fillId="11" borderId="0" applyNumberFormat="0" applyBorder="0" applyAlignment="0" applyProtection="0"/>
    <xf numFmtId="4" fontId="21" fillId="26" borderId="108"/>
    <xf numFmtId="0" fontId="37" fillId="0" borderId="106" applyNumberFormat="0" applyFill="0" applyAlignment="0" applyProtection="0"/>
    <xf numFmtId="0" fontId="18" fillId="27" borderId="110">
      <alignment horizontal="right" vertical="center"/>
    </xf>
    <xf numFmtId="0" fontId="33" fillId="49" borderId="105" applyNumberFormat="0" applyAlignment="0" applyProtection="0"/>
    <xf numFmtId="0" fontId="21" fillId="0" borderId="96">
      <alignment horizontal="left" vertical="center" wrapText="1" indent="2"/>
    </xf>
    <xf numFmtId="0" fontId="21" fillId="27" borderId="96">
      <alignment horizontal="left" vertical="center" wrapText="1" indent="2"/>
    </xf>
    <xf numFmtId="0" fontId="18" fillId="27" borderId="94">
      <alignment horizontal="right" vertical="center"/>
    </xf>
    <xf numFmtId="0" fontId="32" fillId="49" borderId="90" applyNumberFormat="0" applyAlignment="0" applyProtection="0"/>
    <xf numFmtId="0" fontId="37" fillId="0" borderId="91" applyNumberFormat="0" applyFill="0" applyAlignment="0" applyProtection="0"/>
    <xf numFmtId="0" fontId="49" fillId="49" borderId="89" applyNumberFormat="0" applyAlignment="0" applyProtection="0"/>
    <xf numFmtId="0" fontId="52" fillId="0" borderId="98" applyNumberFormat="0" applyFill="0" applyAlignment="0" applyProtection="0"/>
    <xf numFmtId="49" fontId="21" fillId="0" borderId="93" applyNumberFormat="0" applyFont="0" applyFill="0" applyBorder="0" applyProtection="0">
      <alignment horizontal="left" vertical="center" indent="2"/>
    </xf>
    <xf numFmtId="4" fontId="21" fillId="0" borderId="93" applyFill="0" applyBorder="0" applyProtection="0">
      <alignment horizontal="right" vertical="center"/>
    </xf>
    <xf numFmtId="4" fontId="18" fillId="25" borderId="100">
      <alignment horizontal="right" vertical="center"/>
    </xf>
    <xf numFmtId="167" fontId="21" fillId="53" borderId="93" applyNumberFormat="0" applyFont="0" applyBorder="0" applyAlignment="0" applyProtection="0">
      <alignment horizontal="right" vertical="center"/>
    </xf>
    <xf numFmtId="0" fontId="30" fillId="49" borderId="112" applyNumberFormat="0" applyAlignment="0" applyProtection="0"/>
    <xf numFmtId="0" fontId="21" fillId="0" borderId="96">
      <alignment horizontal="left" vertical="center" wrapText="1" indent="2"/>
    </xf>
    <xf numFmtId="0" fontId="49" fillId="49" borderId="89" applyNumberFormat="0" applyAlignment="0" applyProtection="0"/>
    <xf numFmtId="0" fontId="18" fillId="27" borderId="95">
      <alignment horizontal="right" vertical="center"/>
    </xf>
    <xf numFmtId="0" fontId="36" fillId="36" borderId="90" applyNumberFormat="0" applyAlignment="0" applyProtection="0"/>
    <xf numFmtId="0" fontId="18" fillId="27" borderId="95">
      <alignment horizontal="right" vertical="center"/>
    </xf>
    <xf numFmtId="4" fontId="18" fillId="27" borderId="93">
      <alignment horizontal="right" vertical="center"/>
    </xf>
    <xf numFmtId="0" fontId="18" fillId="27" borderId="93">
      <alignment horizontal="right" vertical="center"/>
    </xf>
    <xf numFmtId="0" fontId="30" fillId="49" borderId="89" applyNumberFormat="0" applyAlignment="0" applyProtection="0"/>
    <xf numFmtId="0" fontId="32" fillId="49" borderId="90" applyNumberFormat="0" applyAlignment="0" applyProtection="0"/>
    <xf numFmtId="0" fontId="37" fillId="0" borderId="91" applyNumberFormat="0" applyFill="0" applyAlignment="0" applyProtection="0"/>
    <xf numFmtId="0" fontId="21" fillId="26" borderId="93"/>
    <xf numFmtId="4" fontId="21" fillId="26" borderId="93"/>
    <xf numFmtId="4" fontId="18" fillId="27" borderId="93">
      <alignment horizontal="right" vertical="center"/>
    </xf>
    <xf numFmtId="0" fontId="23" fillId="25" borderId="93">
      <alignment horizontal="right" vertical="center"/>
    </xf>
    <xf numFmtId="0" fontId="36" fillId="36" borderId="90" applyNumberFormat="0" applyAlignment="0" applyProtection="0"/>
    <xf numFmtId="0" fontId="33" fillId="49" borderId="90" applyNumberFormat="0" applyAlignment="0" applyProtection="0"/>
    <xf numFmtId="4" fontId="21" fillId="0" borderId="93">
      <alignment horizontal="right" vertical="center"/>
    </xf>
    <xf numFmtId="0" fontId="21" fillId="27" borderId="96">
      <alignment horizontal="left" vertical="center" wrapText="1" indent="2"/>
    </xf>
    <xf numFmtId="0" fontId="21" fillId="0" borderId="96">
      <alignment horizontal="left" vertical="center" wrapText="1" indent="2"/>
    </xf>
    <xf numFmtId="0" fontId="49" fillId="49" borderId="89" applyNumberFormat="0" applyAlignment="0" applyProtection="0"/>
    <xf numFmtId="0" fontId="45" fillId="36" borderId="90" applyNumberFormat="0" applyAlignment="0" applyProtection="0"/>
    <xf numFmtId="0" fontId="32" fillId="49" borderId="90" applyNumberFormat="0" applyAlignment="0" applyProtection="0"/>
    <xf numFmtId="0" fontId="30" fillId="49" borderId="89" applyNumberFormat="0" applyAlignment="0" applyProtection="0"/>
    <xf numFmtId="0" fontId="18" fillId="27" borderId="95">
      <alignment horizontal="right" vertical="center"/>
    </xf>
    <xf numFmtId="0" fontId="23" fillId="25" borderId="93">
      <alignment horizontal="right" vertical="center"/>
    </xf>
    <xf numFmtId="4" fontId="18" fillId="25" borderId="93">
      <alignment horizontal="right" vertical="center"/>
    </xf>
    <xf numFmtId="4" fontId="18" fillId="27" borderId="93">
      <alignment horizontal="right" vertical="center"/>
    </xf>
    <xf numFmtId="49" fontId="21" fillId="0" borderId="94" applyNumberFormat="0" applyFont="0" applyFill="0" applyBorder="0" applyProtection="0">
      <alignment horizontal="left" vertical="center" indent="5"/>
    </xf>
    <xf numFmtId="4" fontId="21" fillId="0" borderId="93" applyFill="0" applyBorder="0" applyProtection="0">
      <alignment horizontal="right" vertical="center"/>
    </xf>
    <xf numFmtId="4" fontId="18" fillId="25" borderId="93">
      <alignment horizontal="right" vertical="center"/>
    </xf>
    <xf numFmtId="0" fontId="45" fillId="36" borderId="90" applyNumberFormat="0" applyAlignment="0" applyProtection="0"/>
    <xf numFmtId="0" fontId="36" fillId="36" borderId="90" applyNumberFormat="0" applyAlignment="0" applyProtection="0"/>
    <xf numFmtId="0" fontId="32" fillId="49" borderId="90" applyNumberFormat="0" applyAlignment="0" applyProtection="0"/>
    <xf numFmtId="0" fontId="21" fillId="27" borderId="96">
      <alignment horizontal="left" vertical="center" wrapText="1" indent="2"/>
    </xf>
    <xf numFmtId="0" fontId="21" fillId="0" borderId="96">
      <alignment horizontal="left" vertical="center" wrapText="1" indent="2"/>
    </xf>
    <xf numFmtId="0" fontId="21" fillId="27" borderId="96">
      <alignment horizontal="left" vertical="center" wrapText="1" indent="2"/>
    </xf>
    <xf numFmtId="4" fontId="18" fillId="27" borderId="108">
      <alignment horizontal="right" vertical="center"/>
    </xf>
    <xf numFmtId="0" fontId="33" fillId="49" borderId="105" applyNumberFormat="0" applyAlignment="0" applyProtection="0"/>
    <xf numFmtId="0" fontId="37" fillId="0" borderId="106" applyNumberFormat="0" applyFill="0" applyAlignment="0" applyProtection="0"/>
    <xf numFmtId="0" fontId="21" fillId="0" borderId="108">
      <alignment horizontal="right" vertical="center"/>
    </xf>
    <xf numFmtId="49" fontId="20" fillId="0" borderId="108" applyNumberFormat="0" applyFill="0" applyBorder="0" applyProtection="0">
      <alignment horizontal="left" vertical="center"/>
    </xf>
    <xf numFmtId="4" fontId="18" fillId="27" borderId="110">
      <alignment horizontal="right" vertical="center"/>
    </xf>
    <xf numFmtId="0" fontId="18" fillId="27" borderId="109">
      <alignment horizontal="right" vertical="center"/>
    </xf>
    <xf numFmtId="0" fontId="21" fillId="0" borderId="108">
      <alignment horizontal="right" vertical="center"/>
    </xf>
    <xf numFmtId="0" fontId="27" fillId="52" borderId="107" applyNumberFormat="0" applyFont="0" applyAlignment="0" applyProtection="0"/>
    <xf numFmtId="0" fontId="30" fillId="49" borderId="112" applyNumberFormat="0" applyAlignment="0" applyProtection="0"/>
    <xf numFmtId="0" fontId="18" fillId="27" borderId="108">
      <alignment horizontal="right" vertical="center"/>
    </xf>
    <xf numFmtId="0" fontId="21" fillId="0" borderId="108">
      <alignment horizontal="right" vertical="center"/>
    </xf>
    <xf numFmtId="0" fontId="30" fillId="49" borderId="112" applyNumberFormat="0" applyAlignment="0" applyProtection="0"/>
    <xf numFmtId="0" fontId="45" fillId="36" borderId="105" applyNumberFormat="0" applyAlignment="0" applyProtection="0"/>
    <xf numFmtId="0" fontId="49" fillId="49" borderId="112" applyNumberFormat="0" applyAlignment="0" applyProtection="0"/>
    <xf numFmtId="0" fontId="21" fillId="0" borderId="111">
      <alignment horizontal="left" vertical="center" wrapText="1" indent="2"/>
    </xf>
    <xf numFmtId="0" fontId="52" fillId="0" borderId="106" applyNumberFormat="0" applyFill="0" applyAlignment="0" applyProtection="0"/>
    <xf numFmtId="0" fontId="36" fillId="36" borderId="105" applyNumberFormat="0" applyAlignment="0" applyProtection="0"/>
    <xf numFmtId="0" fontId="21" fillId="27" borderId="111">
      <alignment horizontal="left" vertical="center" wrapText="1" indent="2"/>
    </xf>
    <xf numFmtId="0" fontId="45" fillId="36" borderId="105" applyNumberFormat="0" applyAlignment="0" applyProtection="0"/>
    <xf numFmtId="4" fontId="18" fillId="27" borderId="110">
      <alignment horizontal="right" vertical="center"/>
    </xf>
    <xf numFmtId="0" fontId="18" fillId="27" borderId="108">
      <alignment horizontal="right" vertical="center"/>
    </xf>
    <xf numFmtId="0" fontId="18" fillId="27" borderId="108">
      <alignment horizontal="right" vertical="center"/>
    </xf>
    <xf numFmtId="4" fontId="18" fillId="25" borderId="108">
      <alignment horizontal="right" vertical="center"/>
    </xf>
    <xf numFmtId="0" fontId="27" fillId="52" borderId="107" applyNumberFormat="0" applyFont="0" applyAlignment="0" applyProtection="0"/>
    <xf numFmtId="0" fontId="9" fillId="10" borderId="0" applyNumberFormat="0" applyBorder="0" applyAlignment="0" applyProtection="0"/>
    <xf numFmtId="0" fontId="9" fillId="22" borderId="0" applyNumberFormat="0" applyBorder="0" applyAlignment="0" applyProtection="0"/>
    <xf numFmtId="0" fontId="37" fillId="0" borderId="106" applyNumberFormat="0" applyFill="0" applyAlignment="0" applyProtection="0"/>
    <xf numFmtId="49" fontId="20" fillId="0" borderId="108" applyNumberFormat="0" applyFill="0" applyBorder="0" applyProtection="0">
      <alignment horizontal="left" vertical="center"/>
    </xf>
    <xf numFmtId="49" fontId="21" fillId="0" borderId="108" applyNumberFormat="0" applyFont="0" applyFill="0" applyBorder="0" applyProtection="0">
      <alignment horizontal="left" vertical="center" indent="2"/>
    </xf>
    <xf numFmtId="0" fontId="23" fillId="25" borderId="108">
      <alignment horizontal="right" vertical="center"/>
    </xf>
    <xf numFmtId="0" fontId="21" fillId="27" borderId="111">
      <alignment horizontal="left" vertical="center" wrapText="1" indent="2"/>
    </xf>
    <xf numFmtId="0" fontId="33" fillId="49" borderId="105" applyNumberFormat="0" applyAlignment="0" applyProtection="0"/>
    <xf numFmtId="0" fontId="9" fillId="16"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0" fontId="9" fillId="13"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4" fontId="21" fillId="26" borderId="108"/>
    <xf numFmtId="0" fontId="36" fillId="36" borderId="105" applyNumberFormat="0" applyAlignment="0" applyProtection="0"/>
    <xf numFmtId="0" fontId="33" fillId="49" borderId="105" applyNumberFormat="0" applyAlignment="0" applyProtection="0"/>
    <xf numFmtId="0" fontId="52" fillId="0" borderId="106" applyNumberFormat="0" applyFill="0" applyAlignment="0" applyProtection="0"/>
    <xf numFmtId="4" fontId="18" fillId="27" borderId="100">
      <alignment horizontal="right" vertical="center"/>
    </xf>
    <xf numFmtId="0" fontId="21" fillId="26" borderId="100"/>
    <xf numFmtId="0" fontId="32" fillId="49" borderId="97" applyNumberFormat="0" applyAlignment="0" applyProtection="0"/>
    <xf numFmtId="0" fontId="18" fillId="25" borderId="100">
      <alignment horizontal="right" vertical="center"/>
    </xf>
    <xf numFmtId="0" fontId="21" fillId="0" borderId="100">
      <alignment horizontal="right" vertical="center"/>
    </xf>
    <xf numFmtId="0" fontId="52" fillId="0" borderId="98" applyNumberFormat="0" applyFill="0" applyAlignment="0" applyProtection="0"/>
    <xf numFmtId="0" fontId="21" fillId="25" borderId="101">
      <alignment horizontal="left" vertical="center"/>
    </xf>
    <xf numFmtId="0" fontId="45" fillId="36" borderId="97" applyNumberFormat="0" applyAlignment="0" applyProtection="0"/>
    <xf numFmtId="167" fontId="21" fillId="53" borderId="100" applyNumberFormat="0" applyFont="0" applyBorder="0" applyAlignment="0" applyProtection="0">
      <alignment horizontal="right" vertical="center"/>
    </xf>
    <xf numFmtId="0" fontId="27" fillId="52" borderId="99" applyNumberFormat="0" applyFont="0" applyAlignment="0" applyProtection="0"/>
    <xf numFmtId="0" fontId="21" fillId="0" borderId="103">
      <alignment horizontal="left" vertical="center" wrapText="1" indent="2"/>
    </xf>
    <xf numFmtId="4" fontId="21" fillId="26" borderId="100"/>
    <xf numFmtId="49" fontId="20" fillId="0" borderId="100" applyNumberFormat="0" applyFill="0" applyBorder="0" applyProtection="0">
      <alignment horizontal="left" vertical="center"/>
    </xf>
    <xf numFmtId="0" fontId="21" fillId="0" borderId="100">
      <alignment horizontal="right" vertical="center"/>
    </xf>
    <xf numFmtId="4" fontId="18" fillId="27" borderId="102">
      <alignment horizontal="right" vertical="center"/>
    </xf>
    <xf numFmtId="4" fontId="18" fillId="27" borderId="100">
      <alignment horizontal="right" vertical="center"/>
    </xf>
    <xf numFmtId="4" fontId="18" fillId="27" borderId="100">
      <alignment horizontal="right" vertical="center"/>
    </xf>
    <xf numFmtId="0" fontId="23" fillId="25" borderId="100">
      <alignment horizontal="right" vertical="center"/>
    </xf>
    <xf numFmtId="0" fontId="18" fillId="25" borderId="100">
      <alignment horizontal="right" vertical="center"/>
    </xf>
    <xf numFmtId="49" fontId="21" fillId="0" borderId="100" applyNumberFormat="0" applyFont="0" applyFill="0" applyBorder="0" applyProtection="0">
      <alignment horizontal="left" vertical="center" indent="2"/>
    </xf>
    <xf numFmtId="0" fontId="45" fillId="36" borderId="97" applyNumberFormat="0" applyAlignment="0" applyProtection="0"/>
    <xf numFmtId="0" fontId="30" fillId="49" borderId="104" applyNumberFormat="0" applyAlignment="0" applyProtection="0"/>
    <xf numFmtId="49" fontId="21" fillId="0" borderId="100" applyNumberFormat="0" applyFont="0" applyFill="0" applyBorder="0" applyProtection="0">
      <alignment horizontal="left" vertical="center" indent="2"/>
    </xf>
    <xf numFmtId="0" fontId="36" fillId="36" borderId="97" applyNumberFormat="0" applyAlignment="0" applyProtection="0"/>
    <xf numFmtId="4" fontId="21" fillId="0" borderId="100" applyFill="0" applyBorder="0" applyProtection="0">
      <alignment horizontal="right" vertical="center"/>
    </xf>
    <xf numFmtId="0" fontId="33" fillId="49" borderId="97" applyNumberFormat="0" applyAlignment="0" applyProtection="0"/>
    <xf numFmtId="0" fontId="52" fillId="0" borderId="98" applyNumberFormat="0" applyFill="0" applyAlignment="0" applyProtection="0"/>
    <xf numFmtId="0" fontId="49" fillId="49" borderId="104" applyNumberFormat="0" applyAlignment="0" applyProtection="0"/>
    <xf numFmtId="0" fontId="21" fillId="0" borderId="100" applyNumberFormat="0" applyFill="0" applyAlignment="0" applyProtection="0"/>
    <xf numFmtId="4" fontId="21" fillId="0" borderId="100">
      <alignment horizontal="right" vertical="center"/>
    </xf>
    <xf numFmtId="0" fontId="21" fillId="0" borderId="100">
      <alignment horizontal="right" vertical="center"/>
    </xf>
    <xf numFmtId="0" fontId="45" fillId="36" borderId="97" applyNumberFormat="0" applyAlignment="0" applyProtection="0"/>
    <xf numFmtId="0" fontId="30" fillId="49" borderId="104" applyNumberFormat="0" applyAlignment="0" applyProtection="0"/>
    <xf numFmtId="0" fontId="32" fillId="49" borderId="97" applyNumberFormat="0" applyAlignment="0" applyProtection="0"/>
    <xf numFmtId="0" fontId="21" fillId="27" borderId="103">
      <alignment horizontal="left" vertical="center" wrapText="1" indent="2"/>
    </xf>
    <xf numFmtId="0" fontId="33" fillId="49" borderId="97" applyNumberFormat="0" applyAlignment="0" applyProtection="0"/>
    <xf numFmtId="0" fontId="33" fillId="49" borderId="97" applyNumberFormat="0" applyAlignment="0" applyProtection="0"/>
    <xf numFmtId="4" fontId="18" fillId="27" borderId="101">
      <alignment horizontal="right" vertical="center"/>
    </xf>
    <xf numFmtId="0" fontId="18" fillId="27" borderId="101">
      <alignment horizontal="right" vertical="center"/>
    </xf>
    <xf numFmtId="0" fontId="18" fillId="27" borderId="100">
      <alignment horizontal="right" vertical="center"/>
    </xf>
    <xf numFmtId="4" fontId="23" fillId="25" borderId="100">
      <alignment horizontal="right" vertical="center"/>
    </xf>
    <xf numFmtId="0" fontId="36" fillId="36" borderId="97" applyNumberFormat="0" applyAlignment="0" applyProtection="0"/>
    <xf numFmtId="0" fontId="37" fillId="0" borderId="98" applyNumberFormat="0" applyFill="0" applyAlignment="0" applyProtection="0"/>
    <xf numFmtId="0" fontId="52" fillId="0" borderId="98" applyNumberFormat="0" applyFill="0" applyAlignment="0" applyProtection="0"/>
    <xf numFmtId="0" fontId="27" fillId="52" borderId="99" applyNumberFormat="0" applyFont="0" applyAlignment="0" applyProtection="0"/>
    <xf numFmtId="0" fontId="45" fillId="36" borderId="97" applyNumberFormat="0" applyAlignment="0" applyProtection="0"/>
    <xf numFmtId="49" fontId="20" fillId="0" borderId="100" applyNumberFormat="0" applyFill="0" applyBorder="0" applyProtection="0">
      <alignment horizontal="left" vertical="center"/>
    </xf>
    <xf numFmtId="0" fontId="21" fillId="27" borderId="103">
      <alignment horizontal="left" vertical="center" wrapText="1" indent="2"/>
    </xf>
    <xf numFmtId="0" fontId="33" fillId="49" borderId="97" applyNumberFormat="0" applyAlignment="0" applyProtection="0"/>
    <xf numFmtId="0" fontId="21" fillId="0" borderId="103">
      <alignment horizontal="left" vertical="center" wrapText="1" indent="2"/>
    </xf>
    <xf numFmtId="0" fontId="27" fillId="52" borderId="99" applyNumberFormat="0" applyFont="0" applyAlignment="0" applyProtection="0"/>
    <xf numFmtId="0" fontId="19" fillId="52" borderId="99" applyNumberFormat="0" applyFont="0" applyAlignment="0" applyProtection="0"/>
    <xf numFmtId="0" fontId="49" fillId="49" borderId="104" applyNumberFormat="0" applyAlignment="0" applyProtection="0"/>
    <xf numFmtId="0" fontId="52" fillId="0" borderId="98" applyNumberFormat="0" applyFill="0" applyAlignment="0" applyProtection="0"/>
    <xf numFmtId="4" fontId="21" fillId="26" borderId="100"/>
    <xf numFmtId="0" fontId="18" fillId="27" borderId="100">
      <alignment horizontal="right" vertical="center"/>
    </xf>
    <xf numFmtId="0" fontId="52" fillId="0" borderId="98" applyNumberFormat="0" applyFill="0" applyAlignment="0" applyProtection="0"/>
    <xf numFmtId="4" fontId="18" fillId="27" borderId="102">
      <alignment horizontal="right" vertical="center"/>
    </xf>
    <xf numFmtId="0" fontId="32" fillId="49" borderId="97" applyNumberFormat="0" applyAlignment="0" applyProtection="0"/>
    <xf numFmtId="0" fontId="18" fillId="27" borderId="101">
      <alignment horizontal="right" vertical="center"/>
    </xf>
    <xf numFmtId="0" fontId="33" fillId="49" borderId="97" applyNumberFormat="0" applyAlignment="0" applyProtection="0"/>
    <xf numFmtId="0" fontId="37" fillId="0" borderId="98" applyNumberFormat="0" applyFill="0" applyAlignment="0" applyProtection="0"/>
    <xf numFmtId="0" fontId="27" fillId="52" borderId="99" applyNumberFormat="0" applyFont="0" applyAlignment="0" applyProtection="0"/>
    <xf numFmtId="4" fontId="18" fillId="27" borderId="101">
      <alignment horizontal="right" vertical="center"/>
    </xf>
    <xf numFmtId="0" fontId="21" fillId="27" borderId="103">
      <alignment horizontal="left" vertical="center" wrapText="1" indent="2"/>
    </xf>
    <xf numFmtId="0" fontId="21" fillId="26" borderId="100"/>
    <xf numFmtId="167" fontId="21" fillId="53" borderId="100" applyNumberFormat="0" applyFont="0" applyBorder="0" applyAlignment="0" applyProtection="0">
      <alignment horizontal="right" vertical="center"/>
    </xf>
    <xf numFmtId="0" fontId="21" fillId="0" borderId="100" applyNumberFormat="0" applyFill="0" applyAlignment="0" applyProtection="0"/>
    <xf numFmtId="4" fontId="21" fillId="0" borderId="100" applyFill="0" applyBorder="0" applyProtection="0">
      <alignment horizontal="right" vertical="center"/>
    </xf>
    <xf numFmtId="4" fontId="18" fillId="25" borderId="100">
      <alignment horizontal="right" vertical="center"/>
    </xf>
    <xf numFmtId="0" fontId="37" fillId="0" borderId="98" applyNumberFormat="0" applyFill="0" applyAlignment="0" applyProtection="0"/>
    <xf numFmtId="49" fontId="20" fillId="0" borderId="100" applyNumberFormat="0" applyFill="0" applyBorder="0" applyProtection="0">
      <alignment horizontal="left" vertical="center"/>
    </xf>
    <xf numFmtId="49" fontId="21" fillId="0" borderId="101" applyNumberFormat="0" applyFont="0" applyFill="0" applyBorder="0" applyProtection="0">
      <alignment horizontal="left" vertical="center" indent="5"/>
    </xf>
    <xf numFmtId="0" fontId="21" fillId="25" borderId="101">
      <alignment horizontal="left" vertical="center"/>
    </xf>
    <xf numFmtId="0" fontId="33" fillId="49" borderId="97" applyNumberFormat="0" applyAlignment="0" applyProtection="0"/>
    <xf numFmtId="4" fontId="18" fillId="27" borderId="102">
      <alignment horizontal="right" vertical="center"/>
    </xf>
    <xf numFmtId="0" fontId="45" fillId="36" borderId="97" applyNumberFormat="0" applyAlignment="0" applyProtection="0"/>
    <xf numFmtId="0" fontId="45" fillId="36" borderId="97" applyNumberFormat="0" applyAlignment="0" applyProtection="0"/>
    <xf numFmtId="0" fontId="27" fillId="52" borderId="99" applyNumberFormat="0" applyFont="0" applyAlignment="0" applyProtection="0"/>
    <xf numFmtId="0" fontId="49" fillId="49" borderId="104" applyNumberFormat="0" applyAlignment="0" applyProtection="0"/>
    <xf numFmtId="0" fontId="52" fillId="0" borderId="98" applyNumberFormat="0" applyFill="0" applyAlignment="0" applyProtection="0"/>
    <xf numFmtId="0" fontId="18" fillId="27" borderId="100">
      <alignment horizontal="right" vertical="center"/>
    </xf>
    <xf numFmtId="0" fontId="19" fillId="52" borderId="99" applyNumberFormat="0" applyFont="0" applyAlignment="0" applyProtection="0"/>
    <xf numFmtId="4" fontId="21" fillId="0" borderId="100">
      <alignment horizontal="right" vertical="center"/>
    </xf>
    <xf numFmtId="0" fontId="52" fillId="0" borderId="98" applyNumberFormat="0" applyFill="0" applyAlignment="0" applyProtection="0"/>
    <xf numFmtId="0" fontId="18" fillId="27" borderId="100">
      <alignment horizontal="right" vertical="center"/>
    </xf>
    <xf numFmtId="0" fontId="18" fillId="27" borderId="100">
      <alignment horizontal="right" vertical="center"/>
    </xf>
    <xf numFmtId="4" fontId="23" fillId="25" borderId="100">
      <alignment horizontal="right" vertical="center"/>
    </xf>
    <xf numFmtId="0" fontId="18" fillId="25" borderId="100">
      <alignment horizontal="right" vertical="center"/>
    </xf>
    <xf numFmtId="4" fontId="18" fillId="25" borderId="100">
      <alignment horizontal="right" vertical="center"/>
    </xf>
    <xf numFmtId="0" fontId="23" fillId="25" borderId="100">
      <alignment horizontal="right" vertical="center"/>
    </xf>
    <xf numFmtId="4" fontId="23" fillId="25" borderId="100">
      <alignment horizontal="right" vertical="center"/>
    </xf>
    <xf numFmtId="0" fontId="18" fillId="27" borderId="100">
      <alignment horizontal="right" vertical="center"/>
    </xf>
    <xf numFmtId="4" fontId="18" fillId="27" borderId="100">
      <alignment horizontal="right" vertical="center"/>
    </xf>
    <xf numFmtId="0" fontId="18" fillId="27" borderId="100">
      <alignment horizontal="right" vertical="center"/>
    </xf>
    <xf numFmtId="4" fontId="18" fillId="27" borderId="100">
      <alignment horizontal="right" vertical="center"/>
    </xf>
    <xf numFmtId="0" fontId="18" fillId="27" borderId="101">
      <alignment horizontal="right" vertical="center"/>
    </xf>
    <xf numFmtId="4" fontId="18" fillId="27" borderId="101">
      <alignment horizontal="right" vertical="center"/>
    </xf>
    <xf numFmtId="0" fontId="18" fillId="27" borderId="102">
      <alignment horizontal="right" vertical="center"/>
    </xf>
    <xf numFmtId="4" fontId="18" fillId="27" borderId="102">
      <alignment horizontal="right" vertical="center"/>
    </xf>
    <xf numFmtId="0" fontId="33" fillId="49" borderId="97" applyNumberFormat="0" applyAlignment="0" applyProtection="0"/>
    <xf numFmtId="0" fontId="21" fillId="27" borderId="103">
      <alignment horizontal="left" vertical="center" wrapText="1" indent="2"/>
    </xf>
    <xf numFmtId="0" fontId="21" fillId="0" borderId="103">
      <alignment horizontal="left" vertical="center" wrapText="1" indent="2"/>
    </xf>
    <xf numFmtId="0" fontId="21" fillId="25" borderId="101">
      <alignment horizontal="left" vertical="center"/>
    </xf>
    <xf numFmtId="0" fontId="45" fillId="36" borderId="97" applyNumberFormat="0" applyAlignment="0" applyProtection="0"/>
    <xf numFmtId="0" fontId="21" fillId="0" borderId="100">
      <alignment horizontal="right" vertical="center"/>
    </xf>
    <xf numFmtId="4" fontId="21" fillId="0" borderId="100">
      <alignment horizontal="right" vertical="center"/>
    </xf>
    <xf numFmtId="0" fontId="21" fillId="0" borderId="100" applyNumberFormat="0" applyFill="0" applyAlignment="0" applyProtection="0"/>
    <xf numFmtId="0" fontId="49" fillId="49" borderId="104" applyNumberFormat="0" applyAlignment="0" applyProtection="0"/>
    <xf numFmtId="167" fontId="21" fillId="53" borderId="100" applyNumberFormat="0" applyFont="0" applyBorder="0" applyAlignment="0" applyProtection="0">
      <alignment horizontal="right" vertical="center"/>
    </xf>
    <xf numFmtId="0" fontId="21" fillId="26" borderId="100"/>
    <xf numFmtId="4" fontId="21" fillId="26" borderId="100"/>
    <xf numFmtId="0" fontId="52" fillId="0" borderId="98" applyNumberFormat="0" applyFill="0" applyAlignment="0" applyProtection="0"/>
    <xf numFmtId="0" fontId="19" fillId="52" borderId="99" applyNumberFormat="0" applyFont="0" applyAlignment="0" applyProtection="0"/>
    <xf numFmtId="0" fontId="27" fillId="52" borderId="99" applyNumberFormat="0" applyFont="0" applyAlignment="0" applyProtection="0"/>
    <xf numFmtId="0" fontId="21" fillId="0" borderId="100" applyNumberFormat="0" applyFill="0" applyAlignment="0" applyProtection="0"/>
    <xf numFmtId="0" fontId="37" fillId="0" borderId="98" applyNumberFormat="0" applyFill="0" applyAlignment="0" applyProtection="0"/>
    <xf numFmtId="0" fontId="52" fillId="0" borderId="98" applyNumberFormat="0" applyFill="0" applyAlignment="0" applyProtection="0"/>
    <xf numFmtId="0" fontId="36" fillId="36" borderId="97" applyNumberFormat="0" applyAlignment="0" applyProtection="0"/>
    <xf numFmtId="0" fontId="33" fillId="49" borderId="97" applyNumberFormat="0" applyAlignment="0" applyProtection="0"/>
    <xf numFmtId="4" fontId="23" fillId="25" borderId="100">
      <alignment horizontal="right" vertical="center"/>
    </xf>
    <xf numFmtId="0" fontId="18" fillId="25" borderId="100">
      <alignment horizontal="right" vertical="center"/>
    </xf>
    <xf numFmtId="167" fontId="21" fillId="53" borderId="100" applyNumberFormat="0" applyFont="0" applyBorder="0" applyAlignment="0" applyProtection="0">
      <alignment horizontal="right" vertical="center"/>
    </xf>
    <xf numFmtId="0" fontId="37" fillId="0" borderId="98" applyNumberFormat="0" applyFill="0" applyAlignment="0" applyProtection="0"/>
    <xf numFmtId="49" fontId="21" fillId="0" borderId="100" applyNumberFormat="0" applyFont="0" applyFill="0" applyBorder="0" applyProtection="0">
      <alignment horizontal="left" vertical="center" indent="2"/>
    </xf>
    <xf numFmtId="49" fontId="21" fillId="0" borderId="101" applyNumberFormat="0" applyFont="0" applyFill="0" applyBorder="0" applyProtection="0">
      <alignment horizontal="left" vertical="center" indent="5"/>
    </xf>
    <xf numFmtId="49" fontId="21" fillId="0" borderId="100" applyNumberFormat="0" applyFont="0" applyFill="0" applyBorder="0" applyProtection="0">
      <alignment horizontal="left" vertical="center" indent="2"/>
    </xf>
    <xf numFmtId="4" fontId="21" fillId="0" borderId="100" applyFill="0" applyBorder="0" applyProtection="0">
      <alignment horizontal="right" vertical="center"/>
    </xf>
    <xf numFmtId="49" fontId="20" fillId="0" borderId="100" applyNumberFormat="0" applyFill="0" applyBorder="0" applyProtection="0">
      <alignment horizontal="left" vertical="center"/>
    </xf>
    <xf numFmtId="0" fontId="21" fillId="0" borderId="103">
      <alignment horizontal="left" vertical="center" wrapText="1" indent="2"/>
    </xf>
    <xf numFmtId="0" fontId="49" fillId="49" borderId="104" applyNumberFormat="0" applyAlignment="0" applyProtection="0"/>
    <xf numFmtId="0" fontId="18" fillId="27" borderId="102">
      <alignment horizontal="right" vertical="center"/>
    </xf>
    <xf numFmtId="0" fontId="36" fillId="36" borderId="97" applyNumberFormat="0" applyAlignment="0" applyProtection="0"/>
    <xf numFmtId="0" fontId="18" fillId="27" borderId="102">
      <alignment horizontal="right" vertical="center"/>
    </xf>
    <xf numFmtId="4" fontId="18" fillId="27" borderId="100">
      <alignment horizontal="right" vertical="center"/>
    </xf>
    <xf numFmtId="0" fontId="18" fillId="27" borderId="100">
      <alignment horizontal="right" vertical="center"/>
    </xf>
    <xf numFmtId="0" fontId="30" fillId="49" borderId="104" applyNumberFormat="0" applyAlignment="0" applyProtection="0"/>
    <xf numFmtId="0" fontId="32" fillId="49" borderId="97" applyNumberFormat="0" applyAlignment="0" applyProtection="0"/>
    <xf numFmtId="0" fontId="37" fillId="0" borderId="98" applyNumberFormat="0" applyFill="0" applyAlignment="0" applyProtection="0"/>
    <xf numFmtId="0" fontId="21" fillId="26" borderId="100"/>
    <xf numFmtId="4" fontId="21" fillId="26" borderId="100"/>
    <xf numFmtId="4" fontId="18" fillId="27" borderId="100">
      <alignment horizontal="right" vertical="center"/>
    </xf>
    <xf numFmtId="0" fontId="23" fillId="25" borderId="100">
      <alignment horizontal="right" vertical="center"/>
    </xf>
    <xf numFmtId="0" fontId="36" fillId="36" borderId="97" applyNumberFormat="0" applyAlignment="0" applyProtection="0"/>
    <xf numFmtId="0" fontId="33" fillId="49" borderId="97" applyNumberFormat="0" applyAlignment="0" applyProtection="0"/>
    <xf numFmtId="4" fontId="21" fillId="0" borderId="100">
      <alignment horizontal="right" vertical="center"/>
    </xf>
    <xf numFmtId="0" fontId="21" fillId="27" borderId="103">
      <alignment horizontal="left" vertical="center" wrapText="1" indent="2"/>
    </xf>
    <xf numFmtId="0" fontId="21" fillId="0" borderId="103">
      <alignment horizontal="left" vertical="center" wrapText="1" indent="2"/>
    </xf>
    <xf numFmtId="0" fontId="49" fillId="49" borderId="104" applyNumberFormat="0" applyAlignment="0" applyProtection="0"/>
    <xf numFmtId="0" fontId="45" fillId="36" borderId="97" applyNumberFormat="0" applyAlignment="0" applyProtection="0"/>
    <xf numFmtId="0" fontId="32" fillId="49" borderId="97" applyNumberFormat="0" applyAlignment="0" applyProtection="0"/>
    <xf numFmtId="0" fontId="30" fillId="49" borderId="104" applyNumberFormat="0" applyAlignment="0" applyProtection="0"/>
    <xf numFmtId="0" fontId="18" fillId="27" borderId="102">
      <alignment horizontal="right" vertical="center"/>
    </xf>
    <xf numFmtId="0" fontId="23" fillId="25" borderId="100">
      <alignment horizontal="right" vertical="center"/>
    </xf>
    <xf numFmtId="4" fontId="18" fillId="25" borderId="100">
      <alignment horizontal="right" vertical="center"/>
    </xf>
    <xf numFmtId="4" fontId="18" fillId="27" borderId="100">
      <alignment horizontal="right" vertical="center"/>
    </xf>
    <xf numFmtId="49" fontId="21" fillId="0" borderId="101" applyNumberFormat="0" applyFont="0" applyFill="0" applyBorder="0" applyProtection="0">
      <alignment horizontal="left" vertical="center" indent="5"/>
    </xf>
    <xf numFmtId="4" fontId="21" fillId="0" borderId="100" applyFill="0" applyBorder="0" applyProtection="0">
      <alignment horizontal="right" vertical="center"/>
    </xf>
    <xf numFmtId="4" fontId="18" fillId="25" borderId="100">
      <alignment horizontal="right" vertical="center"/>
    </xf>
    <xf numFmtId="0" fontId="45" fillId="36" borderId="97" applyNumberFormat="0" applyAlignment="0" applyProtection="0"/>
    <xf numFmtId="0" fontId="36" fillId="36" borderId="97" applyNumberFormat="0" applyAlignment="0" applyProtection="0"/>
    <xf numFmtId="0" fontId="32" fillId="49" borderId="97" applyNumberFormat="0" applyAlignment="0" applyProtection="0"/>
    <xf numFmtId="0" fontId="21" fillId="27" borderId="103">
      <alignment horizontal="left" vertical="center" wrapText="1" indent="2"/>
    </xf>
    <xf numFmtId="0" fontId="21" fillId="0" borderId="103">
      <alignment horizontal="left" vertical="center" wrapText="1" indent="2"/>
    </xf>
    <xf numFmtId="0" fontId="21" fillId="27" borderId="103">
      <alignment horizontal="left" vertical="center" wrapText="1" indent="2"/>
    </xf>
    <xf numFmtId="0" fontId="21" fillId="0" borderId="103">
      <alignment horizontal="left" vertical="center" wrapText="1" indent="2"/>
    </xf>
    <xf numFmtId="0" fontId="30" fillId="49" borderId="104" applyNumberFormat="0" applyAlignment="0" applyProtection="0"/>
    <xf numFmtId="0" fontId="32" fillId="49" borderId="97" applyNumberFormat="0" applyAlignment="0" applyProtection="0"/>
    <xf numFmtId="0" fontId="33" fillId="49" borderId="97" applyNumberFormat="0" applyAlignment="0" applyProtection="0"/>
    <xf numFmtId="0" fontId="36" fillId="36" borderId="97" applyNumberFormat="0" applyAlignment="0" applyProtection="0"/>
    <xf numFmtId="0" fontId="37" fillId="0" borderId="98" applyNumberFormat="0" applyFill="0" applyAlignment="0" applyProtection="0"/>
    <xf numFmtId="0" fontId="45" fillId="36" borderId="97" applyNumberFormat="0" applyAlignment="0" applyProtection="0"/>
    <xf numFmtId="0" fontId="27" fillId="52" borderId="99" applyNumberFormat="0" applyFont="0" applyAlignment="0" applyProtection="0"/>
    <xf numFmtId="0" fontId="19" fillId="52" borderId="99" applyNumberFormat="0" applyFont="0" applyAlignment="0" applyProtection="0"/>
    <xf numFmtId="0" fontId="49" fillId="49" borderId="104" applyNumberFormat="0" applyAlignment="0" applyProtection="0"/>
    <xf numFmtId="0" fontId="52" fillId="0" borderId="98" applyNumberFormat="0" applyFill="0" applyAlignment="0" applyProtection="0"/>
    <xf numFmtId="0" fontId="33" fillId="49" borderId="97" applyNumberFormat="0" applyAlignment="0" applyProtection="0"/>
    <xf numFmtId="0" fontId="45" fillId="36" borderId="97" applyNumberFormat="0" applyAlignment="0" applyProtection="0"/>
    <xf numFmtId="0" fontId="27" fillId="52" borderId="99" applyNumberFormat="0" applyFont="0" applyAlignment="0" applyProtection="0"/>
    <xf numFmtId="0" fontId="49" fillId="49" borderId="104" applyNumberFormat="0" applyAlignment="0" applyProtection="0"/>
    <xf numFmtId="0" fontId="52" fillId="0" borderId="98" applyNumberFormat="0" applyFill="0" applyAlignment="0" applyProtection="0"/>
    <xf numFmtId="0" fontId="23" fillId="25" borderId="108">
      <alignment horizontal="right" vertical="center"/>
    </xf>
    <xf numFmtId="0" fontId="52" fillId="0" borderId="106" applyNumberFormat="0" applyFill="0" applyAlignment="0" applyProtection="0"/>
    <xf numFmtId="0" fontId="33" fillId="49" borderId="97" applyNumberFormat="0" applyAlignment="0" applyProtection="0"/>
    <xf numFmtId="0" fontId="32" fillId="49" borderId="105" applyNumberFormat="0" applyAlignment="0" applyProtection="0"/>
    <xf numFmtId="4" fontId="18" fillId="27" borderId="108">
      <alignment horizontal="right" vertical="center"/>
    </xf>
    <xf numFmtId="0" fontId="32" fillId="49" borderId="105" applyNumberFormat="0" applyAlignment="0" applyProtection="0"/>
    <xf numFmtId="0" fontId="45" fillId="36" borderId="97" applyNumberFormat="0" applyAlignment="0" applyProtection="0"/>
    <xf numFmtId="0" fontId="49" fillId="49" borderId="104" applyNumberFormat="0" applyAlignment="0" applyProtection="0"/>
    <xf numFmtId="0" fontId="52" fillId="0" borderId="98" applyNumberFormat="0" applyFill="0" applyAlignment="0" applyProtection="0"/>
    <xf numFmtId="0" fontId="30" fillId="49" borderId="104" applyNumberFormat="0" applyAlignment="0" applyProtection="0"/>
    <xf numFmtId="0" fontId="32" fillId="49" borderId="97" applyNumberFormat="0" applyAlignment="0" applyProtection="0"/>
    <xf numFmtId="0" fontId="37" fillId="0" borderId="98" applyNumberFormat="0" applyFill="0" applyAlignment="0" applyProtection="0"/>
    <xf numFmtId="49" fontId="21" fillId="0" borderId="100" applyNumberFormat="0" applyFont="0" applyFill="0" applyBorder="0" applyProtection="0">
      <alignment horizontal="left" vertical="center" indent="2"/>
    </xf>
    <xf numFmtId="0" fontId="18" fillId="25" borderId="100">
      <alignment horizontal="right" vertical="center"/>
    </xf>
    <xf numFmtId="4" fontId="18" fillId="25" borderId="100">
      <alignment horizontal="right" vertical="center"/>
    </xf>
    <xf numFmtId="0" fontId="23" fillId="25" borderId="100">
      <alignment horizontal="right" vertical="center"/>
    </xf>
    <xf numFmtId="4" fontId="23" fillId="25" borderId="100">
      <alignment horizontal="right" vertical="center"/>
    </xf>
    <xf numFmtId="0" fontId="18" fillId="27" borderId="100">
      <alignment horizontal="right" vertical="center"/>
    </xf>
    <xf numFmtId="4" fontId="18" fillId="27" borderId="100">
      <alignment horizontal="right" vertical="center"/>
    </xf>
    <xf numFmtId="0" fontId="18" fillId="27" borderId="100">
      <alignment horizontal="right" vertical="center"/>
    </xf>
    <xf numFmtId="4" fontId="18" fillId="27" borderId="100">
      <alignment horizontal="right" vertical="center"/>
    </xf>
    <xf numFmtId="0" fontId="36" fillId="36" borderId="97" applyNumberFormat="0" applyAlignment="0" applyProtection="0"/>
    <xf numFmtId="0" fontId="21" fillId="0" borderId="100">
      <alignment horizontal="right" vertical="center"/>
    </xf>
    <xf numFmtId="4" fontId="21" fillId="0" borderId="100">
      <alignment horizontal="right" vertical="center"/>
    </xf>
    <xf numFmtId="4" fontId="21" fillId="0" borderId="100" applyFill="0" applyBorder="0" applyProtection="0">
      <alignment horizontal="right" vertical="center"/>
    </xf>
    <xf numFmtId="49" fontId="20" fillId="0" borderId="100" applyNumberFormat="0" applyFill="0" applyBorder="0" applyProtection="0">
      <alignment horizontal="left" vertical="center"/>
    </xf>
    <xf numFmtId="0" fontId="21" fillId="0" borderId="100" applyNumberFormat="0" applyFill="0" applyAlignment="0" applyProtection="0"/>
    <xf numFmtId="167" fontId="21" fillId="53" borderId="100" applyNumberFormat="0" applyFont="0" applyBorder="0" applyAlignment="0" applyProtection="0">
      <alignment horizontal="right" vertical="center"/>
    </xf>
    <xf numFmtId="0" fontId="21" fillId="26" borderId="100"/>
    <xf numFmtId="4" fontId="21" fillId="26" borderId="100"/>
    <xf numFmtId="4" fontId="18" fillId="27" borderId="100">
      <alignment horizontal="right" vertical="center"/>
    </xf>
    <xf numFmtId="0" fontId="21" fillId="26" borderId="100"/>
    <xf numFmtId="0" fontId="32" fillId="49" borderId="97" applyNumberFormat="0" applyAlignment="0" applyProtection="0"/>
    <xf numFmtId="0" fontId="18" fillId="25" borderId="100">
      <alignment horizontal="right" vertical="center"/>
    </xf>
    <xf numFmtId="0" fontId="21" fillId="0" borderId="100">
      <alignment horizontal="right" vertical="center"/>
    </xf>
    <xf numFmtId="0" fontId="52" fillId="0" borderId="98" applyNumberFormat="0" applyFill="0" applyAlignment="0" applyProtection="0"/>
    <xf numFmtId="0" fontId="21" fillId="25" borderId="101">
      <alignment horizontal="left" vertical="center"/>
    </xf>
    <xf numFmtId="0" fontId="45" fillId="36" borderId="97" applyNumberFormat="0" applyAlignment="0" applyProtection="0"/>
    <xf numFmtId="167" fontId="21" fillId="53" borderId="100" applyNumberFormat="0" applyFont="0" applyBorder="0" applyAlignment="0" applyProtection="0">
      <alignment horizontal="right" vertical="center"/>
    </xf>
    <xf numFmtId="0" fontId="27" fillId="52" borderId="99" applyNumberFormat="0" applyFont="0" applyAlignment="0" applyProtection="0"/>
    <xf numFmtId="0" fontId="21" fillId="0" borderId="103">
      <alignment horizontal="left" vertical="center" wrapText="1" indent="2"/>
    </xf>
    <xf numFmtId="4" fontId="21" fillId="26" borderId="100"/>
    <xf numFmtId="49" fontId="20" fillId="0" borderId="100" applyNumberFormat="0" applyFill="0" applyBorder="0" applyProtection="0">
      <alignment horizontal="left" vertical="center"/>
    </xf>
    <xf numFmtId="0" fontId="21" fillId="0" borderId="100">
      <alignment horizontal="right" vertical="center"/>
    </xf>
    <xf numFmtId="4" fontId="18" fillId="27" borderId="102">
      <alignment horizontal="right" vertical="center"/>
    </xf>
    <xf numFmtId="4" fontId="18" fillId="27" borderId="100">
      <alignment horizontal="right" vertical="center"/>
    </xf>
    <xf numFmtId="4" fontId="18" fillId="27" borderId="100">
      <alignment horizontal="right" vertical="center"/>
    </xf>
    <xf numFmtId="0" fontId="23" fillId="25" borderId="100">
      <alignment horizontal="right" vertical="center"/>
    </xf>
    <xf numFmtId="0" fontId="18" fillId="25" borderId="100">
      <alignment horizontal="right" vertical="center"/>
    </xf>
    <xf numFmtId="49" fontId="21" fillId="0" borderId="100" applyNumberFormat="0" applyFont="0" applyFill="0" applyBorder="0" applyProtection="0">
      <alignment horizontal="left" vertical="center" indent="2"/>
    </xf>
    <xf numFmtId="0" fontId="45" fillId="36" borderId="97" applyNumberFormat="0" applyAlignment="0" applyProtection="0"/>
    <xf numFmtId="0" fontId="30" fillId="49" borderId="104" applyNumberFormat="0" applyAlignment="0" applyProtection="0"/>
    <xf numFmtId="49" fontId="21" fillId="0" borderId="100" applyNumberFormat="0" applyFont="0" applyFill="0" applyBorder="0" applyProtection="0">
      <alignment horizontal="left" vertical="center" indent="2"/>
    </xf>
    <xf numFmtId="0" fontId="36" fillId="36" borderId="97" applyNumberFormat="0" applyAlignment="0" applyProtection="0"/>
    <xf numFmtId="4" fontId="21" fillId="0" borderId="100" applyFill="0" applyBorder="0" applyProtection="0">
      <alignment horizontal="right" vertical="center"/>
    </xf>
    <xf numFmtId="0" fontId="33" fillId="49" borderId="97" applyNumberFormat="0" applyAlignment="0" applyProtection="0"/>
    <xf numFmtId="0" fontId="52" fillId="0" borderId="98" applyNumberFormat="0" applyFill="0" applyAlignment="0" applyProtection="0"/>
    <xf numFmtId="0" fontId="49" fillId="49" borderId="104" applyNumberFormat="0" applyAlignment="0" applyProtection="0"/>
    <xf numFmtId="0" fontId="21" fillId="0" borderId="100" applyNumberFormat="0" applyFill="0" applyAlignment="0" applyProtection="0"/>
    <xf numFmtId="4" fontId="21" fillId="0" borderId="100">
      <alignment horizontal="right" vertical="center"/>
    </xf>
    <xf numFmtId="0" fontId="21" fillId="0" borderId="100">
      <alignment horizontal="right" vertical="center"/>
    </xf>
    <xf numFmtId="0" fontId="45" fillId="36" borderId="97" applyNumberFormat="0" applyAlignment="0" applyProtection="0"/>
    <xf numFmtId="0" fontId="30" fillId="49" borderId="104" applyNumberFormat="0" applyAlignment="0" applyProtection="0"/>
    <xf numFmtId="0" fontId="32" fillId="49" borderId="97" applyNumberFormat="0" applyAlignment="0" applyProtection="0"/>
    <xf numFmtId="0" fontId="21" fillId="27" borderId="103">
      <alignment horizontal="left" vertical="center" wrapText="1" indent="2"/>
    </xf>
    <xf numFmtId="0" fontId="33" fillId="49" borderId="97" applyNumberFormat="0" applyAlignment="0" applyProtection="0"/>
    <xf numFmtId="0" fontId="33" fillId="49" borderId="97" applyNumberFormat="0" applyAlignment="0" applyProtection="0"/>
    <xf numFmtId="4" fontId="18" fillId="27" borderId="101">
      <alignment horizontal="right" vertical="center"/>
    </xf>
    <xf numFmtId="0" fontId="18" fillId="27" borderId="101">
      <alignment horizontal="right" vertical="center"/>
    </xf>
    <xf numFmtId="0" fontId="18" fillId="27" borderId="100">
      <alignment horizontal="right" vertical="center"/>
    </xf>
    <xf numFmtId="4" fontId="23" fillId="25" borderId="100">
      <alignment horizontal="right" vertical="center"/>
    </xf>
    <xf numFmtId="0" fontId="36" fillId="36" borderId="97" applyNumberFormat="0" applyAlignment="0" applyProtection="0"/>
    <xf numFmtId="0" fontId="37" fillId="0" borderId="98" applyNumberFormat="0" applyFill="0" applyAlignment="0" applyProtection="0"/>
    <xf numFmtId="0" fontId="52" fillId="0" borderId="98" applyNumberFormat="0" applyFill="0" applyAlignment="0" applyProtection="0"/>
    <xf numFmtId="0" fontId="27" fillId="52" borderId="99" applyNumberFormat="0" applyFont="0" applyAlignment="0" applyProtection="0"/>
    <xf numFmtId="0" fontId="45" fillId="36" borderId="97" applyNumberFormat="0" applyAlignment="0" applyProtection="0"/>
    <xf numFmtId="49" fontId="20" fillId="0" borderId="100" applyNumberFormat="0" applyFill="0" applyBorder="0" applyProtection="0">
      <alignment horizontal="left" vertical="center"/>
    </xf>
    <xf numFmtId="0" fontId="21" fillId="27" borderId="103">
      <alignment horizontal="left" vertical="center" wrapText="1" indent="2"/>
    </xf>
    <xf numFmtId="0" fontId="33" fillId="49" borderId="97" applyNumberFormat="0" applyAlignment="0" applyProtection="0"/>
    <xf numFmtId="0" fontId="21" fillId="0" borderId="103">
      <alignment horizontal="left" vertical="center" wrapText="1" indent="2"/>
    </xf>
    <xf numFmtId="0" fontId="27" fillId="52" borderId="99" applyNumberFormat="0" applyFont="0" applyAlignment="0" applyProtection="0"/>
    <xf numFmtId="0" fontId="19" fillId="52" borderId="99" applyNumberFormat="0" applyFont="0" applyAlignment="0" applyProtection="0"/>
    <xf numFmtId="0" fontId="49" fillId="49" borderId="104" applyNumberFormat="0" applyAlignment="0" applyProtection="0"/>
    <xf numFmtId="0" fontId="52" fillId="0" borderId="98" applyNumberFormat="0" applyFill="0" applyAlignment="0" applyProtection="0"/>
    <xf numFmtId="4" fontId="21" fillId="26" borderId="100"/>
    <xf numFmtId="0" fontId="18" fillId="27" borderId="100">
      <alignment horizontal="right" vertical="center"/>
    </xf>
    <xf numFmtId="0" fontId="52" fillId="0" borderId="98" applyNumberFormat="0" applyFill="0" applyAlignment="0" applyProtection="0"/>
    <xf numFmtId="4" fontId="18" fillId="27" borderId="102">
      <alignment horizontal="right" vertical="center"/>
    </xf>
    <xf numFmtId="0" fontId="32" fillId="49" borderId="97" applyNumberFormat="0" applyAlignment="0" applyProtection="0"/>
    <xf numFmtId="0" fontId="18" fillId="27" borderId="101">
      <alignment horizontal="right" vertical="center"/>
    </xf>
    <xf numFmtId="0" fontId="33" fillId="49" borderId="97" applyNumberFormat="0" applyAlignment="0" applyProtection="0"/>
    <xf numFmtId="0" fontId="37" fillId="0" borderId="98" applyNumberFormat="0" applyFill="0" applyAlignment="0" applyProtection="0"/>
    <xf numFmtId="0" fontId="27" fillId="52" borderId="99" applyNumberFormat="0" applyFont="0" applyAlignment="0" applyProtection="0"/>
    <xf numFmtId="4" fontId="18" fillId="27" borderId="101">
      <alignment horizontal="right" vertical="center"/>
    </xf>
    <xf numFmtId="0" fontId="21" fillId="27" borderId="103">
      <alignment horizontal="left" vertical="center" wrapText="1" indent="2"/>
    </xf>
    <xf numFmtId="0" fontId="21" fillId="26" borderId="100"/>
    <xf numFmtId="167" fontId="21" fillId="53" borderId="100" applyNumberFormat="0" applyFont="0" applyBorder="0" applyAlignment="0" applyProtection="0">
      <alignment horizontal="right" vertical="center"/>
    </xf>
    <xf numFmtId="0" fontId="21" fillId="0" borderId="100" applyNumberFormat="0" applyFill="0" applyAlignment="0" applyProtection="0"/>
    <xf numFmtId="4" fontId="21" fillId="0" borderId="100" applyFill="0" applyBorder="0" applyProtection="0">
      <alignment horizontal="right" vertical="center"/>
    </xf>
    <xf numFmtId="4" fontId="18" fillId="25" borderId="100">
      <alignment horizontal="right" vertical="center"/>
    </xf>
    <xf numFmtId="0" fontId="37" fillId="0" borderId="98" applyNumberFormat="0" applyFill="0" applyAlignment="0" applyProtection="0"/>
    <xf numFmtId="49" fontId="20" fillId="0" borderId="100" applyNumberFormat="0" applyFill="0" applyBorder="0" applyProtection="0">
      <alignment horizontal="left" vertical="center"/>
    </xf>
    <xf numFmtId="49" fontId="21" fillId="0" borderId="101" applyNumberFormat="0" applyFont="0" applyFill="0" applyBorder="0" applyProtection="0">
      <alignment horizontal="left" vertical="center" indent="5"/>
    </xf>
    <xf numFmtId="0" fontId="21" fillId="25" borderId="101">
      <alignment horizontal="left" vertical="center"/>
    </xf>
    <xf numFmtId="0" fontId="33" fillId="49" borderId="97" applyNumberFormat="0" applyAlignment="0" applyProtection="0"/>
    <xf numFmtId="4" fontId="18" fillId="27" borderId="102">
      <alignment horizontal="right" vertical="center"/>
    </xf>
    <xf numFmtId="0" fontId="45" fillId="36" borderId="97" applyNumberFormat="0" applyAlignment="0" applyProtection="0"/>
    <xf numFmtId="0" fontId="45" fillId="36" borderId="97" applyNumberFormat="0" applyAlignment="0" applyProtection="0"/>
    <xf numFmtId="0" fontId="27" fillId="52" borderId="99" applyNumberFormat="0" applyFont="0" applyAlignment="0" applyProtection="0"/>
    <xf numFmtId="0" fontId="49" fillId="49" borderId="104" applyNumberFormat="0" applyAlignment="0" applyProtection="0"/>
    <xf numFmtId="0" fontId="52" fillId="0" borderId="98" applyNumberFormat="0" applyFill="0" applyAlignment="0" applyProtection="0"/>
    <xf numFmtId="0" fontId="18" fillId="27" borderId="100">
      <alignment horizontal="right" vertical="center"/>
    </xf>
    <xf numFmtId="0" fontId="19" fillId="52" borderId="99" applyNumberFormat="0" applyFont="0" applyAlignment="0" applyProtection="0"/>
    <xf numFmtId="4" fontId="21" fillId="0" borderId="100">
      <alignment horizontal="right" vertical="center"/>
    </xf>
    <xf numFmtId="0" fontId="52" fillId="0" borderId="98" applyNumberFormat="0" applyFill="0" applyAlignment="0" applyProtection="0"/>
    <xf numFmtId="0" fontId="18" fillId="27" borderId="100">
      <alignment horizontal="right" vertical="center"/>
    </xf>
    <xf numFmtId="0" fontId="18" fillId="27" borderId="100">
      <alignment horizontal="right" vertical="center"/>
    </xf>
    <xf numFmtId="4" fontId="23" fillId="25" borderId="100">
      <alignment horizontal="right" vertical="center"/>
    </xf>
    <xf numFmtId="0" fontId="18" fillId="25" borderId="100">
      <alignment horizontal="right" vertical="center"/>
    </xf>
    <xf numFmtId="4" fontId="18" fillId="25" borderId="100">
      <alignment horizontal="right" vertical="center"/>
    </xf>
    <xf numFmtId="0" fontId="23" fillId="25" borderId="100">
      <alignment horizontal="right" vertical="center"/>
    </xf>
    <xf numFmtId="4" fontId="23" fillId="25" borderId="100">
      <alignment horizontal="right" vertical="center"/>
    </xf>
    <xf numFmtId="0" fontId="18" fillId="27" borderId="100">
      <alignment horizontal="right" vertical="center"/>
    </xf>
    <xf numFmtId="4" fontId="18" fillId="27" borderId="100">
      <alignment horizontal="right" vertical="center"/>
    </xf>
    <xf numFmtId="0" fontId="18" fillId="27" borderId="100">
      <alignment horizontal="right" vertical="center"/>
    </xf>
    <xf numFmtId="4" fontId="18" fillId="27" borderId="100">
      <alignment horizontal="right" vertical="center"/>
    </xf>
    <xf numFmtId="0" fontId="18" fillId="27" borderId="101">
      <alignment horizontal="right" vertical="center"/>
    </xf>
    <xf numFmtId="4" fontId="18" fillId="27" borderId="101">
      <alignment horizontal="right" vertical="center"/>
    </xf>
    <xf numFmtId="0" fontId="18" fillId="27" borderId="102">
      <alignment horizontal="right" vertical="center"/>
    </xf>
    <xf numFmtId="4" fontId="18" fillId="27" borderId="102">
      <alignment horizontal="right" vertical="center"/>
    </xf>
    <xf numFmtId="0" fontId="33" fillId="49" borderId="97" applyNumberFormat="0" applyAlignment="0" applyProtection="0"/>
    <xf numFmtId="0" fontId="21" fillId="27" borderId="103">
      <alignment horizontal="left" vertical="center" wrapText="1" indent="2"/>
    </xf>
    <xf numFmtId="0" fontId="21" fillId="0" borderId="103">
      <alignment horizontal="left" vertical="center" wrapText="1" indent="2"/>
    </xf>
    <xf numFmtId="0" fontId="21" fillId="25" borderId="101">
      <alignment horizontal="left" vertical="center"/>
    </xf>
    <xf numFmtId="0" fontId="45" fillId="36" borderId="97" applyNumberFormat="0" applyAlignment="0" applyProtection="0"/>
    <xf numFmtId="0" fontId="21" fillId="0" borderId="100">
      <alignment horizontal="right" vertical="center"/>
    </xf>
    <xf numFmtId="4" fontId="21" fillId="0" borderId="100">
      <alignment horizontal="right" vertical="center"/>
    </xf>
    <xf numFmtId="0" fontId="21" fillId="0" borderId="100" applyNumberFormat="0" applyFill="0" applyAlignment="0" applyProtection="0"/>
    <xf numFmtId="0" fontId="49" fillId="49" borderId="104" applyNumberFormat="0" applyAlignment="0" applyProtection="0"/>
    <xf numFmtId="167" fontId="21" fillId="53" borderId="100" applyNumberFormat="0" applyFont="0" applyBorder="0" applyAlignment="0" applyProtection="0">
      <alignment horizontal="right" vertical="center"/>
    </xf>
    <xf numFmtId="0" fontId="21" fillId="26" borderId="100"/>
    <xf numFmtId="4" fontId="21" fillId="26" borderId="100"/>
    <xf numFmtId="0" fontId="52" fillId="0" borderId="98" applyNumberFormat="0" applyFill="0" applyAlignment="0" applyProtection="0"/>
    <xf numFmtId="0" fontId="19" fillId="52" borderId="99" applyNumberFormat="0" applyFont="0" applyAlignment="0" applyProtection="0"/>
    <xf numFmtId="0" fontId="27" fillId="52" borderId="99" applyNumberFormat="0" applyFont="0" applyAlignment="0" applyProtection="0"/>
    <xf numFmtId="0" fontId="21" fillId="0" borderId="100" applyNumberFormat="0" applyFill="0" applyAlignment="0" applyProtection="0"/>
    <xf numFmtId="0" fontId="37" fillId="0" borderId="98" applyNumberFormat="0" applyFill="0" applyAlignment="0" applyProtection="0"/>
    <xf numFmtId="0" fontId="52" fillId="0" borderId="98" applyNumberFormat="0" applyFill="0" applyAlignment="0" applyProtection="0"/>
    <xf numFmtId="0" fontId="36" fillId="36" borderId="97" applyNumberFormat="0" applyAlignment="0" applyProtection="0"/>
    <xf numFmtId="0" fontId="33" fillId="49" borderId="97" applyNumberFormat="0" applyAlignment="0" applyProtection="0"/>
    <xf numFmtId="4" fontId="23" fillId="25" borderId="100">
      <alignment horizontal="right" vertical="center"/>
    </xf>
    <xf numFmtId="0" fontId="18" fillId="25" borderId="100">
      <alignment horizontal="right" vertical="center"/>
    </xf>
    <xf numFmtId="167" fontId="21" fillId="53" borderId="100" applyNumberFormat="0" applyFont="0" applyBorder="0" applyAlignment="0" applyProtection="0">
      <alignment horizontal="right" vertical="center"/>
    </xf>
    <xf numFmtId="0" fontId="37" fillId="0" borderId="98" applyNumberFormat="0" applyFill="0" applyAlignment="0" applyProtection="0"/>
    <xf numFmtId="49" fontId="21" fillId="0" borderId="100" applyNumberFormat="0" applyFont="0" applyFill="0" applyBorder="0" applyProtection="0">
      <alignment horizontal="left" vertical="center" indent="2"/>
    </xf>
    <xf numFmtId="49" fontId="21" fillId="0" borderId="101" applyNumberFormat="0" applyFont="0" applyFill="0" applyBorder="0" applyProtection="0">
      <alignment horizontal="left" vertical="center" indent="5"/>
    </xf>
    <xf numFmtId="49" fontId="21" fillId="0" borderId="100" applyNumberFormat="0" applyFont="0" applyFill="0" applyBorder="0" applyProtection="0">
      <alignment horizontal="left" vertical="center" indent="2"/>
    </xf>
    <xf numFmtId="4" fontId="21" fillId="0" borderId="100" applyFill="0" applyBorder="0" applyProtection="0">
      <alignment horizontal="right" vertical="center"/>
    </xf>
    <xf numFmtId="49" fontId="20" fillId="0" borderId="100" applyNumberFormat="0" applyFill="0" applyBorder="0" applyProtection="0">
      <alignment horizontal="left" vertical="center"/>
    </xf>
    <xf numFmtId="0" fontId="21" fillId="0" borderId="103">
      <alignment horizontal="left" vertical="center" wrapText="1" indent="2"/>
    </xf>
    <xf numFmtId="0" fontId="49" fillId="49" borderId="104" applyNumberFormat="0" applyAlignment="0" applyProtection="0"/>
    <xf numFmtId="0" fontId="18" fillId="27" borderId="102">
      <alignment horizontal="right" vertical="center"/>
    </xf>
    <xf numFmtId="0" fontId="36" fillId="36" borderId="97" applyNumberFormat="0" applyAlignment="0" applyProtection="0"/>
    <xf numFmtId="0" fontId="18" fillId="27" borderId="102">
      <alignment horizontal="right" vertical="center"/>
    </xf>
    <xf numFmtId="4" fontId="18" fillId="27" borderId="100">
      <alignment horizontal="right" vertical="center"/>
    </xf>
    <xf numFmtId="0" fontId="18" fillId="27" borderId="100">
      <alignment horizontal="right" vertical="center"/>
    </xf>
    <xf numFmtId="0" fontId="30" fillId="49" borderId="104" applyNumberFormat="0" applyAlignment="0" applyProtection="0"/>
    <xf numFmtId="0" fontId="32" fillId="49" borderId="97" applyNumberFormat="0" applyAlignment="0" applyProtection="0"/>
    <xf numFmtId="0" fontId="37" fillId="0" borderId="98" applyNumberFormat="0" applyFill="0" applyAlignment="0" applyProtection="0"/>
    <xf numFmtId="0" fontId="21" fillId="26" borderId="100"/>
    <xf numFmtId="4" fontId="21" fillId="26" borderId="100"/>
    <xf numFmtId="4" fontId="18" fillId="27" borderId="100">
      <alignment horizontal="right" vertical="center"/>
    </xf>
    <xf numFmtId="0" fontId="23" fillId="25" borderId="100">
      <alignment horizontal="right" vertical="center"/>
    </xf>
    <xf numFmtId="0" fontId="36" fillId="36" borderId="97" applyNumberFormat="0" applyAlignment="0" applyProtection="0"/>
    <xf numFmtId="0" fontId="33" fillId="49" borderId="97" applyNumberFormat="0" applyAlignment="0" applyProtection="0"/>
    <xf numFmtId="4" fontId="21" fillId="0" borderId="100">
      <alignment horizontal="right" vertical="center"/>
    </xf>
    <xf numFmtId="0" fontId="21" fillId="27" borderId="103">
      <alignment horizontal="left" vertical="center" wrapText="1" indent="2"/>
    </xf>
    <xf numFmtId="0" fontId="21" fillId="0" borderId="103">
      <alignment horizontal="left" vertical="center" wrapText="1" indent="2"/>
    </xf>
    <xf numFmtId="0" fontId="49" fillId="49" borderId="104" applyNumberFormat="0" applyAlignment="0" applyProtection="0"/>
    <xf numFmtId="0" fontId="45" fillId="36" borderId="97" applyNumberFormat="0" applyAlignment="0" applyProtection="0"/>
    <xf numFmtId="0" fontId="32" fillId="49" borderId="97" applyNumberFormat="0" applyAlignment="0" applyProtection="0"/>
    <xf numFmtId="0" fontId="30" fillId="49" borderId="104" applyNumberFormat="0" applyAlignment="0" applyProtection="0"/>
    <xf numFmtId="0" fontId="18" fillId="27" borderId="102">
      <alignment horizontal="right" vertical="center"/>
    </xf>
    <xf numFmtId="0" fontId="23" fillId="25" borderId="100">
      <alignment horizontal="right" vertical="center"/>
    </xf>
    <xf numFmtId="4" fontId="18" fillId="25" borderId="100">
      <alignment horizontal="right" vertical="center"/>
    </xf>
    <xf numFmtId="4" fontId="18" fillId="27" borderId="100">
      <alignment horizontal="right" vertical="center"/>
    </xf>
    <xf numFmtId="49" fontId="21" fillId="0" borderId="101" applyNumberFormat="0" applyFont="0" applyFill="0" applyBorder="0" applyProtection="0">
      <alignment horizontal="left" vertical="center" indent="5"/>
    </xf>
    <xf numFmtId="4" fontId="21" fillId="0" borderId="100" applyFill="0" applyBorder="0" applyProtection="0">
      <alignment horizontal="right" vertical="center"/>
    </xf>
    <xf numFmtId="4" fontId="18" fillId="25" borderId="100">
      <alignment horizontal="right" vertical="center"/>
    </xf>
    <xf numFmtId="0" fontId="45" fillId="36" borderId="97" applyNumberFormat="0" applyAlignment="0" applyProtection="0"/>
    <xf numFmtId="0" fontId="36" fillId="36" borderId="97" applyNumberFormat="0" applyAlignment="0" applyProtection="0"/>
    <xf numFmtId="0" fontId="32" fillId="49" borderId="97" applyNumberFormat="0" applyAlignment="0" applyProtection="0"/>
    <xf numFmtId="0" fontId="21" fillId="27" borderId="103">
      <alignment horizontal="left" vertical="center" wrapText="1" indent="2"/>
    </xf>
    <xf numFmtId="0" fontId="21" fillId="0" borderId="103">
      <alignment horizontal="left" vertical="center" wrapText="1" indent="2"/>
    </xf>
    <xf numFmtId="0" fontId="21" fillId="27" borderId="103">
      <alignment horizontal="left" vertical="center" wrapText="1" indent="2"/>
    </xf>
    <xf numFmtId="4" fontId="21" fillId="26" borderId="108"/>
    <xf numFmtId="0" fontId="18" fillId="25" borderId="108">
      <alignment horizontal="right" vertical="center"/>
    </xf>
    <xf numFmtId="0" fontId="45" fillId="36" borderId="105" applyNumberFormat="0" applyAlignment="0" applyProtection="0"/>
    <xf numFmtId="0" fontId="1" fillId="8" borderId="0" applyNumberFormat="0" applyBorder="0" applyAlignment="0" applyProtection="0"/>
    <xf numFmtId="0" fontId="33" fillId="49" borderId="105" applyNumberFormat="0" applyAlignment="0" applyProtection="0"/>
    <xf numFmtId="0" fontId="8" fillId="0" borderId="3" applyNumberFormat="0" applyFill="0" applyAlignment="0" applyProtection="0"/>
    <xf numFmtId="0" fontId="52" fillId="0" borderId="106" applyNumberFormat="0" applyFill="0" applyAlignment="0" applyProtection="0"/>
    <xf numFmtId="0" fontId="19" fillId="52" borderId="107" applyNumberFormat="0" applyFont="0" applyAlignment="0" applyProtection="0"/>
    <xf numFmtId="0" fontId="32" fillId="49" borderId="105" applyNumberFormat="0" applyAlignment="0" applyProtection="0"/>
    <xf numFmtId="0" fontId="23" fillId="25" borderId="108">
      <alignment horizontal="right" vertical="center"/>
    </xf>
    <xf numFmtId="0" fontId="4" fillId="4" borderId="2" applyNumberFormat="0" applyAlignment="0" applyProtection="0"/>
    <xf numFmtId="0" fontId="1" fillId="5" borderId="0" applyNumberFormat="0" applyBorder="0" applyAlignment="0" applyProtection="0"/>
    <xf numFmtId="0" fontId="18" fillId="27" borderId="108">
      <alignment horizontal="right" vertical="center"/>
    </xf>
    <xf numFmtId="4" fontId="21" fillId="0" borderId="108" applyFill="0" applyBorder="0" applyProtection="0">
      <alignment horizontal="right" vertical="center"/>
    </xf>
    <xf numFmtId="0" fontId="21" fillId="27" borderId="111">
      <alignment horizontal="left" vertical="center" wrapText="1" indent="2"/>
    </xf>
    <xf numFmtId="0" fontId="27" fillId="52" borderId="107" applyNumberFormat="0" applyFont="0" applyAlignment="0" applyProtection="0"/>
    <xf numFmtId="0" fontId="36" fillId="36" borderId="105" applyNumberFormat="0" applyAlignment="0" applyProtection="0"/>
    <xf numFmtId="4" fontId="21" fillId="26" borderId="108"/>
    <xf numFmtId="4" fontId="21" fillId="0" borderId="108" applyFill="0" applyBorder="0" applyProtection="0">
      <alignment horizontal="right" vertical="center"/>
    </xf>
    <xf numFmtId="0" fontId="52" fillId="0" borderId="106" applyNumberFormat="0" applyFill="0" applyAlignment="0" applyProtection="0"/>
    <xf numFmtId="0" fontId="21" fillId="25" borderId="109">
      <alignment horizontal="left" vertical="center"/>
    </xf>
    <xf numFmtId="0" fontId="21" fillId="0" borderId="111">
      <alignment horizontal="left" vertical="center" wrapText="1" indent="2"/>
    </xf>
    <xf numFmtId="0" fontId="45" fillId="36" borderId="105" applyNumberFormat="0" applyAlignment="0" applyProtection="0"/>
    <xf numFmtId="0" fontId="21" fillId="27" borderId="111">
      <alignment horizontal="left" vertical="center" wrapText="1" indent="2"/>
    </xf>
    <xf numFmtId="0" fontId="1" fillId="6" borderId="0" applyNumberFormat="0" applyBorder="0" applyAlignment="0" applyProtection="0"/>
    <xf numFmtId="0" fontId="27" fillId="52" borderId="107" applyNumberFormat="0" applyFont="0" applyAlignment="0" applyProtection="0"/>
    <xf numFmtId="0" fontId="45" fillId="36" borderId="105" applyNumberFormat="0" applyAlignment="0" applyProtection="0"/>
    <xf numFmtId="4" fontId="21" fillId="26" borderId="108"/>
    <xf numFmtId="0" fontId="33" fillId="49" borderId="105" applyNumberFormat="0" applyAlignment="0" applyProtection="0"/>
    <xf numFmtId="0" fontId="45" fillId="36" borderId="105" applyNumberFormat="0" applyAlignment="0" applyProtection="0"/>
    <xf numFmtId="4" fontId="18" fillId="27" borderId="108">
      <alignment horizontal="right" vertical="center"/>
    </xf>
    <xf numFmtId="0" fontId="37" fillId="0" borderId="106" applyNumberFormat="0" applyFill="0" applyAlignment="0" applyProtection="0"/>
    <xf numFmtId="0" fontId="9" fillId="7" borderId="0" applyNumberFormat="0" applyBorder="0" applyAlignment="0" applyProtection="0"/>
    <xf numFmtId="0" fontId="36" fillId="36" borderId="105" applyNumberFormat="0" applyAlignment="0" applyProtection="0"/>
    <xf numFmtId="0" fontId="21" fillId="27" borderId="111">
      <alignment horizontal="left" vertical="center" wrapText="1" indent="2"/>
    </xf>
    <xf numFmtId="0" fontId="49" fillId="49" borderId="112" applyNumberFormat="0" applyAlignment="0" applyProtection="0"/>
    <xf numFmtId="0" fontId="45" fillId="36" borderId="105" applyNumberFormat="0" applyAlignment="0" applyProtection="0"/>
    <xf numFmtId="4" fontId="18" fillId="27" borderId="108">
      <alignment horizontal="right" vertical="center"/>
    </xf>
    <xf numFmtId="0" fontId="21" fillId="26" borderId="108"/>
    <xf numFmtId="0" fontId="21" fillId="0" borderId="111">
      <alignment horizontal="left" vertical="center" wrapText="1" indent="2"/>
    </xf>
    <xf numFmtId="0" fontId="9" fillId="10" borderId="0" applyNumberFormat="0" applyBorder="0" applyAlignment="0" applyProtection="0"/>
    <xf numFmtId="0" fontId="32" fillId="49" borderId="105" applyNumberFormat="0" applyAlignment="0" applyProtection="0"/>
    <xf numFmtId="4" fontId="18" fillId="25" borderId="108">
      <alignment horizontal="right" vertical="center"/>
    </xf>
    <xf numFmtId="0" fontId="18" fillId="25" borderId="108">
      <alignment horizontal="right" vertical="center"/>
    </xf>
    <xf numFmtId="0" fontId="18" fillId="27" borderId="108">
      <alignment horizontal="right" vertical="center"/>
    </xf>
    <xf numFmtId="0" fontId="1" fillId="15" borderId="0" applyNumberFormat="0" applyBorder="0" applyAlignment="0" applyProtection="0"/>
    <xf numFmtId="0" fontId="49" fillId="49" borderId="112" applyNumberFormat="0" applyAlignment="0" applyProtection="0"/>
    <xf numFmtId="49" fontId="21" fillId="0" borderId="108" applyNumberFormat="0" applyFont="0" applyFill="0" applyBorder="0" applyProtection="0">
      <alignment horizontal="left" vertical="center" indent="2"/>
    </xf>
    <xf numFmtId="0" fontId="27" fillId="52" borderId="107" applyNumberFormat="0" applyFont="0" applyAlignment="0" applyProtection="0"/>
    <xf numFmtId="167" fontId="21" fillId="53" borderId="108" applyNumberFormat="0" applyFont="0" applyBorder="0" applyAlignment="0" applyProtection="0">
      <alignment horizontal="right" vertical="center"/>
    </xf>
    <xf numFmtId="0" fontId="45" fillId="36" borderId="105" applyNumberFormat="0" applyAlignment="0" applyProtection="0"/>
    <xf numFmtId="0" fontId="18" fillId="27" borderId="108">
      <alignment horizontal="right" vertical="center"/>
    </xf>
    <xf numFmtId="0" fontId="21" fillId="26" borderId="108"/>
    <xf numFmtId="0" fontId="49" fillId="49" borderId="112" applyNumberFormat="0" applyAlignment="0" applyProtection="0"/>
    <xf numFmtId="0" fontId="33" fillId="49" borderId="105" applyNumberFormat="0" applyAlignment="0" applyProtection="0"/>
    <xf numFmtId="0" fontId="32" fillId="49" borderId="105" applyNumberFormat="0" applyAlignment="0" applyProtection="0"/>
    <xf numFmtId="0" fontId="36" fillId="36" borderId="105" applyNumberFormat="0" applyAlignment="0" applyProtection="0"/>
    <xf numFmtId="0" fontId="36" fillId="36" borderId="105" applyNumberFormat="0" applyAlignment="0" applyProtection="0"/>
    <xf numFmtId="0" fontId="21" fillId="0" borderId="111">
      <alignment horizontal="left" vertical="center" wrapText="1" indent="2"/>
    </xf>
    <xf numFmtId="4" fontId="18" fillId="27" borderId="109">
      <alignment horizontal="right" vertical="center"/>
    </xf>
    <xf numFmtId="4" fontId="21" fillId="0" borderId="108">
      <alignment horizontal="right" vertical="center"/>
    </xf>
    <xf numFmtId="49" fontId="20" fillId="0" borderId="108" applyNumberFormat="0" applyFill="0" applyBorder="0" applyProtection="0">
      <alignment horizontal="left" vertical="center"/>
    </xf>
    <xf numFmtId="4" fontId="21" fillId="0" borderId="108">
      <alignment horizontal="right" vertical="center"/>
    </xf>
    <xf numFmtId="0" fontId="49" fillId="49" borderId="112" applyNumberFormat="0" applyAlignment="0" applyProtection="0"/>
    <xf numFmtId="0" fontId="21" fillId="0" borderId="111">
      <alignment horizontal="left" vertical="center" wrapText="1" indent="2"/>
    </xf>
    <xf numFmtId="0" fontId="9" fillId="7" borderId="0" applyNumberFormat="0" applyBorder="0" applyAlignment="0" applyProtection="0"/>
    <xf numFmtId="0" fontId="27" fillId="52" borderId="107" applyNumberFormat="0" applyFont="0" applyAlignment="0" applyProtection="0"/>
    <xf numFmtId="0" fontId="18" fillId="25" borderId="108">
      <alignment horizontal="right" vertical="center"/>
    </xf>
    <xf numFmtId="0" fontId="8" fillId="0" borderId="3" applyNumberFormat="0" applyFill="0" applyAlignment="0" applyProtection="0"/>
    <xf numFmtId="0" fontId="21" fillId="0" borderId="108" applyNumberFormat="0" applyFill="0" applyAlignment="0" applyProtection="0"/>
    <xf numFmtId="49" fontId="20" fillId="0" borderId="108" applyNumberFormat="0" applyFill="0" applyBorder="0" applyProtection="0">
      <alignment horizontal="left" vertical="center"/>
    </xf>
    <xf numFmtId="0" fontId="21" fillId="0" borderId="108">
      <alignment horizontal="right" vertical="center"/>
    </xf>
    <xf numFmtId="4" fontId="18" fillId="25" borderId="108">
      <alignment horizontal="right" vertical="center"/>
    </xf>
    <xf numFmtId="0" fontId="33" fillId="49" borderId="105" applyNumberFormat="0" applyAlignment="0" applyProtection="0"/>
    <xf numFmtId="0" fontId="18" fillId="27" borderId="110">
      <alignment horizontal="right" vertical="center"/>
    </xf>
    <xf numFmtId="4" fontId="18" fillId="25" borderId="108">
      <alignment horizontal="right" vertical="center"/>
    </xf>
    <xf numFmtId="0" fontId="18" fillId="27" borderId="108">
      <alignment horizontal="right" vertical="center"/>
    </xf>
    <xf numFmtId="0" fontId="33" fillId="49" borderId="105" applyNumberFormat="0" applyAlignment="0" applyProtection="0"/>
    <xf numFmtId="4" fontId="21" fillId="0" borderId="108" applyFill="0" applyBorder="0" applyProtection="0">
      <alignment horizontal="right" vertical="center"/>
    </xf>
    <xf numFmtId="0" fontId="27" fillId="52" borderId="107" applyNumberFormat="0" applyFont="0" applyAlignment="0" applyProtection="0"/>
    <xf numFmtId="0" fontId="1" fillId="18" borderId="0" applyNumberFormat="0" applyBorder="0" applyAlignment="0" applyProtection="0"/>
    <xf numFmtId="0" fontId="18" fillId="25" borderId="108">
      <alignment horizontal="right" vertical="center"/>
    </xf>
    <xf numFmtId="0" fontId="37" fillId="0" borderId="106" applyNumberFormat="0" applyFill="0" applyAlignment="0" applyProtection="0"/>
    <xf numFmtId="0" fontId="21" fillId="0" borderId="108" applyNumberFormat="0" applyFill="0" applyAlignment="0" applyProtection="0"/>
    <xf numFmtId="0" fontId="37" fillId="0" borderId="106" applyNumberFormat="0" applyFill="0" applyAlignment="0" applyProtection="0"/>
    <xf numFmtId="4" fontId="21" fillId="0" borderId="108" applyFill="0" applyBorder="0" applyProtection="0">
      <alignment horizontal="right" vertical="center"/>
    </xf>
    <xf numFmtId="49" fontId="21" fillId="0" borderId="109" applyNumberFormat="0" applyFont="0" applyFill="0" applyBorder="0" applyProtection="0">
      <alignment horizontal="left" vertical="center" indent="5"/>
    </xf>
    <xf numFmtId="0" fontId="21" fillId="0" borderId="108" applyNumberFormat="0" applyFill="0" applyAlignment="0" applyProtection="0"/>
    <xf numFmtId="0" fontId="45" fillId="36" borderId="105" applyNumberFormat="0" applyAlignment="0" applyProtection="0"/>
    <xf numFmtId="0" fontId="21" fillId="0" borderId="108" applyNumberFormat="0" applyFill="0" applyAlignment="0" applyProtection="0"/>
    <xf numFmtId="4" fontId="18" fillId="27" borderId="108">
      <alignment horizontal="right" vertical="center"/>
    </xf>
    <xf numFmtId="0" fontId="9" fillId="10" borderId="0" applyNumberFormat="0" applyBorder="0" applyAlignment="0" applyProtection="0"/>
    <xf numFmtId="4" fontId="23" fillId="25" borderId="108">
      <alignment horizontal="right" vertical="center"/>
    </xf>
    <xf numFmtId="4" fontId="18" fillId="27" borderId="110">
      <alignment horizontal="right" vertical="center"/>
    </xf>
    <xf numFmtId="0" fontId="52" fillId="0" borderId="106" applyNumberFormat="0" applyFill="0" applyAlignment="0" applyProtection="0"/>
    <xf numFmtId="0" fontId="1" fillId="21" borderId="0" applyNumberFormat="0" applyBorder="0" applyAlignment="0" applyProtection="0"/>
    <xf numFmtId="0" fontId="1" fillId="12" borderId="0" applyNumberFormat="0" applyBorder="0" applyAlignment="0" applyProtection="0"/>
    <xf numFmtId="4" fontId="23" fillId="25" borderId="108">
      <alignment horizontal="right" vertical="center"/>
    </xf>
    <xf numFmtId="0" fontId="33" fillId="49" borderId="105" applyNumberFormat="0" applyAlignment="0" applyProtection="0"/>
    <xf numFmtId="0" fontId="21" fillId="26" borderId="108"/>
    <xf numFmtId="0" fontId="45" fillId="36" borderId="105" applyNumberFormat="0" applyAlignment="0" applyProtection="0"/>
    <xf numFmtId="0" fontId="30" fillId="49" borderId="112" applyNumberFormat="0" applyAlignment="0" applyProtection="0"/>
    <xf numFmtId="0" fontId="45" fillId="36" borderId="105" applyNumberFormat="0" applyAlignment="0" applyProtection="0"/>
    <xf numFmtId="0" fontId="21" fillId="26" borderId="108"/>
    <xf numFmtId="0" fontId="19" fillId="52" borderId="107" applyNumberFormat="0" applyFont="0" applyAlignment="0" applyProtection="0"/>
    <xf numFmtId="4" fontId="21" fillId="0" borderId="108">
      <alignment horizontal="right" vertical="center"/>
    </xf>
    <xf numFmtId="167" fontId="21" fillId="53" borderId="108" applyNumberFormat="0" applyFont="0" applyBorder="0" applyAlignment="0" applyProtection="0">
      <alignment horizontal="right" vertical="center"/>
    </xf>
    <xf numFmtId="0" fontId="18" fillId="27" borderId="108">
      <alignment horizontal="right" vertical="center"/>
    </xf>
    <xf numFmtId="4" fontId="18" fillId="27" borderId="108">
      <alignment horizontal="right" vertical="center"/>
    </xf>
    <xf numFmtId="0" fontId="33" fillId="49" borderId="105" applyNumberFormat="0" applyAlignment="0" applyProtection="0"/>
    <xf numFmtId="0" fontId="18" fillId="27" borderId="110">
      <alignment horizontal="right" vertical="center"/>
    </xf>
    <xf numFmtId="0" fontId="21" fillId="27" borderId="111">
      <alignment horizontal="left" vertical="center" wrapText="1" indent="2"/>
    </xf>
    <xf numFmtId="4" fontId="23" fillId="25" borderId="108">
      <alignment horizontal="right" vertical="center"/>
    </xf>
    <xf numFmtId="0" fontId="18" fillId="27" borderId="110">
      <alignment horizontal="right" vertical="center"/>
    </xf>
    <xf numFmtId="0" fontId="1" fillId="8" borderId="0" applyNumberFormat="0" applyBorder="0" applyAlignment="0" applyProtection="0"/>
    <xf numFmtId="4" fontId="18" fillId="25" borderId="108">
      <alignment horizontal="right" vertical="center"/>
    </xf>
    <xf numFmtId="0" fontId="30" fillId="49" borderId="112" applyNumberFormat="0" applyAlignment="0" applyProtection="0"/>
    <xf numFmtId="4" fontId="18" fillId="25" borderId="108">
      <alignment horizontal="right" vertical="center"/>
    </xf>
    <xf numFmtId="0" fontId="18" fillId="27" borderId="108">
      <alignment horizontal="right" vertical="center"/>
    </xf>
    <xf numFmtId="49" fontId="21" fillId="0" borderId="109" applyNumberFormat="0" applyFont="0" applyFill="0" applyBorder="0" applyProtection="0">
      <alignment horizontal="left" vertical="center" indent="5"/>
    </xf>
    <xf numFmtId="0" fontId="21" fillId="0" borderId="111">
      <alignment horizontal="left" vertical="center" wrapText="1" indent="2"/>
    </xf>
    <xf numFmtId="0" fontId="45" fillId="36" borderId="105" applyNumberFormat="0" applyAlignment="0" applyProtection="0"/>
    <xf numFmtId="4" fontId="18" fillId="27" borderId="108">
      <alignment horizontal="right" vertical="center"/>
    </xf>
    <xf numFmtId="0" fontId="21" fillId="26" borderId="108"/>
    <xf numFmtId="0" fontId="49" fillId="49" borderId="112" applyNumberFormat="0" applyAlignment="0" applyProtection="0"/>
    <xf numFmtId="0" fontId="21" fillId="0" borderId="111">
      <alignment horizontal="left" vertical="center" wrapText="1" indent="2"/>
    </xf>
    <xf numFmtId="0" fontId="21" fillId="27" borderId="111">
      <alignment horizontal="left" vertical="center" wrapText="1" indent="2"/>
    </xf>
    <xf numFmtId="0" fontId="21" fillId="25" borderId="109">
      <alignment horizontal="left" vertical="center"/>
    </xf>
    <xf numFmtId="49" fontId="20" fillId="0" borderId="108" applyNumberFormat="0" applyFill="0" applyBorder="0" applyProtection="0">
      <alignment horizontal="left" vertical="center"/>
    </xf>
    <xf numFmtId="0" fontId="1" fillId="14" borderId="0" applyNumberFormat="0" applyBorder="0" applyAlignment="0" applyProtection="0"/>
    <xf numFmtId="0" fontId="52" fillId="0" borderId="106" applyNumberFormat="0" applyFill="0" applyAlignment="0" applyProtection="0"/>
    <xf numFmtId="49" fontId="21" fillId="0" borderId="108" applyNumberFormat="0" applyFont="0" applyFill="0" applyBorder="0" applyProtection="0">
      <alignment horizontal="left" vertical="center" indent="2"/>
    </xf>
    <xf numFmtId="0" fontId="21" fillId="0" borderId="111">
      <alignment horizontal="left" vertical="center" wrapText="1" indent="2"/>
    </xf>
    <xf numFmtId="4" fontId="21" fillId="0" borderId="108" applyFill="0" applyBorder="0" applyProtection="0">
      <alignment horizontal="right" vertical="center"/>
    </xf>
    <xf numFmtId="0" fontId="21" fillId="25" borderId="109">
      <alignment horizontal="left" vertical="center"/>
    </xf>
    <xf numFmtId="0" fontId="18" fillId="27" borderId="108">
      <alignment horizontal="right" vertical="center"/>
    </xf>
    <xf numFmtId="0" fontId="21" fillId="0" borderId="108" applyNumberFormat="0" applyFill="0" applyAlignment="0" applyProtection="0"/>
    <xf numFmtId="49" fontId="21" fillId="0" borderId="108" applyNumberFormat="0" applyFont="0" applyFill="0" applyBorder="0" applyProtection="0">
      <alignment horizontal="left" vertical="center" indent="2"/>
    </xf>
    <xf numFmtId="0" fontId="9" fillId="19" borderId="0" applyNumberFormat="0" applyBorder="0" applyAlignment="0" applyProtection="0"/>
    <xf numFmtId="4" fontId="21" fillId="0" borderId="108">
      <alignment horizontal="right" vertical="center"/>
    </xf>
    <xf numFmtId="0" fontId="27" fillId="52" borderId="107" applyNumberFormat="0" applyFont="0" applyAlignment="0" applyProtection="0"/>
    <xf numFmtId="0" fontId="21" fillId="0" borderId="108">
      <alignment horizontal="right" vertical="center"/>
    </xf>
    <xf numFmtId="0" fontId="18" fillId="27" borderId="108">
      <alignment horizontal="right" vertical="center"/>
    </xf>
    <xf numFmtId="4" fontId="18" fillId="27" borderId="108">
      <alignment horizontal="right" vertical="center"/>
    </xf>
    <xf numFmtId="0" fontId="21" fillId="27" borderId="111">
      <alignment horizontal="left" vertical="center" wrapText="1" indent="2"/>
    </xf>
    <xf numFmtId="0" fontId="9" fillId="22" borderId="0" applyNumberFormat="0" applyBorder="0" applyAlignment="0" applyProtection="0"/>
    <xf numFmtId="0" fontId="1" fillId="9" borderId="0" applyNumberFormat="0" applyBorder="0" applyAlignment="0" applyProtection="0"/>
    <xf numFmtId="0" fontId="21" fillId="26" borderId="108"/>
    <xf numFmtId="0" fontId="33" fillId="49" borderId="105" applyNumberFormat="0" applyAlignment="0" applyProtection="0"/>
    <xf numFmtId="4" fontId="21" fillId="0" borderId="108" applyFill="0" applyBorder="0" applyProtection="0">
      <alignment horizontal="right" vertical="center"/>
    </xf>
    <xf numFmtId="0" fontId="32" fillId="49" borderId="105" applyNumberFormat="0" applyAlignment="0" applyProtection="0"/>
    <xf numFmtId="0" fontId="52" fillId="0" borderId="106" applyNumberFormat="0" applyFill="0" applyAlignment="0" applyProtection="0"/>
    <xf numFmtId="49" fontId="20" fillId="0" borderId="108" applyNumberFormat="0" applyFill="0" applyBorder="0" applyProtection="0">
      <alignment horizontal="left" vertical="center"/>
    </xf>
    <xf numFmtId="0" fontId="1" fillId="14" borderId="0" applyNumberFormat="0" applyBorder="0" applyAlignment="0" applyProtection="0"/>
    <xf numFmtId="0" fontId="21" fillId="0" borderId="111">
      <alignment horizontal="left" vertical="center" wrapText="1" indent="2"/>
    </xf>
    <xf numFmtId="0" fontId="9" fillId="22" borderId="0" applyNumberFormat="0" applyBorder="0" applyAlignment="0" applyProtection="0"/>
    <xf numFmtId="0" fontId="19" fillId="52" borderId="107" applyNumberFormat="0" applyFont="0" applyAlignment="0" applyProtection="0"/>
    <xf numFmtId="0" fontId="18" fillId="25" borderId="108">
      <alignment horizontal="right" vertical="center"/>
    </xf>
    <xf numFmtId="4" fontId="23" fillId="25" borderId="108">
      <alignment horizontal="right" vertical="center"/>
    </xf>
    <xf numFmtId="167" fontId="21" fillId="53" borderId="108" applyNumberFormat="0" applyFont="0" applyBorder="0" applyAlignment="0" applyProtection="0">
      <alignment horizontal="right" vertical="center"/>
    </xf>
    <xf numFmtId="0" fontId="19" fillId="52" borderId="107" applyNumberFormat="0" applyFont="0" applyAlignment="0" applyProtection="0"/>
    <xf numFmtId="0" fontId="45" fillId="36" borderId="105" applyNumberFormat="0" applyAlignment="0" applyProtection="0"/>
    <xf numFmtId="0" fontId="45" fillId="36" borderId="105" applyNumberFormat="0" applyAlignment="0" applyProtection="0"/>
    <xf numFmtId="0" fontId="52" fillId="0" borderId="106" applyNumberFormat="0" applyFill="0" applyAlignment="0" applyProtection="0"/>
    <xf numFmtId="49" fontId="20" fillId="0" borderId="108" applyNumberFormat="0" applyFill="0" applyBorder="0" applyProtection="0">
      <alignment horizontal="left" vertical="center"/>
    </xf>
    <xf numFmtId="0" fontId="18" fillId="27" borderId="109">
      <alignment horizontal="right" vertical="center"/>
    </xf>
    <xf numFmtId="0" fontId="21" fillId="0" borderId="108">
      <alignment horizontal="right" vertical="center"/>
    </xf>
    <xf numFmtId="0" fontId="37" fillId="0" borderId="106" applyNumberFormat="0" applyFill="0" applyAlignment="0" applyProtection="0"/>
    <xf numFmtId="0" fontId="19" fillId="52" borderId="107" applyNumberFormat="0" applyFont="0" applyAlignment="0" applyProtection="0"/>
    <xf numFmtId="0" fontId="52" fillId="0" borderId="106" applyNumberFormat="0" applyFill="0" applyAlignment="0" applyProtection="0"/>
    <xf numFmtId="0" fontId="33" fillId="49" borderId="105" applyNumberFormat="0" applyAlignment="0" applyProtection="0"/>
    <xf numFmtId="0" fontId="1" fillId="6" borderId="0" applyNumberFormat="0" applyBorder="0" applyAlignment="0" applyProtection="0"/>
    <xf numFmtId="167" fontId="21" fillId="53" borderId="108" applyNumberFormat="0" applyFont="0" applyBorder="0" applyAlignment="0" applyProtection="0">
      <alignment horizontal="right" vertical="center"/>
    </xf>
    <xf numFmtId="0" fontId="52" fillId="0" borderId="106" applyNumberFormat="0" applyFill="0" applyAlignment="0" applyProtection="0"/>
    <xf numFmtId="49" fontId="21" fillId="0" borderId="108" applyNumberFormat="0" applyFont="0" applyFill="0" applyBorder="0" applyProtection="0">
      <alignment horizontal="left" vertical="center" indent="2"/>
    </xf>
    <xf numFmtId="0" fontId="7" fillId="0" borderId="0" applyNumberFormat="0" applyFill="0" applyBorder="0" applyAlignment="0" applyProtection="0"/>
    <xf numFmtId="4" fontId="21" fillId="0" borderId="108">
      <alignment horizontal="right" vertical="center"/>
    </xf>
    <xf numFmtId="0" fontId="37" fillId="0" borderId="106" applyNumberFormat="0" applyFill="0" applyAlignment="0" applyProtection="0"/>
    <xf numFmtId="0" fontId="45" fillId="36" borderId="105" applyNumberFormat="0" applyAlignment="0" applyProtection="0"/>
    <xf numFmtId="0" fontId="9" fillId="13" borderId="0" applyNumberFormat="0" applyBorder="0" applyAlignment="0" applyProtection="0"/>
    <xf numFmtId="4" fontId="21" fillId="0" borderId="108" applyFill="0" applyBorder="0" applyProtection="0">
      <alignment horizontal="right" vertical="center"/>
    </xf>
    <xf numFmtId="0" fontId="21" fillId="25" borderId="109">
      <alignment horizontal="left" vertical="center"/>
    </xf>
    <xf numFmtId="0" fontId="36" fillId="36" borderId="105" applyNumberFormat="0" applyAlignment="0" applyProtection="0"/>
    <xf numFmtId="0" fontId="23" fillId="25" borderId="108">
      <alignment horizontal="right" vertical="center"/>
    </xf>
    <xf numFmtId="4" fontId="21" fillId="26" borderId="108"/>
    <xf numFmtId="0" fontId="21" fillId="27" borderId="111">
      <alignment horizontal="left" vertical="center" wrapText="1" indent="2"/>
    </xf>
    <xf numFmtId="49" fontId="21" fillId="0" borderId="108" applyNumberFormat="0" applyFont="0" applyFill="0" applyBorder="0" applyProtection="0">
      <alignment horizontal="left" vertical="center" indent="2"/>
    </xf>
    <xf numFmtId="0" fontId="45" fillId="36" borderId="105" applyNumberFormat="0" applyAlignment="0" applyProtection="0"/>
    <xf numFmtId="0" fontId="1" fillId="17" borderId="0" applyNumberFormat="0" applyBorder="0" applyAlignment="0" applyProtection="0"/>
    <xf numFmtId="0" fontId="1" fillId="17" borderId="0" applyNumberFormat="0" applyBorder="0" applyAlignment="0" applyProtection="0"/>
    <xf numFmtId="0" fontId="23" fillId="25" borderId="108">
      <alignment horizontal="right" vertical="center"/>
    </xf>
    <xf numFmtId="0" fontId="36" fillId="36" borderId="105" applyNumberFormat="0" applyAlignment="0" applyProtection="0"/>
    <xf numFmtId="167" fontId="21" fillId="53" borderId="108" applyNumberFormat="0" applyFont="0" applyBorder="0" applyAlignment="0" applyProtection="0">
      <alignment horizontal="right" vertical="center"/>
    </xf>
    <xf numFmtId="0" fontId="36" fillId="36" borderId="105" applyNumberFormat="0" applyAlignment="0" applyProtection="0"/>
    <xf numFmtId="4" fontId="21" fillId="0" borderId="108">
      <alignment horizontal="right" vertical="center"/>
    </xf>
    <xf numFmtId="49" fontId="21" fillId="0" borderId="108" applyNumberFormat="0" applyFont="0" applyFill="0" applyBorder="0" applyProtection="0">
      <alignment horizontal="left" vertical="center" indent="2"/>
    </xf>
    <xf numFmtId="167" fontId="21" fillId="53" borderId="108" applyNumberFormat="0" applyFont="0" applyBorder="0" applyAlignment="0" applyProtection="0">
      <alignment horizontal="right" vertical="center"/>
    </xf>
    <xf numFmtId="49" fontId="20" fillId="0" borderId="108" applyNumberFormat="0" applyFill="0" applyBorder="0" applyProtection="0">
      <alignment horizontal="left" vertical="center"/>
    </xf>
    <xf numFmtId="4" fontId="18" fillId="27" borderId="108">
      <alignment horizontal="right" vertical="center"/>
    </xf>
    <xf numFmtId="0" fontId="36" fillId="36" borderId="105" applyNumberFormat="0" applyAlignment="0" applyProtection="0"/>
    <xf numFmtId="0" fontId="33" fillId="49" borderId="105" applyNumberFormat="0" applyAlignment="0" applyProtection="0"/>
    <xf numFmtId="4" fontId="21" fillId="0" borderId="108">
      <alignment horizontal="right" vertical="center"/>
    </xf>
    <xf numFmtId="0" fontId="21" fillId="27" borderId="111">
      <alignment horizontal="left" vertical="center" wrapText="1" indent="2"/>
    </xf>
    <xf numFmtId="0" fontId="21" fillId="0" borderId="111">
      <alignment horizontal="left" vertical="center" wrapText="1" indent="2"/>
    </xf>
    <xf numFmtId="0" fontId="49" fillId="49" borderId="112" applyNumberFormat="0" applyAlignment="0" applyProtection="0"/>
    <xf numFmtId="0" fontId="45" fillId="36" borderId="105" applyNumberFormat="0" applyAlignment="0" applyProtection="0"/>
    <xf numFmtId="0" fontId="32" fillId="49" borderId="105" applyNumberFormat="0" applyAlignment="0" applyProtection="0"/>
    <xf numFmtId="0" fontId="30" fillId="49" borderId="112" applyNumberFormat="0" applyAlignment="0" applyProtection="0"/>
    <xf numFmtId="0" fontId="18" fillId="27" borderId="110">
      <alignment horizontal="right" vertical="center"/>
    </xf>
    <xf numFmtId="0" fontId="23" fillId="25" borderId="108">
      <alignment horizontal="right" vertical="center"/>
    </xf>
    <xf numFmtId="4" fontId="18" fillId="25" borderId="108">
      <alignment horizontal="right" vertical="center"/>
    </xf>
    <xf numFmtId="4" fontId="18" fillId="27" borderId="108">
      <alignment horizontal="right" vertical="center"/>
    </xf>
    <xf numFmtId="49" fontId="21" fillId="0" borderId="109" applyNumberFormat="0" applyFont="0" applyFill="0" applyBorder="0" applyProtection="0">
      <alignment horizontal="left" vertical="center" indent="5"/>
    </xf>
    <xf numFmtId="4" fontId="21" fillId="0" borderId="108" applyFill="0" applyBorder="0" applyProtection="0">
      <alignment horizontal="right" vertical="center"/>
    </xf>
    <xf numFmtId="4" fontId="18" fillId="25" borderId="108">
      <alignment horizontal="right" vertical="center"/>
    </xf>
    <xf numFmtId="0" fontId="45" fillId="36" borderId="105" applyNumberFormat="0" applyAlignment="0" applyProtection="0"/>
    <xf numFmtId="0" fontId="36" fillId="36" borderId="105" applyNumberFormat="0" applyAlignment="0" applyProtection="0"/>
    <xf numFmtId="0" fontId="32" fillId="49" borderId="105" applyNumberFormat="0" applyAlignment="0" applyProtection="0"/>
    <xf numFmtId="0" fontId="21" fillId="27" borderId="111">
      <alignment horizontal="left" vertical="center" wrapText="1" indent="2"/>
    </xf>
    <xf numFmtId="0" fontId="21" fillId="0" borderId="111">
      <alignment horizontal="left" vertical="center" wrapText="1" indent="2"/>
    </xf>
    <xf numFmtId="0" fontId="21" fillId="27" borderId="111">
      <alignment horizontal="left" vertical="center" wrapText="1" indent="2"/>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27" fillId="52" borderId="124" applyNumberFormat="0" applyFont="0" applyAlignment="0" applyProtection="0"/>
    <xf numFmtId="0" fontId="19" fillId="52" borderId="124" applyNumberFormat="0" applyFont="0" applyAlignment="0" applyProtection="0"/>
    <xf numFmtId="0" fontId="18" fillId="25" borderId="125">
      <alignment horizontal="right" vertical="center"/>
    </xf>
    <xf numFmtId="0" fontId="9" fillId="19" borderId="0" applyNumberFormat="0" applyBorder="0" applyAlignment="0" applyProtection="0"/>
    <xf numFmtId="0" fontId="9" fillId="16" borderId="0" applyNumberFormat="0" applyBorder="0" applyAlignment="0" applyProtection="0"/>
    <xf numFmtId="0" fontId="18" fillId="27" borderId="125">
      <alignment horizontal="right" vertical="center"/>
    </xf>
    <xf numFmtId="0" fontId="33" fillId="49" borderId="115" applyNumberFormat="0" applyAlignment="0" applyProtection="0"/>
    <xf numFmtId="0" fontId="1" fillId="18" borderId="0" applyNumberFormat="0" applyBorder="0" applyAlignment="0" applyProtection="0"/>
    <xf numFmtId="0" fontId="52" fillId="0" borderId="132" applyNumberFormat="0" applyFill="0" applyAlignment="0" applyProtection="0"/>
    <xf numFmtId="0" fontId="18" fillId="27" borderId="119">
      <alignment horizontal="right" vertical="center"/>
    </xf>
    <xf numFmtId="0" fontId="18" fillId="27" borderId="118">
      <alignment horizontal="right" vertical="center"/>
    </xf>
    <xf numFmtId="0" fontId="1" fillId="8" borderId="0" applyNumberFormat="0" applyBorder="0" applyAlignment="0" applyProtection="0"/>
    <xf numFmtId="0" fontId="45" fillId="36" borderId="115" applyNumberFormat="0" applyAlignment="0" applyProtection="0"/>
    <xf numFmtId="0" fontId="21" fillId="0" borderId="113" applyNumberFormat="0" applyFill="0" applyAlignment="0" applyProtection="0"/>
    <xf numFmtId="4" fontId="18" fillId="27" borderId="118">
      <alignment horizontal="right" vertical="center"/>
    </xf>
    <xf numFmtId="0" fontId="18" fillId="27" borderId="113">
      <alignment horizontal="right" vertical="center"/>
    </xf>
    <xf numFmtId="0" fontId="18" fillId="27" borderId="113">
      <alignment horizontal="right" vertical="center"/>
    </xf>
    <xf numFmtId="0" fontId="21" fillId="0" borderId="128">
      <alignment horizontal="left" vertical="center" wrapText="1" indent="2"/>
    </xf>
    <xf numFmtId="0" fontId="30" fillId="49" borderId="129" applyNumberFormat="0" applyAlignment="0" applyProtection="0"/>
    <xf numFmtId="0" fontId="21" fillId="0" borderId="113">
      <alignment horizontal="right" vertical="center"/>
    </xf>
    <xf numFmtId="0" fontId="23" fillId="25" borderId="113">
      <alignment horizontal="right" vertical="center"/>
    </xf>
    <xf numFmtId="0" fontId="21" fillId="26" borderId="113"/>
    <xf numFmtId="0" fontId="18" fillId="25" borderId="113">
      <alignment horizontal="right" vertical="center"/>
    </xf>
    <xf numFmtId="4" fontId="18" fillId="27" borderId="134">
      <alignment horizontal="right" vertical="center"/>
    </xf>
    <xf numFmtId="0" fontId="37" fillId="0" borderId="116" applyNumberFormat="0" applyFill="0" applyAlignment="0" applyProtection="0"/>
    <xf numFmtId="0" fontId="45" fillId="36" borderId="115" applyNumberFormat="0" applyAlignment="0" applyProtection="0"/>
    <xf numFmtId="0" fontId="33" fillId="49" borderId="115" applyNumberFormat="0" applyAlignment="0" applyProtection="0"/>
    <xf numFmtId="0" fontId="8" fillId="0" borderId="3" applyNumberFormat="0" applyFill="0" applyAlignment="0" applyProtection="0"/>
    <xf numFmtId="0" fontId="33" fillId="49" borderId="115" applyNumberFormat="0" applyAlignment="0" applyProtection="0"/>
    <xf numFmtId="0" fontId="21" fillId="0" borderId="134">
      <alignment horizontal="right" vertical="center"/>
    </xf>
    <xf numFmtId="0" fontId="37" fillId="0" borderId="116" applyNumberFormat="0" applyFill="0" applyAlignment="0" applyProtection="0"/>
    <xf numFmtId="0" fontId="18" fillId="27" borderId="119">
      <alignment horizontal="right" vertical="center"/>
    </xf>
    <xf numFmtId="0" fontId="33" fillId="49" borderId="131" applyNumberFormat="0" applyAlignment="0" applyProtection="0"/>
    <xf numFmtId="4" fontId="21" fillId="0" borderId="113" applyFill="0" applyBorder="0" applyProtection="0">
      <alignment horizontal="right" vertical="center"/>
    </xf>
    <xf numFmtId="0" fontId="4" fillId="4" borderId="2" applyNumberFormat="0" applyAlignment="0" applyProtection="0"/>
    <xf numFmtId="0" fontId="1" fillId="5" borderId="0" applyNumberFormat="0" applyBorder="0" applyAlignment="0" applyProtection="0"/>
    <xf numFmtId="0" fontId="18" fillId="25" borderId="118">
      <alignment horizontal="right" vertical="center"/>
    </xf>
    <xf numFmtId="0" fontId="18" fillId="27" borderId="135">
      <alignment horizontal="right" vertical="center"/>
    </xf>
    <xf numFmtId="0" fontId="18" fillId="25" borderId="118">
      <alignment horizontal="right" vertical="center"/>
    </xf>
    <xf numFmtId="0" fontId="21" fillId="26" borderId="113"/>
    <xf numFmtId="0" fontId="52" fillId="0" borderId="123" applyNumberFormat="0" applyFill="0" applyAlignment="0" applyProtection="0"/>
    <xf numFmtId="0" fontId="49" fillId="49" borderId="114" applyNumberFormat="0" applyAlignment="0" applyProtection="0"/>
    <xf numFmtId="4" fontId="18" fillId="27" borderId="119">
      <alignment horizontal="right" vertical="center"/>
    </xf>
    <xf numFmtId="0" fontId="1" fillId="9" borderId="0" applyNumberFormat="0" applyBorder="0" applyAlignment="0" applyProtection="0"/>
    <xf numFmtId="0" fontId="18" fillId="27" borderId="118">
      <alignment horizontal="right" vertical="center"/>
    </xf>
    <xf numFmtId="0" fontId="37" fillId="0" borderId="123" applyNumberFormat="0" applyFill="0" applyAlignment="0" applyProtection="0"/>
    <xf numFmtId="0" fontId="4" fillId="4" borderId="2" applyNumberFormat="0" applyAlignment="0" applyProtection="0"/>
    <xf numFmtId="0" fontId="5" fillId="4" borderId="1" applyNumberFormat="0" applyAlignment="0" applyProtection="0"/>
    <xf numFmtId="49" fontId="21" fillId="0" borderId="119" applyNumberFormat="0" applyFont="0" applyFill="0" applyBorder="0" applyProtection="0">
      <alignment horizontal="left" vertical="center" indent="5"/>
    </xf>
    <xf numFmtId="0" fontId="45" fillId="36" borderId="115" applyNumberFormat="0" applyAlignment="0" applyProtection="0"/>
    <xf numFmtId="0" fontId="6" fillId="0" borderId="0" applyNumberFormat="0" applyFill="0" applyBorder="0" applyAlignment="0" applyProtection="0"/>
    <xf numFmtId="0" fontId="27" fillId="52" borderId="117" applyNumberFormat="0" applyFont="0" applyAlignment="0" applyProtection="0"/>
    <xf numFmtId="0" fontId="7" fillId="0" borderId="0" applyNumberFormat="0" applyFill="0" applyBorder="0" applyAlignment="0" applyProtection="0"/>
    <xf numFmtId="0" fontId="8" fillId="0" borderId="3" applyNumberFormat="0" applyFill="0" applyAlignment="0" applyProtection="0"/>
    <xf numFmtId="4" fontId="23" fillId="25" borderId="118">
      <alignment horizontal="right" vertical="center"/>
    </xf>
    <xf numFmtId="0" fontId="1" fillId="5" borderId="0" applyNumberFormat="0" applyBorder="0" applyAlignment="0" applyProtection="0"/>
    <xf numFmtId="0" fontId="1" fillId="6" borderId="0" applyNumberFormat="0" applyBorder="0" applyAlignment="0" applyProtection="0"/>
    <xf numFmtId="0" fontId="9" fillId="7" borderId="0" applyNumberFormat="0" applyBorder="0" applyAlignment="0" applyProtection="0"/>
    <xf numFmtId="0" fontId="21" fillId="0" borderId="121">
      <alignment horizontal="left" vertical="center" wrapText="1" indent="2"/>
    </xf>
    <xf numFmtId="0" fontId="1" fillId="8" borderId="0" applyNumberFormat="0" applyBorder="0" applyAlignment="0" applyProtection="0"/>
    <xf numFmtId="0" fontId="1" fillId="9" borderId="0" applyNumberFormat="0" applyBorder="0" applyAlignment="0" applyProtection="0"/>
    <xf numFmtId="0" fontId="9" fillId="10"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9" fillId="13" borderId="0" applyNumberFormat="0" applyBorder="0" applyAlignment="0" applyProtection="0"/>
    <xf numFmtId="4" fontId="21" fillId="26" borderId="118"/>
    <xf numFmtId="0" fontId="1" fillId="14"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30" fillId="49" borderId="130" applyNumberFormat="0" applyAlignment="0" applyProtection="0"/>
    <xf numFmtId="0" fontId="1" fillId="17"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167" fontId="21" fillId="53" borderId="125" applyNumberFormat="0" applyFont="0" applyBorder="0" applyAlignment="0" applyProtection="0">
      <alignment horizontal="right" vertical="center"/>
    </xf>
    <xf numFmtId="0" fontId="1" fillId="20"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21" fillId="0" borderId="113" applyNumberFormat="0" applyFill="0" applyAlignment="0" applyProtection="0"/>
    <xf numFmtId="0" fontId="18" fillId="27" borderId="113">
      <alignment horizontal="right" vertical="center"/>
    </xf>
    <xf numFmtId="0" fontId="18" fillId="27" borderId="113">
      <alignment horizontal="right" vertical="center"/>
    </xf>
    <xf numFmtId="0" fontId="52" fillId="0" borderId="132" applyNumberFormat="0" applyFill="0" applyAlignment="0" applyProtection="0"/>
    <xf numFmtId="0" fontId="21" fillId="0" borderId="134" applyNumberFormat="0" applyFill="0" applyAlignment="0" applyProtection="0"/>
    <xf numFmtId="0" fontId="21" fillId="0" borderId="113">
      <alignment horizontal="right" vertical="center"/>
    </xf>
    <xf numFmtId="0" fontId="23" fillId="25" borderId="113">
      <alignment horizontal="right" vertical="center"/>
    </xf>
    <xf numFmtId="0" fontId="21" fillId="26" borderId="113"/>
    <xf numFmtId="0" fontId="18" fillId="25" borderId="113">
      <alignment horizontal="right" vertical="center"/>
    </xf>
    <xf numFmtId="0" fontId="30" fillId="49" borderId="130" applyNumberFormat="0" applyAlignment="0" applyProtection="0"/>
    <xf numFmtId="4" fontId="18" fillId="27" borderId="120">
      <alignment horizontal="right" vertical="center"/>
    </xf>
    <xf numFmtId="0" fontId="52" fillId="0" borderId="123" applyNumberFormat="0" applyFill="0" applyAlignment="0" applyProtection="0"/>
    <xf numFmtId="0" fontId="37" fillId="0" borderId="116" applyNumberFormat="0" applyFill="0" applyAlignment="0" applyProtection="0"/>
    <xf numFmtId="0" fontId="49" fillId="49" borderId="114" applyNumberFormat="0" applyAlignment="0" applyProtection="0"/>
    <xf numFmtId="0" fontId="1" fillId="20" borderId="0" applyNumberFormat="0" applyBorder="0" applyAlignment="0" applyProtection="0"/>
    <xf numFmtId="0" fontId="49" fillId="49" borderId="114" applyNumberFormat="0" applyAlignment="0" applyProtection="0"/>
    <xf numFmtId="4" fontId="18" fillId="27" borderId="118">
      <alignment horizontal="right" vertical="center"/>
    </xf>
    <xf numFmtId="0" fontId="1" fillId="9" borderId="0" applyNumberFormat="0" applyBorder="0" applyAlignment="0" applyProtection="0"/>
    <xf numFmtId="49" fontId="21" fillId="0" borderId="113" applyNumberFormat="0" applyFont="0" applyFill="0" applyBorder="0" applyProtection="0">
      <alignment horizontal="left" vertical="center" indent="2"/>
    </xf>
    <xf numFmtId="0" fontId="21" fillId="26" borderId="134"/>
    <xf numFmtId="0" fontId="52" fillId="0" borderId="116" applyNumberFormat="0" applyFill="0" applyAlignment="0" applyProtection="0"/>
    <xf numFmtId="4" fontId="21" fillId="0" borderId="118" applyFill="0" applyBorder="0" applyProtection="0">
      <alignment horizontal="right" vertical="center"/>
    </xf>
    <xf numFmtId="4" fontId="18" fillId="25" borderId="118">
      <alignment horizontal="right" vertical="center"/>
    </xf>
    <xf numFmtId="0" fontId="23" fillId="25" borderId="125">
      <alignment horizontal="right" vertical="center"/>
    </xf>
    <xf numFmtId="49" fontId="21" fillId="0" borderId="125" applyNumberFormat="0" applyFont="0" applyFill="0" applyBorder="0" applyProtection="0">
      <alignment horizontal="left" vertical="center" indent="2"/>
    </xf>
    <xf numFmtId="0" fontId="21" fillId="0" borderId="134" applyNumberFormat="0" applyFill="0" applyAlignment="0" applyProtection="0"/>
    <xf numFmtId="0" fontId="18" fillId="27" borderId="119">
      <alignment horizontal="right" vertical="center"/>
    </xf>
    <xf numFmtId="0" fontId="36" fillId="36" borderId="131" applyNumberFormat="0" applyAlignment="0" applyProtection="0"/>
    <xf numFmtId="0" fontId="49" fillId="49" borderId="129" applyNumberFormat="0" applyAlignment="0" applyProtection="0"/>
    <xf numFmtId="0" fontId="30" fillId="49" borderId="114" applyNumberFormat="0" applyAlignment="0" applyProtection="0"/>
    <xf numFmtId="0" fontId="1" fillId="12" borderId="0" applyNumberFormat="0" applyBorder="0" applyAlignment="0" applyProtection="0"/>
    <xf numFmtId="0" fontId="32" fillId="49" borderId="115" applyNumberFormat="0" applyAlignment="0" applyProtection="0"/>
    <xf numFmtId="0" fontId="52" fillId="0" borderId="123" applyNumberFormat="0" applyFill="0" applyAlignment="0" applyProtection="0"/>
    <xf numFmtId="0" fontId="21" fillId="27" borderId="121">
      <alignment horizontal="left" vertical="center" wrapText="1" indent="2"/>
    </xf>
    <xf numFmtId="0" fontId="32" fillId="49" borderId="115" applyNumberFormat="0" applyAlignment="0" applyProtection="0"/>
    <xf numFmtId="167" fontId="21" fillId="53" borderId="134" applyNumberFormat="0" applyFont="0" applyBorder="0" applyAlignment="0" applyProtection="0">
      <alignment horizontal="right" vertical="center"/>
    </xf>
    <xf numFmtId="4" fontId="23" fillId="25" borderId="134">
      <alignment horizontal="right" vertical="center"/>
    </xf>
    <xf numFmtId="0" fontId="21" fillId="0" borderId="118">
      <alignment horizontal="right" vertical="center"/>
    </xf>
    <xf numFmtId="0" fontId="36" fillId="36" borderId="115" applyNumberFormat="0" applyAlignment="0" applyProtection="0"/>
    <xf numFmtId="4" fontId="21" fillId="26" borderId="118"/>
    <xf numFmtId="0" fontId="33" fillId="49" borderId="115" applyNumberFormat="0" applyAlignment="0" applyProtection="0"/>
    <xf numFmtId="0" fontId="21" fillId="0" borderId="118">
      <alignment horizontal="right" vertical="center"/>
    </xf>
    <xf numFmtId="4" fontId="18" fillId="25" borderId="113">
      <alignment horizontal="right" vertical="center"/>
    </xf>
    <xf numFmtId="4" fontId="23" fillId="25" borderId="113">
      <alignment horizontal="right" vertical="center"/>
    </xf>
    <xf numFmtId="4" fontId="18" fillId="27" borderId="113">
      <alignment horizontal="right" vertical="center"/>
    </xf>
    <xf numFmtId="4" fontId="18" fillId="27" borderId="113">
      <alignment horizontal="right" vertical="center"/>
    </xf>
    <xf numFmtId="0" fontId="21" fillId="0" borderId="125" applyNumberFormat="0" applyFill="0" applyAlignment="0" applyProtection="0"/>
    <xf numFmtId="0" fontId="33" fillId="49" borderId="131" applyNumberFormat="0" applyAlignment="0" applyProtection="0"/>
    <xf numFmtId="0" fontId="21" fillId="25" borderId="126">
      <alignment horizontal="left" vertical="center"/>
    </xf>
    <xf numFmtId="49" fontId="21" fillId="0" borderId="126" applyNumberFormat="0" applyFont="0" applyFill="0" applyBorder="0" applyProtection="0">
      <alignment horizontal="left" vertical="center" indent="5"/>
    </xf>
    <xf numFmtId="0" fontId="8" fillId="0" borderId="3" applyNumberFormat="0" applyFill="0" applyAlignment="0" applyProtection="0"/>
    <xf numFmtId="0" fontId="21" fillId="27" borderId="121">
      <alignment horizontal="left" vertical="center" wrapText="1" indent="2"/>
    </xf>
    <xf numFmtId="0" fontId="36" fillId="36" borderId="115" applyNumberFormat="0" applyAlignment="0" applyProtection="0"/>
    <xf numFmtId="4" fontId="18" fillId="25" borderId="134">
      <alignment horizontal="right" vertical="center"/>
    </xf>
    <xf numFmtId="0" fontId="9" fillId="22" borderId="0" applyNumberFormat="0" applyBorder="0" applyAlignment="0" applyProtection="0"/>
    <xf numFmtId="0" fontId="18" fillId="27" borderId="118">
      <alignment horizontal="right" vertical="center"/>
    </xf>
    <xf numFmtId="164" fontId="24" fillId="0" borderId="0" applyFont="0" applyFill="0" applyBorder="0" applyAlignment="0" applyProtection="0"/>
    <xf numFmtId="164" fontId="24" fillId="0" borderId="0" applyFont="0" applyFill="0" applyBorder="0" applyAlignment="0" applyProtection="0"/>
    <xf numFmtId="0" fontId="32" fillId="49" borderId="122" applyNumberFormat="0" applyAlignment="0" applyProtection="0"/>
    <xf numFmtId="0" fontId="1" fillId="6" borderId="0" applyNumberFormat="0" applyBorder="0" applyAlignment="0" applyProtection="0"/>
    <xf numFmtId="0" fontId="27" fillId="52" borderId="124" applyNumberFormat="0" applyFont="0" applyAlignment="0" applyProtection="0"/>
    <xf numFmtId="0" fontId="52" fillId="0" borderId="123" applyNumberFormat="0" applyFill="0" applyAlignment="0" applyProtection="0"/>
    <xf numFmtId="0" fontId="32" fillId="49" borderId="131" applyNumberFormat="0" applyAlignment="0" applyProtection="0"/>
    <xf numFmtId="0" fontId="1" fillId="11" borderId="0" applyNumberFormat="0" applyBorder="0" applyAlignment="0" applyProtection="0"/>
    <xf numFmtId="0" fontId="1" fillId="20" borderId="0" applyNumberFormat="0" applyBorder="0" applyAlignment="0" applyProtection="0"/>
    <xf numFmtId="0" fontId="32" fillId="49" borderId="131" applyNumberFormat="0" applyAlignment="0" applyProtection="0"/>
    <xf numFmtId="4" fontId="18" fillId="27" borderId="126">
      <alignment horizontal="right" vertical="center"/>
    </xf>
    <xf numFmtId="0" fontId="52" fillId="0" borderId="116" applyNumberFormat="0" applyFill="0" applyAlignment="0" applyProtection="0"/>
    <xf numFmtId="4" fontId="21" fillId="0" borderId="113">
      <alignment horizontal="right" vertical="center"/>
    </xf>
    <xf numFmtId="4" fontId="18" fillId="25" borderId="125">
      <alignment horizontal="right" vertical="center"/>
    </xf>
    <xf numFmtId="0" fontId="9" fillId="13" borderId="0" applyNumberFormat="0" applyBorder="0" applyAlignment="0" applyProtection="0"/>
    <xf numFmtId="0" fontId="21" fillId="0" borderId="121">
      <alignment horizontal="left" vertical="center" wrapText="1" indent="2"/>
    </xf>
    <xf numFmtId="0" fontId="37" fillId="0" borderId="116" applyNumberFormat="0" applyFill="0" applyAlignment="0" applyProtection="0"/>
    <xf numFmtId="4" fontId="18" fillId="25" borderId="118">
      <alignment horizontal="right" vertical="center"/>
    </xf>
    <xf numFmtId="0" fontId="21" fillId="25" borderId="126">
      <alignment horizontal="left" vertical="center"/>
    </xf>
    <xf numFmtId="0" fontId="18" fillId="27" borderId="118">
      <alignment horizontal="right" vertical="center"/>
    </xf>
    <xf numFmtId="4" fontId="21" fillId="26" borderId="118"/>
    <xf numFmtId="4" fontId="21" fillId="0" borderId="134">
      <alignment horizontal="right" vertical="center"/>
    </xf>
    <xf numFmtId="0" fontId="1" fillId="5" borderId="0" applyNumberFormat="0" applyBorder="0" applyAlignment="0" applyProtection="0"/>
    <xf numFmtId="4" fontId="18" fillId="27" borderId="127">
      <alignment horizontal="right" vertical="center"/>
    </xf>
    <xf numFmtId="0" fontId="19" fillId="52" borderId="124" applyNumberFormat="0" applyFont="0" applyAlignment="0" applyProtection="0"/>
    <xf numFmtId="4" fontId="18" fillId="27" borderId="118">
      <alignment horizontal="right" vertical="center"/>
    </xf>
    <xf numFmtId="0" fontId="49" fillId="49" borderId="129" applyNumberFormat="0" applyAlignment="0" applyProtection="0"/>
    <xf numFmtId="4" fontId="23" fillId="25" borderId="118">
      <alignment horizontal="right" vertical="center"/>
    </xf>
    <xf numFmtId="4" fontId="21" fillId="0" borderId="113" applyFill="0" applyBorder="0" applyProtection="0">
      <alignment horizontal="right" vertical="center"/>
    </xf>
    <xf numFmtId="0" fontId="45" fillId="36" borderId="122" applyNumberFormat="0" applyAlignment="0" applyProtection="0"/>
    <xf numFmtId="49" fontId="20" fillId="0" borderId="113" applyNumberFormat="0" applyFill="0" applyBorder="0" applyProtection="0">
      <alignment horizontal="left" vertical="center"/>
    </xf>
    <xf numFmtId="0" fontId="52" fillId="0" borderId="116" applyNumberFormat="0" applyFill="0" applyAlignment="0" applyProtection="0"/>
    <xf numFmtId="0" fontId="21" fillId="0" borderId="118" applyNumberFormat="0" applyFill="0" applyAlignment="0" applyProtection="0"/>
    <xf numFmtId="0" fontId="21" fillId="0" borderId="118">
      <alignment horizontal="right" vertical="center"/>
    </xf>
    <xf numFmtId="0" fontId="7" fillId="0" borderId="0" applyNumberFormat="0" applyFill="0" applyBorder="0" applyAlignment="0" applyProtection="0"/>
    <xf numFmtId="0" fontId="19" fillId="52" borderId="124" applyNumberFormat="0" applyFont="0" applyAlignment="0" applyProtection="0"/>
    <xf numFmtId="0" fontId="33" fillId="49" borderId="131" applyNumberFormat="0" applyAlignment="0" applyProtection="0"/>
    <xf numFmtId="0" fontId="1" fillId="17" borderId="0" applyNumberFormat="0" applyBorder="0" applyAlignment="0" applyProtection="0"/>
    <xf numFmtId="0" fontId="1" fillId="11" borderId="0" applyNumberFormat="0" applyBorder="0" applyAlignment="0" applyProtection="0"/>
    <xf numFmtId="167" fontId="21" fillId="53" borderId="113" applyNumberFormat="0" applyFont="0" applyBorder="0" applyAlignment="0" applyProtection="0">
      <alignment horizontal="right" vertical="center"/>
    </xf>
    <xf numFmtId="0" fontId="21" fillId="0" borderId="118">
      <alignment horizontal="right" vertical="center"/>
    </xf>
    <xf numFmtId="4" fontId="21" fillId="26" borderId="113"/>
    <xf numFmtId="0" fontId="21" fillId="0" borderId="118" applyNumberFormat="0" applyFill="0" applyAlignment="0" applyProtection="0"/>
    <xf numFmtId="0" fontId="21" fillId="26" borderId="118"/>
    <xf numFmtId="4" fontId="18" fillId="27" borderId="118">
      <alignment horizontal="right" vertical="center"/>
    </xf>
    <xf numFmtId="0" fontId="23" fillId="25" borderId="125">
      <alignment horizontal="right" vertical="center"/>
    </xf>
    <xf numFmtId="0" fontId="45" fillId="36" borderId="122" applyNumberFormat="0" applyAlignment="0" applyProtection="0"/>
    <xf numFmtId="0" fontId="18" fillId="27" borderId="118">
      <alignment horizontal="right" vertical="center"/>
    </xf>
    <xf numFmtId="4" fontId="18" fillId="27" borderId="120">
      <alignment horizontal="right" vertical="center"/>
    </xf>
    <xf numFmtId="0" fontId="5" fillId="4" borderId="1" applyNumberFormat="0" applyAlignment="0" applyProtection="0"/>
    <xf numFmtId="0" fontId="18" fillId="27" borderId="120">
      <alignment horizontal="right" vertical="center"/>
    </xf>
    <xf numFmtId="0" fontId="36" fillId="36" borderId="131" applyNumberFormat="0" applyAlignment="0" applyProtection="0"/>
    <xf numFmtId="0" fontId="45" fillId="36" borderId="122" applyNumberFormat="0" applyAlignment="0" applyProtection="0"/>
    <xf numFmtId="0" fontId="19" fillId="52" borderId="117" applyNumberFormat="0" applyFont="0" applyAlignment="0" applyProtection="0"/>
    <xf numFmtId="0" fontId="18" fillId="27" borderId="125">
      <alignment horizontal="right" vertical="center"/>
    </xf>
    <xf numFmtId="0" fontId="1" fillId="15" borderId="0" applyNumberFormat="0" applyBorder="0" applyAlignment="0" applyProtection="0"/>
    <xf numFmtId="0" fontId="21" fillId="27" borderId="121">
      <alignment horizontal="left" vertical="center" wrapText="1" indent="2"/>
    </xf>
    <xf numFmtId="0" fontId="9" fillId="19" borderId="0" applyNumberFormat="0" applyBorder="0" applyAlignment="0" applyProtection="0"/>
    <xf numFmtId="0" fontId="18" fillId="27" borderId="134">
      <alignment horizontal="right" vertical="center"/>
    </xf>
    <xf numFmtId="0" fontId="18" fillId="27" borderId="118">
      <alignment horizontal="right" vertical="center"/>
    </xf>
    <xf numFmtId="0" fontId="18" fillId="27" borderId="118">
      <alignment horizontal="right" vertical="center"/>
    </xf>
    <xf numFmtId="0" fontId="33" fillId="49" borderId="115" applyNumberFormat="0" applyAlignment="0" applyProtection="0"/>
    <xf numFmtId="0" fontId="4" fillId="4" borderId="2" applyNumberFormat="0" applyAlignment="0" applyProtection="0"/>
    <xf numFmtId="0" fontId="18" fillId="27" borderId="127">
      <alignment horizontal="right" vertical="center"/>
    </xf>
    <xf numFmtId="0" fontId="52" fillId="0" borderId="116" applyNumberFormat="0" applyFill="0" applyAlignment="0" applyProtection="0"/>
    <xf numFmtId="0" fontId="18" fillId="25" borderId="118">
      <alignment horizontal="right" vertical="center"/>
    </xf>
    <xf numFmtId="0" fontId="18" fillId="27" borderId="127">
      <alignment horizontal="right" vertical="center"/>
    </xf>
    <xf numFmtId="49" fontId="21" fillId="0" borderId="134" applyNumberFormat="0" applyFont="0" applyFill="0" applyBorder="0" applyProtection="0">
      <alignment horizontal="left" vertical="center" indent="2"/>
    </xf>
    <xf numFmtId="0" fontId="18" fillId="27" borderId="135">
      <alignment horizontal="right" vertical="center"/>
    </xf>
    <xf numFmtId="0" fontId="7" fillId="0" borderId="0" applyNumberFormat="0" applyFill="0" applyBorder="0" applyAlignment="0" applyProtection="0"/>
    <xf numFmtId="0" fontId="27" fillId="52" borderId="117" applyNumberFormat="0" applyFont="0" applyAlignment="0" applyProtection="0"/>
    <xf numFmtId="49" fontId="21" fillId="0" borderId="125" applyNumberFormat="0" applyFont="0" applyFill="0" applyBorder="0" applyProtection="0">
      <alignment horizontal="left" vertical="center" indent="2"/>
    </xf>
    <xf numFmtId="0" fontId="21" fillId="27" borderId="121">
      <alignment horizontal="left" vertical="center" wrapText="1" indent="2"/>
    </xf>
    <xf numFmtId="0" fontId="52" fillId="0" borderId="116" applyNumberFormat="0" applyFill="0" applyAlignment="0" applyProtection="0"/>
    <xf numFmtId="4" fontId="18" fillId="27" borderId="125">
      <alignment horizontal="right" vertical="center"/>
    </xf>
    <xf numFmtId="0" fontId="1" fillId="21" borderId="0" applyNumberFormat="0" applyBorder="0" applyAlignment="0" applyProtection="0"/>
    <xf numFmtId="4" fontId="21" fillId="26" borderId="118"/>
    <xf numFmtId="167" fontId="21" fillId="53" borderId="118" applyNumberFormat="0" applyFont="0" applyBorder="0" applyAlignment="0" applyProtection="0">
      <alignment horizontal="right" vertical="center"/>
    </xf>
    <xf numFmtId="0" fontId="27" fillId="52" borderId="124" applyNumberFormat="0" applyFont="0" applyAlignment="0" applyProtection="0"/>
    <xf numFmtId="0" fontId="1" fillId="8" borderId="0" applyNumberFormat="0" applyBorder="0" applyAlignment="0" applyProtection="0"/>
    <xf numFmtId="0" fontId="45" fillId="36" borderId="115" applyNumberFormat="0" applyAlignment="0" applyProtection="0"/>
    <xf numFmtId="4" fontId="18" fillId="27" borderId="118">
      <alignment horizontal="right" vertical="center"/>
    </xf>
    <xf numFmtId="0" fontId="52" fillId="0" borderId="116" applyNumberFormat="0" applyFill="0" applyAlignment="0" applyProtection="0"/>
    <xf numFmtId="4" fontId="18" fillId="27" borderId="134">
      <alignment horizontal="right" vertical="center"/>
    </xf>
    <xf numFmtId="0" fontId="18" fillId="27" borderId="134">
      <alignment horizontal="right" vertical="center"/>
    </xf>
    <xf numFmtId="0" fontId="52" fillId="0" borderId="132" applyNumberFormat="0" applyFill="0" applyAlignment="0" applyProtection="0"/>
    <xf numFmtId="4" fontId="23" fillId="25" borderId="118">
      <alignment horizontal="right" vertical="center"/>
    </xf>
    <xf numFmtId="0" fontId="33" fillId="49" borderId="131" applyNumberFormat="0" applyAlignment="0" applyProtection="0"/>
    <xf numFmtId="0" fontId="21" fillId="27" borderId="121">
      <alignment horizontal="left" vertical="center" wrapText="1" indent="2"/>
    </xf>
    <xf numFmtId="0" fontId="30" fillId="49" borderId="114" applyNumberFormat="0" applyAlignment="0" applyProtection="0"/>
    <xf numFmtId="4" fontId="18" fillId="27" borderId="118">
      <alignment horizontal="right" vertical="center"/>
    </xf>
    <xf numFmtId="0" fontId="9" fillId="7" borderId="0" applyNumberFormat="0" applyBorder="0" applyAlignment="0" applyProtection="0"/>
    <xf numFmtId="0" fontId="37" fillId="0" borderId="132" applyNumberFormat="0" applyFill="0" applyAlignment="0" applyProtection="0"/>
    <xf numFmtId="4" fontId="18" fillId="27" borderId="120">
      <alignment horizontal="right" vertical="center"/>
    </xf>
    <xf numFmtId="0" fontId="32" fillId="49" borderId="122" applyNumberFormat="0" applyAlignment="0" applyProtection="0"/>
    <xf numFmtId="0" fontId="37" fillId="0" borderId="116" applyNumberFormat="0" applyFill="0" applyAlignment="0" applyProtection="0"/>
    <xf numFmtId="0" fontId="21" fillId="0" borderId="134" applyNumberFormat="0" applyFill="0" applyAlignment="0" applyProtection="0"/>
    <xf numFmtId="0" fontId="18" fillId="25" borderId="118">
      <alignment horizontal="right" vertical="center"/>
    </xf>
    <xf numFmtId="49" fontId="21" fillId="0" borderId="118" applyNumberFormat="0" applyFont="0" applyFill="0" applyBorder="0" applyProtection="0">
      <alignment horizontal="left" vertical="center" indent="2"/>
    </xf>
    <xf numFmtId="0" fontId="45" fillId="36" borderId="131" applyNumberFormat="0" applyAlignment="0" applyProtection="0"/>
    <xf numFmtId="0" fontId="1" fillId="12" borderId="0" applyNumberFormat="0" applyBorder="0" applyAlignment="0" applyProtection="0"/>
    <xf numFmtId="4" fontId="23" fillId="25" borderId="125">
      <alignment horizontal="right" vertical="center"/>
    </xf>
    <xf numFmtId="49" fontId="21" fillId="0" borderId="118" applyNumberFormat="0" applyFont="0" applyFill="0" applyBorder="0" applyProtection="0">
      <alignment horizontal="left" vertical="center" indent="2"/>
    </xf>
    <xf numFmtId="0" fontId="33" fillId="49" borderId="122" applyNumberFormat="0" applyAlignment="0" applyProtection="0"/>
    <xf numFmtId="0" fontId="37" fillId="0" borderId="116" applyNumberFormat="0" applyFill="0" applyAlignment="0" applyProtection="0"/>
    <xf numFmtId="4" fontId="18" fillId="25" borderId="118">
      <alignment horizontal="right" vertical="center"/>
    </xf>
    <xf numFmtId="0" fontId="33" fillId="49" borderId="115" applyNumberFormat="0" applyAlignment="0" applyProtection="0"/>
    <xf numFmtId="0" fontId="30" fillId="49" borderId="130" applyNumberFormat="0" applyAlignment="0" applyProtection="0"/>
    <xf numFmtId="0" fontId="21" fillId="0" borderId="118" applyNumberFormat="0" applyFill="0" applyAlignment="0" applyProtection="0"/>
    <xf numFmtId="0" fontId="1" fillId="6" borderId="0" applyNumberFormat="0" applyBorder="0" applyAlignment="0" applyProtection="0"/>
    <xf numFmtId="0" fontId="27" fillId="52" borderId="133" applyNumberFormat="0" applyFont="0" applyAlignment="0" applyProtection="0"/>
    <xf numFmtId="0" fontId="6" fillId="0" borderId="0" applyNumberFormat="0" applyFill="0" applyBorder="0" applyAlignment="0" applyProtection="0"/>
    <xf numFmtId="167" fontId="21" fillId="53" borderId="125" applyNumberFormat="0" applyFont="0" applyBorder="0" applyAlignment="0" applyProtection="0">
      <alignment horizontal="right" vertical="center"/>
    </xf>
    <xf numFmtId="0" fontId="18" fillId="25" borderId="118">
      <alignment horizontal="right" vertical="center"/>
    </xf>
    <xf numFmtId="0" fontId="19" fillId="52" borderId="133" applyNumberFormat="0" applyFont="0" applyAlignment="0" applyProtection="0"/>
    <xf numFmtId="0" fontId="18" fillId="25" borderId="134">
      <alignment horizontal="right" vertical="center"/>
    </xf>
    <xf numFmtId="0" fontId="21" fillId="27" borderId="121">
      <alignment horizontal="left" vertical="center" wrapText="1" indent="2"/>
    </xf>
    <xf numFmtId="0" fontId="49" fillId="49" borderId="114" applyNumberFormat="0" applyAlignment="0" applyProtection="0"/>
    <xf numFmtId="0" fontId="32" fillId="49" borderId="122" applyNumberFormat="0" applyAlignment="0" applyProtection="0"/>
    <xf numFmtId="0" fontId="27" fillId="52" borderId="117" applyNumberFormat="0" applyFont="0" applyAlignment="0" applyProtection="0"/>
    <xf numFmtId="0" fontId="21" fillId="25" borderId="119">
      <alignment horizontal="left" vertical="center"/>
    </xf>
    <xf numFmtId="0" fontId="45" fillId="36" borderId="115" applyNumberFormat="0" applyAlignment="0" applyProtection="0"/>
    <xf numFmtId="4" fontId="21" fillId="26" borderId="125"/>
    <xf numFmtId="4" fontId="18" fillId="27" borderId="118">
      <alignment horizontal="right" vertical="center"/>
    </xf>
    <xf numFmtId="0" fontId="52" fillId="0" borderId="123" applyNumberFormat="0" applyFill="0" applyAlignment="0" applyProtection="0"/>
    <xf numFmtId="0" fontId="21" fillId="27" borderId="128">
      <alignment horizontal="left" vertical="center" wrapText="1" indent="2"/>
    </xf>
    <xf numFmtId="0" fontId="30" fillId="49" borderId="114" applyNumberFormat="0" applyAlignment="0" applyProtection="0"/>
    <xf numFmtId="0" fontId="45" fillId="36" borderId="115" applyNumberFormat="0" applyAlignment="0" applyProtection="0"/>
    <xf numFmtId="0" fontId="52" fillId="0" borderId="116" applyNumberFormat="0" applyFill="0" applyAlignment="0" applyProtection="0"/>
    <xf numFmtId="0" fontId="21" fillId="27" borderId="121">
      <alignment horizontal="left" vertical="center" wrapText="1" indent="2"/>
    </xf>
    <xf numFmtId="0" fontId="21" fillId="0" borderId="125">
      <alignment horizontal="right" vertical="center"/>
    </xf>
    <xf numFmtId="0" fontId="52" fillId="0" borderId="123" applyNumberFormat="0" applyFill="0" applyAlignment="0" applyProtection="0"/>
    <xf numFmtId="0" fontId="9" fillId="19" borderId="0" applyNumberFormat="0" applyBorder="0" applyAlignment="0" applyProtection="0"/>
    <xf numFmtId="0" fontId="49" fillId="49" borderId="129" applyNumberFormat="0" applyAlignment="0" applyProtection="0"/>
    <xf numFmtId="0" fontId="21" fillId="0" borderId="118">
      <alignment horizontal="right" vertical="center"/>
    </xf>
    <xf numFmtId="0" fontId="1" fillId="14" borderId="0" applyNumberFormat="0" applyBorder="0" applyAlignment="0" applyProtection="0"/>
    <xf numFmtId="0" fontId="52" fillId="0" borderId="116" applyNumberFormat="0" applyFill="0" applyAlignment="0" applyProtection="0"/>
    <xf numFmtId="0" fontId="37" fillId="0" borderId="116" applyNumberFormat="0" applyFill="0" applyAlignment="0" applyProtection="0"/>
    <xf numFmtId="0" fontId="36" fillId="36" borderId="115" applyNumberFormat="0" applyAlignment="0" applyProtection="0"/>
    <xf numFmtId="4" fontId="18" fillId="27" borderId="119">
      <alignment horizontal="right" vertical="center"/>
    </xf>
    <xf numFmtId="0" fontId="45" fillId="36" borderId="131" applyNumberFormat="0" applyAlignment="0" applyProtection="0"/>
    <xf numFmtId="0" fontId="21" fillId="0" borderId="128">
      <alignment horizontal="left" vertical="center" wrapText="1" indent="2"/>
    </xf>
    <xf numFmtId="0" fontId="52" fillId="0" borderId="116" applyNumberFormat="0" applyFill="0" applyAlignment="0" applyProtection="0"/>
    <xf numFmtId="0" fontId="33" fillId="49" borderId="115" applyNumberFormat="0" applyAlignment="0" applyProtection="0"/>
    <xf numFmtId="4" fontId="18" fillId="27" borderId="119">
      <alignment horizontal="right" vertical="center"/>
    </xf>
    <xf numFmtId="0" fontId="21" fillId="27" borderId="121">
      <alignment horizontal="left" vertical="center" wrapText="1" indent="2"/>
    </xf>
    <xf numFmtId="0" fontId="19" fillId="52" borderId="117" applyNumberFormat="0" applyFont="0" applyAlignment="0" applyProtection="0"/>
    <xf numFmtId="0" fontId="19" fillId="52" borderId="133" applyNumberFormat="0" applyFont="0" applyAlignment="0" applyProtection="0"/>
    <xf numFmtId="0" fontId="23" fillId="25" borderId="125">
      <alignment horizontal="right" vertical="center"/>
    </xf>
    <xf numFmtId="0" fontId="9" fillId="16" borderId="0" applyNumberFormat="0" applyBorder="0" applyAlignment="0" applyProtection="0"/>
    <xf numFmtId="4" fontId="18" fillId="27" borderId="120">
      <alignment horizontal="right" vertical="center"/>
    </xf>
    <xf numFmtId="0" fontId="9" fillId="22" borderId="0" applyNumberFormat="0" applyBorder="0" applyAlignment="0" applyProtection="0"/>
    <xf numFmtId="0" fontId="21" fillId="25" borderId="119">
      <alignment horizontal="left" vertical="center"/>
    </xf>
    <xf numFmtId="0" fontId="21" fillId="0" borderId="137">
      <alignment horizontal="left" vertical="center" wrapText="1" indent="2"/>
    </xf>
    <xf numFmtId="0" fontId="21" fillId="27" borderId="121">
      <alignment horizontal="left" vertical="center" wrapText="1" indent="2"/>
    </xf>
    <xf numFmtId="4" fontId="18" fillId="27" borderId="126">
      <alignment horizontal="right" vertical="center"/>
    </xf>
    <xf numFmtId="0" fontId="21" fillId="0" borderId="118" applyNumberFormat="0" applyFill="0" applyAlignment="0" applyProtection="0"/>
    <xf numFmtId="4" fontId="18" fillId="27" borderId="136">
      <alignment horizontal="right" vertical="center"/>
    </xf>
    <xf numFmtId="0" fontId="21" fillId="0" borderId="121">
      <alignment horizontal="left" vertical="center" wrapText="1" indent="2"/>
    </xf>
    <xf numFmtId="0" fontId="33" fillId="49" borderId="115" applyNumberFormat="0" applyAlignment="0" applyProtection="0"/>
    <xf numFmtId="4" fontId="21" fillId="0" borderId="125" applyFill="0" applyBorder="0" applyProtection="0">
      <alignment horizontal="right" vertical="center"/>
    </xf>
    <xf numFmtId="4" fontId="18" fillId="27" borderId="119">
      <alignment horizontal="right" vertical="center"/>
    </xf>
    <xf numFmtId="0" fontId="1" fillId="21" borderId="0" applyNumberFormat="0" applyBorder="0" applyAlignment="0" applyProtection="0"/>
    <xf numFmtId="0" fontId="32" fillId="49" borderId="115" applyNumberFormat="0" applyAlignment="0" applyProtection="0"/>
    <xf numFmtId="4" fontId="21" fillId="0" borderId="118">
      <alignment horizontal="right" vertical="center"/>
    </xf>
    <xf numFmtId="0" fontId="45" fillId="36" borderId="115" applyNumberFormat="0" applyAlignment="0" applyProtection="0"/>
    <xf numFmtId="4" fontId="21" fillId="0" borderId="125">
      <alignment horizontal="right" vertical="center"/>
    </xf>
    <xf numFmtId="0" fontId="5" fillId="4" borderId="1" applyNumberFormat="0" applyAlignment="0" applyProtection="0"/>
    <xf numFmtId="0" fontId="19" fillId="52" borderId="117" applyNumberFormat="0" applyFont="0" applyAlignment="0" applyProtection="0"/>
    <xf numFmtId="0" fontId="23" fillId="25" borderId="118">
      <alignment horizontal="right" vertical="center"/>
    </xf>
    <xf numFmtId="0" fontId="18" fillId="27" borderId="134">
      <alignment horizontal="right" vertical="center"/>
    </xf>
    <xf numFmtId="0" fontId="19" fillId="52" borderId="117" applyNumberFormat="0" applyFont="0" applyAlignment="0" applyProtection="0"/>
    <xf numFmtId="49" fontId="20" fillId="0" borderId="125" applyNumberFormat="0" applyFill="0" applyBorder="0" applyProtection="0">
      <alignment horizontal="left" vertical="center"/>
    </xf>
    <xf numFmtId="0" fontId="1" fillId="6" borderId="0" applyNumberFormat="0" applyBorder="0" applyAlignment="0" applyProtection="0"/>
    <xf numFmtId="0" fontId="18" fillId="25" borderId="134">
      <alignment horizontal="right" vertical="center"/>
    </xf>
    <xf numFmtId="0" fontId="45" fillId="36" borderId="115" applyNumberFormat="0" applyAlignment="0" applyProtection="0"/>
    <xf numFmtId="0" fontId="1" fillId="11" borderId="0" applyNumberFormat="0" applyBorder="0" applyAlignment="0" applyProtection="0"/>
    <xf numFmtId="0" fontId="45" fillId="36" borderId="122" applyNumberFormat="0" applyAlignment="0" applyProtection="0"/>
    <xf numFmtId="0" fontId="37" fillId="0" borderId="116" applyNumberFormat="0" applyFill="0" applyAlignment="0" applyProtection="0"/>
    <xf numFmtId="0" fontId="19" fillId="52" borderId="117" applyNumberFormat="0" applyFont="0" applyAlignment="0" applyProtection="0"/>
    <xf numFmtId="0" fontId="52" fillId="0" borderId="116" applyNumberFormat="0" applyFill="0" applyAlignment="0" applyProtection="0"/>
    <xf numFmtId="0" fontId="32" fillId="49" borderId="131" applyNumberFormat="0" applyAlignment="0" applyProtection="0"/>
    <xf numFmtId="0" fontId="1" fillId="5" borderId="0" applyNumberFormat="0" applyBorder="0" applyAlignment="0" applyProtection="0"/>
    <xf numFmtId="0" fontId="21" fillId="27" borderId="128">
      <alignment horizontal="left" vertical="center" wrapText="1" indent="2"/>
    </xf>
    <xf numFmtId="0" fontId="23" fillId="25" borderId="125">
      <alignment horizontal="right" vertical="center"/>
    </xf>
    <xf numFmtId="0" fontId="7" fillId="0" borderId="0" applyNumberFormat="0" applyFill="0" applyBorder="0" applyAlignment="0" applyProtection="0"/>
    <xf numFmtId="0" fontId="23" fillId="25" borderId="118">
      <alignment horizontal="right" vertical="center"/>
    </xf>
    <xf numFmtId="0" fontId="49" fillId="49" borderId="130" applyNumberFormat="0" applyAlignment="0" applyProtection="0"/>
    <xf numFmtId="0" fontId="49" fillId="49" borderId="130" applyNumberFormat="0" applyAlignment="0" applyProtection="0"/>
    <xf numFmtId="0" fontId="21" fillId="26" borderId="118"/>
    <xf numFmtId="0" fontId="21" fillId="0" borderId="125">
      <alignment horizontal="right" vertical="center"/>
    </xf>
    <xf numFmtId="0" fontId="36" fillId="36" borderId="115" applyNumberFormat="0" applyAlignment="0" applyProtection="0"/>
    <xf numFmtId="0" fontId="7" fillId="0" borderId="0" applyNumberFormat="0" applyFill="0" applyBorder="0" applyAlignment="0" applyProtection="0"/>
    <xf numFmtId="4" fontId="18" fillId="27" borderId="125">
      <alignment horizontal="right" vertical="center"/>
    </xf>
    <xf numFmtId="0" fontId="21" fillId="26" borderId="118"/>
    <xf numFmtId="0" fontId="21" fillId="0" borderId="118">
      <alignment horizontal="right" vertical="center"/>
    </xf>
    <xf numFmtId="0" fontId="36" fillId="36" borderId="115" applyNumberFormat="0" applyAlignment="0" applyProtection="0"/>
    <xf numFmtId="0" fontId="33" fillId="49" borderId="122" applyNumberFormat="0" applyAlignment="0" applyProtection="0"/>
    <xf numFmtId="4" fontId="18" fillId="27" borderId="125">
      <alignment horizontal="right" vertical="center"/>
    </xf>
    <xf numFmtId="49" fontId="21" fillId="0" borderId="118" applyNumberFormat="0" applyFont="0" applyFill="0" applyBorder="0" applyProtection="0">
      <alignment horizontal="left" vertical="center" indent="2"/>
    </xf>
    <xf numFmtId="4" fontId="21" fillId="0" borderId="118" applyFill="0" applyBorder="0" applyProtection="0">
      <alignment horizontal="right" vertical="center"/>
    </xf>
    <xf numFmtId="4" fontId="21" fillId="26" borderId="118"/>
    <xf numFmtId="0" fontId="33" fillId="49" borderId="122" applyNumberFormat="0" applyAlignment="0" applyProtection="0"/>
    <xf numFmtId="0" fontId="18" fillId="25" borderId="118">
      <alignment horizontal="right" vertical="center"/>
    </xf>
    <xf numFmtId="4" fontId="18" fillId="27" borderId="134">
      <alignment horizontal="right" vertical="center"/>
    </xf>
    <xf numFmtId="0" fontId="30" fillId="49" borderId="114" applyNumberFormat="0" applyAlignment="0" applyProtection="0"/>
    <xf numFmtId="0" fontId="32" fillId="49" borderId="115" applyNumberFormat="0" applyAlignment="0" applyProtection="0"/>
    <xf numFmtId="49" fontId="20" fillId="0" borderId="125" applyNumberFormat="0" applyFill="0" applyBorder="0" applyProtection="0">
      <alignment horizontal="left" vertical="center"/>
    </xf>
    <xf numFmtId="4" fontId="21" fillId="0" borderId="118">
      <alignment horizontal="right" vertical="center"/>
    </xf>
    <xf numFmtId="0" fontId="18" fillId="27" borderId="119">
      <alignment horizontal="right" vertical="center"/>
    </xf>
    <xf numFmtId="0" fontId="21" fillId="27" borderId="121">
      <alignment horizontal="left" vertical="center" wrapText="1" indent="2"/>
    </xf>
    <xf numFmtId="4" fontId="21" fillId="0" borderId="134" applyFill="0" applyBorder="0" applyProtection="0">
      <alignment horizontal="right" vertical="center"/>
    </xf>
    <xf numFmtId="0" fontId="33" fillId="49" borderId="115" applyNumberFormat="0" applyAlignment="0" applyProtection="0"/>
    <xf numFmtId="4" fontId="18" fillId="27" borderId="127">
      <alignment horizontal="right" vertical="center"/>
    </xf>
    <xf numFmtId="4" fontId="18" fillId="25" borderId="118">
      <alignment horizontal="right" vertical="center"/>
    </xf>
    <xf numFmtId="0" fontId="37" fillId="0" borderId="116" applyNumberFormat="0" applyFill="0" applyAlignment="0" applyProtection="0"/>
    <xf numFmtId="0" fontId="9" fillId="19" borderId="0" applyNumberFormat="0" applyBorder="0" applyAlignment="0" applyProtection="0"/>
    <xf numFmtId="0" fontId="21" fillId="0" borderId="121">
      <alignment horizontal="left" vertical="center" wrapText="1" indent="2"/>
    </xf>
    <xf numFmtId="0" fontId="52" fillId="0" borderId="116" applyNumberFormat="0" applyFill="0" applyAlignment="0" applyProtection="0"/>
    <xf numFmtId="0" fontId="18" fillId="27" borderId="127">
      <alignment horizontal="right" vertical="center"/>
    </xf>
    <xf numFmtId="0" fontId="9" fillId="16" borderId="0" applyNumberFormat="0" applyBorder="0" applyAlignment="0" applyProtection="0"/>
    <xf numFmtId="0" fontId="52" fillId="0" borderId="132" applyNumberFormat="0" applyFill="0" applyAlignment="0" applyProtection="0"/>
    <xf numFmtId="0" fontId="5" fillId="4" borderId="1" applyNumberFormat="0" applyAlignment="0" applyProtection="0"/>
    <xf numFmtId="0" fontId="33" fillId="49" borderId="122" applyNumberFormat="0" applyAlignment="0" applyProtection="0"/>
    <xf numFmtId="0" fontId="33" fillId="49" borderId="131" applyNumberFormat="0" applyAlignment="0" applyProtection="0"/>
    <xf numFmtId="0" fontId="21" fillId="0" borderId="121">
      <alignment horizontal="left" vertical="center" wrapText="1" indent="2"/>
    </xf>
    <xf numFmtId="0" fontId="21" fillId="27" borderId="121">
      <alignment horizontal="left" vertical="center" wrapText="1" indent="2"/>
    </xf>
    <xf numFmtId="4" fontId="18" fillId="25" borderId="118">
      <alignment horizontal="right" vertical="center"/>
    </xf>
    <xf numFmtId="4" fontId="23" fillId="25" borderId="118">
      <alignment horizontal="right" vertical="center"/>
    </xf>
    <xf numFmtId="0" fontId="33" fillId="49" borderId="115" applyNumberFormat="0" applyAlignment="0" applyProtection="0"/>
    <xf numFmtId="0" fontId="18" fillId="27" borderId="126">
      <alignment horizontal="right" vertical="center"/>
    </xf>
    <xf numFmtId="0" fontId="9" fillId="16" borderId="0" applyNumberFormat="0" applyBorder="0" applyAlignment="0" applyProtection="0"/>
    <xf numFmtId="0" fontId="49" fillId="49" borderId="114" applyNumberFormat="0" applyAlignment="0" applyProtection="0"/>
    <xf numFmtId="0" fontId="21" fillId="0" borderId="118" applyNumberFormat="0" applyFill="0" applyAlignment="0" applyProtection="0"/>
    <xf numFmtId="4" fontId="18" fillId="27" borderId="118">
      <alignment horizontal="right" vertical="center"/>
    </xf>
    <xf numFmtId="0" fontId="21" fillId="0" borderId="137">
      <alignment horizontal="left" vertical="center" wrapText="1" indent="2"/>
    </xf>
    <xf numFmtId="49" fontId="21" fillId="0" borderId="113" applyNumberFormat="0" applyFont="0" applyFill="0" applyBorder="0" applyProtection="0">
      <alignment horizontal="left" vertical="center" indent="2"/>
    </xf>
    <xf numFmtId="0" fontId="1" fillId="8" borderId="0" applyNumberFormat="0" applyBorder="0" applyAlignment="0" applyProtection="0"/>
    <xf numFmtId="0" fontId="18" fillId="25" borderId="113">
      <alignment horizontal="right" vertical="center"/>
    </xf>
    <xf numFmtId="4" fontId="18" fillId="25" borderId="113">
      <alignment horizontal="right" vertical="center"/>
    </xf>
    <xf numFmtId="0" fontId="23" fillId="25" borderId="113">
      <alignment horizontal="right" vertical="center"/>
    </xf>
    <xf numFmtId="4" fontId="23" fillId="25" borderId="113">
      <alignment horizontal="right" vertical="center"/>
    </xf>
    <xf numFmtId="0" fontId="18" fillId="27" borderId="113">
      <alignment horizontal="right" vertical="center"/>
    </xf>
    <xf numFmtId="4" fontId="18" fillId="27" borderId="113">
      <alignment horizontal="right" vertical="center"/>
    </xf>
    <xf numFmtId="0" fontId="18" fillId="27" borderId="113">
      <alignment horizontal="right" vertical="center"/>
    </xf>
    <xf numFmtId="4" fontId="18" fillId="27" borderId="113">
      <alignment horizontal="right" vertical="center"/>
    </xf>
    <xf numFmtId="0" fontId="45" fillId="36" borderId="115" applyNumberFormat="0" applyAlignment="0" applyProtection="0"/>
    <xf numFmtId="0" fontId="18" fillId="27" borderId="126">
      <alignment horizontal="right" vertical="center"/>
    </xf>
    <xf numFmtId="0" fontId="27" fillId="52" borderId="117" applyNumberFormat="0" applyFont="0" applyAlignment="0" applyProtection="0"/>
    <xf numFmtId="0" fontId="27" fillId="52" borderId="124" applyNumberFormat="0" applyFont="0" applyAlignment="0" applyProtection="0"/>
    <xf numFmtId="0" fontId="21" fillId="27" borderId="121">
      <alignment horizontal="left" vertical="center" wrapText="1" indent="2"/>
    </xf>
    <xf numFmtId="0" fontId="27" fillId="52" borderId="117" applyNumberFormat="0" applyFont="0" applyAlignment="0" applyProtection="0"/>
    <xf numFmtId="0" fontId="21" fillId="0" borderId="118" applyNumberFormat="0" applyFill="0" applyAlignment="0" applyProtection="0"/>
    <xf numFmtId="0" fontId="49" fillId="49" borderId="129" applyNumberFormat="0" applyAlignment="0" applyProtection="0"/>
    <xf numFmtId="0" fontId="37" fillId="0" borderId="116" applyNumberFormat="0" applyFill="0" applyAlignment="0" applyProtection="0"/>
    <xf numFmtId="0" fontId="21" fillId="0" borderId="113">
      <alignment horizontal="right" vertical="center"/>
    </xf>
    <xf numFmtId="4" fontId="21" fillId="0" borderId="113">
      <alignment horizontal="right" vertical="center"/>
    </xf>
    <xf numFmtId="0" fontId="21" fillId="26" borderId="118"/>
    <xf numFmtId="0" fontId="33" fillId="49" borderId="122" applyNumberFormat="0" applyAlignment="0" applyProtection="0"/>
    <xf numFmtId="0" fontId="21" fillId="0" borderId="134">
      <alignment horizontal="right" vertical="center"/>
    </xf>
    <xf numFmtId="0" fontId="21" fillId="0" borderId="128">
      <alignment horizontal="left" vertical="center" wrapText="1" indent="2"/>
    </xf>
    <xf numFmtId="0" fontId="52" fillId="0" borderId="132" applyNumberFormat="0" applyFill="0" applyAlignment="0" applyProtection="0"/>
    <xf numFmtId="167" fontId="21" fillId="53" borderId="118" applyNumberFormat="0" applyFont="0" applyBorder="0" applyAlignment="0" applyProtection="0">
      <alignment horizontal="right" vertical="center"/>
    </xf>
    <xf numFmtId="0" fontId="18" fillId="27" borderId="120">
      <alignment horizontal="right" vertical="center"/>
    </xf>
    <xf numFmtId="0" fontId="1" fillId="15" borderId="0" applyNumberFormat="0" applyBorder="0" applyAlignment="0" applyProtection="0"/>
    <xf numFmtId="4" fontId="21" fillId="0" borderId="113" applyFill="0" applyBorder="0" applyProtection="0">
      <alignment horizontal="right" vertical="center"/>
    </xf>
    <xf numFmtId="49" fontId="20" fillId="0" borderId="113" applyNumberFormat="0" applyFill="0" applyBorder="0" applyProtection="0">
      <alignment horizontal="left" vertical="center"/>
    </xf>
    <xf numFmtId="0" fontId="21" fillId="0" borderId="113" applyNumberFormat="0" applyFill="0" applyAlignment="0" applyProtection="0"/>
    <xf numFmtId="0" fontId="9" fillId="10" borderId="0" applyNumberFormat="0" applyBorder="0" applyAlignment="0" applyProtection="0"/>
    <xf numFmtId="167" fontId="21" fillId="53" borderId="113" applyNumberFormat="0" applyFont="0" applyBorder="0" applyAlignment="0" applyProtection="0">
      <alignment horizontal="right" vertical="center"/>
    </xf>
    <xf numFmtId="0" fontId="21" fillId="26" borderId="113"/>
    <xf numFmtId="4" fontId="21" fillId="26" borderId="113"/>
    <xf numFmtId="0" fontId="52" fillId="0" borderId="132" applyNumberFormat="0" applyFill="0" applyAlignment="0" applyProtection="0"/>
    <xf numFmtId="0" fontId="45" fillId="36" borderId="115" applyNumberFormat="0" applyAlignment="0" applyProtection="0"/>
    <xf numFmtId="0" fontId="9" fillId="19" borderId="0" applyNumberFormat="0" applyBorder="0" applyAlignment="0" applyProtection="0"/>
    <xf numFmtId="0" fontId="37" fillId="0" borderId="132" applyNumberFormat="0" applyFill="0" applyAlignment="0" applyProtection="0"/>
    <xf numFmtId="0" fontId="21" fillId="0" borderId="121">
      <alignment horizontal="left" vertical="center" wrapText="1" indent="2"/>
    </xf>
    <xf numFmtId="0" fontId="27" fillId="52" borderId="133" applyNumberFormat="0" applyFont="0" applyAlignment="0" applyProtection="0"/>
    <xf numFmtId="0" fontId="1" fillId="12" borderId="0" applyNumberFormat="0" applyBorder="0" applyAlignment="0" applyProtection="0"/>
    <xf numFmtId="0" fontId="18" fillId="25" borderId="125">
      <alignment horizontal="right" vertical="center"/>
    </xf>
    <xf numFmtId="4" fontId="18" fillId="25" borderId="125">
      <alignment horizontal="right" vertical="center"/>
    </xf>
    <xf numFmtId="49" fontId="21" fillId="0" borderId="126" applyNumberFormat="0" applyFont="0" applyFill="0" applyBorder="0" applyProtection="0">
      <alignment horizontal="left" vertical="center" indent="5"/>
    </xf>
    <xf numFmtId="0" fontId="37" fillId="0" borderId="116" applyNumberFormat="0" applyFill="0" applyAlignment="0" applyProtection="0"/>
    <xf numFmtId="0" fontId="9" fillId="10" borderId="0" applyNumberFormat="0" applyBorder="0" applyAlignment="0" applyProtection="0"/>
    <xf numFmtId="0" fontId="5" fillId="4" borderId="1" applyNumberFormat="0" applyAlignment="0" applyProtection="0"/>
    <xf numFmtId="0" fontId="52" fillId="0" borderId="123" applyNumberFormat="0" applyFill="0" applyAlignment="0" applyProtection="0"/>
    <xf numFmtId="0" fontId="27" fillId="52" borderId="117" applyNumberFormat="0" applyFont="0" applyAlignment="0" applyProtection="0"/>
    <xf numFmtId="0" fontId="23" fillId="25" borderId="118">
      <alignment horizontal="right" vertical="center"/>
    </xf>
    <xf numFmtId="4" fontId="18" fillId="27" borderId="118">
      <alignment horizontal="right" vertical="center"/>
    </xf>
    <xf numFmtId="0" fontId="27" fillId="52" borderId="124" applyNumberFormat="0" applyFont="0" applyAlignment="0" applyProtection="0"/>
    <xf numFmtId="0" fontId="21" fillId="26" borderId="125"/>
    <xf numFmtId="4" fontId="18" fillId="27" borderId="118">
      <alignment horizontal="right" vertical="center"/>
    </xf>
    <xf numFmtId="0" fontId="1" fillId="14" borderId="0" applyNumberFormat="0" applyBorder="0" applyAlignment="0" applyProtection="0"/>
    <xf numFmtId="0" fontId="21" fillId="0" borderId="125" applyNumberFormat="0" applyFill="0" applyAlignment="0" applyProtection="0"/>
    <xf numFmtId="0" fontId="21" fillId="25" borderId="119">
      <alignment horizontal="left" vertical="center"/>
    </xf>
    <xf numFmtId="0" fontId="18" fillId="27" borderId="118">
      <alignment horizontal="right" vertical="center"/>
    </xf>
    <xf numFmtId="49" fontId="20" fillId="0" borderId="118" applyNumberFormat="0" applyFill="0" applyBorder="0" applyProtection="0">
      <alignment horizontal="left" vertical="center"/>
    </xf>
    <xf numFmtId="0" fontId="36" fillId="36" borderId="131" applyNumberFormat="0" applyAlignment="0" applyProtection="0"/>
    <xf numFmtId="0" fontId="18" fillId="25" borderId="118">
      <alignment horizontal="right" vertical="center"/>
    </xf>
    <xf numFmtId="0" fontId="1" fillId="5" borderId="0" applyNumberFormat="0" applyBorder="0" applyAlignment="0" applyProtection="0"/>
    <xf numFmtId="0" fontId="21" fillId="0" borderId="134">
      <alignment horizontal="right" vertical="center"/>
    </xf>
    <xf numFmtId="4" fontId="21" fillId="0" borderId="118">
      <alignment horizontal="right" vertical="center"/>
    </xf>
    <xf numFmtId="0" fontId="49" fillId="49" borderId="129" applyNumberFormat="0" applyAlignment="0" applyProtection="0"/>
    <xf numFmtId="0" fontId="21" fillId="25" borderId="119">
      <alignment horizontal="left" vertical="center"/>
    </xf>
    <xf numFmtId="0" fontId="33" fillId="49" borderId="115" applyNumberFormat="0" applyAlignment="0" applyProtection="0"/>
    <xf numFmtId="0" fontId="32" fillId="49" borderId="115" applyNumberFormat="0" applyAlignment="0" applyProtection="0"/>
    <xf numFmtId="0" fontId="21" fillId="26" borderId="118"/>
    <xf numFmtId="0" fontId="33" fillId="49" borderId="122" applyNumberFormat="0" applyAlignment="0" applyProtection="0"/>
    <xf numFmtId="0" fontId="21" fillId="0" borderId="121">
      <alignment horizontal="left" vertical="center" wrapText="1" indent="2"/>
    </xf>
    <xf numFmtId="0" fontId="21" fillId="26" borderId="118"/>
    <xf numFmtId="0" fontId="4" fillId="4" borderId="2" applyNumberFormat="0" applyAlignment="0" applyProtection="0"/>
    <xf numFmtId="4" fontId="18" fillId="27" borderId="127">
      <alignment horizontal="right" vertical="center"/>
    </xf>
    <xf numFmtId="0" fontId="1" fillId="20" borderId="0" applyNumberFormat="0" applyBorder="0" applyAlignment="0" applyProtection="0"/>
    <xf numFmtId="4" fontId="21" fillId="0" borderId="118" applyFill="0" applyBorder="0" applyProtection="0">
      <alignment horizontal="right" vertical="center"/>
    </xf>
    <xf numFmtId="0" fontId="18" fillId="27" borderId="125">
      <alignment horizontal="right" vertical="center"/>
    </xf>
    <xf numFmtId="4" fontId="18" fillId="27" borderId="120">
      <alignment horizontal="right" vertical="center"/>
    </xf>
    <xf numFmtId="49" fontId="20" fillId="0" borderId="134" applyNumberFormat="0" applyFill="0" applyBorder="0" applyProtection="0">
      <alignment horizontal="left" vertical="center"/>
    </xf>
    <xf numFmtId="0" fontId="21" fillId="25" borderId="119">
      <alignment horizontal="left" vertical="center"/>
    </xf>
    <xf numFmtId="49" fontId="21" fillId="0" borderId="119" applyNumberFormat="0" applyFont="0" applyFill="0" applyBorder="0" applyProtection="0">
      <alignment horizontal="left" vertical="center" indent="5"/>
    </xf>
    <xf numFmtId="0" fontId="7" fillId="0" borderId="0" applyNumberFormat="0" applyFill="0" applyBorder="0" applyAlignment="0" applyProtection="0"/>
    <xf numFmtId="49" fontId="21" fillId="0" borderId="126" applyNumberFormat="0" applyFont="0" applyFill="0" applyBorder="0" applyProtection="0">
      <alignment horizontal="left" vertical="center" indent="5"/>
    </xf>
    <xf numFmtId="4" fontId="21" fillId="26" borderId="118"/>
    <xf numFmtId="4" fontId="21" fillId="0" borderId="125" applyFill="0" applyBorder="0" applyProtection="0">
      <alignment horizontal="right" vertical="center"/>
    </xf>
    <xf numFmtId="4" fontId="18" fillId="25" borderId="125">
      <alignment horizontal="right" vertical="center"/>
    </xf>
    <xf numFmtId="0" fontId="32" fillId="49" borderId="115" applyNumberFormat="0" applyAlignment="0" applyProtection="0"/>
    <xf numFmtId="0" fontId="27" fillId="52" borderId="117" applyNumberFormat="0" applyFont="0" applyAlignment="0" applyProtection="0"/>
    <xf numFmtId="0" fontId="21" fillId="0" borderId="118">
      <alignment horizontal="right" vertical="center"/>
    </xf>
    <xf numFmtId="0" fontId="9" fillId="13" borderId="0" applyNumberFormat="0" applyBorder="0" applyAlignment="0" applyProtection="0"/>
    <xf numFmtId="0" fontId="18" fillId="27" borderId="118">
      <alignment horizontal="right" vertical="center"/>
    </xf>
    <xf numFmtId="49" fontId="21" fillId="0" borderId="134" applyNumberFormat="0" applyFont="0" applyFill="0" applyBorder="0" applyProtection="0">
      <alignment horizontal="left" vertical="center" indent="2"/>
    </xf>
    <xf numFmtId="4" fontId="18" fillId="27" borderId="118">
      <alignment horizontal="right" vertical="center"/>
    </xf>
    <xf numFmtId="0" fontId="36" fillId="36" borderId="115" applyNumberFormat="0" applyAlignment="0" applyProtection="0"/>
    <xf numFmtId="0" fontId="45" fillId="36" borderId="122" applyNumberFormat="0" applyAlignment="0" applyProtection="0"/>
    <xf numFmtId="4" fontId="18" fillId="27" borderId="135">
      <alignment horizontal="right" vertical="center"/>
    </xf>
    <xf numFmtId="0" fontId="52" fillId="0" borderId="116" applyNumberFormat="0" applyFill="0" applyAlignment="0" applyProtection="0"/>
    <xf numFmtId="0" fontId="33" fillId="49" borderId="122" applyNumberFormat="0" applyAlignment="0" applyProtection="0"/>
    <xf numFmtId="0" fontId="32" fillId="49" borderId="115" applyNumberFormat="0" applyAlignment="0" applyProtection="0"/>
    <xf numFmtId="0" fontId="30" fillId="49" borderId="114" applyNumberFormat="0" applyAlignment="0" applyProtection="0"/>
    <xf numFmtId="0" fontId="36" fillId="36" borderId="115" applyNumberFormat="0" applyAlignment="0" applyProtection="0"/>
    <xf numFmtId="49" fontId="20" fillId="0" borderId="118" applyNumberFormat="0" applyFill="0" applyBorder="0" applyProtection="0">
      <alignment horizontal="left" vertical="center"/>
    </xf>
    <xf numFmtId="0" fontId="32" fillId="49" borderId="115" applyNumberFormat="0" applyAlignment="0" applyProtection="0"/>
    <xf numFmtId="0" fontId="19" fillId="52" borderId="124" applyNumberFormat="0" applyFont="0" applyAlignment="0" applyProtection="0"/>
    <xf numFmtId="0" fontId="52" fillId="0" borderId="132" applyNumberFormat="0" applyFill="0" applyAlignment="0" applyProtection="0"/>
    <xf numFmtId="0" fontId="49" fillId="49" borderId="114" applyNumberFormat="0" applyAlignment="0" applyProtection="0"/>
    <xf numFmtId="0" fontId="49" fillId="49" borderId="114" applyNumberFormat="0" applyAlignment="0" applyProtection="0"/>
    <xf numFmtId="0" fontId="18" fillId="27" borderId="134">
      <alignment horizontal="right" vertical="center"/>
    </xf>
    <xf numFmtId="0" fontId="21" fillId="0" borderId="134">
      <alignment horizontal="right" vertical="center"/>
    </xf>
    <xf numFmtId="0" fontId="36" fillId="36" borderId="122" applyNumberFormat="0" applyAlignment="0" applyProtection="0"/>
    <xf numFmtId="0" fontId="18" fillId="27" borderId="125">
      <alignment horizontal="right" vertical="center"/>
    </xf>
    <xf numFmtId="0" fontId="1" fillId="6" borderId="0" applyNumberFormat="0" applyBorder="0" applyAlignment="0" applyProtection="0"/>
    <xf numFmtId="49" fontId="21" fillId="0" borderId="126" applyNumberFormat="0" applyFont="0" applyFill="0" applyBorder="0" applyProtection="0">
      <alignment horizontal="left" vertical="center" indent="5"/>
    </xf>
    <xf numFmtId="4" fontId="23" fillId="25" borderId="125">
      <alignment horizontal="right" vertical="center"/>
    </xf>
    <xf numFmtId="0" fontId="1" fillId="20" borderId="0" applyNumberFormat="0" applyBorder="0" applyAlignment="0" applyProtection="0"/>
    <xf numFmtId="4" fontId="18" fillId="27" borderId="118">
      <alignment horizontal="right" vertical="center"/>
    </xf>
    <xf numFmtId="0" fontId="30" fillId="49" borderId="114" applyNumberFormat="0" applyAlignment="0" applyProtection="0"/>
    <xf numFmtId="0" fontId="21" fillId="0" borderId="118">
      <alignment horizontal="right" vertical="center"/>
    </xf>
    <xf numFmtId="0" fontId="33" fillId="49" borderId="115" applyNumberFormat="0" applyAlignment="0" applyProtection="0"/>
    <xf numFmtId="49" fontId="21" fillId="0" borderId="118" applyNumberFormat="0" applyFont="0" applyFill="0" applyBorder="0" applyProtection="0">
      <alignment horizontal="left" vertical="center" indent="2"/>
    </xf>
    <xf numFmtId="0" fontId="1" fillId="8" borderId="0" applyNumberFormat="0" applyBorder="0" applyAlignment="0" applyProtection="0"/>
    <xf numFmtId="0" fontId="18" fillId="27" borderId="127">
      <alignment horizontal="right" vertical="center"/>
    </xf>
    <xf numFmtId="0" fontId="1" fillId="6" borderId="0" applyNumberFormat="0" applyBorder="0" applyAlignment="0" applyProtection="0"/>
    <xf numFmtId="0" fontId="1" fillId="18" borderId="0" applyNumberFormat="0" applyBorder="0" applyAlignment="0" applyProtection="0"/>
    <xf numFmtId="0" fontId="30" fillId="49" borderId="114" applyNumberFormat="0" applyAlignment="0" applyProtection="0"/>
    <xf numFmtId="0" fontId="37" fillId="0" borderId="116" applyNumberFormat="0" applyFill="0" applyAlignment="0" applyProtection="0"/>
    <xf numFmtId="4" fontId="21" fillId="0" borderId="118">
      <alignment horizontal="right" vertical="center"/>
    </xf>
    <xf numFmtId="0" fontId="9" fillId="13" borderId="0" applyNumberFormat="0" applyBorder="0" applyAlignment="0" applyProtection="0"/>
    <xf numFmtId="0" fontId="30" fillId="49" borderId="114" applyNumberFormat="0" applyAlignment="0" applyProtection="0"/>
    <xf numFmtId="0" fontId="30" fillId="49" borderId="129" applyNumberFormat="0" applyAlignment="0" applyProtection="0"/>
    <xf numFmtId="0" fontId="37" fillId="0" borderId="132" applyNumberFormat="0" applyFill="0" applyAlignment="0" applyProtection="0"/>
    <xf numFmtId="0" fontId="27" fillId="52" borderId="117" applyNumberFormat="0" applyFont="0" applyAlignment="0" applyProtection="0"/>
    <xf numFmtId="0" fontId="33" fillId="49" borderId="115" applyNumberFormat="0" applyAlignment="0" applyProtection="0"/>
    <xf numFmtId="0" fontId="45" fillId="36" borderId="115" applyNumberFormat="0" applyAlignment="0" applyProtection="0"/>
    <xf numFmtId="4" fontId="23" fillId="25" borderId="125">
      <alignment horizontal="right" vertical="center"/>
    </xf>
    <xf numFmtId="0" fontId="33" fillId="49" borderId="115" applyNumberFormat="0" applyAlignment="0" applyProtection="0"/>
    <xf numFmtId="0" fontId="1" fillId="21" borderId="0" applyNumberFormat="0" applyBorder="0" applyAlignment="0" applyProtection="0"/>
    <xf numFmtId="167" fontId="21" fillId="53" borderId="125" applyNumberFormat="0" applyFont="0" applyBorder="0" applyAlignment="0" applyProtection="0">
      <alignment horizontal="right" vertical="center"/>
    </xf>
    <xf numFmtId="0" fontId="37" fillId="0" borderId="123" applyNumberFormat="0" applyFill="0" applyAlignment="0" applyProtection="0"/>
    <xf numFmtId="4" fontId="21" fillId="0" borderId="134">
      <alignment horizontal="right" vertical="center"/>
    </xf>
    <xf numFmtId="0" fontId="49" fillId="49" borderId="114" applyNumberFormat="0" applyAlignment="0" applyProtection="0"/>
    <xf numFmtId="0" fontId="49" fillId="49" borderId="114" applyNumberFormat="0" applyAlignment="0" applyProtection="0"/>
    <xf numFmtId="0" fontId="21" fillId="27" borderId="121">
      <alignment horizontal="left" vertical="center" wrapText="1" indent="2"/>
    </xf>
    <xf numFmtId="0" fontId="21" fillId="0" borderId="118" applyNumberFormat="0" applyFill="0" applyAlignment="0" applyProtection="0"/>
    <xf numFmtId="4" fontId="21" fillId="26" borderId="118"/>
    <xf numFmtId="0" fontId="52" fillId="0" borderId="123" applyNumberFormat="0" applyFill="0" applyAlignment="0" applyProtection="0"/>
    <xf numFmtId="49" fontId="21" fillId="0" borderId="118" applyNumberFormat="0" applyFont="0" applyFill="0" applyBorder="0" applyProtection="0">
      <alignment horizontal="left" vertical="center" indent="2"/>
    </xf>
    <xf numFmtId="0" fontId="52" fillId="0" borderId="116" applyNumberFormat="0" applyFill="0" applyAlignment="0" applyProtection="0"/>
    <xf numFmtId="0" fontId="9" fillId="16" borderId="0" applyNumberFormat="0" applyBorder="0" applyAlignment="0" applyProtection="0"/>
    <xf numFmtId="0" fontId="9" fillId="16" borderId="0" applyNumberFormat="0" applyBorder="0" applyAlignment="0" applyProtection="0"/>
    <xf numFmtId="49" fontId="21" fillId="0" borderId="119" applyNumberFormat="0" applyFont="0" applyFill="0" applyBorder="0" applyProtection="0">
      <alignment horizontal="left" vertical="center" indent="5"/>
    </xf>
    <xf numFmtId="0" fontId="45" fillId="36" borderId="115" applyNumberFormat="0" applyAlignment="0" applyProtection="0"/>
    <xf numFmtId="4" fontId="21" fillId="26" borderId="118"/>
    <xf numFmtId="0" fontId="33" fillId="49" borderId="122" applyNumberFormat="0" applyAlignment="0" applyProtection="0"/>
    <xf numFmtId="0" fontId="37" fillId="0" borderId="116" applyNumberFormat="0" applyFill="0" applyAlignment="0" applyProtection="0"/>
    <xf numFmtId="0" fontId="32" fillId="49" borderId="115" applyNumberFormat="0" applyAlignment="0" applyProtection="0"/>
    <xf numFmtId="0" fontId="18" fillId="27" borderId="135">
      <alignment horizontal="right" vertical="center"/>
    </xf>
    <xf numFmtId="0" fontId="21" fillId="0" borderId="125" applyNumberFormat="0" applyFill="0" applyAlignment="0" applyProtection="0"/>
    <xf numFmtId="0" fontId="21" fillId="0" borderId="118" applyNumberFormat="0" applyFill="0" applyAlignment="0" applyProtection="0"/>
    <xf numFmtId="0" fontId="27" fillId="52" borderId="133" applyNumberFormat="0" applyFont="0" applyAlignment="0" applyProtection="0"/>
    <xf numFmtId="49" fontId="21" fillId="0" borderId="118" applyNumberFormat="0" applyFont="0" applyFill="0" applyBorder="0" applyProtection="0">
      <alignment horizontal="left" vertical="center" indent="2"/>
    </xf>
    <xf numFmtId="0" fontId="1" fillId="6" borderId="0" applyNumberFormat="0" applyBorder="0" applyAlignment="0" applyProtection="0"/>
    <xf numFmtId="0" fontId="18" fillId="27" borderId="125">
      <alignment horizontal="right" vertical="center"/>
    </xf>
    <xf numFmtId="0" fontId="21" fillId="27" borderId="137">
      <alignment horizontal="left" vertical="center" wrapText="1" indent="2"/>
    </xf>
    <xf numFmtId="0" fontId="18" fillId="27" borderId="118">
      <alignment horizontal="right" vertical="center"/>
    </xf>
    <xf numFmtId="0" fontId="21" fillId="0" borderId="118">
      <alignment horizontal="right" vertical="center"/>
    </xf>
    <xf numFmtId="0" fontId="18" fillId="27" borderId="125">
      <alignment horizontal="right" vertical="center"/>
    </xf>
    <xf numFmtId="4" fontId="18" fillId="27" borderId="118">
      <alignment horizontal="right" vertical="center"/>
    </xf>
    <xf numFmtId="0" fontId="1" fillId="18" borderId="0" applyNumberFormat="0" applyBorder="0" applyAlignment="0" applyProtection="0"/>
    <xf numFmtId="0" fontId="33" fillId="49" borderId="131" applyNumberFormat="0" applyAlignment="0" applyProtection="0"/>
    <xf numFmtId="0" fontId="23" fillId="25" borderId="118">
      <alignment horizontal="right" vertical="center"/>
    </xf>
    <xf numFmtId="0" fontId="52" fillId="0" borderId="116" applyNumberFormat="0" applyFill="0" applyAlignment="0" applyProtection="0"/>
    <xf numFmtId="0" fontId="18" fillId="27" borderId="120">
      <alignment horizontal="right" vertical="center"/>
    </xf>
    <xf numFmtId="0" fontId="8" fillId="0" borderId="3" applyNumberFormat="0" applyFill="0" applyAlignment="0" applyProtection="0"/>
    <xf numFmtId="0" fontId="36" fillId="36" borderId="115" applyNumberFormat="0" applyAlignment="0" applyProtection="0"/>
    <xf numFmtId="0" fontId="21" fillId="26" borderId="118"/>
    <xf numFmtId="0" fontId="1" fillId="18" borderId="0" applyNumberFormat="0" applyBorder="0" applyAlignment="0" applyProtection="0"/>
    <xf numFmtId="4" fontId="18" fillId="27" borderId="125">
      <alignment horizontal="right" vertical="center"/>
    </xf>
    <xf numFmtId="4" fontId="18" fillId="27" borderId="118">
      <alignment horizontal="right" vertical="center"/>
    </xf>
    <xf numFmtId="0" fontId="9" fillId="13" borderId="0" applyNumberFormat="0" applyBorder="0" applyAlignment="0" applyProtection="0"/>
    <xf numFmtId="0" fontId="6" fillId="0" borderId="0" applyNumberFormat="0" applyFill="0" applyBorder="0" applyAlignment="0" applyProtection="0"/>
    <xf numFmtId="0" fontId="21" fillId="0" borderId="128">
      <alignment horizontal="left" vertical="center" wrapText="1" indent="2"/>
    </xf>
    <xf numFmtId="0" fontId="27" fillId="52" borderId="117" applyNumberFormat="0" applyFont="0" applyAlignment="0" applyProtection="0"/>
    <xf numFmtId="0" fontId="1" fillId="18" borderId="0" applyNumberFormat="0" applyBorder="0" applyAlignment="0" applyProtection="0"/>
    <xf numFmtId="49" fontId="21" fillId="0" borderId="118" applyNumberFormat="0" applyFont="0" applyFill="0" applyBorder="0" applyProtection="0">
      <alignment horizontal="left" vertical="center" indent="2"/>
    </xf>
    <xf numFmtId="0" fontId="23" fillId="25" borderId="118">
      <alignment horizontal="right" vertical="center"/>
    </xf>
    <xf numFmtId="0" fontId="37" fillId="0" borderId="123" applyNumberFormat="0" applyFill="0" applyAlignment="0" applyProtection="0"/>
    <xf numFmtId="0" fontId="49" fillId="49" borderId="129" applyNumberFormat="0" applyAlignment="0" applyProtection="0"/>
    <xf numFmtId="0" fontId="5" fillId="4" borderId="1" applyNumberFormat="0" applyAlignment="0" applyProtection="0"/>
    <xf numFmtId="4" fontId="21" fillId="26" borderId="134"/>
    <xf numFmtId="0" fontId="32" fillId="49" borderId="115" applyNumberFormat="0" applyAlignment="0" applyProtection="0"/>
    <xf numFmtId="0" fontId="45" fillId="36" borderId="131" applyNumberFormat="0" applyAlignment="0" applyProtection="0"/>
    <xf numFmtId="0" fontId="1" fillId="15" borderId="0" applyNumberFormat="0" applyBorder="0" applyAlignment="0" applyProtection="0"/>
    <xf numFmtId="0" fontId="36" fillId="36" borderId="122" applyNumberFormat="0" applyAlignment="0" applyProtection="0"/>
    <xf numFmtId="0" fontId="18" fillId="27" borderId="127">
      <alignment horizontal="right" vertical="center"/>
    </xf>
    <xf numFmtId="0" fontId="9" fillId="22" borderId="0" applyNumberFormat="0" applyBorder="0" applyAlignment="0" applyProtection="0"/>
    <xf numFmtId="0" fontId="19" fillId="52" borderId="133" applyNumberFormat="0" applyFont="0" applyAlignment="0" applyProtection="0"/>
    <xf numFmtId="0" fontId="19" fillId="52" borderId="124" applyNumberFormat="0" applyFont="0" applyAlignment="0" applyProtection="0"/>
    <xf numFmtId="0" fontId="18" fillId="27" borderId="118">
      <alignment horizontal="right" vertical="center"/>
    </xf>
    <xf numFmtId="0" fontId="32" fillId="49" borderId="122" applyNumberFormat="0" applyAlignment="0" applyProtection="0"/>
    <xf numFmtId="0" fontId="32" fillId="49" borderId="115" applyNumberFormat="0" applyAlignment="0" applyProtection="0"/>
    <xf numFmtId="4" fontId="23" fillId="25" borderId="125">
      <alignment horizontal="right" vertical="center"/>
    </xf>
    <xf numFmtId="0" fontId="1" fillId="21" borderId="0" applyNumberFormat="0" applyBorder="0" applyAlignment="0" applyProtection="0"/>
    <xf numFmtId="0" fontId="21" fillId="0" borderId="128">
      <alignment horizontal="left" vertical="center" wrapText="1" indent="2"/>
    </xf>
    <xf numFmtId="49" fontId="21" fillId="0" borderId="126" applyNumberFormat="0" applyFont="0" applyFill="0" applyBorder="0" applyProtection="0">
      <alignment horizontal="left" vertical="center" indent="5"/>
    </xf>
    <xf numFmtId="0" fontId="27" fillId="52" borderId="117" applyNumberFormat="0" applyFont="0" applyAlignment="0" applyProtection="0"/>
    <xf numFmtId="4" fontId="18" fillId="25" borderId="118">
      <alignment horizontal="right" vertical="center"/>
    </xf>
    <xf numFmtId="0" fontId="27" fillId="52" borderId="117" applyNumberFormat="0" applyFont="0" applyAlignment="0" applyProtection="0"/>
    <xf numFmtId="0" fontId="37" fillId="0" borderId="123" applyNumberFormat="0" applyFill="0" applyAlignment="0" applyProtection="0"/>
    <xf numFmtId="0" fontId="1" fillId="20" borderId="0" applyNumberFormat="0" applyBorder="0" applyAlignment="0" applyProtection="0"/>
    <xf numFmtId="0" fontId="52" fillId="0" borderId="123" applyNumberFormat="0" applyFill="0" applyAlignment="0" applyProtection="0"/>
    <xf numFmtId="0" fontId="23" fillId="25" borderId="118">
      <alignment horizontal="right" vertical="center"/>
    </xf>
    <xf numFmtId="0" fontId="1" fillId="15" borderId="0" applyNumberFormat="0" applyBorder="0" applyAlignment="0" applyProtection="0"/>
    <xf numFmtId="4" fontId="21" fillId="0" borderId="118">
      <alignment horizontal="right" vertical="center"/>
    </xf>
    <xf numFmtId="4" fontId="18" fillId="27" borderId="125">
      <alignment horizontal="right" vertical="center"/>
    </xf>
    <xf numFmtId="0" fontId="21" fillId="25" borderId="119">
      <alignment horizontal="left" vertical="center"/>
    </xf>
    <xf numFmtId="4" fontId="18" fillId="27" borderId="120">
      <alignment horizontal="right" vertical="center"/>
    </xf>
    <xf numFmtId="0" fontId="18" fillId="27" borderId="120">
      <alignment horizontal="right" vertical="center"/>
    </xf>
    <xf numFmtId="0" fontId="1" fillId="9" borderId="0" applyNumberFormat="0" applyBorder="0" applyAlignment="0" applyProtection="0"/>
    <xf numFmtId="0" fontId="37" fillId="0" borderId="116" applyNumberFormat="0" applyFill="0" applyAlignment="0" applyProtection="0"/>
    <xf numFmtId="4" fontId="23" fillId="25" borderId="118">
      <alignment horizontal="right" vertical="center"/>
    </xf>
    <xf numFmtId="4" fontId="23" fillId="25" borderId="125">
      <alignment horizontal="right" vertical="center"/>
    </xf>
    <xf numFmtId="0" fontId="49" fillId="49" borderId="114" applyNumberFormat="0" applyAlignment="0" applyProtection="0"/>
    <xf numFmtId="0" fontId="45" fillId="36" borderId="115" applyNumberFormat="0" applyAlignment="0" applyProtection="0"/>
    <xf numFmtId="4" fontId="21" fillId="0" borderId="118">
      <alignment horizontal="right" vertical="center"/>
    </xf>
    <xf numFmtId="4" fontId="18" fillId="27" borderId="119">
      <alignment horizontal="right" vertical="center"/>
    </xf>
    <xf numFmtId="0" fontId="5" fillId="4" borderId="1" applyNumberFormat="0" applyAlignment="0" applyProtection="0"/>
    <xf numFmtId="0" fontId="30" fillId="49" borderId="129" applyNumberFormat="0" applyAlignment="0" applyProtection="0"/>
    <xf numFmtId="0" fontId="52" fillId="0" borderId="123" applyNumberFormat="0" applyFill="0" applyAlignment="0" applyProtection="0"/>
    <xf numFmtId="0" fontId="30" fillId="49" borderId="114" applyNumberFormat="0" applyAlignment="0" applyProtection="0"/>
    <xf numFmtId="0" fontId="21" fillId="0" borderId="121">
      <alignment horizontal="left" vertical="center" wrapText="1" indent="2"/>
    </xf>
    <xf numFmtId="0" fontId="1" fillId="11" borderId="0" applyNumberFormat="0" applyBorder="0" applyAlignment="0" applyProtection="0"/>
    <xf numFmtId="0" fontId="18" fillId="27" borderId="125">
      <alignment horizontal="right" vertical="center"/>
    </xf>
    <xf numFmtId="0" fontId="49" fillId="49" borderId="114" applyNumberFormat="0" applyAlignment="0" applyProtection="0"/>
    <xf numFmtId="0" fontId="18" fillId="27" borderId="135">
      <alignment horizontal="right" vertical="center"/>
    </xf>
    <xf numFmtId="0" fontId="27" fillId="52" borderId="117" applyNumberFormat="0" applyFont="0" applyAlignment="0" applyProtection="0"/>
    <xf numFmtId="4" fontId="21" fillId="26" borderId="125"/>
    <xf numFmtId="0" fontId="21" fillId="0" borderId="137">
      <alignment horizontal="left" vertical="center" wrapText="1" indent="2"/>
    </xf>
    <xf numFmtId="0" fontId="9" fillId="13" borderId="0" applyNumberFormat="0" applyBorder="0" applyAlignment="0" applyProtection="0"/>
    <xf numFmtId="4" fontId="21" fillId="0" borderId="118" applyFill="0" applyBorder="0" applyProtection="0">
      <alignment horizontal="right" vertical="center"/>
    </xf>
    <xf numFmtId="0" fontId="1" fillId="12" borderId="0" applyNumberFormat="0" applyBorder="0" applyAlignment="0" applyProtection="0"/>
    <xf numFmtId="0" fontId="49" fillId="49" borderId="114" applyNumberFormat="0" applyAlignment="0" applyProtection="0"/>
    <xf numFmtId="0" fontId="36" fillId="36" borderId="122" applyNumberFormat="0" applyAlignment="0" applyProtection="0"/>
    <xf numFmtId="0" fontId="19" fillId="52" borderId="117" applyNumberFormat="0" applyFont="0" applyAlignment="0" applyProtection="0"/>
    <xf numFmtId="0" fontId="6" fillId="0" borderId="0" applyNumberFormat="0" applyFill="0" applyBorder="0" applyAlignment="0" applyProtection="0"/>
    <xf numFmtId="0" fontId="1" fillId="18" borderId="0" applyNumberFormat="0" applyBorder="0" applyAlignment="0" applyProtection="0"/>
    <xf numFmtId="0" fontId="7" fillId="0" borderId="0" applyNumberFormat="0" applyFill="0" applyBorder="0" applyAlignment="0" applyProtection="0"/>
    <xf numFmtId="0" fontId="1" fillId="20" borderId="0" applyNumberFormat="0" applyBorder="0" applyAlignment="0" applyProtection="0"/>
    <xf numFmtId="167" fontId="21" fillId="53" borderId="118" applyNumberFormat="0" applyFont="0" applyBorder="0" applyAlignment="0" applyProtection="0">
      <alignment horizontal="right" vertical="center"/>
    </xf>
    <xf numFmtId="0" fontId="37" fillId="0" borderId="123" applyNumberFormat="0" applyFill="0" applyAlignment="0" applyProtection="0"/>
    <xf numFmtId="0" fontId="33" fillId="49" borderId="122" applyNumberFormat="0" applyAlignment="0" applyProtection="0"/>
    <xf numFmtId="0" fontId="18" fillId="27" borderId="118">
      <alignment horizontal="right" vertical="center"/>
    </xf>
    <xf numFmtId="49" fontId="21" fillId="0" borderId="135" applyNumberFormat="0" applyFont="0" applyFill="0" applyBorder="0" applyProtection="0">
      <alignment horizontal="left" vertical="center" indent="5"/>
    </xf>
    <xf numFmtId="0" fontId="6" fillId="0" borderId="0" applyNumberFormat="0" applyFill="0" applyBorder="0" applyAlignment="0" applyProtection="0"/>
    <xf numFmtId="0" fontId="6" fillId="0" borderId="0" applyNumberFormat="0" applyFill="0" applyBorder="0" applyAlignment="0" applyProtection="0"/>
    <xf numFmtId="0" fontId="1" fillId="12" borderId="0" applyNumberFormat="0" applyBorder="0" applyAlignment="0" applyProtection="0"/>
    <xf numFmtId="0" fontId="9" fillId="22" borderId="0" applyNumberFormat="0" applyBorder="0" applyAlignment="0" applyProtection="0"/>
    <xf numFmtId="0" fontId="32" fillId="49" borderId="122" applyNumberFormat="0" applyAlignment="0" applyProtection="0"/>
    <xf numFmtId="49" fontId="20" fillId="0" borderId="118" applyNumberFormat="0" applyFill="0" applyBorder="0" applyProtection="0">
      <alignment horizontal="left" vertical="center"/>
    </xf>
    <xf numFmtId="4" fontId="23" fillId="25" borderId="118">
      <alignment horizontal="right" vertical="center"/>
    </xf>
    <xf numFmtId="0" fontId="33" fillId="49" borderId="115" applyNumberFormat="0" applyAlignment="0" applyProtection="0"/>
    <xf numFmtId="0" fontId="21" fillId="25" borderId="126">
      <alignment horizontal="left" vertical="center"/>
    </xf>
    <xf numFmtId="0" fontId="27" fillId="52" borderId="117" applyNumberFormat="0" applyFont="0" applyAlignment="0" applyProtection="0"/>
    <xf numFmtId="0" fontId="21" fillId="0" borderId="128">
      <alignment horizontal="left" vertical="center" wrapText="1" indent="2"/>
    </xf>
    <xf numFmtId="0" fontId="1" fillId="11" borderId="0" applyNumberFormat="0" applyBorder="0" applyAlignment="0" applyProtection="0"/>
    <xf numFmtId="0" fontId="33" fillId="49" borderId="122" applyNumberFormat="0" applyAlignment="0" applyProtection="0"/>
    <xf numFmtId="167" fontId="21" fillId="53" borderId="118" applyNumberFormat="0" applyFont="0" applyBorder="0" applyAlignment="0" applyProtection="0">
      <alignment horizontal="right" vertical="center"/>
    </xf>
    <xf numFmtId="0" fontId="27" fillId="52" borderId="133" applyNumberFormat="0" applyFont="0" applyAlignment="0" applyProtection="0"/>
    <xf numFmtId="0" fontId="6" fillId="0" borderId="0" applyNumberFormat="0" applyFill="0" applyBorder="0" applyAlignment="0" applyProtection="0"/>
    <xf numFmtId="0" fontId="1" fillId="12" borderId="0" applyNumberFormat="0" applyBorder="0" applyAlignment="0" applyProtection="0"/>
    <xf numFmtId="0" fontId="33" fillId="49" borderId="115" applyNumberFormat="0" applyAlignment="0" applyProtection="0"/>
    <xf numFmtId="0" fontId="21" fillId="27" borderId="137">
      <alignment horizontal="left" vertical="center" wrapText="1" indent="2"/>
    </xf>
    <xf numFmtId="4" fontId="18" fillId="27" borderId="118">
      <alignment horizontal="right" vertical="center"/>
    </xf>
    <xf numFmtId="0" fontId="9" fillId="7" borderId="0" applyNumberFormat="0" applyBorder="0" applyAlignment="0" applyProtection="0"/>
    <xf numFmtId="0" fontId="32" fillId="49" borderId="115" applyNumberFormat="0" applyAlignment="0" applyProtection="0"/>
    <xf numFmtId="0" fontId="30" fillId="49" borderId="114" applyNumberFormat="0" applyAlignment="0" applyProtection="0"/>
    <xf numFmtId="0" fontId="36" fillId="36" borderId="122" applyNumberFormat="0" applyAlignment="0" applyProtection="0"/>
    <xf numFmtId="0" fontId="49" fillId="49" borderId="114" applyNumberFormat="0" applyAlignment="0" applyProtection="0"/>
    <xf numFmtId="0" fontId="21" fillId="25" borderId="135">
      <alignment horizontal="left" vertical="center"/>
    </xf>
    <xf numFmtId="0" fontId="49" fillId="49" borderId="130" applyNumberFormat="0" applyAlignment="0" applyProtection="0"/>
    <xf numFmtId="0" fontId="1" fillId="17" borderId="0" applyNumberFormat="0" applyBorder="0" applyAlignment="0" applyProtection="0"/>
    <xf numFmtId="0" fontId="33" fillId="49" borderId="115" applyNumberFormat="0" applyAlignment="0" applyProtection="0"/>
    <xf numFmtId="0" fontId="18" fillId="27" borderId="125">
      <alignment horizontal="right" vertical="center"/>
    </xf>
    <xf numFmtId="0" fontId="32" fillId="49" borderId="131" applyNumberFormat="0" applyAlignment="0" applyProtection="0"/>
    <xf numFmtId="0" fontId="45" fillId="36" borderId="115" applyNumberFormat="0" applyAlignment="0" applyProtection="0"/>
    <xf numFmtId="0" fontId="21" fillId="26" borderId="118"/>
    <xf numFmtId="0" fontId="52" fillId="0" borderId="116" applyNumberFormat="0" applyFill="0" applyAlignment="0" applyProtection="0"/>
    <xf numFmtId="0" fontId="45" fillId="36" borderId="115" applyNumberFormat="0" applyAlignment="0" applyProtection="0"/>
    <xf numFmtId="0" fontId="19" fillId="52" borderId="117" applyNumberFormat="0" applyFont="0" applyAlignment="0" applyProtection="0"/>
    <xf numFmtId="0" fontId="18" fillId="27" borderId="126">
      <alignment horizontal="right" vertical="center"/>
    </xf>
    <xf numFmtId="4" fontId="18" fillId="27" borderId="120">
      <alignment horizontal="right" vertical="center"/>
    </xf>
    <xf numFmtId="0" fontId="52" fillId="0" borderId="116" applyNumberFormat="0" applyFill="0" applyAlignment="0" applyProtection="0"/>
    <xf numFmtId="4" fontId="21" fillId="26" borderId="118"/>
    <xf numFmtId="0" fontId="18" fillId="27" borderId="118">
      <alignment horizontal="right" vertical="center"/>
    </xf>
    <xf numFmtId="0" fontId="52" fillId="0" borderId="123" applyNumberFormat="0" applyFill="0" applyAlignment="0" applyProtection="0"/>
    <xf numFmtId="0" fontId="52" fillId="0" borderId="116" applyNumberFormat="0" applyFill="0" applyAlignment="0" applyProtection="0"/>
    <xf numFmtId="0" fontId="45" fillId="36" borderId="131" applyNumberFormat="0" applyAlignment="0" applyProtection="0"/>
    <xf numFmtId="49" fontId="21" fillId="0" borderId="119" applyNumberFormat="0" applyFont="0" applyFill="0" applyBorder="0" applyProtection="0">
      <alignment horizontal="left" vertical="center" indent="5"/>
    </xf>
    <xf numFmtId="4" fontId="21" fillId="0" borderId="118" applyFill="0" applyBorder="0" applyProtection="0">
      <alignment horizontal="right" vertical="center"/>
    </xf>
    <xf numFmtId="4" fontId="23" fillId="25" borderId="118">
      <alignment horizontal="right" vertical="center"/>
    </xf>
    <xf numFmtId="4" fontId="18" fillId="27" borderId="118">
      <alignment horizontal="right" vertical="center"/>
    </xf>
    <xf numFmtId="49" fontId="20" fillId="0" borderId="118" applyNumberFormat="0" applyFill="0" applyBorder="0" applyProtection="0">
      <alignment horizontal="left" vertical="center"/>
    </xf>
    <xf numFmtId="0" fontId="32" fillId="49" borderId="131" applyNumberFormat="0" applyAlignment="0" applyProtection="0"/>
    <xf numFmtId="4" fontId="18" fillId="25" borderId="118">
      <alignment horizontal="right" vertical="center"/>
    </xf>
    <xf numFmtId="0" fontId="32" fillId="49" borderId="131" applyNumberFormat="0" applyAlignment="0" applyProtection="0"/>
    <xf numFmtId="0" fontId="21" fillId="25" borderId="126">
      <alignment horizontal="left" vertical="center"/>
    </xf>
    <xf numFmtId="49" fontId="21" fillId="0" borderId="118" applyNumberFormat="0" applyFont="0" applyFill="0" applyBorder="0" applyProtection="0">
      <alignment horizontal="left" vertical="center" indent="2"/>
    </xf>
    <xf numFmtId="4" fontId="18" fillId="25" borderId="125">
      <alignment horizontal="right" vertical="center"/>
    </xf>
    <xf numFmtId="0" fontId="52" fillId="0" borderId="116" applyNumberFormat="0" applyFill="0" applyAlignment="0" applyProtection="0"/>
    <xf numFmtId="0" fontId="4" fillId="4" borderId="2" applyNumberFormat="0" applyAlignment="0" applyProtection="0"/>
    <xf numFmtId="0" fontId="1" fillId="15" borderId="0" applyNumberFormat="0" applyBorder="0" applyAlignment="0" applyProtection="0"/>
    <xf numFmtId="0" fontId="45" fillId="36" borderId="122" applyNumberFormat="0" applyAlignment="0" applyProtection="0"/>
    <xf numFmtId="0" fontId="45" fillId="36" borderId="122" applyNumberFormat="0" applyAlignment="0" applyProtection="0"/>
    <xf numFmtId="0" fontId="36" fillId="36" borderId="115" applyNumberFormat="0" applyAlignment="0" applyProtection="0"/>
    <xf numFmtId="0" fontId="1" fillId="14" borderId="0" applyNumberFormat="0" applyBorder="0" applyAlignment="0" applyProtection="0"/>
    <xf numFmtId="0" fontId="18" fillId="27" borderId="119">
      <alignment horizontal="right" vertical="center"/>
    </xf>
    <xf numFmtId="49" fontId="20" fillId="0" borderId="118" applyNumberFormat="0" applyFill="0" applyBorder="0" applyProtection="0">
      <alignment horizontal="left" vertical="center"/>
    </xf>
    <xf numFmtId="0" fontId="1" fillId="20" borderId="0" applyNumberFormat="0" applyBorder="0" applyAlignment="0" applyProtection="0"/>
    <xf numFmtId="4" fontId="21" fillId="0" borderId="125" applyFill="0" applyBorder="0" applyProtection="0">
      <alignment horizontal="right" vertical="center"/>
    </xf>
    <xf numFmtId="0" fontId="49" fillId="49" borderId="114" applyNumberFormat="0" applyAlignment="0" applyProtection="0"/>
    <xf numFmtId="0" fontId="21" fillId="0" borderId="128">
      <alignment horizontal="left" vertical="center" wrapText="1" indent="2"/>
    </xf>
    <xf numFmtId="0" fontId="18" fillId="27" borderId="119">
      <alignment horizontal="right" vertical="center"/>
    </xf>
    <xf numFmtId="4" fontId="18" fillId="27" borderId="120">
      <alignment horizontal="right" vertical="center"/>
    </xf>
    <xf numFmtId="0" fontId="9" fillId="16" borderId="0" applyNumberFormat="0" applyBorder="0" applyAlignment="0" applyProtection="0"/>
    <xf numFmtId="0" fontId="9" fillId="10" borderId="0" applyNumberFormat="0" applyBorder="0" applyAlignment="0" applyProtection="0"/>
    <xf numFmtId="4" fontId="21" fillId="26" borderId="134"/>
    <xf numFmtId="4" fontId="21" fillId="0" borderId="125" applyFill="0" applyBorder="0" applyProtection="0">
      <alignment horizontal="right" vertical="center"/>
    </xf>
    <xf numFmtId="0" fontId="52" fillId="0" borderId="132" applyNumberFormat="0" applyFill="0" applyAlignment="0" applyProtection="0"/>
    <xf numFmtId="49" fontId="21" fillId="0" borderId="125" applyNumberFormat="0" applyFont="0" applyFill="0" applyBorder="0" applyProtection="0">
      <alignment horizontal="left" vertical="center" indent="2"/>
    </xf>
    <xf numFmtId="0" fontId="36" fillId="36" borderId="122" applyNumberFormat="0" applyAlignment="0" applyProtection="0"/>
    <xf numFmtId="49" fontId="20" fillId="0" borderId="118" applyNumberFormat="0" applyFill="0" applyBorder="0" applyProtection="0">
      <alignment horizontal="left" vertical="center"/>
    </xf>
    <xf numFmtId="0" fontId="9" fillId="19" borderId="0" applyNumberFormat="0" applyBorder="0" applyAlignment="0" applyProtection="0"/>
    <xf numFmtId="0" fontId="21" fillId="0" borderId="125">
      <alignment horizontal="right" vertical="center"/>
    </xf>
    <xf numFmtId="4" fontId="18" fillId="27" borderId="125">
      <alignment horizontal="right" vertical="center"/>
    </xf>
    <xf numFmtId="0" fontId="1" fillId="9" borderId="0" applyNumberFormat="0" applyBorder="0" applyAlignment="0" applyProtection="0"/>
    <xf numFmtId="0" fontId="6" fillId="0" borderId="0" applyNumberFormat="0" applyFill="0" applyBorder="0" applyAlignment="0" applyProtection="0"/>
    <xf numFmtId="0" fontId="18" fillId="27" borderId="120">
      <alignment horizontal="right" vertical="center"/>
    </xf>
    <xf numFmtId="0" fontId="21" fillId="0" borderId="125" applyNumberFormat="0" applyFill="0" applyAlignment="0" applyProtection="0"/>
    <xf numFmtId="4" fontId="18" fillId="27" borderId="120">
      <alignment horizontal="right" vertical="center"/>
    </xf>
    <xf numFmtId="0" fontId="36" fillId="36" borderId="115" applyNumberFormat="0" applyAlignment="0" applyProtection="0"/>
    <xf numFmtId="4" fontId="18" fillId="25" borderId="125">
      <alignment horizontal="right" vertical="center"/>
    </xf>
    <xf numFmtId="0" fontId="9" fillId="7" borderId="0" applyNumberFormat="0" applyBorder="0" applyAlignment="0" applyProtection="0"/>
    <xf numFmtId="0" fontId="18" fillId="25" borderId="118">
      <alignment horizontal="right" vertical="center"/>
    </xf>
    <xf numFmtId="49" fontId="20" fillId="0" borderId="118" applyNumberFormat="0" applyFill="0" applyBorder="0" applyProtection="0">
      <alignment horizontal="left" vertical="center"/>
    </xf>
    <xf numFmtId="167" fontId="21" fillId="53" borderId="118" applyNumberFormat="0" applyFont="0" applyBorder="0" applyAlignment="0" applyProtection="0">
      <alignment horizontal="right" vertical="center"/>
    </xf>
    <xf numFmtId="0" fontId="9" fillId="22" borderId="0" applyNumberFormat="0" applyBorder="0" applyAlignment="0" applyProtection="0"/>
    <xf numFmtId="0" fontId="1" fillId="5" borderId="0" applyNumberFormat="0" applyBorder="0" applyAlignment="0" applyProtection="0"/>
    <xf numFmtId="0" fontId="21" fillId="0" borderId="121">
      <alignment horizontal="left" vertical="center" wrapText="1" indent="2"/>
    </xf>
    <xf numFmtId="0" fontId="32" fillId="49" borderId="122" applyNumberFormat="0" applyAlignment="0" applyProtection="0"/>
    <xf numFmtId="0" fontId="9" fillId="13" borderId="0" applyNumberFormat="0" applyBorder="0" applyAlignment="0" applyProtection="0"/>
    <xf numFmtId="4" fontId="18" fillId="27" borderId="135">
      <alignment horizontal="right" vertical="center"/>
    </xf>
    <xf numFmtId="167" fontId="21" fillId="53" borderId="134" applyNumberFormat="0" applyFont="0" applyBorder="0" applyAlignment="0" applyProtection="0">
      <alignment horizontal="right" vertical="center"/>
    </xf>
    <xf numFmtId="0" fontId="9" fillId="10" borderId="0" applyNumberFormat="0" applyBorder="0" applyAlignment="0" applyProtection="0"/>
    <xf numFmtId="0" fontId="33" fillId="49" borderId="115" applyNumberFormat="0" applyAlignment="0" applyProtection="0"/>
    <xf numFmtId="49" fontId="20" fillId="0" borderId="118" applyNumberFormat="0" applyFill="0" applyBorder="0" applyProtection="0">
      <alignment horizontal="left" vertical="center"/>
    </xf>
    <xf numFmtId="0" fontId="45" fillId="36" borderId="122" applyNumberFormat="0" applyAlignment="0" applyProtection="0"/>
    <xf numFmtId="167" fontId="21" fillId="53" borderId="118" applyNumberFormat="0" applyFont="0" applyBorder="0" applyAlignment="0" applyProtection="0">
      <alignment horizontal="right" vertical="center"/>
    </xf>
    <xf numFmtId="0" fontId="18" fillId="27" borderId="136">
      <alignment horizontal="right" vertical="center"/>
    </xf>
    <xf numFmtId="4" fontId="23" fillId="25" borderId="118">
      <alignment horizontal="right" vertical="center"/>
    </xf>
    <xf numFmtId="0" fontId="52" fillId="0" borderId="116" applyNumberFormat="0" applyFill="0" applyAlignment="0" applyProtection="0"/>
    <xf numFmtId="49" fontId="21" fillId="0" borderId="119" applyNumberFormat="0" applyFont="0" applyFill="0" applyBorder="0" applyProtection="0">
      <alignment horizontal="left" vertical="center" indent="5"/>
    </xf>
    <xf numFmtId="4" fontId="18" fillId="25" borderId="125">
      <alignment horizontal="right" vertical="center"/>
    </xf>
    <xf numFmtId="167" fontId="21" fillId="53" borderId="118" applyNumberFormat="0" applyFont="0" applyBorder="0" applyAlignment="0" applyProtection="0">
      <alignment horizontal="right" vertical="center"/>
    </xf>
    <xf numFmtId="0" fontId="1" fillId="12" borderId="0" applyNumberFormat="0" applyBorder="0" applyAlignment="0" applyProtection="0"/>
    <xf numFmtId="0" fontId="45" fillId="36" borderId="115" applyNumberFormat="0" applyAlignment="0" applyProtection="0"/>
    <xf numFmtId="0" fontId="33" fillId="49" borderId="122" applyNumberFormat="0" applyAlignment="0" applyProtection="0"/>
    <xf numFmtId="4" fontId="21" fillId="0" borderId="118" applyFill="0" applyBorder="0" applyProtection="0">
      <alignment horizontal="right" vertical="center"/>
    </xf>
    <xf numFmtId="0" fontId="33" fillId="49" borderId="115" applyNumberFormat="0" applyAlignment="0" applyProtection="0"/>
    <xf numFmtId="0" fontId="49" fillId="49" borderId="114" applyNumberFormat="0" applyAlignment="0" applyProtection="0"/>
    <xf numFmtId="0" fontId="19" fillId="52" borderId="124" applyNumberFormat="0" applyFont="0" applyAlignment="0" applyProtection="0"/>
    <xf numFmtId="0" fontId="5" fillId="4" borderId="1" applyNumberFormat="0" applyAlignment="0" applyProtection="0"/>
    <xf numFmtId="0" fontId="1" fillId="14" borderId="0" applyNumberFormat="0" applyBorder="0" applyAlignment="0" applyProtection="0"/>
    <xf numFmtId="4" fontId="21" fillId="0" borderId="118" applyFill="0" applyBorder="0" applyProtection="0">
      <alignment horizontal="right" vertical="center"/>
    </xf>
    <xf numFmtId="0" fontId="4" fillId="4" borderId="2" applyNumberFormat="0" applyAlignment="0" applyProtection="0"/>
    <xf numFmtId="0" fontId="52" fillId="0" borderId="116" applyNumberFormat="0" applyFill="0" applyAlignment="0" applyProtection="0"/>
    <xf numFmtId="0" fontId="19" fillId="52" borderId="117" applyNumberFormat="0" applyFont="0" applyAlignment="0" applyProtection="0"/>
    <xf numFmtId="0" fontId="36" fillId="36" borderId="115" applyNumberFormat="0" applyAlignment="0" applyProtection="0"/>
    <xf numFmtId="0" fontId="1" fillId="14" borderId="0" applyNumberFormat="0" applyBorder="0" applyAlignment="0" applyProtection="0"/>
    <xf numFmtId="0" fontId="33" fillId="49" borderId="115" applyNumberFormat="0" applyAlignment="0" applyProtection="0"/>
    <xf numFmtId="0" fontId="1" fillId="11" borderId="0" applyNumberFormat="0" applyBorder="0" applyAlignment="0" applyProtection="0"/>
    <xf numFmtId="0" fontId="21" fillId="0" borderId="118">
      <alignment horizontal="right" vertical="center"/>
    </xf>
    <xf numFmtId="0" fontId="33" fillId="49" borderId="122" applyNumberFormat="0" applyAlignment="0" applyProtection="0"/>
    <xf numFmtId="0" fontId="21" fillId="26" borderId="125"/>
    <xf numFmtId="0" fontId="52" fillId="0" borderId="116" applyNumberFormat="0" applyFill="0" applyAlignment="0" applyProtection="0"/>
    <xf numFmtId="0" fontId="21" fillId="0" borderId="121">
      <alignment horizontal="left" vertical="center" wrapText="1" indent="2"/>
    </xf>
    <xf numFmtId="0" fontId="21" fillId="0" borderId="128">
      <alignment horizontal="left" vertical="center" wrapText="1" indent="2"/>
    </xf>
    <xf numFmtId="4" fontId="21" fillId="0" borderId="118">
      <alignment horizontal="right" vertical="center"/>
    </xf>
    <xf numFmtId="0" fontId="52" fillId="0" borderId="116" applyNumberFormat="0" applyFill="0" applyAlignment="0" applyProtection="0"/>
    <xf numFmtId="4" fontId="21" fillId="26" borderId="118"/>
    <xf numFmtId="4" fontId="23" fillId="25" borderId="118">
      <alignment horizontal="right" vertical="center"/>
    </xf>
    <xf numFmtId="0" fontId="18" fillId="25" borderId="118">
      <alignment horizontal="right" vertical="center"/>
    </xf>
    <xf numFmtId="0" fontId="8" fillId="0" borderId="3" applyNumberFormat="0" applyFill="0" applyAlignment="0" applyProtection="0"/>
    <xf numFmtId="0" fontId="18" fillId="27" borderId="118">
      <alignment horizontal="right" vertical="center"/>
    </xf>
    <xf numFmtId="4" fontId="18" fillId="27" borderId="126">
      <alignment horizontal="right" vertical="center"/>
    </xf>
    <xf numFmtId="0" fontId="45" fillId="36" borderId="131" applyNumberFormat="0" applyAlignment="0" applyProtection="0"/>
    <xf numFmtId="4" fontId="18" fillId="25" borderId="134">
      <alignment horizontal="right" vertical="center"/>
    </xf>
    <xf numFmtId="0" fontId="1" fillId="5" borderId="0" applyNumberFormat="0" applyBorder="0" applyAlignment="0" applyProtection="0"/>
    <xf numFmtId="0" fontId="21" fillId="27" borderId="128">
      <alignment horizontal="left" vertical="center" wrapText="1" indent="2"/>
    </xf>
    <xf numFmtId="4" fontId="18" fillId="27" borderId="127">
      <alignment horizontal="right" vertical="center"/>
    </xf>
    <xf numFmtId="0" fontId="52" fillId="0" borderId="116" applyNumberFormat="0" applyFill="0" applyAlignment="0" applyProtection="0"/>
    <xf numFmtId="167" fontId="21" fillId="53" borderId="118" applyNumberFormat="0" applyFont="0" applyBorder="0" applyAlignment="0" applyProtection="0">
      <alignment horizontal="right" vertical="center"/>
    </xf>
    <xf numFmtId="0" fontId="45" fillId="36" borderId="115" applyNumberFormat="0" applyAlignment="0" applyProtection="0"/>
    <xf numFmtId="0" fontId="9" fillId="7" borderId="0" applyNumberFormat="0" applyBorder="0" applyAlignment="0" applyProtection="0"/>
    <xf numFmtId="4" fontId="21" fillId="0" borderId="118" applyFill="0" applyBorder="0" applyProtection="0">
      <alignment horizontal="right" vertical="center"/>
    </xf>
    <xf numFmtId="0" fontId="23" fillId="25" borderId="118">
      <alignment horizontal="right" vertical="center"/>
    </xf>
    <xf numFmtId="0" fontId="45" fillId="36" borderId="115" applyNumberFormat="0" applyAlignment="0" applyProtection="0"/>
    <xf numFmtId="0" fontId="27" fillId="52" borderId="117" applyNumberFormat="0" applyFont="0" applyAlignment="0" applyProtection="0"/>
    <xf numFmtId="4" fontId="18" fillId="27" borderId="118">
      <alignment horizontal="right" vertical="center"/>
    </xf>
    <xf numFmtId="0" fontId="1" fillId="8" borderId="0" applyNumberFormat="0" applyBorder="0" applyAlignment="0" applyProtection="0"/>
    <xf numFmtId="49" fontId="21" fillId="0" borderId="119" applyNumberFormat="0" applyFont="0" applyFill="0" applyBorder="0" applyProtection="0">
      <alignment horizontal="left" vertical="center" indent="5"/>
    </xf>
    <xf numFmtId="0" fontId="30" fillId="49" borderId="130" applyNumberFormat="0" applyAlignment="0" applyProtection="0"/>
    <xf numFmtId="0" fontId="18" fillId="27" borderId="118">
      <alignment horizontal="right" vertical="center"/>
    </xf>
    <xf numFmtId="0" fontId="21" fillId="26" borderId="134"/>
    <xf numFmtId="0" fontId="49" fillId="49" borderId="114" applyNumberFormat="0" applyAlignment="0" applyProtection="0"/>
    <xf numFmtId="0" fontId="32" fillId="49" borderId="115" applyNumberFormat="0" applyAlignment="0" applyProtection="0"/>
    <xf numFmtId="0" fontId="18" fillId="27" borderId="120">
      <alignment horizontal="right" vertical="center"/>
    </xf>
    <xf numFmtId="0" fontId="1" fillId="21" borderId="0" applyNumberFormat="0" applyBorder="0" applyAlignment="0" applyProtection="0"/>
    <xf numFmtId="0" fontId="21" fillId="26" borderId="118"/>
    <xf numFmtId="49" fontId="21" fillId="0" borderId="118" applyNumberFormat="0" applyFont="0" applyFill="0" applyBorder="0" applyProtection="0">
      <alignment horizontal="left" vertical="center" indent="2"/>
    </xf>
    <xf numFmtId="0" fontId="18" fillId="27" borderId="120">
      <alignment horizontal="right" vertical="center"/>
    </xf>
    <xf numFmtId="0" fontId="18" fillId="27" borderId="118">
      <alignment horizontal="right" vertical="center"/>
    </xf>
    <xf numFmtId="0" fontId="1" fillId="9" borderId="0" applyNumberFormat="0" applyBorder="0" applyAlignment="0" applyProtection="0"/>
    <xf numFmtId="0" fontId="21" fillId="26" borderId="118"/>
    <xf numFmtId="0" fontId="21" fillId="25" borderId="119">
      <alignment horizontal="left" vertical="center"/>
    </xf>
    <xf numFmtId="0" fontId="23" fillId="25" borderId="118">
      <alignment horizontal="right" vertical="center"/>
    </xf>
    <xf numFmtId="0" fontId="45" fillId="36" borderId="122" applyNumberFormat="0" applyAlignment="0" applyProtection="0"/>
    <xf numFmtId="0" fontId="21" fillId="0" borderId="118" applyNumberFormat="0" applyFill="0" applyAlignment="0" applyProtection="0"/>
    <xf numFmtId="0" fontId="45" fillId="36" borderId="115" applyNumberFormat="0" applyAlignment="0" applyProtection="0"/>
    <xf numFmtId="0" fontId="37" fillId="0" borderId="116" applyNumberFormat="0" applyFill="0" applyAlignment="0" applyProtection="0"/>
    <xf numFmtId="0" fontId="1" fillId="15" borderId="0" applyNumberFormat="0" applyBorder="0" applyAlignment="0" applyProtection="0"/>
    <xf numFmtId="0" fontId="45" fillId="36" borderId="115" applyNumberFormat="0" applyAlignment="0" applyProtection="0"/>
    <xf numFmtId="0" fontId="52" fillId="0" borderId="123" applyNumberFormat="0" applyFill="0" applyAlignment="0" applyProtection="0"/>
    <xf numFmtId="0" fontId="1" fillId="14" borderId="0" applyNumberFormat="0" applyBorder="0" applyAlignment="0" applyProtection="0"/>
    <xf numFmtId="0" fontId="52" fillId="0" borderId="116" applyNumberFormat="0" applyFill="0" applyAlignment="0" applyProtection="0"/>
    <xf numFmtId="0" fontId="9" fillId="22" borderId="0" applyNumberFormat="0" applyBorder="0" applyAlignment="0" applyProtection="0"/>
    <xf numFmtId="0" fontId="18" fillId="27" borderId="118">
      <alignment horizontal="right" vertical="center"/>
    </xf>
    <xf numFmtId="0" fontId="33" fillId="49" borderId="115" applyNumberFormat="0" applyAlignment="0" applyProtection="0"/>
    <xf numFmtId="0" fontId="18" fillId="27" borderId="118">
      <alignment horizontal="right" vertical="center"/>
    </xf>
    <xf numFmtId="4" fontId="21" fillId="0" borderId="125">
      <alignment horizontal="right" vertical="center"/>
    </xf>
    <xf numFmtId="4" fontId="18" fillId="27" borderId="127">
      <alignment horizontal="right" vertical="center"/>
    </xf>
    <xf numFmtId="0" fontId="1" fillId="8" borderId="0" applyNumberFormat="0" applyBorder="0" applyAlignment="0" applyProtection="0"/>
    <xf numFmtId="0" fontId="1" fillId="21" borderId="0" applyNumberFormat="0" applyBorder="0" applyAlignment="0" applyProtection="0"/>
    <xf numFmtId="0" fontId="1" fillId="11" borderId="0" applyNumberFormat="0" applyBorder="0" applyAlignment="0" applyProtection="0"/>
    <xf numFmtId="0" fontId="18" fillId="27" borderId="125">
      <alignment horizontal="right" vertical="center"/>
    </xf>
    <xf numFmtId="4" fontId="18" fillId="27" borderId="119">
      <alignment horizontal="right" vertical="center"/>
    </xf>
    <xf numFmtId="0" fontId="1" fillId="12" borderId="0" applyNumberFormat="0" applyBorder="0" applyAlignment="0" applyProtection="0"/>
    <xf numFmtId="4" fontId="21" fillId="0" borderId="118">
      <alignment horizontal="right" vertical="center"/>
    </xf>
    <xf numFmtId="0" fontId="21" fillId="26" borderId="125"/>
    <xf numFmtId="0" fontId="1" fillId="21" borderId="0" applyNumberFormat="0" applyBorder="0" applyAlignment="0" applyProtection="0"/>
    <xf numFmtId="0" fontId="1" fillId="11" borderId="0" applyNumberFormat="0" applyBorder="0" applyAlignment="0" applyProtection="0"/>
    <xf numFmtId="0" fontId="21" fillId="0" borderId="121">
      <alignment horizontal="left" vertical="center" wrapText="1" indent="2"/>
    </xf>
    <xf numFmtId="0" fontId="18" fillId="25" borderId="118">
      <alignment horizontal="right" vertical="center"/>
    </xf>
    <xf numFmtId="0" fontId="18" fillId="27" borderId="120">
      <alignment horizontal="right" vertical="center"/>
    </xf>
    <xf numFmtId="0" fontId="33" fillId="49" borderId="115" applyNumberFormat="0" applyAlignment="0" applyProtection="0"/>
    <xf numFmtId="49" fontId="21" fillId="0" borderId="135" applyNumberFormat="0" applyFont="0" applyFill="0" applyBorder="0" applyProtection="0">
      <alignment horizontal="left" vertical="center" indent="5"/>
    </xf>
    <xf numFmtId="49" fontId="20" fillId="0" borderId="118" applyNumberFormat="0" applyFill="0" applyBorder="0" applyProtection="0">
      <alignment horizontal="left" vertical="center"/>
    </xf>
    <xf numFmtId="0" fontId="18" fillId="27" borderId="134">
      <alignment horizontal="right" vertical="center"/>
    </xf>
    <xf numFmtId="0" fontId="9" fillId="7" borderId="0" applyNumberFormat="0" applyBorder="0" applyAlignment="0" applyProtection="0"/>
    <xf numFmtId="0" fontId="21" fillId="0" borderId="121">
      <alignment horizontal="left" vertical="center" wrapText="1" indent="2"/>
    </xf>
    <xf numFmtId="0" fontId="1" fillId="6" borderId="0" applyNumberFormat="0" applyBorder="0" applyAlignment="0" applyProtection="0"/>
    <xf numFmtId="4" fontId="18" fillId="25" borderId="118">
      <alignment horizontal="right" vertical="center"/>
    </xf>
    <xf numFmtId="0" fontId="9" fillId="19" borderId="0" applyNumberFormat="0" applyBorder="0" applyAlignment="0" applyProtection="0"/>
    <xf numFmtId="0" fontId="33" fillId="49" borderId="122" applyNumberFormat="0" applyAlignment="0" applyProtection="0"/>
    <xf numFmtId="0" fontId="1" fillId="17" borderId="0" applyNumberFormat="0" applyBorder="0" applyAlignment="0" applyProtection="0"/>
    <xf numFmtId="0" fontId="27" fillId="52" borderId="124" applyNumberFormat="0" applyFont="0" applyAlignment="0" applyProtection="0"/>
    <xf numFmtId="0" fontId="30" fillId="49" borderId="129" applyNumberFormat="0" applyAlignment="0" applyProtection="0"/>
    <xf numFmtId="0" fontId="27" fillId="52" borderId="124" applyNumberFormat="0" applyFont="0" applyAlignment="0" applyProtection="0"/>
    <xf numFmtId="0" fontId="45" fillId="36" borderId="115" applyNumberFormat="0" applyAlignment="0" applyProtection="0"/>
    <xf numFmtId="0" fontId="18" fillId="27" borderId="118">
      <alignment horizontal="right" vertical="center"/>
    </xf>
    <xf numFmtId="0" fontId="1" fillId="5" borderId="0" applyNumberFormat="0" applyBorder="0" applyAlignment="0" applyProtection="0"/>
    <xf numFmtId="49" fontId="20" fillId="0" borderId="125" applyNumberFormat="0" applyFill="0" applyBorder="0" applyProtection="0">
      <alignment horizontal="left" vertical="center"/>
    </xf>
    <xf numFmtId="0" fontId="1" fillId="6" borderId="0" applyNumberFormat="0" applyBorder="0" applyAlignment="0" applyProtection="0"/>
    <xf numFmtId="0" fontId="7" fillId="0" borderId="0" applyNumberFormat="0" applyFill="0" applyBorder="0" applyAlignment="0" applyProtection="0"/>
    <xf numFmtId="0" fontId="1" fillId="11" borderId="0" applyNumberFormat="0" applyBorder="0" applyAlignment="0" applyProtection="0"/>
    <xf numFmtId="4" fontId="18" fillId="27" borderId="119">
      <alignment horizontal="right" vertical="center"/>
    </xf>
    <xf numFmtId="0" fontId="4" fillId="4" borderId="2" applyNumberFormat="0" applyAlignment="0" applyProtection="0"/>
    <xf numFmtId="0" fontId="9" fillId="13" borderId="0" applyNumberFormat="0" applyBorder="0" applyAlignment="0" applyProtection="0"/>
    <xf numFmtId="4" fontId="21" fillId="26" borderId="125"/>
    <xf numFmtId="4" fontId="23" fillId="25" borderId="118">
      <alignment horizontal="right" vertical="center"/>
    </xf>
    <xf numFmtId="0" fontId="45" fillId="36" borderId="131" applyNumberFormat="0" applyAlignment="0" applyProtection="0"/>
    <xf numFmtId="0" fontId="33" fillId="49" borderId="122" applyNumberFormat="0" applyAlignment="0" applyProtection="0"/>
    <xf numFmtId="4" fontId="21" fillId="0" borderId="125">
      <alignment horizontal="right" vertical="center"/>
    </xf>
    <xf numFmtId="0" fontId="21" fillId="0" borderId="134">
      <alignment horizontal="right" vertical="center"/>
    </xf>
    <xf numFmtId="0" fontId="49" fillId="49" borderId="129" applyNumberFormat="0" applyAlignment="0" applyProtection="0"/>
    <xf numFmtId="0" fontId="21" fillId="0" borderId="121">
      <alignment horizontal="left" vertical="center" wrapText="1" indent="2"/>
    </xf>
    <xf numFmtId="0" fontId="18" fillId="27" borderId="118">
      <alignment horizontal="right" vertical="center"/>
    </xf>
    <xf numFmtId="4" fontId="21" fillId="0" borderId="125" applyFill="0" applyBorder="0" applyProtection="0">
      <alignment horizontal="right" vertical="center"/>
    </xf>
    <xf numFmtId="0" fontId="33" fillId="49" borderId="115" applyNumberFormat="0" applyAlignment="0" applyProtection="0"/>
    <xf numFmtId="0" fontId="18" fillId="27" borderId="127">
      <alignment horizontal="right" vertical="center"/>
    </xf>
    <xf numFmtId="0" fontId="1" fillId="18" borderId="0" applyNumberFormat="0" applyBorder="0" applyAlignment="0" applyProtection="0"/>
    <xf numFmtId="167" fontId="21" fillId="53" borderId="125" applyNumberFormat="0" applyFont="0" applyBorder="0" applyAlignment="0" applyProtection="0">
      <alignment horizontal="right" vertical="center"/>
    </xf>
    <xf numFmtId="0" fontId="18" fillId="27" borderId="119">
      <alignment horizontal="right" vertical="center"/>
    </xf>
    <xf numFmtId="0" fontId="1" fillId="17" borderId="0" applyNumberFormat="0" applyBorder="0" applyAlignment="0" applyProtection="0"/>
    <xf numFmtId="0" fontId="5" fillId="4" borderId="1" applyNumberFormat="0" applyAlignment="0" applyProtection="0"/>
    <xf numFmtId="4" fontId="21" fillId="26" borderId="125"/>
    <xf numFmtId="0" fontId="9" fillId="10" borderId="0" applyNumberFormat="0" applyBorder="0" applyAlignment="0" applyProtection="0"/>
    <xf numFmtId="0" fontId="49" fillId="49" borderId="129" applyNumberFormat="0" applyAlignment="0" applyProtection="0"/>
    <xf numFmtId="4" fontId="18" fillId="27" borderId="125">
      <alignment horizontal="right" vertical="center"/>
    </xf>
    <xf numFmtId="0" fontId="33" fillId="49" borderId="122" applyNumberFormat="0" applyAlignment="0" applyProtection="0"/>
    <xf numFmtId="0" fontId="1" fillId="9" borderId="0" applyNumberFormat="0" applyBorder="0" applyAlignment="0" applyProtection="0"/>
    <xf numFmtId="0" fontId="49" fillId="49" borderId="114" applyNumberFormat="0" applyAlignment="0" applyProtection="0"/>
    <xf numFmtId="0" fontId="1" fillId="14" borderId="0" applyNumberFormat="0" applyBorder="0" applyAlignment="0" applyProtection="0"/>
    <xf numFmtId="4" fontId="18" fillId="27" borderId="118">
      <alignment horizontal="right" vertical="center"/>
    </xf>
    <xf numFmtId="0" fontId="45" fillId="36" borderId="122" applyNumberFormat="0" applyAlignment="0" applyProtection="0"/>
    <xf numFmtId="0" fontId="45" fillId="36" borderId="115" applyNumberFormat="0" applyAlignment="0" applyProtection="0"/>
    <xf numFmtId="0" fontId="52" fillId="0" borderId="123" applyNumberFormat="0" applyFill="0" applyAlignment="0" applyProtection="0"/>
    <xf numFmtId="4" fontId="21" fillId="0" borderId="134">
      <alignment horizontal="right" vertical="center"/>
    </xf>
    <xf numFmtId="0" fontId="27" fillId="52" borderId="117" applyNumberFormat="0" applyFont="0" applyAlignment="0" applyProtection="0"/>
    <xf numFmtId="0" fontId="9" fillId="13" borderId="0" applyNumberFormat="0" applyBorder="0" applyAlignment="0" applyProtection="0"/>
    <xf numFmtId="0" fontId="1" fillId="17" borderId="0" applyNumberFormat="0" applyBorder="0" applyAlignment="0" applyProtection="0"/>
    <xf numFmtId="0" fontId="8" fillId="0" borderId="3" applyNumberFormat="0" applyFill="0" applyAlignment="0" applyProtection="0"/>
    <xf numFmtId="0" fontId="27" fillId="52" borderId="117" applyNumberFormat="0" applyFont="0" applyAlignment="0" applyProtection="0"/>
    <xf numFmtId="0" fontId="1" fillId="5" borderId="0" applyNumberFormat="0" applyBorder="0" applyAlignment="0" applyProtection="0"/>
    <xf numFmtId="0" fontId="9" fillId="10" borderId="0" applyNumberFormat="0" applyBorder="0" applyAlignment="0" applyProtection="0"/>
    <xf numFmtId="0" fontId="21" fillId="26" borderId="125"/>
    <xf numFmtId="0" fontId="21" fillId="0" borderId="118" applyNumberFormat="0" applyFill="0" applyAlignment="0" applyProtection="0"/>
    <xf numFmtId="0" fontId="1" fillId="9" borderId="0" applyNumberFormat="0" applyBorder="0" applyAlignment="0" applyProtection="0"/>
    <xf numFmtId="0" fontId="52" fillId="0" borderId="132" applyNumberFormat="0" applyFill="0" applyAlignment="0" applyProtection="0"/>
    <xf numFmtId="0" fontId="30" fillId="49" borderId="129" applyNumberFormat="0" applyAlignment="0" applyProtection="0"/>
    <xf numFmtId="4" fontId="18" fillId="27" borderId="126">
      <alignment horizontal="right" vertical="center"/>
    </xf>
    <xf numFmtId="4" fontId="21" fillId="0" borderId="118" applyFill="0" applyBorder="0" applyProtection="0">
      <alignment horizontal="right" vertical="center"/>
    </xf>
    <xf numFmtId="0" fontId="30" fillId="49" borderId="130" applyNumberFormat="0" applyAlignment="0" applyProtection="0"/>
    <xf numFmtId="0" fontId="37" fillId="0" borderId="132" applyNumberFormat="0" applyFill="0" applyAlignment="0" applyProtection="0"/>
    <xf numFmtId="0" fontId="32" fillId="49" borderId="122" applyNumberFormat="0" applyAlignment="0" applyProtection="0"/>
    <xf numFmtId="0" fontId="21" fillId="25" borderId="126">
      <alignment horizontal="left" vertical="center"/>
    </xf>
    <xf numFmtId="0" fontId="49" fillId="49" borderId="129" applyNumberFormat="0" applyAlignment="0" applyProtection="0"/>
    <xf numFmtId="4" fontId="18" fillId="27" borderId="135">
      <alignment horizontal="right" vertical="center"/>
    </xf>
    <xf numFmtId="0" fontId="9" fillId="16" borderId="0" applyNumberFormat="0" applyBorder="0" applyAlignment="0" applyProtection="0"/>
    <xf numFmtId="49" fontId="21" fillId="0" borderId="125" applyNumberFormat="0" applyFont="0" applyFill="0" applyBorder="0" applyProtection="0">
      <alignment horizontal="left" vertical="center" indent="2"/>
    </xf>
    <xf numFmtId="0" fontId="37" fillId="0" borderId="132" applyNumberFormat="0" applyFill="0" applyAlignment="0" applyProtection="0"/>
    <xf numFmtId="0" fontId="1" fillId="17" borderId="0" applyNumberFormat="0" applyBorder="0" applyAlignment="0" applyProtection="0"/>
    <xf numFmtId="4" fontId="18" fillId="27" borderId="136">
      <alignment horizontal="right" vertical="center"/>
    </xf>
    <xf numFmtId="0" fontId="23" fillId="25" borderId="118">
      <alignment horizontal="right" vertical="center"/>
    </xf>
    <xf numFmtId="0" fontId="36" fillId="36" borderId="115" applyNumberFormat="0" applyAlignment="0" applyProtection="0"/>
    <xf numFmtId="167" fontId="21" fillId="53" borderId="118" applyNumberFormat="0" applyFont="0" applyBorder="0" applyAlignment="0" applyProtection="0">
      <alignment horizontal="right" vertical="center"/>
    </xf>
    <xf numFmtId="0" fontId="36" fillId="36" borderId="115" applyNumberFormat="0" applyAlignment="0" applyProtection="0"/>
    <xf numFmtId="4" fontId="21" fillId="0" borderId="118">
      <alignment horizontal="right" vertical="center"/>
    </xf>
    <xf numFmtId="49" fontId="21" fillId="0" borderId="118" applyNumberFormat="0" applyFont="0" applyFill="0" applyBorder="0" applyProtection="0">
      <alignment horizontal="left" vertical="center" indent="2"/>
    </xf>
    <xf numFmtId="167" fontId="21" fillId="53" borderId="118" applyNumberFormat="0" applyFont="0" applyBorder="0" applyAlignment="0" applyProtection="0">
      <alignment horizontal="right" vertical="center"/>
    </xf>
    <xf numFmtId="4" fontId="21" fillId="26" borderId="125"/>
    <xf numFmtId="49" fontId="20" fillId="0" borderId="118" applyNumberFormat="0" applyFill="0" applyBorder="0" applyProtection="0">
      <alignment horizontal="left" vertical="center"/>
    </xf>
    <xf numFmtId="0" fontId="21" fillId="27" borderId="128">
      <alignment horizontal="left" vertical="center" wrapText="1" indent="2"/>
    </xf>
    <xf numFmtId="49" fontId="21" fillId="0" borderId="125" applyNumberFormat="0" applyFont="0" applyFill="0" applyBorder="0" applyProtection="0">
      <alignment horizontal="left" vertical="center" indent="2"/>
    </xf>
    <xf numFmtId="4" fontId="18" fillId="27" borderId="118">
      <alignment horizontal="right" vertical="center"/>
    </xf>
    <xf numFmtId="0" fontId="33" fillId="49" borderId="131" applyNumberFormat="0" applyAlignment="0" applyProtection="0"/>
    <xf numFmtId="0" fontId="45" fillId="36" borderId="122" applyNumberFormat="0" applyAlignment="0" applyProtection="0"/>
    <xf numFmtId="0" fontId="27" fillId="52" borderId="124" applyNumberFormat="0" applyFont="0" applyAlignment="0" applyProtection="0"/>
    <xf numFmtId="0" fontId="36" fillId="36" borderId="115" applyNumberFormat="0" applyAlignment="0" applyProtection="0"/>
    <xf numFmtId="0" fontId="33" fillId="49" borderId="115" applyNumberFormat="0" applyAlignment="0" applyProtection="0"/>
    <xf numFmtId="4" fontId="21" fillId="0" borderId="118">
      <alignment horizontal="right" vertical="center"/>
    </xf>
    <xf numFmtId="0" fontId="21" fillId="27" borderId="121">
      <alignment horizontal="left" vertical="center" wrapText="1" indent="2"/>
    </xf>
    <xf numFmtId="0" fontId="21" fillId="0" borderId="121">
      <alignment horizontal="left" vertical="center" wrapText="1" indent="2"/>
    </xf>
    <xf numFmtId="0" fontId="49" fillId="49" borderId="114" applyNumberFormat="0" applyAlignment="0" applyProtection="0"/>
    <xf numFmtId="0" fontId="45" fillId="36" borderId="115" applyNumberFormat="0" applyAlignment="0" applyProtection="0"/>
    <xf numFmtId="0" fontId="32" fillId="49" borderId="115" applyNumberFormat="0" applyAlignment="0" applyProtection="0"/>
    <xf numFmtId="0" fontId="30" fillId="49" borderId="114" applyNumberFormat="0" applyAlignment="0" applyProtection="0"/>
    <xf numFmtId="0" fontId="18" fillId="27" borderId="120">
      <alignment horizontal="right" vertical="center"/>
    </xf>
    <xf numFmtId="0" fontId="23" fillId="25" borderId="118">
      <alignment horizontal="right" vertical="center"/>
    </xf>
    <xf numFmtId="4" fontId="18" fillId="25" borderId="118">
      <alignment horizontal="right" vertical="center"/>
    </xf>
    <xf numFmtId="4" fontId="18" fillId="27" borderId="118">
      <alignment horizontal="right" vertical="center"/>
    </xf>
    <xf numFmtId="49" fontId="21" fillId="0" borderId="119" applyNumberFormat="0" applyFont="0" applyFill="0" applyBorder="0" applyProtection="0">
      <alignment horizontal="left" vertical="center" indent="5"/>
    </xf>
    <xf numFmtId="4" fontId="21" fillId="0" borderId="118" applyFill="0" applyBorder="0" applyProtection="0">
      <alignment horizontal="right" vertical="center"/>
    </xf>
    <xf numFmtId="4" fontId="18" fillId="25" borderId="118">
      <alignment horizontal="right" vertical="center"/>
    </xf>
    <xf numFmtId="0" fontId="45" fillId="36" borderId="115" applyNumberFormat="0" applyAlignment="0" applyProtection="0"/>
    <xf numFmtId="0" fontId="36" fillId="36" borderId="115" applyNumberFormat="0" applyAlignment="0" applyProtection="0"/>
    <xf numFmtId="0" fontId="32" fillId="49" borderId="115" applyNumberFormat="0" applyAlignment="0" applyProtection="0"/>
    <xf numFmtId="0" fontId="21" fillId="27" borderId="121">
      <alignment horizontal="left" vertical="center" wrapText="1" indent="2"/>
    </xf>
    <xf numFmtId="0" fontId="21" fillId="0" borderId="121">
      <alignment horizontal="left" vertical="center" wrapText="1" indent="2"/>
    </xf>
    <xf numFmtId="0" fontId="21" fillId="27" borderId="121">
      <alignment horizontal="left" vertical="center" wrapText="1" indent="2"/>
    </xf>
    <xf numFmtId="0" fontId="18" fillId="25" borderId="134">
      <alignment horizontal="right" vertical="center"/>
    </xf>
    <xf numFmtId="0" fontId="32" fillId="49" borderId="122" applyNumberFormat="0" applyAlignment="0" applyProtection="0"/>
    <xf numFmtId="0" fontId="49" fillId="49" borderId="129" applyNumberFormat="0" applyAlignment="0" applyProtection="0"/>
    <xf numFmtId="4" fontId="18" fillId="27" borderId="125">
      <alignment horizontal="right" vertical="center"/>
    </xf>
    <xf numFmtId="0" fontId="52" fillId="0" borderId="123" applyNumberFormat="0" applyFill="0" applyAlignment="0" applyProtection="0"/>
    <xf numFmtId="0" fontId="18" fillId="27" borderId="125">
      <alignment horizontal="right" vertical="center"/>
    </xf>
    <xf numFmtId="0" fontId="23" fillId="25" borderId="125">
      <alignment horizontal="right" vertical="center"/>
    </xf>
    <xf numFmtId="0" fontId="18" fillId="27" borderId="126">
      <alignment horizontal="right" vertical="center"/>
    </xf>
    <xf numFmtId="0" fontId="32" fillId="49" borderId="122" applyNumberFormat="0" applyAlignment="0" applyProtection="0"/>
    <xf numFmtId="0" fontId="18" fillId="27" borderId="125">
      <alignment horizontal="right" vertical="center"/>
    </xf>
    <xf numFmtId="4" fontId="21" fillId="26" borderId="134"/>
    <xf numFmtId="0" fontId="21" fillId="0" borderId="125">
      <alignment horizontal="right" vertical="center"/>
    </xf>
    <xf numFmtId="0" fontId="9" fillId="16" borderId="0" applyNumberFormat="0" applyBorder="0" applyAlignment="0" applyProtection="0"/>
    <xf numFmtId="167" fontId="21" fillId="53" borderId="134" applyNumberFormat="0" applyFont="0" applyBorder="0" applyAlignment="0" applyProtection="0">
      <alignment horizontal="right" vertical="center"/>
    </xf>
    <xf numFmtId="0" fontId="52" fillId="0" borderId="132" applyNumberFormat="0" applyFill="0" applyAlignment="0" applyProtection="0"/>
    <xf numFmtId="0" fontId="32" fillId="49" borderId="122" applyNumberFormat="0" applyAlignment="0" applyProtection="0"/>
    <xf numFmtId="0" fontId="52" fillId="0" borderId="123" applyNumberFormat="0" applyFill="0" applyAlignment="0" applyProtection="0"/>
    <xf numFmtId="4" fontId="23" fillId="25" borderId="125">
      <alignment horizontal="right" vertical="center"/>
    </xf>
    <xf numFmtId="0" fontId="30" fillId="49" borderId="129" applyNumberFormat="0" applyAlignment="0" applyProtection="0"/>
    <xf numFmtId="4" fontId="21" fillId="0" borderId="125">
      <alignment horizontal="right" vertical="center"/>
    </xf>
    <xf numFmtId="0" fontId="18" fillId="27" borderId="126">
      <alignment horizontal="right" vertical="center"/>
    </xf>
    <xf numFmtId="0" fontId="33" fillId="49" borderId="122" applyNumberFormat="0" applyAlignment="0" applyProtection="0"/>
    <xf numFmtId="49" fontId="20" fillId="0" borderId="125" applyNumberFormat="0" applyFill="0" applyBorder="0" applyProtection="0">
      <alignment horizontal="left" vertical="center"/>
    </xf>
    <xf numFmtId="0" fontId="27" fillId="52" borderId="124" applyNumberFormat="0" applyFont="0" applyAlignment="0" applyProtection="0"/>
    <xf numFmtId="0" fontId="37" fillId="0" borderId="123" applyNumberFormat="0" applyFill="0" applyAlignment="0" applyProtection="0"/>
    <xf numFmtId="0" fontId="52" fillId="0" borderId="123" applyNumberFormat="0" applyFill="0" applyAlignment="0" applyProtection="0"/>
    <xf numFmtId="0" fontId="18" fillId="25" borderId="125">
      <alignment horizontal="right" vertical="center"/>
    </xf>
    <xf numFmtId="0" fontId="18" fillId="25" borderId="125">
      <alignment horizontal="right" vertical="center"/>
    </xf>
    <xf numFmtId="0" fontId="33" fillId="49" borderId="131" applyNumberFormat="0" applyAlignment="0" applyProtection="0"/>
    <xf numFmtId="0" fontId="52" fillId="0" borderId="132" applyNumberFormat="0" applyFill="0" applyAlignment="0" applyProtection="0"/>
    <xf numFmtId="167" fontId="21" fillId="53" borderId="125" applyNumberFormat="0" applyFont="0" applyBorder="0" applyAlignment="0" applyProtection="0">
      <alignment horizontal="right" vertical="center"/>
    </xf>
    <xf numFmtId="0" fontId="21" fillId="27" borderId="128">
      <alignment horizontal="left" vertical="center" wrapText="1" indent="2"/>
    </xf>
    <xf numFmtId="0" fontId="18" fillId="27" borderId="134">
      <alignment horizontal="right" vertical="center"/>
    </xf>
    <xf numFmtId="0" fontId="27" fillId="52" borderId="133" applyNumberFormat="0" applyFont="0" applyAlignment="0" applyProtection="0"/>
    <xf numFmtId="4" fontId="23" fillId="25" borderId="134">
      <alignment horizontal="right" vertical="center"/>
    </xf>
    <xf numFmtId="49" fontId="21" fillId="0" borderId="135" applyNumberFormat="0" applyFont="0" applyFill="0" applyBorder="0" applyProtection="0">
      <alignment horizontal="left" vertical="center" indent="5"/>
    </xf>
    <xf numFmtId="0" fontId="21" fillId="25" borderId="135">
      <alignment horizontal="left" vertical="center"/>
    </xf>
    <xf numFmtId="4" fontId="18" fillId="27" borderId="136">
      <alignment horizontal="right" vertical="center"/>
    </xf>
    <xf numFmtId="0" fontId="1" fillId="20" borderId="0" applyNumberFormat="0" applyBorder="0" applyAlignment="0" applyProtection="0"/>
    <xf numFmtId="4" fontId="18" fillId="27" borderId="136">
      <alignment horizontal="right" vertical="center"/>
    </xf>
    <xf numFmtId="0" fontId="49" fillId="49" borderId="130" applyNumberFormat="0" applyAlignment="0" applyProtection="0"/>
    <xf numFmtId="4" fontId="18" fillId="27" borderId="135">
      <alignment horizontal="right" vertical="center"/>
    </xf>
    <xf numFmtId="0" fontId="1" fillId="14" borderId="0" applyNumberFormat="0" applyBorder="0" applyAlignment="0" applyProtection="0"/>
    <xf numFmtId="0" fontId="5" fillId="4" borderId="1" applyNumberFormat="0" applyAlignment="0" applyProtection="0"/>
    <xf numFmtId="4" fontId="23" fillId="25" borderId="134">
      <alignment horizontal="right" vertical="center"/>
    </xf>
    <xf numFmtId="0" fontId="32" fillId="49" borderId="131" applyNumberFormat="0" applyAlignment="0" applyProtection="0"/>
    <xf numFmtId="0" fontId="30" fillId="49" borderId="130" applyNumberFormat="0" applyAlignment="0" applyProtection="0"/>
    <xf numFmtId="4" fontId="18" fillId="27" borderId="126">
      <alignment horizontal="right" vertical="center"/>
    </xf>
    <xf numFmtId="0" fontId="8" fillId="0" borderId="3" applyNumberFormat="0" applyFill="0" applyAlignment="0" applyProtection="0"/>
    <xf numFmtId="0" fontId="1" fillId="8" borderId="0" applyNumberFormat="0" applyBorder="0" applyAlignment="0" applyProtection="0"/>
    <xf numFmtId="4" fontId="21" fillId="0" borderId="125">
      <alignment horizontal="right" vertical="center"/>
    </xf>
    <xf numFmtId="0" fontId="21" fillId="0" borderId="125" applyNumberFormat="0" applyFill="0" applyAlignment="0" applyProtection="0"/>
    <xf numFmtId="4" fontId="18" fillId="27" borderId="125">
      <alignment horizontal="right" vertical="center"/>
    </xf>
    <xf numFmtId="4" fontId="18" fillId="25" borderId="134">
      <alignment horizontal="right" vertical="center"/>
    </xf>
    <xf numFmtId="0" fontId="21" fillId="26" borderId="125"/>
    <xf numFmtId="0" fontId="36" fillId="36" borderId="122" applyNumberFormat="0" applyAlignment="0" applyProtection="0"/>
    <xf numFmtId="4" fontId="18" fillId="27" borderId="127">
      <alignment horizontal="right" vertical="center"/>
    </xf>
    <xf numFmtId="0" fontId="21" fillId="27" borderId="128">
      <alignment horizontal="left" vertical="center" wrapText="1" indent="2"/>
    </xf>
    <xf numFmtId="0" fontId="23" fillId="25" borderId="125">
      <alignment horizontal="right" vertical="center"/>
    </xf>
    <xf numFmtId="4" fontId="18" fillId="27" borderId="127">
      <alignment horizontal="right" vertical="center"/>
    </xf>
    <xf numFmtId="49" fontId="20" fillId="0" borderId="125" applyNumberFormat="0" applyFill="0" applyBorder="0" applyProtection="0">
      <alignment horizontal="left" vertical="center"/>
    </xf>
    <xf numFmtId="0" fontId="1" fillId="15" borderId="0" applyNumberFormat="0" applyBorder="0" applyAlignment="0" applyProtection="0"/>
    <xf numFmtId="0" fontId="18" fillId="25" borderId="125">
      <alignment horizontal="right" vertical="center"/>
    </xf>
    <xf numFmtId="0" fontId="21" fillId="0" borderId="125" applyNumberFormat="0" applyFill="0" applyAlignment="0" applyProtection="0"/>
    <xf numFmtId="4" fontId="18" fillId="27" borderId="125">
      <alignment horizontal="right" vertical="center"/>
    </xf>
    <xf numFmtId="4" fontId="18" fillId="27" borderId="134">
      <alignment horizontal="right" vertical="center"/>
    </xf>
    <xf numFmtId="0" fontId="21" fillId="0" borderId="125" applyNumberFormat="0" applyFill="0" applyAlignment="0" applyProtection="0"/>
    <xf numFmtId="0" fontId="1" fillId="8" borderId="0" applyNumberFormat="0" applyBorder="0" applyAlignment="0" applyProtection="0"/>
    <xf numFmtId="0" fontId="18" fillId="27" borderId="126">
      <alignment horizontal="right" vertical="center"/>
    </xf>
    <xf numFmtId="0" fontId="18" fillId="27" borderId="135">
      <alignment horizontal="right" vertical="center"/>
    </xf>
    <xf numFmtId="0" fontId="52" fillId="0" borderId="123" applyNumberFormat="0" applyFill="0" applyAlignment="0" applyProtection="0"/>
    <xf numFmtId="0" fontId="45" fillId="36" borderId="122" applyNumberFormat="0" applyAlignment="0" applyProtection="0"/>
    <xf numFmtId="0" fontId="21" fillId="0" borderId="137">
      <alignment horizontal="left" vertical="center" wrapText="1" indent="2"/>
    </xf>
    <xf numFmtId="0" fontId="18" fillId="27" borderId="134">
      <alignment horizontal="right" vertical="center"/>
    </xf>
    <xf numFmtId="0" fontId="45" fillId="36" borderId="122" applyNumberFormat="0" applyAlignment="0" applyProtection="0"/>
    <xf numFmtId="49" fontId="21" fillId="0" borderId="134" applyNumberFormat="0" applyFont="0" applyFill="0" applyBorder="0" applyProtection="0">
      <alignment horizontal="left" vertical="center" indent="2"/>
    </xf>
    <xf numFmtId="167" fontId="21" fillId="53" borderId="134" applyNumberFormat="0" applyFont="0" applyBorder="0" applyAlignment="0" applyProtection="0">
      <alignment horizontal="right" vertical="center"/>
    </xf>
    <xf numFmtId="0" fontId="36" fillId="36" borderId="122" applyNumberFormat="0" applyAlignment="0" applyProtection="0"/>
    <xf numFmtId="4" fontId="21" fillId="0" borderId="125">
      <alignment horizontal="right" vertical="center"/>
    </xf>
    <xf numFmtId="0" fontId="18" fillId="27" borderId="125">
      <alignment horizontal="right" vertical="center"/>
    </xf>
    <xf numFmtId="0" fontId="9" fillId="7" borderId="0" applyNumberFormat="0" applyBorder="0" applyAlignment="0" applyProtection="0"/>
    <xf numFmtId="0" fontId="33" fillId="49" borderId="131" applyNumberFormat="0" applyAlignment="0" applyProtection="0"/>
    <xf numFmtId="0" fontId="27" fillId="52" borderId="124" applyNumberFormat="0" applyFont="0" applyAlignment="0" applyProtection="0"/>
    <xf numFmtId="0" fontId="33" fillId="49" borderId="122" applyNumberFormat="0" applyAlignment="0" applyProtection="0"/>
    <xf numFmtId="0" fontId="21" fillId="27" borderId="128">
      <alignment horizontal="left" vertical="center" wrapText="1" indent="2"/>
    </xf>
    <xf numFmtId="4" fontId="18" fillId="27" borderId="125">
      <alignment horizontal="right" vertical="center"/>
    </xf>
    <xf numFmtId="49" fontId="21" fillId="0" borderId="125" applyNumberFormat="0" applyFont="0" applyFill="0" applyBorder="0" applyProtection="0">
      <alignment horizontal="left" vertical="center" indent="2"/>
    </xf>
    <xf numFmtId="0" fontId="1" fillId="20" borderId="0" applyNumberFormat="0" applyBorder="0" applyAlignment="0" applyProtection="0"/>
    <xf numFmtId="0" fontId="1" fillId="14" borderId="0" applyNumberFormat="0" applyBorder="0" applyAlignment="0" applyProtection="0"/>
    <xf numFmtId="4" fontId="18" fillId="27" borderId="135">
      <alignment horizontal="right" vertical="center"/>
    </xf>
    <xf numFmtId="0" fontId="21" fillId="26" borderId="125"/>
    <xf numFmtId="4" fontId="18" fillId="25" borderId="125">
      <alignment horizontal="right" vertical="center"/>
    </xf>
    <xf numFmtId="0" fontId="36" fillId="36" borderId="131" applyNumberFormat="0" applyAlignment="0" applyProtection="0"/>
    <xf numFmtId="167" fontId="21" fillId="53" borderId="125" applyNumberFormat="0" applyFont="0" applyBorder="0" applyAlignment="0" applyProtection="0">
      <alignment horizontal="right" vertical="center"/>
    </xf>
    <xf numFmtId="4" fontId="18" fillId="27" borderId="125">
      <alignment horizontal="right" vertical="center"/>
    </xf>
    <xf numFmtId="0" fontId="52" fillId="0" borderId="123" applyNumberFormat="0" applyFill="0" applyAlignment="0" applyProtection="0"/>
    <xf numFmtId="0" fontId="21" fillId="0" borderId="128">
      <alignment horizontal="left" vertical="center" wrapText="1" indent="2"/>
    </xf>
    <xf numFmtId="0" fontId="49" fillId="49" borderId="130" applyNumberFormat="0" applyAlignment="0" applyProtection="0"/>
    <xf numFmtId="4" fontId="18" fillId="27" borderId="134">
      <alignment horizontal="right" vertical="center"/>
    </xf>
    <xf numFmtId="4" fontId="21" fillId="26" borderId="134"/>
    <xf numFmtId="0" fontId="30" fillId="49" borderId="129" applyNumberFormat="0" applyAlignment="0" applyProtection="0"/>
    <xf numFmtId="0" fontId="45" fillId="36" borderId="131" applyNumberFormat="0" applyAlignment="0" applyProtection="0"/>
    <xf numFmtId="0" fontId="18" fillId="27" borderId="136">
      <alignment horizontal="right" vertical="center"/>
    </xf>
    <xf numFmtId="0" fontId="37" fillId="0" borderId="123" applyNumberFormat="0" applyFill="0" applyAlignment="0" applyProtection="0"/>
    <xf numFmtId="0" fontId="33" fillId="49" borderId="122" applyNumberFormat="0" applyAlignment="0" applyProtection="0"/>
    <xf numFmtId="0" fontId="21" fillId="26" borderId="134"/>
    <xf numFmtId="167" fontId="21" fillId="53" borderId="125" applyNumberFormat="0" applyFont="0" applyBorder="0" applyAlignment="0" applyProtection="0">
      <alignment horizontal="right" vertical="center"/>
    </xf>
    <xf numFmtId="0" fontId="21" fillId="0" borderId="134" applyNumberFormat="0" applyFill="0" applyAlignment="0" applyProtection="0"/>
    <xf numFmtId="0" fontId="18" fillId="25" borderId="125">
      <alignment horizontal="right" vertical="center"/>
    </xf>
    <xf numFmtId="49" fontId="21" fillId="0" borderId="125" applyNumberFormat="0" applyFont="0" applyFill="0" applyBorder="0" applyProtection="0">
      <alignment horizontal="left" vertical="center" indent="2"/>
    </xf>
    <xf numFmtId="0" fontId="4" fillId="4" borderId="2" applyNumberFormat="0" applyAlignment="0" applyProtection="0"/>
    <xf numFmtId="4" fontId="21" fillId="0" borderId="134" applyFill="0" applyBorder="0" applyProtection="0">
      <alignment horizontal="right" vertical="center"/>
    </xf>
    <xf numFmtId="0" fontId="9" fillId="10" borderId="0" applyNumberFormat="0" applyBorder="0" applyAlignment="0" applyProtection="0"/>
    <xf numFmtId="0" fontId="1" fillId="11" borderId="0" applyNumberFormat="0" applyBorder="0" applyAlignment="0" applyProtection="0"/>
    <xf numFmtId="4" fontId="21" fillId="0" borderId="125" applyFill="0" applyBorder="0" applyProtection="0">
      <alignment horizontal="right" vertical="center"/>
    </xf>
    <xf numFmtId="0" fontId="1" fillId="17" borderId="0" applyNumberFormat="0" applyBorder="0" applyAlignment="0" applyProtection="0"/>
    <xf numFmtId="0" fontId="52" fillId="0" borderId="123" applyNumberFormat="0" applyFill="0" applyAlignment="0" applyProtection="0"/>
    <xf numFmtId="0" fontId="33" fillId="49" borderId="122" applyNumberFormat="0" applyAlignment="0" applyProtection="0"/>
    <xf numFmtId="4" fontId="21" fillId="0" borderId="125">
      <alignment horizontal="right" vertical="center"/>
    </xf>
    <xf numFmtId="0" fontId="32" fillId="49" borderId="131" applyNumberFormat="0" applyAlignment="0" applyProtection="0"/>
    <xf numFmtId="4" fontId="18" fillId="27" borderId="127">
      <alignment horizontal="right" vertical="center"/>
    </xf>
    <xf numFmtId="4" fontId="21" fillId="0" borderId="125" applyFill="0" applyBorder="0" applyProtection="0">
      <alignment horizontal="right" vertical="center"/>
    </xf>
    <xf numFmtId="0" fontId="8" fillId="0" borderId="3" applyNumberFormat="0" applyFill="0" applyAlignment="0" applyProtection="0"/>
    <xf numFmtId="0" fontId="49" fillId="49" borderId="129" applyNumberFormat="0" applyAlignment="0" applyProtection="0"/>
    <xf numFmtId="4" fontId="21" fillId="0" borderId="125">
      <alignment horizontal="right" vertical="center"/>
    </xf>
    <xf numFmtId="0" fontId="37" fillId="0" borderId="132" applyNumberFormat="0" applyFill="0" applyAlignment="0" applyProtection="0"/>
    <xf numFmtId="4" fontId="18" fillId="27" borderId="136">
      <alignment horizontal="right" vertical="center"/>
    </xf>
    <xf numFmtId="4" fontId="21" fillId="0" borderId="125" applyFill="0" applyBorder="0" applyProtection="0">
      <alignment horizontal="right" vertical="center"/>
    </xf>
    <xf numFmtId="0" fontId="49" fillId="49" borderId="130" applyNumberFormat="0" applyAlignment="0" applyProtection="0"/>
    <xf numFmtId="0" fontId="37" fillId="0" borderId="132" applyNumberFormat="0" applyFill="0" applyAlignment="0" applyProtection="0"/>
    <xf numFmtId="0" fontId="21" fillId="0" borderId="125" applyNumberFormat="0" applyFill="0" applyAlignment="0" applyProtection="0"/>
    <xf numFmtId="0" fontId="52" fillId="0" borderId="123" applyNumberFormat="0" applyFill="0" applyAlignment="0" applyProtection="0"/>
    <xf numFmtId="0" fontId="21" fillId="0" borderId="125">
      <alignment horizontal="right" vertical="center"/>
    </xf>
    <xf numFmtId="0" fontId="6" fillId="0" borderId="0" applyNumberFormat="0" applyFill="0" applyBorder="0" applyAlignment="0" applyProtection="0"/>
    <xf numFmtId="0" fontId="21" fillId="0" borderId="125">
      <alignment horizontal="right" vertical="center"/>
    </xf>
    <xf numFmtId="0" fontId="9" fillId="19" borderId="0" applyNumberFormat="0" applyBorder="0" applyAlignment="0" applyProtection="0"/>
    <xf numFmtId="49" fontId="20" fillId="0" borderId="125" applyNumberFormat="0" applyFill="0" applyBorder="0" applyProtection="0">
      <alignment horizontal="left" vertical="center"/>
    </xf>
    <xf numFmtId="4" fontId="21" fillId="0" borderId="125" applyFill="0" applyBorder="0" applyProtection="0">
      <alignment horizontal="right" vertical="center"/>
    </xf>
    <xf numFmtId="0" fontId="36" fillId="36" borderId="122" applyNumberFormat="0" applyAlignment="0" applyProtection="0"/>
    <xf numFmtId="4" fontId="21" fillId="26" borderId="134"/>
    <xf numFmtId="0" fontId="33" fillId="49" borderId="131" applyNumberFormat="0" applyAlignment="0" applyProtection="0"/>
    <xf numFmtId="0" fontId="32" fillId="49" borderId="122" applyNumberFormat="0" applyAlignment="0" applyProtection="0"/>
    <xf numFmtId="0" fontId="45" fillId="36" borderId="122" applyNumberFormat="0" applyAlignment="0" applyProtection="0"/>
    <xf numFmtId="0" fontId="4" fillId="4" borderId="2" applyNumberFormat="0" applyAlignment="0" applyProtection="0"/>
    <xf numFmtId="0" fontId="52" fillId="0" borderId="123" applyNumberFormat="0" applyFill="0" applyAlignment="0" applyProtection="0"/>
    <xf numFmtId="0" fontId="52" fillId="0" borderId="123" applyNumberFormat="0" applyFill="0" applyAlignment="0" applyProtection="0"/>
    <xf numFmtId="0" fontId="9" fillId="22" borderId="0" applyNumberFormat="0" applyBorder="0" applyAlignment="0" applyProtection="0"/>
    <xf numFmtId="0" fontId="37" fillId="0" borderId="123" applyNumberFormat="0" applyFill="0" applyAlignment="0" applyProtection="0"/>
    <xf numFmtId="0" fontId="1" fillId="9" borderId="0" applyNumberFormat="0" applyBorder="0" applyAlignment="0" applyProtection="0"/>
    <xf numFmtId="0" fontId="32" fillId="49" borderId="122" applyNumberFormat="0" applyAlignment="0" applyProtection="0"/>
    <xf numFmtId="4" fontId="18" fillId="27" borderId="134">
      <alignment horizontal="right" vertical="center"/>
    </xf>
    <xf numFmtId="0" fontId="1" fillId="8" borderId="0" applyNumberFormat="0" applyBorder="0" applyAlignment="0" applyProtection="0"/>
    <xf numFmtId="0" fontId="1" fillId="15" borderId="0" applyNumberFormat="0" applyBorder="0" applyAlignment="0" applyProtection="0"/>
    <xf numFmtId="0" fontId="18" fillId="27" borderId="126">
      <alignment horizontal="right" vertical="center"/>
    </xf>
    <xf numFmtId="0" fontId="21" fillId="0" borderId="125">
      <alignment horizontal="right" vertical="center"/>
    </xf>
    <xf numFmtId="0" fontId="30" fillId="49" borderId="130" applyNumberFormat="0" applyAlignment="0" applyProtection="0"/>
    <xf numFmtId="0" fontId="36" fillId="36" borderId="122" applyNumberFormat="0" applyAlignment="0" applyProtection="0"/>
    <xf numFmtId="4" fontId="18" fillId="27" borderId="127">
      <alignment horizontal="right" vertical="center"/>
    </xf>
    <xf numFmtId="0" fontId="18" fillId="27" borderId="134">
      <alignment horizontal="right" vertical="center"/>
    </xf>
    <xf numFmtId="0" fontId="23" fillId="25" borderId="134">
      <alignment horizontal="right" vertical="center"/>
    </xf>
    <xf numFmtId="4" fontId="18" fillId="27" borderId="136">
      <alignment horizontal="right" vertical="center"/>
    </xf>
    <xf numFmtId="0" fontId="23" fillId="25" borderId="134">
      <alignment horizontal="right" vertical="center"/>
    </xf>
    <xf numFmtId="4" fontId="18" fillId="27" borderId="134">
      <alignment horizontal="right" vertical="center"/>
    </xf>
    <xf numFmtId="0" fontId="1" fillId="20" borderId="0" applyNumberFormat="0" applyBorder="0" applyAlignment="0" applyProtection="0"/>
    <xf numFmtId="4" fontId="23" fillId="25" borderId="134">
      <alignment horizontal="right" vertical="center"/>
    </xf>
    <xf numFmtId="0" fontId="9" fillId="13" borderId="0" applyNumberFormat="0" applyBorder="0" applyAlignment="0" applyProtection="0"/>
    <xf numFmtId="4" fontId="18" fillId="27" borderId="126">
      <alignment horizontal="right" vertical="center"/>
    </xf>
    <xf numFmtId="4" fontId="21" fillId="26" borderId="125"/>
    <xf numFmtId="0" fontId="21" fillId="26" borderId="125"/>
    <xf numFmtId="0" fontId="21" fillId="0" borderId="134">
      <alignment horizontal="right" vertical="center"/>
    </xf>
    <xf numFmtId="0" fontId="18" fillId="27" borderId="127">
      <alignment horizontal="right" vertical="center"/>
    </xf>
    <xf numFmtId="0" fontId="32" fillId="49" borderId="131" applyNumberFormat="0" applyAlignment="0" applyProtection="0"/>
    <xf numFmtId="4" fontId="18" fillId="27" borderId="125">
      <alignment horizontal="right" vertical="center"/>
    </xf>
    <xf numFmtId="0" fontId="37" fillId="0" borderId="123" applyNumberFormat="0" applyFill="0" applyAlignment="0" applyProtection="0"/>
    <xf numFmtId="4" fontId="23" fillId="25" borderId="125">
      <alignment horizontal="right" vertical="center"/>
    </xf>
    <xf numFmtId="0" fontId="23" fillId="25" borderId="125">
      <alignment horizontal="right" vertical="center"/>
    </xf>
    <xf numFmtId="0" fontId="52" fillId="0" borderId="132" applyNumberFormat="0" applyFill="0" applyAlignment="0" applyProtection="0"/>
    <xf numFmtId="0" fontId="18" fillId="25" borderId="134">
      <alignment horizontal="right" vertical="center"/>
    </xf>
    <xf numFmtId="0" fontId="45" fillId="36" borderId="122" applyNumberFormat="0" applyAlignment="0" applyProtection="0"/>
    <xf numFmtId="0" fontId="45" fillId="36" borderId="122" applyNumberFormat="0" applyAlignment="0" applyProtection="0"/>
    <xf numFmtId="0" fontId="4" fillId="4" borderId="2" applyNumberFormat="0" applyAlignment="0" applyProtection="0"/>
    <xf numFmtId="0" fontId="30" fillId="49" borderId="130" applyNumberFormat="0" applyAlignment="0" applyProtection="0"/>
    <xf numFmtId="0" fontId="18" fillId="27" borderId="125">
      <alignment horizontal="right" vertical="center"/>
    </xf>
    <xf numFmtId="0" fontId="9" fillId="16" borderId="0" applyNumberFormat="0" applyBorder="0" applyAlignment="0" applyProtection="0"/>
    <xf numFmtId="0" fontId="1" fillId="11" borderId="0" applyNumberFormat="0" applyBorder="0" applyAlignment="0" applyProtection="0"/>
    <xf numFmtId="0" fontId="49" fillId="49" borderId="130" applyNumberFormat="0" applyAlignment="0" applyProtection="0"/>
    <xf numFmtId="0" fontId="21" fillId="27" borderId="128">
      <alignment horizontal="left" vertical="center" wrapText="1" indent="2"/>
    </xf>
    <xf numFmtId="0" fontId="9" fillId="22" borderId="0" applyNumberFormat="0" applyBorder="0" applyAlignment="0" applyProtection="0"/>
    <xf numFmtId="0" fontId="9" fillId="7" borderId="0" applyNumberFormat="0" applyBorder="0" applyAlignment="0" applyProtection="0"/>
    <xf numFmtId="4" fontId="21" fillId="26" borderId="125"/>
    <xf numFmtId="0" fontId="36" fillId="36" borderId="122" applyNumberFormat="0" applyAlignment="0" applyProtection="0"/>
    <xf numFmtId="0" fontId="45" fillId="36" borderId="122" applyNumberFormat="0" applyAlignment="0" applyProtection="0"/>
    <xf numFmtId="0" fontId="49" fillId="49" borderId="130" applyNumberFormat="0" applyAlignment="0" applyProtection="0"/>
    <xf numFmtId="0" fontId="18" fillId="27" borderId="125">
      <alignment horizontal="right" vertical="center"/>
    </xf>
    <xf numFmtId="0" fontId="18" fillId="27" borderId="136">
      <alignment horizontal="right" vertical="center"/>
    </xf>
    <xf numFmtId="4" fontId="23" fillId="25" borderId="125">
      <alignment horizontal="right" vertical="center"/>
    </xf>
    <xf numFmtId="0" fontId="33" fillId="49" borderId="131" applyNumberFormat="0" applyAlignment="0" applyProtection="0"/>
    <xf numFmtId="0" fontId="37" fillId="0" borderId="132" applyNumberFormat="0" applyFill="0" applyAlignment="0" applyProtection="0"/>
    <xf numFmtId="4" fontId="18" fillId="27" borderId="125">
      <alignment horizontal="right" vertical="center"/>
    </xf>
    <xf numFmtId="0" fontId="21" fillId="25" borderId="135">
      <alignment horizontal="left" vertical="center"/>
    </xf>
    <xf numFmtId="0" fontId="21" fillId="0" borderId="125">
      <alignment horizontal="right" vertical="center"/>
    </xf>
    <xf numFmtId="0" fontId="23" fillId="25" borderId="134">
      <alignment horizontal="right" vertical="center"/>
    </xf>
    <xf numFmtId="0" fontId="21" fillId="25" borderId="126">
      <alignment horizontal="left" vertical="center"/>
    </xf>
    <xf numFmtId="0" fontId="49" fillId="49" borderId="129" applyNumberFormat="0" applyAlignment="0" applyProtection="0"/>
    <xf numFmtId="0" fontId="37" fillId="0" borderId="132" applyNumberFormat="0" applyFill="0" applyAlignment="0" applyProtection="0"/>
    <xf numFmtId="167" fontId="21" fillId="53" borderId="125" applyNumberFormat="0" applyFont="0" applyBorder="0" applyAlignment="0" applyProtection="0">
      <alignment horizontal="right" vertical="center"/>
    </xf>
    <xf numFmtId="0" fontId="18" fillId="27" borderId="135">
      <alignment horizontal="right" vertical="center"/>
    </xf>
    <xf numFmtId="0" fontId="33" fillId="49" borderId="131" applyNumberFormat="0" applyAlignment="0" applyProtection="0"/>
    <xf numFmtId="0" fontId="21" fillId="0" borderId="125" applyNumberFormat="0" applyFill="0" applyAlignment="0" applyProtection="0"/>
    <xf numFmtId="4" fontId="18" fillId="27" borderId="134">
      <alignment horizontal="right" vertical="center"/>
    </xf>
    <xf numFmtId="0" fontId="21" fillId="0" borderId="125" applyNumberFormat="0" applyFill="0" applyAlignment="0" applyProtection="0"/>
    <xf numFmtId="0" fontId="27" fillId="52" borderId="124" applyNumberFormat="0" applyFont="0" applyAlignment="0" applyProtection="0"/>
    <xf numFmtId="4" fontId="18" fillId="27" borderId="136">
      <alignment horizontal="right" vertical="center"/>
    </xf>
    <xf numFmtId="0" fontId="18" fillId="27" borderId="125">
      <alignment horizontal="right" vertical="center"/>
    </xf>
    <xf numFmtId="0" fontId="21" fillId="0" borderId="125">
      <alignment horizontal="right" vertical="center"/>
    </xf>
    <xf numFmtId="0" fontId="7" fillId="0" borderId="0" applyNumberFormat="0" applyFill="0" applyBorder="0" applyAlignment="0" applyProtection="0"/>
    <xf numFmtId="4" fontId="18" fillId="27" borderId="125">
      <alignment horizontal="right" vertical="center"/>
    </xf>
    <xf numFmtId="0" fontId="33" fillId="49" borderId="131" applyNumberFormat="0" applyAlignment="0" applyProtection="0"/>
    <xf numFmtId="0" fontId="37" fillId="0" borderId="123" applyNumberFormat="0" applyFill="0" applyAlignment="0" applyProtection="0"/>
    <xf numFmtId="4" fontId="18" fillId="27" borderId="125">
      <alignment horizontal="right" vertical="center"/>
    </xf>
    <xf numFmtId="0" fontId="45" fillId="36" borderId="122" applyNumberFormat="0" applyAlignment="0" applyProtection="0"/>
    <xf numFmtId="4" fontId="18" fillId="25" borderId="125">
      <alignment horizontal="right" vertical="center"/>
    </xf>
    <xf numFmtId="4" fontId="21" fillId="26" borderId="125"/>
    <xf numFmtId="0" fontId="52" fillId="0" borderId="132" applyNumberFormat="0" applyFill="0" applyAlignment="0" applyProtection="0"/>
    <xf numFmtId="0" fontId="5" fillId="4" borderId="1" applyNumberFormat="0" applyAlignment="0" applyProtection="0"/>
    <xf numFmtId="0" fontId="37" fillId="0" borderId="123" applyNumberFormat="0" applyFill="0" applyAlignment="0" applyProtection="0"/>
    <xf numFmtId="0" fontId="21" fillId="0" borderId="134" applyNumberFormat="0" applyFill="0" applyAlignment="0" applyProtection="0"/>
    <xf numFmtId="0" fontId="21" fillId="0" borderId="125">
      <alignment horizontal="right" vertical="center"/>
    </xf>
    <xf numFmtId="0" fontId="23" fillId="25" borderId="134">
      <alignment horizontal="right" vertical="center"/>
    </xf>
    <xf numFmtId="0" fontId="45" fillId="36" borderId="122" applyNumberFormat="0" applyAlignment="0" applyProtection="0"/>
    <xf numFmtId="4" fontId="21" fillId="26" borderId="134"/>
    <xf numFmtId="0" fontId="18" fillId="27" borderId="125">
      <alignment horizontal="right" vertical="center"/>
    </xf>
    <xf numFmtId="0" fontId="45" fillId="36" borderId="122" applyNumberFormat="0" applyAlignment="0" applyProtection="0"/>
    <xf numFmtId="0" fontId="23" fillId="25" borderId="134">
      <alignment horizontal="right" vertical="center"/>
    </xf>
    <xf numFmtId="49" fontId="20" fillId="0" borderId="125" applyNumberFormat="0" applyFill="0" applyBorder="0" applyProtection="0">
      <alignment horizontal="left" vertical="center"/>
    </xf>
    <xf numFmtId="0" fontId="18" fillId="27" borderId="136">
      <alignment horizontal="right" vertical="center"/>
    </xf>
    <xf numFmtId="0" fontId="18" fillId="25" borderId="134">
      <alignment horizontal="right" vertical="center"/>
    </xf>
    <xf numFmtId="0" fontId="1" fillId="15" borderId="0" applyNumberFormat="0" applyBorder="0" applyAlignment="0" applyProtection="0"/>
    <xf numFmtId="0" fontId="37" fillId="0" borderId="123" applyNumberFormat="0" applyFill="0" applyAlignment="0" applyProtection="0"/>
    <xf numFmtId="0" fontId="30" fillId="49" borderId="129" applyNumberFormat="0" applyAlignment="0" applyProtection="0"/>
    <xf numFmtId="0" fontId="5" fillId="4" borderId="1" applyNumberFormat="0" applyAlignment="0" applyProtection="0"/>
    <xf numFmtId="0" fontId="27" fillId="52" borderId="124" applyNumberFormat="0" applyFont="0" applyAlignment="0" applyProtection="0"/>
    <xf numFmtId="0" fontId="9" fillId="19" borderId="0" applyNumberFormat="0" applyBorder="0" applyAlignment="0" applyProtection="0"/>
    <xf numFmtId="0" fontId="33" fillId="49" borderId="122" applyNumberFormat="0" applyAlignment="0" applyProtection="0"/>
    <xf numFmtId="0" fontId="21" fillId="0" borderId="137">
      <alignment horizontal="left" vertical="center" wrapText="1" indent="2"/>
    </xf>
    <xf numFmtId="0" fontId="23" fillId="25" borderId="125">
      <alignment horizontal="right" vertical="center"/>
    </xf>
    <xf numFmtId="0" fontId="27" fillId="52" borderId="124" applyNumberFormat="0" applyFont="0" applyAlignment="0" applyProtection="0"/>
    <xf numFmtId="4" fontId="18" fillId="27" borderId="126">
      <alignment horizontal="right" vertical="center"/>
    </xf>
    <xf numFmtId="0" fontId="45" fillId="36" borderId="122" applyNumberFormat="0" applyAlignment="0" applyProtection="0"/>
    <xf numFmtId="0" fontId="21" fillId="0" borderId="128">
      <alignment horizontal="left" vertical="center" wrapText="1" indent="2"/>
    </xf>
    <xf numFmtId="49" fontId="21" fillId="0" borderId="126" applyNumberFormat="0" applyFont="0" applyFill="0" applyBorder="0" applyProtection="0">
      <alignment horizontal="left" vertical="center" indent="5"/>
    </xf>
    <xf numFmtId="4" fontId="23" fillId="25" borderId="134">
      <alignment horizontal="right" vertical="center"/>
    </xf>
    <xf numFmtId="0" fontId="32" fillId="49" borderId="122" applyNumberFormat="0" applyAlignment="0" applyProtection="0"/>
    <xf numFmtId="0" fontId="33" fillId="49" borderId="122" applyNumberFormat="0" applyAlignment="0" applyProtection="0"/>
    <xf numFmtId="0" fontId="36" fillId="36" borderId="131" applyNumberFormat="0" applyAlignment="0" applyProtection="0"/>
    <xf numFmtId="0" fontId="18" fillId="25" borderId="125">
      <alignment horizontal="right" vertical="center"/>
    </xf>
    <xf numFmtId="0" fontId="18" fillId="27" borderId="134">
      <alignment horizontal="right" vertical="center"/>
    </xf>
    <xf numFmtId="4" fontId="21" fillId="0" borderId="125" applyFill="0" applyBorder="0" applyProtection="0">
      <alignment horizontal="right" vertical="center"/>
    </xf>
    <xf numFmtId="0" fontId="18" fillId="27" borderId="125">
      <alignment horizontal="right" vertical="center"/>
    </xf>
    <xf numFmtId="49" fontId="21" fillId="0" borderId="125" applyNumberFormat="0" applyFont="0" applyFill="0" applyBorder="0" applyProtection="0">
      <alignment horizontal="left" vertical="center" indent="2"/>
    </xf>
    <xf numFmtId="49" fontId="20" fillId="0" borderId="134" applyNumberFormat="0" applyFill="0" applyBorder="0" applyProtection="0">
      <alignment horizontal="left" vertical="center"/>
    </xf>
    <xf numFmtId="0" fontId="52" fillId="0" borderId="132" applyNumberFormat="0" applyFill="0" applyAlignment="0" applyProtection="0"/>
    <xf numFmtId="0" fontId="37" fillId="0" borderId="123" applyNumberFormat="0" applyFill="0" applyAlignment="0" applyProtection="0"/>
    <xf numFmtId="0" fontId="21" fillId="0" borderId="128">
      <alignment horizontal="left" vertical="center" wrapText="1" indent="2"/>
    </xf>
    <xf numFmtId="0" fontId="27" fillId="52" borderId="124" applyNumberFormat="0" applyFont="0" applyAlignment="0" applyProtection="0"/>
    <xf numFmtId="0" fontId="49" fillId="49" borderId="129" applyNumberFormat="0" applyAlignment="0" applyProtection="0"/>
    <xf numFmtId="0" fontId="27" fillId="52" borderId="133" applyNumberFormat="0" applyFont="0" applyAlignment="0" applyProtection="0"/>
    <xf numFmtId="0" fontId="36" fillId="36" borderId="122" applyNumberFormat="0" applyAlignment="0" applyProtection="0"/>
    <xf numFmtId="0" fontId="21" fillId="27" borderId="137">
      <alignment horizontal="left" vertical="center" wrapText="1" indent="2"/>
    </xf>
    <xf numFmtId="0" fontId="8" fillId="0" borderId="3" applyNumberFormat="0" applyFill="0" applyAlignment="0" applyProtection="0"/>
    <xf numFmtId="0" fontId="52" fillId="0" borderId="123" applyNumberFormat="0" applyFill="0" applyAlignment="0" applyProtection="0"/>
    <xf numFmtId="0" fontId="18" fillId="27" borderId="134">
      <alignment horizontal="right" vertical="center"/>
    </xf>
    <xf numFmtId="0" fontId="52" fillId="0" borderId="132" applyNumberFormat="0" applyFill="0" applyAlignment="0" applyProtection="0"/>
    <xf numFmtId="0" fontId="21" fillId="0" borderId="128">
      <alignment horizontal="left" vertical="center" wrapText="1" indent="2"/>
    </xf>
    <xf numFmtId="0" fontId="37" fillId="0" borderId="123" applyNumberFormat="0" applyFill="0" applyAlignment="0" applyProtection="0"/>
    <xf numFmtId="0" fontId="45" fillId="36" borderId="131" applyNumberFormat="0" applyAlignment="0" applyProtection="0"/>
    <xf numFmtId="0" fontId="33" fillId="49" borderId="122" applyNumberFormat="0" applyAlignment="0" applyProtection="0"/>
    <xf numFmtId="4" fontId="18" fillId="27" borderId="135">
      <alignment horizontal="right" vertical="center"/>
    </xf>
    <xf numFmtId="0" fontId="21" fillId="27" borderId="128">
      <alignment horizontal="left" vertical="center" wrapText="1" indent="2"/>
    </xf>
    <xf numFmtId="0" fontId="1" fillId="9" borderId="0" applyNumberFormat="0" applyBorder="0" applyAlignment="0" applyProtection="0"/>
    <xf numFmtId="0" fontId="36" fillId="36" borderId="131" applyNumberFormat="0" applyAlignment="0" applyProtection="0"/>
    <xf numFmtId="49" fontId="21" fillId="0" borderId="135" applyNumberFormat="0" applyFont="0" applyFill="0" applyBorder="0" applyProtection="0">
      <alignment horizontal="left" vertical="center" indent="5"/>
    </xf>
    <xf numFmtId="4" fontId="18" fillId="27" borderId="134">
      <alignment horizontal="right" vertical="center"/>
    </xf>
    <xf numFmtId="0" fontId="30" fillId="49" borderId="129" applyNumberFormat="0" applyAlignment="0" applyProtection="0"/>
    <xf numFmtId="4" fontId="23" fillId="25" borderId="125">
      <alignment horizontal="right" vertical="center"/>
    </xf>
    <xf numFmtId="0" fontId="19" fillId="52" borderId="124" applyNumberFormat="0" applyFont="0" applyAlignment="0" applyProtection="0"/>
    <xf numFmtId="0" fontId="18" fillId="27" borderId="127">
      <alignment horizontal="right" vertical="center"/>
    </xf>
    <xf numFmtId="4" fontId="23" fillId="25" borderId="125">
      <alignment horizontal="right" vertical="center"/>
    </xf>
    <xf numFmtId="0" fontId="27" fillId="52" borderId="124" applyNumberFormat="0" applyFont="0" applyAlignment="0" applyProtection="0"/>
    <xf numFmtId="0" fontId="37" fillId="0" borderId="123" applyNumberFormat="0" applyFill="0" applyAlignment="0" applyProtection="0"/>
    <xf numFmtId="0" fontId="21" fillId="27" borderId="137">
      <alignment horizontal="left" vertical="center" wrapText="1" indent="2"/>
    </xf>
    <xf numFmtId="0" fontId="18" fillId="25" borderId="125">
      <alignment horizontal="right" vertical="center"/>
    </xf>
    <xf numFmtId="0" fontId="21" fillId="26" borderId="125"/>
    <xf numFmtId="49" fontId="20" fillId="0" borderId="125" applyNumberFormat="0" applyFill="0" applyBorder="0" applyProtection="0">
      <alignment horizontal="left" vertical="center"/>
    </xf>
    <xf numFmtId="0" fontId="21" fillId="0" borderId="128">
      <alignment horizontal="left" vertical="center" wrapText="1" indent="2"/>
    </xf>
    <xf numFmtId="0" fontId="18" fillId="27" borderId="125">
      <alignment horizontal="right" vertical="center"/>
    </xf>
    <xf numFmtId="4" fontId="21" fillId="26" borderId="125"/>
    <xf numFmtId="0" fontId="18" fillId="25" borderId="125">
      <alignment horizontal="right" vertical="center"/>
    </xf>
    <xf numFmtId="0" fontId="21" fillId="26" borderId="125"/>
    <xf numFmtId="49" fontId="21" fillId="0" borderId="126" applyNumberFormat="0" applyFont="0" applyFill="0" applyBorder="0" applyProtection="0">
      <alignment horizontal="left" vertical="center" indent="5"/>
    </xf>
    <xf numFmtId="0" fontId="18" fillId="25" borderId="125">
      <alignment horizontal="right" vertical="center"/>
    </xf>
    <xf numFmtId="0" fontId="9" fillId="7" borderId="0" applyNumberFormat="0" applyBorder="0" applyAlignment="0" applyProtection="0"/>
    <xf numFmtId="0" fontId="37" fillId="0" borderId="132" applyNumberFormat="0" applyFill="0" applyAlignment="0" applyProtection="0"/>
    <xf numFmtId="0" fontId="21" fillId="25" borderId="126">
      <alignment horizontal="left" vertical="center"/>
    </xf>
    <xf numFmtId="0" fontId="1" fillId="18" borderId="0" applyNumberFormat="0" applyBorder="0" applyAlignment="0" applyProtection="0"/>
    <xf numFmtId="0" fontId="49" fillId="49" borderId="129" applyNumberFormat="0" applyAlignment="0" applyProtection="0"/>
    <xf numFmtId="0" fontId="33" fillId="49" borderId="122" applyNumberFormat="0" applyAlignment="0" applyProtection="0"/>
    <xf numFmtId="0" fontId="21" fillId="26" borderId="125"/>
    <xf numFmtId="4" fontId="18" fillId="27" borderId="134">
      <alignment horizontal="right" vertical="center"/>
    </xf>
    <xf numFmtId="0" fontId="1" fillId="21" borderId="0" applyNumberFormat="0" applyBorder="0" applyAlignment="0" applyProtection="0"/>
    <xf numFmtId="0" fontId="27" fillId="52" borderId="133" applyNumberFormat="0" applyFont="0" applyAlignment="0" applyProtection="0"/>
    <xf numFmtId="0" fontId="52" fillId="0" borderId="123" applyNumberFormat="0" applyFill="0" applyAlignment="0" applyProtection="0"/>
    <xf numFmtId="0" fontId="19" fillId="52" borderId="124" applyNumberFormat="0" applyFont="0" applyAlignment="0" applyProtection="0"/>
    <xf numFmtId="0" fontId="21" fillId="27" borderId="128">
      <alignment horizontal="left" vertical="center" wrapText="1" indent="2"/>
    </xf>
    <xf numFmtId="0" fontId="21" fillId="0" borderId="125">
      <alignment horizontal="right" vertical="center"/>
    </xf>
    <xf numFmtId="0" fontId="18" fillId="27" borderId="134">
      <alignment horizontal="right" vertical="center"/>
    </xf>
    <xf numFmtId="0" fontId="18" fillId="27" borderId="126">
      <alignment horizontal="right" vertical="center"/>
    </xf>
    <xf numFmtId="0" fontId="18" fillId="27" borderId="125">
      <alignment horizontal="right" vertical="center"/>
    </xf>
    <xf numFmtId="0" fontId="33" fillId="49" borderId="131" applyNumberFormat="0" applyAlignment="0" applyProtection="0"/>
    <xf numFmtId="0" fontId="6" fillId="0" borderId="0" applyNumberFormat="0" applyFill="0" applyBorder="0" applyAlignment="0" applyProtection="0"/>
    <xf numFmtId="0" fontId="9" fillId="10" borderId="0" applyNumberFormat="0" applyBorder="0" applyAlignment="0" applyProtection="0"/>
    <xf numFmtId="49" fontId="20" fillId="0" borderId="125" applyNumberFormat="0" applyFill="0" applyBorder="0" applyProtection="0">
      <alignment horizontal="left" vertical="center"/>
    </xf>
    <xf numFmtId="49" fontId="21" fillId="0" borderId="134" applyNumberFormat="0" applyFont="0" applyFill="0" applyBorder="0" applyProtection="0">
      <alignment horizontal="left" vertical="center" indent="2"/>
    </xf>
    <xf numFmtId="0" fontId="21" fillId="27" borderId="137">
      <alignment horizontal="left" vertical="center" wrapText="1" indent="2"/>
    </xf>
    <xf numFmtId="0" fontId="21" fillId="27" borderId="128">
      <alignment horizontal="left" vertical="center" wrapText="1" indent="2"/>
    </xf>
    <xf numFmtId="4" fontId="18" fillId="27" borderId="125">
      <alignment horizontal="right" vertical="center"/>
    </xf>
    <xf numFmtId="4" fontId="23" fillId="25" borderId="134">
      <alignment horizontal="right" vertical="center"/>
    </xf>
    <xf numFmtId="0" fontId="27" fillId="52" borderId="124" applyNumberFormat="0" applyFont="0" applyAlignment="0" applyProtection="0"/>
    <xf numFmtId="0" fontId="9" fillId="10" borderId="0" applyNumberFormat="0" applyBorder="0" applyAlignment="0" applyProtection="0"/>
    <xf numFmtId="0" fontId="6" fillId="0" borderId="0" applyNumberFormat="0" applyFill="0" applyBorder="0" applyAlignment="0" applyProtection="0"/>
    <xf numFmtId="4" fontId="18" fillId="27" borderId="134">
      <alignment horizontal="right" vertical="center"/>
    </xf>
    <xf numFmtId="0" fontId="21" fillId="26" borderId="134"/>
    <xf numFmtId="0" fontId="1" fillId="12" borderId="0" applyNumberFormat="0" applyBorder="0" applyAlignment="0" applyProtection="0"/>
    <xf numFmtId="0" fontId="21" fillId="0" borderId="134">
      <alignment horizontal="right" vertical="center"/>
    </xf>
    <xf numFmtId="4" fontId="18" fillId="27" borderId="136">
      <alignment horizontal="right" vertical="center"/>
    </xf>
    <xf numFmtId="4" fontId="18" fillId="27" borderId="125">
      <alignment horizontal="right" vertical="center"/>
    </xf>
    <xf numFmtId="0" fontId="21" fillId="27" borderId="137">
      <alignment horizontal="left" vertical="center" wrapText="1" indent="2"/>
    </xf>
    <xf numFmtId="4" fontId="18" fillId="27" borderId="134">
      <alignment horizontal="right" vertical="center"/>
    </xf>
    <xf numFmtId="0" fontId="18" fillId="27" borderId="125">
      <alignment horizontal="right" vertical="center"/>
    </xf>
    <xf numFmtId="0" fontId="21" fillId="27" borderId="128">
      <alignment horizontal="left" vertical="center" wrapText="1" indent="2"/>
    </xf>
    <xf numFmtId="0" fontId="27" fillId="52" borderId="133" applyNumberFormat="0" applyFont="0" applyAlignment="0" applyProtection="0"/>
    <xf numFmtId="0" fontId="49" fillId="49" borderId="130" applyNumberFormat="0" applyAlignment="0" applyProtection="0"/>
    <xf numFmtId="0" fontId="1" fillId="5" borderId="0" applyNumberFormat="0" applyBorder="0" applyAlignment="0" applyProtection="0"/>
    <xf numFmtId="0" fontId="49" fillId="49" borderId="130" applyNumberFormat="0" applyAlignment="0" applyProtection="0"/>
    <xf numFmtId="4" fontId="21" fillId="26" borderId="125"/>
    <xf numFmtId="0" fontId="21" fillId="27" borderId="128">
      <alignment horizontal="left" vertical="center" wrapText="1" indent="2"/>
    </xf>
    <xf numFmtId="0" fontId="21" fillId="27" borderId="128">
      <alignment horizontal="left" vertical="center" wrapText="1" indent="2"/>
    </xf>
    <xf numFmtId="0" fontId="18" fillId="27" borderId="136">
      <alignment horizontal="right" vertical="center"/>
    </xf>
    <xf numFmtId="49" fontId="21" fillId="0" borderId="125" applyNumberFormat="0" applyFont="0" applyFill="0" applyBorder="0" applyProtection="0">
      <alignment horizontal="left" vertical="center" indent="2"/>
    </xf>
    <xf numFmtId="0" fontId="45" fillId="36" borderId="122" applyNumberFormat="0" applyAlignment="0" applyProtection="0"/>
    <xf numFmtId="0" fontId="52" fillId="0" borderId="132" applyNumberFormat="0" applyFill="0" applyAlignment="0" applyProtection="0"/>
    <xf numFmtId="0" fontId="1" fillId="17" borderId="0" applyNumberFormat="0" applyBorder="0" applyAlignment="0" applyProtection="0"/>
    <xf numFmtId="49" fontId="20" fillId="0" borderId="134" applyNumberFormat="0" applyFill="0" applyBorder="0" applyProtection="0">
      <alignment horizontal="left" vertical="center"/>
    </xf>
    <xf numFmtId="0" fontId="27" fillId="52" borderId="133" applyNumberFormat="0" applyFont="0" applyAlignment="0" applyProtection="0"/>
    <xf numFmtId="0" fontId="1" fillId="17" borderId="0" applyNumberFormat="0" applyBorder="0" applyAlignment="0" applyProtection="0"/>
    <xf numFmtId="0" fontId="23" fillId="25" borderId="125">
      <alignment horizontal="right" vertical="center"/>
    </xf>
    <xf numFmtId="0" fontId="36" fillId="36" borderId="122" applyNumberFormat="0" applyAlignment="0" applyProtection="0"/>
    <xf numFmtId="167" fontId="21" fillId="53" borderId="125" applyNumberFormat="0" applyFont="0" applyBorder="0" applyAlignment="0" applyProtection="0">
      <alignment horizontal="right" vertical="center"/>
    </xf>
    <xf numFmtId="0" fontId="36" fillId="36" borderId="122" applyNumberFormat="0" applyAlignment="0" applyProtection="0"/>
    <xf numFmtId="4" fontId="21" fillId="0" borderId="125">
      <alignment horizontal="right" vertical="center"/>
    </xf>
    <xf numFmtId="49" fontId="21" fillId="0" borderId="125" applyNumberFormat="0" applyFont="0" applyFill="0" applyBorder="0" applyProtection="0">
      <alignment horizontal="left" vertical="center" indent="2"/>
    </xf>
    <xf numFmtId="167" fontId="21" fillId="53" borderId="125" applyNumberFormat="0" applyFont="0" applyBorder="0" applyAlignment="0" applyProtection="0">
      <alignment horizontal="right" vertical="center"/>
    </xf>
    <xf numFmtId="49" fontId="20" fillId="0" borderId="125" applyNumberFormat="0" applyFill="0" applyBorder="0" applyProtection="0">
      <alignment horizontal="left" vertical="center"/>
    </xf>
    <xf numFmtId="4" fontId="18" fillId="27" borderId="125">
      <alignment horizontal="right" vertical="center"/>
    </xf>
    <xf numFmtId="0" fontId="23" fillId="25" borderId="134">
      <alignment horizontal="right" vertical="center"/>
    </xf>
    <xf numFmtId="0" fontId="18" fillId="27" borderId="134">
      <alignment horizontal="right" vertical="center"/>
    </xf>
    <xf numFmtId="0" fontId="27" fillId="52" borderId="133" applyNumberFormat="0" applyFont="0" applyAlignment="0" applyProtection="0"/>
    <xf numFmtId="49" fontId="20" fillId="0" borderId="134" applyNumberFormat="0" applyFill="0" applyBorder="0" applyProtection="0">
      <alignment horizontal="left" vertical="center"/>
    </xf>
    <xf numFmtId="0" fontId="36" fillId="36" borderId="122" applyNumberFormat="0" applyAlignment="0" applyProtection="0"/>
    <xf numFmtId="0" fontId="33" fillId="49" borderId="122" applyNumberFormat="0" applyAlignment="0" applyProtection="0"/>
    <xf numFmtId="4" fontId="21" fillId="0" borderId="125">
      <alignment horizontal="right" vertical="center"/>
    </xf>
    <xf numFmtId="0" fontId="21" fillId="27" borderId="128">
      <alignment horizontal="left" vertical="center" wrapText="1" indent="2"/>
    </xf>
    <xf numFmtId="0" fontId="21" fillId="0" borderId="128">
      <alignment horizontal="left" vertical="center" wrapText="1" indent="2"/>
    </xf>
    <xf numFmtId="0" fontId="49" fillId="49" borderId="129" applyNumberFormat="0" applyAlignment="0" applyProtection="0"/>
    <xf numFmtId="0" fontId="45" fillId="36" borderId="122" applyNumberFormat="0" applyAlignment="0" applyProtection="0"/>
    <xf numFmtId="0" fontId="32" fillId="49" borderId="122" applyNumberFormat="0" applyAlignment="0" applyProtection="0"/>
    <xf numFmtId="0" fontId="30" fillId="49" borderId="129" applyNumberFormat="0" applyAlignment="0" applyProtection="0"/>
    <xf numFmtId="0" fontId="18" fillId="27" borderId="127">
      <alignment horizontal="right" vertical="center"/>
    </xf>
    <xf numFmtId="0" fontId="23" fillId="25" borderId="125">
      <alignment horizontal="right" vertical="center"/>
    </xf>
    <xf numFmtId="4" fontId="18" fillId="25" borderId="125">
      <alignment horizontal="right" vertical="center"/>
    </xf>
    <xf numFmtId="4" fontId="18" fillId="27" borderId="125">
      <alignment horizontal="right" vertical="center"/>
    </xf>
    <xf numFmtId="49" fontId="21" fillId="0" borderId="126" applyNumberFormat="0" applyFont="0" applyFill="0" applyBorder="0" applyProtection="0">
      <alignment horizontal="left" vertical="center" indent="5"/>
    </xf>
    <xf numFmtId="4" fontId="21" fillId="0" borderId="125" applyFill="0" applyBorder="0" applyProtection="0">
      <alignment horizontal="right" vertical="center"/>
    </xf>
    <xf numFmtId="4" fontId="18" fillId="25" borderId="125">
      <alignment horizontal="right" vertical="center"/>
    </xf>
    <xf numFmtId="0" fontId="45" fillId="36" borderId="122" applyNumberFormat="0" applyAlignment="0" applyProtection="0"/>
    <xf numFmtId="0" fontId="36" fillId="36" borderId="122" applyNumberFormat="0" applyAlignment="0" applyProtection="0"/>
    <xf numFmtId="0" fontId="32" fillId="49" borderId="122" applyNumberFormat="0" applyAlignment="0" applyProtection="0"/>
    <xf numFmtId="0" fontId="21" fillId="27" borderId="128">
      <alignment horizontal="left" vertical="center" wrapText="1" indent="2"/>
    </xf>
    <xf numFmtId="0" fontId="21" fillId="0" borderId="128">
      <alignment horizontal="left" vertical="center" wrapText="1" indent="2"/>
    </xf>
    <xf numFmtId="0" fontId="21" fillId="27" borderId="128">
      <alignment horizontal="left" vertical="center" wrapText="1" indent="2"/>
    </xf>
    <xf numFmtId="4" fontId="21" fillId="26" borderId="134"/>
    <xf numFmtId="0" fontId="18" fillId="25" borderId="134">
      <alignment horizontal="right" vertical="center"/>
    </xf>
    <xf numFmtId="0" fontId="45" fillId="36" borderId="131" applyNumberFormat="0" applyAlignment="0" applyProtection="0"/>
    <xf numFmtId="0" fontId="49" fillId="49" borderId="130" applyNumberFormat="0" applyAlignment="0" applyProtection="0"/>
    <xf numFmtId="0" fontId="33" fillId="49" borderId="131" applyNumberFormat="0" applyAlignment="0" applyProtection="0"/>
    <xf numFmtId="0" fontId="52" fillId="0" borderId="132" applyNumberFormat="0" applyFill="0" applyAlignment="0" applyProtection="0"/>
    <xf numFmtId="0" fontId="19" fillId="52" borderId="133" applyNumberFormat="0" applyFont="0" applyAlignment="0" applyProtection="0"/>
    <xf numFmtId="0" fontId="49" fillId="49" borderId="130" applyNumberFormat="0" applyAlignment="0" applyProtection="0"/>
    <xf numFmtId="0" fontId="32" fillId="49" borderId="131" applyNumberFormat="0" applyAlignment="0" applyProtection="0"/>
    <xf numFmtId="0" fontId="23" fillId="25" borderId="134">
      <alignment horizontal="right" vertical="center"/>
    </xf>
    <xf numFmtId="0" fontId="1" fillId="5" borderId="0" applyNumberFormat="0" applyBorder="0" applyAlignment="0" applyProtection="0"/>
    <xf numFmtId="0" fontId="18" fillId="27" borderId="134">
      <alignment horizontal="right" vertical="center"/>
    </xf>
    <xf numFmtId="4" fontId="21" fillId="0" borderId="134" applyFill="0" applyBorder="0" applyProtection="0">
      <alignment horizontal="right" vertical="center"/>
    </xf>
    <xf numFmtId="0" fontId="21" fillId="27" borderId="137">
      <alignment horizontal="left" vertical="center" wrapText="1" indent="2"/>
    </xf>
    <xf numFmtId="0" fontId="27" fillId="52" borderId="133" applyNumberFormat="0" applyFont="0" applyAlignment="0" applyProtection="0"/>
    <xf numFmtId="0" fontId="36" fillId="36" borderId="131" applyNumberFormat="0" applyAlignment="0" applyProtection="0"/>
    <xf numFmtId="4" fontId="21" fillId="26" borderId="134"/>
    <xf numFmtId="4" fontId="21" fillId="0" borderId="134" applyFill="0" applyBorder="0" applyProtection="0">
      <alignment horizontal="right" vertical="center"/>
    </xf>
    <xf numFmtId="0" fontId="52" fillId="0" borderId="132" applyNumberFormat="0" applyFill="0" applyAlignment="0" applyProtection="0"/>
    <xf numFmtId="0" fontId="21" fillId="25" borderId="135">
      <alignment horizontal="left" vertical="center"/>
    </xf>
    <xf numFmtId="0" fontId="21" fillId="0" borderId="137">
      <alignment horizontal="left" vertical="center" wrapText="1" indent="2"/>
    </xf>
    <xf numFmtId="0" fontId="45" fillId="36" borderId="131" applyNumberFormat="0" applyAlignment="0" applyProtection="0"/>
    <xf numFmtId="0" fontId="21" fillId="27" borderId="137">
      <alignment horizontal="left" vertical="center" wrapText="1" indent="2"/>
    </xf>
    <xf numFmtId="0" fontId="27" fillId="52" borderId="133" applyNumberFormat="0" applyFont="0" applyAlignment="0" applyProtection="0"/>
    <xf numFmtId="0" fontId="45" fillId="36" borderId="131" applyNumberFormat="0" applyAlignment="0" applyProtection="0"/>
    <xf numFmtId="4" fontId="21" fillId="26" borderId="134"/>
    <xf numFmtId="0" fontId="33" fillId="49" borderId="131" applyNumberFormat="0" applyAlignment="0" applyProtection="0"/>
    <xf numFmtId="0" fontId="45" fillId="36" borderId="131" applyNumberFormat="0" applyAlignment="0" applyProtection="0"/>
    <xf numFmtId="4" fontId="18" fillId="27" borderId="134">
      <alignment horizontal="right" vertical="center"/>
    </xf>
    <xf numFmtId="0" fontId="37" fillId="0" borderId="132" applyNumberFormat="0" applyFill="0" applyAlignment="0" applyProtection="0"/>
    <xf numFmtId="0" fontId="18" fillId="27" borderId="127">
      <alignment horizontal="right" vertical="center"/>
    </xf>
    <xf numFmtId="0" fontId="7" fillId="0" borderId="0" applyNumberFormat="0" applyFill="0" applyBorder="0" applyAlignment="0" applyProtection="0"/>
    <xf numFmtId="0" fontId="36" fillId="36" borderId="131" applyNumberFormat="0" applyAlignment="0" applyProtection="0"/>
    <xf numFmtId="0" fontId="18" fillId="27" borderId="127">
      <alignment horizontal="right" vertical="center"/>
    </xf>
    <xf numFmtId="0" fontId="21" fillId="27" borderId="137">
      <alignment horizontal="left" vertical="center" wrapText="1" indent="2"/>
    </xf>
    <xf numFmtId="0" fontId="49" fillId="49" borderId="130" applyNumberFormat="0" applyAlignment="0" applyProtection="0"/>
    <xf numFmtId="0" fontId="45" fillId="36" borderId="131" applyNumberFormat="0" applyAlignment="0" applyProtection="0"/>
    <xf numFmtId="4" fontId="18" fillId="27" borderId="134">
      <alignment horizontal="right" vertical="center"/>
    </xf>
    <xf numFmtId="0" fontId="21" fillId="26" borderId="134"/>
    <xf numFmtId="0" fontId="18" fillId="25" borderId="125">
      <alignment horizontal="right" vertical="center"/>
    </xf>
    <xf numFmtId="0" fontId="21" fillId="0" borderId="137">
      <alignment horizontal="left" vertical="center" wrapText="1" indent="2"/>
    </xf>
    <xf numFmtId="0" fontId="9" fillId="10" borderId="0" applyNumberFormat="0" applyBorder="0" applyAlignment="0" applyProtection="0"/>
    <xf numFmtId="0" fontId="32" fillId="49" borderId="131" applyNumberFormat="0" applyAlignment="0" applyProtection="0"/>
    <xf numFmtId="4" fontId="18" fillId="25" borderId="134">
      <alignment horizontal="right" vertical="center"/>
    </xf>
    <xf numFmtId="0" fontId="18" fillId="25" borderId="134">
      <alignment horizontal="right" vertical="center"/>
    </xf>
    <xf numFmtId="0" fontId="18" fillId="27" borderId="134">
      <alignment horizontal="right" vertical="center"/>
    </xf>
    <xf numFmtId="0" fontId="1" fillId="15" borderId="0" applyNumberFormat="0" applyBorder="0" applyAlignment="0" applyProtection="0"/>
    <xf numFmtId="0" fontId="49" fillId="49" borderId="130" applyNumberFormat="0" applyAlignment="0" applyProtection="0"/>
    <xf numFmtId="0" fontId="21" fillId="0" borderId="125" applyNumberFormat="0" applyFill="0" applyAlignment="0" applyProtection="0"/>
    <xf numFmtId="49" fontId="21" fillId="0" borderId="134" applyNumberFormat="0" applyFont="0" applyFill="0" applyBorder="0" applyProtection="0">
      <alignment horizontal="left" vertical="center" indent="2"/>
    </xf>
    <xf numFmtId="0" fontId="27" fillId="52" borderId="133" applyNumberFormat="0" applyFont="0" applyAlignment="0" applyProtection="0"/>
    <xf numFmtId="167" fontId="21" fillId="53" borderId="134" applyNumberFormat="0" applyFont="0" applyBorder="0" applyAlignment="0" applyProtection="0">
      <alignment horizontal="right" vertical="center"/>
    </xf>
    <xf numFmtId="0" fontId="45" fillId="36" borderId="131" applyNumberFormat="0" applyAlignment="0" applyProtection="0"/>
    <xf numFmtId="0" fontId="18" fillId="27" borderId="134">
      <alignment horizontal="right" vertical="center"/>
    </xf>
    <xf numFmtId="0" fontId="21" fillId="26" borderId="134"/>
    <xf numFmtId="0" fontId="49" fillId="49" borderId="130" applyNumberFormat="0" applyAlignment="0" applyProtection="0"/>
    <xf numFmtId="0" fontId="33" fillId="49" borderId="131" applyNumberFormat="0" applyAlignment="0" applyProtection="0"/>
    <xf numFmtId="0" fontId="32" fillId="49" borderId="131" applyNumberFormat="0" applyAlignment="0" applyProtection="0"/>
    <xf numFmtId="0" fontId="36" fillId="36" borderId="131" applyNumberFormat="0" applyAlignment="0" applyProtection="0"/>
    <xf numFmtId="0" fontId="36" fillId="36" borderId="131" applyNumberFormat="0" applyAlignment="0" applyProtection="0"/>
    <xf numFmtId="0" fontId="21" fillId="0" borderId="137">
      <alignment horizontal="left" vertical="center" wrapText="1" indent="2"/>
    </xf>
    <xf numFmtId="4" fontId="18" fillId="27" borderId="135">
      <alignment horizontal="right" vertical="center"/>
    </xf>
    <xf numFmtId="4" fontId="21" fillId="0" borderId="134">
      <alignment horizontal="right" vertical="center"/>
    </xf>
    <xf numFmtId="49" fontId="20" fillId="0" borderId="134" applyNumberFormat="0" applyFill="0" applyBorder="0" applyProtection="0">
      <alignment horizontal="left" vertical="center"/>
    </xf>
    <xf numFmtId="4" fontId="21" fillId="0" borderId="134">
      <alignment horizontal="right" vertical="center"/>
    </xf>
    <xf numFmtId="0" fontId="49" fillId="49" borderId="130" applyNumberFormat="0" applyAlignment="0" applyProtection="0"/>
    <xf numFmtId="0" fontId="21" fillId="0" borderId="137">
      <alignment horizontal="left" vertical="center" wrapText="1" indent="2"/>
    </xf>
    <xf numFmtId="0" fontId="9" fillId="7" borderId="0" applyNumberFormat="0" applyBorder="0" applyAlignment="0" applyProtection="0"/>
    <xf numFmtId="0" fontId="18" fillId="27" borderId="125">
      <alignment horizontal="right" vertical="center"/>
    </xf>
    <xf numFmtId="0" fontId="27" fillId="52" borderId="133" applyNumberFormat="0" applyFont="0" applyAlignment="0" applyProtection="0"/>
    <xf numFmtId="0" fontId="18" fillId="27" borderId="126">
      <alignment horizontal="right" vertical="center"/>
    </xf>
    <xf numFmtId="0" fontId="18" fillId="25" borderId="134">
      <alignment horizontal="right" vertical="center"/>
    </xf>
    <xf numFmtId="0" fontId="8" fillId="0" borderId="3" applyNumberFormat="0" applyFill="0" applyAlignment="0" applyProtection="0"/>
    <xf numFmtId="0" fontId="21" fillId="0" borderId="134" applyNumberFormat="0" applyFill="0" applyAlignment="0" applyProtection="0"/>
    <xf numFmtId="49" fontId="20" fillId="0" borderId="134" applyNumberFormat="0" applyFill="0" applyBorder="0" applyProtection="0">
      <alignment horizontal="left" vertical="center"/>
    </xf>
    <xf numFmtId="0" fontId="21" fillId="0" borderId="134">
      <alignment horizontal="right" vertical="center"/>
    </xf>
    <xf numFmtId="4" fontId="18" fillId="25" borderId="134">
      <alignment horizontal="right" vertical="center"/>
    </xf>
    <xf numFmtId="0" fontId="33" fillId="49" borderId="131" applyNumberFormat="0" applyAlignment="0" applyProtection="0"/>
    <xf numFmtId="0" fontId="18" fillId="27" borderId="136">
      <alignment horizontal="right" vertical="center"/>
    </xf>
    <xf numFmtId="4" fontId="18" fillId="25" borderId="134">
      <alignment horizontal="right" vertical="center"/>
    </xf>
    <xf numFmtId="0" fontId="18" fillId="27" borderId="134">
      <alignment horizontal="right" vertical="center"/>
    </xf>
    <xf numFmtId="0" fontId="33" fillId="49" borderId="131" applyNumberFormat="0" applyAlignment="0" applyProtection="0"/>
    <xf numFmtId="0" fontId="21" fillId="25" borderId="126">
      <alignment horizontal="left" vertical="center"/>
    </xf>
    <xf numFmtId="4" fontId="21" fillId="0" borderId="134" applyFill="0" applyBorder="0" applyProtection="0">
      <alignment horizontal="right" vertical="center"/>
    </xf>
    <xf numFmtId="0" fontId="27" fillId="52" borderId="133" applyNumberFormat="0" applyFont="0" applyAlignment="0" applyProtection="0"/>
    <xf numFmtId="0" fontId="9" fillId="16" borderId="0" applyNumberFormat="0" applyBorder="0" applyAlignment="0" applyProtection="0"/>
    <xf numFmtId="0" fontId="1" fillId="18" borderId="0" applyNumberFormat="0" applyBorder="0" applyAlignment="0" applyProtection="0"/>
    <xf numFmtId="0" fontId="18" fillId="25" borderId="134">
      <alignment horizontal="right" vertical="center"/>
    </xf>
    <xf numFmtId="0" fontId="37" fillId="0" borderId="132" applyNumberFormat="0" applyFill="0" applyAlignment="0" applyProtection="0"/>
    <xf numFmtId="0" fontId="21" fillId="0" borderId="134" applyNumberFormat="0" applyFill="0" applyAlignment="0" applyProtection="0"/>
    <xf numFmtId="0" fontId="37" fillId="0" borderId="132" applyNumberFormat="0" applyFill="0" applyAlignment="0" applyProtection="0"/>
    <xf numFmtId="4" fontId="21" fillId="0" borderId="134" applyFill="0" applyBorder="0" applyProtection="0">
      <alignment horizontal="right" vertical="center"/>
    </xf>
    <xf numFmtId="49" fontId="21" fillId="0" borderId="135" applyNumberFormat="0" applyFont="0" applyFill="0" applyBorder="0" applyProtection="0">
      <alignment horizontal="left" vertical="center" indent="5"/>
    </xf>
    <xf numFmtId="0" fontId="21" fillId="0" borderId="134" applyNumberFormat="0" applyFill="0" applyAlignment="0" applyProtection="0"/>
    <xf numFmtId="0" fontId="45" fillId="36" borderId="131" applyNumberFormat="0" applyAlignment="0" applyProtection="0"/>
    <xf numFmtId="0" fontId="21" fillId="0" borderId="134" applyNumberFormat="0" applyFill="0" applyAlignment="0" applyProtection="0"/>
    <xf numFmtId="4" fontId="18" fillId="27" borderId="134">
      <alignment horizontal="right" vertical="center"/>
    </xf>
    <xf numFmtId="0" fontId="9" fillId="22" borderId="0" applyNumberFormat="0" applyBorder="0" applyAlignment="0" applyProtection="0"/>
    <xf numFmtId="0" fontId="1" fillId="6" borderId="0" applyNumberFormat="0" applyBorder="0" applyAlignment="0" applyProtection="0"/>
    <xf numFmtId="4" fontId="23" fillId="25" borderId="134">
      <alignment horizontal="right" vertical="center"/>
    </xf>
    <xf numFmtId="4" fontId="18" fillId="27" borderId="136">
      <alignment horizontal="right" vertical="center"/>
    </xf>
    <xf numFmtId="0" fontId="52" fillId="0" borderId="132" applyNumberFormat="0" applyFill="0" applyAlignment="0" applyProtection="0"/>
    <xf numFmtId="0" fontId="4" fillId="4" borderId="2" applyNumberFormat="0" applyAlignment="0" applyProtection="0"/>
    <xf numFmtId="0" fontId="1" fillId="21" borderId="0" applyNumberFormat="0" applyBorder="0" applyAlignment="0" applyProtection="0"/>
    <xf numFmtId="0" fontId="23" fillId="25" borderId="125">
      <alignment horizontal="right" vertical="center"/>
    </xf>
    <xf numFmtId="0" fontId="1" fillId="12" borderId="0" applyNumberFormat="0" applyBorder="0" applyAlignment="0" applyProtection="0"/>
    <xf numFmtId="4" fontId="23" fillId="25" borderId="134">
      <alignment horizontal="right" vertical="center"/>
    </xf>
    <xf numFmtId="0" fontId="33" fillId="49" borderId="131" applyNumberFormat="0" applyAlignment="0" applyProtection="0"/>
    <xf numFmtId="0" fontId="21" fillId="26" borderId="134"/>
    <xf numFmtId="0" fontId="45" fillId="36" borderId="131" applyNumberFormat="0" applyAlignment="0" applyProtection="0"/>
    <xf numFmtId="0" fontId="30" fillId="49" borderId="130" applyNumberFormat="0" applyAlignment="0" applyProtection="0"/>
    <xf numFmtId="0" fontId="8" fillId="0" borderId="3" applyNumberFormat="0" applyFill="0" applyAlignment="0" applyProtection="0"/>
    <xf numFmtId="0" fontId="45" fillId="36" borderId="131" applyNumberFormat="0" applyAlignment="0" applyProtection="0"/>
    <xf numFmtId="0" fontId="21" fillId="26" borderId="134"/>
    <xf numFmtId="0" fontId="19" fillId="52" borderId="133" applyNumberFormat="0" applyFont="0" applyAlignment="0" applyProtection="0"/>
    <xf numFmtId="4" fontId="21" fillId="0" borderId="134">
      <alignment horizontal="right" vertical="center"/>
    </xf>
    <xf numFmtId="4" fontId="18" fillId="27" borderId="126">
      <alignment horizontal="right" vertical="center"/>
    </xf>
    <xf numFmtId="167" fontId="21" fillId="53" borderId="134" applyNumberFormat="0" applyFont="0" applyBorder="0" applyAlignment="0" applyProtection="0">
      <alignment horizontal="right" vertical="center"/>
    </xf>
    <xf numFmtId="0" fontId="18" fillId="27" borderId="134">
      <alignment horizontal="right" vertical="center"/>
    </xf>
    <xf numFmtId="4" fontId="18" fillId="27" borderId="134">
      <alignment horizontal="right" vertical="center"/>
    </xf>
    <xf numFmtId="0" fontId="33" fillId="49" borderId="131" applyNumberFormat="0" applyAlignment="0" applyProtection="0"/>
    <xf numFmtId="0" fontId="21" fillId="0" borderId="128">
      <alignment horizontal="left" vertical="center" wrapText="1" indent="2"/>
    </xf>
    <xf numFmtId="0" fontId="18" fillId="27" borderId="136">
      <alignment horizontal="right" vertical="center"/>
    </xf>
    <xf numFmtId="0" fontId="21" fillId="27" borderId="137">
      <alignment horizontal="left" vertical="center" wrapText="1" indent="2"/>
    </xf>
    <xf numFmtId="4" fontId="23" fillId="25" borderId="134">
      <alignment horizontal="right" vertical="center"/>
    </xf>
    <xf numFmtId="0" fontId="18" fillId="27" borderId="136">
      <alignment horizontal="right" vertical="center"/>
    </xf>
    <xf numFmtId="0" fontId="1" fillId="21" borderId="0" applyNumberFormat="0" applyBorder="0" applyAlignment="0" applyProtection="0"/>
    <xf numFmtId="0" fontId="1" fillId="8" borderId="0" applyNumberFormat="0" applyBorder="0" applyAlignment="0" applyProtection="0"/>
    <xf numFmtId="4" fontId="18" fillId="25" borderId="134">
      <alignment horizontal="right" vertical="center"/>
    </xf>
    <xf numFmtId="0" fontId="30" fillId="49" borderId="130" applyNumberFormat="0" applyAlignment="0" applyProtection="0"/>
    <xf numFmtId="4" fontId="18" fillId="25" borderId="134">
      <alignment horizontal="right" vertical="center"/>
    </xf>
    <xf numFmtId="0" fontId="4" fillId="4" borderId="2" applyNumberFormat="0" applyAlignment="0" applyProtection="0"/>
    <xf numFmtId="0" fontId="18" fillId="27" borderId="134">
      <alignment horizontal="right" vertical="center"/>
    </xf>
    <xf numFmtId="49" fontId="21" fillId="0" borderId="135" applyNumberFormat="0" applyFont="0" applyFill="0" applyBorder="0" applyProtection="0">
      <alignment horizontal="left" vertical="center" indent="5"/>
    </xf>
    <xf numFmtId="0" fontId="21" fillId="0" borderId="137">
      <alignment horizontal="left" vertical="center" wrapText="1" indent="2"/>
    </xf>
    <xf numFmtId="0" fontId="45" fillId="36" borderId="131" applyNumberFormat="0" applyAlignment="0" applyProtection="0"/>
    <xf numFmtId="4" fontId="18" fillId="27" borderId="134">
      <alignment horizontal="right" vertical="center"/>
    </xf>
    <xf numFmtId="0" fontId="21" fillId="26" borderId="134"/>
    <xf numFmtId="0" fontId="49" fillId="49" borderId="130" applyNumberFormat="0" applyAlignment="0" applyProtection="0"/>
    <xf numFmtId="0" fontId="21" fillId="0" borderId="137">
      <alignment horizontal="left" vertical="center" wrapText="1" indent="2"/>
    </xf>
    <xf numFmtId="0" fontId="21" fillId="27" borderId="137">
      <alignment horizontal="left" vertical="center" wrapText="1" indent="2"/>
    </xf>
    <xf numFmtId="0" fontId="21" fillId="25" borderId="135">
      <alignment horizontal="left" vertical="center"/>
    </xf>
    <xf numFmtId="49" fontId="20" fillId="0" borderId="134" applyNumberFormat="0" applyFill="0" applyBorder="0" applyProtection="0">
      <alignment horizontal="left" vertical="center"/>
    </xf>
    <xf numFmtId="0" fontId="52" fillId="0" borderId="132" applyNumberFormat="0" applyFill="0" applyAlignment="0" applyProtection="0"/>
    <xf numFmtId="49" fontId="21" fillId="0" borderId="134" applyNumberFormat="0" applyFont="0" applyFill="0" applyBorder="0" applyProtection="0">
      <alignment horizontal="left" vertical="center" indent="2"/>
    </xf>
    <xf numFmtId="0" fontId="21" fillId="0" borderId="137">
      <alignment horizontal="left" vertical="center" wrapText="1" indent="2"/>
    </xf>
    <xf numFmtId="4" fontId="21" fillId="0" borderId="134" applyFill="0" applyBorder="0" applyProtection="0">
      <alignment horizontal="right" vertical="center"/>
    </xf>
    <xf numFmtId="0" fontId="21" fillId="25" borderId="135">
      <alignment horizontal="left" vertical="center"/>
    </xf>
    <xf numFmtId="0" fontId="18" fillId="27" borderId="134">
      <alignment horizontal="right" vertical="center"/>
    </xf>
    <xf numFmtId="0" fontId="21" fillId="0" borderId="134" applyNumberFormat="0" applyFill="0" applyAlignment="0" applyProtection="0"/>
    <xf numFmtId="4" fontId="18" fillId="27" borderId="126">
      <alignment horizontal="right" vertical="center"/>
    </xf>
    <xf numFmtId="49" fontId="21" fillId="0" borderId="126" applyNumberFormat="0" applyFont="0" applyFill="0" applyBorder="0" applyProtection="0">
      <alignment horizontal="left" vertical="center" indent="5"/>
    </xf>
    <xf numFmtId="0" fontId="18" fillId="27" borderId="126">
      <alignment horizontal="right" vertical="center"/>
    </xf>
    <xf numFmtId="49" fontId="21" fillId="0" borderId="134" applyNumberFormat="0" applyFont="0" applyFill="0" applyBorder="0" applyProtection="0">
      <alignment horizontal="left" vertical="center" indent="2"/>
    </xf>
    <xf numFmtId="0" fontId="21" fillId="0" borderId="128">
      <alignment horizontal="left" vertical="center" wrapText="1" indent="2"/>
    </xf>
    <xf numFmtId="0" fontId="9" fillId="19" borderId="0" applyNumberFormat="0" applyBorder="0" applyAlignment="0" applyProtection="0"/>
    <xf numFmtId="4" fontId="21" fillId="0" borderId="134">
      <alignment horizontal="right" vertical="center"/>
    </xf>
    <xf numFmtId="0" fontId="27" fillId="52" borderId="133" applyNumberFormat="0" applyFont="0" applyAlignment="0" applyProtection="0"/>
    <xf numFmtId="0" fontId="21" fillId="0" borderId="134">
      <alignment horizontal="right" vertical="center"/>
    </xf>
    <xf numFmtId="0" fontId="18" fillId="27" borderId="134">
      <alignment horizontal="right" vertical="center"/>
    </xf>
    <xf numFmtId="4" fontId="18" fillId="27" borderId="134">
      <alignment horizontal="right" vertical="center"/>
    </xf>
    <xf numFmtId="0" fontId="21" fillId="26" borderId="125"/>
    <xf numFmtId="0" fontId="21" fillId="27" borderId="137">
      <alignment horizontal="left" vertical="center" wrapText="1" indent="2"/>
    </xf>
    <xf numFmtId="0" fontId="1" fillId="18" borderId="0" applyNumberFormat="0" applyBorder="0" applyAlignment="0" applyProtection="0"/>
    <xf numFmtId="0" fontId="1" fillId="9" borderId="0" applyNumberFormat="0" applyBorder="0" applyAlignment="0" applyProtection="0"/>
    <xf numFmtId="0" fontId="21" fillId="26" borderId="134"/>
    <xf numFmtId="0" fontId="33" fillId="49" borderId="131" applyNumberFormat="0" applyAlignment="0" applyProtection="0"/>
    <xf numFmtId="4" fontId="21" fillId="0" borderId="134" applyFill="0" applyBorder="0" applyProtection="0">
      <alignment horizontal="right" vertical="center"/>
    </xf>
    <xf numFmtId="0" fontId="32" fillId="49" borderId="131" applyNumberFormat="0" applyAlignment="0" applyProtection="0"/>
    <xf numFmtId="0" fontId="52" fillId="0" borderId="132" applyNumberFormat="0" applyFill="0" applyAlignment="0" applyProtection="0"/>
    <xf numFmtId="49" fontId="20" fillId="0" borderId="134" applyNumberFormat="0" applyFill="0" applyBorder="0" applyProtection="0">
      <alignment horizontal="left" vertical="center"/>
    </xf>
    <xf numFmtId="0" fontId="1" fillId="14" borderId="0" applyNumberFormat="0" applyBorder="0" applyAlignment="0" applyProtection="0"/>
    <xf numFmtId="0" fontId="21" fillId="0" borderId="137">
      <alignment horizontal="left" vertical="center" wrapText="1" indent="2"/>
    </xf>
    <xf numFmtId="0" fontId="9" fillId="22" borderId="0" applyNumberFormat="0" applyBorder="0" applyAlignment="0" applyProtection="0"/>
    <xf numFmtId="0" fontId="9" fillId="7" borderId="0" applyNumberFormat="0" applyBorder="0" applyAlignment="0" applyProtection="0"/>
    <xf numFmtId="0" fontId="19" fillId="52" borderId="133" applyNumberFormat="0" applyFont="0" applyAlignment="0" applyProtection="0"/>
    <xf numFmtId="0" fontId="18" fillId="25" borderId="134">
      <alignment horizontal="right" vertical="center"/>
    </xf>
    <xf numFmtId="0" fontId="21" fillId="25" borderId="126">
      <alignment horizontal="left" vertical="center"/>
    </xf>
    <xf numFmtId="4" fontId="23" fillId="25" borderId="134">
      <alignment horizontal="right" vertical="center"/>
    </xf>
    <xf numFmtId="167" fontId="21" fillId="53" borderId="134" applyNumberFormat="0" applyFont="0" applyBorder="0" applyAlignment="0" applyProtection="0">
      <alignment horizontal="right" vertical="center"/>
    </xf>
    <xf numFmtId="0" fontId="19" fillId="52" borderId="133" applyNumberFormat="0" applyFont="0" applyAlignment="0" applyProtection="0"/>
    <xf numFmtId="4" fontId="18" fillId="27" borderId="127">
      <alignment horizontal="right" vertical="center"/>
    </xf>
    <xf numFmtId="0" fontId="45" fillId="36" borderId="131" applyNumberFormat="0" applyAlignment="0" applyProtection="0"/>
    <xf numFmtId="0" fontId="45" fillId="36" borderId="131" applyNumberFormat="0" applyAlignment="0" applyProtection="0"/>
    <xf numFmtId="0" fontId="52" fillId="0" borderId="132" applyNumberFormat="0" applyFill="0" applyAlignment="0" applyProtection="0"/>
    <xf numFmtId="49" fontId="20" fillId="0" borderId="134" applyNumberFormat="0" applyFill="0" applyBorder="0" applyProtection="0">
      <alignment horizontal="left" vertical="center"/>
    </xf>
    <xf numFmtId="0" fontId="18" fillId="27" borderId="135">
      <alignment horizontal="right" vertical="center"/>
    </xf>
    <xf numFmtId="0" fontId="21" fillId="0" borderId="134">
      <alignment horizontal="right" vertical="center"/>
    </xf>
    <xf numFmtId="0" fontId="37" fillId="0" borderId="132" applyNumberFormat="0" applyFill="0" applyAlignment="0" applyProtection="0"/>
    <xf numFmtId="0" fontId="19" fillId="52" borderId="133" applyNumberFormat="0" applyFont="0" applyAlignment="0" applyProtection="0"/>
    <xf numFmtId="0" fontId="52" fillId="0" borderId="132" applyNumberFormat="0" applyFill="0" applyAlignment="0" applyProtection="0"/>
    <xf numFmtId="0" fontId="33" fillId="49" borderId="131" applyNumberFormat="0" applyAlignment="0" applyProtection="0"/>
    <xf numFmtId="0" fontId="1" fillId="6" borderId="0" applyNumberFormat="0" applyBorder="0" applyAlignment="0" applyProtection="0"/>
    <xf numFmtId="0" fontId="18" fillId="27" borderId="125">
      <alignment horizontal="right" vertical="center"/>
    </xf>
    <xf numFmtId="167" fontId="21" fillId="53" borderId="134" applyNumberFormat="0" applyFont="0" applyBorder="0" applyAlignment="0" applyProtection="0">
      <alignment horizontal="right" vertical="center"/>
    </xf>
    <xf numFmtId="0" fontId="52" fillId="0" borderId="132" applyNumberFormat="0" applyFill="0" applyAlignment="0" applyProtection="0"/>
    <xf numFmtId="49" fontId="21" fillId="0" borderId="134" applyNumberFormat="0" applyFont="0" applyFill="0" applyBorder="0" applyProtection="0">
      <alignment horizontal="left" vertical="center" indent="2"/>
    </xf>
    <xf numFmtId="0" fontId="7" fillId="0" borderId="0" applyNumberFormat="0" applyFill="0" applyBorder="0" applyAlignment="0" applyProtection="0"/>
    <xf numFmtId="4" fontId="21" fillId="0" borderId="134">
      <alignment horizontal="right" vertical="center"/>
    </xf>
    <xf numFmtId="0" fontId="37" fillId="0" borderId="132" applyNumberFormat="0" applyFill="0" applyAlignment="0" applyProtection="0"/>
    <xf numFmtId="0" fontId="45" fillId="36" borderId="131" applyNumberFormat="0" applyAlignment="0" applyProtection="0"/>
    <xf numFmtId="0" fontId="9" fillId="13" borderId="0" applyNumberFormat="0" applyBorder="0" applyAlignment="0" applyProtection="0"/>
    <xf numFmtId="4" fontId="21" fillId="0" borderId="134" applyFill="0" applyBorder="0" applyProtection="0">
      <alignment horizontal="right" vertical="center"/>
    </xf>
    <xf numFmtId="0" fontId="21" fillId="25" borderId="135">
      <alignment horizontal="left" vertical="center"/>
    </xf>
    <xf numFmtId="0" fontId="36" fillId="36" borderId="131" applyNumberFormat="0" applyAlignment="0" applyProtection="0"/>
    <xf numFmtId="0" fontId="23" fillId="25" borderId="134">
      <alignment horizontal="right" vertical="center"/>
    </xf>
    <xf numFmtId="4" fontId="21" fillId="26" borderId="134"/>
    <xf numFmtId="0" fontId="21" fillId="27" borderId="137">
      <alignment horizontal="left" vertical="center" wrapText="1" indent="2"/>
    </xf>
    <xf numFmtId="49" fontId="21" fillId="0" borderId="134" applyNumberFormat="0" applyFont="0" applyFill="0" applyBorder="0" applyProtection="0">
      <alignment horizontal="left" vertical="center" indent="2"/>
    </xf>
    <xf numFmtId="0" fontId="45" fillId="36" borderId="131" applyNumberFormat="0" applyAlignment="0" applyProtection="0"/>
    <xf numFmtId="0" fontId="1" fillId="17" borderId="0" applyNumberFormat="0" applyBorder="0" applyAlignment="0" applyProtection="0"/>
    <xf numFmtId="0" fontId="23" fillId="25" borderId="134">
      <alignment horizontal="right" vertical="center"/>
    </xf>
    <xf numFmtId="0" fontId="36" fillId="36" borderId="131" applyNumberFormat="0" applyAlignment="0" applyProtection="0"/>
    <xf numFmtId="167" fontId="21" fillId="53" borderId="134" applyNumberFormat="0" applyFont="0" applyBorder="0" applyAlignment="0" applyProtection="0">
      <alignment horizontal="right" vertical="center"/>
    </xf>
    <xf numFmtId="0" fontId="36" fillId="36" borderId="131" applyNumberFormat="0" applyAlignment="0" applyProtection="0"/>
    <xf numFmtId="4" fontId="21" fillId="0" borderId="134">
      <alignment horizontal="right" vertical="center"/>
    </xf>
    <xf numFmtId="49" fontId="21" fillId="0" borderId="134" applyNumberFormat="0" applyFont="0" applyFill="0" applyBorder="0" applyProtection="0">
      <alignment horizontal="left" vertical="center" indent="2"/>
    </xf>
    <xf numFmtId="167" fontId="21" fillId="53" borderId="134" applyNumberFormat="0" applyFont="0" applyBorder="0" applyAlignment="0" applyProtection="0">
      <alignment horizontal="right" vertical="center"/>
    </xf>
    <xf numFmtId="49" fontId="20" fillId="0" borderId="134" applyNumberFormat="0" applyFill="0" applyBorder="0" applyProtection="0">
      <alignment horizontal="left" vertical="center"/>
    </xf>
    <xf numFmtId="4" fontId="18" fillId="27" borderId="134">
      <alignment horizontal="right" vertical="center"/>
    </xf>
    <xf numFmtId="0" fontId="36" fillId="36" borderId="131" applyNumberFormat="0" applyAlignment="0" applyProtection="0"/>
    <xf numFmtId="0" fontId="33" fillId="49" borderId="131" applyNumberFormat="0" applyAlignment="0" applyProtection="0"/>
    <xf numFmtId="4" fontId="21" fillId="0" borderId="134">
      <alignment horizontal="right" vertical="center"/>
    </xf>
    <xf numFmtId="0" fontId="21" fillId="27" borderId="137">
      <alignment horizontal="left" vertical="center" wrapText="1" indent="2"/>
    </xf>
    <xf numFmtId="0" fontId="21" fillId="0" borderId="137">
      <alignment horizontal="left" vertical="center" wrapText="1" indent="2"/>
    </xf>
    <xf numFmtId="0" fontId="49" fillId="49" borderId="130" applyNumberFormat="0" applyAlignment="0" applyProtection="0"/>
    <xf numFmtId="0" fontId="45" fillId="36" borderId="131" applyNumberFormat="0" applyAlignment="0" applyProtection="0"/>
    <xf numFmtId="0" fontId="32" fillId="49" borderId="131" applyNumberFormat="0" applyAlignment="0" applyProtection="0"/>
    <xf numFmtId="0" fontId="30" fillId="49" borderId="130" applyNumberFormat="0" applyAlignment="0" applyProtection="0"/>
    <xf numFmtId="0" fontId="18" fillId="27" borderId="136">
      <alignment horizontal="right" vertical="center"/>
    </xf>
    <xf numFmtId="0" fontId="23" fillId="25" borderId="134">
      <alignment horizontal="right" vertical="center"/>
    </xf>
    <xf numFmtId="4" fontId="18" fillId="25" borderId="134">
      <alignment horizontal="right" vertical="center"/>
    </xf>
    <xf numFmtId="4" fontId="18" fillId="27" borderId="134">
      <alignment horizontal="right" vertical="center"/>
    </xf>
    <xf numFmtId="49" fontId="21" fillId="0" borderId="135" applyNumberFormat="0" applyFont="0" applyFill="0" applyBorder="0" applyProtection="0">
      <alignment horizontal="left" vertical="center" indent="5"/>
    </xf>
    <xf numFmtId="4" fontId="21" fillId="0" borderId="134" applyFill="0" applyBorder="0" applyProtection="0">
      <alignment horizontal="right" vertical="center"/>
    </xf>
    <xf numFmtId="4" fontId="18" fillId="25" borderId="134">
      <alignment horizontal="right" vertical="center"/>
    </xf>
    <xf numFmtId="0" fontId="45" fillId="36" borderId="131" applyNumberFormat="0" applyAlignment="0" applyProtection="0"/>
    <xf numFmtId="0" fontId="36" fillId="36" borderId="131" applyNumberFormat="0" applyAlignment="0" applyProtection="0"/>
    <xf numFmtId="0" fontId="32" fillId="49" borderId="131" applyNumberFormat="0" applyAlignment="0" applyProtection="0"/>
    <xf numFmtId="0" fontId="21" fillId="27" borderId="137">
      <alignment horizontal="left" vertical="center" wrapText="1" indent="2"/>
    </xf>
    <xf numFmtId="0" fontId="21" fillId="0" borderId="137">
      <alignment horizontal="left" vertical="center" wrapText="1" indent="2"/>
    </xf>
    <xf numFmtId="0" fontId="21" fillId="27" borderId="137">
      <alignment horizontal="left" vertical="center" wrapText="1" indent="2"/>
    </xf>
    <xf numFmtId="0" fontId="6" fillId="0" borderId="0" applyNumberFormat="0" applyFill="0" applyBorder="0" applyAlignment="0" applyProtection="0"/>
    <xf numFmtId="0" fontId="1" fillId="5" borderId="0" applyNumberFormat="0" applyBorder="0" applyAlignment="0" applyProtection="0"/>
    <xf numFmtId="0" fontId="9" fillId="10" borderId="0" applyNumberFormat="0" applyBorder="0" applyAlignment="0" applyProtection="0"/>
    <xf numFmtId="0" fontId="1" fillId="15" borderId="0" applyNumberFormat="0" applyBorder="0" applyAlignment="0" applyProtection="0"/>
    <xf numFmtId="0" fontId="9" fillId="7" borderId="0" applyNumberFormat="0" applyBorder="0" applyAlignment="0" applyProtection="0"/>
    <xf numFmtId="0" fontId="8" fillId="0" borderId="3" applyNumberFormat="0" applyFill="0" applyAlignment="0" applyProtection="0"/>
    <xf numFmtId="0" fontId="1" fillId="18" borderId="0" applyNumberFormat="0" applyBorder="0" applyAlignment="0" applyProtection="0"/>
    <xf numFmtId="0" fontId="1" fillId="21"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9" fillId="19"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9" fillId="22" borderId="0" applyNumberFormat="0" applyBorder="0" applyAlignment="0" applyProtection="0"/>
    <xf numFmtId="0" fontId="1" fillId="6" borderId="0" applyNumberFormat="0" applyBorder="0" applyAlignment="0" applyProtection="0"/>
    <xf numFmtId="0" fontId="7" fillId="0" borderId="0" applyNumberFormat="0" applyFill="0" applyBorder="0" applyAlignment="0" applyProtection="0"/>
    <xf numFmtId="0" fontId="9" fillId="13" borderId="0" applyNumberFormat="0" applyBorder="0" applyAlignment="0" applyProtection="0"/>
    <xf numFmtId="0" fontId="1" fillId="17" borderId="0" applyNumberFormat="0" applyBorder="0" applyAlignment="0" applyProtection="0"/>
    <xf numFmtId="0" fontId="4" fillId="4" borderId="2" applyNumberFormat="0" applyAlignment="0" applyProtection="0"/>
    <xf numFmtId="0" fontId="5" fillId="4" borderId="1" applyNumberFormat="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8" fillId="0" borderId="3" applyNumberFormat="0" applyFill="0" applyAlignment="0" applyProtection="0"/>
    <xf numFmtId="0" fontId="1" fillId="5" borderId="0" applyNumberFormat="0" applyBorder="0" applyAlignment="0" applyProtection="0"/>
    <xf numFmtId="0" fontId="1" fillId="6" borderId="0" applyNumberFormat="0" applyBorder="0" applyAlignment="0" applyProtection="0"/>
    <xf numFmtId="0" fontId="9"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9"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9"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21" fillId="0" borderId="134" applyNumberFormat="0" applyFill="0" applyAlignment="0" applyProtection="0"/>
    <xf numFmtId="0" fontId="18" fillId="27" borderId="134">
      <alignment horizontal="right" vertical="center"/>
    </xf>
    <xf numFmtId="0" fontId="18" fillId="27" borderId="134">
      <alignment horizontal="right" vertical="center"/>
    </xf>
    <xf numFmtId="0" fontId="21" fillId="0" borderId="134">
      <alignment horizontal="right" vertical="center"/>
    </xf>
    <xf numFmtId="0" fontId="23" fillId="25" borderId="134">
      <alignment horizontal="right" vertical="center"/>
    </xf>
    <xf numFmtId="0" fontId="21" fillId="26" borderId="134"/>
    <xf numFmtId="0" fontId="18" fillId="25" borderId="134">
      <alignment horizontal="right" vertical="center"/>
    </xf>
    <xf numFmtId="0" fontId="33" fillId="49" borderId="139" applyNumberFormat="0" applyAlignment="0" applyProtection="0"/>
    <xf numFmtId="164" fontId="24" fillId="0" borderId="0" applyFont="0" applyFill="0" applyBorder="0" applyAlignment="0" applyProtection="0"/>
    <xf numFmtId="164" fontId="24" fillId="0" borderId="0" applyFont="0" applyFill="0" applyBorder="0" applyAlignment="0" applyProtection="0"/>
    <xf numFmtId="0" fontId="45" fillId="36" borderId="139" applyNumberFormat="0" applyAlignment="0" applyProtection="0"/>
    <xf numFmtId="4" fontId="21" fillId="0" borderId="134" applyFill="0" applyBorder="0" applyProtection="0">
      <alignment horizontal="right" vertical="center"/>
    </xf>
    <xf numFmtId="0" fontId="27" fillId="52" borderId="141" applyNumberFormat="0" applyFont="0" applyAlignment="0" applyProtection="0"/>
    <xf numFmtId="0" fontId="19" fillId="52" borderId="141" applyNumberFormat="0" applyFont="0" applyAlignment="0" applyProtection="0"/>
    <xf numFmtId="0" fontId="49" fillId="49" borderId="138" applyNumberFormat="0" applyAlignment="0" applyProtection="0"/>
    <xf numFmtId="0" fontId="52" fillId="0" borderId="140" applyNumberFormat="0" applyFill="0" applyAlignment="0" applyProtection="0"/>
    <xf numFmtId="0" fontId="33" fillId="49" borderId="139" applyNumberFormat="0" applyAlignment="0" applyProtection="0"/>
    <xf numFmtId="0" fontId="45" fillId="36" borderId="139" applyNumberFormat="0" applyAlignment="0" applyProtection="0"/>
    <xf numFmtId="0" fontId="27" fillId="52" borderId="141" applyNumberFormat="0" applyFont="0" applyAlignment="0" applyProtection="0"/>
    <xf numFmtId="0" fontId="49" fillId="49" borderId="138" applyNumberFormat="0" applyAlignment="0" applyProtection="0"/>
    <xf numFmtId="0" fontId="52" fillId="0" borderId="140" applyNumberFormat="0" applyFill="0" applyAlignment="0" applyProtection="0"/>
    <xf numFmtId="0" fontId="18" fillId="25" borderId="142">
      <alignment horizontal="right" vertical="center"/>
    </xf>
    <xf numFmtId="4" fontId="18" fillId="25" borderId="142">
      <alignment horizontal="right" vertical="center"/>
    </xf>
    <xf numFmtId="0" fontId="23" fillId="25" borderId="142">
      <alignment horizontal="right" vertical="center"/>
    </xf>
    <xf numFmtId="4" fontId="23" fillId="25" borderId="142">
      <alignment horizontal="right" vertical="center"/>
    </xf>
    <xf numFmtId="0" fontId="18" fillId="27" borderId="142">
      <alignment horizontal="right" vertical="center"/>
    </xf>
    <xf numFmtId="4" fontId="18" fillId="27" borderId="142">
      <alignment horizontal="right" vertical="center"/>
    </xf>
    <xf numFmtId="0" fontId="18" fillId="27" borderId="142">
      <alignment horizontal="right" vertical="center"/>
    </xf>
    <xf numFmtId="4" fontId="18" fillId="27" borderId="142">
      <alignment horizontal="right" vertical="center"/>
    </xf>
    <xf numFmtId="0" fontId="18" fillId="27" borderId="143">
      <alignment horizontal="right" vertical="center"/>
    </xf>
    <xf numFmtId="4" fontId="18" fillId="27" borderId="143">
      <alignment horizontal="right" vertical="center"/>
    </xf>
    <xf numFmtId="0" fontId="18" fillId="27" borderId="144">
      <alignment horizontal="right" vertical="center"/>
    </xf>
    <xf numFmtId="4" fontId="18" fillId="27" borderId="144">
      <alignment horizontal="right" vertical="center"/>
    </xf>
    <xf numFmtId="0" fontId="33" fillId="49" borderId="139" applyNumberFormat="0" applyAlignment="0" applyProtection="0"/>
    <xf numFmtId="0" fontId="21" fillId="27" borderId="145">
      <alignment horizontal="left" vertical="center" wrapText="1" indent="2"/>
    </xf>
    <xf numFmtId="0" fontId="21" fillId="0" borderId="145">
      <alignment horizontal="left" vertical="center" wrapText="1" indent="2"/>
    </xf>
    <xf numFmtId="0" fontId="21" fillId="25" borderId="143">
      <alignment horizontal="left" vertical="center"/>
    </xf>
    <xf numFmtId="0" fontId="45" fillId="36" borderId="139" applyNumberFormat="0" applyAlignment="0" applyProtection="0"/>
    <xf numFmtId="0" fontId="21" fillId="0" borderId="142">
      <alignment horizontal="right" vertical="center"/>
    </xf>
    <xf numFmtId="4" fontId="21" fillId="0" borderId="142">
      <alignment horizontal="right" vertical="center"/>
    </xf>
    <xf numFmtId="0" fontId="21" fillId="0" borderId="142" applyNumberFormat="0" applyFill="0" applyAlignment="0" applyProtection="0"/>
    <xf numFmtId="0" fontId="49" fillId="49" borderId="138" applyNumberFormat="0" applyAlignment="0" applyProtection="0"/>
    <xf numFmtId="167" fontId="21" fillId="53" borderId="142" applyNumberFormat="0" applyFont="0" applyBorder="0" applyAlignment="0" applyProtection="0">
      <alignment horizontal="right" vertical="center"/>
    </xf>
    <xf numFmtId="0" fontId="21" fillId="26" borderId="142"/>
    <xf numFmtId="4" fontId="21" fillId="26" borderId="142"/>
    <xf numFmtId="0" fontId="52" fillId="0" borderId="140" applyNumberFormat="0" applyFill="0" applyAlignment="0" applyProtection="0"/>
    <xf numFmtId="49" fontId="21" fillId="0" borderId="142" applyNumberFormat="0" applyFont="0" applyFill="0" applyBorder="0" applyProtection="0">
      <alignment horizontal="left" vertical="center" indent="2"/>
    </xf>
    <xf numFmtId="49" fontId="21" fillId="0" borderId="143" applyNumberFormat="0" applyFont="0" applyFill="0" applyBorder="0" applyProtection="0">
      <alignment horizontal="left" vertical="center" indent="5"/>
    </xf>
    <xf numFmtId="4" fontId="21" fillId="0" borderId="142" applyFill="0" applyBorder="0" applyProtection="0">
      <alignment horizontal="right" vertical="center"/>
    </xf>
    <xf numFmtId="49" fontId="20" fillId="0" borderId="142" applyNumberFormat="0" applyFill="0" applyBorder="0" applyProtection="0">
      <alignment horizontal="left" vertical="center"/>
    </xf>
    <xf numFmtId="0" fontId="30" fillId="49" borderId="138" applyNumberFormat="0" applyAlignment="0" applyProtection="0"/>
    <xf numFmtId="0" fontId="32" fillId="49" borderId="139" applyNumberFormat="0" applyAlignment="0" applyProtection="0"/>
    <xf numFmtId="0" fontId="37" fillId="0" borderId="140" applyNumberFormat="0" applyFill="0" applyAlignment="0" applyProtection="0"/>
    <xf numFmtId="0" fontId="36" fillId="36" borderId="139" applyNumberFormat="0" applyAlignment="0" applyProtection="0"/>
    <xf numFmtId="0" fontId="21" fillId="27" borderId="145">
      <alignment horizontal="left" vertical="center" wrapText="1" indent="2"/>
    </xf>
    <xf numFmtId="0" fontId="21" fillId="0" borderId="145">
      <alignment horizontal="left" vertical="center" wrapText="1" indent="2"/>
    </xf>
    <xf numFmtId="4" fontId="18" fillId="27" borderId="142">
      <alignment horizontal="right" vertical="center"/>
    </xf>
    <xf numFmtId="0" fontId="21" fillId="26" borderId="142"/>
    <xf numFmtId="0" fontId="32" fillId="49" borderId="139" applyNumberFormat="0" applyAlignment="0" applyProtection="0"/>
    <xf numFmtId="0" fontId="18" fillId="25" borderId="142">
      <alignment horizontal="right" vertical="center"/>
    </xf>
    <xf numFmtId="0" fontId="21" fillId="0" borderId="142">
      <alignment horizontal="right" vertical="center"/>
    </xf>
    <xf numFmtId="0" fontId="52" fillId="0" borderId="140" applyNumberFormat="0" applyFill="0" applyAlignment="0" applyProtection="0"/>
    <xf numFmtId="0" fontId="21" fillId="25" borderId="143">
      <alignment horizontal="left" vertical="center"/>
    </xf>
    <xf numFmtId="0" fontId="45" fillId="36" borderId="139" applyNumberFormat="0" applyAlignment="0" applyProtection="0"/>
    <xf numFmtId="167" fontId="21" fillId="53" borderId="142" applyNumberFormat="0" applyFont="0" applyBorder="0" applyAlignment="0" applyProtection="0">
      <alignment horizontal="right" vertical="center"/>
    </xf>
    <xf numFmtId="0" fontId="27" fillId="52" borderId="141" applyNumberFormat="0" applyFont="0" applyAlignment="0" applyProtection="0"/>
    <xf numFmtId="0" fontId="21" fillId="0" borderId="145">
      <alignment horizontal="left" vertical="center" wrapText="1" indent="2"/>
    </xf>
    <xf numFmtId="4" fontId="21" fillId="26" borderId="142"/>
    <xf numFmtId="49" fontId="20" fillId="0" borderId="142" applyNumberFormat="0" applyFill="0" applyBorder="0" applyProtection="0">
      <alignment horizontal="left" vertical="center"/>
    </xf>
    <xf numFmtId="0" fontId="21" fillId="0" borderId="142">
      <alignment horizontal="right" vertical="center"/>
    </xf>
    <xf numFmtId="4" fontId="18" fillId="27" borderId="144">
      <alignment horizontal="right" vertical="center"/>
    </xf>
    <xf numFmtId="4" fontId="18" fillId="27" borderId="142">
      <alignment horizontal="right" vertical="center"/>
    </xf>
    <xf numFmtId="4" fontId="18" fillId="27" borderId="142">
      <alignment horizontal="right" vertical="center"/>
    </xf>
    <xf numFmtId="0" fontId="23" fillId="25" borderId="142">
      <alignment horizontal="right" vertical="center"/>
    </xf>
    <xf numFmtId="0" fontId="18" fillId="25" borderId="142">
      <alignment horizontal="right" vertical="center"/>
    </xf>
    <xf numFmtId="49" fontId="21" fillId="0" borderId="142" applyNumberFormat="0" applyFont="0" applyFill="0" applyBorder="0" applyProtection="0">
      <alignment horizontal="left" vertical="center" indent="2"/>
    </xf>
    <xf numFmtId="0" fontId="45" fillId="36" borderId="139" applyNumberFormat="0" applyAlignment="0" applyProtection="0"/>
    <xf numFmtId="0" fontId="30" fillId="49" borderId="138" applyNumberFormat="0" applyAlignment="0" applyProtection="0"/>
    <xf numFmtId="49" fontId="21" fillId="0" borderId="142" applyNumberFormat="0" applyFont="0" applyFill="0" applyBorder="0" applyProtection="0">
      <alignment horizontal="left" vertical="center" indent="2"/>
    </xf>
    <xf numFmtId="0" fontId="36" fillId="36" borderId="139" applyNumberFormat="0" applyAlignment="0" applyProtection="0"/>
    <xf numFmtId="4" fontId="21" fillId="0" borderId="142" applyFill="0" applyBorder="0" applyProtection="0">
      <alignment horizontal="right" vertical="center"/>
    </xf>
    <xf numFmtId="0" fontId="33" fillId="49" borderId="139" applyNumberFormat="0" applyAlignment="0" applyProtection="0"/>
    <xf numFmtId="0" fontId="52" fillId="0" borderId="140" applyNumberFormat="0" applyFill="0" applyAlignment="0" applyProtection="0"/>
    <xf numFmtId="0" fontId="49" fillId="49" borderId="138" applyNumberFormat="0" applyAlignment="0" applyProtection="0"/>
    <xf numFmtId="0" fontId="21" fillId="0" borderId="142" applyNumberFormat="0" applyFill="0" applyAlignment="0" applyProtection="0"/>
    <xf numFmtId="4" fontId="21" fillId="0" borderId="142">
      <alignment horizontal="right" vertical="center"/>
    </xf>
    <xf numFmtId="0" fontId="21" fillId="0" borderId="142">
      <alignment horizontal="right" vertical="center"/>
    </xf>
    <xf numFmtId="0" fontId="45" fillId="36" borderId="139" applyNumberFormat="0" applyAlignment="0" applyProtection="0"/>
    <xf numFmtId="0" fontId="30" fillId="49" borderId="138" applyNumberFormat="0" applyAlignment="0" applyProtection="0"/>
    <xf numFmtId="0" fontId="32" fillId="49" borderId="139" applyNumberFormat="0" applyAlignment="0" applyProtection="0"/>
    <xf numFmtId="0" fontId="21" fillId="27" borderId="145">
      <alignment horizontal="left" vertical="center" wrapText="1" indent="2"/>
    </xf>
    <xf numFmtId="0" fontId="33" fillId="49" borderId="139" applyNumberFormat="0" applyAlignment="0" applyProtection="0"/>
    <xf numFmtId="0" fontId="33" fillId="49" borderId="139" applyNumberFormat="0" applyAlignment="0" applyProtection="0"/>
    <xf numFmtId="4" fontId="18" fillId="27" borderId="143">
      <alignment horizontal="right" vertical="center"/>
    </xf>
    <xf numFmtId="0" fontId="18" fillId="27" borderId="143">
      <alignment horizontal="right" vertical="center"/>
    </xf>
    <xf numFmtId="0" fontId="18" fillId="27" borderId="142">
      <alignment horizontal="right" vertical="center"/>
    </xf>
    <xf numFmtId="4" fontId="23" fillId="25" borderId="142">
      <alignment horizontal="right" vertical="center"/>
    </xf>
    <xf numFmtId="0" fontId="36" fillId="36" borderId="139" applyNumberFormat="0" applyAlignment="0" applyProtection="0"/>
    <xf numFmtId="0" fontId="37" fillId="0" borderId="140" applyNumberFormat="0" applyFill="0" applyAlignment="0" applyProtection="0"/>
    <xf numFmtId="0" fontId="52" fillId="0" borderId="140" applyNumberFormat="0" applyFill="0" applyAlignment="0" applyProtection="0"/>
    <xf numFmtId="0" fontId="27" fillId="52" borderId="141" applyNumberFormat="0" applyFont="0" applyAlignment="0" applyProtection="0"/>
    <xf numFmtId="0" fontId="45" fillId="36" borderId="139" applyNumberFormat="0" applyAlignment="0" applyProtection="0"/>
    <xf numFmtId="49" fontId="20" fillId="0" borderId="142" applyNumberFormat="0" applyFill="0" applyBorder="0" applyProtection="0">
      <alignment horizontal="left" vertical="center"/>
    </xf>
    <xf numFmtId="0" fontId="21" fillId="27" borderId="145">
      <alignment horizontal="left" vertical="center" wrapText="1" indent="2"/>
    </xf>
    <xf numFmtId="0" fontId="33" fillId="49" borderId="139" applyNumberFormat="0" applyAlignment="0" applyProtection="0"/>
    <xf numFmtId="0" fontId="21" fillId="0" borderId="145">
      <alignment horizontal="left" vertical="center" wrapText="1" indent="2"/>
    </xf>
    <xf numFmtId="0" fontId="27" fillId="52" borderId="141" applyNumberFormat="0" applyFont="0" applyAlignment="0" applyProtection="0"/>
    <xf numFmtId="0" fontId="19" fillId="52" borderId="141" applyNumberFormat="0" applyFont="0" applyAlignment="0" applyProtection="0"/>
    <xf numFmtId="0" fontId="49" fillId="49" borderId="138" applyNumberFormat="0" applyAlignment="0" applyProtection="0"/>
    <xf numFmtId="0" fontId="52" fillId="0" borderId="140" applyNumberFormat="0" applyFill="0" applyAlignment="0" applyProtection="0"/>
    <xf numFmtId="4" fontId="21" fillId="26" borderId="142"/>
    <xf numFmtId="0" fontId="18" fillId="27" borderId="142">
      <alignment horizontal="right" vertical="center"/>
    </xf>
    <xf numFmtId="0" fontId="52" fillId="0" borderId="140" applyNumberFormat="0" applyFill="0" applyAlignment="0" applyProtection="0"/>
    <xf numFmtId="4" fontId="18" fillId="27" borderId="144">
      <alignment horizontal="right" vertical="center"/>
    </xf>
    <xf numFmtId="0" fontId="32" fillId="49" borderId="139" applyNumberFormat="0" applyAlignment="0" applyProtection="0"/>
    <xf numFmtId="0" fontId="18" fillId="27" borderId="143">
      <alignment horizontal="right" vertical="center"/>
    </xf>
    <xf numFmtId="0" fontId="33" fillId="49" borderId="139" applyNumberFormat="0" applyAlignment="0" applyProtection="0"/>
    <xf numFmtId="0" fontId="37" fillId="0" borderId="140" applyNumberFormat="0" applyFill="0" applyAlignment="0" applyProtection="0"/>
    <xf numFmtId="0" fontId="27" fillId="52" borderId="141" applyNumberFormat="0" applyFont="0" applyAlignment="0" applyProtection="0"/>
    <xf numFmtId="4" fontId="18" fillId="27" borderId="143">
      <alignment horizontal="right" vertical="center"/>
    </xf>
    <xf numFmtId="0" fontId="21" fillId="27" borderId="145">
      <alignment horizontal="left" vertical="center" wrapText="1" indent="2"/>
    </xf>
    <xf numFmtId="0" fontId="21" fillId="26" borderId="142"/>
    <xf numFmtId="167" fontId="21" fillId="53" borderId="142" applyNumberFormat="0" applyFont="0" applyBorder="0" applyAlignment="0" applyProtection="0">
      <alignment horizontal="right" vertical="center"/>
    </xf>
    <xf numFmtId="0" fontId="21" fillId="0" borderId="142" applyNumberFormat="0" applyFill="0" applyAlignment="0" applyProtection="0"/>
    <xf numFmtId="4" fontId="21" fillId="0" borderId="142" applyFill="0" applyBorder="0" applyProtection="0">
      <alignment horizontal="right" vertical="center"/>
    </xf>
    <xf numFmtId="4" fontId="18" fillId="25" borderId="142">
      <alignment horizontal="right" vertical="center"/>
    </xf>
    <xf numFmtId="0" fontId="37" fillId="0" borderId="140" applyNumberFormat="0" applyFill="0" applyAlignment="0" applyProtection="0"/>
    <xf numFmtId="49" fontId="20" fillId="0" borderId="142" applyNumberFormat="0" applyFill="0" applyBorder="0" applyProtection="0">
      <alignment horizontal="left" vertical="center"/>
    </xf>
    <xf numFmtId="49" fontId="21" fillId="0" borderId="143" applyNumberFormat="0" applyFont="0" applyFill="0" applyBorder="0" applyProtection="0">
      <alignment horizontal="left" vertical="center" indent="5"/>
    </xf>
    <xf numFmtId="0" fontId="21" fillId="25" borderId="143">
      <alignment horizontal="left" vertical="center"/>
    </xf>
    <xf numFmtId="0" fontId="33" fillId="49" borderId="139" applyNumberFormat="0" applyAlignment="0" applyProtection="0"/>
    <xf numFmtId="4" fontId="18" fillId="27" borderId="144">
      <alignment horizontal="right" vertical="center"/>
    </xf>
    <xf numFmtId="0" fontId="45" fillId="36" borderId="139" applyNumberFormat="0" applyAlignment="0" applyProtection="0"/>
    <xf numFmtId="0" fontId="45" fillId="36" borderId="139" applyNumberFormat="0" applyAlignment="0" applyProtection="0"/>
    <xf numFmtId="0" fontId="27" fillId="52" borderId="141" applyNumberFormat="0" applyFont="0" applyAlignment="0" applyProtection="0"/>
    <xf numFmtId="0" fontId="49" fillId="49" borderId="138" applyNumberFormat="0" applyAlignment="0" applyProtection="0"/>
    <xf numFmtId="0" fontId="52" fillId="0" borderId="140" applyNumberFormat="0" applyFill="0" applyAlignment="0" applyProtection="0"/>
    <xf numFmtId="0" fontId="18" fillId="27" borderId="142">
      <alignment horizontal="right" vertical="center"/>
    </xf>
    <xf numFmtId="0" fontId="19" fillId="52" borderId="141" applyNumberFormat="0" applyFont="0" applyAlignment="0" applyProtection="0"/>
    <xf numFmtId="4" fontId="21" fillId="0" borderId="142">
      <alignment horizontal="right" vertical="center"/>
    </xf>
    <xf numFmtId="0" fontId="52" fillId="0" borderId="140" applyNumberFormat="0" applyFill="0" applyAlignment="0" applyProtection="0"/>
    <xf numFmtId="0" fontId="18" fillId="27" borderId="142">
      <alignment horizontal="right" vertical="center"/>
    </xf>
    <xf numFmtId="0" fontId="18" fillId="27" borderId="142">
      <alignment horizontal="right" vertical="center"/>
    </xf>
    <xf numFmtId="4" fontId="23" fillId="25" borderId="142">
      <alignment horizontal="right" vertical="center"/>
    </xf>
    <xf numFmtId="0" fontId="18" fillId="25" borderId="142">
      <alignment horizontal="right" vertical="center"/>
    </xf>
    <xf numFmtId="4" fontId="18" fillId="25" borderId="142">
      <alignment horizontal="right" vertical="center"/>
    </xf>
    <xf numFmtId="0" fontId="23" fillId="25" borderId="142">
      <alignment horizontal="right" vertical="center"/>
    </xf>
    <xf numFmtId="4" fontId="23" fillId="25" borderId="142">
      <alignment horizontal="right" vertical="center"/>
    </xf>
    <xf numFmtId="0" fontId="18" fillId="27" borderId="142">
      <alignment horizontal="right" vertical="center"/>
    </xf>
    <xf numFmtId="4" fontId="18" fillId="27" borderId="142">
      <alignment horizontal="right" vertical="center"/>
    </xf>
    <xf numFmtId="0" fontId="18" fillId="27" borderId="142">
      <alignment horizontal="right" vertical="center"/>
    </xf>
    <xf numFmtId="4" fontId="18" fillId="27" borderId="142">
      <alignment horizontal="right" vertical="center"/>
    </xf>
    <xf numFmtId="0" fontId="18" fillId="27" borderId="143">
      <alignment horizontal="right" vertical="center"/>
    </xf>
    <xf numFmtId="4" fontId="18" fillId="27" borderId="143">
      <alignment horizontal="right" vertical="center"/>
    </xf>
    <xf numFmtId="0" fontId="18" fillId="27" borderId="144">
      <alignment horizontal="right" vertical="center"/>
    </xf>
    <xf numFmtId="4" fontId="18" fillId="27" borderId="144">
      <alignment horizontal="right" vertical="center"/>
    </xf>
    <xf numFmtId="0" fontId="33" fillId="49" borderId="139" applyNumberFormat="0" applyAlignment="0" applyProtection="0"/>
    <xf numFmtId="0" fontId="21" fillId="27" borderId="145">
      <alignment horizontal="left" vertical="center" wrapText="1" indent="2"/>
    </xf>
    <xf numFmtId="0" fontId="21" fillId="0" borderId="145">
      <alignment horizontal="left" vertical="center" wrapText="1" indent="2"/>
    </xf>
    <xf numFmtId="0" fontId="21" fillId="25" borderId="143">
      <alignment horizontal="left" vertical="center"/>
    </xf>
    <xf numFmtId="0" fontId="45" fillId="36" borderId="139" applyNumberFormat="0" applyAlignment="0" applyProtection="0"/>
    <xf numFmtId="0" fontId="21" fillId="0" borderId="142">
      <alignment horizontal="right" vertical="center"/>
    </xf>
    <xf numFmtId="4" fontId="21" fillId="0" borderId="142">
      <alignment horizontal="right" vertical="center"/>
    </xf>
    <xf numFmtId="0" fontId="21" fillId="0" borderId="142" applyNumberFormat="0" applyFill="0" applyAlignment="0" applyProtection="0"/>
    <xf numFmtId="0" fontId="49" fillId="49" borderId="138" applyNumberFormat="0" applyAlignment="0" applyProtection="0"/>
    <xf numFmtId="167" fontId="21" fillId="53" borderId="142" applyNumberFormat="0" applyFont="0" applyBorder="0" applyAlignment="0" applyProtection="0">
      <alignment horizontal="right" vertical="center"/>
    </xf>
    <xf numFmtId="0" fontId="21" fillId="26" borderId="142"/>
    <xf numFmtId="4" fontId="21" fillId="26" borderId="142"/>
    <xf numFmtId="0" fontId="52" fillId="0" borderId="140" applyNumberFormat="0" applyFill="0" applyAlignment="0" applyProtection="0"/>
    <xf numFmtId="0" fontId="19" fillId="52" borderId="141" applyNumberFormat="0" applyFont="0" applyAlignment="0" applyProtection="0"/>
    <xf numFmtId="0" fontId="27" fillId="52" borderId="141" applyNumberFormat="0" applyFont="0" applyAlignment="0" applyProtection="0"/>
    <xf numFmtId="0" fontId="21" fillId="0" borderId="142" applyNumberFormat="0" applyFill="0" applyAlignment="0" applyProtection="0"/>
    <xf numFmtId="0" fontId="37" fillId="0" borderId="140" applyNumberFormat="0" applyFill="0" applyAlignment="0" applyProtection="0"/>
    <xf numFmtId="0" fontId="52" fillId="0" borderId="140" applyNumberFormat="0" applyFill="0" applyAlignment="0" applyProtection="0"/>
    <xf numFmtId="0" fontId="36" fillId="36" borderId="139" applyNumberFormat="0" applyAlignment="0" applyProtection="0"/>
    <xf numFmtId="0" fontId="33" fillId="49" borderId="139" applyNumberFormat="0" applyAlignment="0" applyProtection="0"/>
    <xf numFmtId="4" fontId="23" fillId="25" borderId="142">
      <alignment horizontal="right" vertical="center"/>
    </xf>
    <xf numFmtId="0" fontId="18" fillId="25" borderId="142">
      <alignment horizontal="right" vertical="center"/>
    </xf>
    <xf numFmtId="167" fontId="21" fillId="53" borderId="142" applyNumberFormat="0" applyFont="0" applyBorder="0" applyAlignment="0" applyProtection="0">
      <alignment horizontal="right" vertical="center"/>
    </xf>
    <xf numFmtId="0" fontId="37" fillId="0" borderId="140" applyNumberFormat="0" applyFill="0" applyAlignment="0" applyProtection="0"/>
    <xf numFmtId="49" fontId="21" fillId="0" borderId="142" applyNumberFormat="0" applyFont="0" applyFill="0" applyBorder="0" applyProtection="0">
      <alignment horizontal="left" vertical="center" indent="2"/>
    </xf>
    <xf numFmtId="49" fontId="21" fillId="0" borderId="143" applyNumberFormat="0" applyFont="0" applyFill="0" applyBorder="0" applyProtection="0">
      <alignment horizontal="left" vertical="center" indent="5"/>
    </xf>
    <xf numFmtId="49" fontId="21" fillId="0" borderId="142" applyNumberFormat="0" applyFont="0" applyFill="0" applyBorder="0" applyProtection="0">
      <alignment horizontal="left" vertical="center" indent="2"/>
    </xf>
    <xf numFmtId="4" fontId="21" fillId="0" borderId="142" applyFill="0" applyBorder="0" applyProtection="0">
      <alignment horizontal="right" vertical="center"/>
    </xf>
    <xf numFmtId="49" fontId="20" fillId="0" borderId="142" applyNumberFormat="0" applyFill="0" applyBorder="0" applyProtection="0">
      <alignment horizontal="left" vertical="center"/>
    </xf>
    <xf numFmtId="0" fontId="21" fillId="0" borderId="145">
      <alignment horizontal="left" vertical="center" wrapText="1" indent="2"/>
    </xf>
    <xf numFmtId="0" fontId="49" fillId="49" borderId="138" applyNumberFormat="0" applyAlignment="0" applyProtection="0"/>
    <xf numFmtId="0" fontId="18" fillId="27" borderId="144">
      <alignment horizontal="right" vertical="center"/>
    </xf>
    <xf numFmtId="0" fontId="36" fillId="36" borderId="139" applyNumberFormat="0" applyAlignment="0" applyProtection="0"/>
    <xf numFmtId="0" fontId="18" fillId="27" borderId="144">
      <alignment horizontal="right" vertical="center"/>
    </xf>
    <xf numFmtId="4" fontId="18" fillId="27" borderId="142">
      <alignment horizontal="right" vertical="center"/>
    </xf>
    <xf numFmtId="0" fontId="18" fillId="27" borderId="142">
      <alignment horizontal="right" vertical="center"/>
    </xf>
    <xf numFmtId="0" fontId="30" fillId="49" borderId="138" applyNumberFormat="0" applyAlignment="0" applyProtection="0"/>
    <xf numFmtId="0" fontId="32" fillId="49" borderId="139" applyNumberFormat="0" applyAlignment="0" applyProtection="0"/>
    <xf numFmtId="0" fontId="37" fillId="0" borderId="140" applyNumberFormat="0" applyFill="0" applyAlignment="0" applyProtection="0"/>
    <xf numFmtId="0" fontId="21" fillId="26" borderId="142"/>
    <xf numFmtId="4" fontId="21" fillId="26" borderId="142"/>
    <xf numFmtId="4" fontId="18" fillId="27" borderId="142">
      <alignment horizontal="right" vertical="center"/>
    </xf>
    <xf numFmtId="0" fontId="23" fillId="25" borderId="142">
      <alignment horizontal="right" vertical="center"/>
    </xf>
    <xf numFmtId="0" fontId="36" fillId="36" borderId="139" applyNumberFormat="0" applyAlignment="0" applyProtection="0"/>
    <xf numFmtId="0" fontId="33" fillId="49" borderId="139" applyNumberFormat="0" applyAlignment="0" applyProtection="0"/>
    <xf numFmtId="4" fontId="21" fillId="0" borderId="142">
      <alignment horizontal="right" vertical="center"/>
    </xf>
    <xf numFmtId="0" fontId="21" fillId="27" borderId="145">
      <alignment horizontal="left" vertical="center" wrapText="1" indent="2"/>
    </xf>
    <xf numFmtId="0" fontId="21" fillId="0" borderId="145">
      <alignment horizontal="left" vertical="center" wrapText="1" indent="2"/>
    </xf>
    <xf numFmtId="0" fontId="49" fillId="49" borderId="138" applyNumberFormat="0" applyAlignment="0" applyProtection="0"/>
    <xf numFmtId="0" fontId="45" fillId="36" borderId="139" applyNumberFormat="0" applyAlignment="0" applyProtection="0"/>
    <xf numFmtId="0" fontId="32" fillId="49" borderId="139" applyNumberFormat="0" applyAlignment="0" applyProtection="0"/>
    <xf numFmtId="0" fontId="30" fillId="49" borderId="138" applyNumberFormat="0" applyAlignment="0" applyProtection="0"/>
    <xf numFmtId="0" fontId="18" fillId="27" borderId="144">
      <alignment horizontal="right" vertical="center"/>
    </xf>
    <xf numFmtId="0" fontId="23" fillId="25" borderId="142">
      <alignment horizontal="right" vertical="center"/>
    </xf>
    <xf numFmtId="4" fontId="18" fillId="25" borderId="142">
      <alignment horizontal="right" vertical="center"/>
    </xf>
    <xf numFmtId="4" fontId="18" fillId="27" borderId="142">
      <alignment horizontal="right" vertical="center"/>
    </xf>
    <xf numFmtId="49" fontId="21" fillId="0" borderId="143" applyNumberFormat="0" applyFont="0" applyFill="0" applyBorder="0" applyProtection="0">
      <alignment horizontal="left" vertical="center" indent="5"/>
    </xf>
    <xf numFmtId="4" fontId="21" fillId="0" borderId="142" applyFill="0" applyBorder="0" applyProtection="0">
      <alignment horizontal="right" vertical="center"/>
    </xf>
    <xf numFmtId="4" fontId="18" fillId="25" borderId="142">
      <alignment horizontal="right" vertical="center"/>
    </xf>
    <xf numFmtId="0" fontId="45" fillId="36" borderId="139" applyNumberFormat="0" applyAlignment="0" applyProtection="0"/>
    <xf numFmtId="0" fontId="36" fillId="36" borderId="139" applyNumberFormat="0" applyAlignment="0" applyProtection="0"/>
    <xf numFmtId="0" fontId="32" fillId="49" borderId="139" applyNumberFormat="0" applyAlignment="0" applyProtection="0"/>
    <xf numFmtId="0" fontId="21" fillId="27" borderId="145">
      <alignment horizontal="left" vertical="center" wrapText="1" indent="2"/>
    </xf>
    <xf numFmtId="0" fontId="21" fillId="0" borderId="145">
      <alignment horizontal="left" vertical="center" wrapText="1" indent="2"/>
    </xf>
    <xf numFmtId="0" fontId="21" fillId="27" borderId="145">
      <alignment horizontal="left" vertical="center" wrapText="1" indent="2"/>
    </xf>
    <xf numFmtId="0" fontId="21" fillId="0" borderId="145">
      <alignment horizontal="left" vertical="center" wrapText="1" indent="2"/>
    </xf>
    <xf numFmtId="0" fontId="30" fillId="49" borderId="138" applyNumberFormat="0" applyAlignment="0" applyProtection="0"/>
    <xf numFmtId="0" fontId="32" fillId="49" borderId="139" applyNumberFormat="0" applyAlignment="0" applyProtection="0"/>
    <xf numFmtId="0" fontId="33" fillId="49" borderId="139" applyNumberFormat="0" applyAlignment="0" applyProtection="0"/>
    <xf numFmtId="0" fontId="36" fillId="36" borderId="139" applyNumberFormat="0" applyAlignment="0" applyProtection="0"/>
    <xf numFmtId="0" fontId="37" fillId="0" borderId="140" applyNumberFormat="0" applyFill="0" applyAlignment="0" applyProtection="0"/>
    <xf numFmtId="0" fontId="45" fillId="36" borderId="139" applyNumberFormat="0" applyAlignment="0" applyProtection="0"/>
    <xf numFmtId="0" fontId="27" fillId="52" borderId="141" applyNumberFormat="0" applyFont="0" applyAlignment="0" applyProtection="0"/>
    <xf numFmtId="0" fontId="19" fillId="52" borderId="141" applyNumberFormat="0" applyFont="0" applyAlignment="0" applyProtection="0"/>
    <xf numFmtId="0" fontId="49" fillId="49" borderId="138" applyNumberFormat="0" applyAlignment="0" applyProtection="0"/>
    <xf numFmtId="0" fontId="52" fillId="0" borderId="140" applyNumberFormat="0" applyFill="0" applyAlignment="0" applyProtection="0"/>
    <xf numFmtId="0" fontId="33" fillId="49" borderId="139" applyNumberFormat="0" applyAlignment="0" applyProtection="0"/>
    <xf numFmtId="0" fontId="45" fillId="36" borderId="139" applyNumberFormat="0" applyAlignment="0" applyProtection="0"/>
    <xf numFmtId="0" fontId="27" fillId="52" borderId="141" applyNumberFormat="0" applyFont="0" applyAlignment="0" applyProtection="0"/>
    <xf numFmtId="0" fontId="49" fillId="49" borderId="138" applyNumberFormat="0" applyAlignment="0" applyProtection="0"/>
    <xf numFmtId="0" fontId="52" fillId="0" borderId="140" applyNumberFormat="0" applyFill="0" applyAlignment="0" applyProtection="0"/>
    <xf numFmtId="0" fontId="33" fillId="49" borderId="139" applyNumberFormat="0" applyAlignment="0" applyProtection="0"/>
    <xf numFmtId="0" fontId="45" fillId="36" borderId="139" applyNumberFormat="0" applyAlignment="0" applyProtection="0"/>
    <xf numFmtId="0" fontId="49" fillId="49" borderId="138" applyNumberFormat="0" applyAlignment="0" applyProtection="0"/>
    <xf numFmtId="0" fontId="52" fillId="0" borderId="140" applyNumberFormat="0" applyFill="0" applyAlignment="0" applyProtection="0"/>
    <xf numFmtId="0" fontId="30" fillId="49" borderId="138" applyNumberFormat="0" applyAlignment="0" applyProtection="0"/>
    <xf numFmtId="0" fontId="32" fillId="49" borderId="139" applyNumberFormat="0" applyAlignment="0" applyProtection="0"/>
    <xf numFmtId="0" fontId="37" fillId="0" borderId="140" applyNumberFormat="0" applyFill="0" applyAlignment="0" applyProtection="0"/>
    <xf numFmtId="49" fontId="21" fillId="0" borderId="142" applyNumberFormat="0" applyFont="0" applyFill="0" applyBorder="0" applyProtection="0">
      <alignment horizontal="left" vertical="center" indent="2"/>
    </xf>
    <xf numFmtId="0" fontId="18" fillId="25" borderId="142">
      <alignment horizontal="right" vertical="center"/>
    </xf>
    <xf numFmtId="4" fontId="18" fillId="25" borderId="142">
      <alignment horizontal="right" vertical="center"/>
    </xf>
    <xf numFmtId="0" fontId="23" fillId="25" borderId="142">
      <alignment horizontal="right" vertical="center"/>
    </xf>
    <xf numFmtId="4" fontId="23" fillId="25" borderId="142">
      <alignment horizontal="right" vertical="center"/>
    </xf>
    <xf numFmtId="0" fontId="18" fillId="27" borderId="142">
      <alignment horizontal="right" vertical="center"/>
    </xf>
    <xf numFmtId="4" fontId="18" fillId="27" borderId="142">
      <alignment horizontal="right" vertical="center"/>
    </xf>
    <xf numFmtId="0" fontId="18" fillId="27" borderId="142">
      <alignment horizontal="right" vertical="center"/>
    </xf>
    <xf numFmtId="4" fontId="18" fillId="27" borderId="142">
      <alignment horizontal="right" vertical="center"/>
    </xf>
    <xf numFmtId="0" fontId="36" fillId="36" borderId="139" applyNumberFormat="0" applyAlignment="0" applyProtection="0"/>
    <xf numFmtId="0" fontId="21" fillId="0" borderId="142">
      <alignment horizontal="right" vertical="center"/>
    </xf>
    <xf numFmtId="4" fontId="21" fillId="0" borderId="142">
      <alignment horizontal="right" vertical="center"/>
    </xf>
    <xf numFmtId="4" fontId="21" fillId="0" borderId="142" applyFill="0" applyBorder="0" applyProtection="0">
      <alignment horizontal="right" vertical="center"/>
    </xf>
    <xf numFmtId="49" fontId="20" fillId="0" borderId="142" applyNumberFormat="0" applyFill="0" applyBorder="0" applyProtection="0">
      <alignment horizontal="left" vertical="center"/>
    </xf>
    <xf numFmtId="0" fontId="21" fillId="0" borderId="142" applyNumberFormat="0" applyFill="0" applyAlignment="0" applyProtection="0"/>
    <xf numFmtId="167" fontId="21" fillId="53" borderId="142" applyNumberFormat="0" applyFont="0" applyBorder="0" applyAlignment="0" applyProtection="0">
      <alignment horizontal="right" vertical="center"/>
    </xf>
    <xf numFmtId="0" fontId="21" fillId="26" borderId="142"/>
    <xf numFmtId="4" fontId="21" fillId="26" borderId="142"/>
    <xf numFmtId="4" fontId="18" fillId="27" borderId="142">
      <alignment horizontal="right" vertical="center"/>
    </xf>
    <xf numFmtId="0" fontId="21" fillId="26" borderId="142"/>
    <xf numFmtId="0" fontId="32" fillId="49" borderId="139" applyNumberFormat="0" applyAlignment="0" applyProtection="0"/>
    <xf numFmtId="0" fontId="18" fillId="25" borderId="142">
      <alignment horizontal="right" vertical="center"/>
    </xf>
    <xf numFmtId="0" fontId="21" fillId="0" borderId="142">
      <alignment horizontal="right" vertical="center"/>
    </xf>
    <xf numFmtId="0" fontId="52" fillId="0" borderId="140" applyNumberFormat="0" applyFill="0" applyAlignment="0" applyProtection="0"/>
    <xf numFmtId="0" fontId="21" fillId="25" borderId="143">
      <alignment horizontal="left" vertical="center"/>
    </xf>
    <xf numFmtId="0" fontId="45" fillId="36" borderId="139" applyNumberFormat="0" applyAlignment="0" applyProtection="0"/>
    <xf numFmtId="167" fontId="21" fillId="53" borderId="142" applyNumberFormat="0" applyFont="0" applyBorder="0" applyAlignment="0" applyProtection="0">
      <alignment horizontal="right" vertical="center"/>
    </xf>
    <xf numFmtId="0" fontId="27" fillId="52" borderId="141" applyNumberFormat="0" applyFont="0" applyAlignment="0" applyProtection="0"/>
    <xf numFmtId="0" fontId="21" fillId="0" borderId="145">
      <alignment horizontal="left" vertical="center" wrapText="1" indent="2"/>
    </xf>
    <xf numFmtId="4" fontId="21" fillId="26" borderId="142"/>
    <xf numFmtId="49" fontId="20" fillId="0" borderId="142" applyNumberFormat="0" applyFill="0" applyBorder="0" applyProtection="0">
      <alignment horizontal="left" vertical="center"/>
    </xf>
    <xf numFmtId="0" fontId="21" fillId="0" borderId="142">
      <alignment horizontal="right" vertical="center"/>
    </xf>
    <xf numFmtId="4" fontId="18" fillId="27" borderId="144">
      <alignment horizontal="right" vertical="center"/>
    </xf>
    <xf numFmtId="4" fontId="18" fillId="27" borderId="142">
      <alignment horizontal="right" vertical="center"/>
    </xf>
    <xf numFmtId="4" fontId="18" fillId="27" borderId="142">
      <alignment horizontal="right" vertical="center"/>
    </xf>
    <xf numFmtId="0" fontId="23" fillId="25" borderId="142">
      <alignment horizontal="right" vertical="center"/>
    </xf>
    <xf numFmtId="0" fontId="18" fillId="25" borderId="142">
      <alignment horizontal="right" vertical="center"/>
    </xf>
    <xf numFmtId="49" fontId="21" fillId="0" borderId="142" applyNumberFormat="0" applyFont="0" applyFill="0" applyBorder="0" applyProtection="0">
      <alignment horizontal="left" vertical="center" indent="2"/>
    </xf>
    <xf numFmtId="0" fontId="45" fillId="36" borderId="139" applyNumberFormat="0" applyAlignment="0" applyProtection="0"/>
    <xf numFmtId="0" fontId="30" fillId="49" borderId="138" applyNumberFormat="0" applyAlignment="0" applyProtection="0"/>
    <xf numFmtId="49" fontId="21" fillId="0" borderId="142" applyNumberFormat="0" applyFont="0" applyFill="0" applyBorder="0" applyProtection="0">
      <alignment horizontal="left" vertical="center" indent="2"/>
    </xf>
    <xf numFmtId="0" fontId="36" fillId="36" borderId="139" applyNumberFormat="0" applyAlignment="0" applyProtection="0"/>
    <xf numFmtId="4" fontId="21" fillId="0" borderId="142" applyFill="0" applyBorder="0" applyProtection="0">
      <alignment horizontal="right" vertical="center"/>
    </xf>
    <xf numFmtId="0" fontId="33" fillId="49" borderId="139" applyNumberFormat="0" applyAlignment="0" applyProtection="0"/>
    <xf numFmtId="0" fontId="52" fillId="0" borderId="140" applyNumberFormat="0" applyFill="0" applyAlignment="0" applyProtection="0"/>
    <xf numFmtId="0" fontId="49" fillId="49" borderId="138" applyNumberFormat="0" applyAlignment="0" applyProtection="0"/>
    <xf numFmtId="0" fontId="21" fillId="0" borderId="142" applyNumberFormat="0" applyFill="0" applyAlignment="0" applyProtection="0"/>
    <xf numFmtId="4" fontId="21" fillId="0" borderId="142">
      <alignment horizontal="right" vertical="center"/>
    </xf>
    <xf numFmtId="0" fontId="21" fillId="0" borderId="142">
      <alignment horizontal="right" vertical="center"/>
    </xf>
    <xf numFmtId="0" fontId="45" fillId="36" borderId="139" applyNumberFormat="0" applyAlignment="0" applyProtection="0"/>
    <xf numFmtId="0" fontId="30" fillId="49" borderId="138" applyNumberFormat="0" applyAlignment="0" applyProtection="0"/>
    <xf numFmtId="0" fontId="32" fillId="49" borderId="139" applyNumberFormat="0" applyAlignment="0" applyProtection="0"/>
    <xf numFmtId="0" fontId="21" fillId="27" borderId="145">
      <alignment horizontal="left" vertical="center" wrapText="1" indent="2"/>
    </xf>
    <xf numFmtId="0" fontId="33" fillId="49" borderId="139" applyNumberFormat="0" applyAlignment="0" applyProtection="0"/>
    <xf numFmtId="0" fontId="33" fillId="49" borderId="139" applyNumberFormat="0" applyAlignment="0" applyProtection="0"/>
    <xf numFmtId="4" fontId="18" fillId="27" borderId="143">
      <alignment horizontal="right" vertical="center"/>
    </xf>
    <xf numFmtId="0" fontId="18" fillId="27" borderId="143">
      <alignment horizontal="right" vertical="center"/>
    </xf>
    <xf numFmtId="0" fontId="18" fillId="27" borderId="142">
      <alignment horizontal="right" vertical="center"/>
    </xf>
    <xf numFmtId="4" fontId="23" fillId="25" borderId="142">
      <alignment horizontal="right" vertical="center"/>
    </xf>
    <xf numFmtId="0" fontId="36" fillId="36" borderId="139" applyNumberFormat="0" applyAlignment="0" applyProtection="0"/>
    <xf numFmtId="0" fontId="37" fillId="0" borderId="140" applyNumberFormat="0" applyFill="0" applyAlignment="0" applyProtection="0"/>
    <xf numFmtId="0" fontId="52" fillId="0" borderId="140" applyNumberFormat="0" applyFill="0" applyAlignment="0" applyProtection="0"/>
    <xf numFmtId="0" fontId="27" fillId="52" borderId="141" applyNumberFormat="0" applyFont="0" applyAlignment="0" applyProtection="0"/>
    <xf numFmtId="0" fontId="45" fillId="36" borderId="139" applyNumberFormat="0" applyAlignment="0" applyProtection="0"/>
    <xf numFmtId="49" fontId="20" fillId="0" borderId="142" applyNumberFormat="0" applyFill="0" applyBorder="0" applyProtection="0">
      <alignment horizontal="left" vertical="center"/>
    </xf>
    <xf numFmtId="0" fontId="21" fillId="27" borderId="145">
      <alignment horizontal="left" vertical="center" wrapText="1" indent="2"/>
    </xf>
    <xf numFmtId="0" fontId="33" fillId="49" borderId="139" applyNumberFormat="0" applyAlignment="0" applyProtection="0"/>
    <xf numFmtId="0" fontId="21" fillId="0" borderId="145">
      <alignment horizontal="left" vertical="center" wrapText="1" indent="2"/>
    </xf>
    <xf numFmtId="0" fontId="27" fillId="52" borderId="141" applyNumberFormat="0" applyFont="0" applyAlignment="0" applyProtection="0"/>
    <xf numFmtId="0" fontId="19" fillId="52" borderId="141" applyNumberFormat="0" applyFont="0" applyAlignment="0" applyProtection="0"/>
    <xf numFmtId="0" fontId="49" fillId="49" borderId="138" applyNumberFormat="0" applyAlignment="0" applyProtection="0"/>
    <xf numFmtId="0" fontId="52" fillId="0" borderId="140" applyNumberFormat="0" applyFill="0" applyAlignment="0" applyProtection="0"/>
    <xf numFmtId="4" fontId="21" fillId="26" borderId="142"/>
    <xf numFmtId="0" fontId="18" fillId="27" borderId="142">
      <alignment horizontal="right" vertical="center"/>
    </xf>
    <xf numFmtId="0" fontId="52" fillId="0" borderId="140" applyNumberFormat="0" applyFill="0" applyAlignment="0" applyProtection="0"/>
    <xf numFmtId="4" fontId="18" fillId="27" borderId="144">
      <alignment horizontal="right" vertical="center"/>
    </xf>
    <xf numFmtId="0" fontId="32" fillId="49" borderId="139" applyNumberFormat="0" applyAlignment="0" applyProtection="0"/>
    <xf numFmtId="0" fontId="18" fillId="27" borderId="143">
      <alignment horizontal="right" vertical="center"/>
    </xf>
    <xf numFmtId="0" fontId="33" fillId="49" borderId="139" applyNumberFormat="0" applyAlignment="0" applyProtection="0"/>
    <xf numFmtId="0" fontId="37" fillId="0" borderId="140" applyNumberFormat="0" applyFill="0" applyAlignment="0" applyProtection="0"/>
    <xf numFmtId="0" fontId="27" fillId="52" borderId="141" applyNumberFormat="0" applyFont="0" applyAlignment="0" applyProtection="0"/>
    <xf numFmtId="4" fontId="18" fillId="27" borderId="143">
      <alignment horizontal="right" vertical="center"/>
    </xf>
    <xf numFmtId="0" fontId="21" fillId="27" borderId="145">
      <alignment horizontal="left" vertical="center" wrapText="1" indent="2"/>
    </xf>
    <xf numFmtId="0" fontId="21" fillId="26" borderId="142"/>
    <xf numFmtId="167" fontId="21" fillId="53" borderId="142" applyNumberFormat="0" applyFont="0" applyBorder="0" applyAlignment="0" applyProtection="0">
      <alignment horizontal="right" vertical="center"/>
    </xf>
    <xf numFmtId="0" fontId="21" fillId="0" borderId="142" applyNumberFormat="0" applyFill="0" applyAlignment="0" applyProtection="0"/>
    <xf numFmtId="4" fontId="21" fillId="0" borderId="142" applyFill="0" applyBorder="0" applyProtection="0">
      <alignment horizontal="right" vertical="center"/>
    </xf>
    <xf numFmtId="4" fontId="18" fillId="25" borderId="142">
      <alignment horizontal="right" vertical="center"/>
    </xf>
    <xf numFmtId="0" fontId="37" fillId="0" borderId="140" applyNumberFormat="0" applyFill="0" applyAlignment="0" applyProtection="0"/>
    <xf numFmtId="49" fontId="20" fillId="0" borderId="142" applyNumberFormat="0" applyFill="0" applyBorder="0" applyProtection="0">
      <alignment horizontal="left" vertical="center"/>
    </xf>
    <xf numFmtId="49" fontId="21" fillId="0" borderId="143" applyNumberFormat="0" applyFont="0" applyFill="0" applyBorder="0" applyProtection="0">
      <alignment horizontal="left" vertical="center" indent="5"/>
    </xf>
    <xf numFmtId="0" fontId="21" fillId="25" borderId="143">
      <alignment horizontal="left" vertical="center"/>
    </xf>
    <xf numFmtId="0" fontId="33" fillId="49" borderId="139" applyNumberFormat="0" applyAlignment="0" applyProtection="0"/>
    <xf numFmtId="4" fontId="18" fillId="27" borderId="144">
      <alignment horizontal="right" vertical="center"/>
    </xf>
    <xf numFmtId="0" fontId="45" fillId="36" borderId="139" applyNumberFormat="0" applyAlignment="0" applyProtection="0"/>
    <xf numFmtId="0" fontId="45" fillId="36" borderId="139" applyNumberFormat="0" applyAlignment="0" applyProtection="0"/>
    <xf numFmtId="0" fontId="27" fillId="52" borderId="141" applyNumberFormat="0" applyFont="0" applyAlignment="0" applyProtection="0"/>
    <xf numFmtId="0" fontId="49" fillId="49" borderId="138" applyNumberFormat="0" applyAlignment="0" applyProtection="0"/>
    <xf numFmtId="0" fontId="52" fillId="0" borderId="140" applyNumberFormat="0" applyFill="0" applyAlignment="0" applyProtection="0"/>
    <xf numFmtId="0" fontId="18" fillId="27" borderId="142">
      <alignment horizontal="right" vertical="center"/>
    </xf>
    <xf numFmtId="0" fontId="19" fillId="52" borderId="141" applyNumberFormat="0" applyFont="0" applyAlignment="0" applyProtection="0"/>
    <xf numFmtId="4" fontId="21" fillId="0" borderId="142">
      <alignment horizontal="right" vertical="center"/>
    </xf>
    <xf numFmtId="0" fontId="52" fillId="0" borderId="140" applyNumberFormat="0" applyFill="0" applyAlignment="0" applyProtection="0"/>
    <xf numFmtId="0" fontId="18" fillId="27" borderId="142">
      <alignment horizontal="right" vertical="center"/>
    </xf>
    <xf numFmtId="0" fontId="18" fillId="27" borderId="142">
      <alignment horizontal="right" vertical="center"/>
    </xf>
    <xf numFmtId="4" fontId="23" fillId="25" borderId="142">
      <alignment horizontal="right" vertical="center"/>
    </xf>
    <xf numFmtId="0" fontId="18" fillId="25" borderId="142">
      <alignment horizontal="right" vertical="center"/>
    </xf>
    <xf numFmtId="4" fontId="18" fillId="25" borderId="142">
      <alignment horizontal="right" vertical="center"/>
    </xf>
    <xf numFmtId="0" fontId="23" fillId="25" borderId="142">
      <alignment horizontal="right" vertical="center"/>
    </xf>
    <xf numFmtId="4" fontId="23" fillId="25" borderId="142">
      <alignment horizontal="right" vertical="center"/>
    </xf>
    <xf numFmtId="0" fontId="18" fillId="27" borderId="142">
      <alignment horizontal="right" vertical="center"/>
    </xf>
    <xf numFmtId="4" fontId="18" fillId="27" borderId="142">
      <alignment horizontal="right" vertical="center"/>
    </xf>
    <xf numFmtId="0" fontId="18" fillId="27" borderId="142">
      <alignment horizontal="right" vertical="center"/>
    </xf>
    <xf numFmtId="4" fontId="18" fillId="27" borderId="142">
      <alignment horizontal="right" vertical="center"/>
    </xf>
    <xf numFmtId="0" fontId="18" fillId="27" borderId="143">
      <alignment horizontal="right" vertical="center"/>
    </xf>
    <xf numFmtId="4" fontId="18" fillId="27" borderId="143">
      <alignment horizontal="right" vertical="center"/>
    </xf>
    <xf numFmtId="0" fontId="18" fillId="27" borderId="144">
      <alignment horizontal="right" vertical="center"/>
    </xf>
    <xf numFmtId="4" fontId="18" fillId="27" borderId="144">
      <alignment horizontal="right" vertical="center"/>
    </xf>
    <xf numFmtId="0" fontId="33" fillId="49" borderId="139" applyNumberFormat="0" applyAlignment="0" applyProtection="0"/>
    <xf numFmtId="0" fontId="21" fillId="27" borderId="145">
      <alignment horizontal="left" vertical="center" wrapText="1" indent="2"/>
    </xf>
    <xf numFmtId="0" fontId="21" fillId="0" borderId="145">
      <alignment horizontal="left" vertical="center" wrapText="1" indent="2"/>
    </xf>
    <xf numFmtId="0" fontId="21" fillId="25" borderId="143">
      <alignment horizontal="left" vertical="center"/>
    </xf>
    <xf numFmtId="0" fontId="45" fillId="36" borderId="139" applyNumberFormat="0" applyAlignment="0" applyProtection="0"/>
    <xf numFmtId="0" fontId="21" fillId="0" borderId="142">
      <alignment horizontal="right" vertical="center"/>
    </xf>
    <xf numFmtId="4" fontId="21" fillId="0" borderId="142">
      <alignment horizontal="right" vertical="center"/>
    </xf>
    <xf numFmtId="0" fontId="21" fillId="0" borderId="142" applyNumberFormat="0" applyFill="0" applyAlignment="0" applyProtection="0"/>
    <xf numFmtId="0" fontId="49" fillId="49" borderId="138" applyNumberFormat="0" applyAlignment="0" applyProtection="0"/>
    <xf numFmtId="167" fontId="21" fillId="53" borderId="142" applyNumberFormat="0" applyFont="0" applyBorder="0" applyAlignment="0" applyProtection="0">
      <alignment horizontal="right" vertical="center"/>
    </xf>
    <xf numFmtId="0" fontId="21" fillId="26" borderId="142"/>
    <xf numFmtId="4" fontId="21" fillId="26" borderId="142"/>
    <xf numFmtId="0" fontId="52" fillId="0" borderId="140" applyNumberFormat="0" applyFill="0" applyAlignment="0" applyProtection="0"/>
    <xf numFmtId="0" fontId="19" fillId="52" borderId="141" applyNumberFormat="0" applyFont="0" applyAlignment="0" applyProtection="0"/>
    <xf numFmtId="0" fontId="27" fillId="52" borderId="141" applyNumberFormat="0" applyFont="0" applyAlignment="0" applyProtection="0"/>
    <xf numFmtId="0" fontId="21" fillId="0" borderId="142" applyNumberFormat="0" applyFill="0" applyAlignment="0" applyProtection="0"/>
    <xf numFmtId="0" fontId="37" fillId="0" borderId="140" applyNumberFormat="0" applyFill="0" applyAlignment="0" applyProtection="0"/>
    <xf numFmtId="0" fontId="52" fillId="0" borderId="140" applyNumberFormat="0" applyFill="0" applyAlignment="0" applyProtection="0"/>
    <xf numFmtId="0" fontId="36" fillId="36" borderId="139" applyNumberFormat="0" applyAlignment="0" applyProtection="0"/>
    <xf numFmtId="0" fontId="33" fillId="49" borderId="139" applyNumberFormat="0" applyAlignment="0" applyProtection="0"/>
    <xf numFmtId="4" fontId="23" fillId="25" borderId="142">
      <alignment horizontal="right" vertical="center"/>
    </xf>
    <xf numFmtId="0" fontId="18" fillId="25" borderId="142">
      <alignment horizontal="right" vertical="center"/>
    </xf>
    <xf numFmtId="167" fontId="21" fillId="53" borderId="142" applyNumberFormat="0" applyFont="0" applyBorder="0" applyAlignment="0" applyProtection="0">
      <alignment horizontal="right" vertical="center"/>
    </xf>
    <xf numFmtId="0" fontId="37" fillId="0" borderId="140" applyNumberFormat="0" applyFill="0" applyAlignment="0" applyProtection="0"/>
    <xf numFmtId="49" fontId="21" fillId="0" borderId="142" applyNumberFormat="0" applyFont="0" applyFill="0" applyBorder="0" applyProtection="0">
      <alignment horizontal="left" vertical="center" indent="2"/>
    </xf>
    <xf numFmtId="49" fontId="21" fillId="0" borderId="143" applyNumberFormat="0" applyFont="0" applyFill="0" applyBorder="0" applyProtection="0">
      <alignment horizontal="left" vertical="center" indent="5"/>
    </xf>
    <xf numFmtId="49" fontId="21" fillId="0" borderId="142" applyNumberFormat="0" applyFont="0" applyFill="0" applyBorder="0" applyProtection="0">
      <alignment horizontal="left" vertical="center" indent="2"/>
    </xf>
    <xf numFmtId="4" fontId="21" fillId="0" borderId="142" applyFill="0" applyBorder="0" applyProtection="0">
      <alignment horizontal="right" vertical="center"/>
    </xf>
    <xf numFmtId="49" fontId="20" fillId="0" borderId="142" applyNumberFormat="0" applyFill="0" applyBorder="0" applyProtection="0">
      <alignment horizontal="left" vertical="center"/>
    </xf>
    <xf numFmtId="0" fontId="21" fillId="0" borderId="145">
      <alignment horizontal="left" vertical="center" wrapText="1" indent="2"/>
    </xf>
    <xf numFmtId="0" fontId="49" fillId="49" borderId="138" applyNumberFormat="0" applyAlignment="0" applyProtection="0"/>
    <xf numFmtId="0" fontId="18" fillId="27" borderId="144">
      <alignment horizontal="right" vertical="center"/>
    </xf>
    <xf numFmtId="0" fontId="36" fillId="36" borderId="139" applyNumberFormat="0" applyAlignment="0" applyProtection="0"/>
    <xf numFmtId="0" fontId="18" fillId="27" borderId="144">
      <alignment horizontal="right" vertical="center"/>
    </xf>
    <xf numFmtId="4" fontId="18" fillId="27" borderId="142">
      <alignment horizontal="right" vertical="center"/>
    </xf>
    <xf numFmtId="0" fontId="18" fillId="27" borderId="142">
      <alignment horizontal="right" vertical="center"/>
    </xf>
    <xf numFmtId="0" fontId="30" fillId="49" borderId="138" applyNumberFormat="0" applyAlignment="0" applyProtection="0"/>
    <xf numFmtId="0" fontId="32" fillId="49" borderId="139" applyNumberFormat="0" applyAlignment="0" applyProtection="0"/>
    <xf numFmtId="0" fontId="37" fillId="0" borderId="140" applyNumberFormat="0" applyFill="0" applyAlignment="0" applyProtection="0"/>
    <xf numFmtId="0" fontId="21" fillId="26" borderId="142"/>
    <xf numFmtId="4" fontId="21" fillId="26" borderId="142"/>
    <xf numFmtId="4" fontId="18" fillId="27" borderId="142">
      <alignment horizontal="right" vertical="center"/>
    </xf>
    <xf numFmtId="0" fontId="23" fillId="25" borderId="142">
      <alignment horizontal="right" vertical="center"/>
    </xf>
    <xf numFmtId="0" fontId="36" fillId="36" borderId="139" applyNumberFormat="0" applyAlignment="0" applyProtection="0"/>
    <xf numFmtId="0" fontId="33" fillId="49" borderId="139" applyNumberFormat="0" applyAlignment="0" applyProtection="0"/>
    <xf numFmtId="4" fontId="21" fillId="0" borderId="142">
      <alignment horizontal="right" vertical="center"/>
    </xf>
    <xf numFmtId="0" fontId="21" fillId="27" borderId="145">
      <alignment horizontal="left" vertical="center" wrapText="1" indent="2"/>
    </xf>
    <xf numFmtId="0" fontId="21" fillId="0" borderId="145">
      <alignment horizontal="left" vertical="center" wrapText="1" indent="2"/>
    </xf>
    <xf numFmtId="0" fontId="49" fillId="49" borderId="138" applyNumberFormat="0" applyAlignment="0" applyProtection="0"/>
    <xf numFmtId="0" fontId="45" fillId="36" borderId="139" applyNumberFormat="0" applyAlignment="0" applyProtection="0"/>
    <xf numFmtId="0" fontId="32" fillId="49" borderId="139" applyNumberFormat="0" applyAlignment="0" applyProtection="0"/>
    <xf numFmtId="0" fontId="30" fillId="49" borderId="138" applyNumberFormat="0" applyAlignment="0" applyProtection="0"/>
    <xf numFmtId="0" fontId="18" fillId="27" borderId="144">
      <alignment horizontal="right" vertical="center"/>
    </xf>
    <xf numFmtId="0" fontId="23" fillId="25" borderId="142">
      <alignment horizontal="right" vertical="center"/>
    </xf>
    <xf numFmtId="4" fontId="18" fillId="25" borderId="142">
      <alignment horizontal="right" vertical="center"/>
    </xf>
    <xf numFmtId="4" fontId="18" fillId="27" borderId="142">
      <alignment horizontal="right" vertical="center"/>
    </xf>
    <xf numFmtId="49" fontId="21" fillId="0" borderId="143" applyNumberFormat="0" applyFont="0" applyFill="0" applyBorder="0" applyProtection="0">
      <alignment horizontal="left" vertical="center" indent="5"/>
    </xf>
    <xf numFmtId="4" fontId="21" fillId="0" borderId="142" applyFill="0" applyBorder="0" applyProtection="0">
      <alignment horizontal="right" vertical="center"/>
    </xf>
    <xf numFmtId="4" fontId="18" fillId="25" borderId="142">
      <alignment horizontal="right" vertical="center"/>
    </xf>
    <xf numFmtId="0" fontId="45" fillId="36" borderId="139" applyNumberFormat="0" applyAlignment="0" applyProtection="0"/>
    <xf numFmtId="0" fontId="36" fillId="36" borderId="139" applyNumberFormat="0" applyAlignment="0" applyProtection="0"/>
    <xf numFmtId="0" fontId="32" fillId="49" borderId="139" applyNumberFormat="0" applyAlignment="0" applyProtection="0"/>
    <xf numFmtId="0" fontId="21" fillId="27" borderId="145">
      <alignment horizontal="left" vertical="center" wrapText="1" indent="2"/>
    </xf>
    <xf numFmtId="0" fontId="21" fillId="0" borderId="145">
      <alignment horizontal="left" vertical="center" wrapText="1" indent="2"/>
    </xf>
    <xf numFmtId="0" fontId="21" fillId="27" borderId="145">
      <alignment horizontal="left" vertical="center" wrapText="1" indent="2"/>
    </xf>
    <xf numFmtId="0" fontId="72" fillId="0" borderId="0"/>
    <xf numFmtId="0" fontId="73" fillId="0" borderId="0"/>
    <xf numFmtId="169" fontId="72" fillId="0" borderId="0"/>
    <xf numFmtId="169" fontId="72" fillId="0" borderId="0"/>
    <xf numFmtId="0" fontId="74" fillId="0" borderId="0"/>
    <xf numFmtId="164" fontId="1" fillId="0" borderId="0" applyFont="0" applyFill="0" applyBorder="0" applyAlignment="0" applyProtection="0"/>
    <xf numFmtId="0" fontId="1" fillId="8" borderId="0" applyNumberFormat="0" applyBorder="0" applyAlignment="0" applyProtection="0"/>
    <xf numFmtId="0" fontId="13" fillId="0" borderId="0" applyNumberFormat="0" applyFill="0" applyBorder="0" applyAlignment="0" applyProtection="0"/>
    <xf numFmtId="0" fontId="4" fillId="4" borderId="2" applyNumberFormat="0" applyAlignment="0" applyProtection="0"/>
    <xf numFmtId="0" fontId="5" fillId="4" borderId="1" applyNumberFormat="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8" fillId="0" borderId="3" applyNumberFormat="0" applyFill="0" applyAlignment="0" applyProtection="0"/>
    <xf numFmtId="0" fontId="1" fillId="5" borderId="0" applyNumberFormat="0" applyBorder="0" applyAlignment="0" applyProtection="0"/>
    <xf numFmtId="0" fontId="1" fillId="6" borderId="0" applyNumberFormat="0" applyBorder="0" applyAlignment="0" applyProtection="0"/>
    <xf numFmtId="0" fontId="9"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9"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9"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21" fillId="0" borderId="142" applyNumberFormat="0" applyFill="0" applyAlignment="0" applyProtection="0"/>
    <xf numFmtId="0" fontId="18" fillId="27" borderId="142">
      <alignment horizontal="right" vertical="center"/>
    </xf>
    <xf numFmtId="0" fontId="18" fillId="27" borderId="142">
      <alignment horizontal="right" vertical="center"/>
    </xf>
    <xf numFmtId="0" fontId="9" fillId="22" borderId="0" applyNumberFormat="0" applyBorder="0" applyAlignment="0" applyProtection="0"/>
    <xf numFmtId="0" fontId="21" fillId="0" borderId="142">
      <alignment horizontal="right" vertical="center"/>
    </xf>
    <xf numFmtId="0" fontId="23" fillId="25" borderId="142">
      <alignment horizontal="right" vertical="center"/>
    </xf>
    <xf numFmtId="0" fontId="21" fillId="26" borderId="142"/>
    <xf numFmtId="0" fontId="18" fillId="25" borderId="142">
      <alignment horizontal="right" vertical="center"/>
    </xf>
    <xf numFmtId="0" fontId="33" fillId="49" borderId="147" applyNumberFormat="0" applyAlignment="0" applyProtection="0"/>
    <xf numFmtId="164" fontId="24" fillId="0" borderId="0" applyFont="0" applyFill="0" applyBorder="0" applyAlignment="0" applyProtection="0"/>
    <xf numFmtId="164" fontId="24" fillId="0" borderId="0" applyFont="0" applyFill="0" applyBorder="0" applyAlignment="0" applyProtection="0"/>
    <xf numFmtId="0" fontId="45" fillId="36" borderId="147" applyNumberFormat="0" applyAlignment="0" applyProtection="0"/>
    <xf numFmtId="0" fontId="1" fillId="6" borderId="0" applyNumberFormat="0" applyBorder="0" applyAlignment="0" applyProtection="0"/>
    <xf numFmtId="4" fontId="21" fillId="0" borderId="142" applyFill="0" applyBorder="0" applyProtection="0">
      <alignment horizontal="right" vertical="center"/>
    </xf>
    <xf numFmtId="0" fontId="27" fillId="52" borderId="149" applyNumberFormat="0" applyFont="0" applyAlignment="0" applyProtection="0"/>
    <xf numFmtId="0" fontId="19" fillId="52" borderId="149" applyNumberFormat="0" applyFont="0" applyAlignment="0" applyProtection="0"/>
    <xf numFmtId="0" fontId="49" fillId="49" borderId="146" applyNumberFormat="0" applyAlignment="0" applyProtection="0"/>
    <xf numFmtId="0" fontId="52" fillId="0" borderId="148" applyNumberFormat="0" applyFill="0" applyAlignment="0" applyProtection="0"/>
    <xf numFmtId="0" fontId="1" fillId="5" borderId="0" applyNumberFormat="0" applyBorder="0" applyAlignment="0" applyProtection="0"/>
    <xf numFmtId="0" fontId="1" fillId="17" borderId="0" applyNumberFormat="0" applyBorder="0" applyAlignment="0" applyProtection="0"/>
    <xf numFmtId="0" fontId="33" fillId="49" borderId="147" applyNumberFormat="0" applyAlignment="0" applyProtection="0"/>
    <xf numFmtId="0" fontId="45" fillId="36" borderId="147" applyNumberFormat="0" applyAlignment="0" applyProtection="0"/>
    <xf numFmtId="0" fontId="4" fillId="4" borderId="2" applyNumberFormat="0" applyAlignment="0" applyProtection="0"/>
    <xf numFmtId="0" fontId="27" fillId="52" borderId="149" applyNumberFormat="0" applyFont="0" applyAlignment="0" applyProtection="0"/>
    <xf numFmtId="0" fontId="49" fillId="49" borderId="146" applyNumberFormat="0" applyAlignment="0" applyProtection="0"/>
    <xf numFmtId="0" fontId="52" fillId="0" borderId="148" applyNumberFormat="0" applyFill="0" applyAlignment="0" applyProtection="0"/>
    <xf numFmtId="0" fontId="18" fillId="25" borderId="150">
      <alignment horizontal="right" vertical="center"/>
    </xf>
    <xf numFmtId="4" fontId="18" fillId="25" borderId="150">
      <alignment horizontal="right" vertical="center"/>
    </xf>
    <xf numFmtId="0" fontId="23" fillId="25" borderId="150">
      <alignment horizontal="right" vertical="center"/>
    </xf>
    <xf numFmtId="4" fontId="23" fillId="25" borderId="150">
      <alignment horizontal="right" vertical="center"/>
    </xf>
    <xf numFmtId="0" fontId="18" fillId="27" borderId="150">
      <alignment horizontal="right" vertical="center"/>
    </xf>
    <xf numFmtId="4" fontId="18" fillId="27" borderId="150">
      <alignment horizontal="right" vertical="center"/>
    </xf>
    <xf numFmtId="0" fontId="18" fillId="27" borderId="150">
      <alignment horizontal="right" vertical="center"/>
    </xf>
    <xf numFmtId="4" fontId="18" fillId="27" borderId="150">
      <alignment horizontal="right" vertical="center"/>
    </xf>
    <xf numFmtId="0" fontId="18" fillId="27" borderId="151">
      <alignment horizontal="right" vertical="center"/>
    </xf>
    <xf numFmtId="4" fontId="18" fillId="27" borderId="151">
      <alignment horizontal="right" vertical="center"/>
    </xf>
    <xf numFmtId="0" fontId="18" fillId="27" borderId="152">
      <alignment horizontal="right" vertical="center"/>
    </xf>
    <xf numFmtId="4" fontId="18" fillId="27" borderId="152">
      <alignment horizontal="right" vertical="center"/>
    </xf>
    <xf numFmtId="0" fontId="33" fillId="49" borderId="147" applyNumberFormat="0" applyAlignment="0" applyProtection="0"/>
    <xf numFmtId="0" fontId="21" fillId="27" borderId="153">
      <alignment horizontal="left" vertical="center" wrapText="1" indent="2"/>
    </xf>
    <xf numFmtId="0" fontId="21" fillId="0" borderId="153">
      <alignment horizontal="left" vertical="center" wrapText="1" indent="2"/>
    </xf>
    <xf numFmtId="0" fontId="21" fillId="25" borderId="151">
      <alignment horizontal="left" vertical="center"/>
    </xf>
    <xf numFmtId="0" fontId="45" fillId="36" borderId="147" applyNumberFormat="0" applyAlignment="0" applyProtection="0"/>
    <xf numFmtId="0" fontId="21" fillId="0" borderId="150">
      <alignment horizontal="right" vertical="center"/>
    </xf>
    <xf numFmtId="4" fontId="21" fillId="0" borderId="150">
      <alignment horizontal="right" vertical="center"/>
    </xf>
    <xf numFmtId="0" fontId="21" fillId="0" borderId="150" applyNumberFormat="0" applyFill="0" applyAlignment="0" applyProtection="0"/>
    <xf numFmtId="0" fontId="49" fillId="49" borderId="146" applyNumberFormat="0" applyAlignment="0" applyProtection="0"/>
    <xf numFmtId="167" fontId="21" fillId="53" borderId="150" applyNumberFormat="0" applyFont="0" applyBorder="0" applyAlignment="0" applyProtection="0">
      <alignment horizontal="right" vertical="center"/>
    </xf>
    <xf numFmtId="0" fontId="21" fillId="26" borderId="150"/>
    <xf numFmtId="4" fontId="21" fillId="26" borderId="150"/>
    <xf numFmtId="0" fontId="52" fillId="0" borderId="148" applyNumberFormat="0" applyFill="0" applyAlignment="0" applyProtection="0"/>
    <xf numFmtId="0" fontId="5" fillId="4" borderId="1" applyNumberFormat="0" applyAlignment="0" applyProtection="0"/>
    <xf numFmtId="0" fontId="1" fillId="11" borderId="0" applyNumberFormat="0" applyBorder="0" applyAlignment="0" applyProtection="0"/>
    <xf numFmtId="0" fontId="1" fillId="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17" borderId="0" applyNumberFormat="0" applyBorder="0" applyAlignment="0" applyProtection="0"/>
    <xf numFmtId="0" fontId="9" fillId="10" borderId="0" applyNumberFormat="0" applyBorder="0" applyAlignment="0" applyProtection="0"/>
    <xf numFmtId="49" fontId="21" fillId="0" borderId="150" applyNumberFormat="0" applyFont="0" applyFill="0" applyBorder="0" applyProtection="0">
      <alignment horizontal="left" vertical="center" indent="2"/>
    </xf>
    <xf numFmtId="49" fontId="21" fillId="0" borderId="151" applyNumberFormat="0" applyFont="0" applyFill="0" applyBorder="0" applyProtection="0">
      <alignment horizontal="left" vertical="center" indent="5"/>
    </xf>
    <xf numFmtId="0" fontId="9" fillId="7" borderId="0" applyNumberFormat="0" applyBorder="0" applyAlignment="0" applyProtection="0"/>
    <xf numFmtId="4" fontId="21" fillId="0" borderId="150" applyFill="0" applyBorder="0" applyProtection="0">
      <alignment horizontal="right" vertical="center"/>
    </xf>
    <xf numFmtId="49" fontId="20" fillId="0" borderId="150" applyNumberFormat="0" applyFill="0" applyBorder="0" applyProtection="0">
      <alignment horizontal="left" vertical="center"/>
    </xf>
    <xf numFmtId="0" fontId="30" fillId="49" borderId="146" applyNumberFormat="0" applyAlignment="0" applyProtection="0"/>
    <xf numFmtId="0" fontId="32" fillId="49" borderId="147" applyNumberFormat="0" applyAlignment="0" applyProtection="0"/>
    <xf numFmtId="0" fontId="37" fillId="0" borderId="148" applyNumberFormat="0" applyFill="0" applyAlignment="0" applyProtection="0"/>
    <xf numFmtId="0" fontId="36" fillId="36" borderId="147" applyNumberFormat="0" applyAlignment="0" applyProtection="0"/>
    <xf numFmtId="0" fontId="21" fillId="27" borderId="153">
      <alignment horizontal="left" vertical="center" wrapText="1" indent="2"/>
    </xf>
    <xf numFmtId="0" fontId="21" fillId="0" borderId="153">
      <alignment horizontal="left" vertical="center" wrapText="1" indent="2"/>
    </xf>
    <xf numFmtId="0" fontId="1" fillId="12" borderId="0" applyNumberFormat="0" applyBorder="0" applyAlignment="0" applyProtection="0"/>
    <xf numFmtId="0" fontId="9" fillId="19"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9" fillId="16" borderId="0" applyNumberFormat="0" applyBorder="0" applyAlignment="0" applyProtection="0"/>
    <xf numFmtId="0" fontId="1" fillId="14" borderId="0" applyNumberFormat="0" applyBorder="0" applyAlignment="0" applyProtection="0"/>
    <xf numFmtId="0" fontId="9" fillId="13"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9" fillId="7" borderId="0" applyNumberFormat="0" applyBorder="0" applyAlignment="0" applyProtection="0"/>
    <xf numFmtId="0" fontId="7" fillId="0" borderId="0" applyNumberFormat="0" applyFill="0" applyBorder="0" applyAlignment="0" applyProtection="0"/>
    <xf numFmtId="0" fontId="8" fillId="0" borderId="3" applyNumberFormat="0" applyFill="0" applyAlignment="0" applyProtection="0"/>
    <xf numFmtId="0" fontId="6" fillId="0" borderId="0" applyNumberFormat="0" applyFill="0" applyBorder="0" applyAlignment="0" applyProtection="0"/>
    <xf numFmtId="4" fontId="18" fillId="27" borderId="150">
      <alignment horizontal="right" vertical="center"/>
    </xf>
    <xf numFmtId="0" fontId="21" fillId="26" borderId="150"/>
    <xf numFmtId="0" fontId="32" fillId="49" borderId="147" applyNumberFormat="0" applyAlignment="0" applyProtection="0"/>
    <xf numFmtId="0" fontId="18" fillId="25" borderId="150">
      <alignment horizontal="right" vertical="center"/>
    </xf>
    <xf numFmtId="0" fontId="21" fillId="0" borderId="150">
      <alignment horizontal="right" vertical="center"/>
    </xf>
    <xf numFmtId="0" fontId="52" fillId="0" borderId="148" applyNumberFormat="0" applyFill="0" applyAlignment="0" applyProtection="0"/>
    <xf numFmtId="0" fontId="21" fillId="25" borderId="151">
      <alignment horizontal="left" vertical="center"/>
    </xf>
    <xf numFmtId="0" fontId="45" fillId="36" borderId="147" applyNumberFormat="0" applyAlignment="0" applyProtection="0"/>
    <xf numFmtId="167" fontId="21" fillId="53" borderId="150" applyNumberFormat="0" applyFont="0" applyBorder="0" applyAlignment="0" applyProtection="0">
      <alignment horizontal="right" vertical="center"/>
    </xf>
    <xf numFmtId="0" fontId="27" fillId="52" borderId="149" applyNumberFormat="0" applyFont="0" applyAlignment="0" applyProtection="0"/>
    <xf numFmtId="0" fontId="21" fillId="0" borderId="153">
      <alignment horizontal="left" vertical="center" wrapText="1" indent="2"/>
    </xf>
    <xf numFmtId="4" fontId="21" fillId="26" borderId="150"/>
    <xf numFmtId="49" fontId="20" fillId="0" borderId="150" applyNumberFormat="0" applyFill="0" applyBorder="0" applyProtection="0">
      <alignment horizontal="left" vertical="center"/>
    </xf>
    <xf numFmtId="0" fontId="21" fillId="0" borderId="150">
      <alignment horizontal="right" vertical="center"/>
    </xf>
    <xf numFmtId="4" fontId="18" fillId="27" borderId="152">
      <alignment horizontal="right" vertical="center"/>
    </xf>
    <xf numFmtId="4" fontId="18" fillId="27" borderId="150">
      <alignment horizontal="right" vertical="center"/>
    </xf>
    <xf numFmtId="4" fontId="18" fillId="27" borderId="150">
      <alignment horizontal="right" vertical="center"/>
    </xf>
    <xf numFmtId="0" fontId="23" fillId="25" borderId="150">
      <alignment horizontal="right" vertical="center"/>
    </xf>
    <xf numFmtId="0" fontId="18" fillId="25" borderId="150">
      <alignment horizontal="right" vertical="center"/>
    </xf>
    <xf numFmtId="49" fontId="21" fillId="0" borderId="150" applyNumberFormat="0" applyFont="0" applyFill="0" applyBorder="0" applyProtection="0">
      <alignment horizontal="left" vertical="center" indent="2"/>
    </xf>
    <xf numFmtId="0" fontId="45" fillId="36" borderId="147" applyNumberFormat="0" applyAlignment="0" applyProtection="0"/>
    <xf numFmtId="0" fontId="30" fillId="49" borderId="146" applyNumberFormat="0" applyAlignment="0" applyProtection="0"/>
    <xf numFmtId="49" fontId="21" fillId="0" borderId="150" applyNumberFormat="0" applyFont="0" applyFill="0" applyBorder="0" applyProtection="0">
      <alignment horizontal="left" vertical="center" indent="2"/>
    </xf>
    <xf numFmtId="0" fontId="36" fillId="36" borderId="147" applyNumberFormat="0" applyAlignment="0" applyProtection="0"/>
    <xf numFmtId="4" fontId="21" fillId="0" borderId="150" applyFill="0" applyBorder="0" applyProtection="0">
      <alignment horizontal="right" vertical="center"/>
    </xf>
    <xf numFmtId="0" fontId="33" fillId="49" borderId="147" applyNumberFormat="0" applyAlignment="0" applyProtection="0"/>
    <xf numFmtId="0" fontId="52" fillId="0" borderId="148" applyNumberFormat="0" applyFill="0" applyAlignment="0" applyProtection="0"/>
    <xf numFmtId="0" fontId="49" fillId="49" borderId="146" applyNumberFormat="0" applyAlignment="0" applyProtection="0"/>
    <xf numFmtId="0" fontId="21" fillId="0" borderId="150" applyNumberFormat="0" applyFill="0" applyAlignment="0" applyProtection="0"/>
    <xf numFmtId="4" fontId="21" fillId="0" borderId="150">
      <alignment horizontal="right" vertical="center"/>
    </xf>
    <xf numFmtId="0" fontId="21" fillId="0" borderId="150">
      <alignment horizontal="right" vertical="center"/>
    </xf>
    <xf numFmtId="0" fontId="45" fillId="36" borderId="147" applyNumberFormat="0" applyAlignment="0" applyProtection="0"/>
    <xf numFmtId="0" fontId="30" fillId="49" borderId="146" applyNumberFormat="0" applyAlignment="0" applyProtection="0"/>
    <xf numFmtId="0" fontId="32" fillId="49" borderId="147" applyNumberFormat="0" applyAlignment="0" applyProtection="0"/>
    <xf numFmtId="0" fontId="21" fillId="27" borderId="153">
      <alignment horizontal="left" vertical="center" wrapText="1" indent="2"/>
    </xf>
    <xf numFmtId="0" fontId="33" fillId="49" borderId="147" applyNumberFormat="0" applyAlignment="0" applyProtection="0"/>
    <xf numFmtId="0" fontId="33" fillId="49" borderId="147" applyNumberFormat="0" applyAlignment="0" applyProtection="0"/>
    <xf numFmtId="4" fontId="18" fillId="27" borderId="151">
      <alignment horizontal="right" vertical="center"/>
    </xf>
    <xf numFmtId="0" fontId="18" fillId="27" borderId="151">
      <alignment horizontal="right" vertical="center"/>
    </xf>
    <xf numFmtId="0" fontId="18" fillId="27" borderId="150">
      <alignment horizontal="right" vertical="center"/>
    </xf>
    <xf numFmtId="4" fontId="23" fillId="25" borderId="150">
      <alignment horizontal="right" vertical="center"/>
    </xf>
    <xf numFmtId="0" fontId="36" fillId="36" borderId="147" applyNumberFormat="0" applyAlignment="0" applyProtection="0"/>
    <xf numFmtId="0" fontId="37" fillId="0" borderId="148" applyNumberFormat="0" applyFill="0" applyAlignment="0" applyProtection="0"/>
    <xf numFmtId="0" fontId="52" fillId="0" borderId="148" applyNumberFormat="0" applyFill="0" applyAlignment="0" applyProtection="0"/>
    <xf numFmtId="0" fontId="27" fillId="52" borderId="149" applyNumberFormat="0" applyFont="0" applyAlignment="0" applyProtection="0"/>
    <xf numFmtId="0" fontId="45" fillId="36" borderId="147" applyNumberFormat="0" applyAlignment="0" applyProtection="0"/>
    <xf numFmtId="49" fontId="20" fillId="0" borderId="150" applyNumberFormat="0" applyFill="0" applyBorder="0" applyProtection="0">
      <alignment horizontal="left" vertical="center"/>
    </xf>
    <xf numFmtId="0" fontId="21" fillId="27" borderId="153">
      <alignment horizontal="left" vertical="center" wrapText="1" indent="2"/>
    </xf>
    <xf numFmtId="0" fontId="33" fillId="49" borderId="147" applyNumberFormat="0" applyAlignment="0" applyProtection="0"/>
    <xf numFmtId="0" fontId="21" fillId="0" borderId="153">
      <alignment horizontal="left" vertical="center" wrapText="1" indent="2"/>
    </xf>
    <xf numFmtId="0" fontId="27" fillId="52" borderId="149" applyNumberFormat="0" applyFont="0" applyAlignment="0" applyProtection="0"/>
    <xf numFmtId="0" fontId="19" fillId="52" borderId="149" applyNumberFormat="0" applyFont="0" applyAlignment="0" applyProtection="0"/>
    <xf numFmtId="0" fontId="49" fillId="49" borderId="146" applyNumberFormat="0" applyAlignment="0" applyProtection="0"/>
    <xf numFmtId="0" fontId="52" fillId="0" borderId="148" applyNumberFormat="0" applyFill="0" applyAlignment="0" applyProtection="0"/>
    <xf numFmtId="4" fontId="21" fillId="26" borderId="150"/>
    <xf numFmtId="0" fontId="18" fillId="27" borderId="150">
      <alignment horizontal="right" vertical="center"/>
    </xf>
    <xf numFmtId="0" fontId="52" fillId="0" borderId="148" applyNumberFormat="0" applyFill="0" applyAlignment="0" applyProtection="0"/>
    <xf numFmtId="4" fontId="18" fillId="27" borderId="152">
      <alignment horizontal="right" vertical="center"/>
    </xf>
    <xf numFmtId="0" fontId="32" fillId="49" borderId="147" applyNumberFormat="0" applyAlignment="0" applyProtection="0"/>
    <xf numFmtId="0" fontId="18" fillId="27" borderId="151">
      <alignment horizontal="right" vertical="center"/>
    </xf>
    <xf numFmtId="0" fontId="33" fillId="49" borderId="147" applyNumberFormat="0" applyAlignment="0" applyProtection="0"/>
    <xf numFmtId="0" fontId="37" fillId="0" borderId="148" applyNumberFormat="0" applyFill="0" applyAlignment="0" applyProtection="0"/>
    <xf numFmtId="0" fontId="27" fillId="52" borderId="149" applyNumberFormat="0" applyFont="0" applyAlignment="0" applyProtection="0"/>
    <xf numFmtId="4" fontId="18" fillId="27" borderId="151">
      <alignment horizontal="right" vertical="center"/>
    </xf>
    <xf numFmtId="0" fontId="21" fillId="27" borderId="153">
      <alignment horizontal="left" vertical="center" wrapText="1" indent="2"/>
    </xf>
    <xf numFmtId="0" fontId="21" fillId="26" borderId="150"/>
    <xf numFmtId="167" fontId="21" fillId="53" borderId="150" applyNumberFormat="0" applyFont="0" applyBorder="0" applyAlignment="0" applyProtection="0">
      <alignment horizontal="right" vertical="center"/>
    </xf>
    <xf numFmtId="0" fontId="21" fillId="0" borderId="150" applyNumberFormat="0" applyFill="0" applyAlignment="0" applyProtection="0"/>
    <xf numFmtId="4" fontId="21" fillId="0" borderId="150" applyFill="0" applyBorder="0" applyProtection="0">
      <alignment horizontal="right" vertical="center"/>
    </xf>
    <xf numFmtId="4" fontId="18" fillId="25" borderId="150">
      <alignment horizontal="right" vertical="center"/>
    </xf>
    <xf numFmtId="0" fontId="37" fillId="0" borderId="148" applyNumberFormat="0" applyFill="0" applyAlignment="0" applyProtection="0"/>
    <xf numFmtId="49" fontId="20" fillId="0" borderId="150" applyNumberFormat="0" applyFill="0" applyBorder="0" applyProtection="0">
      <alignment horizontal="left" vertical="center"/>
    </xf>
    <xf numFmtId="49" fontId="21" fillId="0" borderId="151" applyNumberFormat="0" applyFont="0" applyFill="0" applyBorder="0" applyProtection="0">
      <alignment horizontal="left" vertical="center" indent="5"/>
    </xf>
    <xf numFmtId="0" fontId="21" fillId="25" borderId="151">
      <alignment horizontal="left" vertical="center"/>
    </xf>
    <xf numFmtId="0" fontId="33" fillId="49" borderId="147" applyNumberFormat="0" applyAlignment="0" applyProtection="0"/>
    <xf numFmtId="4" fontId="18" fillId="27" borderId="152">
      <alignment horizontal="right" vertical="center"/>
    </xf>
    <xf numFmtId="0" fontId="45" fillId="36" borderId="147" applyNumberFormat="0" applyAlignment="0" applyProtection="0"/>
    <xf numFmtId="0" fontId="45" fillId="36" borderId="147" applyNumberFormat="0" applyAlignment="0" applyProtection="0"/>
    <xf numFmtId="0" fontId="27" fillId="52" borderId="149" applyNumberFormat="0" applyFont="0" applyAlignment="0" applyProtection="0"/>
    <xf numFmtId="0" fontId="49" fillId="49" borderId="146" applyNumberFormat="0" applyAlignment="0" applyProtection="0"/>
    <xf numFmtId="0" fontId="52" fillId="0" borderId="148" applyNumberFormat="0" applyFill="0" applyAlignment="0" applyProtection="0"/>
    <xf numFmtId="0" fontId="18" fillId="27" borderId="150">
      <alignment horizontal="right" vertical="center"/>
    </xf>
    <xf numFmtId="0" fontId="19" fillId="52" borderId="149" applyNumberFormat="0" applyFont="0" applyAlignment="0" applyProtection="0"/>
    <xf numFmtId="4" fontId="21" fillId="0" borderId="150">
      <alignment horizontal="right" vertical="center"/>
    </xf>
    <xf numFmtId="0" fontId="52" fillId="0" borderId="148" applyNumberFormat="0" applyFill="0" applyAlignment="0" applyProtection="0"/>
    <xf numFmtId="0" fontId="18" fillId="27" borderId="150">
      <alignment horizontal="right" vertical="center"/>
    </xf>
    <xf numFmtId="0" fontId="18" fillId="27" borderId="150">
      <alignment horizontal="right" vertical="center"/>
    </xf>
    <xf numFmtId="4" fontId="23" fillId="25" borderId="150">
      <alignment horizontal="right" vertical="center"/>
    </xf>
    <xf numFmtId="0" fontId="18" fillId="25" borderId="150">
      <alignment horizontal="right" vertical="center"/>
    </xf>
    <xf numFmtId="4" fontId="18" fillId="25" borderId="150">
      <alignment horizontal="right" vertical="center"/>
    </xf>
    <xf numFmtId="0" fontId="23" fillId="25" borderId="150">
      <alignment horizontal="right" vertical="center"/>
    </xf>
    <xf numFmtId="4" fontId="23" fillId="25" borderId="150">
      <alignment horizontal="right" vertical="center"/>
    </xf>
    <xf numFmtId="0" fontId="18" fillId="27" borderId="150">
      <alignment horizontal="right" vertical="center"/>
    </xf>
    <xf numFmtId="4" fontId="18" fillId="27" borderId="150">
      <alignment horizontal="right" vertical="center"/>
    </xf>
    <xf numFmtId="0" fontId="18" fillId="27" borderId="150">
      <alignment horizontal="right" vertical="center"/>
    </xf>
    <xf numFmtId="4" fontId="18" fillId="27" borderId="150">
      <alignment horizontal="right" vertical="center"/>
    </xf>
    <xf numFmtId="0" fontId="18" fillId="27" borderId="151">
      <alignment horizontal="right" vertical="center"/>
    </xf>
    <xf numFmtId="4" fontId="18" fillId="27" borderId="151">
      <alignment horizontal="right" vertical="center"/>
    </xf>
    <xf numFmtId="0" fontId="18" fillId="27" borderId="152">
      <alignment horizontal="right" vertical="center"/>
    </xf>
    <xf numFmtId="4" fontId="18" fillId="27" borderId="152">
      <alignment horizontal="right" vertical="center"/>
    </xf>
    <xf numFmtId="0" fontId="33" fillId="49" borderId="147" applyNumberFormat="0" applyAlignment="0" applyProtection="0"/>
    <xf numFmtId="0" fontId="21" fillId="27" borderId="153">
      <alignment horizontal="left" vertical="center" wrapText="1" indent="2"/>
    </xf>
    <xf numFmtId="0" fontId="21" fillId="0" borderId="153">
      <alignment horizontal="left" vertical="center" wrapText="1" indent="2"/>
    </xf>
    <xf numFmtId="0" fontId="21" fillId="25" borderId="151">
      <alignment horizontal="left" vertical="center"/>
    </xf>
    <xf numFmtId="0" fontId="45" fillId="36" borderId="147" applyNumberFormat="0" applyAlignment="0" applyProtection="0"/>
    <xf numFmtId="0" fontId="21" fillId="0" borderId="150">
      <alignment horizontal="right" vertical="center"/>
    </xf>
    <xf numFmtId="4" fontId="21" fillId="0" borderId="150">
      <alignment horizontal="right" vertical="center"/>
    </xf>
    <xf numFmtId="0" fontId="21" fillId="0" borderId="150" applyNumberFormat="0" applyFill="0" applyAlignment="0" applyProtection="0"/>
    <xf numFmtId="0" fontId="49" fillId="49" borderId="146" applyNumberFormat="0" applyAlignment="0" applyProtection="0"/>
    <xf numFmtId="167" fontId="21" fillId="53" borderId="150" applyNumberFormat="0" applyFont="0" applyBorder="0" applyAlignment="0" applyProtection="0">
      <alignment horizontal="right" vertical="center"/>
    </xf>
    <xf numFmtId="0" fontId="21" fillId="26" borderId="150"/>
    <xf numFmtId="4" fontId="21" fillId="26" borderId="150"/>
    <xf numFmtId="0" fontId="52" fillId="0" borderId="148" applyNumberFormat="0" applyFill="0" applyAlignment="0" applyProtection="0"/>
    <xf numFmtId="0" fontId="19" fillId="52" borderId="149" applyNumberFormat="0" applyFont="0" applyAlignment="0" applyProtection="0"/>
    <xf numFmtId="0" fontId="27" fillId="52" borderId="149" applyNumberFormat="0" applyFont="0" applyAlignment="0" applyProtection="0"/>
    <xf numFmtId="0" fontId="21" fillId="0" borderId="150" applyNumberFormat="0" applyFill="0" applyAlignment="0" applyProtection="0"/>
    <xf numFmtId="0" fontId="37" fillId="0" borderId="148" applyNumberFormat="0" applyFill="0" applyAlignment="0" applyProtection="0"/>
    <xf numFmtId="0" fontId="52" fillId="0" borderId="148" applyNumberFormat="0" applyFill="0" applyAlignment="0" applyProtection="0"/>
    <xf numFmtId="0" fontId="36" fillId="36" borderId="147" applyNumberFormat="0" applyAlignment="0" applyProtection="0"/>
    <xf numFmtId="0" fontId="33" fillId="49" borderId="147" applyNumberFormat="0" applyAlignment="0" applyProtection="0"/>
    <xf numFmtId="4" fontId="23" fillId="25" borderId="150">
      <alignment horizontal="right" vertical="center"/>
    </xf>
    <xf numFmtId="0" fontId="18" fillId="25" borderId="150">
      <alignment horizontal="right" vertical="center"/>
    </xf>
    <xf numFmtId="167" fontId="21" fillId="53" borderId="150" applyNumberFormat="0" applyFont="0" applyBorder="0" applyAlignment="0" applyProtection="0">
      <alignment horizontal="right" vertical="center"/>
    </xf>
    <xf numFmtId="0" fontId="37" fillId="0" borderId="148" applyNumberFormat="0" applyFill="0" applyAlignment="0" applyProtection="0"/>
    <xf numFmtId="49" fontId="21" fillId="0" borderId="150" applyNumberFormat="0" applyFont="0" applyFill="0" applyBorder="0" applyProtection="0">
      <alignment horizontal="left" vertical="center" indent="2"/>
    </xf>
    <xf numFmtId="49" fontId="21" fillId="0" borderId="151" applyNumberFormat="0" applyFont="0" applyFill="0" applyBorder="0" applyProtection="0">
      <alignment horizontal="left" vertical="center" indent="5"/>
    </xf>
    <xf numFmtId="49" fontId="21" fillId="0" borderId="150" applyNumberFormat="0" applyFont="0" applyFill="0" applyBorder="0" applyProtection="0">
      <alignment horizontal="left" vertical="center" indent="2"/>
    </xf>
    <xf numFmtId="4" fontId="21" fillId="0" borderId="150" applyFill="0" applyBorder="0" applyProtection="0">
      <alignment horizontal="right" vertical="center"/>
    </xf>
    <xf numFmtId="49" fontId="20" fillId="0" borderId="150" applyNumberFormat="0" applyFill="0" applyBorder="0" applyProtection="0">
      <alignment horizontal="left" vertical="center"/>
    </xf>
    <xf numFmtId="0" fontId="21" fillId="0" borderId="153">
      <alignment horizontal="left" vertical="center" wrapText="1" indent="2"/>
    </xf>
    <xf numFmtId="0" fontId="49" fillId="49" borderId="146" applyNumberFormat="0" applyAlignment="0" applyProtection="0"/>
    <xf numFmtId="0" fontId="18" fillId="27" borderId="152">
      <alignment horizontal="right" vertical="center"/>
    </xf>
    <xf numFmtId="0" fontId="36" fillId="36" borderId="147" applyNumberFormat="0" applyAlignment="0" applyProtection="0"/>
    <xf numFmtId="0" fontId="18" fillId="27" borderId="152">
      <alignment horizontal="right" vertical="center"/>
    </xf>
    <xf numFmtId="4" fontId="18" fillId="27" borderId="150">
      <alignment horizontal="right" vertical="center"/>
    </xf>
    <xf numFmtId="0" fontId="18" fillId="27" borderId="150">
      <alignment horizontal="right" vertical="center"/>
    </xf>
    <xf numFmtId="0" fontId="30" fillId="49" borderId="146" applyNumberFormat="0" applyAlignment="0" applyProtection="0"/>
    <xf numFmtId="0" fontId="32" fillId="49" borderId="147" applyNumberFormat="0" applyAlignment="0" applyProtection="0"/>
    <xf numFmtId="0" fontId="37" fillId="0" borderId="148" applyNumberFormat="0" applyFill="0" applyAlignment="0" applyProtection="0"/>
    <xf numFmtId="0" fontId="21" fillId="26" borderId="150"/>
    <xf numFmtId="4" fontId="21" fillId="26" borderId="150"/>
    <xf numFmtId="4" fontId="18" fillId="27" borderId="150">
      <alignment horizontal="right" vertical="center"/>
    </xf>
    <xf numFmtId="0" fontId="23" fillId="25" borderId="150">
      <alignment horizontal="right" vertical="center"/>
    </xf>
    <xf numFmtId="0" fontId="36" fillId="36" borderId="147" applyNumberFormat="0" applyAlignment="0" applyProtection="0"/>
    <xf numFmtId="0" fontId="33" fillId="49" borderId="147" applyNumberFormat="0" applyAlignment="0" applyProtection="0"/>
    <xf numFmtId="4" fontId="21" fillId="0" borderId="150">
      <alignment horizontal="right" vertical="center"/>
    </xf>
    <xf numFmtId="0" fontId="21" fillId="27" borderId="153">
      <alignment horizontal="left" vertical="center" wrapText="1" indent="2"/>
    </xf>
    <xf numFmtId="0" fontId="21" fillId="0" borderId="153">
      <alignment horizontal="left" vertical="center" wrapText="1" indent="2"/>
    </xf>
    <xf numFmtId="0" fontId="49" fillId="49" borderId="146" applyNumberFormat="0" applyAlignment="0" applyProtection="0"/>
    <xf numFmtId="0" fontId="45" fillId="36" borderId="147" applyNumberFormat="0" applyAlignment="0" applyProtection="0"/>
    <xf numFmtId="0" fontId="32" fillId="49" borderId="147" applyNumberFormat="0" applyAlignment="0" applyProtection="0"/>
    <xf numFmtId="0" fontId="30" fillId="49" borderId="146" applyNumberFormat="0" applyAlignment="0" applyProtection="0"/>
    <xf numFmtId="0" fontId="18" fillId="27" borderId="152">
      <alignment horizontal="right" vertical="center"/>
    </xf>
    <xf numFmtId="0" fontId="23" fillId="25" borderId="150">
      <alignment horizontal="right" vertical="center"/>
    </xf>
    <xf numFmtId="4" fontId="18" fillId="25" borderId="150">
      <alignment horizontal="right" vertical="center"/>
    </xf>
    <xf numFmtId="4" fontId="18" fillId="27" borderId="150">
      <alignment horizontal="right" vertical="center"/>
    </xf>
    <xf numFmtId="49" fontId="21" fillId="0" borderId="151" applyNumberFormat="0" applyFont="0" applyFill="0" applyBorder="0" applyProtection="0">
      <alignment horizontal="left" vertical="center" indent="5"/>
    </xf>
    <xf numFmtId="4" fontId="21" fillId="0" borderId="150" applyFill="0" applyBorder="0" applyProtection="0">
      <alignment horizontal="right" vertical="center"/>
    </xf>
    <xf numFmtId="4" fontId="18" fillId="25" borderId="150">
      <alignment horizontal="right" vertical="center"/>
    </xf>
    <xf numFmtId="0" fontId="45" fillId="36" borderId="147" applyNumberFormat="0" applyAlignment="0" applyProtection="0"/>
    <xf numFmtId="0" fontId="36" fillId="36" borderId="147" applyNumberFormat="0" applyAlignment="0" applyProtection="0"/>
    <xf numFmtId="0" fontId="32" fillId="49" borderId="147" applyNumberFormat="0" applyAlignment="0" applyProtection="0"/>
    <xf numFmtId="0" fontId="21" fillId="27" borderId="153">
      <alignment horizontal="left" vertical="center" wrapText="1" indent="2"/>
    </xf>
    <xf numFmtId="0" fontId="21" fillId="0" borderId="153">
      <alignment horizontal="left" vertical="center" wrapText="1" indent="2"/>
    </xf>
    <xf numFmtId="0" fontId="21" fillId="27" borderId="153">
      <alignment horizontal="left" vertical="center" wrapText="1" indent="2"/>
    </xf>
    <xf numFmtId="0" fontId="21" fillId="0" borderId="153">
      <alignment horizontal="left" vertical="center" wrapText="1" indent="2"/>
    </xf>
    <xf numFmtId="0" fontId="30" fillId="49" borderId="146" applyNumberFormat="0" applyAlignment="0" applyProtection="0"/>
    <xf numFmtId="0" fontId="32" fillId="49" borderId="147" applyNumberFormat="0" applyAlignment="0" applyProtection="0"/>
    <xf numFmtId="0" fontId="33" fillId="49" borderId="147" applyNumberFormat="0" applyAlignment="0" applyProtection="0"/>
    <xf numFmtId="0" fontId="36" fillId="36" borderId="147" applyNumberFormat="0" applyAlignment="0" applyProtection="0"/>
    <xf numFmtId="0" fontId="37" fillId="0" borderId="148" applyNumberFormat="0" applyFill="0" applyAlignment="0" applyProtection="0"/>
    <xf numFmtId="0" fontId="45" fillId="36" borderId="147" applyNumberFormat="0" applyAlignment="0" applyProtection="0"/>
    <xf numFmtId="0" fontId="27" fillId="52" borderId="149" applyNumberFormat="0" applyFont="0" applyAlignment="0" applyProtection="0"/>
    <xf numFmtId="0" fontId="19" fillId="52" borderId="149" applyNumberFormat="0" applyFont="0" applyAlignment="0" applyProtection="0"/>
    <xf numFmtId="0" fontId="49" fillId="49" borderId="146" applyNumberFormat="0" applyAlignment="0" applyProtection="0"/>
    <xf numFmtId="0" fontId="52" fillId="0" borderId="148" applyNumberFormat="0" applyFill="0" applyAlignment="0" applyProtection="0"/>
    <xf numFmtId="0" fontId="33" fillId="49" borderId="147" applyNumberFormat="0" applyAlignment="0" applyProtection="0"/>
    <xf numFmtId="0" fontId="45" fillId="36" borderId="147" applyNumberFormat="0" applyAlignment="0" applyProtection="0"/>
    <xf numFmtId="0" fontId="27" fillId="52" borderId="149" applyNumberFormat="0" applyFont="0" applyAlignment="0" applyProtection="0"/>
    <xf numFmtId="0" fontId="49" fillId="49" borderId="146" applyNumberFormat="0" applyAlignment="0" applyProtection="0"/>
    <xf numFmtId="0" fontId="52" fillId="0" borderId="148" applyNumberFormat="0" applyFill="0" applyAlignment="0" applyProtection="0"/>
    <xf numFmtId="0" fontId="33" fillId="49" borderId="147" applyNumberFormat="0" applyAlignment="0" applyProtection="0"/>
    <xf numFmtId="0" fontId="45" fillId="36" borderId="147" applyNumberFormat="0" applyAlignment="0" applyProtection="0"/>
    <xf numFmtId="0" fontId="49" fillId="49" borderId="146" applyNumberFormat="0" applyAlignment="0" applyProtection="0"/>
    <xf numFmtId="0" fontId="52" fillId="0" borderId="148" applyNumberFormat="0" applyFill="0" applyAlignment="0" applyProtection="0"/>
    <xf numFmtId="0" fontId="30" fillId="49" borderId="146" applyNumberFormat="0" applyAlignment="0" applyProtection="0"/>
    <xf numFmtId="0" fontId="32" fillId="49" borderId="147" applyNumberFormat="0" applyAlignment="0" applyProtection="0"/>
    <xf numFmtId="0" fontId="37" fillId="0" borderId="148" applyNumberFormat="0" applyFill="0" applyAlignment="0" applyProtection="0"/>
    <xf numFmtId="49" fontId="21" fillId="0" borderId="150" applyNumberFormat="0" applyFont="0" applyFill="0" applyBorder="0" applyProtection="0">
      <alignment horizontal="left" vertical="center" indent="2"/>
    </xf>
    <xf numFmtId="0" fontId="18" fillId="25" borderId="150">
      <alignment horizontal="right" vertical="center"/>
    </xf>
    <xf numFmtId="4" fontId="18" fillId="25" borderId="150">
      <alignment horizontal="right" vertical="center"/>
    </xf>
    <xf numFmtId="0" fontId="23" fillId="25" borderId="150">
      <alignment horizontal="right" vertical="center"/>
    </xf>
    <xf numFmtId="4" fontId="23" fillId="25" borderId="150">
      <alignment horizontal="right" vertical="center"/>
    </xf>
    <xf numFmtId="0" fontId="18" fillId="27" borderId="150">
      <alignment horizontal="right" vertical="center"/>
    </xf>
    <xf numFmtId="4" fontId="18" fillId="27" borderId="150">
      <alignment horizontal="right" vertical="center"/>
    </xf>
    <xf numFmtId="0" fontId="18" fillId="27" borderId="150">
      <alignment horizontal="right" vertical="center"/>
    </xf>
    <xf numFmtId="4" fontId="18" fillId="27" borderId="150">
      <alignment horizontal="right" vertical="center"/>
    </xf>
    <xf numFmtId="0" fontId="36" fillId="36" borderId="147" applyNumberFormat="0" applyAlignment="0" applyProtection="0"/>
    <xf numFmtId="0" fontId="21" fillId="0" borderId="150">
      <alignment horizontal="right" vertical="center"/>
    </xf>
    <xf numFmtId="4" fontId="21" fillId="0" borderId="150">
      <alignment horizontal="right" vertical="center"/>
    </xf>
    <xf numFmtId="4" fontId="21" fillId="0" borderId="150" applyFill="0" applyBorder="0" applyProtection="0">
      <alignment horizontal="right" vertical="center"/>
    </xf>
    <xf numFmtId="49" fontId="20" fillId="0" borderId="150" applyNumberFormat="0" applyFill="0" applyBorder="0" applyProtection="0">
      <alignment horizontal="left" vertical="center"/>
    </xf>
    <xf numFmtId="0" fontId="21" fillId="0" borderId="150" applyNumberFormat="0" applyFill="0" applyAlignment="0" applyProtection="0"/>
    <xf numFmtId="167" fontId="21" fillId="53" borderId="150" applyNumberFormat="0" applyFont="0" applyBorder="0" applyAlignment="0" applyProtection="0">
      <alignment horizontal="right" vertical="center"/>
    </xf>
    <xf numFmtId="0" fontId="21" fillId="26" borderId="150"/>
    <xf numFmtId="4" fontId="21" fillId="26" borderId="150"/>
    <xf numFmtId="4" fontId="18" fillId="27" borderId="150">
      <alignment horizontal="right" vertical="center"/>
    </xf>
    <xf numFmtId="0" fontId="21" fillId="26" borderId="150"/>
    <xf numFmtId="0" fontId="32" fillId="49" borderId="147" applyNumberFormat="0" applyAlignment="0" applyProtection="0"/>
    <xf numFmtId="0" fontId="18" fillId="25" borderId="150">
      <alignment horizontal="right" vertical="center"/>
    </xf>
    <xf numFmtId="0" fontId="21" fillId="0" borderId="150">
      <alignment horizontal="right" vertical="center"/>
    </xf>
    <xf numFmtId="0" fontId="52" fillId="0" borderId="148" applyNumberFormat="0" applyFill="0" applyAlignment="0" applyProtection="0"/>
    <xf numFmtId="0" fontId="21" fillId="25" borderId="151">
      <alignment horizontal="left" vertical="center"/>
    </xf>
    <xf numFmtId="0" fontId="45" fillId="36" borderId="147" applyNumberFormat="0" applyAlignment="0" applyProtection="0"/>
    <xf numFmtId="167" fontId="21" fillId="53" borderId="150" applyNumberFormat="0" applyFont="0" applyBorder="0" applyAlignment="0" applyProtection="0">
      <alignment horizontal="right" vertical="center"/>
    </xf>
    <xf numFmtId="0" fontId="27" fillId="52" borderId="149" applyNumberFormat="0" applyFont="0" applyAlignment="0" applyProtection="0"/>
    <xf numFmtId="0" fontId="21" fillId="0" borderId="153">
      <alignment horizontal="left" vertical="center" wrapText="1" indent="2"/>
    </xf>
    <xf numFmtId="4" fontId="21" fillId="26" borderId="150"/>
    <xf numFmtId="49" fontId="20" fillId="0" borderId="150" applyNumberFormat="0" applyFill="0" applyBorder="0" applyProtection="0">
      <alignment horizontal="left" vertical="center"/>
    </xf>
    <xf numFmtId="0" fontId="21" fillId="0" borderId="150">
      <alignment horizontal="right" vertical="center"/>
    </xf>
    <xf numFmtId="4" fontId="18" fillId="27" borderId="152">
      <alignment horizontal="right" vertical="center"/>
    </xf>
    <xf numFmtId="4" fontId="18" fillId="27" borderId="150">
      <alignment horizontal="right" vertical="center"/>
    </xf>
    <xf numFmtId="4" fontId="18" fillId="27" borderId="150">
      <alignment horizontal="right" vertical="center"/>
    </xf>
    <xf numFmtId="0" fontId="23" fillId="25" borderId="150">
      <alignment horizontal="right" vertical="center"/>
    </xf>
    <xf numFmtId="0" fontId="18" fillId="25" borderId="150">
      <alignment horizontal="right" vertical="center"/>
    </xf>
    <xf numFmtId="49" fontId="21" fillId="0" borderId="150" applyNumberFormat="0" applyFont="0" applyFill="0" applyBorder="0" applyProtection="0">
      <alignment horizontal="left" vertical="center" indent="2"/>
    </xf>
    <xf numFmtId="0" fontId="45" fillId="36" borderId="147" applyNumberFormat="0" applyAlignment="0" applyProtection="0"/>
    <xf numFmtId="0" fontId="30" fillId="49" borderId="146" applyNumberFormat="0" applyAlignment="0" applyProtection="0"/>
    <xf numFmtId="49" fontId="21" fillId="0" borderId="150" applyNumberFormat="0" applyFont="0" applyFill="0" applyBorder="0" applyProtection="0">
      <alignment horizontal="left" vertical="center" indent="2"/>
    </xf>
    <xf numFmtId="0" fontId="36" fillId="36" borderId="147" applyNumberFormat="0" applyAlignment="0" applyProtection="0"/>
    <xf numFmtId="4" fontId="21" fillId="0" borderId="150" applyFill="0" applyBorder="0" applyProtection="0">
      <alignment horizontal="right" vertical="center"/>
    </xf>
    <xf numFmtId="0" fontId="33" fillId="49" borderId="147" applyNumberFormat="0" applyAlignment="0" applyProtection="0"/>
    <xf numFmtId="0" fontId="52" fillId="0" borderId="148" applyNumberFormat="0" applyFill="0" applyAlignment="0" applyProtection="0"/>
    <xf numFmtId="0" fontId="49" fillId="49" borderId="146" applyNumberFormat="0" applyAlignment="0" applyProtection="0"/>
    <xf numFmtId="0" fontId="21" fillId="0" borderId="150" applyNumberFormat="0" applyFill="0" applyAlignment="0" applyProtection="0"/>
    <xf numFmtId="4" fontId="21" fillId="0" borderId="150">
      <alignment horizontal="right" vertical="center"/>
    </xf>
    <xf numFmtId="0" fontId="21" fillId="0" borderId="150">
      <alignment horizontal="right" vertical="center"/>
    </xf>
    <xf numFmtId="0" fontId="45" fillId="36" borderId="147" applyNumberFormat="0" applyAlignment="0" applyProtection="0"/>
    <xf numFmtId="0" fontId="30" fillId="49" borderId="146" applyNumberFormat="0" applyAlignment="0" applyProtection="0"/>
    <xf numFmtId="0" fontId="32" fillId="49" borderId="147" applyNumberFormat="0" applyAlignment="0" applyProtection="0"/>
    <xf numFmtId="0" fontId="21" fillId="27" borderId="153">
      <alignment horizontal="left" vertical="center" wrapText="1" indent="2"/>
    </xf>
    <xf numFmtId="0" fontId="33" fillId="49" borderId="147" applyNumberFormat="0" applyAlignment="0" applyProtection="0"/>
    <xf numFmtId="0" fontId="33" fillId="49" borderId="147" applyNumberFormat="0" applyAlignment="0" applyProtection="0"/>
    <xf numFmtId="4" fontId="18" fillId="27" borderId="151">
      <alignment horizontal="right" vertical="center"/>
    </xf>
    <xf numFmtId="0" fontId="18" fillId="27" borderId="151">
      <alignment horizontal="right" vertical="center"/>
    </xf>
    <xf numFmtId="0" fontId="18" fillId="27" borderId="150">
      <alignment horizontal="right" vertical="center"/>
    </xf>
    <xf numFmtId="4" fontId="23" fillId="25" borderId="150">
      <alignment horizontal="right" vertical="center"/>
    </xf>
    <xf numFmtId="0" fontId="36" fillId="36" borderId="147" applyNumberFormat="0" applyAlignment="0" applyProtection="0"/>
    <xf numFmtId="0" fontId="37" fillId="0" borderId="148" applyNumberFormat="0" applyFill="0" applyAlignment="0" applyProtection="0"/>
    <xf numFmtId="0" fontId="52" fillId="0" borderId="148" applyNumberFormat="0" applyFill="0" applyAlignment="0" applyProtection="0"/>
    <xf numFmtId="0" fontId="27" fillId="52" borderId="149" applyNumberFormat="0" applyFont="0" applyAlignment="0" applyProtection="0"/>
    <xf numFmtId="0" fontId="45" fillId="36" borderId="147" applyNumberFormat="0" applyAlignment="0" applyProtection="0"/>
    <xf numFmtId="49" fontId="20" fillId="0" borderId="150" applyNumberFormat="0" applyFill="0" applyBorder="0" applyProtection="0">
      <alignment horizontal="left" vertical="center"/>
    </xf>
    <xf numFmtId="0" fontId="21" fillId="27" borderId="153">
      <alignment horizontal="left" vertical="center" wrapText="1" indent="2"/>
    </xf>
    <xf numFmtId="0" fontId="33" fillId="49" borderId="147" applyNumberFormat="0" applyAlignment="0" applyProtection="0"/>
    <xf numFmtId="0" fontId="21" fillId="0" borderId="153">
      <alignment horizontal="left" vertical="center" wrapText="1" indent="2"/>
    </xf>
    <xf numFmtId="0" fontId="27" fillId="52" borderId="149" applyNumberFormat="0" applyFont="0" applyAlignment="0" applyProtection="0"/>
    <xf numFmtId="0" fontId="19" fillId="52" borderId="149" applyNumberFormat="0" applyFont="0" applyAlignment="0" applyProtection="0"/>
    <xf numFmtId="0" fontId="49" fillId="49" borderId="146" applyNumberFormat="0" applyAlignment="0" applyProtection="0"/>
    <xf numFmtId="0" fontId="52" fillId="0" borderId="148" applyNumberFormat="0" applyFill="0" applyAlignment="0" applyProtection="0"/>
    <xf numFmtId="4" fontId="21" fillId="26" borderId="150"/>
    <xf numFmtId="0" fontId="18" fillId="27" borderId="150">
      <alignment horizontal="right" vertical="center"/>
    </xf>
    <xf numFmtId="0" fontId="52" fillId="0" borderId="148" applyNumberFormat="0" applyFill="0" applyAlignment="0" applyProtection="0"/>
    <xf numFmtId="4" fontId="18" fillId="27" borderId="152">
      <alignment horizontal="right" vertical="center"/>
    </xf>
    <xf numFmtId="0" fontId="32" fillId="49" borderId="147" applyNumberFormat="0" applyAlignment="0" applyProtection="0"/>
    <xf numFmtId="0" fontId="18" fillId="27" borderId="151">
      <alignment horizontal="right" vertical="center"/>
    </xf>
    <xf numFmtId="0" fontId="33" fillId="49" borderId="147" applyNumberFormat="0" applyAlignment="0" applyProtection="0"/>
    <xf numFmtId="0" fontId="37" fillId="0" borderId="148" applyNumberFormat="0" applyFill="0" applyAlignment="0" applyProtection="0"/>
    <xf numFmtId="0" fontId="27" fillId="52" borderId="149" applyNumberFormat="0" applyFont="0" applyAlignment="0" applyProtection="0"/>
    <xf numFmtId="4" fontId="18" fillId="27" borderId="151">
      <alignment horizontal="right" vertical="center"/>
    </xf>
    <xf numFmtId="0" fontId="21" fillId="27" borderId="153">
      <alignment horizontal="left" vertical="center" wrapText="1" indent="2"/>
    </xf>
    <xf numFmtId="0" fontId="21" fillId="26" borderId="150"/>
    <xf numFmtId="167" fontId="21" fillId="53" borderId="150" applyNumberFormat="0" applyFont="0" applyBorder="0" applyAlignment="0" applyProtection="0">
      <alignment horizontal="right" vertical="center"/>
    </xf>
    <xf numFmtId="0" fontId="21" fillId="0" borderId="150" applyNumberFormat="0" applyFill="0" applyAlignment="0" applyProtection="0"/>
    <xf numFmtId="4" fontId="21" fillId="0" borderId="150" applyFill="0" applyBorder="0" applyProtection="0">
      <alignment horizontal="right" vertical="center"/>
    </xf>
    <xf numFmtId="4" fontId="18" fillId="25" borderId="150">
      <alignment horizontal="right" vertical="center"/>
    </xf>
    <xf numFmtId="0" fontId="37" fillId="0" borderId="148" applyNumberFormat="0" applyFill="0" applyAlignment="0" applyProtection="0"/>
    <xf numFmtId="49" fontId="20" fillId="0" borderId="150" applyNumberFormat="0" applyFill="0" applyBorder="0" applyProtection="0">
      <alignment horizontal="left" vertical="center"/>
    </xf>
    <xf numFmtId="49" fontId="21" fillId="0" borderId="151" applyNumberFormat="0" applyFont="0" applyFill="0" applyBorder="0" applyProtection="0">
      <alignment horizontal="left" vertical="center" indent="5"/>
    </xf>
    <xf numFmtId="0" fontId="21" fillId="25" borderId="151">
      <alignment horizontal="left" vertical="center"/>
    </xf>
    <xf numFmtId="0" fontId="33" fillId="49" borderId="147" applyNumberFormat="0" applyAlignment="0" applyProtection="0"/>
    <xf numFmtId="4" fontId="18" fillId="27" borderId="152">
      <alignment horizontal="right" vertical="center"/>
    </xf>
    <xf numFmtId="0" fontId="45" fillId="36" borderId="147" applyNumberFormat="0" applyAlignment="0" applyProtection="0"/>
    <xf numFmtId="0" fontId="45" fillId="36" borderId="147" applyNumberFormat="0" applyAlignment="0" applyProtection="0"/>
    <xf numFmtId="0" fontId="27" fillId="52" borderId="149" applyNumberFormat="0" applyFont="0" applyAlignment="0" applyProtection="0"/>
    <xf numFmtId="0" fontId="49" fillId="49" borderId="146" applyNumberFormat="0" applyAlignment="0" applyProtection="0"/>
    <xf numFmtId="0" fontId="52" fillId="0" borderId="148" applyNumberFormat="0" applyFill="0" applyAlignment="0" applyProtection="0"/>
    <xf numFmtId="0" fontId="18" fillId="27" borderId="150">
      <alignment horizontal="right" vertical="center"/>
    </xf>
    <xf numFmtId="0" fontId="19" fillId="52" borderId="149" applyNumberFormat="0" applyFont="0" applyAlignment="0" applyProtection="0"/>
    <xf numFmtId="4" fontId="21" fillId="0" borderId="150">
      <alignment horizontal="right" vertical="center"/>
    </xf>
    <xf numFmtId="0" fontId="52" fillId="0" borderId="148" applyNumberFormat="0" applyFill="0" applyAlignment="0" applyProtection="0"/>
    <xf numFmtId="0" fontId="18" fillId="27" borderId="150">
      <alignment horizontal="right" vertical="center"/>
    </xf>
    <xf numFmtId="0" fontId="18" fillId="27" borderId="150">
      <alignment horizontal="right" vertical="center"/>
    </xf>
    <xf numFmtId="4" fontId="23" fillId="25" borderId="150">
      <alignment horizontal="right" vertical="center"/>
    </xf>
    <xf numFmtId="0" fontId="18" fillId="25" borderId="150">
      <alignment horizontal="right" vertical="center"/>
    </xf>
    <xf numFmtId="4" fontId="18" fillId="25" borderId="150">
      <alignment horizontal="right" vertical="center"/>
    </xf>
    <xf numFmtId="0" fontId="23" fillId="25" borderId="150">
      <alignment horizontal="right" vertical="center"/>
    </xf>
    <xf numFmtId="4" fontId="23" fillId="25" borderId="150">
      <alignment horizontal="right" vertical="center"/>
    </xf>
    <xf numFmtId="0" fontId="18" fillId="27" borderId="150">
      <alignment horizontal="right" vertical="center"/>
    </xf>
    <xf numFmtId="4" fontId="18" fillId="27" borderId="150">
      <alignment horizontal="right" vertical="center"/>
    </xf>
    <xf numFmtId="0" fontId="18" fillId="27" borderId="150">
      <alignment horizontal="right" vertical="center"/>
    </xf>
    <xf numFmtId="4" fontId="18" fillId="27" borderId="150">
      <alignment horizontal="right" vertical="center"/>
    </xf>
    <xf numFmtId="0" fontId="18" fillId="27" borderId="151">
      <alignment horizontal="right" vertical="center"/>
    </xf>
    <xf numFmtId="4" fontId="18" fillId="27" borderId="151">
      <alignment horizontal="right" vertical="center"/>
    </xf>
    <xf numFmtId="0" fontId="18" fillId="27" borderId="152">
      <alignment horizontal="right" vertical="center"/>
    </xf>
    <xf numFmtId="4" fontId="18" fillId="27" borderId="152">
      <alignment horizontal="right" vertical="center"/>
    </xf>
    <xf numFmtId="0" fontId="33" fillId="49" borderId="147" applyNumberFormat="0" applyAlignment="0" applyProtection="0"/>
    <xf numFmtId="0" fontId="21" fillId="27" borderId="153">
      <alignment horizontal="left" vertical="center" wrapText="1" indent="2"/>
    </xf>
    <xf numFmtId="0" fontId="21" fillId="0" borderId="153">
      <alignment horizontal="left" vertical="center" wrapText="1" indent="2"/>
    </xf>
    <xf numFmtId="0" fontId="21" fillId="25" borderId="151">
      <alignment horizontal="left" vertical="center"/>
    </xf>
    <xf numFmtId="0" fontId="45" fillId="36" borderId="147" applyNumberFormat="0" applyAlignment="0" applyProtection="0"/>
    <xf numFmtId="0" fontId="21" fillId="0" borderId="150">
      <alignment horizontal="right" vertical="center"/>
    </xf>
    <xf numFmtId="4" fontId="21" fillId="0" borderId="150">
      <alignment horizontal="right" vertical="center"/>
    </xf>
    <xf numFmtId="0" fontId="21" fillId="0" borderId="150" applyNumberFormat="0" applyFill="0" applyAlignment="0" applyProtection="0"/>
    <xf numFmtId="0" fontId="49" fillId="49" borderId="146" applyNumberFormat="0" applyAlignment="0" applyProtection="0"/>
    <xf numFmtId="167" fontId="21" fillId="53" borderId="150" applyNumberFormat="0" applyFont="0" applyBorder="0" applyAlignment="0" applyProtection="0">
      <alignment horizontal="right" vertical="center"/>
    </xf>
    <xf numFmtId="0" fontId="21" fillId="26" borderId="150"/>
    <xf numFmtId="4" fontId="21" fillId="26" borderId="150"/>
    <xf numFmtId="0" fontId="52" fillId="0" borderId="148" applyNumberFormat="0" applyFill="0" applyAlignment="0" applyProtection="0"/>
    <xf numFmtId="0" fontId="19" fillId="52" borderId="149" applyNumberFormat="0" applyFont="0" applyAlignment="0" applyProtection="0"/>
    <xf numFmtId="0" fontId="27" fillId="52" borderId="149" applyNumberFormat="0" applyFont="0" applyAlignment="0" applyProtection="0"/>
    <xf numFmtId="0" fontId="21" fillId="0" borderId="150" applyNumberFormat="0" applyFill="0" applyAlignment="0" applyProtection="0"/>
    <xf numFmtId="0" fontId="37" fillId="0" borderId="148" applyNumberFormat="0" applyFill="0" applyAlignment="0" applyProtection="0"/>
    <xf numFmtId="0" fontId="52" fillId="0" borderId="148" applyNumberFormat="0" applyFill="0" applyAlignment="0" applyProtection="0"/>
    <xf numFmtId="0" fontId="36" fillId="36" borderId="147" applyNumberFormat="0" applyAlignment="0" applyProtection="0"/>
    <xf numFmtId="0" fontId="33" fillId="49" borderId="147" applyNumberFormat="0" applyAlignment="0" applyProtection="0"/>
    <xf numFmtId="4" fontId="23" fillId="25" borderId="150">
      <alignment horizontal="right" vertical="center"/>
    </xf>
    <xf numFmtId="0" fontId="18" fillId="25" borderId="150">
      <alignment horizontal="right" vertical="center"/>
    </xf>
    <xf numFmtId="167" fontId="21" fillId="53" borderId="150" applyNumberFormat="0" applyFont="0" applyBorder="0" applyAlignment="0" applyProtection="0">
      <alignment horizontal="right" vertical="center"/>
    </xf>
    <xf numFmtId="0" fontId="37" fillId="0" borderId="148" applyNumberFormat="0" applyFill="0" applyAlignment="0" applyProtection="0"/>
    <xf numFmtId="49" fontId="21" fillId="0" borderId="150" applyNumberFormat="0" applyFont="0" applyFill="0" applyBorder="0" applyProtection="0">
      <alignment horizontal="left" vertical="center" indent="2"/>
    </xf>
    <xf numFmtId="49" fontId="21" fillId="0" borderId="151" applyNumberFormat="0" applyFont="0" applyFill="0" applyBorder="0" applyProtection="0">
      <alignment horizontal="left" vertical="center" indent="5"/>
    </xf>
    <xf numFmtId="49" fontId="21" fillId="0" borderId="150" applyNumberFormat="0" applyFont="0" applyFill="0" applyBorder="0" applyProtection="0">
      <alignment horizontal="left" vertical="center" indent="2"/>
    </xf>
    <xf numFmtId="4" fontId="21" fillId="0" borderId="150" applyFill="0" applyBorder="0" applyProtection="0">
      <alignment horizontal="right" vertical="center"/>
    </xf>
    <xf numFmtId="49" fontId="20" fillId="0" borderId="150" applyNumberFormat="0" applyFill="0" applyBorder="0" applyProtection="0">
      <alignment horizontal="left" vertical="center"/>
    </xf>
    <xf numFmtId="0" fontId="21" fillId="0" borderId="153">
      <alignment horizontal="left" vertical="center" wrapText="1" indent="2"/>
    </xf>
    <xf numFmtId="0" fontId="49" fillId="49" borderId="146" applyNumberFormat="0" applyAlignment="0" applyProtection="0"/>
    <xf numFmtId="0" fontId="18" fillId="27" borderId="152">
      <alignment horizontal="right" vertical="center"/>
    </xf>
    <xf numFmtId="0" fontId="36" fillId="36" borderId="147" applyNumberFormat="0" applyAlignment="0" applyProtection="0"/>
    <xf numFmtId="0" fontId="18" fillId="27" borderId="152">
      <alignment horizontal="right" vertical="center"/>
    </xf>
    <xf numFmtId="4" fontId="18" fillId="27" borderId="150">
      <alignment horizontal="right" vertical="center"/>
    </xf>
    <xf numFmtId="0" fontId="18" fillId="27" borderId="150">
      <alignment horizontal="right" vertical="center"/>
    </xf>
    <xf numFmtId="0" fontId="30" fillId="49" borderId="146" applyNumberFormat="0" applyAlignment="0" applyProtection="0"/>
    <xf numFmtId="0" fontId="32" fillId="49" borderId="147" applyNumberFormat="0" applyAlignment="0" applyProtection="0"/>
    <xf numFmtId="0" fontId="37" fillId="0" borderId="148" applyNumberFormat="0" applyFill="0" applyAlignment="0" applyProtection="0"/>
    <xf numFmtId="0" fontId="21" fillId="26" borderId="150"/>
    <xf numFmtId="4" fontId="21" fillId="26" borderId="150"/>
    <xf numFmtId="4" fontId="18" fillId="27" borderId="150">
      <alignment horizontal="right" vertical="center"/>
    </xf>
    <xf numFmtId="0" fontId="23" fillId="25" borderId="150">
      <alignment horizontal="right" vertical="center"/>
    </xf>
    <xf numFmtId="0" fontId="36" fillId="36" borderId="147" applyNumberFormat="0" applyAlignment="0" applyProtection="0"/>
    <xf numFmtId="0" fontId="33" fillId="49" borderId="147" applyNumberFormat="0" applyAlignment="0" applyProtection="0"/>
    <xf numFmtId="4" fontId="21" fillId="0" borderId="150">
      <alignment horizontal="right" vertical="center"/>
    </xf>
    <xf numFmtId="0" fontId="21" fillId="27" borderId="153">
      <alignment horizontal="left" vertical="center" wrapText="1" indent="2"/>
    </xf>
    <xf numFmtId="0" fontId="21" fillId="0" borderId="153">
      <alignment horizontal="left" vertical="center" wrapText="1" indent="2"/>
    </xf>
    <xf numFmtId="0" fontId="49" fillId="49" borderId="146" applyNumberFormat="0" applyAlignment="0" applyProtection="0"/>
    <xf numFmtId="0" fontId="45" fillId="36" borderId="147" applyNumberFormat="0" applyAlignment="0" applyProtection="0"/>
    <xf numFmtId="0" fontId="32" fillId="49" borderId="147" applyNumberFormat="0" applyAlignment="0" applyProtection="0"/>
    <xf numFmtId="0" fontId="30" fillId="49" borderId="146" applyNumberFormat="0" applyAlignment="0" applyProtection="0"/>
    <xf numFmtId="0" fontId="18" fillId="27" borderId="152">
      <alignment horizontal="right" vertical="center"/>
    </xf>
    <xf numFmtId="0" fontId="23" fillId="25" borderId="150">
      <alignment horizontal="right" vertical="center"/>
    </xf>
    <xf numFmtId="4" fontId="18" fillId="25" borderId="150">
      <alignment horizontal="right" vertical="center"/>
    </xf>
    <xf numFmtId="4" fontId="18" fillId="27" borderId="150">
      <alignment horizontal="right" vertical="center"/>
    </xf>
    <xf numFmtId="49" fontId="21" fillId="0" borderId="151" applyNumberFormat="0" applyFont="0" applyFill="0" applyBorder="0" applyProtection="0">
      <alignment horizontal="left" vertical="center" indent="5"/>
    </xf>
    <xf numFmtId="4" fontId="21" fillId="0" borderId="150" applyFill="0" applyBorder="0" applyProtection="0">
      <alignment horizontal="right" vertical="center"/>
    </xf>
    <xf numFmtId="4" fontId="18" fillId="25" borderId="150">
      <alignment horizontal="right" vertical="center"/>
    </xf>
    <xf numFmtId="0" fontId="45" fillId="36" borderId="147" applyNumberFormat="0" applyAlignment="0" applyProtection="0"/>
    <xf numFmtId="0" fontId="36" fillId="36" borderId="147" applyNumberFormat="0" applyAlignment="0" applyProtection="0"/>
    <xf numFmtId="0" fontId="32" fillId="49" borderId="147" applyNumberFormat="0" applyAlignment="0" applyProtection="0"/>
    <xf numFmtId="0" fontId="21" fillId="27" borderId="153">
      <alignment horizontal="left" vertical="center" wrapText="1" indent="2"/>
    </xf>
    <xf numFmtId="0" fontId="21" fillId="0" borderId="153">
      <alignment horizontal="left" vertical="center" wrapText="1" indent="2"/>
    </xf>
    <xf numFmtId="0" fontId="21" fillId="27" borderId="153">
      <alignment horizontal="left" vertical="center" wrapText="1" indent="2"/>
    </xf>
    <xf numFmtId="0" fontId="21" fillId="0" borderId="153">
      <alignment horizontal="left" vertical="center" wrapText="1" indent="2"/>
    </xf>
    <xf numFmtId="0" fontId="8" fillId="0" borderId="3" applyNumberFormat="0" applyFill="0" applyAlignment="0" applyProtection="0"/>
    <xf numFmtId="0" fontId="1" fillId="11" borderId="0" applyNumberFormat="0" applyBorder="0" applyAlignment="0" applyProtection="0"/>
    <xf numFmtId="0" fontId="7" fillId="0" borderId="0" applyNumberFormat="0" applyFill="0" applyBorder="0" applyAlignment="0" applyProtection="0"/>
    <xf numFmtId="0" fontId="9" fillId="16" borderId="0" applyNumberFormat="0" applyBorder="0" applyAlignment="0" applyProtection="0"/>
    <xf numFmtId="0" fontId="1" fillId="21" borderId="0" applyNumberFormat="0" applyBorder="0" applyAlignment="0" applyProtection="0"/>
    <xf numFmtId="0" fontId="9" fillId="13" borderId="0" applyNumberFormat="0" applyBorder="0" applyAlignment="0" applyProtection="0"/>
    <xf numFmtId="0" fontId="9" fillId="10" borderId="0" applyNumberFormat="0" applyBorder="0" applyAlignment="0" applyProtection="0"/>
    <xf numFmtId="0" fontId="4" fillId="4" borderId="2" applyNumberFormat="0" applyAlignment="0" applyProtection="0"/>
    <xf numFmtId="0" fontId="1" fillId="18" borderId="0" applyNumberFormat="0" applyBorder="0" applyAlignment="0" applyProtection="0"/>
    <xf numFmtId="0" fontId="1" fillId="14" borderId="0" applyNumberFormat="0" applyBorder="0" applyAlignment="0" applyProtection="0"/>
    <xf numFmtId="0" fontId="6" fillId="0" borderId="0" applyNumberFormat="0" applyFill="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12" borderId="0" applyNumberFormat="0" applyBorder="0" applyAlignment="0" applyProtection="0"/>
    <xf numFmtId="0" fontId="5" fillId="4" borderId="1" applyNumberFormat="0" applyAlignment="0" applyProtection="0"/>
    <xf numFmtId="0" fontId="1" fillId="9" borderId="0" applyNumberFormat="0" applyBorder="0" applyAlignment="0" applyProtection="0"/>
    <xf numFmtId="0" fontId="9" fillId="19" borderId="0" applyNumberFormat="0" applyBorder="0" applyAlignment="0" applyProtection="0"/>
    <xf numFmtId="0" fontId="4" fillId="4" borderId="2" applyNumberFormat="0" applyAlignment="0" applyProtection="0"/>
    <xf numFmtId="0" fontId="5" fillId="4" borderId="1" applyNumberFormat="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8" fillId="0" borderId="3" applyNumberFormat="0" applyFill="0" applyAlignment="0" applyProtection="0"/>
    <xf numFmtId="0" fontId="1" fillId="5" borderId="0" applyNumberFormat="0" applyBorder="0" applyAlignment="0" applyProtection="0"/>
    <xf numFmtId="0" fontId="1" fillId="6" borderId="0" applyNumberFormat="0" applyBorder="0" applyAlignment="0" applyProtection="0"/>
    <xf numFmtId="0" fontId="9"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9"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9"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21" fillId="0" borderId="150" applyNumberFormat="0" applyFill="0" applyAlignment="0" applyProtection="0"/>
    <xf numFmtId="0" fontId="18" fillId="27" borderId="150">
      <alignment horizontal="right" vertical="center"/>
    </xf>
    <xf numFmtId="0" fontId="18" fillId="27" borderId="150">
      <alignment horizontal="right" vertical="center"/>
    </xf>
    <xf numFmtId="0" fontId="21" fillId="0" borderId="153">
      <alignment horizontal="left" vertical="center" wrapText="1" indent="2"/>
    </xf>
    <xf numFmtId="0" fontId="18" fillId="27" borderId="152">
      <alignment horizontal="right" vertical="center"/>
    </xf>
    <xf numFmtId="0" fontId="21" fillId="0" borderId="150">
      <alignment horizontal="right" vertical="center"/>
    </xf>
    <xf numFmtId="0" fontId="23" fillId="25" borderId="150">
      <alignment horizontal="right" vertical="center"/>
    </xf>
    <xf numFmtId="0" fontId="21" fillId="26" borderId="150"/>
    <xf numFmtId="0" fontId="18" fillId="25" borderId="150">
      <alignment horizontal="right" vertical="center"/>
    </xf>
    <xf numFmtId="0" fontId="28" fillId="45"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8" borderId="0" applyNumberFormat="0" applyBorder="0" applyAlignment="0" applyProtection="0"/>
    <xf numFmtId="0" fontId="33" fillId="49" borderId="155" applyNumberFormat="0" applyAlignment="0" applyProtection="0"/>
    <xf numFmtId="164" fontId="24" fillId="0" borderId="0" applyFont="0" applyFill="0" applyBorder="0" applyAlignment="0" applyProtection="0"/>
    <xf numFmtId="164" fontId="24" fillId="0" borderId="0" applyFont="0" applyFill="0" applyBorder="0" applyAlignment="0" applyProtection="0"/>
    <xf numFmtId="0" fontId="41" fillId="33" borderId="0" applyNumberFormat="0" applyBorder="0" applyAlignment="0" applyProtection="0"/>
    <xf numFmtId="0" fontId="45" fillId="36" borderId="155" applyNumberFormat="0" applyAlignment="0" applyProtection="0"/>
    <xf numFmtId="4" fontId="21" fillId="0" borderId="150" applyFill="0" applyBorder="0" applyProtection="0">
      <alignment horizontal="right" vertical="center"/>
    </xf>
    <xf numFmtId="0" fontId="27" fillId="52" borderId="157" applyNumberFormat="0" applyFont="0" applyAlignment="0" applyProtection="0"/>
    <xf numFmtId="0" fontId="19" fillId="52" borderId="157" applyNumberFormat="0" applyFont="0" applyAlignment="0" applyProtection="0"/>
    <xf numFmtId="0" fontId="49" fillId="49" borderId="154" applyNumberFormat="0" applyAlignment="0" applyProtection="0"/>
    <xf numFmtId="0" fontId="50" fillId="32" borderId="0" applyNumberFormat="0" applyBorder="0" applyAlignment="0" applyProtection="0"/>
    <xf numFmtId="0" fontId="52" fillId="0" borderId="156" applyNumberFormat="0" applyFill="0" applyAlignment="0" applyProtection="0"/>
    <xf numFmtId="0" fontId="53" fillId="0" borderId="0" applyNumberFormat="0" applyFill="0" applyBorder="0" applyAlignment="0" applyProtection="0"/>
    <xf numFmtId="0" fontId="54" fillId="0" borderId="24" applyNumberFormat="0" applyFill="0" applyAlignment="0" applyProtection="0"/>
    <xf numFmtId="0" fontId="55" fillId="0" borderId="25" applyNumberFormat="0" applyFill="0" applyAlignment="0" applyProtection="0"/>
    <xf numFmtId="0" fontId="56" fillId="0" borderId="26" applyNumberFormat="0" applyFill="0" applyAlignment="0" applyProtection="0"/>
    <xf numFmtId="0" fontId="56" fillId="0" borderId="0" applyNumberFormat="0" applyFill="0" applyBorder="0" applyAlignment="0" applyProtection="0"/>
    <xf numFmtId="0" fontId="57" fillId="0" borderId="27" applyNumberFormat="0" applyFill="0" applyAlignment="0" applyProtection="0"/>
    <xf numFmtId="0" fontId="60" fillId="50" borderId="22" applyNumberFormat="0" applyAlignment="0" applyProtection="0"/>
    <xf numFmtId="0" fontId="33" fillId="49" borderId="155" applyNumberFormat="0" applyAlignment="0" applyProtection="0"/>
    <xf numFmtId="0" fontId="45" fillId="36" borderId="155" applyNumberFormat="0" applyAlignment="0" applyProtection="0"/>
    <xf numFmtId="0" fontId="27" fillId="52" borderId="157" applyNumberFormat="0" applyFont="0" applyAlignment="0" applyProtection="0"/>
    <xf numFmtId="0" fontId="49" fillId="49" borderId="154" applyNumberFormat="0" applyAlignment="0" applyProtection="0"/>
    <xf numFmtId="0" fontId="52" fillId="0" borderId="156" applyNumberFormat="0" applyFill="0" applyAlignment="0" applyProtection="0"/>
    <xf numFmtId="0" fontId="18" fillId="25" borderId="158">
      <alignment horizontal="right" vertical="center"/>
    </xf>
    <xf numFmtId="4" fontId="18" fillId="25" borderId="158">
      <alignment horizontal="right" vertical="center"/>
    </xf>
    <xf numFmtId="0" fontId="23" fillId="25" borderId="158">
      <alignment horizontal="right" vertical="center"/>
    </xf>
    <xf numFmtId="4" fontId="23" fillId="25" borderId="158">
      <alignment horizontal="right" vertical="center"/>
    </xf>
    <xf numFmtId="0" fontId="18" fillId="27" borderId="158">
      <alignment horizontal="right" vertical="center"/>
    </xf>
    <xf numFmtId="4" fontId="18" fillId="27" borderId="158">
      <alignment horizontal="right" vertical="center"/>
    </xf>
    <xf numFmtId="0" fontId="18" fillId="27" borderId="158">
      <alignment horizontal="right" vertical="center"/>
    </xf>
    <xf numFmtId="4" fontId="18" fillId="27" borderId="158">
      <alignment horizontal="right" vertical="center"/>
    </xf>
    <xf numFmtId="0" fontId="18" fillId="27" borderId="159">
      <alignment horizontal="right" vertical="center"/>
    </xf>
    <xf numFmtId="4" fontId="18" fillId="27" borderId="159">
      <alignment horizontal="right" vertical="center"/>
    </xf>
    <xf numFmtId="0" fontId="18" fillId="27" borderId="160">
      <alignment horizontal="right" vertical="center"/>
    </xf>
    <xf numFmtId="4" fontId="18" fillId="27" borderId="160">
      <alignment horizontal="right" vertical="center"/>
    </xf>
    <xf numFmtId="0" fontId="33" fillId="49" borderId="155" applyNumberFormat="0" applyAlignment="0" applyProtection="0"/>
    <xf numFmtId="0" fontId="21" fillId="27" borderId="161">
      <alignment horizontal="left" vertical="center" wrapText="1" indent="2"/>
    </xf>
    <xf numFmtId="0" fontId="21" fillId="0" borderId="161">
      <alignment horizontal="left" vertical="center" wrapText="1" indent="2"/>
    </xf>
    <xf numFmtId="0" fontId="21" fillId="25" borderId="159">
      <alignment horizontal="left" vertical="center"/>
    </xf>
    <xf numFmtId="0" fontId="45" fillId="36" borderId="155" applyNumberFormat="0" applyAlignment="0" applyProtection="0"/>
    <xf numFmtId="0" fontId="21" fillId="0" borderId="158">
      <alignment horizontal="right" vertical="center"/>
    </xf>
    <xf numFmtId="4" fontId="21" fillId="0" borderId="158">
      <alignment horizontal="right" vertical="center"/>
    </xf>
    <xf numFmtId="0" fontId="21" fillId="0" borderId="158" applyNumberFormat="0" applyFill="0" applyAlignment="0" applyProtection="0"/>
    <xf numFmtId="0" fontId="49" fillId="49" borderId="154" applyNumberFormat="0" applyAlignment="0" applyProtection="0"/>
    <xf numFmtId="167" fontId="21" fillId="53" borderId="158" applyNumberFormat="0" applyFont="0" applyBorder="0" applyAlignment="0" applyProtection="0">
      <alignment horizontal="right" vertical="center"/>
    </xf>
    <xf numFmtId="0" fontId="21" fillId="26" borderId="158"/>
    <xf numFmtId="4" fontId="21" fillId="26" borderId="158"/>
    <xf numFmtId="0" fontId="52" fillId="0" borderId="156" applyNumberFormat="0" applyFill="0" applyAlignment="0" applyProtection="0"/>
    <xf numFmtId="49" fontId="21" fillId="0" borderId="158" applyNumberFormat="0" applyFont="0" applyFill="0" applyBorder="0" applyProtection="0">
      <alignment horizontal="left" vertical="center" indent="2"/>
    </xf>
    <xf numFmtId="49" fontId="21" fillId="0" borderId="159" applyNumberFormat="0" applyFont="0" applyFill="0" applyBorder="0" applyProtection="0">
      <alignment horizontal="left" vertical="center" indent="5"/>
    </xf>
    <xf numFmtId="4" fontId="21" fillId="0" borderId="158" applyFill="0" applyBorder="0" applyProtection="0">
      <alignment horizontal="right" vertical="center"/>
    </xf>
    <xf numFmtId="49" fontId="20" fillId="0" borderId="158" applyNumberFormat="0" applyFill="0" applyBorder="0" applyProtection="0">
      <alignment horizontal="left" vertical="center"/>
    </xf>
    <xf numFmtId="0" fontId="30" fillId="49" borderId="154" applyNumberFormat="0" applyAlignment="0" applyProtection="0"/>
    <xf numFmtId="0" fontId="32" fillId="49" borderId="155" applyNumberFormat="0" applyAlignment="0" applyProtection="0"/>
    <xf numFmtId="0" fontId="37" fillId="0" borderId="156" applyNumberFormat="0" applyFill="0" applyAlignment="0" applyProtection="0"/>
    <xf numFmtId="0" fontId="36" fillId="36" borderId="155" applyNumberFormat="0" applyAlignment="0" applyProtection="0"/>
    <xf numFmtId="0" fontId="21" fillId="27" borderId="161">
      <alignment horizontal="left" vertical="center" wrapText="1" indent="2"/>
    </xf>
    <xf numFmtId="0" fontId="21" fillId="0" borderId="161">
      <alignment horizontal="left" vertical="center" wrapText="1" indent="2"/>
    </xf>
    <xf numFmtId="4" fontId="18" fillId="27" borderId="158">
      <alignment horizontal="right" vertical="center"/>
    </xf>
    <xf numFmtId="0" fontId="21" fillId="26" borderId="158"/>
    <xf numFmtId="0" fontId="32" fillId="49" borderId="155" applyNumberFormat="0" applyAlignment="0" applyProtection="0"/>
    <xf numFmtId="0" fontId="18" fillId="25" borderId="158">
      <alignment horizontal="right" vertical="center"/>
    </xf>
    <xf numFmtId="0" fontId="21" fillId="0" borderId="158">
      <alignment horizontal="right" vertical="center"/>
    </xf>
    <xf numFmtId="0" fontId="52" fillId="0" borderId="156" applyNumberFormat="0" applyFill="0" applyAlignment="0" applyProtection="0"/>
    <xf numFmtId="0" fontId="21" fillId="25" borderId="159">
      <alignment horizontal="left" vertical="center"/>
    </xf>
    <xf numFmtId="0" fontId="45" fillId="36" borderId="155" applyNumberFormat="0" applyAlignment="0" applyProtection="0"/>
    <xf numFmtId="167" fontId="21" fillId="53" borderId="158" applyNumberFormat="0" applyFont="0" applyBorder="0" applyAlignment="0" applyProtection="0">
      <alignment horizontal="right" vertical="center"/>
    </xf>
    <xf numFmtId="0" fontId="27" fillId="52" borderId="157" applyNumberFormat="0" applyFont="0" applyAlignment="0" applyProtection="0"/>
    <xf numFmtId="0" fontId="21" fillId="0" borderId="161">
      <alignment horizontal="left" vertical="center" wrapText="1" indent="2"/>
    </xf>
    <xf numFmtId="4" fontId="21" fillId="26" borderId="158"/>
    <xf numFmtId="49" fontId="20" fillId="0" borderId="158" applyNumberFormat="0" applyFill="0" applyBorder="0" applyProtection="0">
      <alignment horizontal="left" vertical="center"/>
    </xf>
    <xf numFmtId="0" fontId="21" fillId="0" borderId="158">
      <alignment horizontal="right" vertical="center"/>
    </xf>
    <xf numFmtId="4" fontId="18" fillId="27" borderId="160">
      <alignment horizontal="right" vertical="center"/>
    </xf>
    <xf numFmtId="4" fontId="18" fillId="27" borderId="158">
      <alignment horizontal="right" vertical="center"/>
    </xf>
    <xf numFmtId="4" fontId="18" fillId="27" borderId="158">
      <alignment horizontal="right" vertical="center"/>
    </xf>
    <xf numFmtId="0" fontId="23" fillId="25" borderId="158">
      <alignment horizontal="right" vertical="center"/>
    </xf>
    <xf numFmtId="0" fontId="18" fillId="25" borderId="158">
      <alignment horizontal="right" vertical="center"/>
    </xf>
    <xf numFmtId="49" fontId="21" fillId="0" borderId="158" applyNumberFormat="0" applyFont="0" applyFill="0" applyBorder="0" applyProtection="0">
      <alignment horizontal="left" vertical="center" indent="2"/>
    </xf>
    <xf numFmtId="0" fontId="45" fillId="36" borderId="155" applyNumberFormat="0" applyAlignment="0" applyProtection="0"/>
    <xf numFmtId="0" fontId="30" fillId="49" borderId="154" applyNumberFormat="0" applyAlignment="0" applyProtection="0"/>
    <xf numFmtId="49" fontId="21" fillId="0" borderId="158" applyNumberFormat="0" applyFont="0" applyFill="0" applyBorder="0" applyProtection="0">
      <alignment horizontal="left" vertical="center" indent="2"/>
    </xf>
    <xf numFmtId="0" fontId="36" fillId="36" borderId="155" applyNumberFormat="0" applyAlignment="0" applyProtection="0"/>
    <xf numFmtId="4" fontId="21" fillId="0" borderId="158" applyFill="0" applyBorder="0" applyProtection="0">
      <alignment horizontal="right" vertical="center"/>
    </xf>
    <xf numFmtId="0" fontId="33" fillId="49" borderId="155" applyNumberFormat="0" applyAlignment="0" applyProtection="0"/>
    <xf numFmtId="0" fontId="52" fillId="0" borderId="156" applyNumberFormat="0" applyFill="0" applyAlignment="0" applyProtection="0"/>
    <xf numFmtId="0" fontId="49" fillId="49" borderId="154" applyNumberFormat="0" applyAlignment="0" applyProtection="0"/>
    <xf numFmtId="0" fontId="21" fillId="0" borderId="158" applyNumberFormat="0" applyFill="0" applyAlignment="0" applyProtection="0"/>
    <xf numFmtId="4" fontId="21" fillId="0" borderId="158">
      <alignment horizontal="right" vertical="center"/>
    </xf>
    <xf numFmtId="0" fontId="21" fillId="0" borderId="158">
      <alignment horizontal="right" vertical="center"/>
    </xf>
    <xf numFmtId="0" fontId="45" fillId="36" borderId="155" applyNumberFormat="0" applyAlignment="0" applyProtection="0"/>
    <xf numFmtId="0" fontId="30" fillId="49" borderId="154" applyNumberFormat="0" applyAlignment="0" applyProtection="0"/>
    <xf numFmtId="0" fontId="32" fillId="49" borderId="155" applyNumberFormat="0" applyAlignment="0" applyProtection="0"/>
    <xf numFmtId="0" fontId="21" fillId="27" borderId="161">
      <alignment horizontal="left" vertical="center" wrapText="1" indent="2"/>
    </xf>
    <xf numFmtId="0" fontId="33" fillId="49" borderId="155" applyNumberFormat="0" applyAlignment="0" applyProtection="0"/>
    <xf numFmtId="0" fontId="33" fillId="49" borderId="155" applyNumberFormat="0" applyAlignment="0" applyProtection="0"/>
    <xf numFmtId="4" fontId="18" fillId="27" borderId="159">
      <alignment horizontal="right" vertical="center"/>
    </xf>
    <xf numFmtId="0" fontId="18" fillId="27" borderId="159">
      <alignment horizontal="right" vertical="center"/>
    </xf>
    <xf numFmtId="0" fontId="18" fillId="27" borderId="158">
      <alignment horizontal="right" vertical="center"/>
    </xf>
    <xf numFmtId="4" fontId="23" fillId="25" borderId="158">
      <alignment horizontal="right" vertical="center"/>
    </xf>
    <xf numFmtId="0" fontId="36" fillId="36" borderId="155" applyNumberFormat="0" applyAlignment="0" applyProtection="0"/>
    <xf numFmtId="0" fontId="37" fillId="0" borderId="156" applyNumberFormat="0" applyFill="0" applyAlignment="0" applyProtection="0"/>
    <xf numFmtId="0" fontId="52" fillId="0" borderId="156" applyNumberFormat="0" applyFill="0" applyAlignment="0" applyProtection="0"/>
    <xf numFmtId="0" fontId="27" fillId="52" borderId="157" applyNumberFormat="0" applyFont="0" applyAlignment="0" applyProtection="0"/>
    <xf numFmtId="0" fontId="45" fillId="36" borderId="155" applyNumberFormat="0" applyAlignment="0" applyProtection="0"/>
    <xf numFmtId="49" fontId="20" fillId="0" borderId="158" applyNumberFormat="0" applyFill="0" applyBorder="0" applyProtection="0">
      <alignment horizontal="left" vertical="center"/>
    </xf>
    <xf numFmtId="0" fontId="21" fillId="27" borderId="161">
      <alignment horizontal="left" vertical="center" wrapText="1" indent="2"/>
    </xf>
    <xf numFmtId="0" fontId="33" fillId="49" borderId="155" applyNumberFormat="0" applyAlignment="0" applyProtection="0"/>
    <xf numFmtId="0" fontId="21" fillId="0" borderId="161">
      <alignment horizontal="left" vertical="center" wrapText="1" indent="2"/>
    </xf>
    <xf numFmtId="0" fontId="27" fillId="52" borderId="157" applyNumberFormat="0" applyFont="0" applyAlignment="0" applyProtection="0"/>
    <xf numFmtId="0" fontId="19" fillId="52" borderId="157" applyNumberFormat="0" applyFont="0" applyAlignment="0" applyProtection="0"/>
    <xf numFmtId="0" fontId="49" fillId="49" borderId="154" applyNumberFormat="0" applyAlignment="0" applyProtection="0"/>
    <xf numFmtId="0" fontId="52" fillId="0" borderId="156" applyNumberFormat="0" applyFill="0" applyAlignment="0" applyProtection="0"/>
    <xf numFmtId="4" fontId="21" fillId="26" borderId="158"/>
    <xf numFmtId="0" fontId="18" fillId="27" borderId="158">
      <alignment horizontal="right" vertical="center"/>
    </xf>
    <xf numFmtId="0" fontId="52" fillId="0" borderId="156" applyNumberFormat="0" applyFill="0" applyAlignment="0" applyProtection="0"/>
    <xf numFmtId="4" fontId="18" fillId="27" borderId="160">
      <alignment horizontal="right" vertical="center"/>
    </xf>
    <xf numFmtId="0" fontId="32" fillId="49" borderId="155" applyNumberFormat="0" applyAlignment="0" applyProtection="0"/>
    <xf numFmtId="0" fontId="18" fillId="27" borderId="159">
      <alignment horizontal="right" vertical="center"/>
    </xf>
    <xf numFmtId="0" fontId="33" fillId="49" borderId="155" applyNumberFormat="0" applyAlignment="0" applyProtection="0"/>
    <xf numFmtId="0" fontId="37" fillId="0" borderId="156" applyNumberFormat="0" applyFill="0" applyAlignment="0" applyProtection="0"/>
    <xf numFmtId="0" fontId="27" fillId="52" borderId="157" applyNumberFormat="0" applyFont="0" applyAlignment="0" applyProtection="0"/>
    <xf numFmtId="4" fontId="18" fillId="27" borderId="159">
      <alignment horizontal="right" vertical="center"/>
    </xf>
    <xf numFmtId="0" fontId="21" fillId="27" borderId="161">
      <alignment horizontal="left" vertical="center" wrapText="1" indent="2"/>
    </xf>
    <xf numFmtId="0" fontId="21" fillId="26" borderId="158"/>
    <xf numFmtId="167" fontId="21" fillId="53" borderId="158" applyNumberFormat="0" applyFont="0" applyBorder="0" applyAlignment="0" applyProtection="0">
      <alignment horizontal="right" vertical="center"/>
    </xf>
    <xf numFmtId="0" fontId="21" fillId="0" borderId="158" applyNumberFormat="0" applyFill="0" applyAlignment="0" applyProtection="0"/>
    <xf numFmtId="4" fontId="21" fillId="0" borderId="158" applyFill="0" applyBorder="0" applyProtection="0">
      <alignment horizontal="right" vertical="center"/>
    </xf>
    <xf numFmtId="4" fontId="18" fillId="25" borderId="158">
      <alignment horizontal="right" vertical="center"/>
    </xf>
    <xf numFmtId="0" fontId="37" fillId="0" borderId="156" applyNumberFormat="0" applyFill="0" applyAlignment="0" applyProtection="0"/>
    <xf numFmtId="49" fontId="20" fillId="0" borderId="158" applyNumberFormat="0" applyFill="0" applyBorder="0" applyProtection="0">
      <alignment horizontal="left" vertical="center"/>
    </xf>
    <xf numFmtId="49" fontId="21" fillId="0" borderId="159" applyNumberFormat="0" applyFont="0" applyFill="0" applyBorder="0" applyProtection="0">
      <alignment horizontal="left" vertical="center" indent="5"/>
    </xf>
    <xf numFmtId="0" fontId="21" fillId="25" borderId="159">
      <alignment horizontal="left" vertical="center"/>
    </xf>
    <xf numFmtId="0" fontId="33" fillId="49" borderId="155" applyNumberFormat="0" applyAlignment="0" applyProtection="0"/>
    <xf numFmtId="4" fontId="18" fillId="27" borderId="160">
      <alignment horizontal="right" vertical="center"/>
    </xf>
    <xf numFmtId="0" fontId="45" fillId="36" borderId="155" applyNumberFormat="0" applyAlignment="0" applyProtection="0"/>
    <xf numFmtId="0" fontId="45" fillId="36" borderId="155" applyNumberFormat="0" applyAlignment="0" applyProtection="0"/>
    <xf numFmtId="0" fontId="27" fillId="52" borderId="157" applyNumberFormat="0" applyFont="0" applyAlignment="0" applyProtection="0"/>
    <xf numFmtId="0" fontId="49" fillId="49" borderId="154" applyNumberFormat="0" applyAlignment="0" applyProtection="0"/>
    <xf numFmtId="0" fontId="52" fillId="0" borderId="156" applyNumberFormat="0" applyFill="0" applyAlignment="0" applyProtection="0"/>
    <xf numFmtId="0" fontId="18" fillId="27" borderId="158">
      <alignment horizontal="right" vertical="center"/>
    </xf>
    <xf numFmtId="0" fontId="19" fillId="52" borderId="157" applyNumberFormat="0" applyFont="0" applyAlignment="0" applyProtection="0"/>
    <xf numFmtId="4" fontId="21" fillId="0" borderId="158">
      <alignment horizontal="right" vertical="center"/>
    </xf>
    <xf numFmtId="0" fontId="52" fillId="0" borderId="156" applyNumberFormat="0" applyFill="0" applyAlignment="0" applyProtection="0"/>
    <xf numFmtId="0" fontId="18" fillId="27" borderId="158">
      <alignment horizontal="right" vertical="center"/>
    </xf>
    <xf numFmtId="0" fontId="18" fillId="27" borderId="158">
      <alignment horizontal="right" vertical="center"/>
    </xf>
    <xf numFmtId="4" fontId="23" fillId="25" borderId="158">
      <alignment horizontal="right" vertical="center"/>
    </xf>
    <xf numFmtId="0" fontId="18" fillId="25" borderId="158">
      <alignment horizontal="right" vertical="center"/>
    </xf>
    <xf numFmtId="4" fontId="18" fillId="25" borderId="158">
      <alignment horizontal="right" vertical="center"/>
    </xf>
    <xf numFmtId="0" fontId="23" fillId="25" borderId="158">
      <alignment horizontal="right" vertical="center"/>
    </xf>
    <xf numFmtId="4" fontId="23" fillId="25" borderId="158">
      <alignment horizontal="right" vertical="center"/>
    </xf>
    <xf numFmtId="0" fontId="18" fillId="27" borderId="158">
      <alignment horizontal="right" vertical="center"/>
    </xf>
    <xf numFmtId="4" fontId="18" fillId="27" borderId="158">
      <alignment horizontal="right" vertical="center"/>
    </xf>
    <xf numFmtId="0" fontId="18" fillId="27" borderId="158">
      <alignment horizontal="right" vertical="center"/>
    </xf>
    <xf numFmtId="4" fontId="18" fillId="27" borderId="158">
      <alignment horizontal="right" vertical="center"/>
    </xf>
    <xf numFmtId="0" fontId="18" fillId="27" borderId="159">
      <alignment horizontal="right" vertical="center"/>
    </xf>
    <xf numFmtId="4" fontId="18" fillId="27" borderId="159">
      <alignment horizontal="right" vertical="center"/>
    </xf>
    <xf numFmtId="0" fontId="18" fillId="27" borderId="160">
      <alignment horizontal="right" vertical="center"/>
    </xf>
    <xf numFmtId="4" fontId="18" fillId="27" borderId="160">
      <alignment horizontal="right" vertical="center"/>
    </xf>
    <xf numFmtId="0" fontId="33" fillId="49" borderId="155" applyNumberFormat="0" applyAlignment="0" applyProtection="0"/>
    <xf numFmtId="0" fontId="21" fillId="27" borderId="161">
      <alignment horizontal="left" vertical="center" wrapText="1" indent="2"/>
    </xf>
    <xf numFmtId="0" fontId="21" fillId="0" borderId="161">
      <alignment horizontal="left" vertical="center" wrapText="1" indent="2"/>
    </xf>
    <xf numFmtId="0" fontId="21" fillId="25" borderId="159">
      <alignment horizontal="left" vertical="center"/>
    </xf>
    <xf numFmtId="0" fontId="45" fillId="36" borderId="155" applyNumberFormat="0" applyAlignment="0" applyProtection="0"/>
    <xf numFmtId="0" fontId="21" fillId="0" borderId="158">
      <alignment horizontal="right" vertical="center"/>
    </xf>
    <xf numFmtId="4" fontId="21" fillId="0" borderId="158">
      <alignment horizontal="right" vertical="center"/>
    </xf>
    <xf numFmtId="0" fontId="21" fillId="0" borderId="158" applyNumberFormat="0" applyFill="0" applyAlignment="0" applyProtection="0"/>
    <xf numFmtId="0" fontId="49" fillId="49" borderId="154" applyNumberFormat="0" applyAlignment="0" applyProtection="0"/>
    <xf numFmtId="167" fontId="21" fillId="53" borderId="158" applyNumberFormat="0" applyFont="0" applyBorder="0" applyAlignment="0" applyProtection="0">
      <alignment horizontal="right" vertical="center"/>
    </xf>
    <xf numFmtId="0" fontId="21" fillId="26" borderId="158"/>
    <xf numFmtId="4" fontId="21" fillId="26" borderId="158"/>
    <xf numFmtId="0" fontId="52" fillId="0" borderId="156" applyNumberFormat="0" applyFill="0" applyAlignment="0" applyProtection="0"/>
    <xf numFmtId="0" fontId="19" fillId="52" borderId="157" applyNumberFormat="0" applyFont="0" applyAlignment="0" applyProtection="0"/>
    <xf numFmtId="0" fontId="27" fillId="52" borderId="157" applyNumberFormat="0" applyFont="0" applyAlignment="0" applyProtection="0"/>
    <xf numFmtId="0" fontId="21" fillId="0" borderId="158" applyNumberFormat="0" applyFill="0" applyAlignment="0" applyProtection="0"/>
    <xf numFmtId="0" fontId="37" fillId="0" borderId="156" applyNumberFormat="0" applyFill="0" applyAlignment="0" applyProtection="0"/>
    <xf numFmtId="0" fontId="52" fillId="0" borderId="156" applyNumberFormat="0" applyFill="0" applyAlignment="0" applyProtection="0"/>
    <xf numFmtId="0" fontId="36" fillId="36" borderId="155" applyNumberFormat="0" applyAlignment="0" applyProtection="0"/>
    <xf numFmtId="0" fontId="33" fillId="49" borderId="155" applyNumberFormat="0" applyAlignment="0" applyProtection="0"/>
    <xf numFmtId="4" fontId="23" fillId="25" borderId="158">
      <alignment horizontal="right" vertical="center"/>
    </xf>
    <xf numFmtId="0" fontId="18" fillId="25" borderId="158">
      <alignment horizontal="right" vertical="center"/>
    </xf>
    <xf numFmtId="167" fontId="21" fillId="53" borderId="158" applyNumberFormat="0" applyFont="0" applyBorder="0" applyAlignment="0" applyProtection="0">
      <alignment horizontal="right" vertical="center"/>
    </xf>
    <xf numFmtId="0" fontId="37" fillId="0" borderId="156" applyNumberFormat="0" applyFill="0" applyAlignment="0" applyProtection="0"/>
    <xf numFmtId="49" fontId="21" fillId="0" borderId="158" applyNumberFormat="0" applyFont="0" applyFill="0" applyBorder="0" applyProtection="0">
      <alignment horizontal="left" vertical="center" indent="2"/>
    </xf>
    <xf numFmtId="49" fontId="21" fillId="0" borderId="159" applyNumberFormat="0" applyFont="0" applyFill="0" applyBorder="0" applyProtection="0">
      <alignment horizontal="left" vertical="center" indent="5"/>
    </xf>
    <xf numFmtId="49" fontId="21" fillId="0" borderId="158" applyNumberFormat="0" applyFont="0" applyFill="0" applyBorder="0" applyProtection="0">
      <alignment horizontal="left" vertical="center" indent="2"/>
    </xf>
    <xf numFmtId="4" fontId="21" fillId="0" borderId="158" applyFill="0" applyBorder="0" applyProtection="0">
      <alignment horizontal="right" vertical="center"/>
    </xf>
    <xf numFmtId="49" fontId="20" fillId="0" borderId="158" applyNumberFormat="0" applyFill="0" applyBorder="0" applyProtection="0">
      <alignment horizontal="left" vertical="center"/>
    </xf>
    <xf numFmtId="0" fontId="21" fillId="0" borderId="161">
      <alignment horizontal="left" vertical="center" wrapText="1" indent="2"/>
    </xf>
    <xf numFmtId="0" fontId="49" fillId="49" borderId="154" applyNumberFormat="0" applyAlignment="0" applyProtection="0"/>
    <xf numFmtId="0" fontId="18" fillId="27" borderId="160">
      <alignment horizontal="right" vertical="center"/>
    </xf>
    <xf numFmtId="0" fontId="36" fillId="36" borderId="155" applyNumberFormat="0" applyAlignment="0" applyProtection="0"/>
    <xf numFmtId="0" fontId="18" fillId="27" borderId="160">
      <alignment horizontal="right" vertical="center"/>
    </xf>
    <xf numFmtId="4" fontId="18" fillId="27" borderId="158">
      <alignment horizontal="right" vertical="center"/>
    </xf>
    <xf numFmtId="0" fontId="18" fillId="27" borderId="158">
      <alignment horizontal="right" vertical="center"/>
    </xf>
    <xf numFmtId="0" fontId="30" fillId="49" borderId="154" applyNumberFormat="0" applyAlignment="0" applyProtection="0"/>
    <xf numFmtId="0" fontId="32" fillId="49" borderId="155" applyNumberFormat="0" applyAlignment="0" applyProtection="0"/>
    <xf numFmtId="0" fontId="37" fillId="0" borderId="156" applyNumberFormat="0" applyFill="0" applyAlignment="0" applyProtection="0"/>
    <xf numFmtId="0" fontId="21" fillId="26" borderId="158"/>
    <xf numFmtId="4" fontId="21" fillId="26" borderId="158"/>
    <xf numFmtId="4" fontId="18" fillId="27" borderId="158">
      <alignment horizontal="right" vertical="center"/>
    </xf>
    <xf numFmtId="0" fontId="23" fillId="25" borderId="158">
      <alignment horizontal="right" vertical="center"/>
    </xf>
    <xf numFmtId="0" fontId="36" fillId="36" borderId="155" applyNumberFormat="0" applyAlignment="0" applyProtection="0"/>
    <xf numFmtId="0" fontId="33" fillId="49" borderId="155" applyNumberFormat="0" applyAlignment="0" applyProtection="0"/>
    <xf numFmtId="4" fontId="21" fillId="0" borderId="158">
      <alignment horizontal="right" vertical="center"/>
    </xf>
    <xf numFmtId="0" fontId="21" fillId="27" borderId="161">
      <alignment horizontal="left" vertical="center" wrapText="1" indent="2"/>
    </xf>
    <xf numFmtId="0" fontId="21" fillId="0" borderId="161">
      <alignment horizontal="left" vertical="center" wrapText="1" indent="2"/>
    </xf>
    <xf numFmtId="0" fontId="49" fillId="49" borderId="154" applyNumberFormat="0" applyAlignment="0" applyProtection="0"/>
    <xf numFmtId="0" fontId="45" fillId="36" borderId="155" applyNumberFormat="0" applyAlignment="0" applyProtection="0"/>
    <xf numFmtId="0" fontId="32" fillId="49" borderId="155" applyNumberFormat="0" applyAlignment="0" applyProtection="0"/>
    <xf numFmtId="0" fontId="30" fillId="49" borderId="154" applyNumberFormat="0" applyAlignment="0" applyProtection="0"/>
    <xf numFmtId="0" fontId="18" fillId="27" borderId="160">
      <alignment horizontal="right" vertical="center"/>
    </xf>
    <xf numFmtId="0" fontId="23" fillId="25" borderId="158">
      <alignment horizontal="right" vertical="center"/>
    </xf>
    <xf numFmtId="4" fontId="18" fillId="25" borderId="158">
      <alignment horizontal="right" vertical="center"/>
    </xf>
    <xf numFmtId="4" fontId="18" fillId="27" borderId="158">
      <alignment horizontal="right" vertical="center"/>
    </xf>
    <xf numFmtId="49" fontId="21" fillId="0" borderId="159" applyNumberFormat="0" applyFont="0" applyFill="0" applyBorder="0" applyProtection="0">
      <alignment horizontal="left" vertical="center" indent="5"/>
    </xf>
    <xf numFmtId="4" fontId="21" fillId="0" borderId="158" applyFill="0" applyBorder="0" applyProtection="0">
      <alignment horizontal="right" vertical="center"/>
    </xf>
    <xf numFmtId="4" fontId="18" fillId="25" borderId="158">
      <alignment horizontal="right" vertical="center"/>
    </xf>
    <xf numFmtId="0" fontId="45" fillId="36" borderId="155" applyNumberFormat="0" applyAlignment="0" applyProtection="0"/>
    <xf numFmtId="0" fontId="36" fillId="36" borderId="155" applyNumberFormat="0" applyAlignment="0" applyProtection="0"/>
    <xf numFmtId="0" fontId="32" fillId="49" borderId="155" applyNumberFormat="0" applyAlignment="0" applyProtection="0"/>
    <xf numFmtId="0" fontId="21" fillId="27" borderId="161">
      <alignment horizontal="left" vertical="center" wrapText="1" indent="2"/>
    </xf>
    <xf numFmtId="0" fontId="21" fillId="0" borderId="161">
      <alignment horizontal="left" vertical="center" wrapText="1" indent="2"/>
    </xf>
    <xf numFmtId="0" fontId="21" fillId="27" borderId="161">
      <alignment horizontal="left" vertical="center" wrapText="1" indent="2"/>
    </xf>
    <xf numFmtId="0" fontId="21" fillId="0" borderId="161">
      <alignment horizontal="left" vertical="center" wrapText="1" indent="2"/>
    </xf>
    <xf numFmtId="0" fontId="30" fillId="49" borderId="154" applyNumberFormat="0" applyAlignment="0" applyProtection="0"/>
    <xf numFmtId="0" fontId="32" fillId="49" borderId="155" applyNumberFormat="0" applyAlignment="0" applyProtection="0"/>
    <xf numFmtId="0" fontId="33" fillId="49" borderId="155" applyNumberFormat="0" applyAlignment="0" applyProtection="0"/>
    <xf numFmtId="0" fontId="36" fillId="36" borderId="155" applyNumberFormat="0" applyAlignment="0" applyProtection="0"/>
    <xf numFmtId="0" fontId="37" fillId="0" borderId="156" applyNumberFormat="0" applyFill="0" applyAlignment="0" applyProtection="0"/>
    <xf numFmtId="0" fontId="45" fillId="36" borderId="155" applyNumberFormat="0" applyAlignment="0" applyProtection="0"/>
    <xf numFmtId="0" fontId="27" fillId="52" borderId="157" applyNumberFormat="0" applyFont="0" applyAlignment="0" applyProtection="0"/>
    <xf numFmtId="0" fontId="19" fillId="52" borderId="157" applyNumberFormat="0" applyFont="0" applyAlignment="0" applyProtection="0"/>
    <xf numFmtId="0" fontId="49" fillId="49" borderId="154" applyNumberFormat="0" applyAlignment="0" applyProtection="0"/>
    <xf numFmtId="0" fontId="52" fillId="0" borderId="156" applyNumberFormat="0" applyFill="0" applyAlignment="0" applyProtection="0"/>
    <xf numFmtId="0" fontId="33" fillId="49" borderId="155" applyNumberFormat="0" applyAlignment="0" applyProtection="0"/>
    <xf numFmtId="0" fontId="45" fillId="36" borderId="155" applyNumberFormat="0" applyAlignment="0" applyProtection="0"/>
    <xf numFmtId="0" fontId="27" fillId="52" borderId="157" applyNumberFormat="0" applyFont="0" applyAlignment="0" applyProtection="0"/>
    <xf numFmtId="0" fontId="49" fillId="49" borderId="154" applyNumberFormat="0" applyAlignment="0" applyProtection="0"/>
    <xf numFmtId="0" fontId="52" fillId="0" borderId="156" applyNumberFormat="0" applyFill="0" applyAlignment="0" applyProtection="0"/>
    <xf numFmtId="0" fontId="18" fillId="27" borderId="152">
      <alignment horizontal="right" vertical="center"/>
    </xf>
    <xf numFmtId="4" fontId="18" fillId="27" borderId="152">
      <alignment horizontal="right" vertical="center"/>
    </xf>
    <xf numFmtId="0" fontId="33" fillId="49" borderId="155" applyNumberFormat="0" applyAlignment="0" applyProtection="0"/>
    <xf numFmtId="0" fontId="21" fillId="27" borderId="153">
      <alignment horizontal="left" vertical="center" wrapText="1" indent="2"/>
    </xf>
    <xf numFmtId="0" fontId="21" fillId="0" borderId="153">
      <alignment horizontal="left" vertical="center" wrapText="1" indent="2"/>
    </xf>
    <xf numFmtId="0" fontId="45" fillId="36" borderId="155" applyNumberFormat="0" applyAlignment="0" applyProtection="0"/>
    <xf numFmtId="0" fontId="49" fillId="49" borderId="154" applyNumberFormat="0" applyAlignment="0" applyProtection="0"/>
    <xf numFmtId="0" fontId="52" fillId="0" borderId="156" applyNumberFormat="0" applyFill="0" applyAlignment="0" applyProtection="0"/>
    <xf numFmtId="0" fontId="30" fillId="49" borderId="154" applyNumberFormat="0" applyAlignment="0" applyProtection="0"/>
    <xf numFmtId="0" fontId="32" fillId="49" borderId="155" applyNumberFormat="0" applyAlignment="0" applyProtection="0"/>
    <xf numFmtId="0" fontId="37" fillId="0" borderId="156" applyNumberFormat="0" applyFill="0" applyAlignment="0" applyProtection="0"/>
    <xf numFmtId="49" fontId="21" fillId="0" borderId="158" applyNumberFormat="0" applyFont="0" applyFill="0" applyBorder="0" applyProtection="0">
      <alignment horizontal="left" vertical="center" indent="2"/>
    </xf>
    <xf numFmtId="0" fontId="18" fillId="25" borderId="158">
      <alignment horizontal="right" vertical="center"/>
    </xf>
    <xf numFmtId="4" fontId="18" fillId="25" borderId="158">
      <alignment horizontal="right" vertical="center"/>
    </xf>
    <xf numFmtId="0" fontId="23" fillId="25" borderId="158">
      <alignment horizontal="right" vertical="center"/>
    </xf>
    <xf numFmtId="4" fontId="23" fillId="25" borderId="158">
      <alignment horizontal="right" vertical="center"/>
    </xf>
    <xf numFmtId="0" fontId="18" fillId="27" borderId="158">
      <alignment horizontal="right" vertical="center"/>
    </xf>
    <xf numFmtId="4" fontId="18" fillId="27" borderId="158">
      <alignment horizontal="right" vertical="center"/>
    </xf>
    <xf numFmtId="0" fontId="18" fillId="27" borderId="158">
      <alignment horizontal="right" vertical="center"/>
    </xf>
    <xf numFmtId="4" fontId="18" fillId="27" borderId="158">
      <alignment horizontal="right" vertical="center"/>
    </xf>
    <xf numFmtId="0" fontId="36" fillId="36" borderId="155" applyNumberFormat="0" applyAlignment="0" applyProtection="0"/>
    <xf numFmtId="0" fontId="21" fillId="0" borderId="158">
      <alignment horizontal="right" vertical="center"/>
    </xf>
    <xf numFmtId="4" fontId="21" fillId="0" borderId="158">
      <alignment horizontal="right" vertical="center"/>
    </xf>
    <xf numFmtId="4" fontId="21" fillId="0" borderId="158" applyFill="0" applyBorder="0" applyProtection="0">
      <alignment horizontal="right" vertical="center"/>
    </xf>
    <xf numFmtId="49" fontId="20" fillId="0" borderId="158" applyNumberFormat="0" applyFill="0" applyBorder="0" applyProtection="0">
      <alignment horizontal="left" vertical="center"/>
    </xf>
    <xf numFmtId="0" fontId="21" fillId="0" borderId="158" applyNumberFormat="0" applyFill="0" applyAlignment="0" applyProtection="0"/>
    <xf numFmtId="167" fontId="21" fillId="53" borderId="158" applyNumberFormat="0" applyFont="0" applyBorder="0" applyAlignment="0" applyProtection="0">
      <alignment horizontal="right" vertical="center"/>
    </xf>
    <xf numFmtId="0" fontId="21" fillId="26" borderId="158"/>
    <xf numFmtId="4" fontId="21" fillId="26" borderId="158"/>
    <xf numFmtId="4" fontId="18" fillId="27" borderId="158">
      <alignment horizontal="right" vertical="center"/>
    </xf>
    <xf numFmtId="0" fontId="21" fillId="26" borderId="158"/>
    <xf numFmtId="0" fontId="32" fillId="49" borderId="155" applyNumberFormat="0" applyAlignment="0" applyProtection="0"/>
    <xf numFmtId="0" fontId="18" fillId="25" borderId="158">
      <alignment horizontal="right" vertical="center"/>
    </xf>
    <xf numFmtId="0" fontId="21" fillId="0" borderId="158">
      <alignment horizontal="right" vertical="center"/>
    </xf>
    <xf numFmtId="0" fontId="52" fillId="0" borderId="156" applyNumberFormat="0" applyFill="0" applyAlignment="0" applyProtection="0"/>
    <xf numFmtId="0" fontId="21" fillId="25" borderId="159">
      <alignment horizontal="left" vertical="center"/>
    </xf>
    <xf numFmtId="0" fontId="45" fillId="36" borderId="155" applyNumberFormat="0" applyAlignment="0" applyProtection="0"/>
    <xf numFmtId="167" fontId="21" fillId="53" borderId="158" applyNumberFormat="0" applyFont="0" applyBorder="0" applyAlignment="0" applyProtection="0">
      <alignment horizontal="right" vertical="center"/>
    </xf>
    <xf numFmtId="0" fontId="27" fillId="52" borderId="157" applyNumberFormat="0" applyFont="0" applyAlignment="0" applyProtection="0"/>
    <xf numFmtId="0" fontId="21" fillId="0" borderId="161">
      <alignment horizontal="left" vertical="center" wrapText="1" indent="2"/>
    </xf>
    <xf numFmtId="4" fontId="21" fillId="26" borderId="158"/>
    <xf numFmtId="49" fontId="20" fillId="0" borderId="158" applyNumberFormat="0" applyFill="0" applyBorder="0" applyProtection="0">
      <alignment horizontal="left" vertical="center"/>
    </xf>
    <xf numFmtId="0" fontId="21" fillId="0" borderId="158">
      <alignment horizontal="right" vertical="center"/>
    </xf>
    <xf numFmtId="4" fontId="18" fillId="27" borderId="160">
      <alignment horizontal="right" vertical="center"/>
    </xf>
    <xf numFmtId="4" fontId="18" fillId="27" borderId="158">
      <alignment horizontal="right" vertical="center"/>
    </xf>
    <xf numFmtId="4" fontId="18" fillId="27" borderId="158">
      <alignment horizontal="right" vertical="center"/>
    </xf>
    <xf numFmtId="0" fontId="23" fillId="25" borderId="158">
      <alignment horizontal="right" vertical="center"/>
    </xf>
    <xf numFmtId="0" fontId="18" fillId="25" borderId="158">
      <alignment horizontal="right" vertical="center"/>
    </xf>
    <xf numFmtId="49" fontId="21" fillId="0" borderId="158" applyNumberFormat="0" applyFont="0" applyFill="0" applyBorder="0" applyProtection="0">
      <alignment horizontal="left" vertical="center" indent="2"/>
    </xf>
    <xf numFmtId="0" fontId="45" fillId="36" borderId="155" applyNumberFormat="0" applyAlignment="0" applyProtection="0"/>
    <xf numFmtId="0" fontId="30" fillId="49" borderId="154" applyNumberFormat="0" applyAlignment="0" applyProtection="0"/>
    <xf numFmtId="49" fontId="21" fillId="0" borderId="158" applyNumberFormat="0" applyFont="0" applyFill="0" applyBorder="0" applyProtection="0">
      <alignment horizontal="left" vertical="center" indent="2"/>
    </xf>
    <xf numFmtId="0" fontId="36" fillId="36" borderId="155" applyNumberFormat="0" applyAlignment="0" applyProtection="0"/>
    <xf numFmtId="4" fontId="21" fillId="0" borderId="158" applyFill="0" applyBorder="0" applyProtection="0">
      <alignment horizontal="right" vertical="center"/>
    </xf>
    <xf numFmtId="0" fontId="33" fillId="49" borderId="155" applyNumberFormat="0" applyAlignment="0" applyProtection="0"/>
    <xf numFmtId="0" fontId="52" fillId="0" borderId="156" applyNumberFormat="0" applyFill="0" applyAlignment="0" applyProtection="0"/>
    <xf numFmtId="0" fontId="49" fillId="49" borderId="154" applyNumberFormat="0" applyAlignment="0" applyProtection="0"/>
    <xf numFmtId="0" fontId="21" fillId="0" borderId="158" applyNumberFormat="0" applyFill="0" applyAlignment="0" applyProtection="0"/>
    <xf numFmtId="4" fontId="21" fillId="0" borderId="158">
      <alignment horizontal="right" vertical="center"/>
    </xf>
    <xf numFmtId="0" fontId="21" fillId="0" borderId="158">
      <alignment horizontal="right" vertical="center"/>
    </xf>
    <xf numFmtId="0" fontId="45" fillId="36" borderId="155" applyNumberFormat="0" applyAlignment="0" applyProtection="0"/>
    <xf numFmtId="0" fontId="30" fillId="49" borderId="154" applyNumberFormat="0" applyAlignment="0" applyProtection="0"/>
    <xf numFmtId="0" fontId="32" fillId="49" borderId="155" applyNumberFormat="0" applyAlignment="0" applyProtection="0"/>
    <xf numFmtId="0" fontId="21" fillId="27" borderId="161">
      <alignment horizontal="left" vertical="center" wrapText="1" indent="2"/>
    </xf>
    <xf numFmtId="0" fontId="33" fillId="49" borderId="155" applyNumberFormat="0" applyAlignment="0" applyProtection="0"/>
    <xf numFmtId="0" fontId="33" fillId="49" borderId="155" applyNumberFormat="0" applyAlignment="0" applyProtection="0"/>
    <xf numFmtId="4" fontId="18" fillId="27" borderId="159">
      <alignment horizontal="right" vertical="center"/>
    </xf>
    <xf numFmtId="0" fontId="18" fillId="27" borderId="159">
      <alignment horizontal="right" vertical="center"/>
    </xf>
    <xf numFmtId="0" fontId="18" fillId="27" borderId="158">
      <alignment horizontal="right" vertical="center"/>
    </xf>
    <xf numFmtId="4" fontId="23" fillId="25" borderId="158">
      <alignment horizontal="right" vertical="center"/>
    </xf>
    <xf numFmtId="0" fontId="36" fillId="36" borderId="155" applyNumberFormat="0" applyAlignment="0" applyProtection="0"/>
    <xf numFmtId="0" fontId="37" fillId="0" borderId="156" applyNumberFormat="0" applyFill="0" applyAlignment="0" applyProtection="0"/>
    <xf numFmtId="0" fontId="52" fillId="0" borderId="156" applyNumberFormat="0" applyFill="0" applyAlignment="0" applyProtection="0"/>
    <xf numFmtId="0" fontId="27" fillId="52" borderId="157" applyNumberFormat="0" applyFont="0" applyAlignment="0" applyProtection="0"/>
    <xf numFmtId="0" fontId="45" fillId="36" borderId="155" applyNumberFormat="0" applyAlignment="0" applyProtection="0"/>
    <xf numFmtId="49" fontId="20" fillId="0" borderId="158" applyNumberFormat="0" applyFill="0" applyBorder="0" applyProtection="0">
      <alignment horizontal="left" vertical="center"/>
    </xf>
    <xf numFmtId="0" fontId="21" fillId="27" borderId="161">
      <alignment horizontal="left" vertical="center" wrapText="1" indent="2"/>
    </xf>
    <xf numFmtId="0" fontId="33" fillId="49" borderId="155" applyNumberFormat="0" applyAlignment="0" applyProtection="0"/>
    <xf numFmtId="0" fontId="21" fillId="0" borderId="161">
      <alignment horizontal="left" vertical="center" wrapText="1" indent="2"/>
    </xf>
    <xf numFmtId="0" fontId="27" fillId="52" borderId="157" applyNumberFormat="0" applyFont="0" applyAlignment="0" applyProtection="0"/>
    <xf numFmtId="0" fontId="19" fillId="52" borderId="157" applyNumberFormat="0" applyFont="0" applyAlignment="0" applyProtection="0"/>
    <xf numFmtId="0" fontId="49" fillId="49" borderId="154" applyNumberFormat="0" applyAlignment="0" applyProtection="0"/>
    <xf numFmtId="0" fontId="52" fillId="0" borderId="156" applyNumberFormat="0" applyFill="0" applyAlignment="0" applyProtection="0"/>
    <xf numFmtId="4" fontId="21" fillId="26" borderId="158"/>
    <xf numFmtId="0" fontId="18" fillId="27" borderId="158">
      <alignment horizontal="right" vertical="center"/>
    </xf>
    <xf numFmtId="0" fontId="52" fillId="0" borderId="156" applyNumberFormat="0" applyFill="0" applyAlignment="0" applyProtection="0"/>
    <xf numFmtId="4" fontId="18" fillId="27" borderId="160">
      <alignment horizontal="right" vertical="center"/>
    </xf>
    <xf numFmtId="0" fontId="32" fillId="49" borderId="155" applyNumberFormat="0" applyAlignment="0" applyProtection="0"/>
    <xf numFmtId="0" fontId="18" fillId="27" borderId="159">
      <alignment horizontal="right" vertical="center"/>
    </xf>
    <xf numFmtId="0" fontId="33" fillId="49" borderId="155" applyNumberFormat="0" applyAlignment="0" applyProtection="0"/>
    <xf numFmtId="0" fontId="37" fillId="0" borderId="156" applyNumberFormat="0" applyFill="0" applyAlignment="0" applyProtection="0"/>
    <xf numFmtId="0" fontId="27" fillId="52" borderId="157" applyNumberFormat="0" applyFont="0" applyAlignment="0" applyProtection="0"/>
    <xf numFmtId="4" fontId="18" fillId="27" borderId="159">
      <alignment horizontal="right" vertical="center"/>
    </xf>
    <xf numFmtId="0" fontId="21" fillId="27" borderId="161">
      <alignment horizontal="left" vertical="center" wrapText="1" indent="2"/>
    </xf>
    <xf numFmtId="0" fontId="21" fillId="26" borderId="158"/>
    <xf numFmtId="167" fontId="21" fillId="53" borderId="158" applyNumberFormat="0" applyFont="0" applyBorder="0" applyAlignment="0" applyProtection="0">
      <alignment horizontal="right" vertical="center"/>
    </xf>
    <xf numFmtId="0" fontId="21" fillId="0" borderId="158" applyNumberFormat="0" applyFill="0" applyAlignment="0" applyProtection="0"/>
    <xf numFmtId="4" fontId="21" fillId="0" borderId="158" applyFill="0" applyBorder="0" applyProtection="0">
      <alignment horizontal="right" vertical="center"/>
    </xf>
    <xf numFmtId="4" fontId="18" fillId="25" borderId="158">
      <alignment horizontal="right" vertical="center"/>
    </xf>
    <xf numFmtId="0" fontId="37" fillId="0" borderId="156" applyNumberFormat="0" applyFill="0" applyAlignment="0" applyProtection="0"/>
    <xf numFmtId="49" fontId="20" fillId="0" borderId="158" applyNumberFormat="0" applyFill="0" applyBorder="0" applyProtection="0">
      <alignment horizontal="left" vertical="center"/>
    </xf>
    <xf numFmtId="49" fontId="21" fillId="0" borderId="159" applyNumberFormat="0" applyFont="0" applyFill="0" applyBorder="0" applyProtection="0">
      <alignment horizontal="left" vertical="center" indent="5"/>
    </xf>
    <xf numFmtId="0" fontId="21" fillId="25" borderId="159">
      <alignment horizontal="left" vertical="center"/>
    </xf>
    <xf numFmtId="0" fontId="33" fillId="49" borderId="155" applyNumberFormat="0" applyAlignment="0" applyProtection="0"/>
    <xf numFmtId="4" fontId="18" fillId="27" borderId="160">
      <alignment horizontal="right" vertical="center"/>
    </xf>
    <xf numFmtId="0" fontId="45" fillId="36" borderId="155" applyNumberFormat="0" applyAlignment="0" applyProtection="0"/>
    <xf numFmtId="0" fontId="45" fillId="36" borderId="155" applyNumberFormat="0" applyAlignment="0" applyProtection="0"/>
    <xf numFmtId="0" fontId="27" fillId="52" borderId="157" applyNumberFormat="0" applyFont="0" applyAlignment="0" applyProtection="0"/>
    <xf numFmtId="0" fontId="49" fillId="49" borderId="154" applyNumberFormat="0" applyAlignment="0" applyProtection="0"/>
    <xf numFmtId="0" fontId="52" fillId="0" borderId="156" applyNumberFormat="0" applyFill="0" applyAlignment="0" applyProtection="0"/>
    <xf numFmtId="0" fontId="18" fillId="27" borderId="158">
      <alignment horizontal="right" vertical="center"/>
    </xf>
    <xf numFmtId="0" fontId="19" fillId="52" borderId="157" applyNumberFormat="0" applyFont="0" applyAlignment="0" applyProtection="0"/>
    <xf numFmtId="4" fontId="21" fillId="0" borderId="158">
      <alignment horizontal="right" vertical="center"/>
    </xf>
    <xf numFmtId="0" fontId="52" fillId="0" borderId="156" applyNumberFormat="0" applyFill="0" applyAlignment="0" applyProtection="0"/>
    <xf numFmtId="0" fontId="18" fillId="27" borderId="158">
      <alignment horizontal="right" vertical="center"/>
    </xf>
    <xf numFmtId="0" fontId="18" fillId="27" borderId="158">
      <alignment horizontal="right" vertical="center"/>
    </xf>
    <xf numFmtId="4" fontId="23" fillId="25" borderId="158">
      <alignment horizontal="right" vertical="center"/>
    </xf>
    <xf numFmtId="0" fontId="18" fillId="25" borderId="158">
      <alignment horizontal="right" vertical="center"/>
    </xf>
    <xf numFmtId="4" fontId="18" fillId="25" borderId="158">
      <alignment horizontal="right" vertical="center"/>
    </xf>
    <xf numFmtId="0" fontId="23" fillId="25" borderId="158">
      <alignment horizontal="right" vertical="center"/>
    </xf>
    <xf numFmtId="4" fontId="23" fillId="25" borderId="158">
      <alignment horizontal="right" vertical="center"/>
    </xf>
    <xf numFmtId="0" fontId="18" fillId="27" borderId="158">
      <alignment horizontal="right" vertical="center"/>
    </xf>
    <xf numFmtId="4" fontId="18" fillId="27" borderId="158">
      <alignment horizontal="right" vertical="center"/>
    </xf>
    <xf numFmtId="0" fontId="18" fillId="27" borderId="158">
      <alignment horizontal="right" vertical="center"/>
    </xf>
    <xf numFmtId="4" fontId="18" fillId="27" borderId="158">
      <alignment horizontal="right" vertical="center"/>
    </xf>
    <xf numFmtId="0" fontId="18" fillId="27" borderId="159">
      <alignment horizontal="right" vertical="center"/>
    </xf>
    <xf numFmtId="4" fontId="18" fillId="27" borderId="159">
      <alignment horizontal="right" vertical="center"/>
    </xf>
    <xf numFmtId="0" fontId="18" fillId="27" borderId="160">
      <alignment horizontal="right" vertical="center"/>
    </xf>
    <xf numFmtId="4" fontId="18" fillId="27" borderId="160">
      <alignment horizontal="right" vertical="center"/>
    </xf>
    <xf numFmtId="0" fontId="33" fillId="49" borderId="155" applyNumberFormat="0" applyAlignment="0" applyProtection="0"/>
    <xf numFmtId="0" fontId="21" fillId="27" borderId="161">
      <alignment horizontal="left" vertical="center" wrapText="1" indent="2"/>
    </xf>
    <xf numFmtId="0" fontId="21" fillId="0" borderId="161">
      <alignment horizontal="left" vertical="center" wrapText="1" indent="2"/>
    </xf>
    <xf numFmtId="0" fontId="21" fillId="25" borderId="159">
      <alignment horizontal="left" vertical="center"/>
    </xf>
    <xf numFmtId="0" fontId="45" fillId="36" borderId="155" applyNumberFormat="0" applyAlignment="0" applyProtection="0"/>
    <xf numFmtId="0" fontId="21" fillId="0" borderId="158">
      <alignment horizontal="right" vertical="center"/>
    </xf>
    <xf numFmtId="4" fontId="21" fillId="0" borderId="158">
      <alignment horizontal="right" vertical="center"/>
    </xf>
    <xf numFmtId="0" fontId="21" fillId="0" borderId="158" applyNumberFormat="0" applyFill="0" applyAlignment="0" applyProtection="0"/>
    <xf numFmtId="0" fontId="49" fillId="49" borderId="154" applyNumberFormat="0" applyAlignment="0" applyProtection="0"/>
    <xf numFmtId="167" fontId="21" fillId="53" borderId="158" applyNumberFormat="0" applyFont="0" applyBorder="0" applyAlignment="0" applyProtection="0">
      <alignment horizontal="right" vertical="center"/>
    </xf>
    <xf numFmtId="0" fontId="21" fillId="26" borderId="158"/>
    <xf numFmtId="4" fontId="21" fillId="26" borderId="158"/>
    <xf numFmtId="0" fontId="52" fillId="0" borderId="156" applyNumberFormat="0" applyFill="0" applyAlignment="0" applyProtection="0"/>
    <xf numFmtId="0" fontId="19" fillId="52" borderId="157" applyNumberFormat="0" applyFont="0" applyAlignment="0" applyProtection="0"/>
    <xf numFmtId="0" fontId="27" fillId="52" borderId="157" applyNumberFormat="0" applyFont="0" applyAlignment="0" applyProtection="0"/>
    <xf numFmtId="0" fontId="21" fillId="0" borderId="158" applyNumberFormat="0" applyFill="0" applyAlignment="0" applyProtection="0"/>
    <xf numFmtId="0" fontId="37" fillId="0" borderId="156" applyNumberFormat="0" applyFill="0" applyAlignment="0" applyProtection="0"/>
    <xf numFmtId="0" fontId="52" fillId="0" borderId="156" applyNumberFormat="0" applyFill="0" applyAlignment="0" applyProtection="0"/>
    <xf numFmtId="0" fontId="36" fillId="36" borderId="155" applyNumberFormat="0" applyAlignment="0" applyProtection="0"/>
    <xf numFmtId="0" fontId="33" fillId="49" borderId="155" applyNumberFormat="0" applyAlignment="0" applyProtection="0"/>
    <xf numFmtId="4" fontId="23" fillId="25" borderId="158">
      <alignment horizontal="right" vertical="center"/>
    </xf>
    <xf numFmtId="0" fontId="18" fillId="25" borderId="158">
      <alignment horizontal="right" vertical="center"/>
    </xf>
    <xf numFmtId="167" fontId="21" fillId="53" borderId="158" applyNumberFormat="0" applyFont="0" applyBorder="0" applyAlignment="0" applyProtection="0">
      <alignment horizontal="right" vertical="center"/>
    </xf>
    <xf numFmtId="0" fontId="37" fillId="0" borderId="156" applyNumberFormat="0" applyFill="0" applyAlignment="0" applyProtection="0"/>
    <xf numFmtId="49" fontId="21" fillId="0" borderId="158" applyNumberFormat="0" applyFont="0" applyFill="0" applyBorder="0" applyProtection="0">
      <alignment horizontal="left" vertical="center" indent="2"/>
    </xf>
    <xf numFmtId="49" fontId="21" fillId="0" borderId="159" applyNumberFormat="0" applyFont="0" applyFill="0" applyBorder="0" applyProtection="0">
      <alignment horizontal="left" vertical="center" indent="5"/>
    </xf>
    <xf numFmtId="49" fontId="21" fillId="0" borderId="158" applyNumberFormat="0" applyFont="0" applyFill="0" applyBorder="0" applyProtection="0">
      <alignment horizontal="left" vertical="center" indent="2"/>
    </xf>
    <xf numFmtId="4" fontId="21" fillId="0" borderId="158" applyFill="0" applyBorder="0" applyProtection="0">
      <alignment horizontal="right" vertical="center"/>
    </xf>
    <xf numFmtId="49" fontId="20" fillId="0" borderId="158" applyNumberFormat="0" applyFill="0" applyBorder="0" applyProtection="0">
      <alignment horizontal="left" vertical="center"/>
    </xf>
    <xf numFmtId="0" fontId="21" fillId="0" borderId="161">
      <alignment horizontal="left" vertical="center" wrapText="1" indent="2"/>
    </xf>
    <xf numFmtId="0" fontId="49" fillId="49" borderId="154" applyNumberFormat="0" applyAlignment="0" applyProtection="0"/>
    <xf numFmtId="0" fontId="18" fillId="27" borderId="160">
      <alignment horizontal="right" vertical="center"/>
    </xf>
    <xf numFmtId="0" fontId="36" fillId="36" borderId="155" applyNumberFormat="0" applyAlignment="0" applyProtection="0"/>
    <xf numFmtId="0" fontId="18" fillId="27" borderId="160">
      <alignment horizontal="right" vertical="center"/>
    </xf>
    <xf numFmtId="4" fontId="18" fillId="27" borderId="158">
      <alignment horizontal="right" vertical="center"/>
    </xf>
    <xf numFmtId="0" fontId="18" fillId="27" borderId="158">
      <alignment horizontal="right" vertical="center"/>
    </xf>
    <xf numFmtId="0" fontId="30" fillId="49" borderId="154" applyNumberFormat="0" applyAlignment="0" applyProtection="0"/>
    <xf numFmtId="0" fontId="32" fillId="49" borderId="155" applyNumberFormat="0" applyAlignment="0" applyProtection="0"/>
    <xf numFmtId="0" fontId="37" fillId="0" borderId="156" applyNumberFormat="0" applyFill="0" applyAlignment="0" applyProtection="0"/>
    <xf numFmtId="0" fontId="21" fillId="26" borderId="158"/>
    <xf numFmtId="4" fontId="21" fillId="26" borderId="158"/>
    <xf numFmtId="4" fontId="18" fillId="27" borderId="158">
      <alignment horizontal="right" vertical="center"/>
    </xf>
    <xf numFmtId="0" fontId="23" fillId="25" borderId="158">
      <alignment horizontal="right" vertical="center"/>
    </xf>
    <xf numFmtId="0" fontId="36" fillId="36" borderId="155" applyNumberFormat="0" applyAlignment="0" applyProtection="0"/>
    <xf numFmtId="0" fontId="33" fillId="49" borderId="155" applyNumberFormat="0" applyAlignment="0" applyProtection="0"/>
    <xf numFmtId="4" fontId="21" fillId="0" borderId="158">
      <alignment horizontal="right" vertical="center"/>
    </xf>
    <xf numFmtId="0" fontId="21" fillId="27" borderId="161">
      <alignment horizontal="left" vertical="center" wrapText="1" indent="2"/>
    </xf>
    <xf numFmtId="0" fontId="21" fillId="0" borderId="161">
      <alignment horizontal="left" vertical="center" wrapText="1" indent="2"/>
    </xf>
    <xf numFmtId="0" fontId="49" fillId="49" borderId="154" applyNumberFormat="0" applyAlignment="0" applyProtection="0"/>
    <xf numFmtId="0" fontId="45" fillId="36" borderId="155" applyNumberFormat="0" applyAlignment="0" applyProtection="0"/>
    <xf numFmtId="0" fontId="32" fillId="49" borderId="155" applyNumberFormat="0" applyAlignment="0" applyProtection="0"/>
    <xf numFmtId="0" fontId="30" fillId="49" borderId="154" applyNumberFormat="0" applyAlignment="0" applyProtection="0"/>
    <xf numFmtId="0" fontId="18" fillId="27" borderId="160">
      <alignment horizontal="right" vertical="center"/>
    </xf>
    <xf numFmtId="0" fontId="23" fillId="25" borderId="158">
      <alignment horizontal="right" vertical="center"/>
    </xf>
    <xf numFmtId="4" fontId="18" fillId="25" borderId="158">
      <alignment horizontal="right" vertical="center"/>
    </xf>
    <xf numFmtId="4" fontId="18" fillId="27" borderId="158">
      <alignment horizontal="right" vertical="center"/>
    </xf>
    <xf numFmtId="49" fontId="21" fillId="0" borderId="159" applyNumberFormat="0" applyFont="0" applyFill="0" applyBorder="0" applyProtection="0">
      <alignment horizontal="left" vertical="center" indent="5"/>
    </xf>
    <xf numFmtId="4" fontId="21" fillId="0" borderId="158" applyFill="0" applyBorder="0" applyProtection="0">
      <alignment horizontal="right" vertical="center"/>
    </xf>
    <xf numFmtId="4" fontId="18" fillId="25" borderId="158">
      <alignment horizontal="right" vertical="center"/>
    </xf>
    <xf numFmtId="0" fontId="45" fillId="36" borderId="155" applyNumberFormat="0" applyAlignment="0" applyProtection="0"/>
    <xf numFmtId="0" fontId="36" fillId="36" borderId="155" applyNumberFormat="0" applyAlignment="0" applyProtection="0"/>
    <xf numFmtId="0" fontId="32" fillId="49" borderId="155" applyNumberFormat="0" applyAlignment="0" applyProtection="0"/>
    <xf numFmtId="0" fontId="21" fillId="27" borderId="161">
      <alignment horizontal="left" vertical="center" wrapText="1" indent="2"/>
    </xf>
    <xf numFmtId="0" fontId="21" fillId="0" borderId="161">
      <alignment horizontal="left" vertical="center" wrapText="1" indent="2"/>
    </xf>
    <xf numFmtId="0" fontId="21" fillId="27" borderId="161">
      <alignment horizontal="left" vertical="center" wrapText="1" indent="2"/>
    </xf>
    <xf numFmtId="0" fontId="9" fillId="13" borderId="0" applyNumberFormat="0" applyBorder="0" applyAlignment="0" applyProtection="0"/>
    <xf numFmtId="0" fontId="52" fillId="0" borderId="175" applyNumberFormat="0" applyFill="0" applyAlignment="0" applyProtection="0"/>
    <xf numFmtId="0" fontId="36" fillId="36" borderId="182" applyNumberFormat="0" applyAlignment="0" applyProtection="0"/>
    <xf numFmtId="0" fontId="27" fillId="52" borderId="184" applyNumberFormat="0" applyFont="0" applyAlignment="0" applyProtection="0"/>
    <xf numFmtId="0" fontId="1" fillId="6" borderId="0" applyNumberFormat="0" applyBorder="0" applyAlignment="0" applyProtection="0"/>
    <xf numFmtId="0" fontId="18" fillId="27" borderId="179">
      <alignment horizontal="right" vertical="center"/>
    </xf>
    <xf numFmtId="0" fontId="24" fillId="39" borderId="0" applyNumberFormat="0" applyBorder="0" applyAlignment="0" applyProtection="0"/>
    <xf numFmtId="49" fontId="21" fillId="0" borderId="177" applyNumberFormat="0" applyFont="0" applyFill="0" applyBorder="0" applyProtection="0">
      <alignment horizontal="left" vertical="center" indent="2"/>
    </xf>
    <xf numFmtId="49" fontId="20" fillId="0" borderId="185" applyNumberFormat="0" applyFill="0" applyBorder="0" applyProtection="0">
      <alignment horizontal="left" vertical="center"/>
    </xf>
    <xf numFmtId="0" fontId="21" fillId="27" borderId="188">
      <alignment horizontal="left" vertical="center" wrapText="1" indent="2"/>
    </xf>
    <xf numFmtId="0" fontId="1" fillId="6" borderId="0" applyNumberFormat="0" applyBorder="0" applyAlignment="0" applyProtection="0"/>
    <xf numFmtId="0" fontId="21" fillId="25" borderId="178">
      <alignment horizontal="left" vertical="center"/>
    </xf>
    <xf numFmtId="164" fontId="24" fillId="0" borderId="0" applyFont="0" applyFill="0" applyBorder="0" applyAlignment="0" applyProtection="0"/>
    <xf numFmtId="0" fontId="36" fillId="36" borderId="174" applyNumberFormat="0" applyAlignment="0" applyProtection="0"/>
    <xf numFmtId="0" fontId="21" fillId="27" borderId="180">
      <alignment horizontal="left" vertical="center" wrapText="1" indent="2"/>
    </xf>
    <xf numFmtId="0" fontId="30" fillId="49" borderId="173" applyNumberFormat="0" applyAlignment="0" applyProtection="0"/>
    <xf numFmtId="4" fontId="21" fillId="0" borderId="185" applyFill="0" applyBorder="0" applyProtection="0">
      <alignment horizontal="right" vertical="center"/>
    </xf>
    <xf numFmtId="49" fontId="21" fillId="0" borderId="177" applyNumberFormat="0" applyFont="0" applyFill="0" applyBorder="0" applyProtection="0">
      <alignment horizontal="left" vertical="center" indent="2"/>
    </xf>
    <xf numFmtId="0" fontId="99" fillId="0" borderId="0"/>
    <xf numFmtId="0" fontId="21" fillId="26" borderId="177"/>
    <xf numFmtId="0" fontId="9" fillId="19" borderId="0" applyNumberFormat="0" applyBorder="0" applyAlignment="0" applyProtection="0"/>
    <xf numFmtId="4" fontId="18" fillId="27" borderId="179">
      <alignment horizontal="right" vertical="center"/>
    </xf>
    <xf numFmtId="0" fontId="18" fillId="25" borderId="177">
      <alignment horizontal="right" vertical="center"/>
    </xf>
    <xf numFmtId="4" fontId="21" fillId="0" borderId="185" applyFill="0" applyBorder="0" applyProtection="0">
      <alignment horizontal="right" vertical="center"/>
    </xf>
    <xf numFmtId="0" fontId="49" fillId="49" borderId="173" applyNumberFormat="0" applyAlignment="0" applyProtection="0"/>
    <xf numFmtId="0" fontId="18" fillId="27" borderId="177">
      <alignment horizontal="right" vertical="center"/>
    </xf>
    <xf numFmtId="0" fontId="45" fillId="36" borderId="174" applyNumberFormat="0" applyAlignment="0" applyProtection="0"/>
    <xf numFmtId="4" fontId="21" fillId="0" borderId="177">
      <alignment horizontal="right" vertical="center"/>
    </xf>
    <xf numFmtId="0" fontId="9" fillId="59" borderId="0" applyNumberFormat="0" applyBorder="0" applyAlignment="0" applyProtection="0"/>
    <xf numFmtId="0" fontId="21" fillId="27" borderId="180">
      <alignment horizontal="left" vertical="center" wrapText="1" indent="2"/>
    </xf>
    <xf numFmtId="0" fontId="36" fillId="36" borderId="174" applyNumberFormat="0" applyAlignment="0" applyProtection="0"/>
    <xf numFmtId="0" fontId="1" fillId="15" borderId="0" applyNumberFormat="0" applyBorder="0" applyAlignment="0" applyProtection="0"/>
    <xf numFmtId="0" fontId="19" fillId="0" borderId="0"/>
    <xf numFmtId="0" fontId="21" fillId="0" borderId="188">
      <alignment horizontal="left" vertical="center" wrapText="1" indent="2"/>
    </xf>
    <xf numFmtId="0" fontId="33" fillId="49" borderId="174" applyNumberFormat="0" applyAlignment="0" applyProtection="0"/>
    <xf numFmtId="0" fontId="27" fillId="52" borderId="176" applyNumberFormat="0" applyFont="0" applyAlignment="0" applyProtection="0"/>
    <xf numFmtId="0" fontId="33" fillId="49" borderId="174" applyNumberFormat="0" applyAlignment="0" applyProtection="0"/>
    <xf numFmtId="0" fontId="30" fillId="49" borderId="181" applyNumberFormat="0" applyAlignment="0" applyProtection="0"/>
    <xf numFmtId="0" fontId="1" fillId="12" borderId="0" applyNumberFormat="0" applyBorder="0" applyAlignment="0" applyProtection="0"/>
    <xf numFmtId="0" fontId="21" fillId="0" borderId="180">
      <alignment horizontal="left" vertical="center" wrapText="1" indent="2"/>
    </xf>
    <xf numFmtId="0" fontId="49" fillId="49" borderId="173" applyNumberFormat="0" applyAlignment="0" applyProtection="0"/>
    <xf numFmtId="0" fontId="33" fillId="49" borderId="174" applyNumberFormat="0" applyAlignment="0" applyProtection="0"/>
    <xf numFmtId="0" fontId="36" fillId="36" borderId="182" applyNumberFormat="0" applyAlignment="0" applyProtection="0"/>
    <xf numFmtId="0" fontId="18" fillId="27" borderId="187">
      <alignment horizontal="right" vertical="center"/>
    </xf>
    <xf numFmtId="4" fontId="21" fillId="0" borderId="177" applyFill="0" applyBorder="0" applyProtection="0">
      <alignment horizontal="right" vertical="center"/>
    </xf>
    <xf numFmtId="0" fontId="24" fillId="34" borderId="0" applyNumberFormat="0" applyBorder="0" applyAlignment="0" applyProtection="0"/>
    <xf numFmtId="0" fontId="1" fillId="9" borderId="0" applyNumberFormat="0" applyBorder="0" applyAlignment="0" applyProtection="0"/>
    <xf numFmtId="0" fontId="9" fillId="19" borderId="0" applyNumberFormat="0" applyBorder="0" applyAlignment="0" applyProtection="0"/>
    <xf numFmtId="0" fontId="1" fillId="9" borderId="0" applyNumberFormat="0" applyBorder="0" applyAlignment="0" applyProtection="0"/>
    <xf numFmtId="0" fontId="21" fillId="26" borderId="177"/>
    <xf numFmtId="0" fontId="21" fillId="0" borderId="177" applyNumberFormat="0" applyFill="0" applyAlignment="0" applyProtection="0"/>
    <xf numFmtId="0" fontId="4" fillId="4" borderId="2" applyNumberFormat="0" applyAlignment="0" applyProtection="0"/>
    <xf numFmtId="0" fontId="5" fillId="4" borderId="1" applyNumberFormat="0" applyAlignment="0" applyProtection="0"/>
    <xf numFmtId="167" fontId="21" fillId="53" borderId="177" applyNumberFormat="0" applyFont="0" applyBorder="0" applyAlignment="0" applyProtection="0">
      <alignment horizontal="right" vertical="center"/>
    </xf>
    <xf numFmtId="0" fontId="6" fillId="0" borderId="0" applyNumberFormat="0" applyFill="0" applyBorder="0" applyAlignment="0" applyProtection="0"/>
    <xf numFmtId="0" fontId="52" fillId="0" borderId="175" applyNumberFormat="0" applyFill="0" applyAlignment="0" applyProtection="0"/>
    <xf numFmtId="0" fontId="7" fillId="0" borderId="0" applyNumberFormat="0" applyFill="0" applyBorder="0" applyAlignment="0" applyProtection="0"/>
    <xf numFmtId="0" fontId="8" fillId="0" borderId="3" applyNumberFormat="0" applyFill="0" applyAlignment="0" applyProtection="0"/>
    <xf numFmtId="0" fontId="45" fillId="36" borderId="182" applyNumberFormat="0" applyAlignment="0" applyProtection="0"/>
    <xf numFmtId="0" fontId="1" fillId="5" borderId="0" applyNumberFormat="0" applyBorder="0" applyAlignment="0" applyProtection="0"/>
    <xf numFmtId="0" fontId="1" fillId="6" borderId="0" applyNumberFormat="0" applyBorder="0" applyAlignment="0" applyProtection="0"/>
    <xf numFmtId="0" fontId="9" fillId="7" borderId="0" applyNumberFormat="0" applyBorder="0" applyAlignment="0" applyProtection="0"/>
    <xf numFmtId="0" fontId="24" fillId="36"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9" fillId="10" borderId="0" applyNumberFormat="0" applyBorder="0" applyAlignment="0" applyProtection="0"/>
    <xf numFmtId="0" fontId="19" fillId="52" borderId="184"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9" fillId="13" borderId="0" applyNumberFormat="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21" fillId="0" borderId="188">
      <alignment horizontal="left" vertical="center" wrapText="1" indent="2"/>
    </xf>
    <xf numFmtId="0" fontId="1" fillId="17"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0" fontId="21" fillId="0" borderId="185" applyNumberFormat="0" applyFill="0" applyAlignment="0" applyProtection="0"/>
    <xf numFmtId="0" fontId="1" fillId="20"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21" fillId="0" borderId="158" applyNumberFormat="0" applyFill="0" applyAlignment="0" applyProtection="0"/>
    <xf numFmtId="0" fontId="18" fillId="27" borderId="158">
      <alignment horizontal="right" vertical="center"/>
    </xf>
    <xf numFmtId="0" fontId="18" fillId="27" borderId="158">
      <alignment horizontal="right" vertical="center"/>
    </xf>
    <xf numFmtId="0" fontId="21" fillId="0" borderId="161">
      <alignment horizontal="left" vertical="center" wrapText="1" indent="2"/>
    </xf>
    <xf numFmtId="0" fontId="18" fillId="27" borderId="160">
      <alignment horizontal="right" vertical="center"/>
    </xf>
    <xf numFmtId="0" fontId="21" fillId="0" borderId="158">
      <alignment horizontal="right" vertical="center"/>
    </xf>
    <xf numFmtId="0" fontId="23" fillId="25" borderId="158">
      <alignment horizontal="right" vertical="center"/>
    </xf>
    <xf numFmtId="0" fontId="21" fillId="26" borderId="158"/>
    <xf numFmtId="0" fontId="18" fillId="25" borderId="158">
      <alignment horizontal="right" vertical="center"/>
    </xf>
    <xf numFmtId="167" fontId="21" fillId="53" borderId="177" applyNumberFormat="0" applyFont="0" applyBorder="0" applyAlignment="0" applyProtection="0">
      <alignment horizontal="right" vertical="center"/>
    </xf>
    <xf numFmtId="0" fontId="1" fillId="0" borderId="0"/>
    <xf numFmtId="0" fontId="21" fillId="0" borderId="180">
      <alignment horizontal="left" vertical="center" wrapText="1" indent="2"/>
    </xf>
    <xf numFmtId="0" fontId="18" fillId="27" borderId="187">
      <alignment horizontal="right" vertical="center"/>
    </xf>
    <xf numFmtId="0" fontId="18" fillId="27" borderId="185">
      <alignment horizontal="right" vertical="center"/>
    </xf>
    <xf numFmtId="0" fontId="32" fillId="49" borderId="182" applyNumberFormat="0" applyAlignment="0" applyProtection="0"/>
    <xf numFmtId="4" fontId="18" fillId="27" borderId="185">
      <alignment horizontal="right" vertical="center"/>
    </xf>
    <xf numFmtId="4" fontId="23" fillId="25" borderId="185">
      <alignment horizontal="right" vertical="center"/>
    </xf>
    <xf numFmtId="0" fontId="37" fillId="0" borderId="183" applyNumberFormat="0" applyFill="0" applyAlignment="0" applyProtection="0"/>
    <xf numFmtId="173" fontId="19" fillId="0" borderId="0" applyFill="0" applyBorder="0" applyAlignment="0" applyProtection="0">
      <alignment horizontal="right"/>
      <protection locked="0"/>
    </xf>
    <xf numFmtId="164" fontId="19" fillId="0" borderId="0" applyFont="0" applyFill="0" applyBorder="0" applyAlignment="0" applyProtection="0"/>
    <xf numFmtId="0" fontId="21" fillId="26" borderId="177"/>
    <xf numFmtId="49" fontId="21" fillId="0" borderId="177" applyNumberFormat="0" applyFont="0" applyFill="0" applyBorder="0" applyProtection="0">
      <alignment horizontal="left" vertical="center" indent="2"/>
    </xf>
    <xf numFmtId="0" fontId="81" fillId="2" borderId="0" applyNumberFormat="0" applyBorder="0" applyAlignment="0" applyProtection="0"/>
    <xf numFmtId="164" fontId="1" fillId="0" borderId="0" applyFont="0" applyFill="0" applyBorder="0" applyAlignment="0" applyProtection="0"/>
    <xf numFmtId="0" fontId="24" fillId="35" borderId="0" applyNumberFormat="0" applyBorder="0" applyAlignment="0" applyProtection="0"/>
    <xf numFmtId="0" fontId="19" fillId="52" borderId="176" applyNumberFormat="0" applyFont="0" applyAlignment="0" applyProtection="0"/>
    <xf numFmtId="0" fontId="1" fillId="0" borderId="0"/>
    <xf numFmtId="0" fontId="9" fillId="22" borderId="0" applyNumberFormat="0" applyBorder="0" applyAlignment="0" applyProtection="0"/>
    <xf numFmtId="0" fontId="49" fillId="49" borderId="181" applyNumberFormat="0" applyAlignment="0" applyProtection="0"/>
    <xf numFmtId="0" fontId="91" fillId="0" borderId="0"/>
    <xf numFmtId="0" fontId="19" fillId="0" borderId="0"/>
    <xf numFmtId="0" fontId="1" fillId="5" borderId="0" applyNumberFormat="0" applyBorder="0" applyAlignment="0" applyProtection="0"/>
    <xf numFmtId="4" fontId="18" fillId="27" borderId="187">
      <alignment horizontal="right" vertical="center"/>
    </xf>
    <xf numFmtId="0" fontId="1" fillId="0" borderId="0"/>
    <xf numFmtId="0" fontId="1" fillId="0" borderId="0"/>
    <xf numFmtId="0" fontId="45" fillId="36" borderId="174" applyNumberFormat="0" applyAlignment="0" applyProtection="0"/>
    <xf numFmtId="0" fontId="36" fillId="36" borderId="182" applyNumberFormat="0" applyAlignment="0" applyProtection="0"/>
    <xf numFmtId="0" fontId="21" fillId="0" borderId="177">
      <alignment horizontal="right" vertical="center"/>
    </xf>
    <xf numFmtId="4" fontId="18" fillId="25" borderId="177">
      <alignment horizontal="right" vertical="center"/>
    </xf>
    <xf numFmtId="0" fontId="80" fillId="56" borderId="0" applyNumberFormat="0" applyBorder="0" applyAlignment="0" applyProtection="0"/>
    <xf numFmtId="0" fontId="32" fillId="49" borderId="182" applyNumberFormat="0" applyAlignment="0" applyProtection="0"/>
    <xf numFmtId="0" fontId="6" fillId="0" borderId="0" applyNumberFormat="0" applyFill="0" applyBorder="0" applyAlignment="0" applyProtection="0"/>
    <xf numFmtId="4" fontId="18" fillId="25" borderId="185">
      <alignment horizontal="right" vertical="center"/>
    </xf>
    <xf numFmtId="0" fontId="18" fillId="25" borderId="185">
      <alignment horizontal="right" vertical="center"/>
    </xf>
    <xf numFmtId="0" fontId="1" fillId="0" borderId="0"/>
    <xf numFmtId="0" fontId="1" fillId="20" borderId="0" applyNumberFormat="0" applyBorder="0" applyAlignment="0" applyProtection="0"/>
    <xf numFmtId="4" fontId="18" fillId="27" borderId="178">
      <alignment horizontal="right" vertical="center"/>
    </xf>
    <xf numFmtId="0" fontId="23" fillId="25" borderId="177">
      <alignment horizontal="right" vertical="center"/>
    </xf>
    <xf numFmtId="4" fontId="18" fillId="27" borderId="177">
      <alignment horizontal="right" vertical="center"/>
    </xf>
    <xf numFmtId="0" fontId="21" fillId="0" borderId="180">
      <alignment horizontal="left" vertical="center" wrapText="1" indent="2"/>
    </xf>
    <xf numFmtId="0" fontId="18" fillId="27" borderId="177">
      <alignment horizontal="right" vertical="center"/>
    </xf>
    <xf numFmtId="49" fontId="21" fillId="0" borderId="177" applyNumberFormat="0" applyFont="0" applyFill="0" applyBorder="0" applyProtection="0">
      <alignment horizontal="left" vertical="center" indent="2"/>
    </xf>
    <xf numFmtId="0" fontId="28" fillId="45"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8" borderId="0" applyNumberFormat="0" applyBorder="0" applyAlignment="0" applyProtection="0"/>
    <xf numFmtId="0" fontId="24" fillId="31" borderId="0" applyNumberFormat="0" applyBorder="0" applyAlignment="0" applyProtection="0"/>
    <xf numFmtId="0" fontId="1" fillId="9" borderId="0" applyNumberFormat="0" applyBorder="0" applyAlignment="0" applyProtection="0"/>
    <xf numFmtId="0" fontId="33" fillId="49" borderId="166" applyNumberFormat="0" applyAlignment="0" applyProtection="0"/>
    <xf numFmtId="0" fontId="7" fillId="0" borderId="0" applyNumberFormat="0" applyFill="0" applyBorder="0" applyAlignment="0" applyProtection="0"/>
    <xf numFmtId="164" fontId="24" fillId="0" borderId="0" applyFont="0" applyFill="0" applyBorder="0" applyAlignment="0" applyProtection="0"/>
    <xf numFmtId="0" fontId="1" fillId="6" borderId="0" applyNumberFormat="0" applyBorder="0" applyAlignment="0" applyProtection="0"/>
    <xf numFmtId="164" fontId="24" fillId="0" borderId="0" applyFont="0" applyFill="0" applyBorder="0" applyAlignment="0" applyProtection="0"/>
    <xf numFmtId="0" fontId="21" fillId="27" borderId="188">
      <alignment horizontal="left" vertical="center" wrapText="1" indent="2"/>
    </xf>
    <xf numFmtId="4" fontId="18" fillId="27" borderId="179">
      <alignment horizontal="right" vertical="center"/>
    </xf>
    <xf numFmtId="0" fontId="33" fillId="49" borderId="174" applyNumberFormat="0" applyAlignment="0" applyProtection="0"/>
    <xf numFmtId="0" fontId="18" fillId="27" borderId="177">
      <alignment horizontal="right" vertical="center"/>
    </xf>
    <xf numFmtId="0" fontId="41" fillId="33" borderId="0" applyNumberFormat="0" applyBorder="0" applyAlignment="0" applyProtection="0"/>
    <xf numFmtId="49" fontId="20" fillId="0" borderId="177" applyNumberFormat="0" applyFill="0" applyBorder="0" applyProtection="0">
      <alignment horizontal="left" vertical="center"/>
    </xf>
    <xf numFmtId="0" fontId="45" fillId="36" borderId="174" applyNumberFormat="0" applyAlignment="0" applyProtection="0"/>
    <xf numFmtId="0" fontId="21" fillId="26" borderId="177"/>
    <xf numFmtId="0" fontId="37" fillId="0" borderId="175" applyNumberFormat="0" applyFill="0" applyAlignment="0" applyProtection="0"/>
    <xf numFmtId="0" fontId="45" fillId="36" borderId="166" applyNumberFormat="0" applyAlignment="0" applyProtection="0"/>
    <xf numFmtId="4" fontId="21" fillId="26" borderId="177"/>
    <xf numFmtId="0" fontId="1" fillId="18" borderId="0" applyNumberFormat="0" applyBorder="0" applyAlignment="0" applyProtection="0"/>
    <xf numFmtId="0" fontId="19" fillId="52" borderId="184" applyNumberFormat="0" applyFont="0" applyAlignment="0" applyProtection="0"/>
    <xf numFmtId="0" fontId="18" fillId="27" borderId="186">
      <alignment horizontal="right" vertical="center"/>
    </xf>
    <xf numFmtId="0" fontId="18" fillId="25" borderId="185">
      <alignment horizontal="right" vertical="center"/>
    </xf>
    <xf numFmtId="0" fontId="24" fillId="35" borderId="0" applyNumberFormat="0" applyBorder="0" applyAlignment="0" applyProtection="0"/>
    <xf numFmtId="0" fontId="18" fillId="27" borderId="185">
      <alignment horizontal="right" vertical="center"/>
    </xf>
    <xf numFmtId="0" fontId="1" fillId="0" borderId="0"/>
    <xf numFmtId="49" fontId="21" fillId="0" borderId="185" applyNumberFormat="0" applyFont="0" applyFill="0" applyBorder="0" applyProtection="0">
      <alignment horizontal="left" vertical="center" indent="2"/>
    </xf>
    <xf numFmtId="0" fontId="1" fillId="0" borderId="0"/>
    <xf numFmtId="0" fontId="1" fillId="0" borderId="0"/>
    <xf numFmtId="0" fontId="45" fillId="36" borderId="182" applyNumberFormat="0" applyAlignment="0" applyProtection="0"/>
    <xf numFmtId="0" fontId="1" fillId="0" borderId="0"/>
    <xf numFmtId="0" fontId="21" fillId="26" borderId="177"/>
    <xf numFmtId="4" fontId="21" fillId="26" borderId="177"/>
    <xf numFmtId="164" fontId="24" fillId="0" borderId="0" applyFont="0" applyFill="0" applyBorder="0" applyAlignment="0" applyProtection="0"/>
    <xf numFmtId="4" fontId="18" fillId="25" borderId="177">
      <alignment horizontal="right" vertical="center"/>
    </xf>
    <xf numFmtId="0" fontId="36" fillId="36" borderId="182" applyNumberFormat="0" applyAlignment="0" applyProtection="0"/>
    <xf numFmtId="0" fontId="33" fillId="49" borderId="182" applyNumberFormat="0" applyAlignment="0" applyProtection="0"/>
    <xf numFmtId="4" fontId="21" fillId="0" borderId="158" applyFill="0" applyBorder="0" applyProtection="0">
      <alignment horizontal="right" vertical="center"/>
    </xf>
    <xf numFmtId="0" fontId="49" fillId="49" borderId="181" applyNumberFormat="0" applyAlignment="0" applyProtection="0"/>
    <xf numFmtId="0" fontId="21" fillId="0" borderId="185">
      <alignment horizontal="right" vertical="center"/>
    </xf>
    <xf numFmtId="0" fontId="45" fillId="36" borderId="174" applyNumberFormat="0" applyAlignment="0" applyProtection="0"/>
    <xf numFmtId="0" fontId="23" fillId="25" borderId="185">
      <alignment horizontal="right" vertical="center"/>
    </xf>
    <xf numFmtId="0" fontId="21" fillId="0" borderId="180">
      <alignment horizontal="left" vertical="center" wrapText="1" indent="2"/>
    </xf>
    <xf numFmtId="4" fontId="21" fillId="26" borderId="177"/>
    <xf numFmtId="4" fontId="18" fillId="25" borderId="185">
      <alignment horizontal="right" vertical="center"/>
    </xf>
    <xf numFmtId="49" fontId="20" fillId="0" borderId="177" applyNumberFormat="0" applyFill="0" applyBorder="0" applyProtection="0">
      <alignment horizontal="left" vertical="center"/>
    </xf>
    <xf numFmtId="0" fontId="27" fillId="52" borderId="168" applyNumberFormat="0" applyFont="0" applyAlignment="0" applyProtection="0"/>
    <xf numFmtId="0" fontId="19" fillId="52" borderId="168" applyNumberFormat="0" applyFont="0" applyAlignment="0" applyProtection="0"/>
    <xf numFmtId="0" fontId="49" fillId="49" borderId="165" applyNumberFormat="0" applyAlignment="0" applyProtection="0"/>
    <xf numFmtId="0" fontId="45" fillId="36" borderId="182" applyNumberFormat="0" applyAlignment="0" applyProtection="0"/>
    <xf numFmtId="4" fontId="18" fillId="27" borderId="177">
      <alignment horizontal="right" vertical="center"/>
    </xf>
    <xf numFmtId="0" fontId="50" fillId="32" borderId="0" applyNumberFormat="0" applyBorder="0" applyAlignment="0" applyProtection="0"/>
    <xf numFmtId="4" fontId="18" fillId="27" borderId="185">
      <alignment horizontal="right" vertical="center"/>
    </xf>
    <xf numFmtId="0" fontId="21" fillId="0" borderId="177" applyNumberFormat="0" applyFill="0" applyAlignment="0" applyProtection="0"/>
    <xf numFmtId="0" fontId="1" fillId="0" borderId="0"/>
    <xf numFmtId="0" fontId="52" fillId="0" borderId="167" applyNumberFormat="0" applyFill="0" applyAlignment="0" applyProtection="0"/>
    <xf numFmtId="0" fontId="53" fillId="0" borderId="0" applyNumberFormat="0" applyFill="0" applyBorder="0" applyAlignment="0" applyProtection="0"/>
    <xf numFmtId="0" fontId="54" fillId="0" borderId="24" applyNumberFormat="0" applyFill="0" applyAlignment="0" applyProtection="0"/>
    <xf numFmtId="0" fontId="55" fillId="0" borderId="25" applyNumberFormat="0" applyFill="0" applyAlignment="0" applyProtection="0"/>
    <xf numFmtId="0" fontId="56" fillId="0" borderId="26" applyNumberFormat="0" applyFill="0" applyAlignment="0" applyProtection="0"/>
    <xf numFmtId="0" fontId="56" fillId="0" borderId="0" applyNumberFormat="0" applyFill="0" applyBorder="0" applyAlignment="0" applyProtection="0"/>
    <xf numFmtId="0" fontId="57" fillId="0" borderId="27" applyNumberFormat="0" applyFill="0" applyAlignment="0" applyProtection="0"/>
    <xf numFmtId="0" fontId="19" fillId="0" borderId="0"/>
    <xf numFmtId="0" fontId="60" fillId="50" borderId="22" applyNumberFormat="0" applyAlignment="0" applyProtection="0"/>
    <xf numFmtId="0" fontId="52" fillId="0" borderId="175" applyNumberFormat="0" applyFill="0" applyAlignment="0" applyProtection="0"/>
    <xf numFmtId="0" fontId="52" fillId="0" borderId="183" applyNumberFormat="0" applyFill="0" applyAlignment="0" applyProtection="0"/>
    <xf numFmtId="0" fontId="19" fillId="0" borderId="0"/>
    <xf numFmtId="0" fontId="87" fillId="0" borderId="0"/>
    <xf numFmtId="0" fontId="19" fillId="0" borderId="0"/>
    <xf numFmtId="0" fontId="18" fillId="25" borderId="177">
      <alignment horizontal="right" vertical="center"/>
    </xf>
    <xf numFmtId="0" fontId="49" fillId="49" borderId="181" applyNumberFormat="0" applyAlignment="0" applyProtection="0"/>
    <xf numFmtId="0" fontId="24" fillId="36" borderId="0" applyNumberFormat="0" applyBorder="0" applyAlignment="0" applyProtection="0"/>
    <xf numFmtId="167" fontId="21" fillId="53" borderId="177" applyNumberFormat="0" applyFont="0" applyBorder="0" applyAlignment="0" applyProtection="0">
      <alignment horizontal="right" vertical="center"/>
    </xf>
    <xf numFmtId="0" fontId="19" fillId="0" borderId="0"/>
    <xf numFmtId="0" fontId="18" fillId="27" borderId="179">
      <alignment horizontal="right" vertical="center"/>
    </xf>
    <xf numFmtId="4" fontId="21" fillId="26" borderId="185"/>
    <xf numFmtId="0" fontId="19" fillId="0" borderId="0"/>
    <xf numFmtId="0" fontId="24" fillId="39" borderId="0" applyNumberFormat="0" applyBorder="0" applyAlignment="0" applyProtection="0"/>
    <xf numFmtId="4" fontId="18" fillId="27" borderId="186">
      <alignment horizontal="right" vertical="center"/>
    </xf>
    <xf numFmtId="0" fontId="21" fillId="0" borderId="177" applyNumberFormat="0" applyFill="0" applyAlignment="0" applyProtection="0"/>
    <xf numFmtId="0" fontId="32" fillId="49" borderId="174" applyNumberFormat="0" applyAlignment="0" applyProtection="0"/>
    <xf numFmtId="0" fontId="33" fillId="49" borderId="182" applyNumberFormat="0" applyAlignment="0" applyProtection="0"/>
    <xf numFmtId="9" fontId="1" fillId="0" borderId="0" applyFont="0" applyFill="0" applyBorder="0" applyAlignment="0" applyProtection="0"/>
    <xf numFmtId="0" fontId="24" fillId="37" borderId="0" applyNumberFormat="0" applyBorder="0" applyAlignment="0" applyProtection="0"/>
    <xf numFmtId="0" fontId="24" fillId="37" borderId="0" applyNumberFormat="0" applyBorder="0" applyAlignment="0" applyProtection="0"/>
    <xf numFmtId="0" fontId="66" fillId="0" borderId="0"/>
    <xf numFmtId="0" fontId="1" fillId="0" borderId="0"/>
    <xf numFmtId="0" fontId="24" fillId="0" borderId="0"/>
    <xf numFmtId="4" fontId="18" fillId="25" borderId="185">
      <alignment horizontal="right" vertical="center"/>
    </xf>
    <xf numFmtId="0" fontId="13" fillId="0" borderId="0" applyNumberFormat="0" applyFill="0" applyBorder="0" applyAlignment="0" applyProtection="0"/>
    <xf numFmtId="0" fontId="24" fillId="39" borderId="0" applyNumberFormat="0" applyBorder="0" applyAlignment="0" applyProtection="0"/>
    <xf numFmtId="0" fontId="18" fillId="25" borderId="177">
      <alignment horizontal="right" vertical="center"/>
    </xf>
    <xf numFmtId="0" fontId="18" fillId="27" borderId="179">
      <alignment horizontal="right" vertical="center"/>
    </xf>
    <xf numFmtId="0" fontId="1" fillId="57" borderId="164" applyNumberFormat="0" applyFont="0" applyAlignment="0" applyProtection="0"/>
    <xf numFmtId="0" fontId="21" fillId="0" borderId="185" applyNumberFormat="0" applyFill="0" applyAlignment="0" applyProtection="0"/>
    <xf numFmtId="0" fontId="21" fillId="27" borderId="188">
      <alignment horizontal="left" vertical="center" wrapText="1" indent="2"/>
    </xf>
    <xf numFmtId="4" fontId="21" fillId="0" borderId="177">
      <alignment horizontal="right" vertical="center"/>
    </xf>
    <xf numFmtId="0" fontId="21" fillId="0" borderId="185" applyNumberFormat="0" applyFill="0" applyAlignment="0" applyProtection="0"/>
    <xf numFmtId="0" fontId="1" fillId="0" borderId="0"/>
    <xf numFmtId="0" fontId="33" fillId="49" borderId="166" applyNumberFormat="0" applyAlignment="0" applyProtection="0"/>
    <xf numFmtId="0" fontId="19" fillId="52" borderId="184" applyNumberFormat="0" applyFont="0" applyAlignment="0" applyProtection="0"/>
    <xf numFmtId="4" fontId="18" fillId="27" borderId="178">
      <alignment horizontal="right" vertical="center"/>
    </xf>
    <xf numFmtId="0" fontId="36" fillId="36" borderId="174" applyNumberFormat="0" applyAlignment="0" applyProtection="0"/>
    <xf numFmtId="0" fontId="21" fillId="25" borderId="178">
      <alignment horizontal="left" vertical="center"/>
    </xf>
    <xf numFmtId="0" fontId="49" fillId="49" borderId="173" applyNumberFormat="0" applyAlignment="0" applyProtection="0"/>
    <xf numFmtId="0" fontId="52" fillId="0" borderId="175" applyNumberFormat="0" applyFill="0" applyAlignment="0" applyProtection="0"/>
    <xf numFmtId="0" fontId="36" fillId="36" borderId="174" applyNumberFormat="0" applyAlignment="0" applyProtection="0"/>
    <xf numFmtId="0" fontId="45" fillId="36" borderId="166" applyNumberFormat="0" applyAlignment="0" applyProtection="0"/>
    <xf numFmtId="164" fontId="1" fillId="0" borderId="0" applyFont="0" applyFill="0" applyBorder="0" applyAlignment="0" applyProtection="0"/>
    <xf numFmtId="0" fontId="1" fillId="0" borderId="0"/>
    <xf numFmtId="0" fontId="24" fillId="34" borderId="0" applyNumberFormat="0" applyBorder="0" applyAlignment="0" applyProtection="0"/>
    <xf numFmtId="0" fontId="27" fillId="52" borderId="168" applyNumberFormat="0" applyFont="0" applyAlignment="0" applyProtection="0"/>
    <xf numFmtId="0" fontId="49" fillId="49" borderId="165" applyNumberFormat="0" applyAlignment="0" applyProtection="0"/>
    <xf numFmtId="0" fontId="1" fillId="0" borderId="0"/>
    <xf numFmtId="0" fontId="52" fillId="0" borderId="167" applyNumberFormat="0" applyFill="0" applyAlignment="0" applyProtection="0"/>
    <xf numFmtId="0" fontId="18" fillId="27" borderId="179">
      <alignment horizontal="right" vertical="center"/>
    </xf>
    <xf numFmtId="0" fontId="52" fillId="0" borderId="183" applyNumberFormat="0" applyFill="0" applyAlignment="0" applyProtection="0"/>
    <xf numFmtId="4" fontId="21" fillId="26" borderId="177"/>
    <xf numFmtId="0" fontId="52" fillId="0" borderId="175" applyNumberFormat="0" applyFill="0" applyAlignment="0" applyProtection="0"/>
    <xf numFmtId="0" fontId="18" fillId="25" borderId="177">
      <alignment horizontal="right" vertical="center"/>
    </xf>
    <xf numFmtId="0" fontId="18" fillId="27" borderId="177">
      <alignment horizontal="right" vertical="center"/>
    </xf>
    <xf numFmtId="0" fontId="37" fillId="0" borderId="175" applyNumberFormat="0" applyFill="0" applyAlignment="0" applyProtection="0"/>
    <xf numFmtId="4" fontId="21" fillId="0" borderId="177" applyFill="0" applyBorder="0" applyProtection="0">
      <alignment horizontal="right" vertical="center"/>
    </xf>
    <xf numFmtId="4" fontId="18" fillId="27" borderId="177">
      <alignment horizontal="right" vertical="center"/>
    </xf>
    <xf numFmtId="49" fontId="21" fillId="0" borderId="177" applyNumberFormat="0" applyFont="0" applyFill="0" applyBorder="0" applyProtection="0">
      <alignment horizontal="left" vertical="center" indent="2"/>
    </xf>
    <xf numFmtId="0" fontId="21" fillId="0" borderId="177" applyNumberFormat="0" applyFill="0" applyAlignment="0" applyProtection="0"/>
    <xf numFmtId="4" fontId="18" fillId="27" borderId="179">
      <alignment horizontal="right" vertical="center"/>
    </xf>
    <xf numFmtId="0" fontId="1" fillId="14" borderId="0" applyNumberFormat="0" applyBorder="0" applyAlignment="0" applyProtection="0"/>
    <xf numFmtId="0" fontId="49" fillId="49" borderId="173" applyNumberFormat="0" applyAlignment="0" applyProtection="0"/>
    <xf numFmtId="0" fontId="18" fillId="27" borderId="187">
      <alignment horizontal="right" vertical="center"/>
    </xf>
    <xf numFmtId="0" fontId="33" fillId="49" borderId="182" applyNumberFormat="0" applyAlignment="0" applyProtection="0"/>
    <xf numFmtId="4" fontId="21" fillId="0" borderId="185">
      <alignment horizontal="right" vertical="center"/>
    </xf>
    <xf numFmtId="0" fontId="37" fillId="0" borderId="183" applyNumberFormat="0" applyFill="0" applyAlignment="0" applyProtection="0"/>
    <xf numFmtId="0" fontId="18" fillId="27" borderId="177">
      <alignment horizontal="right" vertical="center"/>
    </xf>
    <xf numFmtId="0" fontId="18" fillId="25" borderId="169">
      <alignment horizontal="right" vertical="center"/>
    </xf>
    <xf numFmtId="4" fontId="18" fillId="25" borderId="169">
      <alignment horizontal="right" vertical="center"/>
    </xf>
    <xf numFmtId="0" fontId="23" fillId="25" borderId="169">
      <alignment horizontal="right" vertical="center"/>
    </xf>
    <xf numFmtId="4" fontId="23" fillId="25" borderId="169">
      <alignment horizontal="right" vertical="center"/>
    </xf>
    <xf numFmtId="0" fontId="18" fillId="27" borderId="169">
      <alignment horizontal="right" vertical="center"/>
    </xf>
    <xf numFmtId="4" fontId="18" fillId="27" borderId="169">
      <alignment horizontal="right" vertical="center"/>
    </xf>
    <xf numFmtId="0" fontId="18" fillId="27" borderId="169">
      <alignment horizontal="right" vertical="center"/>
    </xf>
    <xf numFmtId="4" fontId="18" fillId="27" borderId="169">
      <alignment horizontal="right" vertical="center"/>
    </xf>
    <xf numFmtId="0" fontId="18" fillId="27" borderId="170">
      <alignment horizontal="right" vertical="center"/>
    </xf>
    <xf numFmtId="4" fontId="18" fillId="27" borderId="170">
      <alignment horizontal="right" vertical="center"/>
    </xf>
    <xf numFmtId="0" fontId="18" fillId="27" borderId="171">
      <alignment horizontal="right" vertical="center"/>
    </xf>
    <xf numFmtId="4" fontId="18" fillId="27" borderId="171">
      <alignment horizontal="right" vertical="center"/>
    </xf>
    <xf numFmtId="0" fontId="33" fillId="49" borderId="166" applyNumberFormat="0" applyAlignment="0" applyProtection="0"/>
    <xf numFmtId="0" fontId="21" fillId="27" borderId="172">
      <alignment horizontal="left" vertical="center" wrapText="1" indent="2"/>
    </xf>
    <xf numFmtId="0" fontId="21" fillId="0" borderId="172">
      <alignment horizontal="left" vertical="center" wrapText="1" indent="2"/>
    </xf>
    <xf numFmtId="0" fontId="21" fillId="25" borderId="170">
      <alignment horizontal="left" vertical="center"/>
    </xf>
    <xf numFmtId="0" fontId="32" fillId="49" borderId="174" applyNumberFormat="0" applyAlignment="0" applyProtection="0"/>
    <xf numFmtId="0" fontId="45" fillId="36" borderId="166" applyNumberFormat="0" applyAlignment="0" applyProtection="0"/>
    <xf numFmtId="0" fontId="21" fillId="0" borderId="169">
      <alignment horizontal="right" vertical="center"/>
    </xf>
    <xf numFmtId="4" fontId="21" fillId="0" borderId="169">
      <alignment horizontal="right" vertical="center"/>
    </xf>
    <xf numFmtId="49" fontId="21" fillId="0" borderId="177" applyNumberFormat="0" applyFont="0" applyFill="0" applyBorder="0" applyProtection="0">
      <alignment horizontal="left" vertical="center" indent="2"/>
    </xf>
    <xf numFmtId="0" fontId="21" fillId="0" borderId="169" applyNumberFormat="0" applyFill="0" applyAlignment="0" applyProtection="0"/>
    <xf numFmtId="0" fontId="49" fillId="49" borderId="165" applyNumberFormat="0" applyAlignment="0" applyProtection="0"/>
    <xf numFmtId="167" fontId="21" fillId="53" borderId="169" applyNumberFormat="0" applyFont="0" applyBorder="0" applyAlignment="0" applyProtection="0">
      <alignment horizontal="right" vertical="center"/>
    </xf>
    <xf numFmtId="0" fontId="21" fillId="26" borderId="169"/>
    <xf numFmtId="4" fontId="21" fillId="26" borderId="169"/>
    <xf numFmtId="0" fontId="52" fillId="0" borderId="167" applyNumberFormat="0" applyFill="0" applyAlignment="0" applyProtection="0"/>
    <xf numFmtId="0" fontId="24" fillId="34" borderId="0" applyNumberFormat="0" applyBorder="0" applyAlignment="0" applyProtection="0"/>
    <xf numFmtId="0" fontId="21" fillId="26" borderId="185"/>
    <xf numFmtId="0" fontId="78" fillId="0" borderId="163" applyNumberFormat="0" applyFill="0" applyAlignment="0" applyProtection="0"/>
    <xf numFmtId="0" fontId="21" fillId="0" borderId="177">
      <alignment horizontal="right" vertical="center"/>
    </xf>
    <xf numFmtId="0" fontId="1" fillId="14" borderId="0" applyNumberFormat="0" applyBorder="0" applyAlignment="0" applyProtection="0"/>
    <xf numFmtId="0" fontId="21" fillId="0" borderId="177" applyNumberFormat="0" applyFill="0" applyAlignment="0" applyProtection="0"/>
    <xf numFmtId="0" fontId="1" fillId="20" borderId="0" applyNumberFormat="0" applyBorder="0" applyAlignment="0" applyProtection="0"/>
    <xf numFmtId="0" fontId="9" fillId="59" borderId="0" applyNumberFormat="0" applyBorder="0" applyAlignment="0" applyProtection="0"/>
    <xf numFmtId="0" fontId="24" fillId="35" borderId="0" applyNumberFormat="0" applyBorder="0" applyAlignment="0" applyProtection="0"/>
    <xf numFmtId="0" fontId="21" fillId="0" borderId="185">
      <alignment horizontal="right" vertical="center"/>
    </xf>
    <xf numFmtId="0" fontId="27" fillId="52" borderId="176" applyNumberFormat="0" applyFont="0" applyAlignment="0" applyProtection="0"/>
    <xf numFmtId="0" fontId="94" fillId="0" borderId="0" applyNumberFormat="0" applyFill="0" applyBorder="0" applyAlignment="0" applyProtection="0">
      <alignment vertical="top"/>
      <protection locked="0"/>
    </xf>
    <xf numFmtId="0" fontId="37" fillId="0" borderId="175" applyNumberFormat="0" applyFill="0" applyAlignment="0" applyProtection="0"/>
    <xf numFmtId="0" fontId="33" fillId="49" borderId="174" applyNumberFormat="0" applyAlignment="0" applyProtection="0"/>
    <xf numFmtId="0" fontId="9" fillId="10" borderId="0" applyNumberFormat="0" applyBorder="0" applyAlignment="0" applyProtection="0"/>
    <xf numFmtId="0" fontId="24" fillId="33" borderId="0" applyNumberFormat="0" applyBorder="0" applyAlignment="0" applyProtection="0"/>
    <xf numFmtId="0" fontId="77" fillId="0" borderId="162" applyNumberFormat="0" applyFill="0" applyAlignment="0" applyProtection="0"/>
    <xf numFmtId="0" fontId="18" fillId="27" borderId="177">
      <alignment horizontal="right" vertical="center"/>
    </xf>
    <xf numFmtId="0" fontId="21" fillId="0" borderId="177">
      <alignment horizontal="right" vertical="center"/>
    </xf>
    <xf numFmtId="4" fontId="21" fillId="26" borderId="177"/>
    <xf numFmtId="4" fontId="21" fillId="0" borderId="177">
      <alignment horizontal="right" vertical="center"/>
    </xf>
    <xf numFmtId="49" fontId="21" fillId="0" borderId="178" applyNumberFormat="0" applyFont="0" applyFill="0" applyBorder="0" applyProtection="0">
      <alignment horizontal="left" vertical="center" indent="5"/>
    </xf>
    <xf numFmtId="0" fontId="18" fillId="27" borderId="177">
      <alignment horizontal="right" vertical="center"/>
    </xf>
    <xf numFmtId="0" fontId="5" fillId="4" borderId="1" applyNumberFormat="0" applyAlignment="0" applyProtection="0"/>
    <xf numFmtId="0" fontId="1" fillId="0" borderId="0"/>
    <xf numFmtId="0" fontId="9" fillId="13" borderId="0" applyNumberFormat="0" applyBorder="0" applyAlignment="0" applyProtection="0"/>
    <xf numFmtId="0" fontId="23" fillId="25" borderId="185">
      <alignment horizontal="right" vertical="center"/>
    </xf>
    <xf numFmtId="0" fontId="49" fillId="49" borderId="173" applyNumberFormat="0" applyAlignment="0" applyProtection="0"/>
    <xf numFmtId="0" fontId="1" fillId="0" borderId="0"/>
    <xf numFmtId="0" fontId="9" fillId="13" borderId="0" applyNumberFormat="0" applyBorder="0" applyAlignment="0" applyProtection="0"/>
    <xf numFmtId="4" fontId="21" fillId="0" borderId="185" applyFill="0" applyBorder="0" applyProtection="0">
      <alignment horizontal="right" vertical="center"/>
    </xf>
    <xf numFmtId="0" fontId="1" fillId="0" borderId="0"/>
    <xf numFmtId="0" fontId="18" fillId="25" borderId="177">
      <alignment horizontal="right" vertical="center"/>
    </xf>
    <xf numFmtId="0" fontId="30" fillId="49" borderId="181" applyNumberFormat="0" applyAlignment="0" applyProtection="0"/>
    <xf numFmtId="0" fontId="21" fillId="0" borderId="180">
      <alignment horizontal="left" vertical="center" wrapText="1" indent="2"/>
    </xf>
    <xf numFmtId="0" fontId="1" fillId="21" borderId="0" applyNumberFormat="0" applyBorder="0" applyAlignment="0" applyProtection="0"/>
    <xf numFmtId="0" fontId="18" fillId="27" borderId="178">
      <alignment horizontal="right" vertical="center"/>
    </xf>
    <xf numFmtId="0" fontId="30" fillId="49" borderId="173" applyNumberFormat="0" applyAlignment="0" applyProtection="0"/>
    <xf numFmtId="49" fontId="20" fillId="0" borderId="177" applyNumberFormat="0" applyFill="0" applyBorder="0" applyProtection="0">
      <alignment horizontal="left" vertical="center"/>
    </xf>
    <xf numFmtId="0" fontId="30" fillId="49" borderId="173" applyNumberFormat="0" applyAlignment="0" applyProtection="0"/>
    <xf numFmtId="0" fontId="21" fillId="0" borderId="177" applyNumberFormat="0" applyFill="0" applyAlignment="0" applyProtection="0"/>
    <xf numFmtId="0" fontId="52" fillId="0" borderId="175" applyNumberFormat="0" applyFill="0" applyAlignment="0" applyProtection="0"/>
    <xf numFmtId="0" fontId="33" fillId="49" borderId="174" applyNumberFormat="0" applyAlignment="0" applyProtection="0"/>
    <xf numFmtId="167" fontId="21" fillId="53" borderId="177" applyNumberFormat="0" applyFont="0" applyBorder="0" applyAlignment="0" applyProtection="0">
      <alignment horizontal="right" vertical="center"/>
    </xf>
    <xf numFmtId="0" fontId="24" fillId="31" borderId="0" applyNumberFormat="0" applyBorder="0" applyAlignment="0" applyProtection="0"/>
    <xf numFmtId="0" fontId="27" fillId="52" borderId="184" applyNumberFormat="0" applyFont="0" applyAlignment="0" applyProtection="0"/>
    <xf numFmtId="0" fontId="21" fillId="25" borderId="178">
      <alignment horizontal="left" vertical="center"/>
    </xf>
    <xf numFmtId="167" fontId="21" fillId="53" borderId="177" applyNumberFormat="0" applyFont="0" applyBorder="0" applyAlignment="0" applyProtection="0">
      <alignment horizontal="right" vertical="center"/>
    </xf>
    <xf numFmtId="0" fontId="24" fillId="36" borderId="0" applyNumberFormat="0" applyBorder="0" applyAlignment="0" applyProtection="0"/>
    <xf numFmtId="0" fontId="9" fillId="10" borderId="0" applyNumberFormat="0" applyBorder="0" applyAlignment="0" applyProtection="0"/>
    <xf numFmtId="0" fontId="1" fillId="12" borderId="0" applyNumberFormat="0" applyBorder="0" applyAlignment="0" applyProtection="0"/>
    <xf numFmtId="0" fontId="9" fillId="7" borderId="0" applyNumberFormat="0" applyBorder="0" applyAlignment="0" applyProtection="0"/>
    <xf numFmtId="0" fontId="52" fillId="0" borderId="183" applyNumberFormat="0" applyFill="0" applyAlignment="0" applyProtection="0"/>
    <xf numFmtId="0" fontId="5" fillId="4" borderId="1" applyNumberFormat="0" applyAlignment="0" applyProtection="0"/>
    <xf numFmtId="0" fontId="21" fillId="0" borderId="185" applyNumberFormat="0" applyFill="0" applyAlignment="0" applyProtection="0"/>
    <xf numFmtId="0" fontId="21" fillId="0" borderId="185" applyNumberFormat="0" applyFill="0" applyAlignment="0" applyProtection="0"/>
    <xf numFmtId="0" fontId="1" fillId="0" borderId="0"/>
    <xf numFmtId="0" fontId="9" fillId="22" borderId="0" applyNumberFormat="0" applyBorder="0" applyAlignment="0" applyProtection="0"/>
    <xf numFmtId="0" fontId="33" fillId="49" borderId="182" applyNumberFormat="0" applyAlignment="0" applyProtection="0"/>
    <xf numFmtId="0" fontId="18" fillId="27" borderId="177">
      <alignment horizontal="right" vertical="center"/>
    </xf>
    <xf numFmtId="0" fontId="1" fillId="0" borderId="0"/>
    <xf numFmtId="49" fontId="21" fillId="0" borderId="169" applyNumberFormat="0" applyFont="0" applyFill="0" applyBorder="0" applyProtection="0">
      <alignment horizontal="left" vertical="center" indent="2"/>
    </xf>
    <xf numFmtId="49" fontId="21" fillId="0" borderId="170" applyNumberFormat="0" applyFont="0" applyFill="0" applyBorder="0" applyProtection="0">
      <alignment horizontal="left" vertical="center" indent="5"/>
    </xf>
    <xf numFmtId="49" fontId="21" fillId="0" borderId="185" applyNumberFormat="0" applyFont="0" applyFill="0" applyBorder="0" applyProtection="0">
      <alignment horizontal="left" vertical="center" indent="2"/>
    </xf>
    <xf numFmtId="0" fontId="52" fillId="0" borderId="175" applyNumberFormat="0" applyFill="0" applyAlignment="0" applyProtection="0"/>
    <xf numFmtId="0" fontId="9" fillId="7" borderId="0" applyNumberFormat="0" applyBorder="0" applyAlignment="0" applyProtection="0"/>
    <xf numFmtId="167" fontId="21" fillId="53" borderId="185" applyNumberFormat="0" applyFont="0" applyBorder="0" applyAlignment="0" applyProtection="0">
      <alignment horizontal="right" vertical="center"/>
    </xf>
    <xf numFmtId="4" fontId="18" fillId="27" borderId="185">
      <alignment horizontal="right" vertical="center"/>
    </xf>
    <xf numFmtId="0" fontId="9" fillId="10" borderId="0" applyNumberFormat="0" applyBorder="0" applyAlignment="0" applyProtection="0"/>
    <xf numFmtId="4" fontId="18" fillId="25" borderId="177">
      <alignment horizontal="right" vertical="center"/>
    </xf>
    <xf numFmtId="0" fontId="33" fillId="49" borderId="182" applyNumberFormat="0" applyAlignment="0" applyProtection="0"/>
    <xf numFmtId="0" fontId="49" fillId="49" borderId="173" applyNumberFormat="0" applyAlignment="0" applyProtection="0"/>
    <xf numFmtId="4" fontId="21" fillId="0" borderId="169" applyFill="0" applyBorder="0" applyProtection="0">
      <alignment horizontal="right" vertical="center"/>
    </xf>
    <xf numFmtId="49" fontId="20" fillId="0" borderId="169" applyNumberFormat="0" applyFill="0" applyBorder="0" applyProtection="0">
      <alignment horizontal="left" vertical="center"/>
    </xf>
    <xf numFmtId="0" fontId="1" fillId="0" borderId="0"/>
    <xf numFmtId="164" fontId="24" fillId="0" borderId="0" applyFont="0" applyFill="0" applyBorder="0" applyAlignment="0" applyProtection="0"/>
    <xf numFmtId="4" fontId="18" fillId="27" borderId="179">
      <alignment horizontal="right" vertical="center"/>
    </xf>
    <xf numFmtId="0" fontId="49" fillId="49" borderId="173" applyNumberFormat="0" applyAlignment="0" applyProtection="0"/>
    <xf numFmtId="0" fontId="27" fillId="52" borderId="176" applyNumberFormat="0" applyFont="0" applyAlignment="0" applyProtection="0"/>
    <xf numFmtId="0" fontId="18" fillId="27" borderId="185">
      <alignment horizontal="right" vertical="center"/>
    </xf>
    <xf numFmtId="49" fontId="20" fillId="0" borderId="185" applyNumberFormat="0" applyFill="0" applyBorder="0" applyProtection="0">
      <alignment horizontal="left" vertical="center"/>
    </xf>
    <xf numFmtId="4" fontId="21" fillId="0" borderId="177" applyFill="0" applyBorder="0" applyProtection="0">
      <alignment horizontal="right" vertical="center"/>
    </xf>
    <xf numFmtId="4" fontId="21" fillId="0" borderId="177">
      <alignment horizontal="right" vertical="center"/>
    </xf>
    <xf numFmtId="0" fontId="49" fillId="49" borderId="173" applyNumberFormat="0" applyAlignment="0" applyProtection="0"/>
    <xf numFmtId="0" fontId="19" fillId="52" borderId="176" applyNumberFormat="0" applyFont="0" applyAlignment="0" applyProtection="0"/>
    <xf numFmtId="0" fontId="18" fillId="27" borderId="177">
      <alignment horizontal="right" vertical="center"/>
    </xf>
    <xf numFmtId="0" fontId="23" fillId="25" borderId="177">
      <alignment horizontal="right" vertical="center"/>
    </xf>
    <xf numFmtId="0" fontId="18" fillId="25" borderId="177">
      <alignment horizontal="right" vertical="center"/>
    </xf>
    <xf numFmtId="49" fontId="21" fillId="0" borderId="178" applyNumberFormat="0" applyFont="0" applyFill="0" applyBorder="0" applyProtection="0">
      <alignment horizontal="left" vertical="center" indent="5"/>
    </xf>
    <xf numFmtId="178" fontId="1" fillId="0" borderId="0" applyFont="0" applyFill="0" applyBorder="0" applyAlignment="0" applyProtection="0"/>
    <xf numFmtId="0" fontId="21" fillId="0" borderId="177">
      <alignment horizontal="right" vertical="center"/>
    </xf>
    <xf numFmtId="49" fontId="21" fillId="0" borderId="177" applyNumberFormat="0" applyFont="0" applyFill="0" applyBorder="0" applyProtection="0">
      <alignment horizontal="left" vertical="center" indent="2"/>
    </xf>
    <xf numFmtId="0" fontId="33" fillId="49" borderId="174" applyNumberFormat="0" applyAlignment="0" applyProtection="0"/>
    <xf numFmtId="4" fontId="18" fillId="27" borderId="178">
      <alignment horizontal="right" vertical="center"/>
    </xf>
    <xf numFmtId="0" fontId="52" fillId="0" borderId="183" applyNumberFormat="0" applyFill="0" applyAlignment="0" applyProtection="0"/>
    <xf numFmtId="0" fontId="1" fillId="0" borderId="0"/>
    <xf numFmtId="167" fontId="21" fillId="53" borderId="185" applyNumberFormat="0" applyFont="0" applyBorder="0" applyAlignment="0" applyProtection="0">
      <alignment horizontal="right" vertical="center"/>
    </xf>
    <xf numFmtId="4" fontId="18" fillId="27" borderId="185">
      <alignment horizontal="right" vertical="center"/>
    </xf>
    <xf numFmtId="167" fontId="21" fillId="53" borderId="185" applyNumberFormat="0" applyFont="0" applyBorder="0" applyAlignment="0" applyProtection="0">
      <alignment horizontal="right" vertical="center"/>
    </xf>
    <xf numFmtId="4" fontId="18" fillId="27" borderId="178">
      <alignment horizontal="right" vertical="center"/>
    </xf>
    <xf numFmtId="0" fontId="21" fillId="27" borderId="180">
      <alignment horizontal="left" vertical="center" wrapText="1" indent="2"/>
    </xf>
    <xf numFmtId="0" fontId="30" fillId="49" borderId="165" applyNumberFormat="0" applyAlignment="0" applyProtection="0"/>
    <xf numFmtId="0" fontId="32" fillId="49" borderId="166" applyNumberFormat="0" applyAlignment="0" applyProtection="0"/>
    <xf numFmtId="0" fontId="37" fillId="0" borderId="167" applyNumberFormat="0" applyFill="0" applyAlignment="0" applyProtection="0"/>
    <xf numFmtId="0" fontId="45" fillId="36" borderId="174" applyNumberFormat="0" applyAlignment="0" applyProtection="0"/>
    <xf numFmtId="0" fontId="1" fillId="18" borderId="0" applyNumberFormat="0" applyBorder="0" applyAlignment="0" applyProtection="0"/>
    <xf numFmtId="0" fontId="93" fillId="0" borderId="0" applyNumberFormat="0" applyFill="0" applyBorder="0" applyAlignment="0" applyProtection="0">
      <alignment vertical="top"/>
      <protection locked="0"/>
    </xf>
    <xf numFmtId="0" fontId="18" fillId="27" borderId="179">
      <alignment horizontal="right" vertical="center"/>
    </xf>
    <xf numFmtId="49" fontId="21" fillId="0" borderId="185" applyNumberFormat="0" applyFont="0" applyFill="0" applyBorder="0" applyProtection="0">
      <alignment horizontal="left" vertical="center" indent="2"/>
    </xf>
    <xf numFmtId="0" fontId="24" fillId="36" borderId="0" applyNumberFormat="0" applyBorder="0" applyAlignment="0" applyProtection="0"/>
    <xf numFmtId="4" fontId="18" fillId="25" borderId="177">
      <alignment horizontal="right" vertical="center"/>
    </xf>
    <xf numFmtId="0" fontId="18" fillId="27" borderId="179">
      <alignment horizontal="right" vertical="center"/>
    </xf>
    <xf numFmtId="0" fontId="45" fillId="36" borderId="174" applyNumberFormat="0" applyAlignment="0" applyProtection="0"/>
    <xf numFmtId="0" fontId="23" fillId="25" borderId="177">
      <alignment horizontal="right" vertical="center"/>
    </xf>
    <xf numFmtId="0" fontId="52" fillId="0" borderId="175" applyNumberFormat="0" applyFill="0" applyAlignment="0" applyProtection="0"/>
    <xf numFmtId="0" fontId="30" fillId="49" borderId="173" applyNumberFormat="0" applyAlignment="0" applyProtection="0"/>
    <xf numFmtId="0" fontId="52" fillId="0" borderId="175" applyNumberFormat="0" applyFill="0" applyAlignment="0" applyProtection="0"/>
    <xf numFmtId="0" fontId="19" fillId="52" borderId="176" applyNumberFormat="0" applyFont="0" applyAlignment="0" applyProtection="0"/>
    <xf numFmtId="4" fontId="23" fillId="25" borderId="177">
      <alignment horizontal="right" vertical="center"/>
    </xf>
    <xf numFmtId="4" fontId="23" fillId="25" borderId="177">
      <alignment horizontal="right" vertical="center"/>
    </xf>
    <xf numFmtId="0" fontId="49" fillId="49" borderId="173" applyNumberFormat="0" applyAlignment="0" applyProtection="0"/>
    <xf numFmtId="49" fontId="20" fillId="0" borderId="177" applyNumberFormat="0" applyFill="0" applyBorder="0" applyProtection="0">
      <alignment horizontal="left" vertical="center"/>
    </xf>
    <xf numFmtId="0" fontId="1" fillId="0" borderId="0"/>
    <xf numFmtId="0" fontId="1" fillId="0" borderId="0"/>
    <xf numFmtId="0" fontId="1" fillId="21" borderId="0" applyNumberFormat="0" applyBorder="0" applyAlignment="0" applyProtection="0"/>
    <xf numFmtId="0" fontId="23" fillId="25" borderId="177">
      <alignment horizontal="right" vertical="center"/>
    </xf>
    <xf numFmtId="0" fontId="36" fillId="36" borderId="166" applyNumberFormat="0" applyAlignment="0" applyProtection="0"/>
    <xf numFmtId="177" fontId="19" fillId="0" borderId="0" applyFont="0" applyFill="0" applyBorder="0" applyAlignment="0" applyProtection="0"/>
    <xf numFmtId="0" fontId="24" fillId="32" borderId="0" applyNumberFormat="0" applyBorder="0" applyAlignment="0" applyProtection="0"/>
    <xf numFmtId="0" fontId="1" fillId="0" borderId="0"/>
    <xf numFmtId="0" fontId="52" fillId="0" borderId="175" applyNumberFormat="0" applyFill="0" applyAlignment="0" applyProtection="0"/>
    <xf numFmtId="0" fontId="45" fillId="36" borderId="182" applyNumberFormat="0" applyAlignment="0" applyProtection="0"/>
    <xf numFmtId="0" fontId="9" fillId="13" borderId="0" applyNumberFormat="0" applyBorder="0" applyAlignment="0" applyProtection="0"/>
    <xf numFmtId="0" fontId="37" fillId="0" borderId="175" applyNumberFormat="0" applyFill="0" applyAlignment="0" applyProtection="0"/>
    <xf numFmtId="0" fontId="7" fillId="0" borderId="0" applyNumberFormat="0" applyFill="0" applyBorder="0" applyAlignment="0" applyProtection="0"/>
    <xf numFmtId="0" fontId="19" fillId="0" borderId="0"/>
    <xf numFmtId="0" fontId="36" fillId="36" borderId="174" applyNumberFormat="0" applyAlignment="0" applyProtection="0"/>
    <xf numFmtId="0" fontId="27" fillId="52" borderId="184" applyNumberFormat="0" applyFont="0" applyAlignment="0" applyProtection="0"/>
    <xf numFmtId="0" fontId="33" fillId="49" borderId="182" applyNumberFormat="0" applyAlignment="0" applyProtection="0"/>
    <xf numFmtId="0" fontId="36" fillId="36" borderId="174" applyNumberFormat="0" applyAlignment="0" applyProtection="0"/>
    <xf numFmtId="0" fontId="21" fillId="27" borderId="180">
      <alignment horizontal="left" vertical="center" wrapText="1" indent="2"/>
    </xf>
    <xf numFmtId="0" fontId="21" fillId="0" borderId="180">
      <alignment horizontal="left" vertical="center" wrapText="1" indent="2"/>
    </xf>
    <xf numFmtId="0" fontId="1" fillId="14" borderId="0" applyNumberFormat="0" applyBorder="0" applyAlignment="0" applyProtection="0"/>
    <xf numFmtId="0" fontId="45" fillId="36" borderId="182" applyNumberFormat="0" applyAlignment="0" applyProtection="0"/>
    <xf numFmtId="0" fontId="21" fillId="27" borderId="172">
      <alignment horizontal="left" vertical="center" wrapText="1" indent="2"/>
    </xf>
    <xf numFmtId="0" fontId="21" fillId="0" borderId="172">
      <alignment horizontal="left" vertical="center" wrapText="1" indent="2"/>
    </xf>
    <xf numFmtId="0" fontId="32" fillId="49" borderId="182" applyNumberFormat="0" applyAlignment="0" applyProtection="0"/>
    <xf numFmtId="0" fontId="49" fillId="49" borderId="181" applyNumberFormat="0" applyAlignment="0" applyProtection="0"/>
    <xf numFmtId="0" fontId="33" fillId="49" borderId="174" applyNumberFormat="0" applyAlignment="0" applyProtection="0"/>
    <xf numFmtId="9" fontId="1" fillId="0" borderId="0" applyFont="0" applyFill="0" applyBorder="0" applyAlignment="0" applyProtection="0"/>
    <xf numFmtId="0" fontId="18" fillId="25" borderId="185">
      <alignment horizontal="right" vertical="center"/>
    </xf>
    <xf numFmtId="9" fontId="1" fillId="0" borderId="0" applyFont="0" applyFill="0" applyBorder="0" applyAlignment="0" applyProtection="0"/>
    <xf numFmtId="0" fontId="1" fillId="0" borderId="0"/>
    <xf numFmtId="0" fontId="1" fillId="0" borderId="0"/>
    <xf numFmtId="0" fontId="21" fillId="25" borderId="186">
      <alignment horizontal="left" vertical="center"/>
    </xf>
    <xf numFmtId="0" fontId="18" fillId="27" borderId="185">
      <alignment horizontal="right" vertical="center"/>
    </xf>
    <xf numFmtId="0" fontId="1" fillId="0" borderId="0"/>
    <xf numFmtId="4" fontId="23" fillId="25" borderId="185">
      <alignment horizontal="right" vertical="center"/>
    </xf>
    <xf numFmtId="0" fontId="21" fillId="0" borderId="177">
      <alignment horizontal="right" vertical="center"/>
    </xf>
    <xf numFmtId="0" fontId="1" fillId="14" borderId="0" applyNumberFormat="0" applyBorder="0" applyAlignment="0" applyProtection="0"/>
    <xf numFmtId="0" fontId="19" fillId="0" borderId="0"/>
    <xf numFmtId="0" fontId="21" fillId="0" borderId="177">
      <alignment horizontal="right" vertical="center"/>
    </xf>
    <xf numFmtId="0" fontId="19" fillId="52" borderId="176" applyNumberFormat="0" applyFont="0" applyAlignment="0" applyProtection="0"/>
    <xf numFmtId="0" fontId="27" fillId="52" borderId="176" applyNumberFormat="0" applyFont="0" applyAlignment="0" applyProtection="0"/>
    <xf numFmtId="0" fontId="52" fillId="0" borderId="175" applyNumberFormat="0" applyFill="0" applyAlignment="0" applyProtection="0"/>
    <xf numFmtId="4" fontId="18" fillId="27" borderId="177">
      <alignment horizontal="right" vertical="center"/>
    </xf>
    <xf numFmtId="49" fontId="20" fillId="0" borderId="177" applyNumberFormat="0" applyFill="0" applyBorder="0" applyProtection="0">
      <alignment horizontal="left" vertical="center"/>
    </xf>
    <xf numFmtId="167" fontId="21" fillId="53" borderId="177" applyNumberFormat="0" applyFont="0" applyBorder="0" applyAlignment="0" applyProtection="0">
      <alignment horizontal="right" vertical="center"/>
    </xf>
    <xf numFmtId="0" fontId="49" fillId="49" borderId="173" applyNumberFormat="0" applyAlignment="0" applyProtection="0"/>
    <xf numFmtId="0" fontId="18" fillId="25" borderId="177">
      <alignment horizontal="right" vertical="center"/>
    </xf>
    <xf numFmtId="4" fontId="18" fillId="27" borderId="177">
      <alignment horizontal="right" vertical="center"/>
    </xf>
    <xf numFmtId="4" fontId="21" fillId="0" borderId="177" applyFill="0" applyBorder="0" applyProtection="0">
      <alignment horizontal="right" vertical="center"/>
    </xf>
    <xf numFmtId="0" fontId="33" fillId="49" borderId="174" applyNumberFormat="0" applyAlignment="0" applyProtection="0"/>
    <xf numFmtId="0" fontId="21" fillId="27" borderId="180">
      <alignment horizontal="left" vertical="center" wrapText="1" indent="2"/>
    </xf>
    <xf numFmtId="4" fontId="23" fillId="25" borderId="177">
      <alignment horizontal="right" vertical="center"/>
    </xf>
    <xf numFmtId="0" fontId="21" fillId="26" borderId="177"/>
    <xf numFmtId="0" fontId="33" fillId="49" borderId="174" applyNumberFormat="0" applyAlignment="0" applyProtection="0"/>
    <xf numFmtId="0" fontId="21" fillId="0" borderId="177">
      <alignment horizontal="right" vertical="center"/>
    </xf>
    <xf numFmtId="0" fontId="27" fillId="52" borderId="176" applyNumberFormat="0" applyFont="0" applyAlignment="0" applyProtection="0"/>
    <xf numFmtId="0" fontId="45" fillId="36" borderId="174" applyNumberFormat="0" applyAlignment="0" applyProtection="0"/>
    <xf numFmtId="0" fontId="45" fillId="36" borderId="174" applyNumberFormat="0" applyAlignment="0" applyProtection="0"/>
    <xf numFmtId="0" fontId="19" fillId="52" borderId="176" applyNumberFormat="0" applyFont="0" applyAlignment="0" applyProtection="0"/>
    <xf numFmtId="4" fontId="21" fillId="26" borderId="177"/>
    <xf numFmtId="0" fontId="52" fillId="0" borderId="175" applyNumberFormat="0" applyFill="0" applyAlignment="0" applyProtection="0"/>
    <xf numFmtId="0" fontId="14" fillId="5" borderId="0" applyNumberFormat="0" applyBorder="0" applyAlignment="0" applyProtection="0"/>
    <xf numFmtId="0" fontId="45" fillId="36" borderId="174" applyNumberFormat="0" applyAlignment="0" applyProtection="0"/>
    <xf numFmtId="49" fontId="21" fillId="0" borderId="186" applyNumberFormat="0" applyFont="0" applyFill="0" applyBorder="0" applyProtection="0">
      <alignment horizontal="left" vertical="center" indent="5"/>
    </xf>
    <xf numFmtId="0" fontId="18" fillId="27" borderId="177">
      <alignment horizontal="right" vertical="center"/>
    </xf>
    <xf numFmtId="0" fontId="9" fillId="22" borderId="0" applyNumberFormat="0" applyBorder="0" applyAlignment="0" applyProtection="0"/>
    <xf numFmtId="0" fontId="24" fillId="31" borderId="0" applyNumberFormat="0" applyBorder="0" applyAlignment="0" applyProtection="0"/>
    <xf numFmtId="0" fontId="1" fillId="20" borderId="0" applyNumberFormat="0" applyBorder="0" applyAlignment="0" applyProtection="0"/>
    <xf numFmtId="0" fontId="9" fillId="19" borderId="0" applyNumberFormat="0" applyBorder="0" applyAlignment="0" applyProtection="0"/>
    <xf numFmtId="0" fontId="1" fillId="17" borderId="0" applyNumberFormat="0" applyBorder="0" applyAlignment="0" applyProtection="0"/>
    <xf numFmtId="0" fontId="9" fillId="16" borderId="0" applyNumberFormat="0" applyBorder="0" applyAlignment="0" applyProtection="0"/>
    <xf numFmtId="0" fontId="27" fillId="52" borderId="184" applyNumberFormat="0" applyFont="0" applyAlignment="0" applyProtection="0"/>
    <xf numFmtId="0" fontId="6" fillId="0" borderId="0" applyNumberFormat="0" applyFill="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8" fillId="0" borderId="3" applyNumberFormat="0" applyFill="0" applyAlignment="0" applyProtection="0"/>
    <xf numFmtId="0" fontId="4" fillId="4" borderId="2" applyNumberFormat="0" applyAlignment="0" applyProtection="0"/>
    <xf numFmtId="0" fontId="9" fillId="61" borderId="0" applyNumberFormat="0" applyBorder="0" applyAlignment="0" applyProtection="0"/>
    <xf numFmtId="0" fontId="52" fillId="0" borderId="183" applyNumberFormat="0" applyFill="0" applyAlignment="0" applyProtection="0"/>
    <xf numFmtId="0" fontId="52" fillId="0" borderId="183" applyNumberFormat="0" applyFill="0" applyAlignment="0" applyProtection="0"/>
    <xf numFmtId="0" fontId="24" fillId="39" borderId="0" applyNumberFormat="0" applyBorder="0" applyAlignment="0" applyProtection="0"/>
    <xf numFmtId="0" fontId="1" fillId="0" borderId="0"/>
    <xf numFmtId="0" fontId="21" fillId="25" borderId="186">
      <alignment horizontal="left" vertical="center"/>
    </xf>
    <xf numFmtId="164" fontId="1" fillId="0" borderId="0" applyFont="0" applyFill="0" applyBorder="0" applyAlignment="0" applyProtection="0"/>
    <xf numFmtId="4" fontId="18" fillId="27" borderId="169">
      <alignment horizontal="right" vertical="center"/>
    </xf>
    <xf numFmtId="0" fontId="21" fillId="26" borderId="169"/>
    <xf numFmtId="0" fontId="32" fillId="49" borderId="166" applyNumberFormat="0" applyAlignment="0" applyProtection="0"/>
    <xf numFmtId="0" fontId="18" fillId="25" borderId="169">
      <alignment horizontal="right" vertical="center"/>
    </xf>
    <xf numFmtId="0" fontId="21" fillId="0" borderId="169">
      <alignment horizontal="right" vertical="center"/>
    </xf>
    <xf numFmtId="0" fontId="52" fillId="0" borderId="167" applyNumberFormat="0" applyFill="0" applyAlignment="0" applyProtection="0"/>
    <xf numFmtId="0" fontId="21" fillId="25" borderId="170">
      <alignment horizontal="left" vertical="center"/>
    </xf>
    <xf numFmtId="0" fontId="45" fillId="36" borderId="166" applyNumberFormat="0" applyAlignment="0" applyProtection="0"/>
    <xf numFmtId="167" fontId="21" fillId="53" borderId="169" applyNumberFormat="0" applyFont="0" applyBorder="0" applyAlignment="0" applyProtection="0">
      <alignment horizontal="right" vertical="center"/>
    </xf>
    <xf numFmtId="0" fontId="27" fillId="52" borderId="168" applyNumberFormat="0" applyFont="0" applyAlignment="0" applyProtection="0"/>
    <xf numFmtId="0" fontId="21" fillId="0" borderId="172">
      <alignment horizontal="left" vertical="center" wrapText="1" indent="2"/>
    </xf>
    <xf numFmtId="4" fontId="21" fillId="26" borderId="169"/>
    <xf numFmtId="49" fontId="20" fillId="0" borderId="169" applyNumberFormat="0" applyFill="0" applyBorder="0" applyProtection="0">
      <alignment horizontal="left" vertical="center"/>
    </xf>
    <xf numFmtId="0" fontId="21" fillId="0" borderId="169">
      <alignment horizontal="right" vertical="center"/>
    </xf>
    <xf numFmtId="4" fontId="18" fillId="27" borderId="171">
      <alignment horizontal="right" vertical="center"/>
    </xf>
    <xf numFmtId="4" fontId="18" fillId="27" borderId="169">
      <alignment horizontal="right" vertical="center"/>
    </xf>
    <xf numFmtId="4" fontId="18" fillId="27" borderId="169">
      <alignment horizontal="right" vertical="center"/>
    </xf>
    <xf numFmtId="0" fontId="23" fillId="25" borderId="169">
      <alignment horizontal="right" vertical="center"/>
    </xf>
    <xf numFmtId="0" fontId="18" fillId="25" borderId="169">
      <alignment horizontal="right" vertical="center"/>
    </xf>
    <xf numFmtId="49" fontId="21" fillId="0" borderId="169" applyNumberFormat="0" applyFont="0" applyFill="0" applyBorder="0" applyProtection="0">
      <alignment horizontal="left" vertical="center" indent="2"/>
    </xf>
    <xf numFmtId="0" fontId="45" fillId="36" borderId="166" applyNumberFormat="0" applyAlignment="0" applyProtection="0"/>
    <xf numFmtId="0" fontId="30" fillId="49" borderId="165" applyNumberFormat="0" applyAlignment="0" applyProtection="0"/>
    <xf numFmtId="49" fontId="21" fillId="0" borderId="169" applyNumberFormat="0" applyFont="0" applyFill="0" applyBorder="0" applyProtection="0">
      <alignment horizontal="left" vertical="center" indent="2"/>
    </xf>
    <xf numFmtId="0" fontId="36" fillId="36" borderId="166" applyNumberFormat="0" applyAlignment="0" applyProtection="0"/>
    <xf numFmtId="4" fontId="21" fillId="0" borderId="169" applyFill="0" applyBorder="0" applyProtection="0">
      <alignment horizontal="right" vertical="center"/>
    </xf>
    <xf numFmtId="0" fontId="33" fillId="49" borderId="166" applyNumberFormat="0" applyAlignment="0" applyProtection="0"/>
    <xf numFmtId="0" fontId="52" fillId="0" borderId="167" applyNumberFormat="0" applyFill="0" applyAlignment="0" applyProtection="0"/>
    <xf numFmtId="0" fontId="49" fillId="49" borderId="165" applyNumberFormat="0" applyAlignment="0" applyProtection="0"/>
    <xf numFmtId="0" fontId="21" fillId="0" borderId="169" applyNumberFormat="0" applyFill="0" applyAlignment="0" applyProtection="0"/>
    <xf numFmtId="4" fontId="21" fillId="0" borderId="169">
      <alignment horizontal="right" vertical="center"/>
    </xf>
    <xf numFmtId="0" fontId="21" fillId="0" borderId="169">
      <alignment horizontal="right" vertical="center"/>
    </xf>
    <xf numFmtId="0" fontId="45" fillId="36" borderId="166" applyNumberFormat="0" applyAlignment="0" applyProtection="0"/>
    <xf numFmtId="0" fontId="30" fillId="49" borderId="165" applyNumberFormat="0" applyAlignment="0" applyProtection="0"/>
    <xf numFmtId="0" fontId="32" fillId="49" borderId="166" applyNumberFormat="0" applyAlignment="0" applyProtection="0"/>
    <xf numFmtId="0" fontId="21" fillId="27" borderId="172">
      <alignment horizontal="left" vertical="center" wrapText="1" indent="2"/>
    </xf>
    <xf numFmtId="0" fontId="33" fillId="49" borderId="166" applyNumberFormat="0" applyAlignment="0" applyProtection="0"/>
    <xf numFmtId="0" fontId="33" fillId="49" borderId="166" applyNumberFormat="0" applyAlignment="0" applyProtection="0"/>
    <xf numFmtId="4" fontId="18" fillId="27" borderId="170">
      <alignment horizontal="right" vertical="center"/>
    </xf>
    <xf numFmtId="0" fontId="18" fillId="27" borderId="170">
      <alignment horizontal="right" vertical="center"/>
    </xf>
    <xf numFmtId="0" fontId="18" fillId="27" borderId="169">
      <alignment horizontal="right" vertical="center"/>
    </xf>
    <xf numFmtId="4" fontId="23" fillId="25" borderId="169">
      <alignment horizontal="right" vertical="center"/>
    </xf>
    <xf numFmtId="0" fontId="36" fillId="36" borderId="166" applyNumberFormat="0" applyAlignment="0" applyProtection="0"/>
    <xf numFmtId="0" fontId="37" fillId="0" borderId="167" applyNumberFormat="0" applyFill="0" applyAlignment="0" applyProtection="0"/>
    <xf numFmtId="0" fontId="52" fillId="0" borderId="167" applyNumberFormat="0" applyFill="0" applyAlignment="0" applyProtection="0"/>
    <xf numFmtId="0" fontId="27" fillId="52" borderId="168" applyNumberFormat="0" applyFont="0" applyAlignment="0" applyProtection="0"/>
    <xf numFmtId="0" fontId="45" fillId="36" borderId="166" applyNumberFormat="0" applyAlignment="0" applyProtection="0"/>
    <xf numFmtId="49" fontId="20" fillId="0" borderId="169" applyNumberFormat="0" applyFill="0" applyBorder="0" applyProtection="0">
      <alignment horizontal="left" vertical="center"/>
    </xf>
    <xf numFmtId="0" fontId="21" fillId="27" borderId="172">
      <alignment horizontal="left" vertical="center" wrapText="1" indent="2"/>
    </xf>
    <xf numFmtId="0" fontId="33" fillId="49" borderId="166" applyNumberFormat="0" applyAlignment="0" applyProtection="0"/>
    <xf numFmtId="0" fontId="21" fillId="0" borderId="172">
      <alignment horizontal="left" vertical="center" wrapText="1" indent="2"/>
    </xf>
    <xf numFmtId="0" fontId="27" fillId="52" borderId="168" applyNumberFormat="0" applyFont="0" applyAlignment="0" applyProtection="0"/>
    <xf numFmtId="0" fontId="19" fillId="52" borderId="168" applyNumberFormat="0" applyFont="0" applyAlignment="0" applyProtection="0"/>
    <xf numFmtId="0" fontId="49" fillId="49" borderId="165" applyNumberFormat="0" applyAlignment="0" applyProtection="0"/>
    <xf numFmtId="0" fontId="52" fillId="0" borderId="167" applyNumberFormat="0" applyFill="0" applyAlignment="0" applyProtection="0"/>
    <xf numFmtId="4" fontId="21" fillId="26" borderId="169"/>
    <xf numFmtId="0" fontId="18" fillId="27" borderId="169">
      <alignment horizontal="right" vertical="center"/>
    </xf>
    <xf numFmtId="0" fontId="52" fillId="0" borderId="167" applyNumberFormat="0" applyFill="0" applyAlignment="0" applyProtection="0"/>
    <xf numFmtId="4" fontId="18" fillId="27" borderId="171">
      <alignment horizontal="right" vertical="center"/>
    </xf>
    <xf numFmtId="0" fontId="32" fillId="49" borderId="166" applyNumberFormat="0" applyAlignment="0" applyProtection="0"/>
    <xf numFmtId="0" fontId="18" fillId="27" borderId="170">
      <alignment horizontal="right" vertical="center"/>
    </xf>
    <xf numFmtId="0" fontId="33" fillId="49" borderId="166" applyNumberFormat="0" applyAlignment="0" applyProtection="0"/>
    <xf numFmtId="0" fontId="37" fillId="0" borderId="167" applyNumberFormat="0" applyFill="0" applyAlignment="0" applyProtection="0"/>
    <xf numFmtId="0" fontId="27" fillId="52" borderId="168" applyNumberFormat="0" applyFont="0" applyAlignment="0" applyProtection="0"/>
    <xf numFmtId="4" fontId="18" fillId="27" borderId="170">
      <alignment horizontal="right" vertical="center"/>
    </xf>
    <xf numFmtId="0" fontId="21" fillId="27" borderId="172">
      <alignment horizontal="left" vertical="center" wrapText="1" indent="2"/>
    </xf>
    <xf numFmtId="0" fontId="21" fillId="26" borderId="169"/>
    <xf numFmtId="167" fontId="21" fillId="53" borderId="169" applyNumberFormat="0" applyFont="0" applyBorder="0" applyAlignment="0" applyProtection="0">
      <alignment horizontal="right" vertical="center"/>
    </xf>
    <xf numFmtId="0" fontId="21" fillId="0" borderId="169" applyNumberFormat="0" applyFill="0" applyAlignment="0" applyProtection="0"/>
    <xf numFmtId="4" fontId="21" fillId="0" borderId="169" applyFill="0" applyBorder="0" applyProtection="0">
      <alignment horizontal="right" vertical="center"/>
    </xf>
    <xf numFmtId="4" fontId="18" fillId="25" borderId="169">
      <alignment horizontal="right" vertical="center"/>
    </xf>
    <xf numFmtId="0" fontId="37" fillId="0" borderId="167" applyNumberFormat="0" applyFill="0" applyAlignment="0" applyProtection="0"/>
    <xf numFmtId="49" fontId="20" fillId="0" borderId="169" applyNumberFormat="0" applyFill="0" applyBorder="0" applyProtection="0">
      <alignment horizontal="left" vertical="center"/>
    </xf>
    <xf numFmtId="49" fontId="21" fillId="0" borderId="170" applyNumberFormat="0" applyFont="0" applyFill="0" applyBorder="0" applyProtection="0">
      <alignment horizontal="left" vertical="center" indent="5"/>
    </xf>
    <xf numFmtId="0" fontId="21" fillId="25" borderId="170">
      <alignment horizontal="left" vertical="center"/>
    </xf>
    <xf numFmtId="0" fontId="33" fillId="49" borderId="166" applyNumberFormat="0" applyAlignment="0" applyProtection="0"/>
    <xf numFmtId="4" fontId="18" fillId="27" borderId="171">
      <alignment horizontal="right" vertical="center"/>
    </xf>
    <xf numFmtId="0" fontId="45" fillId="36" borderId="166" applyNumberFormat="0" applyAlignment="0" applyProtection="0"/>
    <xf numFmtId="0" fontId="45" fillId="36" borderId="166" applyNumberFormat="0" applyAlignment="0" applyProtection="0"/>
    <xf numFmtId="0" fontId="27" fillId="52" borderId="168" applyNumberFormat="0" applyFont="0" applyAlignment="0" applyProtection="0"/>
    <xf numFmtId="0" fontId="49" fillId="49" borderId="165" applyNumberFormat="0" applyAlignment="0" applyProtection="0"/>
    <xf numFmtId="0" fontId="52" fillId="0" borderId="167" applyNumberFormat="0" applyFill="0" applyAlignment="0" applyProtection="0"/>
    <xf numFmtId="0" fontId="18" fillId="27" borderId="169">
      <alignment horizontal="right" vertical="center"/>
    </xf>
    <xf numFmtId="0" fontId="19" fillId="52" borderId="168" applyNumberFormat="0" applyFont="0" applyAlignment="0" applyProtection="0"/>
    <xf numFmtId="4" fontId="21" fillId="0" borderId="169">
      <alignment horizontal="right" vertical="center"/>
    </xf>
    <xf numFmtId="0" fontId="52" fillId="0" borderId="167" applyNumberFormat="0" applyFill="0" applyAlignment="0" applyProtection="0"/>
    <xf numFmtId="0" fontId="18" fillId="27" borderId="169">
      <alignment horizontal="right" vertical="center"/>
    </xf>
    <xf numFmtId="0" fontId="18" fillId="27" borderId="169">
      <alignment horizontal="right" vertical="center"/>
    </xf>
    <xf numFmtId="4" fontId="23" fillId="25" borderId="169">
      <alignment horizontal="right" vertical="center"/>
    </xf>
    <xf numFmtId="0" fontId="18" fillId="25" borderId="169">
      <alignment horizontal="right" vertical="center"/>
    </xf>
    <xf numFmtId="4" fontId="18" fillId="25" borderId="169">
      <alignment horizontal="right" vertical="center"/>
    </xf>
    <xf numFmtId="0" fontId="23" fillId="25" borderId="169">
      <alignment horizontal="right" vertical="center"/>
    </xf>
    <xf numFmtId="4" fontId="23" fillId="25" borderId="169">
      <alignment horizontal="right" vertical="center"/>
    </xf>
    <xf numFmtId="0" fontId="18" fillId="27" borderId="169">
      <alignment horizontal="right" vertical="center"/>
    </xf>
    <xf numFmtId="4" fontId="18" fillId="27" borderId="169">
      <alignment horizontal="right" vertical="center"/>
    </xf>
    <xf numFmtId="0" fontId="18" fillId="27" borderId="169">
      <alignment horizontal="right" vertical="center"/>
    </xf>
    <xf numFmtId="4" fontId="18" fillId="27" borderId="169">
      <alignment horizontal="right" vertical="center"/>
    </xf>
    <xf numFmtId="0" fontId="18" fillId="27" borderId="170">
      <alignment horizontal="right" vertical="center"/>
    </xf>
    <xf numFmtId="4" fontId="18" fillId="27" borderId="170">
      <alignment horizontal="right" vertical="center"/>
    </xf>
    <xf numFmtId="0" fontId="18" fillId="27" borderId="171">
      <alignment horizontal="right" vertical="center"/>
    </xf>
    <xf numFmtId="4" fontId="18" fillId="27" borderId="171">
      <alignment horizontal="right" vertical="center"/>
    </xf>
    <xf numFmtId="0" fontId="33" fillId="49" borderId="166" applyNumberFormat="0" applyAlignment="0" applyProtection="0"/>
    <xf numFmtId="0" fontId="21" fillId="27" borderId="172">
      <alignment horizontal="left" vertical="center" wrapText="1" indent="2"/>
    </xf>
    <xf numFmtId="0" fontId="21" fillId="0" borderId="172">
      <alignment horizontal="left" vertical="center" wrapText="1" indent="2"/>
    </xf>
    <xf numFmtId="0" fontId="21" fillId="25" borderId="170">
      <alignment horizontal="left" vertical="center"/>
    </xf>
    <xf numFmtId="0" fontId="45" fillId="36" borderId="166" applyNumberFormat="0" applyAlignment="0" applyProtection="0"/>
    <xf numFmtId="0" fontId="21" fillId="0" borderId="169">
      <alignment horizontal="right" vertical="center"/>
    </xf>
    <xf numFmtId="4" fontId="21" fillId="0" borderId="169">
      <alignment horizontal="right" vertical="center"/>
    </xf>
    <xf numFmtId="0" fontId="21" fillId="0" borderId="169" applyNumberFormat="0" applyFill="0" applyAlignment="0" applyProtection="0"/>
    <xf numFmtId="0" fontId="49" fillId="49" borderId="165" applyNumberFormat="0" applyAlignment="0" applyProtection="0"/>
    <xf numFmtId="167" fontId="21" fillId="53" borderId="169" applyNumberFormat="0" applyFont="0" applyBorder="0" applyAlignment="0" applyProtection="0">
      <alignment horizontal="right" vertical="center"/>
    </xf>
    <xf numFmtId="0" fontId="21" fillId="26" borderId="169"/>
    <xf numFmtId="4" fontId="21" fillId="26" borderId="169"/>
    <xf numFmtId="0" fontId="52" fillId="0" borderId="167" applyNumberFormat="0" applyFill="0" applyAlignment="0" applyProtection="0"/>
    <xf numFmtId="0" fontId="19" fillId="52" borderId="168" applyNumberFormat="0" applyFont="0" applyAlignment="0" applyProtection="0"/>
    <xf numFmtId="0" fontId="27" fillId="52" borderId="168" applyNumberFormat="0" applyFont="0" applyAlignment="0" applyProtection="0"/>
    <xf numFmtId="0" fontId="21" fillId="0" borderId="169" applyNumberFormat="0" applyFill="0" applyAlignment="0" applyProtection="0"/>
    <xf numFmtId="0" fontId="37" fillId="0" borderId="167" applyNumberFormat="0" applyFill="0" applyAlignment="0" applyProtection="0"/>
    <xf numFmtId="0" fontId="52" fillId="0" borderId="167" applyNumberFormat="0" applyFill="0" applyAlignment="0" applyProtection="0"/>
    <xf numFmtId="0" fontId="36" fillId="36" borderId="166" applyNumberFormat="0" applyAlignment="0" applyProtection="0"/>
    <xf numFmtId="0" fontId="33" fillId="49" borderId="166" applyNumberFormat="0" applyAlignment="0" applyProtection="0"/>
    <xf numFmtId="4" fontId="23" fillId="25" borderId="169">
      <alignment horizontal="right" vertical="center"/>
    </xf>
    <xf numFmtId="0" fontId="18" fillId="25" borderId="169">
      <alignment horizontal="right" vertical="center"/>
    </xf>
    <xf numFmtId="167" fontId="21" fillId="53" borderId="169" applyNumberFormat="0" applyFont="0" applyBorder="0" applyAlignment="0" applyProtection="0">
      <alignment horizontal="right" vertical="center"/>
    </xf>
    <xf numFmtId="0" fontId="37" fillId="0" borderId="167" applyNumberFormat="0" applyFill="0" applyAlignment="0" applyProtection="0"/>
    <xf numFmtId="49" fontId="21" fillId="0" borderId="169" applyNumberFormat="0" applyFont="0" applyFill="0" applyBorder="0" applyProtection="0">
      <alignment horizontal="left" vertical="center" indent="2"/>
    </xf>
    <xf numFmtId="49" fontId="21" fillId="0" borderId="170" applyNumberFormat="0" applyFont="0" applyFill="0" applyBorder="0" applyProtection="0">
      <alignment horizontal="left" vertical="center" indent="5"/>
    </xf>
    <xf numFmtId="49" fontId="21" fillId="0" borderId="169" applyNumberFormat="0" applyFont="0" applyFill="0" applyBorder="0" applyProtection="0">
      <alignment horizontal="left" vertical="center" indent="2"/>
    </xf>
    <xf numFmtId="4" fontId="21" fillId="0" borderId="169" applyFill="0" applyBorder="0" applyProtection="0">
      <alignment horizontal="right" vertical="center"/>
    </xf>
    <xf numFmtId="49" fontId="20" fillId="0" borderId="169" applyNumberFormat="0" applyFill="0" applyBorder="0" applyProtection="0">
      <alignment horizontal="left" vertical="center"/>
    </xf>
    <xf numFmtId="0" fontId="21" fillId="0" borderId="172">
      <alignment horizontal="left" vertical="center" wrapText="1" indent="2"/>
    </xf>
    <xf numFmtId="0" fontId="49" fillId="49" borderId="165" applyNumberFormat="0" applyAlignment="0" applyProtection="0"/>
    <xf numFmtId="0" fontId="18" fillId="27" borderId="171">
      <alignment horizontal="right" vertical="center"/>
    </xf>
    <xf numFmtId="0" fontId="36" fillId="36" borderId="166" applyNumberFormat="0" applyAlignment="0" applyProtection="0"/>
    <xf numFmtId="0" fontId="18" fillId="27" borderId="171">
      <alignment horizontal="right" vertical="center"/>
    </xf>
    <xf numFmtId="4" fontId="18" fillId="27" borderId="169">
      <alignment horizontal="right" vertical="center"/>
    </xf>
    <xf numFmtId="0" fontId="18" fillId="27" borderId="169">
      <alignment horizontal="right" vertical="center"/>
    </xf>
    <xf numFmtId="0" fontId="30" fillId="49" borderId="165" applyNumberFormat="0" applyAlignment="0" applyProtection="0"/>
    <xf numFmtId="0" fontId="32" fillId="49" borderId="166" applyNumberFormat="0" applyAlignment="0" applyProtection="0"/>
    <xf numFmtId="0" fontId="37" fillId="0" borderId="167" applyNumberFormat="0" applyFill="0" applyAlignment="0" applyProtection="0"/>
    <xf numFmtId="0" fontId="21" fillId="26" borderId="169"/>
    <xf numFmtId="4" fontId="21" fillId="26" borderId="169"/>
    <xf numFmtId="4" fontId="18" fillId="27" borderId="169">
      <alignment horizontal="right" vertical="center"/>
    </xf>
    <xf numFmtId="0" fontId="23" fillId="25" borderId="169">
      <alignment horizontal="right" vertical="center"/>
    </xf>
    <xf numFmtId="0" fontId="36" fillId="36" borderId="166" applyNumberFormat="0" applyAlignment="0" applyProtection="0"/>
    <xf numFmtId="0" fontId="33" fillId="49" borderId="166" applyNumberFormat="0" applyAlignment="0" applyProtection="0"/>
    <xf numFmtId="4" fontId="21" fillId="0" borderId="169">
      <alignment horizontal="right" vertical="center"/>
    </xf>
    <xf numFmtId="0" fontId="21" fillId="27" borderId="172">
      <alignment horizontal="left" vertical="center" wrapText="1" indent="2"/>
    </xf>
    <xf numFmtId="0" fontId="21" fillId="0" borderId="172">
      <alignment horizontal="left" vertical="center" wrapText="1" indent="2"/>
    </xf>
    <xf numFmtId="0" fontId="49" fillId="49" borderId="165" applyNumberFormat="0" applyAlignment="0" applyProtection="0"/>
    <xf numFmtId="0" fontId="45" fillId="36" borderId="166" applyNumberFormat="0" applyAlignment="0" applyProtection="0"/>
    <xf numFmtId="0" fontId="32" fillId="49" borderId="166" applyNumberFormat="0" applyAlignment="0" applyProtection="0"/>
    <xf numFmtId="0" fontId="30" fillId="49" borderId="165" applyNumberFormat="0" applyAlignment="0" applyProtection="0"/>
    <xf numFmtId="0" fontId="18" fillId="27" borderId="171">
      <alignment horizontal="right" vertical="center"/>
    </xf>
    <xf numFmtId="0" fontId="23" fillId="25" borderId="169">
      <alignment horizontal="right" vertical="center"/>
    </xf>
    <xf numFmtId="4" fontId="18" fillId="25" borderId="169">
      <alignment horizontal="right" vertical="center"/>
    </xf>
    <xf numFmtId="4" fontId="18" fillId="27" borderId="169">
      <alignment horizontal="right" vertical="center"/>
    </xf>
    <xf numFmtId="49" fontId="21" fillId="0" borderId="170" applyNumberFormat="0" applyFont="0" applyFill="0" applyBorder="0" applyProtection="0">
      <alignment horizontal="left" vertical="center" indent="5"/>
    </xf>
    <xf numFmtId="4" fontId="21" fillId="0" borderId="169" applyFill="0" applyBorder="0" applyProtection="0">
      <alignment horizontal="right" vertical="center"/>
    </xf>
    <xf numFmtId="4" fontId="18" fillId="25" borderId="169">
      <alignment horizontal="right" vertical="center"/>
    </xf>
    <xf numFmtId="0" fontId="24" fillId="33" borderId="0" applyNumberFormat="0" applyBorder="0" applyAlignment="0" applyProtection="0"/>
    <xf numFmtId="0" fontId="45" fillId="36" borderId="166" applyNumberFormat="0" applyAlignment="0" applyProtection="0"/>
    <xf numFmtId="0" fontId="36" fillId="36" borderId="166" applyNumberFormat="0" applyAlignment="0" applyProtection="0"/>
    <xf numFmtId="0" fontId="32" fillId="49" borderId="166" applyNumberFormat="0" applyAlignment="0" applyProtection="0"/>
    <xf numFmtId="0" fontId="21" fillId="27" borderId="172">
      <alignment horizontal="left" vertical="center" wrapText="1" indent="2"/>
    </xf>
    <xf numFmtId="0" fontId="21" fillId="0" borderId="172">
      <alignment horizontal="left" vertical="center" wrapText="1" indent="2"/>
    </xf>
    <xf numFmtId="0" fontId="21" fillId="27" borderId="172">
      <alignment horizontal="left" vertical="center" wrapText="1" indent="2"/>
    </xf>
    <xf numFmtId="0" fontId="21" fillId="0" borderId="172">
      <alignment horizontal="left" vertical="center" wrapText="1" indent="2"/>
    </xf>
    <xf numFmtId="0" fontId="30" fillId="49" borderId="165" applyNumberFormat="0" applyAlignment="0" applyProtection="0"/>
    <xf numFmtId="0" fontId="32" fillId="49" borderId="166" applyNumberFormat="0" applyAlignment="0" applyProtection="0"/>
    <xf numFmtId="0" fontId="33" fillId="49" borderId="166" applyNumberFormat="0" applyAlignment="0" applyProtection="0"/>
    <xf numFmtId="0" fontId="36" fillId="36" borderId="166" applyNumberFormat="0" applyAlignment="0" applyProtection="0"/>
    <xf numFmtId="0" fontId="37" fillId="0" borderId="167" applyNumberFormat="0" applyFill="0" applyAlignment="0" applyProtection="0"/>
    <xf numFmtId="0" fontId="45" fillId="36" borderId="166" applyNumberFormat="0" applyAlignment="0" applyProtection="0"/>
    <xf numFmtId="0" fontId="27" fillId="52" borderId="168" applyNumberFormat="0" applyFont="0" applyAlignment="0" applyProtection="0"/>
    <xf numFmtId="0" fontId="19" fillId="52" borderId="168" applyNumberFormat="0" applyFont="0" applyAlignment="0" applyProtection="0"/>
    <xf numFmtId="0" fontId="49" fillId="49" borderId="165" applyNumberFormat="0" applyAlignment="0" applyProtection="0"/>
    <xf numFmtId="0" fontId="52" fillId="0" borderId="167" applyNumberFormat="0" applyFill="0" applyAlignment="0" applyProtection="0"/>
    <xf numFmtId="0" fontId="33" fillId="49" borderId="166" applyNumberFormat="0" applyAlignment="0" applyProtection="0"/>
    <xf numFmtId="0" fontId="45" fillId="36" borderId="166" applyNumberFormat="0" applyAlignment="0" applyProtection="0"/>
    <xf numFmtId="0" fontId="27" fillId="52" borderId="168" applyNumberFormat="0" applyFont="0" applyAlignment="0" applyProtection="0"/>
    <xf numFmtId="0" fontId="49" fillId="49" borderId="165" applyNumberFormat="0" applyAlignment="0" applyProtection="0"/>
    <xf numFmtId="0" fontId="52" fillId="0" borderId="167" applyNumberFormat="0" applyFill="0" applyAlignment="0" applyProtection="0"/>
    <xf numFmtId="4" fontId="23" fillId="25" borderId="177">
      <alignment horizontal="right" vertical="center"/>
    </xf>
    <xf numFmtId="4" fontId="18" fillId="25" borderId="177">
      <alignment horizontal="right" vertical="center"/>
    </xf>
    <xf numFmtId="0" fontId="18" fillId="27" borderId="160">
      <alignment horizontal="right" vertical="center"/>
    </xf>
    <xf numFmtId="4" fontId="18" fillId="27" borderId="160">
      <alignment horizontal="right" vertical="center"/>
    </xf>
    <xf numFmtId="0" fontId="33" fillId="49" borderId="166" applyNumberFormat="0" applyAlignment="0" applyProtection="0"/>
    <xf numFmtId="0" fontId="21" fillId="27" borderId="161">
      <alignment horizontal="left" vertical="center" wrapText="1" indent="2"/>
    </xf>
    <xf numFmtId="0" fontId="21" fillId="0" borderId="161">
      <alignment horizontal="left" vertical="center" wrapText="1" indent="2"/>
    </xf>
    <xf numFmtId="0" fontId="45" fillId="36" borderId="174" applyNumberFormat="0" applyAlignment="0" applyProtection="0"/>
    <xf numFmtId="0" fontId="45" fillId="36" borderId="166" applyNumberFormat="0" applyAlignment="0" applyProtection="0"/>
    <xf numFmtId="0" fontId="49" fillId="49" borderId="165" applyNumberFormat="0" applyAlignment="0" applyProtection="0"/>
    <xf numFmtId="0" fontId="52" fillId="0" borderId="167" applyNumberFormat="0" applyFill="0" applyAlignment="0" applyProtection="0"/>
    <xf numFmtId="0" fontId="19" fillId="0" borderId="0"/>
    <xf numFmtId="0" fontId="30" fillId="49" borderId="165" applyNumberFormat="0" applyAlignment="0" applyProtection="0"/>
    <xf numFmtId="0" fontId="32" fillId="49" borderId="166" applyNumberFormat="0" applyAlignment="0" applyProtection="0"/>
    <xf numFmtId="0" fontId="37" fillId="0" borderId="167" applyNumberFormat="0" applyFill="0" applyAlignment="0" applyProtection="0"/>
    <xf numFmtId="49" fontId="21" fillId="0" borderId="169" applyNumberFormat="0" applyFont="0" applyFill="0" applyBorder="0" applyProtection="0">
      <alignment horizontal="left" vertical="center" indent="2"/>
    </xf>
    <xf numFmtId="0" fontId="18" fillId="25" borderId="169">
      <alignment horizontal="right" vertical="center"/>
    </xf>
    <xf numFmtId="4" fontId="18" fillId="25" borderId="169">
      <alignment horizontal="right" vertical="center"/>
    </xf>
    <xf numFmtId="0" fontId="23" fillId="25" borderId="169">
      <alignment horizontal="right" vertical="center"/>
    </xf>
    <xf numFmtId="4" fontId="23" fillId="25" borderId="169">
      <alignment horizontal="right" vertical="center"/>
    </xf>
    <xf numFmtId="0" fontId="18" fillId="27" borderId="169">
      <alignment horizontal="right" vertical="center"/>
    </xf>
    <xf numFmtId="4" fontId="18" fillId="27" borderId="169">
      <alignment horizontal="right" vertical="center"/>
    </xf>
    <xf numFmtId="0" fontId="18" fillId="27" borderId="169">
      <alignment horizontal="right" vertical="center"/>
    </xf>
    <xf numFmtId="4" fontId="18" fillId="27" borderId="169">
      <alignment horizontal="right" vertical="center"/>
    </xf>
    <xf numFmtId="0" fontId="36" fillId="36" borderId="166" applyNumberFormat="0" applyAlignment="0" applyProtection="0"/>
    <xf numFmtId="0" fontId="21" fillId="0" borderId="169">
      <alignment horizontal="right" vertical="center"/>
    </xf>
    <xf numFmtId="4" fontId="21" fillId="0" borderId="169">
      <alignment horizontal="right" vertical="center"/>
    </xf>
    <xf numFmtId="4" fontId="21" fillId="0" borderId="169" applyFill="0" applyBorder="0" applyProtection="0">
      <alignment horizontal="right" vertical="center"/>
    </xf>
    <xf numFmtId="49" fontId="20" fillId="0" borderId="169" applyNumberFormat="0" applyFill="0" applyBorder="0" applyProtection="0">
      <alignment horizontal="left" vertical="center"/>
    </xf>
    <xf numFmtId="0" fontId="21" fillId="0" borderId="169" applyNumberFormat="0" applyFill="0" applyAlignment="0" applyProtection="0"/>
    <xf numFmtId="167" fontId="21" fillId="53" borderId="169" applyNumberFormat="0" applyFont="0" applyBorder="0" applyAlignment="0" applyProtection="0">
      <alignment horizontal="right" vertical="center"/>
    </xf>
    <xf numFmtId="0" fontId="21" fillId="26" borderId="169"/>
    <xf numFmtId="4" fontId="21" fillId="26" borderId="169"/>
    <xf numFmtId="4" fontId="18" fillId="27" borderId="169">
      <alignment horizontal="right" vertical="center"/>
    </xf>
    <xf numFmtId="0" fontId="21" fillId="26" borderId="169"/>
    <xf numFmtId="0" fontId="32" fillId="49" borderId="166" applyNumberFormat="0" applyAlignment="0" applyProtection="0"/>
    <xf numFmtId="0" fontId="18" fillId="25" borderId="169">
      <alignment horizontal="right" vertical="center"/>
    </xf>
    <xf numFmtId="0" fontId="21" fillId="0" borderId="169">
      <alignment horizontal="right" vertical="center"/>
    </xf>
    <xf numFmtId="0" fontId="52" fillId="0" borderId="167" applyNumberFormat="0" applyFill="0" applyAlignment="0" applyProtection="0"/>
    <xf numFmtId="0" fontId="21" fillId="25" borderId="170">
      <alignment horizontal="left" vertical="center"/>
    </xf>
    <xf numFmtId="0" fontId="45" fillId="36" borderId="166" applyNumberFormat="0" applyAlignment="0" applyProtection="0"/>
    <xf numFmtId="167" fontId="21" fillId="53" borderId="169" applyNumberFormat="0" applyFont="0" applyBorder="0" applyAlignment="0" applyProtection="0">
      <alignment horizontal="right" vertical="center"/>
    </xf>
    <xf numFmtId="0" fontId="27" fillId="52" borderId="168" applyNumberFormat="0" applyFont="0" applyAlignment="0" applyProtection="0"/>
    <xf numFmtId="0" fontId="21" fillId="0" borderId="172">
      <alignment horizontal="left" vertical="center" wrapText="1" indent="2"/>
    </xf>
    <xf numFmtId="4" fontId="21" fillId="26" borderId="169"/>
    <xf numFmtId="49" fontId="20" fillId="0" borderId="169" applyNumberFormat="0" applyFill="0" applyBorder="0" applyProtection="0">
      <alignment horizontal="left" vertical="center"/>
    </xf>
    <xf numFmtId="0" fontId="21" fillId="0" borderId="169">
      <alignment horizontal="right" vertical="center"/>
    </xf>
    <xf numFmtId="4" fontId="18" fillId="27" borderId="171">
      <alignment horizontal="right" vertical="center"/>
    </xf>
    <xf numFmtId="4" fontId="18" fillId="27" borderId="169">
      <alignment horizontal="right" vertical="center"/>
    </xf>
    <xf numFmtId="4" fontId="18" fillId="27" borderId="169">
      <alignment horizontal="right" vertical="center"/>
    </xf>
    <xf numFmtId="0" fontId="23" fillId="25" borderId="169">
      <alignment horizontal="right" vertical="center"/>
    </xf>
    <xf numFmtId="0" fontId="18" fillId="25" borderId="169">
      <alignment horizontal="right" vertical="center"/>
    </xf>
    <xf numFmtId="49" fontId="21" fillId="0" borderId="169" applyNumberFormat="0" applyFont="0" applyFill="0" applyBorder="0" applyProtection="0">
      <alignment horizontal="left" vertical="center" indent="2"/>
    </xf>
    <xf numFmtId="0" fontId="45" fillId="36" borderId="166" applyNumberFormat="0" applyAlignment="0" applyProtection="0"/>
    <xf numFmtId="0" fontId="30" fillId="49" borderId="165" applyNumberFormat="0" applyAlignment="0" applyProtection="0"/>
    <xf numFmtId="49" fontId="21" fillId="0" borderId="169" applyNumberFormat="0" applyFont="0" applyFill="0" applyBorder="0" applyProtection="0">
      <alignment horizontal="left" vertical="center" indent="2"/>
    </xf>
    <xf numFmtId="0" fontId="36" fillId="36" borderId="166" applyNumberFormat="0" applyAlignment="0" applyProtection="0"/>
    <xf numFmtId="4" fontId="21" fillId="0" borderId="169" applyFill="0" applyBorder="0" applyProtection="0">
      <alignment horizontal="right" vertical="center"/>
    </xf>
    <xf numFmtId="0" fontId="33" fillId="49" borderId="166" applyNumberFormat="0" applyAlignment="0" applyProtection="0"/>
    <xf numFmtId="0" fontId="52" fillId="0" borderId="167" applyNumberFormat="0" applyFill="0" applyAlignment="0" applyProtection="0"/>
    <xf numFmtId="0" fontId="49" fillId="49" borderId="165" applyNumberFormat="0" applyAlignment="0" applyProtection="0"/>
    <xf numFmtId="0" fontId="21" fillId="0" borderId="169" applyNumberFormat="0" applyFill="0" applyAlignment="0" applyProtection="0"/>
    <xf numFmtId="4" fontId="21" fillId="0" borderId="169">
      <alignment horizontal="right" vertical="center"/>
    </xf>
    <xf numFmtId="0" fontId="21" fillId="0" borderId="169">
      <alignment horizontal="right" vertical="center"/>
    </xf>
    <xf numFmtId="0" fontId="45" fillId="36" borderId="166" applyNumberFormat="0" applyAlignment="0" applyProtection="0"/>
    <xf numFmtId="0" fontId="30" fillId="49" borderId="165" applyNumberFormat="0" applyAlignment="0" applyProtection="0"/>
    <xf numFmtId="0" fontId="32" fillId="49" borderId="166" applyNumberFormat="0" applyAlignment="0" applyProtection="0"/>
    <xf numFmtId="0" fontId="21" fillId="27" borderId="172">
      <alignment horizontal="left" vertical="center" wrapText="1" indent="2"/>
    </xf>
    <xf numFmtId="0" fontId="33" fillId="49" borderId="166" applyNumberFormat="0" applyAlignment="0" applyProtection="0"/>
    <xf numFmtId="0" fontId="33" fillId="49" borderId="166" applyNumberFormat="0" applyAlignment="0" applyProtection="0"/>
    <xf numFmtId="4" fontId="18" fillId="27" borderId="170">
      <alignment horizontal="right" vertical="center"/>
    </xf>
    <xf numFmtId="0" fontId="18" fillId="27" borderId="170">
      <alignment horizontal="right" vertical="center"/>
    </xf>
    <xf numFmtId="0" fontId="18" fillId="27" borderId="169">
      <alignment horizontal="right" vertical="center"/>
    </xf>
    <xf numFmtId="4" fontId="23" fillId="25" borderId="169">
      <alignment horizontal="right" vertical="center"/>
    </xf>
    <xf numFmtId="0" fontId="36" fillId="36" borderId="166" applyNumberFormat="0" applyAlignment="0" applyProtection="0"/>
    <xf numFmtId="0" fontId="37" fillId="0" borderId="167" applyNumberFormat="0" applyFill="0" applyAlignment="0" applyProtection="0"/>
    <xf numFmtId="0" fontId="52" fillId="0" borderId="167" applyNumberFormat="0" applyFill="0" applyAlignment="0" applyProtection="0"/>
    <xf numFmtId="0" fontId="27" fillId="52" borderId="168" applyNumberFormat="0" applyFont="0" applyAlignment="0" applyProtection="0"/>
    <xf numFmtId="0" fontId="45" fillId="36" borderId="166" applyNumberFormat="0" applyAlignment="0" applyProtection="0"/>
    <xf numFmtId="49" fontId="20" fillId="0" borderId="169" applyNumberFormat="0" applyFill="0" applyBorder="0" applyProtection="0">
      <alignment horizontal="left" vertical="center"/>
    </xf>
    <xf numFmtId="0" fontId="21" fillId="27" borderId="172">
      <alignment horizontal="left" vertical="center" wrapText="1" indent="2"/>
    </xf>
    <xf numFmtId="0" fontId="33" fillId="49" borderId="166" applyNumberFormat="0" applyAlignment="0" applyProtection="0"/>
    <xf numFmtId="0" fontId="21" fillId="0" borderId="172">
      <alignment horizontal="left" vertical="center" wrapText="1" indent="2"/>
    </xf>
    <xf numFmtId="0" fontId="27" fillId="52" borderId="168" applyNumberFormat="0" applyFont="0" applyAlignment="0" applyProtection="0"/>
    <xf numFmtId="0" fontId="19" fillId="52" borderId="168" applyNumberFormat="0" applyFont="0" applyAlignment="0" applyProtection="0"/>
    <xf numFmtId="0" fontId="49" fillId="49" borderId="165" applyNumberFormat="0" applyAlignment="0" applyProtection="0"/>
    <xf numFmtId="0" fontId="52" fillId="0" borderId="167" applyNumberFormat="0" applyFill="0" applyAlignment="0" applyProtection="0"/>
    <xf numFmtId="4" fontId="21" fillId="26" borderId="169"/>
    <xf numFmtId="0" fontId="18" fillId="27" borderId="169">
      <alignment horizontal="right" vertical="center"/>
    </xf>
    <xf numFmtId="0" fontId="52" fillId="0" borderId="167" applyNumberFormat="0" applyFill="0" applyAlignment="0" applyProtection="0"/>
    <xf numFmtId="4" fontId="18" fillId="27" borderId="171">
      <alignment horizontal="right" vertical="center"/>
    </xf>
    <xf numFmtId="0" fontId="32" fillId="49" borderId="166" applyNumberFormat="0" applyAlignment="0" applyProtection="0"/>
    <xf numFmtId="0" fontId="18" fillId="27" borderId="170">
      <alignment horizontal="right" vertical="center"/>
    </xf>
    <xf numFmtId="0" fontId="33" fillId="49" borderId="166" applyNumberFormat="0" applyAlignment="0" applyProtection="0"/>
    <xf numFmtId="0" fontId="37" fillId="0" borderId="167" applyNumberFormat="0" applyFill="0" applyAlignment="0" applyProtection="0"/>
    <xf numFmtId="0" fontId="27" fillId="52" borderId="168" applyNumberFormat="0" applyFont="0" applyAlignment="0" applyProtection="0"/>
    <xf numFmtId="4" fontId="18" fillId="27" borderId="170">
      <alignment horizontal="right" vertical="center"/>
    </xf>
    <xf numFmtId="0" fontId="21" fillId="27" borderId="172">
      <alignment horizontal="left" vertical="center" wrapText="1" indent="2"/>
    </xf>
    <xf numFmtId="0" fontId="21" fillId="26" borderId="169"/>
    <xf numFmtId="167" fontId="21" fillId="53" borderId="169" applyNumberFormat="0" applyFont="0" applyBorder="0" applyAlignment="0" applyProtection="0">
      <alignment horizontal="right" vertical="center"/>
    </xf>
    <xf numFmtId="0" fontId="21" fillId="0" borderId="169" applyNumberFormat="0" applyFill="0" applyAlignment="0" applyProtection="0"/>
    <xf numFmtId="4" fontId="21" fillId="0" borderId="169" applyFill="0" applyBorder="0" applyProtection="0">
      <alignment horizontal="right" vertical="center"/>
    </xf>
    <xf numFmtId="4" fontId="18" fillId="25" borderId="169">
      <alignment horizontal="right" vertical="center"/>
    </xf>
    <xf numFmtId="0" fontId="37" fillId="0" borderId="167" applyNumberFormat="0" applyFill="0" applyAlignment="0" applyProtection="0"/>
    <xf numFmtId="49" fontId="20" fillId="0" borderId="169" applyNumberFormat="0" applyFill="0" applyBorder="0" applyProtection="0">
      <alignment horizontal="left" vertical="center"/>
    </xf>
    <xf numFmtId="49" fontId="21" fillId="0" borderId="170" applyNumberFormat="0" applyFont="0" applyFill="0" applyBorder="0" applyProtection="0">
      <alignment horizontal="left" vertical="center" indent="5"/>
    </xf>
    <xf numFmtId="0" fontId="21" fillId="25" borderId="170">
      <alignment horizontal="left" vertical="center"/>
    </xf>
    <xf numFmtId="0" fontId="33" fillId="49" borderId="166" applyNumberFormat="0" applyAlignment="0" applyProtection="0"/>
    <xf numFmtId="4" fontId="18" fillId="27" borderId="171">
      <alignment horizontal="right" vertical="center"/>
    </xf>
    <xf numFmtId="0" fontId="45" fillId="36" borderId="166" applyNumberFormat="0" applyAlignment="0" applyProtection="0"/>
    <xf numFmtId="0" fontId="45" fillId="36" borderId="166" applyNumberFormat="0" applyAlignment="0" applyProtection="0"/>
    <xf numFmtId="0" fontId="27" fillId="52" borderId="168" applyNumberFormat="0" applyFont="0" applyAlignment="0" applyProtection="0"/>
    <xf numFmtId="0" fontId="49" fillId="49" borderId="165" applyNumberFormat="0" applyAlignment="0" applyProtection="0"/>
    <xf numFmtId="0" fontId="52" fillId="0" borderId="167" applyNumberFormat="0" applyFill="0" applyAlignment="0" applyProtection="0"/>
    <xf numFmtId="0" fontId="18" fillId="27" borderId="169">
      <alignment horizontal="right" vertical="center"/>
    </xf>
    <xf numFmtId="0" fontId="19" fillId="52" borderId="168" applyNumberFormat="0" applyFont="0" applyAlignment="0" applyProtection="0"/>
    <xf numFmtId="4" fontId="21" fillId="0" borderId="169">
      <alignment horizontal="right" vertical="center"/>
    </xf>
    <xf numFmtId="0" fontId="52" fillId="0" borderId="167" applyNumberFormat="0" applyFill="0" applyAlignment="0" applyProtection="0"/>
    <xf numFmtId="0" fontId="18" fillId="27" borderId="169">
      <alignment horizontal="right" vertical="center"/>
    </xf>
    <xf numFmtId="0" fontId="18" fillId="27" borderId="169">
      <alignment horizontal="right" vertical="center"/>
    </xf>
    <xf numFmtId="4" fontId="23" fillId="25" borderId="169">
      <alignment horizontal="right" vertical="center"/>
    </xf>
    <xf numFmtId="0" fontId="18" fillId="25" borderId="169">
      <alignment horizontal="right" vertical="center"/>
    </xf>
    <xf numFmtId="4" fontId="18" fillId="25" borderId="169">
      <alignment horizontal="right" vertical="center"/>
    </xf>
    <xf numFmtId="0" fontId="23" fillId="25" borderId="169">
      <alignment horizontal="right" vertical="center"/>
    </xf>
    <xf numFmtId="4" fontId="23" fillId="25" borderId="169">
      <alignment horizontal="right" vertical="center"/>
    </xf>
    <xf numFmtId="0" fontId="18" fillId="27" borderId="169">
      <alignment horizontal="right" vertical="center"/>
    </xf>
    <xf numFmtId="4" fontId="18" fillId="27" borderId="169">
      <alignment horizontal="right" vertical="center"/>
    </xf>
    <xf numFmtId="0" fontId="18" fillId="27" borderId="169">
      <alignment horizontal="right" vertical="center"/>
    </xf>
    <xf numFmtId="4" fontId="18" fillId="27" borderId="169">
      <alignment horizontal="right" vertical="center"/>
    </xf>
    <xf numFmtId="0" fontId="18" fillId="27" borderId="170">
      <alignment horizontal="right" vertical="center"/>
    </xf>
    <xf numFmtId="4" fontId="18" fillId="27" borderId="170">
      <alignment horizontal="right" vertical="center"/>
    </xf>
    <xf numFmtId="0" fontId="18" fillId="27" borderId="171">
      <alignment horizontal="right" vertical="center"/>
    </xf>
    <xf numFmtId="4" fontId="18" fillId="27" borderId="171">
      <alignment horizontal="right" vertical="center"/>
    </xf>
    <xf numFmtId="0" fontId="33" fillId="49" borderId="166" applyNumberFormat="0" applyAlignment="0" applyProtection="0"/>
    <xf numFmtId="0" fontId="21" fillId="27" borderId="172">
      <alignment horizontal="left" vertical="center" wrapText="1" indent="2"/>
    </xf>
    <xf numFmtId="0" fontId="21" fillId="0" borderId="172">
      <alignment horizontal="left" vertical="center" wrapText="1" indent="2"/>
    </xf>
    <xf numFmtId="0" fontId="21" fillId="25" borderId="170">
      <alignment horizontal="left" vertical="center"/>
    </xf>
    <xf numFmtId="0" fontId="45" fillId="36" borderId="166" applyNumberFormat="0" applyAlignment="0" applyProtection="0"/>
    <xf numFmtId="0" fontId="21" fillId="0" borderId="169">
      <alignment horizontal="right" vertical="center"/>
    </xf>
    <xf numFmtId="4" fontId="21" fillId="0" borderId="169">
      <alignment horizontal="right" vertical="center"/>
    </xf>
    <xf numFmtId="0" fontId="21" fillId="0" borderId="169" applyNumberFormat="0" applyFill="0" applyAlignment="0" applyProtection="0"/>
    <xf numFmtId="0" fontId="49" fillId="49" borderId="165" applyNumberFormat="0" applyAlignment="0" applyProtection="0"/>
    <xf numFmtId="167" fontId="21" fillId="53" borderId="169" applyNumberFormat="0" applyFont="0" applyBorder="0" applyAlignment="0" applyProtection="0">
      <alignment horizontal="right" vertical="center"/>
    </xf>
    <xf numFmtId="0" fontId="21" fillId="26" borderId="169"/>
    <xf numFmtId="4" fontId="21" fillId="26" borderId="169"/>
    <xf numFmtId="0" fontId="52" fillId="0" borderId="167" applyNumberFormat="0" applyFill="0" applyAlignment="0" applyProtection="0"/>
    <xf numFmtId="0" fontId="19" fillId="52" borderId="168" applyNumberFormat="0" applyFont="0" applyAlignment="0" applyProtection="0"/>
    <xf numFmtId="0" fontId="27" fillId="52" borderId="168" applyNumberFormat="0" applyFont="0" applyAlignment="0" applyProtection="0"/>
    <xf numFmtId="0" fontId="21" fillId="0" borderId="169" applyNumberFormat="0" applyFill="0" applyAlignment="0" applyProtection="0"/>
    <xf numFmtId="0" fontId="37" fillId="0" borderId="167" applyNumberFormat="0" applyFill="0" applyAlignment="0" applyProtection="0"/>
    <xf numFmtId="0" fontId="52" fillId="0" borderId="167" applyNumberFormat="0" applyFill="0" applyAlignment="0" applyProtection="0"/>
    <xf numFmtId="0" fontId="36" fillId="36" borderId="166" applyNumberFormat="0" applyAlignment="0" applyProtection="0"/>
    <xf numFmtId="0" fontId="33" fillId="49" borderId="166" applyNumberFormat="0" applyAlignment="0" applyProtection="0"/>
    <xf numFmtId="4" fontId="23" fillId="25" borderId="169">
      <alignment horizontal="right" vertical="center"/>
    </xf>
    <xf numFmtId="0" fontId="18" fillId="25" borderId="169">
      <alignment horizontal="right" vertical="center"/>
    </xf>
    <xf numFmtId="167" fontId="21" fillId="53" borderId="169" applyNumberFormat="0" applyFont="0" applyBorder="0" applyAlignment="0" applyProtection="0">
      <alignment horizontal="right" vertical="center"/>
    </xf>
    <xf numFmtId="0" fontId="37" fillId="0" borderId="167" applyNumberFormat="0" applyFill="0" applyAlignment="0" applyProtection="0"/>
    <xf numFmtId="49" fontId="21" fillId="0" borderId="169" applyNumberFormat="0" applyFont="0" applyFill="0" applyBorder="0" applyProtection="0">
      <alignment horizontal="left" vertical="center" indent="2"/>
    </xf>
    <xf numFmtId="49" fontId="21" fillId="0" borderId="170" applyNumberFormat="0" applyFont="0" applyFill="0" applyBorder="0" applyProtection="0">
      <alignment horizontal="left" vertical="center" indent="5"/>
    </xf>
    <xf numFmtId="49" fontId="21" fillId="0" borderId="169" applyNumberFormat="0" applyFont="0" applyFill="0" applyBorder="0" applyProtection="0">
      <alignment horizontal="left" vertical="center" indent="2"/>
    </xf>
    <xf numFmtId="4" fontId="21" fillId="0" borderId="169" applyFill="0" applyBorder="0" applyProtection="0">
      <alignment horizontal="right" vertical="center"/>
    </xf>
    <xf numFmtId="49" fontId="20" fillId="0" borderId="169" applyNumberFormat="0" applyFill="0" applyBorder="0" applyProtection="0">
      <alignment horizontal="left" vertical="center"/>
    </xf>
    <xf numFmtId="0" fontId="21" fillId="0" borderId="172">
      <alignment horizontal="left" vertical="center" wrapText="1" indent="2"/>
    </xf>
    <xf numFmtId="0" fontId="49" fillId="49" borderId="165" applyNumberFormat="0" applyAlignment="0" applyProtection="0"/>
    <xf numFmtId="0" fontId="18" fillId="27" borderId="171">
      <alignment horizontal="right" vertical="center"/>
    </xf>
    <xf numFmtId="0" fontId="36" fillId="36" borderId="166" applyNumberFormat="0" applyAlignment="0" applyProtection="0"/>
    <xf numFmtId="0" fontId="18" fillId="27" borderId="171">
      <alignment horizontal="right" vertical="center"/>
    </xf>
    <xf numFmtId="4" fontId="18" fillId="27" borderId="169">
      <alignment horizontal="right" vertical="center"/>
    </xf>
    <xf numFmtId="0" fontId="18" fillId="27" borderId="169">
      <alignment horizontal="right" vertical="center"/>
    </xf>
    <xf numFmtId="0" fontId="30" fillId="49" borderId="165" applyNumberFormat="0" applyAlignment="0" applyProtection="0"/>
    <xf numFmtId="0" fontId="32" fillId="49" borderId="166" applyNumberFormat="0" applyAlignment="0" applyProtection="0"/>
    <xf numFmtId="0" fontId="37" fillId="0" borderId="167" applyNumberFormat="0" applyFill="0" applyAlignment="0" applyProtection="0"/>
    <xf numFmtId="0" fontId="21" fillId="26" borderId="169"/>
    <xf numFmtId="4" fontId="21" fillId="26" borderId="169"/>
    <xf numFmtId="4" fontId="18" fillId="27" borderId="169">
      <alignment horizontal="right" vertical="center"/>
    </xf>
    <xf numFmtId="0" fontId="23" fillId="25" borderId="169">
      <alignment horizontal="right" vertical="center"/>
    </xf>
    <xf numFmtId="0" fontId="36" fillId="36" borderId="166" applyNumberFormat="0" applyAlignment="0" applyProtection="0"/>
    <xf numFmtId="0" fontId="33" fillId="49" borderId="166" applyNumberFormat="0" applyAlignment="0" applyProtection="0"/>
    <xf numFmtId="4" fontId="21" fillId="0" borderId="169">
      <alignment horizontal="right" vertical="center"/>
    </xf>
    <xf numFmtId="0" fontId="21" fillId="27" borderId="172">
      <alignment horizontal="left" vertical="center" wrapText="1" indent="2"/>
    </xf>
    <xf numFmtId="0" fontId="21" fillId="0" borderId="172">
      <alignment horizontal="left" vertical="center" wrapText="1" indent="2"/>
    </xf>
    <xf numFmtId="0" fontId="49" fillId="49" borderId="165" applyNumberFormat="0" applyAlignment="0" applyProtection="0"/>
    <xf numFmtId="0" fontId="45" fillId="36" borderId="166" applyNumberFormat="0" applyAlignment="0" applyProtection="0"/>
    <xf numFmtId="0" fontId="32" fillId="49" borderId="166" applyNumberFormat="0" applyAlignment="0" applyProtection="0"/>
    <xf numFmtId="0" fontId="30" fillId="49" borderId="165" applyNumberFormat="0" applyAlignment="0" applyProtection="0"/>
    <xf numFmtId="0" fontId="18" fillId="27" borderId="171">
      <alignment horizontal="right" vertical="center"/>
    </xf>
    <xf numFmtId="0" fontId="23" fillId="25" borderId="169">
      <alignment horizontal="right" vertical="center"/>
    </xf>
    <xf numFmtId="4" fontId="18" fillId="25" borderId="169">
      <alignment horizontal="right" vertical="center"/>
    </xf>
    <xf numFmtId="4" fontId="18" fillId="27" borderId="169">
      <alignment horizontal="right" vertical="center"/>
    </xf>
    <xf numFmtId="49" fontId="21" fillId="0" borderId="170" applyNumberFormat="0" applyFont="0" applyFill="0" applyBorder="0" applyProtection="0">
      <alignment horizontal="left" vertical="center" indent="5"/>
    </xf>
    <xf numFmtId="4" fontId="21" fillId="0" borderId="169" applyFill="0" applyBorder="0" applyProtection="0">
      <alignment horizontal="right" vertical="center"/>
    </xf>
    <xf numFmtId="4" fontId="18" fillId="25" borderId="169">
      <alignment horizontal="right" vertical="center"/>
    </xf>
    <xf numFmtId="0" fontId="45" fillId="36" borderId="166" applyNumberFormat="0" applyAlignment="0" applyProtection="0"/>
    <xf numFmtId="0" fontId="36" fillId="36" borderId="166" applyNumberFormat="0" applyAlignment="0" applyProtection="0"/>
    <xf numFmtId="0" fontId="32" fillId="49" borderId="166" applyNumberFormat="0" applyAlignment="0" applyProtection="0"/>
    <xf numFmtId="0" fontId="21" fillId="27" borderId="172">
      <alignment horizontal="left" vertical="center" wrapText="1" indent="2"/>
    </xf>
    <xf numFmtId="0" fontId="21" fillId="0" borderId="172">
      <alignment horizontal="left" vertical="center" wrapText="1" indent="2"/>
    </xf>
    <xf numFmtId="0" fontId="21" fillId="27" borderId="172">
      <alignment horizontal="left" vertical="center" wrapText="1" indent="2"/>
    </xf>
    <xf numFmtId="4" fontId="21" fillId="0" borderId="177">
      <alignment horizontal="right" vertical="center"/>
    </xf>
    <xf numFmtId="49" fontId="20" fillId="0" borderId="177" applyNumberFormat="0" applyFill="0" applyBorder="0" applyProtection="0">
      <alignment horizontal="left" vertical="center"/>
    </xf>
    <xf numFmtId="0" fontId="27" fillId="52" borderId="176" applyNumberFormat="0" applyFont="0" applyAlignment="0" applyProtection="0"/>
    <xf numFmtId="0" fontId="21" fillId="27" borderId="180">
      <alignment horizontal="left" vertical="center" wrapText="1" indent="2"/>
    </xf>
    <xf numFmtId="0" fontId="49" fillId="49" borderId="173" applyNumberFormat="0" applyAlignment="0" applyProtection="0"/>
    <xf numFmtId="0" fontId="45" fillId="36" borderId="182" applyNumberFormat="0" applyAlignment="0" applyProtection="0"/>
    <xf numFmtId="0" fontId="19" fillId="52" borderId="184" applyNumberFormat="0" applyFont="0" applyAlignment="0" applyProtection="0"/>
    <xf numFmtId="0" fontId="19" fillId="0" borderId="0"/>
    <xf numFmtId="0" fontId="24" fillId="35" borderId="0" applyNumberFormat="0" applyBorder="0" applyAlignment="0" applyProtection="0"/>
    <xf numFmtId="0" fontId="1" fillId="0" borderId="0"/>
    <xf numFmtId="0" fontId="80" fillId="56" borderId="0" applyNumberFormat="0" applyBorder="0" applyAlignment="0" applyProtection="0"/>
    <xf numFmtId="0" fontId="24" fillId="31" borderId="0" applyNumberFormat="0" applyBorder="0" applyAlignment="0" applyProtection="0"/>
    <xf numFmtId="0" fontId="21" fillId="25" borderId="178">
      <alignment horizontal="left" vertical="center"/>
    </xf>
    <xf numFmtId="0" fontId="21" fillId="27" borderId="180">
      <alignment horizontal="left" vertical="center" wrapText="1" indent="2"/>
    </xf>
    <xf numFmtId="0" fontId="18" fillId="25" borderId="177">
      <alignment horizontal="right" vertical="center"/>
    </xf>
    <xf numFmtId="4" fontId="21" fillId="0" borderId="177" applyFill="0" applyBorder="0" applyProtection="0">
      <alignment horizontal="right" vertical="center"/>
    </xf>
    <xf numFmtId="0" fontId="37" fillId="0" borderId="175" applyNumberFormat="0" applyFill="0" applyAlignment="0" applyProtection="0"/>
    <xf numFmtId="4" fontId="21" fillId="0" borderId="185">
      <alignment horizontal="right" vertical="center"/>
    </xf>
    <xf numFmtId="0" fontId="21" fillId="27" borderId="180">
      <alignment horizontal="left" vertical="center" wrapText="1" indent="2"/>
    </xf>
    <xf numFmtId="4" fontId="21" fillId="0" borderId="177" applyFill="0" applyBorder="0" applyProtection="0">
      <alignment horizontal="right" vertical="center"/>
    </xf>
    <xf numFmtId="0" fontId="27" fillId="52" borderId="176" applyNumberFormat="0" applyFont="0" applyAlignment="0" applyProtection="0"/>
    <xf numFmtId="49" fontId="21" fillId="0" borderId="178" applyNumberFormat="0" applyFont="0" applyFill="0" applyBorder="0" applyProtection="0">
      <alignment horizontal="left" vertical="center" indent="5"/>
    </xf>
    <xf numFmtId="0" fontId="23" fillId="25" borderId="177">
      <alignment horizontal="right" vertical="center"/>
    </xf>
    <xf numFmtId="4" fontId="18" fillId="27" borderId="179">
      <alignment horizontal="right" vertical="center"/>
    </xf>
    <xf numFmtId="0" fontId="21" fillId="0" borderId="177" applyNumberFormat="0" applyFill="0" applyAlignment="0" applyProtection="0"/>
    <xf numFmtId="0" fontId="27" fillId="52" borderId="176" applyNumberFormat="0" applyFont="0" applyAlignment="0" applyProtection="0"/>
    <xf numFmtId="0" fontId="19" fillId="0" borderId="0"/>
    <xf numFmtId="0" fontId="1" fillId="8" borderId="0" applyNumberFormat="0" applyBorder="0" applyAlignment="0" applyProtection="0"/>
    <xf numFmtId="0" fontId="19" fillId="52" borderId="184" applyNumberFormat="0" applyFont="0" applyAlignment="0" applyProtection="0"/>
    <xf numFmtId="0" fontId="24" fillId="32" borderId="0" applyNumberFormat="0" applyBorder="0" applyAlignment="0" applyProtection="0"/>
    <xf numFmtId="4" fontId="21" fillId="26" borderId="185"/>
    <xf numFmtId="0" fontId="19" fillId="0" borderId="0"/>
    <xf numFmtId="0" fontId="1" fillId="18" borderId="0" applyNumberFormat="0" applyBorder="0" applyAlignment="0" applyProtection="0"/>
    <xf numFmtId="0" fontId="21" fillId="0" borderId="185" applyNumberFormat="0" applyFill="0" applyAlignment="0" applyProtection="0"/>
    <xf numFmtId="167" fontId="21" fillId="53" borderId="177" applyNumberFormat="0" applyFont="0" applyBorder="0" applyAlignment="0" applyProtection="0">
      <alignment horizontal="right" vertical="center"/>
    </xf>
    <xf numFmtId="0" fontId="21" fillId="0" borderId="177" applyNumberFormat="0" applyFill="0" applyAlignment="0" applyProtection="0"/>
    <xf numFmtId="0" fontId="18" fillId="27" borderId="177">
      <alignment horizontal="right" vertical="center"/>
    </xf>
    <xf numFmtId="0" fontId="1" fillId="0" borderId="0"/>
    <xf numFmtId="0" fontId="24" fillId="38" borderId="0" applyNumberFormat="0" applyBorder="0" applyAlignment="0" applyProtection="0"/>
    <xf numFmtId="0" fontId="52" fillId="0" borderId="183" applyNumberFormat="0" applyFill="0" applyAlignment="0" applyProtection="0"/>
    <xf numFmtId="4" fontId="21" fillId="26" borderId="185"/>
    <xf numFmtId="0" fontId="45" fillId="36" borderId="174" applyNumberFormat="0" applyAlignment="0" applyProtection="0"/>
    <xf numFmtId="0" fontId="24" fillId="33" borderId="0" applyNumberFormat="0" applyBorder="0" applyAlignment="0" applyProtection="0"/>
    <xf numFmtId="0" fontId="24" fillId="33" borderId="0" applyNumberFormat="0" applyBorder="0" applyAlignment="0" applyProtection="0"/>
    <xf numFmtId="0" fontId="8" fillId="0" borderId="3" applyNumberFormat="0" applyFill="0" applyAlignment="0" applyProtection="0"/>
    <xf numFmtId="0" fontId="79" fillId="55" borderId="0" applyNumberFormat="0" applyBorder="0" applyAlignment="0" applyProtection="0"/>
    <xf numFmtId="0" fontId="24" fillId="38" borderId="0" applyNumberFormat="0" applyBorder="0" applyAlignment="0" applyProtection="0"/>
    <xf numFmtId="0" fontId="24" fillId="34" borderId="0" applyNumberFormat="0" applyBorder="0" applyAlignment="0" applyProtection="0"/>
    <xf numFmtId="0" fontId="21" fillId="26" borderId="185"/>
    <xf numFmtId="0" fontId="45" fillId="36" borderId="182" applyNumberFormat="0" applyAlignment="0" applyProtection="0"/>
    <xf numFmtId="0" fontId="1" fillId="5" borderId="0" applyNumberFormat="0" applyBorder="0" applyAlignment="0" applyProtection="0"/>
    <xf numFmtId="0" fontId="1" fillId="0" borderId="0"/>
    <xf numFmtId="0" fontId="1" fillId="0" borderId="0"/>
    <xf numFmtId="0" fontId="23" fillId="25" borderId="177">
      <alignment horizontal="right" vertical="center"/>
    </xf>
    <xf numFmtId="4" fontId="18" fillId="27" borderId="179">
      <alignment horizontal="right" vertical="center"/>
    </xf>
    <xf numFmtId="0" fontId="21" fillId="0" borderId="180">
      <alignment horizontal="left" vertical="center" wrapText="1" indent="2"/>
    </xf>
    <xf numFmtId="0" fontId="21" fillId="25" borderId="178">
      <alignment horizontal="left" vertical="center"/>
    </xf>
    <xf numFmtId="0" fontId="33" fillId="49" borderId="174" applyNumberFormat="0" applyAlignment="0" applyProtection="0"/>
    <xf numFmtId="4" fontId="18" fillId="27" borderId="177">
      <alignment horizontal="right" vertical="center"/>
    </xf>
    <xf numFmtId="0" fontId="18" fillId="27" borderId="178">
      <alignment horizontal="right" vertical="center"/>
    </xf>
    <xf numFmtId="4" fontId="18" fillId="27" borderId="177">
      <alignment horizontal="right" vertical="center"/>
    </xf>
    <xf numFmtId="4" fontId="23" fillId="25" borderId="177">
      <alignment horizontal="right" vertical="center"/>
    </xf>
    <xf numFmtId="0" fontId="21" fillId="0" borderId="188">
      <alignment horizontal="left" vertical="center" wrapText="1" indent="2"/>
    </xf>
    <xf numFmtId="4" fontId="23" fillId="25" borderId="185">
      <alignment horizontal="right" vertical="center"/>
    </xf>
    <xf numFmtId="4" fontId="23" fillId="25" borderId="185">
      <alignment horizontal="right" vertical="center"/>
    </xf>
    <xf numFmtId="0" fontId="52" fillId="0" borderId="183" applyNumberFormat="0" applyFill="0" applyAlignment="0" applyProtection="0"/>
    <xf numFmtId="0" fontId="1" fillId="0" borderId="0"/>
    <xf numFmtId="0" fontId="49" fillId="49" borderId="181" applyNumberFormat="0" applyAlignment="0" applyProtection="0"/>
    <xf numFmtId="0" fontId="1" fillId="0" borderId="0"/>
    <xf numFmtId="167" fontId="21" fillId="53" borderId="185" applyNumberFormat="0" applyFont="0" applyBorder="0" applyAlignment="0" applyProtection="0">
      <alignment horizontal="right" vertical="center"/>
    </xf>
    <xf numFmtId="0" fontId="18" fillId="27" borderId="186">
      <alignment horizontal="right" vertical="center"/>
    </xf>
    <xf numFmtId="0" fontId="1" fillId="0" borderId="0"/>
    <xf numFmtId="0" fontId="45" fillId="36" borderId="174" applyNumberFormat="0" applyAlignment="0" applyProtection="0"/>
    <xf numFmtId="0" fontId="9" fillId="7" borderId="0" applyNumberFormat="0" applyBorder="0" applyAlignment="0" applyProtection="0"/>
    <xf numFmtId="0" fontId="27" fillId="52" borderId="176" applyNumberFormat="0" applyFont="0" applyAlignment="0" applyProtection="0"/>
    <xf numFmtId="0" fontId="45" fillId="36" borderId="182" applyNumberFormat="0" applyAlignment="0" applyProtection="0"/>
    <xf numFmtId="176" fontId="19" fillId="0" borderId="0" applyFill="0" applyBorder="0" applyAlignment="0" applyProtection="0">
      <alignment horizontal="right"/>
    </xf>
    <xf numFmtId="0" fontId="1" fillId="0" borderId="0"/>
    <xf numFmtId="4" fontId="21" fillId="0" borderId="185" applyFill="0" applyBorder="0" applyProtection="0">
      <alignment horizontal="right" vertical="center"/>
    </xf>
    <xf numFmtId="0" fontId="33" fillId="49" borderId="174" applyNumberFormat="0" applyAlignment="0" applyProtection="0"/>
    <xf numFmtId="49" fontId="20" fillId="0" borderId="185" applyNumberFormat="0" applyFill="0" applyBorder="0" applyProtection="0">
      <alignment horizontal="left" vertical="center"/>
    </xf>
    <xf numFmtId="0" fontId="86" fillId="0" borderId="0" applyNumberFormat="0" applyFill="0" applyBorder="0" applyAlignment="0" applyProtection="0">
      <alignment vertical="top"/>
      <protection locked="0"/>
    </xf>
    <xf numFmtId="0" fontId="24" fillId="39" borderId="0" applyNumberFormat="0" applyBorder="0" applyAlignment="0" applyProtection="0"/>
    <xf numFmtId="0" fontId="76" fillId="0" borderId="0" applyNumberFormat="0" applyFill="0" applyBorder="0" applyAlignment="0" applyProtection="0"/>
    <xf numFmtId="0" fontId="1" fillId="0" borderId="0"/>
    <xf numFmtId="164" fontId="1" fillId="0" borderId="0" applyFont="0" applyFill="0" applyBorder="0" applyAlignment="0" applyProtection="0"/>
    <xf numFmtId="49" fontId="21" fillId="0" borderId="185" applyNumberFormat="0" applyFont="0" applyFill="0" applyBorder="0" applyProtection="0">
      <alignment horizontal="left" vertical="center" indent="2"/>
    </xf>
    <xf numFmtId="0" fontId="21" fillId="26" borderId="185"/>
    <xf numFmtId="164" fontId="19" fillId="0" borderId="0" applyFont="0" applyFill="0" applyBorder="0" applyAlignment="0" applyProtection="0"/>
    <xf numFmtId="0" fontId="1" fillId="0" borderId="0"/>
    <xf numFmtId="0" fontId="1" fillId="0" borderId="0"/>
    <xf numFmtId="171" fontId="83" fillId="0" borderId="0"/>
    <xf numFmtId="0" fontId="1" fillId="0" borderId="0"/>
    <xf numFmtId="0" fontId="1" fillId="17" borderId="0" applyNumberFormat="0" applyBorder="0" applyAlignment="0" applyProtection="0"/>
    <xf numFmtId="0" fontId="1" fillId="0" borderId="0"/>
    <xf numFmtId="0" fontId="45" fillId="36" borderId="182" applyNumberFormat="0" applyAlignment="0" applyProtection="0"/>
    <xf numFmtId="0" fontId="81" fillId="2" borderId="0" applyNumberFormat="0" applyBorder="0" applyAlignment="0" applyProtection="0"/>
    <xf numFmtId="0" fontId="1" fillId="0" borderId="0"/>
    <xf numFmtId="0" fontId="21" fillId="0" borderId="185">
      <alignment horizontal="right" vertical="center"/>
    </xf>
    <xf numFmtId="0" fontId="24" fillId="37" borderId="0" applyNumberFormat="0" applyBorder="0" applyAlignment="0" applyProtection="0"/>
    <xf numFmtId="0" fontId="24" fillId="34" borderId="0" applyNumberFormat="0" applyBorder="0" applyAlignment="0" applyProtection="0"/>
    <xf numFmtId="0" fontId="52" fillId="0" borderId="175" applyNumberFormat="0" applyFill="0" applyAlignment="0" applyProtection="0"/>
    <xf numFmtId="0" fontId="24" fillId="37" borderId="0" applyNumberFormat="0" applyBorder="0" applyAlignment="0" applyProtection="0"/>
    <xf numFmtId="0" fontId="49" fillId="49" borderId="181" applyNumberFormat="0" applyAlignment="0" applyProtection="0"/>
    <xf numFmtId="0" fontId="49" fillId="49" borderId="173" applyNumberFormat="0" applyAlignment="0" applyProtection="0"/>
    <xf numFmtId="0" fontId="45" fillId="36" borderId="182" applyNumberFormat="0" applyAlignment="0" applyProtection="0"/>
    <xf numFmtId="0" fontId="27" fillId="52" borderId="176" applyNumberFormat="0" applyFont="0" applyAlignment="0" applyProtection="0"/>
    <xf numFmtId="0" fontId="24" fillId="35" borderId="0" applyNumberFormat="0" applyBorder="0" applyAlignment="0" applyProtection="0"/>
    <xf numFmtId="0" fontId="7" fillId="0" borderId="0" applyNumberFormat="0" applyFill="0" applyBorder="0" applyAlignment="0" applyProtection="0"/>
    <xf numFmtId="0" fontId="4" fillId="4" borderId="2" applyNumberFormat="0" applyAlignment="0" applyProtection="0"/>
    <xf numFmtId="9" fontId="19" fillId="0" borderId="0" applyFont="0" applyFill="0" applyBorder="0" applyAlignment="0" applyProtection="0"/>
    <xf numFmtId="0" fontId="7" fillId="0" borderId="0" applyNumberFormat="0" applyFill="0" applyBorder="0" applyAlignment="0" applyProtection="0"/>
    <xf numFmtId="0" fontId="1" fillId="0" borderId="0"/>
    <xf numFmtId="4" fontId="23" fillId="25" borderId="185">
      <alignment horizontal="right" vertical="center"/>
    </xf>
    <xf numFmtId="0" fontId="9" fillId="61" borderId="0" applyNumberFormat="0" applyBorder="0" applyAlignment="0" applyProtection="0"/>
    <xf numFmtId="0" fontId="19" fillId="0" borderId="0"/>
    <xf numFmtId="4" fontId="21" fillId="0" borderId="185">
      <alignment horizontal="right" vertical="center"/>
    </xf>
    <xf numFmtId="0" fontId="21" fillId="0" borderId="188">
      <alignment horizontal="left" vertical="center" wrapText="1" indent="2"/>
    </xf>
    <xf numFmtId="0" fontId="21" fillId="27" borderId="188">
      <alignment horizontal="left" vertical="center" wrapText="1" indent="2"/>
    </xf>
    <xf numFmtId="0" fontId="32" fillId="49" borderId="174" applyNumberFormat="0" applyAlignment="0" applyProtection="0"/>
    <xf numFmtId="0" fontId="21" fillId="0" borderId="188">
      <alignment horizontal="left" vertical="center" wrapText="1" indent="2"/>
    </xf>
    <xf numFmtId="4" fontId="21" fillId="0" borderId="177" applyFill="0" applyBorder="0" applyProtection="0">
      <alignment horizontal="right" vertical="center"/>
    </xf>
    <xf numFmtId="0" fontId="49" fillId="49" borderId="173" applyNumberFormat="0" applyAlignment="0" applyProtection="0"/>
    <xf numFmtId="0" fontId="52" fillId="0" borderId="183" applyNumberFormat="0" applyFill="0" applyAlignment="0" applyProtection="0"/>
    <xf numFmtId="0" fontId="1" fillId="0" borderId="0"/>
    <xf numFmtId="0" fontId="24" fillId="31" borderId="0" applyNumberFormat="0" applyBorder="0" applyAlignment="0" applyProtection="0"/>
    <xf numFmtId="0" fontId="9" fillId="16" borderId="0" applyNumberFormat="0" applyBorder="0" applyAlignment="0" applyProtection="0"/>
    <xf numFmtId="0" fontId="4" fillId="4" borderId="2" applyNumberFormat="0" applyAlignment="0" applyProtection="0"/>
    <xf numFmtId="0" fontId="18" fillId="27" borderId="187">
      <alignment horizontal="right" vertical="center"/>
    </xf>
    <xf numFmtId="4" fontId="21" fillId="26" borderId="185"/>
    <xf numFmtId="0" fontId="24" fillId="35" borderId="0" applyNumberFormat="0" applyBorder="0" applyAlignment="0" applyProtection="0"/>
    <xf numFmtId="0" fontId="1" fillId="0" borderId="0"/>
    <xf numFmtId="0" fontId="21" fillId="26" borderId="185"/>
    <xf numFmtId="0" fontId="45" fillId="36" borderId="174" applyNumberFormat="0" applyAlignment="0" applyProtection="0"/>
    <xf numFmtId="0" fontId="49" fillId="49" borderId="173" applyNumberFormat="0" applyAlignment="0" applyProtection="0"/>
    <xf numFmtId="49" fontId="21" fillId="0" borderId="178" applyNumberFormat="0" applyFont="0" applyFill="0" applyBorder="0" applyProtection="0">
      <alignment horizontal="left" vertical="center" indent="5"/>
    </xf>
    <xf numFmtId="0" fontId="36" fillId="36" borderId="174" applyNumberFormat="0" applyAlignment="0" applyProtection="0"/>
    <xf numFmtId="49" fontId="21" fillId="0" borderId="177" applyNumberFormat="0" applyFont="0" applyFill="0" applyBorder="0" applyProtection="0">
      <alignment horizontal="left" vertical="center" indent="2"/>
    </xf>
    <xf numFmtId="0" fontId="21" fillId="0" borderId="180">
      <alignment horizontal="left" vertical="center" wrapText="1" indent="2"/>
    </xf>
    <xf numFmtId="0" fontId="1" fillId="0" borderId="0"/>
    <xf numFmtId="0" fontId="27" fillId="52" borderId="176" applyNumberFormat="0" applyFont="0" applyAlignment="0" applyProtection="0"/>
    <xf numFmtId="0" fontId="18" fillId="27" borderId="177">
      <alignment horizontal="right" vertical="center"/>
    </xf>
    <xf numFmtId="49" fontId="21" fillId="0" borderId="186" applyNumberFormat="0" applyFont="0" applyFill="0" applyBorder="0" applyProtection="0">
      <alignment horizontal="left" vertical="center" indent="5"/>
    </xf>
    <xf numFmtId="0" fontId="32" fillId="49" borderId="182" applyNumberFormat="0" applyAlignment="0" applyProtection="0"/>
    <xf numFmtId="0" fontId="21" fillId="0" borderId="185" applyNumberFormat="0" applyFill="0" applyAlignment="0" applyProtection="0"/>
    <xf numFmtId="0" fontId="18" fillId="27" borderId="178">
      <alignment horizontal="right" vertical="center"/>
    </xf>
    <xf numFmtId="4" fontId="21" fillId="0" borderId="185">
      <alignment horizontal="right" vertical="center"/>
    </xf>
    <xf numFmtId="4" fontId="21" fillId="0" borderId="185" applyFill="0" applyBorder="0" applyProtection="0">
      <alignment horizontal="right" vertical="center"/>
    </xf>
    <xf numFmtId="4" fontId="18" fillId="27" borderId="187">
      <alignment horizontal="right" vertical="center"/>
    </xf>
    <xf numFmtId="0" fontId="1" fillId="0" borderId="0"/>
    <xf numFmtId="0" fontId="33" fillId="49" borderId="174" applyNumberFormat="0" applyAlignment="0" applyProtection="0"/>
    <xf numFmtId="4" fontId="21" fillId="26" borderId="177"/>
    <xf numFmtId="0" fontId="52" fillId="0" borderId="183" applyNumberFormat="0" applyFill="0" applyAlignment="0" applyProtection="0"/>
    <xf numFmtId="0" fontId="32" fillId="49" borderId="174" applyNumberFormat="0" applyAlignment="0" applyProtection="0"/>
    <xf numFmtId="4" fontId="18" fillId="27" borderId="177">
      <alignment horizontal="right" vertical="center"/>
    </xf>
    <xf numFmtId="4" fontId="18" fillId="27" borderId="177">
      <alignment horizontal="right" vertical="center"/>
    </xf>
    <xf numFmtId="0" fontId="18" fillId="27" borderId="177">
      <alignment horizontal="right" vertical="center"/>
    </xf>
    <xf numFmtId="0" fontId="21" fillId="0" borderId="177" applyNumberFormat="0" applyFill="0" applyAlignment="0" applyProtection="0"/>
    <xf numFmtId="0" fontId="49" fillId="49" borderId="173" applyNumberFormat="0" applyAlignment="0" applyProtection="0"/>
    <xf numFmtId="0" fontId="30" fillId="49" borderId="181" applyNumberFormat="0" applyAlignment="0" applyProtection="0"/>
    <xf numFmtId="0" fontId="37" fillId="0" borderId="175" applyNumberFormat="0" applyFill="0" applyAlignment="0" applyProtection="0"/>
    <xf numFmtId="0" fontId="24" fillId="38" borderId="0" applyNumberFormat="0" applyBorder="0" applyAlignment="0" applyProtection="0"/>
    <xf numFmtId="4" fontId="18" fillId="25" borderId="185">
      <alignment horizontal="right" vertical="center"/>
    </xf>
    <xf numFmtId="164" fontId="1" fillId="0" borderId="0" applyFont="0" applyFill="0" applyBorder="0" applyAlignment="0" applyProtection="0"/>
    <xf numFmtId="0" fontId="24" fillId="33" borderId="0" applyNumberFormat="0" applyBorder="0" applyAlignment="0" applyProtection="0"/>
    <xf numFmtId="0" fontId="21" fillId="0" borderId="185" applyNumberFormat="0" applyFill="0" applyAlignment="0" applyProtection="0"/>
    <xf numFmtId="4" fontId="18" fillId="27" borderId="179">
      <alignment horizontal="right" vertical="center"/>
    </xf>
    <xf numFmtId="0" fontId="1" fillId="0" borderId="0"/>
    <xf numFmtId="0" fontId="78" fillId="0" borderId="0" applyNumberFormat="0" applyFill="0" applyBorder="0" applyAlignment="0" applyProtection="0"/>
    <xf numFmtId="0" fontId="9" fillId="19" borderId="0" applyNumberFormat="0" applyBorder="0" applyAlignment="0" applyProtection="0"/>
    <xf numFmtId="0" fontId="9" fillId="13" borderId="0" applyNumberFormat="0" applyBorder="0" applyAlignment="0" applyProtection="0"/>
    <xf numFmtId="0" fontId="36" fillId="36" borderId="182" applyNumberFormat="0" applyAlignment="0" applyProtection="0"/>
    <xf numFmtId="49" fontId="21" fillId="0" borderId="186" applyNumberFormat="0" applyFont="0" applyFill="0" applyBorder="0" applyProtection="0">
      <alignment horizontal="left" vertical="center" indent="5"/>
    </xf>
    <xf numFmtId="0" fontId="32" fillId="49" borderId="174" applyNumberFormat="0" applyAlignment="0" applyProtection="0"/>
    <xf numFmtId="0" fontId="24" fillId="35" borderId="0" applyNumberFormat="0" applyBorder="0" applyAlignment="0" applyProtection="0"/>
    <xf numFmtId="0" fontId="37" fillId="0" borderId="175" applyNumberFormat="0" applyFill="0" applyAlignment="0" applyProtection="0"/>
    <xf numFmtId="49" fontId="21" fillId="0" borderId="177" applyNumberFormat="0" applyFont="0" applyFill="0" applyBorder="0" applyProtection="0">
      <alignment horizontal="left" vertical="center" indent="2"/>
    </xf>
    <xf numFmtId="0" fontId="52" fillId="0" borderId="175" applyNumberFormat="0" applyFill="0" applyAlignment="0" applyProtection="0"/>
    <xf numFmtId="0" fontId="1" fillId="12" borderId="0" applyNumberFormat="0" applyBorder="0" applyAlignment="0" applyProtection="0"/>
    <xf numFmtId="0" fontId="24" fillId="35" borderId="0" applyNumberFormat="0" applyBorder="0" applyAlignment="0" applyProtection="0"/>
    <xf numFmtId="0" fontId="9" fillId="22" borderId="0" applyNumberFormat="0" applyBorder="0" applyAlignment="0" applyProtection="0"/>
    <xf numFmtId="4" fontId="18" fillId="27" borderId="177">
      <alignment horizontal="right" vertical="center"/>
    </xf>
    <xf numFmtId="0" fontId="52" fillId="0" borderId="183" applyNumberFormat="0" applyFill="0" applyAlignment="0" applyProtection="0"/>
    <xf numFmtId="0" fontId="18" fillId="27" borderId="185">
      <alignment horizontal="right" vertical="center"/>
    </xf>
    <xf numFmtId="0" fontId="7" fillId="0" borderId="0" applyNumberFormat="0" applyFill="0" applyBorder="0" applyAlignment="0" applyProtection="0"/>
    <xf numFmtId="0" fontId="24" fillId="31" borderId="0" applyNumberFormat="0" applyBorder="0" applyAlignment="0" applyProtection="0"/>
    <xf numFmtId="0" fontId="1" fillId="0" borderId="0"/>
    <xf numFmtId="4" fontId="21" fillId="0" borderId="177">
      <alignment horizontal="right" vertical="center"/>
    </xf>
    <xf numFmtId="0" fontId="21" fillId="0" borderId="188">
      <alignment horizontal="left" vertical="center" wrapText="1" indent="2"/>
    </xf>
    <xf numFmtId="174" fontId="87" fillId="0" borderId="0" applyFill="0" applyBorder="0" applyAlignment="0" applyProtection="0">
      <alignment horizontal="right"/>
      <protection locked="0"/>
    </xf>
    <xf numFmtId="0" fontId="33" fillId="49" borderId="174" applyNumberFormat="0" applyAlignment="0" applyProtection="0"/>
    <xf numFmtId="0" fontId="24" fillId="39" borderId="0" applyNumberFormat="0" applyBorder="0" applyAlignment="0" applyProtection="0"/>
    <xf numFmtId="0" fontId="8" fillId="0" borderId="3" applyNumberFormat="0" applyFill="0" applyAlignment="0" applyProtection="0"/>
    <xf numFmtId="49" fontId="21" fillId="0" borderId="178" applyNumberFormat="0" applyFont="0" applyFill="0" applyBorder="0" applyProtection="0">
      <alignment horizontal="left" vertical="center" indent="5"/>
    </xf>
    <xf numFmtId="0" fontId="23" fillId="25" borderId="185">
      <alignment horizontal="right" vertical="center"/>
    </xf>
    <xf numFmtId="0" fontId="33" fillId="49" borderId="182" applyNumberFormat="0" applyAlignment="0" applyProtection="0"/>
    <xf numFmtId="0" fontId="33" fillId="49" borderId="182" applyNumberFormat="0" applyAlignment="0" applyProtection="0"/>
    <xf numFmtId="0" fontId="1" fillId="8" borderId="0" applyNumberFormat="0" applyBorder="0" applyAlignment="0" applyProtection="0"/>
    <xf numFmtId="0" fontId="33" fillId="49" borderId="182" applyNumberFormat="0" applyAlignment="0" applyProtection="0"/>
    <xf numFmtId="0" fontId="21" fillId="26" borderId="177"/>
    <xf numFmtId="0" fontId="9" fillId="16" borderId="0" applyNumberFormat="0" applyBorder="0" applyAlignment="0" applyProtection="0"/>
    <xf numFmtId="0" fontId="9" fillId="16" borderId="0" applyNumberFormat="0" applyBorder="0" applyAlignment="0" applyProtection="0"/>
    <xf numFmtId="0" fontId="19" fillId="0" borderId="0"/>
    <xf numFmtId="0" fontId="21" fillId="0" borderId="177">
      <alignment horizontal="right" vertical="center"/>
    </xf>
    <xf numFmtId="0" fontId="19" fillId="52" borderId="176" applyNumberFormat="0" applyFont="0" applyAlignment="0" applyProtection="0"/>
    <xf numFmtId="0" fontId="52" fillId="0" borderId="175" applyNumberFormat="0" applyFill="0" applyAlignment="0" applyProtection="0"/>
    <xf numFmtId="0" fontId="33" fillId="49" borderId="182" applyNumberFormat="0" applyAlignment="0" applyProtection="0"/>
    <xf numFmtId="0" fontId="18" fillId="27" borderId="177">
      <alignment horizontal="right" vertical="center"/>
    </xf>
    <xf numFmtId="0" fontId="21" fillId="0" borderId="180">
      <alignment horizontal="left" vertical="center" wrapText="1" indent="2"/>
    </xf>
    <xf numFmtId="0" fontId="33" fillId="49" borderId="174" applyNumberFormat="0" applyAlignment="0" applyProtection="0"/>
    <xf numFmtId="4" fontId="18" fillId="27" borderId="177">
      <alignment horizontal="right" vertical="center"/>
    </xf>
    <xf numFmtId="0" fontId="18" fillId="27" borderId="179">
      <alignment horizontal="right" vertical="center"/>
    </xf>
    <xf numFmtId="167" fontId="21" fillId="53" borderId="177" applyNumberFormat="0" applyFont="0" applyBorder="0" applyAlignment="0" applyProtection="0">
      <alignment horizontal="right" vertical="center"/>
    </xf>
    <xf numFmtId="4" fontId="23" fillId="25" borderId="177">
      <alignment horizontal="right" vertical="center"/>
    </xf>
    <xf numFmtId="0" fontId="18" fillId="25" borderId="177">
      <alignment horizontal="right" vertical="center"/>
    </xf>
    <xf numFmtId="4" fontId="18" fillId="27" borderId="178">
      <alignment horizontal="right" vertical="center"/>
    </xf>
    <xf numFmtId="0" fontId="27" fillId="52" borderId="176" applyNumberFormat="0" applyFont="0" applyAlignment="0" applyProtection="0"/>
    <xf numFmtId="0" fontId="33" fillId="49" borderId="174" applyNumberFormat="0" applyAlignment="0" applyProtection="0"/>
    <xf numFmtId="0" fontId="18" fillId="25" borderId="177">
      <alignment horizontal="right" vertical="center"/>
    </xf>
    <xf numFmtId="4" fontId="18" fillId="27" borderId="185">
      <alignment horizontal="right" vertical="center"/>
    </xf>
    <xf numFmtId="0" fontId="1" fillId="0" borderId="0"/>
    <xf numFmtId="0" fontId="24" fillId="38" borderId="0" applyNumberFormat="0" applyBorder="0" applyAlignment="0" applyProtection="0"/>
    <xf numFmtId="0" fontId="49" fillId="49" borderId="181" applyNumberFormat="0" applyAlignment="0" applyProtection="0"/>
    <xf numFmtId="0" fontId="1" fillId="0" borderId="0"/>
    <xf numFmtId="0" fontId="45" fillId="36" borderId="182" applyNumberFormat="0" applyAlignment="0" applyProtection="0"/>
    <xf numFmtId="0" fontId="19" fillId="0" borderId="0"/>
    <xf numFmtId="4" fontId="23" fillId="25" borderId="177">
      <alignment horizontal="right" vertical="center"/>
    </xf>
    <xf numFmtId="0" fontId="21" fillId="26" borderId="185"/>
    <xf numFmtId="0" fontId="37" fillId="0" borderId="183" applyNumberFormat="0" applyFill="0" applyAlignment="0" applyProtection="0"/>
    <xf numFmtId="0" fontId="24" fillId="34" borderId="0" applyNumberFormat="0" applyBorder="0" applyAlignment="0" applyProtection="0"/>
    <xf numFmtId="0" fontId="1" fillId="0" borderId="0"/>
    <xf numFmtId="0" fontId="1" fillId="17" borderId="0" applyNumberFormat="0" applyBorder="0" applyAlignment="0" applyProtection="0"/>
    <xf numFmtId="0" fontId="93" fillId="0" borderId="0" applyNumberFormat="0" applyFill="0" applyBorder="0" applyProtection="0">
      <alignment horizontal="right" vertical="top"/>
    </xf>
    <xf numFmtId="0" fontId="24" fillId="36" borderId="0" applyNumberFormat="0" applyBorder="0" applyAlignment="0" applyProtection="0"/>
    <xf numFmtId="0" fontId="30" fillId="49" borderId="173" applyNumberFormat="0" applyAlignment="0" applyProtection="0"/>
    <xf numFmtId="0" fontId="24" fillId="36" borderId="0" applyNumberFormat="0" applyBorder="0" applyAlignment="0" applyProtection="0"/>
    <xf numFmtId="0" fontId="49" fillId="49" borderId="181" applyNumberFormat="0" applyAlignment="0" applyProtection="0"/>
    <xf numFmtId="4" fontId="18" fillId="27" borderId="177">
      <alignment horizontal="right" vertical="center"/>
    </xf>
    <xf numFmtId="0" fontId="27" fillId="52" borderId="176" applyNumberFormat="0" applyFont="0" applyAlignment="0" applyProtection="0"/>
    <xf numFmtId="4" fontId="21" fillId="26" borderId="185"/>
    <xf numFmtId="0" fontId="21" fillId="25" borderId="186">
      <alignment horizontal="left" vertical="center"/>
    </xf>
    <xf numFmtId="4" fontId="18" fillId="25" borderId="185">
      <alignment horizontal="right" vertical="center"/>
    </xf>
    <xf numFmtId="0" fontId="18" fillId="27" borderId="179">
      <alignment horizontal="right" vertical="center"/>
    </xf>
    <xf numFmtId="0" fontId="27" fillId="52" borderId="176" applyNumberFormat="0" applyFont="0" applyAlignment="0" applyProtection="0"/>
    <xf numFmtId="0" fontId="18" fillId="27" borderId="178">
      <alignment horizontal="right" vertical="center"/>
    </xf>
    <xf numFmtId="0" fontId="85" fillId="0" borderId="0" applyNumberFormat="0" applyFill="0" applyBorder="0" applyAlignment="0" applyProtection="0"/>
    <xf numFmtId="0" fontId="6" fillId="0" borderId="0" applyNumberFormat="0" applyFill="0" applyBorder="0" applyAlignment="0" applyProtection="0"/>
    <xf numFmtId="0" fontId="9" fillId="60" borderId="0" applyNumberFormat="0" applyBorder="0" applyAlignment="0" applyProtection="0"/>
    <xf numFmtId="0" fontId="9" fillId="7" borderId="0" applyNumberFormat="0" applyBorder="0" applyAlignment="0" applyProtection="0"/>
    <xf numFmtId="0" fontId="33" fillId="49" borderId="174" applyNumberFormat="0" applyAlignment="0" applyProtection="0"/>
    <xf numFmtId="0" fontId="21" fillId="26" borderId="177"/>
    <xf numFmtId="49" fontId="21" fillId="0" borderId="177" applyNumberFormat="0" applyFont="0" applyFill="0" applyBorder="0" applyProtection="0">
      <alignment horizontal="left" vertical="center" indent="2"/>
    </xf>
    <xf numFmtId="4" fontId="21" fillId="0" borderId="177">
      <alignment horizontal="right" vertical="center"/>
    </xf>
    <xf numFmtId="49" fontId="20" fillId="0" borderId="177" applyNumberFormat="0" applyFill="0" applyBorder="0" applyProtection="0">
      <alignment horizontal="left" vertical="center"/>
    </xf>
    <xf numFmtId="0" fontId="52" fillId="0" borderId="175" applyNumberFormat="0" applyFill="0" applyAlignment="0" applyProtection="0"/>
    <xf numFmtId="0" fontId="24" fillId="38" borderId="0" applyNumberFormat="0" applyBorder="0" applyAlignment="0" applyProtection="0"/>
    <xf numFmtId="0" fontId="1" fillId="0" borderId="0"/>
    <xf numFmtId="0" fontId="24" fillId="35" borderId="0" applyNumberFormat="0" applyBorder="0" applyAlignment="0" applyProtection="0"/>
    <xf numFmtId="0" fontId="36" fillId="36" borderId="174" applyNumberFormat="0" applyAlignment="0" applyProtection="0"/>
    <xf numFmtId="0" fontId="21" fillId="0" borderId="180">
      <alignment horizontal="left" vertical="center" wrapText="1" indent="2"/>
    </xf>
    <xf numFmtId="167" fontId="21" fillId="53" borderId="185" applyNumberFormat="0" applyFont="0" applyBorder="0" applyAlignment="0" applyProtection="0">
      <alignment horizontal="right" vertical="center"/>
    </xf>
    <xf numFmtId="0" fontId="1" fillId="15" borderId="0" applyNumberFormat="0" applyBorder="0" applyAlignment="0" applyProtection="0"/>
    <xf numFmtId="0" fontId="36" fillId="36" borderId="182" applyNumberFormat="0" applyAlignment="0" applyProtection="0"/>
    <xf numFmtId="49" fontId="20" fillId="0" borderId="185" applyNumberFormat="0" applyFill="0" applyBorder="0" applyProtection="0">
      <alignment horizontal="left" vertical="center"/>
    </xf>
    <xf numFmtId="0" fontId="1" fillId="0" borderId="0"/>
    <xf numFmtId="0" fontId="1" fillId="11" borderId="0" applyNumberFormat="0" applyBorder="0" applyAlignment="0" applyProtection="0"/>
    <xf numFmtId="49" fontId="20" fillId="0" borderId="177" applyNumberFormat="0" applyFill="0" applyBorder="0" applyProtection="0">
      <alignment horizontal="left" vertical="center"/>
    </xf>
    <xf numFmtId="0" fontId="27" fillId="52" borderId="176" applyNumberFormat="0" applyFont="0" applyAlignment="0" applyProtection="0"/>
    <xf numFmtId="0" fontId="32" fillId="49" borderId="174" applyNumberFormat="0" applyAlignment="0" applyProtection="0"/>
    <xf numFmtId="0" fontId="32" fillId="49" borderId="174" applyNumberFormat="0" applyAlignment="0" applyProtection="0"/>
    <xf numFmtId="0" fontId="32" fillId="49" borderId="174" applyNumberFormat="0" applyAlignment="0" applyProtection="0"/>
    <xf numFmtId="0" fontId="23" fillId="25" borderId="177">
      <alignment horizontal="right" vertical="center"/>
    </xf>
    <xf numFmtId="0" fontId="37" fillId="0" borderId="175" applyNumberFormat="0" applyFill="0" applyAlignment="0" applyProtection="0"/>
    <xf numFmtId="0" fontId="32" fillId="49" borderId="174" applyNumberFormat="0" applyAlignment="0" applyProtection="0"/>
    <xf numFmtId="4" fontId="21" fillId="26" borderId="185"/>
    <xf numFmtId="0" fontId="18" fillId="27" borderId="177">
      <alignment horizontal="right" vertical="center"/>
    </xf>
    <xf numFmtId="0" fontId="37" fillId="0" borderId="183" applyNumberFormat="0" applyFill="0" applyAlignment="0" applyProtection="0"/>
    <xf numFmtId="0" fontId="49" fillId="49" borderId="181" applyNumberFormat="0" applyAlignment="0" applyProtection="0"/>
    <xf numFmtId="4" fontId="18" fillId="25" borderId="185">
      <alignment horizontal="right" vertical="center"/>
    </xf>
    <xf numFmtId="0" fontId="45" fillId="36" borderId="174" applyNumberFormat="0" applyAlignment="0" applyProtection="0"/>
    <xf numFmtId="0" fontId="18" fillId="27" borderId="185">
      <alignment horizontal="right" vertical="center"/>
    </xf>
    <xf numFmtId="0" fontId="1" fillId="0" borderId="0"/>
    <xf numFmtId="0" fontId="18" fillId="27" borderId="185">
      <alignment horizontal="right" vertical="center"/>
    </xf>
    <xf numFmtId="0" fontId="24" fillId="37" borderId="0" applyNumberFormat="0" applyBorder="0" applyAlignment="0" applyProtection="0"/>
    <xf numFmtId="0" fontId="45" fillId="36" borderId="174" applyNumberFormat="0" applyAlignment="0" applyProtection="0"/>
    <xf numFmtId="0" fontId="52" fillId="0" borderId="175" applyNumberFormat="0" applyFill="0" applyAlignment="0" applyProtection="0"/>
    <xf numFmtId="0" fontId="18" fillId="27" borderId="185">
      <alignment horizontal="right" vertical="center"/>
    </xf>
    <xf numFmtId="0" fontId="19" fillId="0" borderId="0" applyProtection="0"/>
    <xf numFmtId="0" fontId="18" fillId="27" borderId="185">
      <alignment horizontal="right" vertical="center"/>
    </xf>
    <xf numFmtId="0" fontId="1" fillId="0" borderId="0"/>
    <xf numFmtId="0" fontId="21" fillId="27" borderId="188">
      <alignment horizontal="left" vertical="center" wrapText="1" indent="2"/>
    </xf>
    <xf numFmtId="0" fontId="1" fillId="14" borderId="0" applyNumberFormat="0" applyBorder="0" applyAlignment="0" applyProtection="0"/>
    <xf numFmtId="0" fontId="9" fillId="10" borderId="0" applyNumberFormat="0" applyBorder="0" applyAlignment="0" applyProtection="0"/>
    <xf numFmtId="0" fontId="24" fillId="37" borderId="0" applyNumberFormat="0" applyBorder="0" applyAlignment="0" applyProtection="0"/>
    <xf numFmtId="49" fontId="21" fillId="0" borderId="178" applyNumberFormat="0" applyFont="0" applyFill="0" applyBorder="0" applyProtection="0">
      <alignment horizontal="left" vertical="center" indent="5"/>
    </xf>
    <xf numFmtId="0" fontId="1" fillId="20" borderId="0" applyNumberFormat="0" applyBorder="0" applyAlignment="0" applyProtection="0"/>
    <xf numFmtId="0" fontId="1" fillId="5" borderId="0" applyNumberFormat="0" applyBorder="0" applyAlignment="0" applyProtection="0"/>
    <xf numFmtId="0" fontId="45" fillId="36" borderId="182" applyNumberFormat="0" applyAlignment="0" applyProtection="0"/>
    <xf numFmtId="0" fontId="19" fillId="52" borderId="176" applyNumberFormat="0" applyFont="0" applyAlignment="0" applyProtection="0"/>
    <xf numFmtId="4" fontId="23" fillId="25" borderId="177">
      <alignment horizontal="right" vertical="center"/>
    </xf>
    <xf numFmtId="0" fontId="52" fillId="0" borderId="175" applyNumberFormat="0" applyFill="0" applyAlignment="0" applyProtection="0"/>
    <xf numFmtId="4" fontId="21" fillId="0" borderId="177" applyFill="0" applyBorder="0" applyProtection="0">
      <alignment horizontal="right" vertical="center"/>
    </xf>
    <xf numFmtId="49" fontId="20" fillId="0" borderId="177" applyNumberFormat="0" applyFill="0" applyBorder="0" applyProtection="0">
      <alignment horizontal="left" vertical="center"/>
    </xf>
    <xf numFmtId="0" fontId="21" fillId="0" borderId="185" applyNumberFormat="0" applyFill="0" applyAlignment="0" applyProtection="0"/>
    <xf numFmtId="9" fontId="24" fillId="0" borderId="0" applyFont="0" applyFill="0" applyBorder="0" applyAlignment="0" applyProtection="0"/>
    <xf numFmtId="0" fontId="21" fillId="0" borderId="180">
      <alignment horizontal="left" vertical="center" wrapText="1" indent="2"/>
    </xf>
    <xf numFmtId="0" fontId="21" fillId="0" borderId="185">
      <alignment horizontal="right" vertical="center"/>
    </xf>
    <xf numFmtId="0" fontId="33" fillId="49" borderId="174" applyNumberFormat="0" applyAlignment="0" applyProtection="0"/>
    <xf numFmtId="0" fontId="18" fillId="25" borderId="185">
      <alignment horizontal="right" vertical="center"/>
    </xf>
    <xf numFmtId="0" fontId="52" fillId="0" borderId="175" applyNumberFormat="0" applyFill="0" applyAlignment="0" applyProtection="0"/>
    <xf numFmtId="0" fontId="37" fillId="0" borderId="175" applyNumberFormat="0" applyFill="0" applyAlignment="0" applyProtection="0"/>
    <xf numFmtId="0" fontId="45" fillId="36" borderId="174" applyNumberFormat="0" applyAlignment="0" applyProtection="0"/>
    <xf numFmtId="0" fontId="24" fillId="31" borderId="0" applyNumberFormat="0" applyBorder="0" applyAlignment="0" applyProtection="0"/>
    <xf numFmtId="0" fontId="33" fillId="49" borderId="174" applyNumberFormat="0" applyAlignment="0" applyProtection="0"/>
    <xf numFmtId="0" fontId="32" fillId="49" borderId="174" applyNumberFormat="0" applyAlignment="0" applyProtection="0"/>
    <xf numFmtId="0" fontId="36" fillId="36" borderId="174" applyNumberFormat="0" applyAlignment="0" applyProtection="0"/>
    <xf numFmtId="0" fontId="32" fillId="49" borderId="174" applyNumberFormat="0" applyAlignment="0" applyProtection="0"/>
    <xf numFmtId="0" fontId="27" fillId="52" borderId="176" applyNumberFormat="0" applyFont="0" applyAlignment="0" applyProtection="0"/>
    <xf numFmtId="0" fontId="36" fillId="36" borderId="174" applyNumberFormat="0" applyAlignment="0" applyProtection="0"/>
    <xf numFmtId="4" fontId="18" fillId="25" borderId="177">
      <alignment horizontal="right" vertical="center"/>
    </xf>
    <xf numFmtId="4" fontId="21" fillId="26" borderId="177"/>
    <xf numFmtId="167" fontId="21" fillId="53" borderId="177" applyNumberFormat="0" applyFont="0" applyBorder="0" applyAlignment="0" applyProtection="0">
      <alignment horizontal="right" vertical="center"/>
    </xf>
    <xf numFmtId="0" fontId="1" fillId="5" borderId="0" applyNumberFormat="0" applyBorder="0" applyAlignment="0" applyProtection="0"/>
    <xf numFmtId="0" fontId="52" fillId="0" borderId="183" applyNumberFormat="0" applyFill="0" applyAlignment="0" applyProtection="0"/>
    <xf numFmtId="4" fontId="23" fillId="25" borderId="185">
      <alignment horizontal="right" vertical="center"/>
    </xf>
    <xf numFmtId="0" fontId="1" fillId="5" borderId="0" applyNumberFormat="0" applyBorder="0" applyAlignment="0" applyProtection="0"/>
    <xf numFmtId="170" fontId="19" fillId="0" borderId="0" applyFont="0" applyFill="0" applyBorder="0" applyAlignment="0" applyProtection="0"/>
    <xf numFmtId="0" fontId="6" fillId="0" borderId="0" applyNumberFormat="0" applyFill="0" applyBorder="0" applyAlignment="0" applyProtection="0"/>
    <xf numFmtId="4" fontId="18" fillId="27" borderId="185">
      <alignment horizontal="right" vertical="center"/>
    </xf>
    <xf numFmtId="0" fontId="18" fillId="27" borderId="187">
      <alignment horizontal="right" vertical="center"/>
    </xf>
    <xf numFmtId="0" fontId="45" fillId="36" borderId="174" applyNumberFormat="0" applyAlignment="0" applyProtection="0"/>
    <xf numFmtId="4" fontId="21" fillId="26" borderId="185"/>
    <xf numFmtId="0" fontId="36" fillId="36" borderId="174" applyNumberFormat="0" applyAlignment="0" applyProtection="0"/>
    <xf numFmtId="0" fontId="45" fillId="36" borderId="174" applyNumberFormat="0" applyAlignment="0" applyProtection="0"/>
    <xf numFmtId="0" fontId="1" fillId="0" borderId="0"/>
    <xf numFmtId="0" fontId="37" fillId="0" borderId="183" applyNumberFormat="0" applyFill="0" applyAlignment="0" applyProtection="0"/>
    <xf numFmtId="0" fontId="33" fillId="49" borderId="182" applyNumberFormat="0" applyAlignment="0" applyProtection="0"/>
    <xf numFmtId="0" fontId="96" fillId="0" borderId="189" applyNumberFormat="0" applyFill="0" applyAlignment="0" applyProtection="0">
      <alignment vertical="top"/>
      <protection locked="0"/>
    </xf>
    <xf numFmtId="9" fontId="24" fillId="0" borderId="0" applyFont="0" applyFill="0" applyBorder="0" applyAlignment="0" applyProtection="0"/>
    <xf numFmtId="0" fontId="18" fillId="25" borderId="185">
      <alignment horizontal="right" vertical="center"/>
    </xf>
    <xf numFmtId="0" fontId="24" fillId="39" borderId="0" applyNumberFormat="0" applyBorder="0" applyAlignment="0" applyProtection="0"/>
    <xf numFmtId="0" fontId="1" fillId="0" borderId="0"/>
    <xf numFmtId="0" fontId="24" fillId="39" borderId="0" applyNumberFormat="0" applyBorder="0" applyAlignment="0" applyProtection="0"/>
    <xf numFmtId="49" fontId="21" fillId="0" borderId="185" applyNumberFormat="0" applyFont="0" applyFill="0" applyBorder="0" applyProtection="0">
      <alignment horizontal="left" vertical="center" indent="2"/>
    </xf>
    <xf numFmtId="0" fontId="45" fillId="36" borderId="174" applyNumberFormat="0" applyAlignment="0" applyProtection="0"/>
    <xf numFmtId="0" fontId="21" fillId="0" borderId="180">
      <alignment horizontal="left" vertical="center" wrapText="1" indent="2"/>
    </xf>
    <xf numFmtId="4" fontId="18" fillId="27" borderId="177">
      <alignment horizontal="right" vertical="center"/>
    </xf>
    <xf numFmtId="0" fontId="33" fillId="49" borderId="174" applyNumberFormat="0" applyAlignment="0" applyProtection="0"/>
    <xf numFmtId="0" fontId="37" fillId="0" borderId="175" applyNumberFormat="0" applyFill="0" applyAlignment="0" applyProtection="0"/>
    <xf numFmtId="0" fontId="21" fillId="27" borderId="180">
      <alignment horizontal="left" vertical="center" wrapText="1" indent="2"/>
    </xf>
    <xf numFmtId="4" fontId="21" fillId="0" borderId="185">
      <alignment horizontal="right" vertical="center"/>
    </xf>
    <xf numFmtId="0" fontId="52" fillId="0" borderId="175" applyNumberFormat="0" applyFill="0" applyAlignment="0" applyProtection="0"/>
    <xf numFmtId="4" fontId="18" fillId="27" borderId="177">
      <alignment horizontal="right" vertical="center"/>
    </xf>
    <xf numFmtId="0" fontId="1" fillId="6" borderId="0" applyNumberFormat="0" applyBorder="0" applyAlignment="0" applyProtection="0"/>
    <xf numFmtId="0" fontId="27" fillId="52" borderId="184" applyNumberFormat="0" applyFont="0" applyAlignment="0" applyProtection="0"/>
    <xf numFmtId="0" fontId="36" fillId="36" borderId="182" applyNumberFormat="0" applyAlignment="0" applyProtection="0"/>
    <xf numFmtId="0" fontId="21" fillId="0" borderId="188">
      <alignment horizontal="left" vertical="center" wrapText="1" indent="2"/>
    </xf>
    <xf numFmtId="4" fontId="18" fillId="27" borderId="178">
      <alignment horizontal="right" vertical="center"/>
    </xf>
    <xf numFmtId="0" fontId="45" fillId="36" borderId="182" applyNumberFormat="0" applyAlignment="0" applyProtection="0"/>
    <xf numFmtId="0" fontId="33" fillId="49" borderId="182" applyNumberFormat="0" applyAlignment="0" applyProtection="0"/>
    <xf numFmtId="0" fontId="1" fillId="0" borderId="0"/>
    <xf numFmtId="0" fontId="105" fillId="0" borderId="0"/>
    <xf numFmtId="0" fontId="21" fillId="27" borderId="180">
      <alignment horizontal="left" vertical="center" wrapText="1" indent="2"/>
    </xf>
    <xf numFmtId="0" fontId="21" fillId="0" borderId="180">
      <alignment horizontal="left" vertical="center" wrapText="1" indent="2"/>
    </xf>
    <xf numFmtId="0" fontId="102" fillId="0" borderId="0" applyNumberFormat="0" applyFill="0" applyBorder="0" applyAlignment="0" applyProtection="0"/>
    <xf numFmtId="0" fontId="21" fillId="26" borderId="177"/>
    <xf numFmtId="4" fontId="18" fillId="27" borderId="177">
      <alignment horizontal="right" vertical="center"/>
    </xf>
    <xf numFmtId="0" fontId="18" fillId="27" borderId="177">
      <alignment horizontal="right" vertical="center"/>
    </xf>
    <xf numFmtId="0" fontId="18" fillId="27" borderId="177">
      <alignment horizontal="right" vertical="center"/>
    </xf>
    <xf numFmtId="4" fontId="21" fillId="0" borderId="177">
      <alignment horizontal="right" vertical="center"/>
    </xf>
    <xf numFmtId="0" fontId="19" fillId="52" borderId="176" applyNumberFormat="0" applyFont="0" applyAlignment="0" applyProtection="0"/>
    <xf numFmtId="0" fontId="36" fillId="36" borderId="174" applyNumberFormat="0" applyAlignment="0" applyProtection="0"/>
    <xf numFmtId="0" fontId="32" fillId="49" borderId="174" applyNumberFormat="0" applyAlignment="0" applyProtection="0"/>
    <xf numFmtId="0" fontId="9" fillId="62" borderId="0" applyNumberFormat="0" applyBorder="0" applyAlignment="0" applyProtection="0"/>
    <xf numFmtId="0" fontId="98" fillId="0" borderId="0"/>
    <xf numFmtId="0" fontId="52" fillId="0" borderId="183" applyNumberFormat="0" applyFill="0" applyAlignment="0" applyProtection="0"/>
    <xf numFmtId="0" fontId="21" fillId="0" borderId="188">
      <alignment horizontal="left" vertical="center" wrapText="1" indent="2"/>
    </xf>
    <xf numFmtId="0" fontId="21" fillId="0" borderId="177">
      <alignment horizontal="right" vertical="center"/>
    </xf>
    <xf numFmtId="0" fontId="1" fillId="0" borderId="0"/>
    <xf numFmtId="0" fontId="27" fillId="52" borderId="184" applyNumberFormat="0" applyFont="0" applyAlignment="0" applyProtection="0"/>
    <xf numFmtId="0" fontId="1" fillId="18" borderId="0" applyNumberFormat="0" applyBorder="0" applyAlignment="0" applyProtection="0"/>
    <xf numFmtId="0" fontId="1" fillId="12" borderId="0" applyNumberFormat="0" applyBorder="0" applyAlignment="0" applyProtection="0"/>
    <xf numFmtId="0" fontId="21" fillId="0" borderId="185">
      <alignment horizontal="right" vertical="center"/>
    </xf>
    <xf numFmtId="0" fontId="87" fillId="0" borderId="0"/>
    <xf numFmtId="0" fontId="30" fillId="49" borderId="173" applyNumberFormat="0" applyAlignment="0" applyProtection="0"/>
    <xf numFmtId="4" fontId="18" fillId="27" borderId="187">
      <alignment horizontal="right" vertical="center"/>
    </xf>
    <xf numFmtId="4" fontId="18" fillId="25" borderId="177">
      <alignment horizontal="right" vertical="center"/>
    </xf>
    <xf numFmtId="0" fontId="30" fillId="49" borderId="173" applyNumberFormat="0" applyAlignment="0" applyProtection="0"/>
    <xf numFmtId="4" fontId="21" fillId="0" borderId="177">
      <alignment horizontal="right" vertical="center"/>
    </xf>
    <xf numFmtId="0" fontId="1" fillId="11" borderId="0" applyNumberFormat="0" applyBorder="0" applyAlignment="0" applyProtection="0"/>
    <xf numFmtId="0" fontId="19" fillId="0" borderId="0"/>
    <xf numFmtId="0" fontId="1" fillId="21" borderId="0" applyNumberFormat="0" applyBorder="0" applyAlignment="0" applyProtection="0"/>
    <xf numFmtId="0" fontId="18" fillId="27" borderId="177">
      <alignment horizontal="right" vertical="center"/>
    </xf>
    <xf numFmtId="4" fontId="18" fillId="27" borderId="186">
      <alignment horizontal="right" vertical="center"/>
    </xf>
    <xf numFmtId="0" fontId="18" fillId="27" borderId="185">
      <alignment horizontal="right" vertical="center"/>
    </xf>
    <xf numFmtId="0" fontId="1" fillId="0" borderId="0"/>
    <xf numFmtId="0" fontId="49" fillId="49" borderId="181" applyNumberFormat="0" applyAlignment="0" applyProtection="0"/>
    <xf numFmtId="0" fontId="1" fillId="0" borderId="0"/>
    <xf numFmtId="0" fontId="21" fillId="0" borderId="177">
      <alignment horizontal="right" vertical="center"/>
    </xf>
    <xf numFmtId="0" fontId="23" fillId="25" borderId="185">
      <alignment horizontal="right" vertical="center"/>
    </xf>
    <xf numFmtId="0" fontId="18" fillId="27" borderId="178">
      <alignment horizontal="right" vertical="center"/>
    </xf>
    <xf numFmtId="0" fontId="9" fillId="10" borderId="0" applyNumberFormat="0" applyBorder="0" applyAlignment="0" applyProtection="0"/>
    <xf numFmtId="49" fontId="20" fillId="0" borderId="177" applyNumberFormat="0" applyFill="0" applyBorder="0" applyProtection="0">
      <alignment horizontal="left" vertical="center"/>
    </xf>
    <xf numFmtId="164" fontId="1" fillId="0" borderId="0" applyFont="0" applyFill="0" applyBorder="0" applyAlignment="0" applyProtection="0"/>
    <xf numFmtId="0" fontId="52" fillId="0" borderId="183" applyNumberFormat="0" applyFill="0" applyAlignment="0" applyProtection="0"/>
    <xf numFmtId="4" fontId="18" fillId="27" borderId="185">
      <alignment horizontal="right" vertical="center"/>
    </xf>
    <xf numFmtId="0" fontId="1" fillId="0" borderId="0"/>
    <xf numFmtId="0" fontId="1" fillId="0" borderId="0"/>
    <xf numFmtId="0" fontId="37" fillId="0" borderId="175" applyNumberFormat="0" applyFill="0" applyAlignment="0" applyProtection="0"/>
    <xf numFmtId="0" fontId="1" fillId="15" borderId="0" applyNumberFormat="0" applyBorder="0" applyAlignment="0" applyProtection="0"/>
    <xf numFmtId="0" fontId="52" fillId="0" borderId="183" applyNumberFormat="0" applyFill="0" applyAlignment="0" applyProtection="0"/>
    <xf numFmtId="49" fontId="20" fillId="0" borderId="185" applyNumberFormat="0" applyFill="0" applyBorder="0" applyProtection="0">
      <alignment horizontal="left" vertical="center"/>
    </xf>
    <xf numFmtId="0" fontId="45" fillId="36" borderId="174" applyNumberFormat="0" applyAlignment="0" applyProtection="0"/>
    <xf numFmtId="0" fontId="52" fillId="0" borderId="175" applyNumberFormat="0" applyFill="0" applyAlignment="0" applyProtection="0"/>
    <xf numFmtId="0" fontId="49" fillId="49" borderId="173" applyNumberFormat="0" applyAlignment="0" applyProtection="0"/>
    <xf numFmtId="0" fontId="52" fillId="0" borderId="175" applyNumberFormat="0" applyFill="0" applyAlignment="0" applyProtection="0"/>
    <xf numFmtId="4" fontId="18" fillId="27" borderId="177">
      <alignment horizontal="right" vertical="center"/>
    </xf>
    <xf numFmtId="0" fontId="21" fillId="27" borderId="180">
      <alignment horizontal="left" vertical="center" wrapText="1" indent="2"/>
    </xf>
    <xf numFmtId="0" fontId="52" fillId="0" borderId="175" applyNumberFormat="0" applyFill="0" applyAlignment="0" applyProtection="0"/>
    <xf numFmtId="4" fontId="21" fillId="26" borderId="177"/>
    <xf numFmtId="0" fontId="30" fillId="49" borderId="173" applyNumberFormat="0" applyAlignment="0" applyProtection="0"/>
    <xf numFmtId="0" fontId="49" fillId="49" borderId="173" applyNumberFormat="0" applyAlignment="0" applyProtection="0"/>
    <xf numFmtId="0" fontId="33" fillId="49" borderId="174" applyNumberFormat="0" applyAlignment="0" applyProtection="0"/>
    <xf numFmtId="4" fontId="23" fillId="25" borderId="177">
      <alignment horizontal="right" vertical="center"/>
    </xf>
    <xf numFmtId="0" fontId="18" fillId="27" borderId="178">
      <alignment horizontal="right" vertical="center"/>
    </xf>
    <xf numFmtId="0" fontId="37" fillId="0" borderId="175" applyNumberFormat="0" applyFill="0" applyAlignment="0" applyProtection="0"/>
    <xf numFmtId="0" fontId="21" fillId="25" borderId="178">
      <alignment horizontal="left" vertical="center"/>
    </xf>
    <xf numFmtId="0" fontId="23" fillId="25" borderId="177">
      <alignment horizontal="right" vertical="center"/>
    </xf>
    <xf numFmtId="49" fontId="21" fillId="0" borderId="185" applyNumberFormat="0" applyFont="0" applyFill="0" applyBorder="0" applyProtection="0">
      <alignment horizontal="left" vertical="center" indent="2"/>
    </xf>
    <xf numFmtId="0" fontId="19" fillId="0" borderId="0"/>
    <xf numFmtId="0" fontId="24" fillId="32" borderId="0" applyNumberFormat="0" applyBorder="0" applyAlignment="0" applyProtection="0"/>
    <xf numFmtId="0" fontId="24" fillId="34" borderId="0" applyNumberFormat="0" applyBorder="0" applyAlignment="0" applyProtection="0"/>
    <xf numFmtId="0" fontId="27" fillId="52" borderId="184" applyNumberFormat="0" applyFont="0" applyAlignment="0" applyProtection="0"/>
    <xf numFmtId="0" fontId="1" fillId="0" borderId="0"/>
    <xf numFmtId="0" fontId="18" fillId="27" borderId="177">
      <alignment horizontal="right" vertical="center"/>
    </xf>
    <xf numFmtId="0" fontId="5" fillId="4" borderId="1" applyNumberFormat="0" applyAlignment="0" applyProtection="0"/>
    <xf numFmtId="0" fontId="52" fillId="0" borderId="183" applyNumberFormat="0" applyFill="0" applyAlignment="0" applyProtection="0"/>
    <xf numFmtId="0" fontId="1" fillId="0" borderId="0"/>
    <xf numFmtId="0" fontId="24" fillId="34" borderId="0" applyNumberFormat="0" applyBorder="0" applyAlignment="0" applyProtection="0"/>
    <xf numFmtId="0" fontId="1" fillId="0" borderId="0"/>
    <xf numFmtId="0" fontId="24" fillId="34" borderId="0" applyNumberFormat="0" applyBorder="0" applyAlignment="0" applyProtection="0"/>
    <xf numFmtId="164" fontId="19" fillId="0" borderId="0" applyFont="0" applyFill="0" applyBorder="0" applyAlignment="0" applyProtection="0"/>
    <xf numFmtId="4" fontId="18" fillId="27" borderId="185">
      <alignment horizontal="right" vertical="center"/>
    </xf>
    <xf numFmtId="0" fontId="21" fillId="0" borderId="185">
      <alignment horizontal="right" vertical="center"/>
    </xf>
    <xf numFmtId="0" fontId="36" fillId="36" borderId="182" applyNumberFormat="0" applyAlignment="0" applyProtection="0"/>
    <xf numFmtId="167" fontId="21" fillId="53" borderId="185" applyNumberFormat="0" applyFont="0" applyBorder="0" applyAlignment="0" applyProtection="0">
      <alignment horizontal="right" vertical="center"/>
    </xf>
    <xf numFmtId="0" fontId="45" fillId="36" borderId="174" applyNumberFormat="0" applyAlignment="0" applyProtection="0"/>
    <xf numFmtId="49" fontId="20" fillId="0" borderId="185" applyNumberFormat="0" applyFill="0" applyBorder="0" applyProtection="0">
      <alignment horizontal="left" vertical="center"/>
    </xf>
    <xf numFmtId="0" fontId="21" fillId="27" borderId="188">
      <alignment horizontal="left" vertical="center" wrapText="1" indent="2"/>
    </xf>
    <xf numFmtId="0" fontId="18" fillId="27" borderId="185">
      <alignment horizontal="right" vertical="center"/>
    </xf>
    <xf numFmtId="4" fontId="18" fillId="27" borderId="178">
      <alignment horizontal="right" vertical="center"/>
    </xf>
    <xf numFmtId="0" fontId="37" fillId="0" borderId="175" applyNumberFormat="0" applyFill="0" applyAlignment="0" applyProtection="0"/>
    <xf numFmtId="4" fontId="18" fillId="27" borderId="177">
      <alignment horizontal="right" vertical="center"/>
    </xf>
    <xf numFmtId="0" fontId="21" fillId="0" borderId="188">
      <alignment horizontal="left" vertical="center" wrapText="1" indent="2"/>
    </xf>
    <xf numFmtId="174" fontId="87" fillId="0" borderId="0" applyFill="0" applyBorder="0" applyAlignment="0" applyProtection="0">
      <alignment horizontal="right"/>
      <protection locked="0"/>
    </xf>
    <xf numFmtId="0" fontId="1" fillId="0" borderId="0"/>
    <xf numFmtId="0" fontId="1" fillId="6" borderId="0" applyNumberFormat="0" applyBorder="0" applyAlignment="0" applyProtection="0"/>
    <xf numFmtId="0" fontId="18" fillId="27" borderId="178">
      <alignment horizontal="right" vertical="center"/>
    </xf>
    <xf numFmtId="0" fontId="21" fillId="27" borderId="180">
      <alignment horizontal="left" vertical="center" wrapText="1" indent="2"/>
    </xf>
    <xf numFmtId="0" fontId="37" fillId="0" borderId="175" applyNumberFormat="0" applyFill="0" applyAlignment="0" applyProtection="0"/>
    <xf numFmtId="0" fontId="33" fillId="49" borderId="174" applyNumberFormat="0" applyAlignment="0" applyProtection="0"/>
    <xf numFmtId="0" fontId="45" fillId="36" borderId="174" applyNumberFormat="0" applyAlignment="0" applyProtection="0"/>
    <xf numFmtId="0" fontId="33" fillId="49" borderId="174" applyNumberFormat="0" applyAlignment="0" applyProtection="0"/>
    <xf numFmtId="0" fontId="45" fillId="36" borderId="182" applyNumberFormat="0" applyAlignment="0" applyProtection="0"/>
    <xf numFmtId="0" fontId="19" fillId="0" borderId="0"/>
    <xf numFmtId="0" fontId="52" fillId="0" borderId="175" applyNumberFormat="0" applyFill="0" applyAlignment="0" applyProtection="0"/>
    <xf numFmtId="0" fontId="21" fillId="27" borderId="180">
      <alignment horizontal="left" vertical="center" wrapText="1" indent="2"/>
    </xf>
    <xf numFmtId="0" fontId="9" fillId="58" borderId="0" applyNumberFormat="0" applyBorder="0" applyAlignment="0" applyProtection="0"/>
    <xf numFmtId="0" fontId="1" fillId="17" borderId="0" applyNumberFormat="0" applyBorder="0" applyAlignment="0" applyProtection="0"/>
    <xf numFmtId="0" fontId="21" fillId="0" borderId="185">
      <alignment horizontal="right" vertical="center"/>
    </xf>
    <xf numFmtId="0" fontId="21" fillId="25" borderId="186">
      <alignment horizontal="left" vertical="center"/>
    </xf>
    <xf numFmtId="0" fontId="1" fillId="0" borderId="0"/>
    <xf numFmtId="4" fontId="21" fillId="0" borderId="177" applyFill="0" applyBorder="0" applyProtection="0">
      <alignment horizontal="right" vertical="center"/>
    </xf>
    <xf numFmtId="167" fontId="21" fillId="53" borderId="177" applyNumberFormat="0" applyFont="0" applyBorder="0" applyAlignment="0" applyProtection="0">
      <alignment horizontal="right" vertical="center"/>
    </xf>
    <xf numFmtId="0" fontId="30" fillId="49" borderId="173" applyNumberFormat="0" applyAlignment="0" applyProtection="0"/>
    <xf numFmtId="4" fontId="18" fillId="27" borderId="179">
      <alignment horizontal="right" vertical="center"/>
    </xf>
    <xf numFmtId="0" fontId="36" fillId="36" borderId="174" applyNumberFormat="0" applyAlignment="0" applyProtection="0"/>
    <xf numFmtId="4" fontId="18" fillId="25" borderId="177">
      <alignment horizontal="right" vertical="center"/>
    </xf>
    <xf numFmtId="0" fontId="21" fillId="0" borderId="177" applyNumberFormat="0" applyFill="0" applyAlignment="0" applyProtection="0"/>
    <xf numFmtId="4" fontId="18" fillId="27" borderId="179">
      <alignment horizontal="right" vertical="center"/>
    </xf>
    <xf numFmtId="4" fontId="18" fillId="27" borderId="187">
      <alignment horizontal="right" vertical="center"/>
    </xf>
    <xf numFmtId="4" fontId="23" fillId="25" borderId="177">
      <alignment horizontal="right" vertical="center"/>
    </xf>
    <xf numFmtId="9" fontId="1" fillId="0" borderId="0" applyFont="0" applyFill="0" applyBorder="0" applyAlignment="0" applyProtection="0"/>
    <xf numFmtId="0" fontId="21" fillId="27" borderId="188">
      <alignment horizontal="left" vertical="center" wrapText="1" indent="2"/>
    </xf>
    <xf numFmtId="0" fontId="21" fillId="25" borderId="178">
      <alignment horizontal="left" vertical="center"/>
    </xf>
    <xf numFmtId="0" fontId="45" fillId="36" borderId="182" applyNumberFormat="0" applyAlignment="0" applyProtection="0"/>
    <xf numFmtId="0" fontId="1" fillId="0" borderId="0"/>
    <xf numFmtId="167" fontId="21" fillId="53" borderId="185" applyNumberFormat="0" applyFont="0" applyBorder="0" applyAlignment="0" applyProtection="0">
      <alignment horizontal="right" vertical="center"/>
    </xf>
    <xf numFmtId="164" fontId="1" fillId="0" borderId="0" applyFont="0" applyFill="0" applyBorder="0" applyAlignment="0" applyProtection="0"/>
    <xf numFmtId="4" fontId="18" fillId="27" borderId="177">
      <alignment horizontal="right" vertical="center"/>
    </xf>
    <xf numFmtId="0" fontId="18" fillId="27" borderId="177">
      <alignment horizontal="right" vertical="center"/>
    </xf>
    <xf numFmtId="0" fontId="30" fillId="49" borderId="173" applyNumberFormat="0" applyAlignment="0" applyProtection="0"/>
    <xf numFmtId="0" fontId="32" fillId="49" borderId="174" applyNumberFormat="0" applyAlignment="0" applyProtection="0"/>
    <xf numFmtId="0" fontId="37" fillId="0" borderId="175" applyNumberFormat="0" applyFill="0" applyAlignment="0" applyProtection="0"/>
    <xf numFmtId="0" fontId="21" fillId="26" borderId="177"/>
    <xf numFmtId="4" fontId="21" fillId="26" borderId="177"/>
    <xf numFmtId="4" fontId="18" fillId="27" borderId="177">
      <alignment horizontal="right" vertical="center"/>
    </xf>
    <xf numFmtId="0" fontId="23" fillId="25" borderId="177">
      <alignment horizontal="right" vertical="center"/>
    </xf>
    <xf numFmtId="0" fontId="36" fillId="36" borderId="174" applyNumberFormat="0" applyAlignment="0" applyProtection="0"/>
    <xf numFmtId="0" fontId="33" fillId="49" borderId="174" applyNumberFormat="0" applyAlignment="0" applyProtection="0"/>
    <xf numFmtId="4" fontId="21" fillId="0" borderId="177">
      <alignment horizontal="right" vertical="center"/>
    </xf>
    <xf numFmtId="0" fontId="21" fillId="27" borderId="180">
      <alignment horizontal="left" vertical="center" wrapText="1" indent="2"/>
    </xf>
    <xf numFmtId="0" fontId="21" fillId="0" borderId="180">
      <alignment horizontal="left" vertical="center" wrapText="1" indent="2"/>
    </xf>
    <xf numFmtId="0" fontId="49" fillId="49" borderId="173" applyNumberFormat="0" applyAlignment="0" applyProtection="0"/>
    <xf numFmtId="0" fontId="45" fillId="36" borderId="174" applyNumberFormat="0" applyAlignment="0" applyProtection="0"/>
    <xf numFmtId="0" fontId="32" fillId="49" borderId="174" applyNumberFormat="0" applyAlignment="0" applyProtection="0"/>
    <xf numFmtId="0" fontId="30" fillId="49" borderId="173" applyNumberFormat="0" applyAlignment="0" applyProtection="0"/>
    <xf numFmtId="0" fontId="18" fillId="27" borderId="179">
      <alignment horizontal="right" vertical="center"/>
    </xf>
    <xf numFmtId="0" fontId="23" fillId="25" borderId="177">
      <alignment horizontal="right" vertical="center"/>
    </xf>
    <xf numFmtId="4" fontId="18" fillId="25" borderId="177">
      <alignment horizontal="right" vertical="center"/>
    </xf>
    <xf numFmtId="4" fontId="18" fillId="27" borderId="177">
      <alignment horizontal="right" vertical="center"/>
    </xf>
    <xf numFmtId="49" fontId="21" fillId="0" borderId="178" applyNumberFormat="0" applyFont="0" applyFill="0" applyBorder="0" applyProtection="0">
      <alignment horizontal="left" vertical="center" indent="5"/>
    </xf>
    <xf numFmtId="4" fontId="21" fillId="0" borderId="177" applyFill="0" applyBorder="0" applyProtection="0">
      <alignment horizontal="right" vertical="center"/>
    </xf>
    <xf numFmtId="4" fontId="18" fillId="25" borderId="177">
      <alignment horizontal="right" vertical="center"/>
    </xf>
    <xf numFmtId="0" fontId="45" fillId="36" borderId="174" applyNumberFormat="0" applyAlignment="0" applyProtection="0"/>
    <xf numFmtId="0" fontId="36" fillId="36" borderId="174" applyNumberFormat="0" applyAlignment="0" applyProtection="0"/>
    <xf numFmtId="0" fontId="32" fillId="49" borderId="174" applyNumberFormat="0" applyAlignment="0" applyProtection="0"/>
    <xf numFmtId="0" fontId="21" fillId="27" borderId="180">
      <alignment horizontal="left" vertical="center" wrapText="1" indent="2"/>
    </xf>
    <xf numFmtId="0" fontId="21" fillId="0" borderId="180">
      <alignment horizontal="left" vertical="center" wrapText="1" indent="2"/>
    </xf>
    <xf numFmtId="0" fontId="21" fillId="27" borderId="180">
      <alignment horizontal="left" vertical="center" wrapText="1" indent="2"/>
    </xf>
    <xf numFmtId="0" fontId="27" fillId="52" borderId="184" applyNumberFormat="0" applyFont="0" applyAlignment="0" applyProtection="0"/>
    <xf numFmtId="0" fontId="24" fillId="33"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4" borderId="0" applyNumberFormat="0" applyBorder="0" applyAlignment="0" applyProtection="0"/>
    <xf numFmtId="0" fontId="24" fillId="39" borderId="0" applyNumberFormat="0" applyBorder="0" applyAlignment="0" applyProtection="0"/>
    <xf numFmtId="0" fontId="33" fillId="49" borderId="182" applyNumberFormat="0" applyAlignment="0" applyProtection="0"/>
    <xf numFmtId="0" fontId="27" fillId="52" borderId="184" applyNumberFormat="0" applyFont="0" applyAlignment="0" applyProtection="0"/>
    <xf numFmtId="0" fontId="49" fillId="49" borderId="181" applyNumberFormat="0" applyAlignment="0" applyProtection="0"/>
    <xf numFmtId="0" fontId="1" fillId="0" borderId="0"/>
    <xf numFmtId="0" fontId="19" fillId="0" borderId="0"/>
    <xf numFmtId="0" fontId="1" fillId="0" borderId="0"/>
    <xf numFmtId="9" fontId="1" fillId="0" borderId="0" applyFont="0" applyFill="0" applyBorder="0" applyAlignment="0" applyProtection="0"/>
    <xf numFmtId="0" fontId="24" fillId="34" borderId="0" applyNumberFormat="0" applyBorder="0" applyAlignment="0" applyProtection="0"/>
    <xf numFmtId="0" fontId="24" fillId="31" borderId="0" applyNumberFormat="0" applyBorder="0" applyAlignment="0" applyProtection="0"/>
    <xf numFmtId="164" fontId="19" fillId="0" borderId="0" applyFont="0" applyFill="0" applyBorder="0" applyAlignment="0" applyProtection="0"/>
    <xf numFmtId="0" fontId="19" fillId="0" borderId="0"/>
    <xf numFmtId="0" fontId="14" fillId="5" borderId="0" applyNumberFormat="0" applyBorder="0" applyAlignment="0" applyProtection="0"/>
    <xf numFmtId="0" fontId="24" fillId="32" borderId="0" applyNumberFormat="0" applyBorder="0" applyAlignment="0" applyProtection="0"/>
    <xf numFmtId="0" fontId="24" fillId="31" borderId="0" applyNumberFormat="0" applyBorder="0" applyAlignment="0" applyProtection="0"/>
    <xf numFmtId="0" fontId="24" fillId="34" borderId="0" applyNumberFormat="0" applyBorder="0" applyAlignment="0" applyProtection="0"/>
    <xf numFmtId="0" fontId="24" fillId="38"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97" fillId="0" borderId="0"/>
    <xf numFmtId="0" fontId="93" fillId="0" borderId="0" applyNumberFormat="0" applyFill="0" applyBorder="0" applyProtection="0">
      <alignment horizontal="right" vertical="top"/>
    </xf>
    <xf numFmtId="0" fontId="1" fillId="0" borderId="0"/>
    <xf numFmtId="178" fontId="1" fillId="0" borderId="0" applyFont="0" applyFill="0" applyBorder="0" applyAlignment="0" applyProtection="0"/>
    <xf numFmtId="0" fontId="9" fillId="7" borderId="0" applyNumberFormat="0" applyBorder="0" applyAlignment="0" applyProtection="0"/>
    <xf numFmtId="0" fontId="1" fillId="8" borderId="0" applyNumberFormat="0" applyBorder="0" applyAlignment="0" applyProtection="0"/>
    <xf numFmtId="0" fontId="1" fillId="0" borderId="0"/>
    <xf numFmtId="0" fontId="93" fillId="0" borderId="0" applyNumberFormat="0" applyFill="0" applyBorder="0" applyProtection="0">
      <alignment horizontal="left" vertical="top"/>
    </xf>
    <xf numFmtId="0" fontId="1" fillId="21" borderId="0" applyNumberFormat="0" applyBorder="0" applyAlignment="0" applyProtection="0"/>
    <xf numFmtId="0" fontId="9" fillId="16" borderId="0" applyNumberFormat="0" applyBorder="0" applyAlignment="0" applyProtection="0"/>
    <xf numFmtId="0" fontId="1" fillId="15" borderId="0" applyNumberFormat="0" applyBorder="0" applyAlignment="0" applyProtection="0"/>
    <xf numFmtId="0" fontId="1" fillId="17" borderId="0" applyNumberFormat="0" applyBorder="0" applyAlignment="0" applyProtection="0"/>
    <xf numFmtId="171" fontId="83" fillId="0" borderId="0"/>
    <xf numFmtId="0" fontId="74" fillId="0" borderId="0"/>
    <xf numFmtId="0" fontId="19" fillId="52" borderId="184" applyNumberFormat="0" applyFont="0" applyAlignment="0" applyProtection="0"/>
    <xf numFmtId="0" fontId="25" fillId="0" borderId="0" applyNumberFormat="0" applyFill="0" applyBorder="0" applyAlignment="0" applyProtection="0">
      <alignment horizontal="left" vertical="center"/>
    </xf>
    <xf numFmtId="164" fontId="24" fillId="0" borderId="0" applyFont="0" applyFill="0" applyBorder="0" applyAlignment="0" applyProtection="0"/>
    <xf numFmtId="170" fontId="19" fillId="0" borderId="0" applyFont="0" applyFill="0" applyBorder="0" applyAlignment="0" applyProtection="0"/>
    <xf numFmtId="0" fontId="95" fillId="0" borderId="0" applyNumberFormat="0" applyFill="0" applyBorder="0" applyAlignment="0" applyProtection="0">
      <alignment vertical="top"/>
      <protection locked="0"/>
    </xf>
    <xf numFmtId="164" fontId="24" fillId="0" borderId="0" applyFont="0" applyFill="0" applyBorder="0" applyAlignment="0" applyProtection="0"/>
    <xf numFmtId="0" fontId="92" fillId="0" borderId="0"/>
    <xf numFmtId="0" fontId="19" fillId="0" borderId="0"/>
    <xf numFmtId="0" fontId="19" fillId="0" borderId="0"/>
    <xf numFmtId="0" fontId="1" fillId="0" borderId="0"/>
    <xf numFmtId="0" fontId="1" fillId="14" borderId="0" applyNumberFormat="0" applyBorder="0" applyAlignment="0" applyProtection="0"/>
    <xf numFmtId="176" fontId="19" fillId="0" borderId="0" applyFill="0" applyBorder="0" applyAlignment="0" applyProtection="0">
      <alignment horizontal="right"/>
    </xf>
    <xf numFmtId="0" fontId="1" fillId="0" borderId="0"/>
    <xf numFmtId="0" fontId="1" fillId="0" borderId="0"/>
    <xf numFmtId="0" fontId="30" fillId="49" borderId="181" applyNumberFormat="0" applyAlignment="0" applyProtection="0"/>
    <xf numFmtId="178" fontId="1" fillId="0" borderId="0" applyFont="0" applyFill="0" applyBorder="0" applyAlignment="0" applyProtection="0"/>
    <xf numFmtId="0" fontId="33" fillId="49" borderId="182" applyNumberFormat="0" applyAlignment="0" applyProtection="0"/>
    <xf numFmtId="0" fontId="52" fillId="0" borderId="183" applyNumberFormat="0" applyFill="0" applyAlignment="0" applyProtection="0"/>
    <xf numFmtId="0" fontId="1" fillId="0" borderId="0"/>
    <xf numFmtId="0" fontId="9" fillId="10" borderId="0" applyNumberFormat="0" applyBorder="0" applyAlignment="0" applyProtection="0"/>
    <xf numFmtId="0" fontId="1" fillId="0" borderId="0"/>
    <xf numFmtId="0" fontId="19" fillId="0" borderId="0"/>
    <xf numFmtId="0" fontId="5" fillId="4" borderId="1" applyNumberFormat="0" applyAlignment="0" applyProtection="0"/>
    <xf numFmtId="9" fontId="1" fillId="0" borderId="0" applyFont="0" applyFill="0" applyBorder="0" applyAlignment="0" applyProtection="0"/>
    <xf numFmtId="0" fontId="1" fillId="0" borderId="0"/>
    <xf numFmtId="0" fontId="84" fillId="0" borderId="0" applyNumberFormat="0" applyFill="0" applyBorder="0" applyAlignment="0" applyProtection="0">
      <alignment vertical="top"/>
      <protection locked="0"/>
    </xf>
    <xf numFmtId="9" fontId="1" fillId="0" borderId="0" applyFont="0" applyFill="0" applyBorder="0" applyAlignment="0" applyProtection="0"/>
    <xf numFmtId="0" fontId="1" fillId="0" borderId="0"/>
    <xf numFmtId="0" fontId="27" fillId="52" borderId="184" applyNumberFormat="0" applyFont="0" applyAlignment="0" applyProtection="0"/>
    <xf numFmtId="0" fontId="45" fillId="36" borderId="182" applyNumberFormat="0" applyAlignment="0" applyProtection="0"/>
    <xf numFmtId="4" fontId="21" fillId="0" borderId="185" applyFill="0" applyBorder="0" applyProtection="0">
      <alignment horizontal="right" vertical="center"/>
    </xf>
    <xf numFmtId="0" fontId="37" fillId="0" borderId="183" applyNumberFormat="0" applyFill="0" applyAlignment="0" applyProtection="0"/>
    <xf numFmtId="0" fontId="18" fillId="25" borderId="185">
      <alignment horizontal="right" vertical="center"/>
    </xf>
    <xf numFmtId="0" fontId="21" fillId="25" borderId="186">
      <alignment horizontal="left" vertical="center"/>
    </xf>
    <xf numFmtId="0" fontId="19" fillId="0" borderId="0"/>
    <xf numFmtId="0" fontId="45" fillId="36" borderId="182" applyNumberFormat="0" applyAlignment="0" applyProtection="0"/>
    <xf numFmtId="4" fontId="18" fillId="27" borderId="185">
      <alignment horizontal="right" vertical="center"/>
    </xf>
    <xf numFmtId="0" fontId="96" fillId="0" borderId="0" applyNumberFormat="0" applyFill="0" applyAlignment="0" applyProtection="0"/>
    <xf numFmtId="0" fontId="1" fillId="0" borderId="0"/>
    <xf numFmtId="0" fontId="19" fillId="0" borderId="0"/>
    <xf numFmtId="0" fontId="18" fillId="27" borderId="185">
      <alignment horizontal="right" vertical="center"/>
    </xf>
    <xf numFmtId="0" fontId="19" fillId="0" borderId="0"/>
    <xf numFmtId="0" fontId="1" fillId="0" borderId="0"/>
    <xf numFmtId="0" fontId="1" fillId="0" borderId="0"/>
    <xf numFmtId="0" fontId="1" fillId="0" borderId="0"/>
    <xf numFmtId="0" fontId="33" fillId="49" borderId="182" applyNumberFormat="0" applyAlignment="0" applyProtection="0"/>
    <xf numFmtId="49" fontId="20" fillId="0" borderId="185" applyNumberFormat="0" applyFill="0" applyBorder="0" applyProtection="0">
      <alignment horizontal="left" vertical="center"/>
    </xf>
    <xf numFmtId="0" fontId="1" fillId="0" borderId="0"/>
    <xf numFmtId="0" fontId="18" fillId="25" borderId="185">
      <alignment horizontal="right" vertical="center"/>
    </xf>
    <xf numFmtId="0" fontId="23" fillId="25" borderId="185">
      <alignment horizontal="right" vertical="center"/>
    </xf>
    <xf numFmtId="0" fontId="18" fillId="27" borderId="186">
      <alignment horizontal="right" vertical="center"/>
    </xf>
    <xf numFmtId="4" fontId="23" fillId="25" borderId="185">
      <alignment horizontal="right" vertical="center"/>
    </xf>
    <xf numFmtId="0" fontId="49" fillId="49" borderId="181" applyNumberFormat="0" applyAlignment="0" applyProtection="0"/>
    <xf numFmtId="0" fontId="52" fillId="0" borderId="183" applyNumberFormat="0" applyFill="0" applyAlignment="0" applyProtection="0"/>
    <xf numFmtId="0" fontId="104" fillId="0" borderId="0"/>
    <xf numFmtId="0" fontId="9" fillId="63" borderId="0" applyNumberFormat="0" applyBorder="0" applyAlignment="0" applyProtection="0"/>
    <xf numFmtId="0" fontId="1" fillId="0" borderId="0"/>
    <xf numFmtId="0" fontId="6" fillId="0" borderId="0" applyNumberFormat="0" applyFill="0" applyBorder="0" applyAlignment="0" applyProtection="0"/>
    <xf numFmtId="0" fontId="1" fillId="0" borderId="0"/>
    <xf numFmtId="4" fontId="18" fillId="27" borderId="185">
      <alignment horizontal="right" vertical="center"/>
    </xf>
    <xf numFmtId="0" fontId="1" fillId="0" borderId="0"/>
    <xf numFmtId="0" fontId="24" fillId="38" borderId="0" applyNumberFormat="0" applyBorder="0" applyAlignment="0" applyProtection="0"/>
    <xf numFmtId="164" fontId="24" fillId="0" borderId="0" applyFont="0" applyFill="0" applyBorder="0" applyAlignment="0" applyProtection="0"/>
    <xf numFmtId="164" fontId="1" fillId="0" borderId="0" applyFont="0" applyFill="0" applyBorder="0" applyAlignment="0" applyProtection="0"/>
    <xf numFmtId="0" fontId="9" fillId="63" borderId="0" applyNumberFormat="0" applyBorder="0" applyAlignment="0" applyProtection="0"/>
    <xf numFmtId="0" fontId="1" fillId="0" borderId="0"/>
    <xf numFmtId="0" fontId="37" fillId="0" borderId="183" applyNumberFormat="0" applyFill="0" applyAlignment="0" applyProtection="0"/>
    <xf numFmtId="0" fontId="1" fillId="15" borderId="0" applyNumberFormat="0" applyBorder="0" applyAlignment="0" applyProtection="0"/>
    <xf numFmtId="49" fontId="20" fillId="0" borderId="185" applyNumberFormat="0" applyFill="0" applyBorder="0" applyProtection="0">
      <alignment horizontal="left" vertical="center"/>
    </xf>
    <xf numFmtId="0" fontId="36" fillId="36" borderId="182" applyNumberFormat="0" applyAlignment="0" applyProtection="0"/>
    <xf numFmtId="0" fontId="18" fillId="27" borderId="185">
      <alignment horizontal="right" vertical="center"/>
    </xf>
    <xf numFmtId="0" fontId="1" fillId="0" borderId="0"/>
    <xf numFmtId="0" fontId="66" fillId="0" borderId="0"/>
    <xf numFmtId="0" fontId="13" fillId="0" borderId="0" applyNumberFormat="0" applyFill="0" applyBorder="0" applyAlignment="0" applyProtection="0"/>
    <xf numFmtId="0" fontId="18" fillId="27" borderId="185">
      <alignment horizontal="right" vertical="center"/>
    </xf>
    <xf numFmtId="0" fontId="1" fillId="0" borderId="0"/>
    <xf numFmtId="175" fontId="19" fillId="0" borderId="0" applyFill="0" applyBorder="0" applyAlignment="0" applyProtection="0"/>
    <xf numFmtId="0" fontId="8" fillId="0" borderId="3" applyNumberFormat="0" applyFill="0" applyAlignment="0" applyProtection="0"/>
    <xf numFmtId="164" fontId="66" fillId="0" borderId="0" applyFont="0" applyFill="0" applyBorder="0" applyAlignment="0" applyProtection="0"/>
    <xf numFmtId="0" fontId="45" fillId="36" borderId="182" applyNumberFormat="0" applyAlignment="0" applyProtection="0"/>
    <xf numFmtId="4" fontId="21" fillId="0" borderId="185" applyFill="0" applyBorder="0" applyProtection="0">
      <alignment horizontal="right" vertical="center"/>
    </xf>
    <xf numFmtId="0" fontId="1" fillId="21" borderId="0" applyNumberFormat="0" applyBorder="0" applyAlignment="0" applyProtection="0"/>
    <xf numFmtId="0" fontId="13" fillId="0" borderId="0" applyNumberFormat="0" applyFill="0" applyBorder="0" applyAlignment="0" applyProtection="0"/>
    <xf numFmtId="0" fontId="37" fillId="0" borderId="183" applyNumberFormat="0" applyFill="0" applyAlignment="0" applyProtection="0"/>
    <xf numFmtId="0" fontId="1" fillId="0" borderId="0"/>
    <xf numFmtId="0" fontId="1" fillId="18" borderId="0" applyNumberFormat="0" applyBorder="0" applyAlignment="0" applyProtection="0"/>
    <xf numFmtId="0" fontId="21" fillId="25" borderId="186">
      <alignment horizontal="left" vertical="center"/>
    </xf>
    <xf numFmtId="0" fontId="19" fillId="0" borderId="0"/>
    <xf numFmtId="0" fontId="1" fillId="0" borderId="0"/>
    <xf numFmtId="171" fontId="83" fillId="0" borderId="0"/>
    <xf numFmtId="0" fontId="1" fillId="9" borderId="0" applyNumberFormat="0" applyBorder="0" applyAlignment="0" applyProtection="0"/>
    <xf numFmtId="175" fontId="19" fillId="0" borderId="0" applyFill="0" applyBorder="0" applyAlignment="0" applyProtection="0"/>
    <xf numFmtId="4" fontId="21" fillId="26" borderId="185"/>
    <xf numFmtId="0" fontId="101" fillId="0" borderId="0"/>
    <xf numFmtId="4" fontId="21" fillId="0" borderId="185">
      <alignment horizontal="right" vertical="center"/>
    </xf>
    <xf numFmtId="0" fontId="27" fillId="52" borderId="184" applyNumberFormat="0" applyFont="0" applyAlignment="0" applyProtection="0"/>
    <xf numFmtId="0" fontId="1" fillId="5" borderId="0" applyNumberFormat="0" applyBorder="0" applyAlignment="0" applyProtection="0"/>
    <xf numFmtId="0" fontId="30" fillId="49" borderId="181" applyNumberFormat="0" applyAlignment="0" applyProtection="0"/>
    <xf numFmtId="4" fontId="18" fillId="27" borderId="185">
      <alignment horizontal="right" vertical="center"/>
    </xf>
    <xf numFmtId="0" fontId="30" fillId="49" borderId="181" applyNumberFormat="0" applyAlignment="0" applyProtection="0"/>
    <xf numFmtId="0" fontId="45" fillId="36" borderId="182" applyNumberFormat="0" applyAlignment="0" applyProtection="0"/>
    <xf numFmtId="0" fontId="23" fillId="25" borderId="185">
      <alignment horizontal="right" vertical="center"/>
    </xf>
    <xf numFmtId="0" fontId="23" fillId="25" borderId="185">
      <alignment horizontal="right" vertical="center"/>
    </xf>
    <xf numFmtId="0" fontId="21" fillId="26" borderId="185"/>
    <xf numFmtId="0" fontId="18" fillId="25" borderId="185">
      <alignment horizontal="right" vertical="center"/>
    </xf>
    <xf numFmtId="4" fontId="18" fillId="25" borderId="185">
      <alignment horizontal="right" vertical="center"/>
    </xf>
    <xf numFmtId="0" fontId="18" fillId="27" borderId="187">
      <alignment horizontal="right" vertical="center"/>
    </xf>
    <xf numFmtId="4" fontId="18" fillId="27" borderId="186">
      <alignment horizontal="right" vertical="center"/>
    </xf>
    <xf numFmtId="4" fontId="18" fillId="27" borderId="187">
      <alignment horizontal="right" vertical="center"/>
    </xf>
    <xf numFmtId="49" fontId="21" fillId="0" borderId="185" applyNumberFormat="0" applyFont="0" applyFill="0" applyBorder="0" applyProtection="0">
      <alignment horizontal="left" vertical="center" indent="2"/>
    </xf>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36" fillId="36" borderId="182" applyNumberFormat="0" applyAlignment="0" applyProtection="0"/>
    <xf numFmtId="0" fontId="1" fillId="0" borderId="0"/>
    <xf numFmtId="164" fontId="19" fillId="0" borderId="0" applyFont="0" applyFill="0" applyBorder="0" applyAlignment="0" applyProtection="0"/>
    <xf numFmtId="0" fontId="24" fillId="33" borderId="0" applyNumberFormat="0" applyBorder="0" applyAlignment="0" applyProtection="0"/>
    <xf numFmtId="0" fontId="1" fillId="18" borderId="0" applyNumberFormat="0" applyBorder="0" applyAlignment="0" applyProtection="0"/>
    <xf numFmtId="0" fontId="88" fillId="0" borderId="0" applyNumberFormat="0" applyFill="0" applyBorder="0" applyAlignment="0" applyProtection="0">
      <alignment vertical="top"/>
      <protection locked="0"/>
    </xf>
    <xf numFmtId="0" fontId="19" fillId="0" borderId="0"/>
    <xf numFmtId="0" fontId="32" fillId="49" borderId="182" applyNumberFormat="0" applyAlignment="0" applyProtection="0"/>
    <xf numFmtId="0" fontId="1" fillId="9" borderId="0" applyNumberFormat="0" applyBorder="0" applyAlignment="0" applyProtection="0"/>
    <xf numFmtId="0" fontId="36" fillId="36" borderId="182" applyNumberFormat="0" applyAlignment="0" applyProtection="0"/>
    <xf numFmtId="0" fontId="21" fillId="26" borderId="185"/>
    <xf numFmtId="0" fontId="19" fillId="52" borderId="184" applyNumberFormat="0" applyFont="0" applyAlignment="0" applyProtection="0"/>
    <xf numFmtId="0" fontId="45" fillId="36" borderId="182" applyNumberFormat="0" applyAlignment="0" applyProtection="0"/>
    <xf numFmtId="164" fontId="24" fillId="0" borderId="0" applyFont="0" applyFill="0" applyBorder="0" applyAlignment="0" applyProtection="0"/>
    <xf numFmtId="0" fontId="24" fillId="32" borderId="0" applyNumberFormat="0" applyBorder="0" applyAlignment="0" applyProtection="0"/>
    <xf numFmtId="4" fontId="18" fillId="27" borderId="187">
      <alignment horizontal="right" vertical="center"/>
    </xf>
    <xf numFmtId="4" fontId="18" fillId="27" borderId="186">
      <alignment horizontal="right" vertical="center"/>
    </xf>
    <xf numFmtId="4" fontId="18" fillId="27" borderId="186">
      <alignment horizontal="right" vertical="center"/>
    </xf>
    <xf numFmtId="0" fontId="1" fillId="0" borderId="0"/>
    <xf numFmtId="0" fontId="66" fillId="0" borderId="0"/>
    <xf numFmtId="0" fontId="1" fillId="0" borderId="0"/>
    <xf numFmtId="0" fontId="1" fillId="0" borderId="0"/>
    <xf numFmtId="0" fontId="37" fillId="0" borderId="183" applyNumberFormat="0" applyFill="0" applyAlignment="0" applyProtection="0"/>
    <xf numFmtId="0" fontId="25" fillId="0" borderId="0" applyNumberFormat="0" applyFill="0" applyBorder="0" applyAlignment="0" applyProtection="0">
      <alignment horizontal="left" vertical="center"/>
    </xf>
    <xf numFmtId="167" fontId="21" fillId="53" borderId="185" applyNumberFormat="0" applyFont="0" applyBorder="0" applyAlignment="0" applyProtection="0">
      <alignment horizontal="right" vertical="center"/>
    </xf>
    <xf numFmtId="49" fontId="21" fillId="0" borderId="186" applyNumberFormat="0" applyFont="0" applyFill="0" applyBorder="0" applyProtection="0">
      <alignment horizontal="left" vertical="center" indent="5"/>
    </xf>
    <xf numFmtId="0" fontId="21" fillId="27" borderId="188">
      <alignment horizontal="left" vertical="center" wrapText="1" indent="2"/>
    </xf>
    <xf numFmtId="0" fontId="21" fillId="27" borderId="188">
      <alignment horizontal="left" vertical="center" wrapText="1" indent="2"/>
    </xf>
    <xf numFmtId="0" fontId="49" fillId="49" borderId="181" applyNumberFormat="0" applyAlignment="0" applyProtection="0"/>
    <xf numFmtId="0" fontId="1" fillId="12" borderId="0" applyNumberFormat="0" applyBorder="0" applyAlignment="0" applyProtection="0"/>
    <xf numFmtId="0" fontId="1" fillId="0" borderId="0"/>
    <xf numFmtId="0" fontId="33" fillId="49" borderId="182" applyNumberFormat="0" applyAlignment="0" applyProtection="0"/>
    <xf numFmtId="0" fontId="21" fillId="27" borderId="188">
      <alignment horizontal="left" vertical="center" wrapText="1" indent="2"/>
    </xf>
    <xf numFmtId="0" fontId="19" fillId="0" borderId="0"/>
    <xf numFmtId="0" fontId="1" fillId="0" borderId="0"/>
    <xf numFmtId="0" fontId="87" fillId="0" borderId="0"/>
    <xf numFmtId="0" fontId="1" fillId="0" borderId="0"/>
    <xf numFmtId="0" fontId="1" fillId="0" borderId="0"/>
    <xf numFmtId="0" fontId="1" fillId="12" borderId="0" applyNumberFormat="0" applyBorder="0" applyAlignment="0" applyProtection="0"/>
    <xf numFmtId="0" fontId="93" fillId="0" borderId="0" applyNumberFormat="0" applyFill="0" applyBorder="0" applyProtection="0">
      <alignment horizontal="left" vertical="top"/>
    </xf>
    <xf numFmtId="0" fontId="21" fillId="0" borderId="188">
      <alignment horizontal="left" vertical="center" wrapText="1" indent="2"/>
    </xf>
    <xf numFmtId="0" fontId="21" fillId="27" borderId="188">
      <alignment horizontal="left" vertical="center" wrapText="1" indent="2"/>
    </xf>
    <xf numFmtId="0" fontId="18" fillId="27" borderId="186">
      <alignment horizontal="right" vertical="center"/>
    </xf>
    <xf numFmtId="0" fontId="21" fillId="27" borderId="188">
      <alignment horizontal="left" vertical="center" wrapText="1" indent="2"/>
    </xf>
    <xf numFmtId="4" fontId="23" fillId="25" borderId="185">
      <alignment horizontal="right" vertical="center"/>
    </xf>
    <xf numFmtId="0" fontId="52" fillId="0" borderId="183" applyNumberFormat="0" applyFill="0" applyAlignment="0" applyProtection="0"/>
    <xf numFmtId="0" fontId="18" fillId="27" borderId="186">
      <alignment horizontal="right" vertical="center"/>
    </xf>
    <xf numFmtId="0" fontId="19" fillId="0" borderId="0"/>
    <xf numFmtId="4" fontId="18" fillId="27" borderId="185">
      <alignment horizontal="right" vertical="center"/>
    </xf>
    <xf numFmtId="0" fontId="1" fillId="0" borderId="0"/>
    <xf numFmtId="4" fontId="21" fillId="0" borderId="185" applyFill="0" applyBorder="0" applyProtection="0">
      <alignment horizontal="right" vertical="center"/>
    </xf>
    <xf numFmtId="0" fontId="1" fillId="0" borderId="0"/>
    <xf numFmtId="167" fontId="21" fillId="53" borderId="185" applyNumberFormat="0" applyFont="0" applyBorder="0" applyAlignment="0" applyProtection="0">
      <alignment horizontal="right" vertical="center"/>
    </xf>
    <xf numFmtId="0" fontId="1" fillId="0" borderId="0"/>
    <xf numFmtId="0" fontId="97" fillId="0" borderId="0"/>
    <xf numFmtId="0" fontId="1" fillId="0" borderId="0"/>
    <xf numFmtId="0" fontId="30" fillId="49" borderId="181" applyNumberFormat="0" applyAlignment="0" applyProtection="0"/>
    <xf numFmtId="0" fontId="21" fillId="25" borderId="186">
      <alignment horizontal="left" vertical="center"/>
    </xf>
    <xf numFmtId="0" fontId="1" fillId="57" borderId="164" applyNumberFormat="0" applyFont="0" applyAlignment="0" applyProtection="0"/>
    <xf numFmtId="9" fontId="1" fillId="0" borderId="0" applyFont="0" applyFill="0" applyBorder="0" applyAlignment="0" applyProtection="0"/>
    <xf numFmtId="0" fontId="24" fillId="32" borderId="0" applyNumberFormat="0" applyBorder="0" applyAlignment="0" applyProtection="0"/>
    <xf numFmtId="0" fontId="1" fillId="0" borderId="0"/>
    <xf numFmtId="0" fontId="84" fillId="0" borderId="0" applyNumberFormat="0" applyFill="0" applyBorder="0" applyAlignment="0" applyProtection="0">
      <alignment vertical="top"/>
      <protection locked="0"/>
    </xf>
    <xf numFmtId="0" fontId="1" fillId="15" borderId="0" applyNumberFormat="0" applyBorder="0" applyAlignment="0" applyProtection="0"/>
    <xf numFmtId="164" fontId="1" fillId="0" borderId="0" applyFont="0" applyFill="0" applyBorder="0" applyAlignment="0" applyProtection="0"/>
    <xf numFmtId="0" fontId="1" fillId="0" borderId="0"/>
    <xf numFmtId="0" fontId="19" fillId="0" borderId="0" applyNumberFormat="0" applyFill="0" applyBorder="0" applyAlignment="0" applyProtection="0"/>
    <xf numFmtId="0" fontId="1" fillId="21" borderId="0" applyNumberFormat="0" applyBorder="0" applyAlignment="0" applyProtection="0"/>
    <xf numFmtId="0" fontId="1" fillId="6" borderId="0" applyNumberFormat="0" applyBorder="0" applyAlignment="0" applyProtection="0"/>
    <xf numFmtId="0" fontId="5" fillId="4" borderId="1" applyNumberFormat="0" applyAlignment="0" applyProtection="0"/>
    <xf numFmtId="4" fontId="21" fillId="0" borderId="185">
      <alignment horizontal="right" vertical="center"/>
    </xf>
    <xf numFmtId="0" fontId="18" fillId="27" borderId="185">
      <alignment horizontal="right" vertical="center"/>
    </xf>
    <xf numFmtId="4" fontId="18" fillId="27" borderId="187">
      <alignment horizontal="right" vertical="center"/>
    </xf>
    <xf numFmtId="4" fontId="18" fillId="25" borderId="185">
      <alignment horizontal="right" vertical="center"/>
    </xf>
    <xf numFmtId="0" fontId="21" fillId="0" borderId="185">
      <alignment horizontal="right" vertical="center"/>
    </xf>
    <xf numFmtId="0" fontId="1" fillId="0" borderId="0"/>
    <xf numFmtId="0" fontId="19" fillId="0" borderId="0"/>
    <xf numFmtId="0" fontId="91" fillId="0" borderId="0"/>
    <xf numFmtId="0" fontId="1" fillId="0" borderId="0"/>
    <xf numFmtId="4" fontId="18" fillId="27" borderId="186">
      <alignment horizontal="right" vertical="center"/>
    </xf>
    <xf numFmtId="0" fontId="1" fillId="0" borderId="0"/>
    <xf numFmtId="4" fontId="18" fillId="27" borderId="187">
      <alignment horizontal="right" vertical="center"/>
    </xf>
    <xf numFmtId="0" fontId="52" fillId="0" borderId="183" applyNumberFormat="0" applyFill="0" applyAlignment="0" applyProtection="0"/>
    <xf numFmtId="0" fontId="30" fillId="49" borderId="181" applyNumberFormat="0" applyAlignment="0" applyProtection="0"/>
    <xf numFmtId="178" fontId="1" fillId="0" borderId="0" applyFont="0" applyFill="0" applyBorder="0" applyAlignment="0" applyProtection="0"/>
    <xf numFmtId="0" fontId="21" fillId="27" borderId="188">
      <alignment horizontal="left" vertical="center" wrapText="1" indent="2"/>
    </xf>
    <xf numFmtId="0" fontId="37" fillId="0" borderId="183" applyNumberFormat="0" applyFill="0" applyAlignment="0" applyProtection="0"/>
    <xf numFmtId="0" fontId="21" fillId="0" borderId="185">
      <alignment horizontal="right" vertical="center"/>
    </xf>
    <xf numFmtId="0" fontId="33" fillId="49" borderId="182" applyNumberFormat="0" applyAlignment="0" applyProtection="0"/>
    <xf numFmtId="0" fontId="49" fillId="49" borderId="181" applyNumberFormat="0" applyAlignment="0" applyProtection="0"/>
    <xf numFmtId="0" fontId="33" fillId="49" borderId="182" applyNumberFormat="0" applyAlignment="0" applyProtection="0"/>
    <xf numFmtId="4" fontId="18" fillId="27" borderId="185">
      <alignment horizontal="right" vertical="center"/>
    </xf>
    <xf numFmtId="0" fontId="52" fillId="0" borderId="183" applyNumberFormat="0" applyFill="0" applyAlignment="0" applyProtection="0"/>
    <xf numFmtId="0" fontId="37" fillId="0" borderId="183" applyNumberFormat="0" applyFill="0" applyAlignment="0" applyProtection="0"/>
    <xf numFmtId="164" fontId="1" fillId="0" borderId="0" applyFont="0" applyFill="0" applyBorder="0" applyAlignment="0" applyProtection="0"/>
    <xf numFmtId="0" fontId="1" fillId="0" borderId="0"/>
    <xf numFmtId="0" fontId="1" fillId="0" borderId="0"/>
    <xf numFmtId="0" fontId="100" fillId="0" borderId="0" applyNumberFormat="0" applyFill="0" applyBorder="0" applyAlignment="0" applyProtection="0">
      <alignment horizontal="left" vertical="top"/>
    </xf>
    <xf numFmtId="164" fontId="19" fillId="0" borderId="0" applyFont="0" applyFill="0" applyBorder="0" applyAlignment="0" applyProtection="0"/>
    <xf numFmtId="171" fontId="19" fillId="0" borderId="0"/>
    <xf numFmtId="0" fontId="24" fillId="34" borderId="0" applyNumberFormat="0" applyBorder="0" applyAlignment="0" applyProtection="0"/>
    <xf numFmtId="0" fontId="32" fillId="49" borderId="182" applyNumberFormat="0" applyAlignment="0" applyProtection="0"/>
    <xf numFmtId="0" fontId="4" fillId="4" borderId="2" applyNumberFormat="0" applyAlignment="0" applyProtection="0"/>
    <xf numFmtId="4" fontId="21" fillId="0" borderId="185" applyFill="0" applyBorder="0" applyProtection="0">
      <alignment horizontal="right" vertical="center"/>
    </xf>
    <xf numFmtId="0" fontId="49" fillId="49" borderId="181" applyNumberFormat="0" applyAlignment="0" applyProtection="0"/>
    <xf numFmtId="0" fontId="1" fillId="0" borderId="0"/>
    <xf numFmtId="164" fontId="1" fillId="0" borderId="0" applyFont="0" applyFill="0" applyBorder="0" applyAlignment="0" applyProtection="0"/>
    <xf numFmtId="0" fontId="19" fillId="0" borderId="0"/>
    <xf numFmtId="0" fontId="82" fillId="0" borderId="0"/>
    <xf numFmtId="0" fontId="4" fillId="4" borderId="2" applyNumberFormat="0" applyAlignment="0" applyProtection="0"/>
    <xf numFmtId="0" fontId="9" fillId="22" borderId="0" applyNumberFormat="0" applyBorder="0" applyAlignment="0" applyProtection="0"/>
    <xf numFmtId="0" fontId="1" fillId="0" borderId="0"/>
    <xf numFmtId="0" fontId="1" fillId="0" borderId="0"/>
    <xf numFmtId="0" fontId="100" fillId="0" borderId="0" applyNumberFormat="0" applyFill="0" applyBorder="0" applyAlignment="0" applyProtection="0">
      <alignment horizontal="left" vertical="top"/>
    </xf>
    <xf numFmtId="0" fontId="1" fillId="0" borderId="0"/>
    <xf numFmtId="0" fontId="45" fillId="36" borderId="182" applyNumberFormat="0" applyAlignment="0" applyProtection="0"/>
    <xf numFmtId="0" fontId="49" fillId="49" borderId="181" applyNumberFormat="0" applyAlignment="0" applyProtection="0"/>
    <xf numFmtId="49" fontId="21" fillId="0" borderId="186" applyNumberFormat="0" applyFont="0" applyFill="0" applyBorder="0" applyProtection="0">
      <alignment horizontal="left" vertical="center" indent="5"/>
    </xf>
    <xf numFmtId="0" fontId="36" fillId="36" borderId="182" applyNumberFormat="0" applyAlignment="0" applyProtection="0"/>
    <xf numFmtId="49" fontId="21" fillId="0" borderId="185" applyNumberFormat="0" applyFont="0" applyFill="0" applyBorder="0" applyProtection="0">
      <alignment horizontal="left" vertical="center" indent="2"/>
    </xf>
    <xf numFmtId="0" fontId="21" fillId="0" borderId="188">
      <alignment horizontal="left" vertical="center" wrapText="1" indent="2"/>
    </xf>
    <xf numFmtId="0" fontId="89" fillId="0" borderId="0"/>
    <xf numFmtId="0" fontId="27" fillId="52" borderId="184" applyNumberFormat="0" applyFont="0" applyAlignment="0" applyProtection="0"/>
    <xf numFmtId="0" fontId="18" fillId="27" borderId="185">
      <alignment horizontal="right" vertical="center"/>
    </xf>
    <xf numFmtId="164" fontId="24" fillId="0" borderId="0" applyFont="0" applyFill="0" applyBorder="0" applyAlignment="0" applyProtection="0"/>
    <xf numFmtId="0" fontId="1" fillId="0" borderId="0"/>
    <xf numFmtId="0" fontId="1" fillId="0" borderId="0"/>
    <xf numFmtId="0" fontId="18" fillId="27" borderId="186">
      <alignment horizontal="right" vertical="center"/>
    </xf>
    <xf numFmtId="0" fontId="19" fillId="0" borderId="0"/>
    <xf numFmtId="0" fontId="1" fillId="0" borderId="0"/>
    <xf numFmtId="0" fontId="1" fillId="0" borderId="0"/>
    <xf numFmtId="0" fontId="19" fillId="0" borderId="0"/>
    <xf numFmtId="0" fontId="33" fillId="49" borderId="182" applyNumberFormat="0" applyAlignment="0" applyProtection="0"/>
    <xf numFmtId="4" fontId="21" fillId="26" borderId="185"/>
    <xf numFmtId="0" fontId="1" fillId="0" borderId="0"/>
    <xf numFmtId="0" fontId="32" fillId="49" borderId="182" applyNumberFormat="0" applyAlignment="0" applyProtection="0"/>
    <xf numFmtId="4" fontId="18" fillId="27" borderId="185">
      <alignment horizontal="right" vertical="center"/>
    </xf>
    <xf numFmtId="4" fontId="18" fillId="27" borderId="185">
      <alignment horizontal="right" vertical="center"/>
    </xf>
    <xf numFmtId="0" fontId="18" fillId="27" borderId="185">
      <alignment horizontal="right" vertical="center"/>
    </xf>
    <xf numFmtId="0" fontId="21" fillId="0" borderId="185" applyNumberFormat="0" applyFill="0" applyAlignment="0" applyProtection="0"/>
    <xf numFmtId="0" fontId="49" fillId="49" borderId="181" applyNumberFormat="0" applyAlignment="0" applyProtection="0"/>
    <xf numFmtId="0" fontId="1" fillId="0" borderId="0"/>
    <xf numFmtId="0" fontId="37" fillId="0" borderId="183" applyNumberFormat="0" applyFill="0" applyAlignment="0" applyProtection="0"/>
    <xf numFmtId="0" fontId="1" fillId="6" borderId="0" applyNumberFormat="0" applyBorder="0" applyAlignment="0" applyProtection="0"/>
    <xf numFmtId="0" fontId="9" fillId="60" borderId="0" applyNumberFormat="0" applyBorder="0" applyAlignment="0" applyProtection="0"/>
    <xf numFmtId="0" fontId="19" fillId="0" borderId="0" applyProtection="0"/>
    <xf numFmtId="0" fontId="1" fillId="8" borderId="0" applyNumberFormat="0" applyBorder="0" applyAlignment="0" applyProtection="0"/>
    <xf numFmtId="0" fontId="1" fillId="0" borderId="0"/>
    <xf numFmtId="4" fontId="18" fillId="27" borderId="187">
      <alignment horizontal="right" vertical="center"/>
    </xf>
    <xf numFmtId="0" fontId="1" fillId="0" borderId="0"/>
    <xf numFmtId="0" fontId="24" fillId="38" borderId="0" applyNumberFormat="0" applyBorder="0" applyAlignment="0" applyProtection="0"/>
    <xf numFmtId="0" fontId="9" fillId="19" borderId="0" applyNumberFormat="0" applyBorder="0" applyAlignment="0" applyProtection="0"/>
    <xf numFmtId="0" fontId="9" fillId="13" borderId="0" applyNumberFormat="0" applyBorder="0" applyAlignment="0" applyProtection="0"/>
    <xf numFmtId="0" fontId="1" fillId="11" borderId="0" applyNumberFormat="0" applyBorder="0" applyAlignment="0" applyProtection="0"/>
    <xf numFmtId="0" fontId="32" fillId="49" borderId="182" applyNumberFormat="0" applyAlignment="0" applyProtection="0"/>
    <xf numFmtId="176" fontId="19" fillId="0" borderId="0" applyFill="0" applyBorder="0" applyAlignment="0" applyProtection="0">
      <alignment horizontal="right"/>
    </xf>
    <xf numFmtId="0" fontId="37" fillId="0" borderId="183" applyNumberFormat="0" applyFill="0" applyAlignment="0" applyProtection="0"/>
    <xf numFmtId="49" fontId="21" fillId="0" borderId="185" applyNumberFormat="0" applyFont="0" applyFill="0" applyBorder="0" applyProtection="0">
      <alignment horizontal="left" vertical="center" indent="2"/>
    </xf>
    <xf numFmtId="0" fontId="52" fillId="0" borderId="183" applyNumberFormat="0" applyFill="0" applyAlignment="0" applyProtection="0"/>
    <xf numFmtId="0" fontId="1" fillId="0" borderId="0"/>
    <xf numFmtId="0" fontId="19" fillId="0" borderId="0"/>
    <xf numFmtId="0" fontId="9" fillId="22" borderId="0" applyNumberFormat="0" applyBorder="0" applyAlignment="0" applyProtection="0"/>
    <xf numFmtId="4" fontId="18" fillId="27" borderId="185">
      <alignment horizontal="right" vertical="center"/>
    </xf>
    <xf numFmtId="0" fontId="1" fillId="0" borderId="0"/>
    <xf numFmtId="0" fontId="24" fillId="34" borderId="0" applyNumberFormat="0" applyBorder="0" applyAlignment="0" applyProtection="0"/>
    <xf numFmtId="0" fontId="7" fillId="0" borderId="0" applyNumberFormat="0" applyFill="0" applyBorder="0" applyAlignment="0" applyProtection="0"/>
    <xf numFmtId="0" fontId="1" fillId="5" borderId="0" applyNumberFormat="0" applyBorder="0" applyAlignment="0" applyProtection="0"/>
    <xf numFmtId="0" fontId="1" fillId="0" borderId="0"/>
    <xf numFmtId="4" fontId="21" fillId="0" borderId="185">
      <alignment horizontal="right" vertical="center"/>
    </xf>
    <xf numFmtId="0" fontId="1" fillId="20" borderId="0" applyNumberFormat="0" applyBorder="0" applyAlignment="0" applyProtection="0"/>
    <xf numFmtId="9" fontId="1" fillId="0" borderId="0" applyFont="0" applyFill="0" applyBorder="0" applyAlignment="0" applyProtection="0"/>
    <xf numFmtId="0" fontId="33" fillId="49" borderId="182" applyNumberFormat="0" applyAlignment="0" applyProtection="0"/>
    <xf numFmtId="0" fontId="87" fillId="0" borderId="0"/>
    <xf numFmtId="164" fontId="24" fillId="0" borderId="0" applyFont="0" applyFill="0" applyBorder="0" applyAlignment="0" applyProtection="0"/>
    <xf numFmtId="49" fontId="21" fillId="0" borderId="186" applyNumberFormat="0" applyFont="0" applyFill="0" applyBorder="0" applyProtection="0">
      <alignment horizontal="left" vertical="center" indent="5"/>
    </xf>
    <xf numFmtId="0" fontId="19" fillId="0" borderId="0"/>
    <xf numFmtId="0" fontId="19" fillId="0" borderId="0"/>
    <xf numFmtId="0" fontId="1" fillId="8" borderId="0" applyNumberFormat="0" applyBorder="0" applyAlignment="0" applyProtection="0"/>
    <xf numFmtId="0" fontId="19" fillId="0" borderId="0"/>
    <xf numFmtId="0" fontId="21" fillId="26" borderId="185"/>
    <xf numFmtId="0" fontId="9" fillId="16" borderId="0" applyNumberFormat="0" applyBorder="0" applyAlignment="0" applyProtection="0"/>
    <xf numFmtId="0" fontId="1" fillId="0" borderId="0"/>
    <xf numFmtId="0" fontId="9" fillId="62" borderId="0" applyNumberFormat="0" applyBorder="0" applyAlignment="0" applyProtection="0"/>
    <xf numFmtId="0" fontId="21" fillId="0" borderId="185">
      <alignment horizontal="right" vertical="center"/>
    </xf>
    <xf numFmtId="0" fontId="19" fillId="52" borderId="184" applyNumberFormat="0" applyFont="0" applyAlignment="0" applyProtection="0"/>
    <xf numFmtId="0" fontId="52" fillId="0" borderId="183" applyNumberFormat="0" applyFill="0" applyAlignment="0" applyProtection="0"/>
    <xf numFmtId="0" fontId="24" fillId="33" borderId="0" applyNumberFormat="0" applyBorder="0" applyAlignment="0" applyProtection="0"/>
    <xf numFmtId="0" fontId="18" fillId="27" borderId="185">
      <alignment horizontal="right" vertical="center"/>
    </xf>
    <xf numFmtId="0" fontId="21" fillId="0" borderId="188">
      <alignment horizontal="left" vertical="center" wrapText="1" indent="2"/>
    </xf>
    <xf numFmtId="0" fontId="33" fillId="49" borderId="182" applyNumberFormat="0" applyAlignment="0" applyProtection="0"/>
    <xf numFmtId="4" fontId="18" fillId="27" borderId="185">
      <alignment horizontal="right" vertical="center"/>
    </xf>
    <xf numFmtId="0" fontId="18" fillId="27" borderId="187">
      <alignment horizontal="right" vertical="center"/>
    </xf>
    <xf numFmtId="167" fontId="21" fillId="53" borderId="185" applyNumberFormat="0" applyFont="0" applyBorder="0" applyAlignment="0" applyProtection="0">
      <alignment horizontal="right" vertical="center"/>
    </xf>
    <xf numFmtId="4" fontId="23" fillId="25" borderId="185">
      <alignment horizontal="right" vertical="center"/>
    </xf>
    <xf numFmtId="0" fontId="18" fillId="25" borderId="185">
      <alignment horizontal="right" vertical="center"/>
    </xf>
    <xf numFmtId="4" fontId="18" fillId="27" borderId="186">
      <alignment horizontal="right" vertical="center"/>
    </xf>
    <xf numFmtId="0" fontId="27" fillId="52" borderId="184" applyNumberFormat="0" applyFont="0" applyAlignment="0" applyProtection="0"/>
    <xf numFmtId="0" fontId="33" fillId="49" borderId="182" applyNumberFormat="0" applyAlignment="0" applyProtection="0"/>
    <xf numFmtId="0" fontId="18" fillId="25" borderId="185">
      <alignment horizontal="right" vertical="center"/>
    </xf>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4" fontId="23" fillId="25" borderId="185">
      <alignment horizontal="right" vertical="center"/>
    </xf>
    <xf numFmtId="0" fontId="1" fillId="0" borderId="0"/>
    <xf numFmtId="0" fontId="1" fillId="20" borderId="0" applyNumberFormat="0" applyBorder="0" applyAlignment="0" applyProtection="0"/>
    <xf numFmtId="0" fontId="24" fillId="37" borderId="0" applyNumberFormat="0" applyBorder="0" applyAlignment="0" applyProtection="0"/>
    <xf numFmtId="0" fontId="1" fillId="17" borderId="0" applyNumberFormat="0" applyBorder="0" applyAlignment="0" applyProtection="0"/>
    <xf numFmtId="0" fontId="9" fillId="58" borderId="0" applyNumberFormat="0" applyBorder="0" applyAlignment="0" applyProtection="0"/>
    <xf numFmtId="0" fontId="19" fillId="0" borderId="0"/>
    <xf numFmtId="0" fontId="30" fillId="49" borderId="181" applyNumberFormat="0" applyAlignment="0" applyProtection="0"/>
    <xf numFmtId="0" fontId="9" fillId="19" borderId="0" applyNumberFormat="0" applyBorder="0" applyAlignment="0" applyProtection="0"/>
    <xf numFmtId="4" fontId="18" fillId="27" borderId="185">
      <alignment horizontal="right" vertical="center"/>
    </xf>
    <xf numFmtId="0" fontId="27" fillId="52" borderId="184" applyNumberFormat="0" applyFont="0" applyAlignment="0" applyProtection="0"/>
    <xf numFmtId="0" fontId="92" fillId="0" borderId="0"/>
    <xf numFmtId="0" fontId="24" fillId="32" borderId="0" applyNumberFormat="0" applyBorder="0" applyAlignment="0" applyProtection="0"/>
    <xf numFmtId="0" fontId="18" fillId="27" borderId="187">
      <alignment horizontal="right" vertical="center"/>
    </xf>
    <xf numFmtId="0" fontId="27" fillId="52" borderId="184" applyNumberFormat="0" applyFont="0" applyAlignment="0" applyProtection="0"/>
    <xf numFmtId="0" fontId="18" fillId="27" borderId="186">
      <alignment horizontal="right" vertical="center"/>
    </xf>
    <xf numFmtId="0" fontId="1" fillId="0" borderId="0"/>
    <xf numFmtId="9" fontId="66" fillId="0" borderId="0" applyFont="0" applyFill="0" applyBorder="0" applyAlignment="0" applyProtection="0"/>
    <xf numFmtId="0" fontId="1" fillId="0" borderId="0"/>
    <xf numFmtId="0" fontId="9" fillId="7" borderId="0" applyNumberFormat="0" applyBorder="0" applyAlignment="0" applyProtection="0"/>
    <xf numFmtId="0" fontId="33" fillId="49" borderId="182" applyNumberFormat="0" applyAlignment="0" applyProtection="0"/>
    <xf numFmtId="0" fontId="96" fillId="0" borderId="17" applyNumberFormat="0" applyFill="0" applyAlignment="0" applyProtection="0">
      <alignment vertical="top"/>
      <protection locked="0"/>
    </xf>
    <xf numFmtId="0" fontId="21" fillId="26" borderId="185"/>
    <xf numFmtId="49" fontId="21" fillId="0" borderId="185" applyNumberFormat="0" applyFont="0" applyFill="0" applyBorder="0" applyProtection="0">
      <alignment horizontal="left" vertical="center" indent="2"/>
    </xf>
    <xf numFmtId="4" fontId="21" fillId="0" borderId="185">
      <alignment horizontal="right" vertical="center"/>
    </xf>
    <xf numFmtId="49" fontId="20" fillId="0" borderId="185" applyNumberFormat="0" applyFill="0" applyBorder="0" applyProtection="0">
      <alignment horizontal="left" vertical="center"/>
    </xf>
    <xf numFmtId="0" fontId="52" fillId="0" borderId="183" applyNumberFormat="0" applyFill="0" applyAlignment="0" applyProtection="0"/>
    <xf numFmtId="0" fontId="1" fillId="11" borderId="0" applyNumberFormat="0" applyBorder="0" applyAlignment="0" applyProtection="0"/>
    <xf numFmtId="164" fontId="1" fillId="0" borderId="0" applyFont="0" applyFill="0" applyBorder="0" applyAlignment="0" applyProtection="0"/>
    <xf numFmtId="175" fontId="19" fillId="0" borderId="0" applyFill="0" applyBorder="0" applyAlignment="0" applyProtection="0"/>
    <xf numFmtId="0" fontId="36" fillId="36" borderId="182" applyNumberFormat="0" applyAlignment="0" applyProtection="0"/>
    <xf numFmtId="0" fontId="21" fillId="0" borderId="188">
      <alignment horizontal="left" vertical="center" wrapText="1" indent="2"/>
    </xf>
    <xf numFmtId="9" fontId="74" fillId="0" borderId="0" applyFont="0" applyFill="0" applyBorder="0" applyAlignment="0" applyProtection="0"/>
    <xf numFmtId="0" fontId="1" fillId="0" borderId="0"/>
    <xf numFmtId="0" fontId="1" fillId="0" borderId="0"/>
    <xf numFmtId="0" fontId="1" fillId="0" borderId="0"/>
    <xf numFmtId="0" fontId="1" fillId="0" borderId="0"/>
    <xf numFmtId="0" fontId="1" fillId="11" borderId="0" applyNumberFormat="0" applyBorder="0" applyAlignment="0" applyProtection="0"/>
    <xf numFmtId="49" fontId="20" fillId="0" borderId="185" applyNumberFormat="0" applyFill="0" applyBorder="0" applyProtection="0">
      <alignment horizontal="left" vertical="center"/>
    </xf>
    <xf numFmtId="0" fontId="27" fillId="52" borderId="184" applyNumberFormat="0" applyFont="0" applyAlignment="0" applyProtection="0"/>
    <xf numFmtId="0" fontId="32" fillId="49" borderId="182" applyNumberFormat="0" applyAlignment="0" applyProtection="0"/>
    <xf numFmtId="0" fontId="32" fillId="49" borderId="182" applyNumberFormat="0" applyAlignment="0" applyProtection="0"/>
    <xf numFmtId="0" fontId="32" fillId="49" borderId="182" applyNumberFormat="0" applyAlignment="0" applyProtection="0"/>
    <xf numFmtId="0" fontId="23" fillId="25" borderId="185">
      <alignment horizontal="right" vertical="center"/>
    </xf>
    <xf numFmtId="0" fontId="37" fillId="0" borderId="183" applyNumberFormat="0" applyFill="0" applyAlignment="0" applyProtection="0"/>
    <xf numFmtId="0" fontId="32" fillId="49" borderId="182" applyNumberFormat="0" applyAlignment="0" applyProtection="0"/>
    <xf numFmtId="0" fontId="87" fillId="0" borderId="0" applyNumberFormat="0" applyFill="0" applyBorder="0" applyProtection="0">
      <alignment horizontal="right" vertical="top"/>
      <protection locked="0"/>
    </xf>
    <xf numFmtId="0" fontId="18" fillId="27" borderId="185">
      <alignment horizontal="right" vertical="center"/>
    </xf>
    <xf numFmtId="0" fontId="97" fillId="0" borderId="0"/>
    <xf numFmtId="0" fontId="87" fillId="0" borderId="0" applyNumberFormat="0" applyFill="0" applyBorder="0" applyProtection="0">
      <alignment horizontal="right" vertical="top"/>
      <protection locked="0"/>
    </xf>
    <xf numFmtId="0" fontId="45" fillId="36" borderId="182" applyNumberFormat="0" applyAlignment="0" applyProtection="0"/>
    <xf numFmtId="0" fontId="1" fillId="0" borderId="0"/>
    <xf numFmtId="0" fontId="1" fillId="0" borderId="0"/>
    <xf numFmtId="0" fontId="1" fillId="0" borderId="0"/>
    <xf numFmtId="0" fontId="1" fillId="0" borderId="0"/>
    <xf numFmtId="0" fontId="18" fillId="27" borderId="185">
      <alignment horizontal="right" vertical="center"/>
    </xf>
    <xf numFmtId="0" fontId="30" fillId="49" borderId="181" applyNumberFormat="0" applyAlignment="0" applyProtection="0"/>
    <xf numFmtId="0" fontId="32" fillId="49" borderId="182" applyNumberFormat="0" applyAlignment="0" applyProtection="0"/>
    <xf numFmtId="0" fontId="37" fillId="0" borderId="183" applyNumberFormat="0" applyFill="0" applyAlignment="0" applyProtection="0"/>
    <xf numFmtId="0" fontId="21" fillId="26" borderId="185"/>
    <xf numFmtId="4" fontId="21" fillId="26" borderId="185"/>
    <xf numFmtId="4" fontId="18" fillId="27" borderId="185">
      <alignment horizontal="right" vertical="center"/>
    </xf>
    <xf numFmtId="0" fontId="23" fillId="25" borderId="185">
      <alignment horizontal="right" vertical="center"/>
    </xf>
    <xf numFmtId="0" fontId="36" fillId="36" borderId="182" applyNumberFormat="0" applyAlignment="0" applyProtection="0"/>
    <xf numFmtId="0" fontId="33" fillId="49" borderId="182" applyNumberFormat="0" applyAlignment="0" applyProtection="0"/>
    <xf numFmtId="4" fontId="21" fillId="0" borderId="185">
      <alignment horizontal="right" vertical="center"/>
    </xf>
    <xf numFmtId="0" fontId="21" fillId="27" borderId="188">
      <alignment horizontal="left" vertical="center" wrapText="1" indent="2"/>
    </xf>
    <xf numFmtId="0" fontId="21" fillId="0" borderId="188">
      <alignment horizontal="left" vertical="center" wrapText="1" indent="2"/>
    </xf>
    <xf numFmtId="0" fontId="49" fillId="49" borderId="181" applyNumberFormat="0" applyAlignment="0" applyProtection="0"/>
    <xf numFmtId="0" fontId="45" fillId="36" borderId="182" applyNumberFormat="0" applyAlignment="0" applyProtection="0"/>
    <xf numFmtId="0" fontId="32" fillId="49" borderId="182" applyNumberFormat="0" applyAlignment="0" applyProtection="0"/>
    <xf numFmtId="0" fontId="30" fillId="49" borderId="181" applyNumberFormat="0" applyAlignment="0" applyProtection="0"/>
    <xf numFmtId="0" fontId="18" fillId="27" borderId="187">
      <alignment horizontal="right" vertical="center"/>
    </xf>
    <xf numFmtId="0" fontId="23" fillId="25" borderId="185">
      <alignment horizontal="right" vertical="center"/>
    </xf>
    <xf numFmtId="4" fontId="18" fillId="25" borderId="185">
      <alignment horizontal="right" vertical="center"/>
    </xf>
    <xf numFmtId="4" fontId="18" fillId="27" borderId="185">
      <alignment horizontal="right" vertical="center"/>
    </xf>
    <xf numFmtId="49" fontId="21" fillId="0" borderId="186" applyNumberFormat="0" applyFont="0" applyFill="0" applyBorder="0" applyProtection="0">
      <alignment horizontal="left" vertical="center" indent="5"/>
    </xf>
    <xf numFmtId="4" fontId="21" fillId="0" borderId="185" applyFill="0" applyBorder="0" applyProtection="0">
      <alignment horizontal="right" vertical="center"/>
    </xf>
    <xf numFmtId="4" fontId="18" fillId="25" borderId="185">
      <alignment horizontal="right" vertical="center"/>
    </xf>
    <xf numFmtId="0" fontId="45" fillId="36" borderId="182" applyNumberFormat="0" applyAlignment="0" applyProtection="0"/>
    <xf numFmtId="0" fontId="36" fillId="36" borderId="182" applyNumberFormat="0" applyAlignment="0" applyProtection="0"/>
    <xf numFmtId="0" fontId="32" fillId="49" borderId="182" applyNumberFormat="0" applyAlignment="0" applyProtection="0"/>
    <xf numFmtId="0" fontId="21" fillId="27" borderId="188">
      <alignment horizontal="left" vertical="center" wrapText="1" indent="2"/>
    </xf>
    <xf numFmtId="0" fontId="21" fillId="0" borderId="188">
      <alignment horizontal="left" vertical="center" wrapText="1" indent="2"/>
    </xf>
    <xf numFmtId="0" fontId="21" fillId="27" borderId="188">
      <alignment horizontal="left" vertical="center" wrapText="1" indent="2"/>
    </xf>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8" fillId="41"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32" fillId="49" borderId="190" applyNumberFormat="0" applyAlignment="0" applyProtection="0"/>
    <xf numFmtId="0" fontId="32" fillId="49" borderId="190" applyNumberFormat="0" applyAlignment="0" applyProtection="0"/>
    <xf numFmtId="0" fontId="32" fillId="49" borderId="190" applyNumberFormat="0" applyAlignment="0" applyProtection="0"/>
    <xf numFmtId="0" fontId="32" fillId="49" borderId="190" applyNumberFormat="0" applyAlignment="0" applyProtection="0"/>
    <xf numFmtId="0" fontId="32" fillId="49" borderId="190" applyNumberFormat="0" applyAlignment="0" applyProtection="0"/>
    <xf numFmtId="0" fontId="32" fillId="49" borderId="190" applyNumberFormat="0" applyAlignment="0" applyProtection="0"/>
    <xf numFmtId="0" fontId="32" fillId="49" borderId="190" applyNumberFormat="0" applyAlignment="0" applyProtection="0"/>
    <xf numFmtId="0" fontId="32" fillId="49" borderId="190" applyNumberFormat="0" applyAlignment="0" applyProtection="0"/>
    <xf numFmtId="0" fontId="32" fillId="49" borderId="190" applyNumberFormat="0" applyAlignment="0" applyProtection="0"/>
    <xf numFmtId="0" fontId="60" fillId="50" borderId="22" applyNumberFormat="0" applyAlignment="0" applyProtection="0"/>
    <xf numFmtId="0" fontId="60" fillId="50" borderId="22" applyNumberFormat="0" applyAlignment="0" applyProtection="0"/>
    <xf numFmtId="0" fontId="60" fillId="50" borderId="22" applyNumberFormat="0" applyAlignment="0" applyProtection="0"/>
    <xf numFmtId="0" fontId="60" fillId="50" borderId="22" applyNumberFormat="0" applyAlignment="0" applyProtection="0"/>
    <xf numFmtId="0" fontId="60" fillId="50" borderId="22" applyNumberFormat="0" applyAlignment="0" applyProtection="0"/>
    <xf numFmtId="0" fontId="60" fillId="50" borderId="22" applyNumberFormat="0" applyAlignment="0" applyProtection="0"/>
    <xf numFmtId="0" fontId="60" fillId="50" borderId="22" applyNumberFormat="0" applyAlignment="0" applyProtection="0"/>
    <xf numFmtId="0" fontId="60" fillId="50" borderId="22" applyNumberFormat="0" applyAlignment="0" applyProtection="0"/>
    <xf numFmtId="0" fontId="60" fillId="50" borderId="22" applyNumberFormat="0" applyAlignment="0" applyProtection="0"/>
    <xf numFmtId="0" fontId="57" fillId="0" borderId="27" applyNumberFormat="0" applyFill="0" applyAlignment="0" applyProtection="0"/>
    <xf numFmtId="0" fontId="57" fillId="0" borderId="27" applyNumberFormat="0" applyFill="0" applyAlignment="0" applyProtection="0"/>
    <xf numFmtId="0" fontId="57" fillId="0" borderId="27" applyNumberFormat="0" applyFill="0" applyAlignment="0" applyProtection="0"/>
    <xf numFmtId="0" fontId="57" fillId="0" borderId="27" applyNumberFormat="0" applyFill="0" applyAlignment="0" applyProtection="0"/>
    <xf numFmtId="0" fontId="57" fillId="0" borderId="27" applyNumberFormat="0" applyFill="0" applyAlignment="0" applyProtection="0"/>
    <xf numFmtId="0" fontId="57" fillId="0" borderId="27" applyNumberFormat="0" applyFill="0" applyAlignment="0" applyProtection="0"/>
    <xf numFmtId="0" fontId="57" fillId="0" borderId="27" applyNumberFormat="0" applyFill="0" applyAlignment="0" applyProtection="0"/>
    <xf numFmtId="0" fontId="57" fillId="0" borderId="27" applyNumberFormat="0" applyFill="0" applyAlignment="0" applyProtection="0"/>
    <xf numFmtId="0" fontId="57" fillId="0" borderId="27" applyNumberFormat="0" applyFill="0" applyAlignment="0" applyProtection="0"/>
    <xf numFmtId="179" fontId="106" fillId="0" borderId="0">
      <protection locked="0"/>
    </xf>
    <xf numFmtId="180" fontId="106" fillId="0" borderId="0">
      <protection locked="0"/>
    </xf>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28" fillId="45" borderId="0" applyNumberFormat="0" applyBorder="0" applyAlignment="0" applyProtection="0"/>
    <xf numFmtId="0" fontId="9" fillId="58" borderId="0" applyNumberFormat="0" applyBorder="0" applyAlignment="0" applyProtection="0"/>
    <xf numFmtId="0" fontId="28" fillId="45"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36" fillId="36" borderId="190" applyNumberFormat="0" applyAlignment="0" applyProtection="0"/>
    <xf numFmtId="0" fontId="36" fillId="36" borderId="190" applyNumberFormat="0" applyAlignment="0" applyProtection="0"/>
    <xf numFmtId="0" fontId="36" fillId="36" borderId="190" applyNumberFormat="0" applyAlignment="0" applyProtection="0"/>
    <xf numFmtId="0" fontId="36" fillId="36" borderId="190" applyNumberFormat="0" applyAlignment="0" applyProtection="0"/>
    <xf numFmtId="0" fontId="36" fillId="36" borderId="190" applyNumberFormat="0" applyAlignment="0" applyProtection="0"/>
    <xf numFmtId="0" fontId="36" fillId="36" borderId="190" applyNumberFormat="0" applyAlignment="0" applyProtection="0"/>
    <xf numFmtId="0" fontId="36" fillId="36" borderId="190" applyNumberFormat="0" applyAlignment="0" applyProtection="0"/>
    <xf numFmtId="0" fontId="36" fillId="36" borderId="190" applyNumberFormat="0" applyAlignment="0" applyProtection="0"/>
    <xf numFmtId="0" fontId="36" fillId="36" borderId="190" applyNumberFormat="0" applyAlignment="0" applyProtection="0"/>
    <xf numFmtId="0" fontId="107" fillId="0" borderId="0"/>
    <xf numFmtId="181" fontId="108" fillId="0" borderId="0">
      <protection locked="0"/>
    </xf>
    <xf numFmtId="181" fontId="108" fillId="0" borderId="0">
      <protection locked="0"/>
    </xf>
    <xf numFmtId="181" fontId="108" fillId="0" borderId="0">
      <protection locked="0"/>
    </xf>
    <xf numFmtId="181" fontId="108" fillId="0" borderId="0">
      <protection locked="0"/>
    </xf>
    <xf numFmtId="181" fontId="108" fillId="0" borderId="0">
      <protection locked="0"/>
    </xf>
    <xf numFmtId="181" fontId="108" fillId="0" borderId="0">
      <protection locked="0"/>
    </xf>
    <xf numFmtId="181" fontId="108" fillId="0" borderId="0">
      <protection locked="0"/>
    </xf>
    <xf numFmtId="182" fontId="106" fillId="0" borderId="0">
      <protection locked="0"/>
    </xf>
    <xf numFmtId="181" fontId="109" fillId="0" borderId="0">
      <protection locked="0"/>
    </xf>
    <xf numFmtId="181" fontId="109" fillId="0" borderId="0">
      <protection locked="0"/>
    </xf>
    <xf numFmtId="0" fontId="50" fillId="32"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36" fillId="36" borderId="190" applyNumberFormat="0" applyAlignment="0" applyProtection="0"/>
    <xf numFmtId="0" fontId="110" fillId="51" borderId="0" applyNumberFormat="0" applyBorder="0" applyAlignment="0" applyProtection="0"/>
    <xf numFmtId="0" fontId="110" fillId="51" borderId="0" applyNumberFormat="0" applyBorder="0" applyAlignment="0" applyProtection="0"/>
    <xf numFmtId="0" fontId="110" fillId="51" borderId="0" applyNumberFormat="0" applyBorder="0" applyAlignment="0" applyProtection="0"/>
    <xf numFmtId="0" fontId="110" fillId="51" borderId="0" applyNumberFormat="0" applyBorder="0" applyAlignment="0" applyProtection="0"/>
    <xf numFmtId="0" fontId="110" fillId="51" borderId="0" applyNumberFormat="0" applyBorder="0" applyAlignment="0" applyProtection="0"/>
    <xf numFmtId="0" fontId="110" fillId="51" borderId="0" applyNumberFormat="0" applyBorder="0" applyAlignment="0" applyProtection="0"/>
    <xf numFmtId="0" fontId="110" fillId="51" borderId="0" applyNumberFormat="0" applyBorder="0" applyAlignment="0" applyProtection="0"/>
    <xf numFmtId="0" fontId="110" fillId="51" borderId="0" applyNumberFormat="0" applyBorder="0" applyAlignment="0" applyProtection="0"/>
    <xf numFmtId="0" fontId="110" fillId="51" borderId="0" applyNumberFormat="0" applyBorder="0" applyAlignment="0" applyProtection="0"/>
    <xf numFmtId="0" fontId="19" fillId="0" borderId="0"/>
    <xf numFmtId="0" fontId="103"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11" fillId="0" borderId="0"/>
    <xf numFmtId="0" fontId="19" fillId="0" borderId="0"/>
    <xf numFmtId="0" fontId="19" fillId="0" borderId="0"/>
    <xf numFmtId="0" fontId="19" fillId="0" borderId="0"/>
    <xf numFmtId="0" fontId="19" fillId="0" borderId="0"/>
    <xf numFmtId="0" fontId="14" fillId="0" borderId="0"/>
    <xf numFmtId="0" fontId="14" fillId="0" borderId="0"/>
    <xf numFmtId="0" fontId="1" fillId="0" borderId="0"/>
    <xf numFmtId="0" fontId="19" fillId="0" borderId="0"/>
    <xf numFmtId="0" fontId="14" fillId="0" borderId="0"/>
    <xf numFmtId="0" fontId="19" fillId="0" borderId="0"/>
    <xf numFmtId="0" fontId="1" fillId="0" borderId="0"/>
    <xf numFmtId="0" fontId="24" fillId="52" borderId="191" applyNumberFormat="0" applyFont="0" applyAlignment="0" applyProtection="0"/>
    <xf numFmtId="0" fontId="24" fillId="52" borderId="191" applyNumberFormat="0" applyFont="0" applyAlignment="0" applyProtection="0"/>
    <xf numFmtId="0" fontId="24" fillId="52" borderId="191" applyNumberFormat="0" applyFont="0" applyAlignment="0" applyProtection="0"/>
    <xf numFmtId="0" fontId="24" fillId="52" borderId="191" applyNumberFormat="0" applyFont="0" applyAlignment="0" applyProtection="0"/>
    <xf numFmtId="0" fontId="24" fillId="52" borderId="191" applyNumberFormat="0" applyFont="0" applyAlignment="0" applyProtection="0"/>
    <xf numFmtId="0" fontId="24" fillId="52" borderId="191" applyNumberFormat="0" applyFont="0" applyAlignment="0" applyProtection="0"/>
    <xf numFmtId="0" fontId="24" fillId="52" borderId="191" applyNumberFormat="0" applyFont="0" applyAlignment="0" applyProtection="0"/>
    <xf numFmtId="0" fontId="24" fillId="52" borderId="191" applyNumberFormat="0" applyFont="0" applyAlignment="0" applyProtection="0"/>
    <xf numFmtId="0" fontId="24" fillId="52" borderId="191" applyNumberFormat="0" applyFont="0" applyAlignment="0" applyProtection="0"/>
    <xf numFmtId="0" fontId="67" fillId="52" borderId="191" applyNumberFormat="0" applyFont="0" applyAlignment="0" applyProtection="0"/>
    <xf numFmtId="9" fontId="19" fillId="0" borderId="0" applyFont="0" applyFill="0" applyBorder="0" applyAlignment="0" applyProtection="0"/>
    <xf numFmtId="9" fontId="24" fillId="0" borderId="0" applyFont="0" applyFill="0" applyBorder="0" applyAlignment="0" applyProtection="0"/>
    <xf numFmtId="0" fontId="30" fillId="49" borderId="192" applyNumberFormat="0" applyAlignment="0" applyProtection="0"/>
    <xf numFmtId="0" fontId="30" fillId="49" borderId="192" applyNumberFormat="0" applyAlignment="0" applyProtection="0"/>
    <xf numFmtId="0" fontId="30" fillId="49" borderId="192" applyNumberFormat="0" applyAlignment="0" applyProtection="0"/>
    <xf numFmtId="0" fontId="30" fillId="49" borderId="192" applyNumberFormat="0" applyAlignment="0" applyProtection="0"/>
    <xf numFmtId="0" fontId="30" fillId="49" borderId="192" applyNumberFormat="0" applyAlignment="0" applyProtection="0"/>
    <xf numFmtId="0" fontId="30" fillId="49" borderId="192" applyNumberFormat="0" applyAlignment="0" applyProtection="0"/>
    <xf numFmtId="0" fontId="30" fillId="49" borderId="192" applyNumberFormat="0" applyAlignment="0" applyProtection="0"/>
    <xf numFmtId="0" fontId="30" fillId="49" borderId="192" applyNumberFormat="0" applyAlignment="0" applyProtection="0"/>
    <xf numFmtId="0" fontId="30" fillId="49" borderId="192" applyNumberFormat="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53" fillId="0" borderId="0" applyNumberFormat="0" applyFill="0" applyBorder="0" applyAlignment="0" applyProtection="0"/>
    <xf numFmtId="0" fontId="54" fillId="0" borderId="24" applyNumberFormat="0" applyFill="0" applyAlignment="0" applyProtection="0"/>
    <xf numFmtId="0" fontId="54" fillId="0" borderId="24" applyNumberFormat="0" applyFill="0" applyAlignment="0" applyProtection="0"/>
    <xf numFmtId="0" fontId="54" fillId="0" borderId="24" applyNumberFormat="0" applyFill="0" applyAlignment="0" applyProtection="0"/>
    <xf numFmtId="0" fontId="54" fillId="0" borderId="24" applyNumberFormat="0" applyFill="0" applyAlignment="0" applyProtection="0"/>
    <xf numFmtId="0" fontId="54" fillId="0" borderId="24" applyNumberFormat="0" applyFill="0" applyAlignment="0" applyProtection="0"/>
    <xf numFmtId="0" fontId="54" fillId="0" borderId="24" applyNumberFormat="0" applyFill="0" applyAlignment="0" applyProtection="0"/>
    <xf numFmtId="0" fontId="54" fillId="0" borderId="24" applyNumberFormat="0" applyFill="0" applyAlignment="0" applyProtection="0"/>
    <xf numFmtId="0" fontId="54" fillId="0" borderId="24" applyNumberFormat="0" applyFill="0" applyAlignment="0" applyProtection="0"/>
    <xf numFmtId="0" fontId="54" fillId="0" borderId="24" applyNumberFormat="0" applyFill="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5" fillId="0" borderId="25" applyNumberFormat="0" applyFill="0" applyAlignment="0" applyProtection="0"/>
    <xf numFmtId="0" fontId="55" fillId="0" borderId="25" applyNumberFormat="0" applyFill="0" applyAlignment="0" applyProtection="0"/>
    <xf numFmtId="0" fontId="55" fillId="0" borderId="25" applyNumberFormat="0" applyFill="0" applyAlignment="0" applyProtection="0"/>
    <xf numFmtId="0" fontId="55" fillId="0" borderId="25" applyNumberFormat="0" applyFill="0" applyAlignment="0" applyProtection="0"/>
    <xf numFmtId="0" fontId="55" fillId="0" borderId="25" applyNumberFormat="0" applyFill="0" applyAlignment="0" applyProtection="0"/>
    <xf numFmtId="0" fontId="55" fillId="0" borderId="25" applyNumberFormat="0" applyFill="0" applyAlignment="0" applyProtection="0"/>
    <xf numFmtId="0" fontId="55" fillId="0" borderId="25" applyNumberFormat="0" applyFill="0" applyAlignment="0" applyProtection="0"/>
    <xf numFmtId="0" fontId="55" fillId="0" borderId="25" applyNumberFormat="0" applyFill="0" applyAlignment="0" applyProtection="0"/>
    <xf numFmtId="0" fontId="55" fillId="0" borderId="25" applyNumberFormat="0" applyFill="0" applyAlignment="0" applyProtection="0"/>
    <xf numFmtId="0" fontId="56" fillId="0" borderId="26" applyNumberFormat="0" applyFill="0" applyAlignment="0" applyProtection="0"/>
    <xf numFmtId="0" fontId="56" fillId="0" borderId="26" applyNumberFormat="0" applyFill="0" applyAlignment="0" applyProtection="0"/>
    <xf numFmtId="0" fontId="56" fillId="0" borderId="26" applyNumberFormat="0" applyFill="0" applyAlignment="0" applyProtection="0"/>
    <xf numFmtId="0" fontId="56" fillId="0" borderId="26" applyNumberFormat="0" applyFill="0" applyAlignment="0" applyProtection="0"/>
    <xf numFmtId="0" fontId="56" fillId="0" borderId="26" applyNumberFormat="0" applyFill="0" applyAlignment="0" applyProtection="0"/>
    <xf numFmtId="0" fontId="56" fillId="0" borderId="26" applyNumberFormat="0" applyFill="0" applyAlignment="0" applyProtection="0"/>
    <xf numFmtId="0" fontId="56" fillId="0" borderId="26" applyNumberFormat="0" applyFill="0" applyAlignment="0" applyProtection="0"/>
    <xf numFmtId="0" fontId="56" fillId="0" borderId="26" applyNumberFormat="0" applyFill="0" applyAlignment="0" applyProtection="0"/>
    <xf numFmtId="0" fontId="56" fillId="0" borderId="26" applyNumberFormat="0" applyFill="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37" fillId="0" borderId="193" applyNumberFormat="0" applyFill="0" applyAlignment="0" applyProtection="0"/>
    <xf numFmtId="0" fontId="37" fillId="0" borderId="193" applyNumberFormat="0" applyFill="0" applyAlignment="0" applyProtection="0"/>
    <xf numFmtId="0" fontId="37" fillId="0" borderId="193" applyNumberFormat="0" applyFill="0" applyAlignment="0" applyProtection="0"/>
    <xf numFmtId="0" fontId="37" fillId="0" borderId="193" applyNumberFormat="0" applyFill="0" applyAlignment="0" applyProtection="0"/>
    <xf numFmtId="0" fontId="37" fillId="0" borderId="193" applyNumberFormat="0" applyFill="0" applyAlignment="0" applyProtection="0"/>
    <xf numFmtId="0" fontId="37" fillId="0" borderId="193" applyNumberFormat="0" applyFill="0" applyAlignment="0" applyProtection="0"/>
    <xf numFmtId="0" fontId="37" fillId="0" borderId="193" applyNumberFormat="0" applyFill="0" applyAlignment="0" applyProtection="0"/>
    <xf numFmtId="0" fontId="37" fillId="0" borderId="193" applyNumberFormat="0" applyFill="0" applyAlignment="0" applyProtection="0"/>
    <xf numFmtId="0" fontId="37" fillId="0" borderId="193" applyNumberFormat="0" applyFill="0" applyAlignment="0" applyProtection="0"/>
    <xf numFmtId="0" fontId="58" fillId="0" borderId="0" applyNumberFormat="0" applyFill="0" applyBorder="0" applyAlignment="0" applyProtection="0"/>
    <xf numFmtId="0" fontId="89" fillId="0" borderId="0"/>
    <xf numFmtId="0" fontId="103" fillId="0" borderId="0"/>
    <xf numFmtId="178" fontId="1" fillId="0" borderId="0" applyFont="0" applyFill="0" applyBorder="0" applyAlignment="0" applyProtection="0"/>
    <xf numFmtId="164" fontId="1" fillId="0" borderId="0" applyFont="0" applyFill="0" applyBorder="0" applyAlignment="0" applyProtection="0"/>
    <xf numFmtId="178" fontId="1" fillId="0" borderId="0" applyFont="0" applyFill="0" applyBorder="0" applyAlignment="0" applyProtection="0"/>
    <xf numFmtId="9" fontId="1" fillId="0" borderId="0" applyFont="0" applyFill="0" applyBorder="0" applyAlignment="0" applyProtection="0"/>
    <xf numFmtId="164" fontId="19" fillId="0" borderId="0" applyFont="0" applyFill="0" applyBorder="0" applyAlignment="0" applyProtection="0"/>
    <xf numFmtId="0" fontId="36" fillId="36" borderId="190" applyNumberFormat="0" applyAlignment="0" applyProtection="0"/>
    <xf numFmtId="0" fontId="30" fillId="49" borderId="192" applyNumberFormat="0" applyAlignment="0" applyProtection="0"/>
    <xf numFmtId="0" fontId="67" fillId="52" borderId="191" applyNumberFormat="0" applyFont="0" applyAlignment="0" applyProtection="0"/>
    <xf numFmtId="0" fontId="65" fillId="0" borderId="0"/>
    <xf numFmtId="0" fontId="1" fillId="0" borderId="0"/>
    <xf numFmtId="0" fontId="36" fillId="36" borderId="190" applyNumberFormat="0" applyAlignment="0" applyProtection="0"/>
    <xf numFmtId="0" fontId="32" fillId="49" borderId="190" applyNumberFormat="0" applyAlignment="0" applyProtection="0"/>
    <xf numFmtId="177" fontId="65" fillId="0" borderId="0" applyFont="0" applyFill="0" applyBorder="0" applyAlignment="0" applyProtection="0"/>
    <xf numFmtId="164" fontId="19"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9" fillId="0" borderId="0"/>
    <xf numFmtId="172" fontId="1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05" fillId="0" borderId="0" applyFont="0" applyFill="0" applyBorder="0" applyAlignment="0" applyProtection="0"/>
    <xf numFmtId="0" fontId="1" fillId="0" borderId="0"/>
    <xf numFmtId="9" fontId="19" fillId="0" borderId="0" applyFont="0" applyFill="0" applyBorder="0" applyAlignment="0" applyProtection="0"/>
    <xf numFmtId="9" fontId="10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164" fontId="65" fillId="0" borderId="0" applyFont="0" applyFill="0" applyBorder="0" applyAlignment="0" applyProtection="0"/>
    <xf numFmtId="0" fontId="1" fillId="0" borderId="0"/>
    <xf numFmtId="164" fontId="1" fillId="0" borderId="0" applyFont="0" applyFill="0" applyBorder="0" applyAlignment="0" applyProtection="0"/>
    <xf numFmtId="0" fontId="30" fillId="49" borderId="192" applyNumberFormat="0" applyAlignment="0" applyProtection="0"/>
    <xf numFmtId="0" fontId="67" fillId="52" borderId="191" applyNumberFormat="0" applyFont="0" applyAlignment="0" applyProtection="0"/>
    <xf numFmtId="0" fontId="36" fillId="36" borderId="190" applyNumberFormat="0" applyAlignment="0" applyProtection="0"/>
    <xf numFmtId="0" fontId="32" fillId="49" borderId="190" applyNumberFormat="0" applyAlignment="0" applyProtection="0"/>
    <xf numFmtId="0" fontId="65"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178" fontId="1" fillId="0" borderId="0" applyFont="0" applyFill="0" applyBorder="0" applyAlignment="0" applyProtection="0"/>
    <xf numFmtId="164" fontId="1" fillId="0" borderId="0" applyFont="0" applyFill="0" applyBorder="0" applyAlignment="0" applyProtection="0"/>
    <xf numFmtId="178" fontId="1" fillId="0" borderId="0" applyFont="0" applyFill="0" applyBorder="0" applyAlignment="0" applyProtection="0"/>
    <xf numFmtId="0" fontId="76" fillId="0" borderId="0" applyNumberFormat="0" applyFill="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57" borderId="164" applyNumberFormat="0" applyFont="0" applyAlignment="0" applyProtection="0"/>
    <xf numFmtId="9" fontId="1" fillId="0" borderId="0" applyFont="0" applyFill="0" applyBorder="0" applyAlignment="0" applyProtection="0"/>
    <xf numFmtId="178" fontId="1" fillId="0" borderId="0" applyFont="0" applyFill="0" applyBorder="0" applyAlignment="0" applyProtection="0"/>
    <xf numFmtId="164" fontId="1" fillId="0" borderId="0" applyFont="0" applyFill="0" applyBorder="0" applyAlignment="0" applyProtection="0"/>
    <xf numFmtId="178" fontId="1" fillId="0" borderId="0" applyFont="0" applyFill="0" applyBorder="0" applyAlignment="0" applyProtection="0"/>
    <xf numFmtId="0" fontId="30" fillId="49" borderId="192" applyNumberFormat="0" applyAlignment="0" applyProtection="0"/>
    <xf numFmtId="0" fontId="32" fillId="49" borderId="190" applyNumberFormat="0" applyAlignment="0" applyProtection="0"/>
    <xf numFmtId="0" fontId="67" fillId="52" borderId="191" applyNumberFormat="0" applyFont="0" applyAlignment="0" applyProtection="0"/>
    <xf numFmtId="0" fontId="1" fillId="0" borderId="0"/>
    <xf numFmtId="0" fontId="32" fillId="49" borderId="190" applyNumberFormat="0" applyAlignment="0" applyProtection="0"/>
    <xf numFmtId="0" fontId="32" fillId="49" borderId="190" applyNumberFormat="0" applyAlignment="0" applyProtection="0"/>
    <xf numFmtId="0" fontId="32" fillId="49" borderId="190" applyNumberFormat="0" applyAlignment="0" applyProtection="0"/>
    <xf numFmtId="0" fontId="32" fillId="49" borderId="190" applyNumberFormat="0" applyAlignment="0" applyProtection="0"/>
    <xf numFmtId="0" fontId="32" fillId="49" borderId="190" applyNumberFormat="0" applyAlignment="0" applyProtection="0"/>
    <xf numFmtId="0" fontId="32" fillId="49" borderId="190" applyNumberFormat="0" applyAlignment="0" applyProtection="0"/>
    <xf numFmtId="0" fontId="32" fillId="49" borderId="190" applyNumberFormat="0" applyAlignment="0" applyProtection="0"/>
    <xf numFmtId="0" fontId="32" fillId="49" borderId="190" applyNumberFormat="0" applyAlignment="0" applyProtection="0"/>
    <xf numFmtId="0" fontId="32" fillId="49" borderId="190" applyNumberFormat="0" applyAlignment="0" applyProtection="0"/>
    <xf numFmtId="0" fontId="36" fillId="36" borderId="190" applyNumberFormat="0" applyAlignment="0" applyProtection="0"/>
    <xf numFmtId="0" fontId="36" fillId="36" borderId="190" applyNumberFormat="0" applyAlignment="0" applyProtection="0"/>
    <xf numFmtId="0" fontId="36" fillId="36" borderId="190" applyNumberFormat="0" applyAlignment="0" applyProtection="0"/>
    <xf numFmtId="0" fontId="36" fillId="36" borderId="190" applyNumberFormat="0" applyAlignment="0" applyProtection="0"/>
    <xf numFmtId="0" fontId="36" fillId="36" borderId="190" applyNumberFormat="0" applyAlignment="0" applyProtection="0"/>
    <xf numFmtId="0" fontId="36" fillId="36" borderId="190" applyNumberFormat="0" applyAlignment="0" applyProtection="0"/>
    <xf numFmtId="0" fontId="36" fillId="36" borderId="190" applyNumberFormat="0" applyAlignment="0" applyProtection="0"/>
    <xf numFmtId="0" fontId="36" fillId="36" borderId="190" applyNumberFormat="0" applyAlignment="0" applyProtection="0"/>
    <xf numFmtId="0" fontId="36" fillId="36" borderId="190" applyNumberFormat="0" applyAlignment="0" applyProtection="0"/>
    <xf numFmtId="0" fontId="1" fillId="0" borderId="0"/>
    <xf numFmtId="0" fontId="1" fillId="0" borderId="0"/>
    <xf numFmtId="0" fontId="1" fillId="0" borderId="0"/>
    <xf numFmtId="0" fontId="1" fillId="0" borderId="0"/>
    <xf numFmtId="0" fontId="1" fillId="0" borderId="0"/>
    <xf numFmtId="0" fontId="24" fillId="52" borderId="191" applyNumberFormat="0" applyFont="0" applyAlignment="0" applyProtection="0"/>
    <xf numFmtId="0" fontId="24" fillId="52" borderId="191" applyNumberFormat="0" applyFont="0" applyAlignment="0" applyProtection="0"/>
    <xf numFmtId="0" fontId="24" fillId="52" borderId="191" applyNumberFormat="0" applyFont="0" applyAlignment="0" applyProtection="0"/>
    <xf numFmtId="0" fontId="24" fillId="52" borderId="191" applyNumberFormat="0" applyFont="0" applyAlignment="0" applyProtection="0"/>
    <xf numFmtId="0" fontId="24" fillId="52" borderId="191" applyNumberFormat="0" applyFont="0" applyAlignment="0" applyProtection="0"/>
    <xf numFmtId="0" fontId="24" fillId="52" borderId="191" applyNumberFormat="0" applyFont="0" applyAlignment="0" applyProtection="0"/>
    <xf numFmtId="0" fontId="24" fillId="52" borderId="191" applyNumberFormat="0" applyFont="0" applyAlignment="0" applyProtection="0"/>
    <xf numFmtId="0" fontId="24" fillId="52" borderId="191" applyNumberFormat="0" applyFont="0" applyAlignment="0" applyProtection="0"/>
    <xf numFmtId="0" fontId="24" fillId="52" borderId="191" applyNumberFormat="0" applyFont="0" applyAlignment="0" applyProtection="0"/>
    <xf numFmtId="0" fontId="30" fillId="49" borderId="192" applyNumberFormat="0" applyAlignment="0" applyProtection="0"/>
    <xf numFmtId="0" fontId="30" fillId="49" borderId="192" applyNumberFormat="0" applyAlignment="0" applyProtection="0"/>
    <xf numFmtId="0" fontId="30" fillId="49" borderId="192" applyNumberFormat="0" applyAlignment="0" applyProtection="0"/>
    <xf numFmtId="0" fontId="30" fillId="49" borderId="192" applyNumberFormat="0" applyAlignment="0" applyProtection="0"/>
    <xf numFmtId="0" fontId="30" fillId="49" borderId="192" applyNumberFormat="0" applyAlignment="0" applyProtection="0"/>
    <xf numFmtId="0" fontId="30" fillId="49" borderId="192" applyNumberFormat="0" applyAlignment="0" applyProtection="0"/>
    <xf numFmtId="0" fontId="30" fillId="49" borderId="192" applyNumberFormat="0" applyAlignment="0" applyProtection="0"/>
    <xf numFmtId="0" fontId="30" fillId="49" borderId="192" applyNumberFormat="0" applyAlignment="0" applyProtection="0"/>
    <xf numFmtId="0" fontId="30" fillId="49" borderId="192" applyNumberFormat="0" applyAlignment="0" applyProtection="0"/>
    <xf numFmtId="0" fontId="37" fillId="0" borderId="193" applyNumberFormat="0" applyFill="0" applyAlignment="0" applyProtection="0"/>
    <xf numFmtId="0" fontId="37" fillId="0" borderId="193" applyNumberFormat="0" applyFill="0" applyAlignment="0" applyProtection="0"/>
    <xf numFmtId="0" fontId="37" fillId="0" borderId="193" applyNumberFormat="0" applyFill="0" applyAlignment="0" applyProtection="0"/>
    <xf numFmtId="0" fontId="37" fillId="0" borderId="193" applyNumberFormat="0" applyFill="0" applyAlignment="0" applyProtection="0"/>
    <xf numFmtId="0" fontId="37" fillId="0" borderId="193" applyNumberFormat="0" applyFill="0" applyAlignment="0" applyProtection="0"/>
    <xf numFmtId="0" fontId="37" fillId="0" borderId="193" applyNumberFormat="0" applyFill="0" applyAlignment="0" applyProtection="0"/>
    <xf numFmtId="0" fontId="37" fillId="0" borderId="193" applyNumberFormat="0" applyFill="0" applyAlignment="0" applyProtection="0"/>
    <xf numFmtId="0" fontId="37" fillId="0" borderId="193" applyNumberFormat="0" applyFill="0" applyAlignment="0" applyProtection="0"/>
    <xf numFmtId="0" fontId="37" fillId="0" borderId="193" applyNumberFormat="0" applyFill="0" applyAlignment="0" applyProtection="0"/>
    <xf numFmtId="178" fontId="1" fillId="0" borderId="0" applyFont="0" applyFill="0" applyBorder="0" applyAlignment="0" applyProtection="0"/>
    <xf numFmtId="0" fontId="66" fillId="0" borderId="0"/>
    <xf numFmtId="9" fontId="66"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1" fontId="83" fillId="0" borderId="0"/>
    <xf numFmtId="0" fontId="102" fillId="0" borderId="0" applyNumberFormat="0" applyFill="0" applyBorder="0" applyAlignment="0" applyProtection="0"/>
    <xf numFmtId="0" fontId="78" fillId="0" borderId="0" applyNumberFormat="0" applyFill="0" applyBorder="0" applyAlignment="0" applyProtection="0"/>
    <xf numFmtId="0" fontId="79" fillId="55" borderId="0" applyNumberFormat="0" applyBorder="0" applyAlignment="0" applyProtection="0"/>
    <xf numFmtId="0" fontId="80" fillId="56" borderId="0" applyNumberFormat="0" applyBorder="0" applyAlignment="0" applyProtection="0"/>
    <xf numFmtId="0" fontId="81" fillId="2" borderId="0" applyNumberFormat="0" applyBorder="0" applyAlignment="0" applyProtection="0"/>
    <xf numFmtId="0" fontId="6" fillId="0" borderId="0" applyNumberFormat="0" applyFill="0" applyBorder="0" applyAlignment="0" applyProtection="0"/>
    <xf numFmtId="0" fontId="1" fillId="57" borderId="164" applyNumberFormat="0" applyFont="0" applyAlignment="0" applyProtection="0"/>
    <xf numFmtId="0" fontId="7" fillId="0" borderId="0" applyNumberFormat="0" applyFill="0" applyBorder="0" applyAlignment="0" applyProtection="0"/>
    <xf numFmtId="0" fontId="1" fillId="5" borderId="0" applyNumberFormat="0" applyBorder="0" applyAlignment="0" applyProtection="0"/>
    <xf numFmtId="0" fontId="1" fillId="6" borderId="0" applyNumberFormat="0" applyBorder="0" applyAlignment="0" applyProtection="0"/>
    <xf numFmtId="0" fontId="9" fillId="7" borderId="0" applyNumberFormat="0" applyBorder="0" applyAlignment="0" applyProtection="0"/>
    <xf numFmtId="0" fontId="9" fillId="59"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9" fillId="10" borderId="0" applyNumberFormat="0" applyBorder="0" applyAlignment="0" applyProtection="0"/>
    <xf numFmtId="0" fontId="9" fillId="6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9" fillId="13" borderId="0" applyNumberFormat="0" applyBorder="0" applyAlignment="0" applyProtection="0"/>
    <xf numFmtId="0" fontId="9" fillId="6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9" fillId="62"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0" fontId="9" fillId="63"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1" fillId="0" borderId="0"/>
    <xf numFmtId="0" fontId="66" fillId="0" borderId="0"/>
    <xf numFmtId="164" fontId="66" fillId="0" borderId="0" applyFont="0" applyFill="0" applyBorder="0" applyAlignment="0" applyProtection="0"/>
    <xf numFmtId="0" fontId="66" fillId="0" borderId="0"/>
    <xf numFmtId="0" fontId="101" fillId="0" borderId="0"/>
    <xf numFmtId="0" fontId="104" fillId="0" borderId="0"/>
    <xf numFmtId="0" fontId="1" fillId="0" borderId="0"/>
    <xf numFmtId="178" fontId="1" fillId="0" borderId="0" applyFont="0" applyFill="0" applyBorder="0" applyAlignment="0" applyProtection="0"/>
    <xf numFmtId="0" fontId="1" fillId="5" borderId="0" applyNumberFormat="0" applyBorder="0" applyAlignment="0" applyProtection="0"/>
    <xf numFmtId="0" fontId="1" fillId="6" borderId="0" applyNumberFormat="0" applyBorder="0" applyAlignment="0" applyProtection="0"/>
    <xf numFmtId="164" fontId="1" fillId="0" borderId="0" applyFont="0" applyFill="0" applyBorder="0" applyAlignment="0" applyProtection="0"/>
    <xf numFmtId="0" fontId="19" fillId="0" borderId="0"/>
    <xf numFmtId="178" fontId="1" fillId="0" borderId="0" applyFont="0" applyFill="0" applyBorder="0" applyAlignment="0" applyProtection="0"/>
    <xf numFmtId="0" fontId="1" fillId="0" borderId="0"/>
    <xf numFmtId="9" fontId="1" fillId="0" borderId="0" applyFont="0" applyFill="0" applyBorder="0" applyAlignment="0" applyProtection="0"/>
    <xf numFmtId="178" fontId="1" fillId="0" borderId="0" applyFont="0" applyFill="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52" borderId="191" applyNumberFormat="0" applyFont="0" applyAlignment="0" applyProtection="0"/>
    <xf numFmtId="178" fontId="1" fillId="0" borderId="0" applyFont="0" applyFill="0" applyBorder="0" applyAlignment="0" applyProtection="0"/>
    <xf numFmtId="164" fontId="1" fillId="0" borderId="0" applyFont="0" applyFill="0" applyBorder="0" applyAlignment="0" applyProtection="0"/>
    <xf numFmtId="178" fontId="1" fillId="0" borderId="0" applyFont="0" applyFill="0" applyBorder="0" applyAlignment="0" applyProtection="0"/>
    <xf numFmtId="9" fontId="1" fillId="0" borderId="0" applyFont="0" applyFill="0" applyBorder="0" applyAlignment="0" applyProtection="0"/>
    <xf numFmtId="0" fontId="66" fillId="0" borderId="0"/>
    <xf numFmtId="0" fontId="1" fillId="0" borderId="0"/>
    <xf numFmtId="0" fontId="85" fillId="0" borderId="0" applyNumberFormat="0" applyFill="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178" fontId="1" fillId="0" borderId="0" applyFont="0" applyFill="0" applyBorder="0" applyAlignment="0" applyProtection="0"/>
    <xf numFmtId="17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64" fontId="1" fillId="0" borderId="0" applyFont="0" applyFill="0" applyBorder="0" applyAlignment="0" applyProtection="0"/>
    <xf numFmtId="17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164" applyNumberFormat="0" applyFont="0" applyAlignment="0" applyProtection="0"/>
    <xf numFmtId="0" fontId="1" fillId="57" borderId="164" applyNumberFormat="0" applyFont="0" applyAlignment="0" applyProtection="0"/>
    <xf numFmtId="0" fontId="1" fillId="57" borderId="16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1" fillId="0" borderId="0" applyFont="0" applyFill="0" applyBorder="0" applyAlignment="0" applyProtection="0"/>
    <xf numFmtId="164" fontId="1" fillId="0" borderId="0" applyFont="0" applyFill="0" applyBorder="0" applyAlignment="0" applyProtection="0"/>
    <xf numFmtId="178" fontId="1" fillId="0" borderId="0" applyFont="0" applyFill="0" applyBorder="0" applyAlignment="0" applyProtection="0"/>
    <xf numFmtId="9" fontId="1" fillId="0" borderId="0" applyFont="0" applyFill="0" applyBorder="0" applyAlignment="0" applyProtection="0"/>
    <xf numFmtId="0" fontId="66" fillId="0" borderId="0"/>
    <xf numFmtId="0" fontId="1" fillId="0" borderId="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178" fontId="1" fillId="0" borderId="0" applyFont="0" applyFill="0" applyBorder="0" applyAlignment="0" applyProtection="0"/>
    <xf numFmtId="17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64" fontId="1" fillId="0" borderId="0" applyFont="0" applyFill="0" applyBorder="0" applyAlignment="0" applyProtection="0"/>
    <xf numFmtId="17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164" applyNumberFormat="0" applyFont="0" applyAlignment="0" applyProtection="0"/>
    <xf numFmtId="0" fontId="1" fillId="57" borderId="164" applyNumberFormat="0" applyFont="0" applyAlignment="0" applyProtection="0"/>
    <xf numFmtId="0" fontId="1" fillId="57" borderId="16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6" fillId="0" borderId="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57" borderId="164" applyNumberFormat="0" applyFont="0" applyAlignment="0" applyProtection="0"/>
    <xf numFmtId="0" fontId="1" fillId="5"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0" borderId="0"/>
    <xf numFmtId="0" fontId="1" fillId="0" borderId="0"/>
    <xf numFmtId="9" fontId="1" fillId="0" borderId="0" applyFont="0" applyFill="0" applyBorder="0" applyAlignment="0" applyProtection="0"/>
    <xf numFmtId="178" fontId="1" fillId="0" borderId="0" applyFont="0" applyFill="0" applyBorder="0" applyAlignment="0" applyProtection="0"/>
    <xf numFmtId="0" fontId="1" fillId="5" borderId="0" applyNumberFormat="0" applyBorder="0" applyAlignment="0" applyProtection="0"/>
    <xf numFmtId="0" fontId="1" fillId="6" borderId="0" applyNumberFormat="0" applyBorder="0" applyAlignment="0" applyProtection="0"/>
    <xf numFmtId="164" fontId="1" fillId="0" borderId="0" applyFont="0" applyFill="0" applyBorder="0" applyAlignment="0" applyProtection="0"/>
    <xf numFmtId="178" fontId="1" fillId="0" borderId="0" applyFont="0" applyFill="0" applyBorder="0" applyAlignment="0" applyProtection="0"/>
    <xf numFmtId="0" fontId="1" fillId="0" borderId="0"/>
    <xf numFmtId="9" fontId="1" fillId="0" borderId="0" applyFont="0" applyFill="0" applyBorder="0" applyAlignment="0" applyProtection="0"/>
    <xf numFmtId="178" fontId="1" fillId="0" borderId="0" applyFont="0" applyFill="0" applyBorder="0" applyAlignment="0" applyProtection="0"/>
    <xf numFmtId="0" fontId="1" fillId="5" borderId="0" applyNumberFormat="0" applyBorder="0" applyAlignment="0" applyProtection="0"/>
    <xf numFmtId="0" fontId="1" fillId="6" borderId="0" applyNumberFormat="0" applyBorder="0" applyAlignment="0" applyProtection="0"/>
    <xf numFmtId="164" fontId="1" fillId="0" borderId="0" applyFont="0" applyFill="0" applyBorder="0" applyAlignment="0" applyProtection="0"/>
    <xf numFmtId="17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1" fillId="0" borderId="0" applyFont="0" applyFill="0" applyBorder="0" applyAlignment="0" applyProtection="0"/>
    <xf numFmtId="164" fontId="1" fillId="0" borderId="0" applyFont="0" applyFill="0" applyBorder="0" applyAlignment="0" applyProtection="0"/>
    <xf numFmtId="178"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178" fontId="1" fillId="0" borderId="0" applyFont="0" applyFill="0" applyBorder="0" applyAlignment="0" applyProtection="0"/>
    <xf numFmtId="164" fontId="1" fillId="0" borderId="0" applyFont="0" applyFill="0" applyBorder="0" applyAlignment="0" applyProtection="0"/>
    <xf numFmtId="178" fontId="1" fillId="0" borderId="0" applyFont="0" applyFill="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0" borderId="0"/>
    <xf numFmtId="0" fontId="1" fillId="57" borderId="164" applyNumberFormat="0" applyFont="0" applyAlignment="0" applyProtection="0"/>
    <xf numFmtId="9" fontId="1" fillId="0" borderId="0" applyFont="0" applyFill="0" applyBorder="0" applyAlignment="0" applyProtection="0"/>
    <xf numFmtId="178" fontId="1" fillId="0" borderId="0" applyFont="0" applyFill="0" applyBorder="0" applyAlignment="0" applyProtection="0"/>
    <xf numFmtId="164" fontId="1" fillId="0" borderId="0" applyFont="0" applyFill="0" applyBorder="0" applyAlignment="0" applyProtection="0"/>
    <xf numFmtId="17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0" borderId="0"/>
    <xf numFmtId="0" fontId="1" fillId="0" borderId="0"/>
    <xf numFmtId="178"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57" borderId="164" applyNumberFormat="0" applyFont="0" applyAlignment="0" applyProtection="0"/>
    <xf numFmtId="0" fontId="1" fillId="5"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0" borderId="0"/>
    <xf numFmtId="0" fontId="1" fillId="0" borderId="0"/>
    <xf numFmtId="178" fontId="1" fillId="0" borderId="0" applyFont="0" applyFill="0" applyBorder="0" applyAlignment="0" applyProtection="0"/>
    <xf numFmtId="0" fontId="1" fillId="5" borderId="0" applyNumberFormat="0" applyBorder="0" applyAlignment="0" applyProtection="0"/>
    <xf numFmtId="0" fontId="1" fillId="6" borderId="0" applyNumberFormat="0" applyBorder="0" applyAlignment="0" applyProtection="0"/>
    <xf numFmtId="164" fontId="1" fillId="0" borderId="0" applyFont="0" applyFill="0" applyBorder="0" applyAlignment="0" applyProtection="0"/>
    <xf numFmtId="178" fontId="1" fillId="0" borderId="0" applyFont="0" applyFill="0" applyBorder="0" applyAlignment="0" applyProtection="0"/>
    <xf numFmtId="0" fontId="1" fillId="0" borderId="0"/>
    <xf numFmtId="9" fontId="1" fillId="0" borderId="0" applyFont="0" applyFill="0" applyBorder="0" applyAlignment="0" applyProtection="0"/>
    <xf numFmtId="178" fontId="1" fillId="0" borderId="0" applyFont="0" applyFill="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1" fillId="0" borderId="0" applyFont="0" applyFill="0" applyBorder="0" applyAlignment="0" applyProtection="0"/>
    <xf numFmtId="164" fontId="1" fillId="0" borderId="0" applyFont="0" applyFill="0" applyBorder="0" applyAlignment="0" applyProtection="0"/>
    <xf numFmtId="178" fontId="1" fillId="0" borderId="0" applyFont="0" applyFill="0" applyBorder="0" applyAlignment="0" applyProtection="0"/>
    <xf numFmtId="9" fontId="1" fillId="0" borderId="0" applyFont="0" applyFill="0" applyBorder="0" applyAlignment="0" applyProtection="0"/>
    <xf numFmtId="0" fontId="1" fillId="0" borderId="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178" fontId="1" fillId="0" borderId="0" applyFont="0" applyFill="0" applyBorder="0" applyAlignment="0" applyProtection="0"/>
    <xf numFmtId="17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64" fontId="1" fillId="0" borderId="0" applyFont="0" applyFill="0" applyBorder="0" applyAlignment="0" applyProtection="0"/>
    <xf numFmtId="17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164" applyNumberFormat="0" applyFont="0" applyAlignment="0" applyProtection="0"/>
    <xf numFmtId="0" fontId="1" fillId="57" borderId="164" applyNumberFormat="0" applyFont="0" applyAlignment="0" applyProtection="0"/>
    <xf numFmtId="0" fontId="1" fillId="57" borderId="16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1" fillId="0" borderId="0" applyFont="0" applyFill="0" applyBorder="0" applyAlignment="0" applyProtection="0"/>
    <xf numFmtId="164" fontId="1" fillId="0" borderId="0" applyFont="0" applyFill="0" applyBorder="0" applyAlignment="0" applyProtection="0"/>
    <xf numFmtId="178" fontId="1" fillId="0" borderId="0" applyFont="0" applyFill="0" applyBorder="0" applyAlignment="0" applyProtection="0"/>
    <xf numFmtId="9" fontId="1" fillId="0" borderId="0" applyFont="0" applyFill="0" applyBorder="0" applyAlignment="0" applyProtection="0"/>
    <xf numFmtId="0" fontId="1" fillId="0" borderId="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178" fontId="1" fillId="0" borderId="0" applyFont="0" applyFill="0" applyBorder="0" applyAlignment="0" applyProtection="0"/>
    <xf numFmtId="17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64" fontId="1" fillId="0" borderId="0" applyFont="0" applyFill="0" applyBorder="0" applyAlignment="0" applyProtection="0"/>
    <xf numFmtId="17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164" applyNumberFormat="0" applyFont="0" applyAlignment="0" applyProtection="0"/>
    <xf numFmtId="0" fontId="1" fillId="57" borderId="164" applyNumberFormat="0" applyFont="0" applyAlignment="0" applyProtection="0"/>
    <xf numFmtId="0" fontId="1" fillId="57" borderId="16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178" fontId="1" fillId="0" borderId="0" applyFont="0" applyFill="0" applyBorder="0" applyAlignment="0" applyProtection="0"/>
    <xf numFmtId="164" fontId="1" fillId="0" borderId="0" applyFont="0" applyFill="0" applyBorder="0" applyAlignment="0" applyProtection="0"/>
    <xf numFmtId="178" fontId="1" fillId="0" borderId="0" applyFont="0" applyFill="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0" borderId="0"/>
    <xf numFmtId="0" fontId="1" fillId="57" borderId="164" applyNumberFormat="0" applyFont="0" applyAlignment="0" applyProtection="0"/>
    <xf numFmtId="9" fontId="1" fillId="0" borderId="0" applyFont="0" applyFill="0" applyBorder="0" applyAlignment="0" applyProtection="0"/>
    <xf numFmtId="178" fontId="1" fillId="0" borderId="0" applyFont="0" applyFill="0" applyBorder="0" applyAlignment="0" applyProtection="0"/>
    <xf numFmtId="164" fontId="1" fillId="0" borderId="0" applyFont="0" applyFill="0" applyBorder="0" applyAlignment="0" applyProtection="0"/>
    <xf numFmtId="178" fontId="1" fillId="0" borderId="0" applyFont="0" applyFill="0" applyBorder="0" applyAlignment="0" applyProtection="0"/>
    <xf numFmtId="0" fontId="96" fillId="0" borderId="189" applyNumberFormat="0" applyFill="0" applyAlignment="0" applyProtection="0">
      <alignment vertical="top"/>
      <protection locked="0"/>
    </xf>
    <xf numFmtId="0" fontId="49" fillId="49" borderId="206" applyNumberFormat="0" applyAlignment="0" applyProtection="0"/>
    <xf numFmtId="4" fontId="18" fillId="27" borderId="200">
      <alignment horizontal="right" vertical="center"/>
    </xf>
    <xf numFmtId="49" fontId="20" fillId="0" borderId="210" applyNumberFormat="0" applyFill="0" applyBorder="0" applyProtection="0">
      <alignment horizontal="left" vertical="center"/>
    </xf>
    <xf numFmtId="4" fontId="21" fillId="0" borderId="199" applyFill="0" applyBorder="0" applyProtection="0">
      <alignment horizontal="right" vertical="center"/>
    </xf>
    <xf numFmtId="167" fontId="21" fillId="53" borderId="226" applyNumberFormat="0" applyFont="0" applyBorder="0" applyAlignment="0" applyProtection="0">
      <alignment horizontal="right" vertical="center"/>
    </xf>
    <xf numFmtId="0" fontId="18" fillId="27" borderId="199">
      <alignment horizontal="right" vertical="center"/>
    </xf>
    <xf numFmtId="0" fontId="1" fillId="8" borderId="0" applyNumberFormat="0" applyBorder="0" applyAlignment="0" applyProtection="0"/>
    <xf numFmtId="0" fontId="52" fillId="0" borderId="205" applyNumberFormat="0" applyFill="0" applyAlignment="0" applyProtection="0"/>
    <xf numFmtId="0" fontId="45" fillId="36" borderId="204" applyNumberFormat="0" applyAlignment="0" applyProtection="0"/>
    <xf numFmtId="0" fontId="18" fillId="27" borderId="201">
      <alignment horizontal="right" vertical="center"/>
    </xf>
    <xf numFmtId="0" fontId="21" fillId="0" borderId="210" applyNumberFormat="0" applyFill="0" applyAlignment="0" applyProtection="0"/>
    <xf numFmtId="49" fontId="21" fillId="0" borderId="199" applyNumberFormat="0" applyFont="0" applyFill="0" applyBorder="0" applyProtection="0">
      <alignment horizontal="left" vertical="center" indent="2"/>
    </xf>
    <xf numFmtId="0" fontId="21" fillId="25" borderId="200">
      <alignment horizontal="left" vertical="center"/>
    </xf>
    <xf numFmtId="0" fontId="30" fillId="49" borderId="222" applyNumberFormat="0" applyAlignment="0" applyProtection="0"/>
    <xf numFmtId="0" fontId="1" fillId="14" borderId="0" applyNumberFormat="0" applyBorder="0" applyAlignment="0" applyProtection="0"/>
    <xf numFmtId="0" fontId="18" fillId="25" borderId="226">
      <alignment horizontal="right" vertical="center"/>
    </xf>
    <xf numFmtId="0" fontId="21" fillId="26" borderId="210"/>
    <xf numFmtId="0" fontId="1" fillId="20" borderId="0" applyNumberFormat="0" applyBorder="0" applyAlignment="0" applyProtection="0"/>
    <xf numFmtId="0" fontId="27" fillId="52" borderId="198" applyNumberFormat="0" applyFont="0" applyAlignment="0" applyProtection="0"/>
    <xf numFmtId="167" fontId="21" fillId="53" borderId="199" applyNumberFormat="0" applyFont="0" applyBorder="0" applyAlignment="0" applyProtection="0">
      <alignment horizontal="right" vertical="center"/>
    </xf>
    <xf numFmtId="0" fontId="9" fillId="13" borderId="0" applyNumberFormat="0" applyBorder="0" applyAlignment="0" applyProtection="0"/>
    <xf numFmtId="0" fontId="1" fillId="15" borderId="0" applyNumberFormat="0" applyBorder="0" applyAlignment="0" applyProtection="0"/>
    <xf numFmtId="4" fontId="18" fillId="27" borderId="215">
      <alignment horizontal="right" vertical="center"/>
    </xf>
    <xf numFmtId="0" fontId="37" fillId="0" borderId="208" applyNumberFormat="0" applyFill="0" applyAlignment="0" applyProtection="0"/>
    <xf numFmtId="0" fontId="45" fillId="36" borderId="204" applyNumberFormat="0" applyAlignment="0" applyProtection="0"/>
    <xf numFmtId="0" fontId="18" fillId="25" borderId="215">
      <alignment horizontal="right" vertical="center"/>
    </xf>
    <xf numFmtId="0" fontId="45" fillId="36" borderId="204" applyNumberFormat="0" applyAlignment="0" applyProtection="0"/>
    <xf numFmtId="0" fontId="21" fillId="26" borderId="210"/>
    <xf numFmtId="0" fontId="21" fillId="0" borderId="210" applyNumberFormat="0" applyFill="0" applyAlignment="0" applyProtection="0"/>
    <xf numFmtId="49" fontId="21" fillId="0" borderId="200" applyNumberFormat="0" applyFont="0" applyFill="0" applyBorder="0" applyProtection="0">
      <alignment horizontal="left" vertical="center" indent="5"/>
    </xf>
    <xf numFmtId="0" fontId="21" fillId="27" borderId="229">
      <alignment horizontal="left" vertical="center" wrapText="1" indent="2"/>
    </xf>
    <xf numFmtId="0" fontId="9" fillId="7" borderId="0" applyNumberFormat="0" applyBorder="0" applyAlignment="0" applyProtection="0"/>
    <xf numFmtId="49" fontId="21" fillId="0" borderId="211" applyNumberFormat="0" applyFont="0" applyFill="0" applyBorder="0" applyProtection="0">
      <alignment horizontal="left" vertical="center" indent="5"/>
    </xf>
    <xf numFmtId="0" fontId="18" fillId="27" borderId="201">
      <alignment horizontal="right" vertical="center"/>
    </xf>
    <xf numFmtId="0" fontId="21" fillId="27" borderId="213">
      <alignment horizontal="left" vertical="center" wrapText="1" indent="2"/>
    </xf>
    <xf numFmtId="0" fontId="21" fillId="26" borderId="215"/>
    <xf numFmtId="0" fontId="1" fillId="8" borderId="0" applyNumberFormat="0" applyBorder="0" applyAlignment="0" applyProtection="0"/>
    <xf numFmtId="0" fontId="21" fillId="0" borderId="202">
      <alignment horizontal="left" vertical="center" wrapText="1" indent="2"/>
    </xf>
    <xf numFmtId="0" fontId="52" fillId="0" borderId="232" applyNumberFormat="0" applyFill="0" applyAlignment="0" applyProtection="0"/>
    <xf numFmtId="0" fontId="27" fillId="52" borderId="214" applyNumberFormat="0" applyFont="0" applyAlignment="0" applyProtection="0"/>
    <xf numFmtId="49" fontId="21" fillId="0" borderId="210" applyNumberFormat="0" applyFont="0" applyFill="0" applyBorder="0" applyProtection="0">
      <alignment horizontal="left" vertical="center" indent="2"/>
    </xf>
    <xf numFmtId="0" fontId="18" fillId="27" borderId="199">
      <alignment horizontal="right" vertical="center"/>
    </xf>
    <xf numFmtId="0" fontId="52" fillId="0" borderId="208" applyNumberFormat="0" applyFill="0" applyAlignment="0" applyProtection="0"/>
    <xf numFmtId="0" fontId="27" fillId="52" borderId="198" applyNumberFormat="0" applyFont="0" applyAlignment="0" applyProtection="0"/>
    <xf numFmtId="0" fontId="21" fillId="27" borderId="213">
      <alignment horizontal="left" vertical="center" wrapText="1" indent="2"/>
    </xf>
    <xf numFmtId="0" fontId="33" fillId="49" borderId="220" applyNumberFormat="0" applyAlignment="0" applyProtection="0"/>
    <xf numFmtId="0" fontId="9" fillId="19" borderId="0" applyNumberFormat="0" applyBorder="0" applyAlignment="0" applyProtection="0"/>
    <xf numFmtId="0" fontId="45" fillId="36" borderId="207" applyNumberFormat="0" applyAlignment="0" applyProtection="0"/>
    <xf numFmtId="4" fontId="18" fillId="27" borderId="228">
      <alignment horizontal="right" vertical="center"/>
    </xf>
    <xf numFmtId="0" fontId="4" fillId="4" borderId="2" applyNumberFormat="0" applyAlignment="0" applyProtection="0"/>
    <xf numFmtId="0" fontId="5" fillId="4" borderId="1" applyNumberFormat="0" applyAlignment="0" applyProtection="0"/>
    <xf numFmtId="49" fontId="21" fillId="0" borderId="200" applyNumberFormat="0" applyFont="0" applyFill="0" applyBorder="0" applyProtection="0">
      <alignment horizontal="left" vertical="center" indent="5"/>
    </xf>
    <xf numFmtId="0" fontId="30" fillId="49" borderId="206" applyNumberFormat="0" applyAlignment="0" applyProtection="0"/>
    <xf numFmtId="0" fontId="6" fillId="0" borderId="0" applyNumberFormat="0" applyFill="0" applyBorder="0" applyAlignment="0" applyProtection="0"/>
    <xf numFmtId="0" fontId="18" fillId="27" borderId="199">
      <alignment horizontal="right" vertical="center"/>
    </xf>
    <xf numFmtId="0" fontId="7" fillId="0" borderId="0" applyNumberFormat="0" applyFill="0" applyBorder="0" applyAlignment="0" applyProtection="0"/>
    <xf numFmtId="0" fontId="8" fillId="0" borderId="3" applyNumberFormat="0" applyFill="0" applyAlignment="0" applyProtection="0"/>
    <xf numFmtId="0" fontId="45" fillId="36" borderId="207" applyNumberFormat="0" applyAlignment="0" applyProtection="0"/>
    <xf numFmtId="0" fontId="1" fillId="5" borderId="0" applyNumberFormat="0" applyBorder="0" applyAlignment="0" applyProtection="0"/>
    <xf numFmtId="0" fontId="1" fillId="6" borderId="0" applyNumberFormat="0" applyBorder="0" applyAlignment="0" applyProtection="0"/>
    <xf numFmtId="0" fontId="9" fillId="7" borderId="0" applyNumberFormat="0" applyBorder="0" applyAlignment="0" applyProtection="0"/>
    <xf numFmtId="0" fontId="45" fillId="36" borderId="220" applyNumberFormat="0" applyAlignment="0" applyProtection="0"/>
    <xf numFmtId="0" fontId="1" fillId="8" borderId="0" applyNumberFormat="0" applyBorder="0" applyAlignment="0" applyProtection="0"/>
    <xf numFmtId="0" fontId="1" fillId="9" borderId="0" applyNumberFormat="0" applyBorder="0" applyAlignment="0" applyProtection="0"/>
    <xf numFmtId="0" fontId="9" fillId="10" borderId="0" applyNumberFormat="0" applyBorder="0" applyAlignment="0" applyProtection="0"/>
    <xf numFmtId="0" fontId="5" fillId="4" borderId="1" applyNumberFormat="0" applyAlignment="0" applyProtection="0"/>
    <xf numFmtId="0" fontId="1" fillId="11" borderId="0" applyNumberFormat="0" applyBorder="0" applyAlignment="0" applyProtection="0"/>
    <xf numFmtId="0" fontId="1" fillId="12" borderId="0" applyNumberFormat="0" applyBorder="0" applyAlignment="0" applyProtection="0"/>
    <xf numFmtId="0" fontId="9" fillId="13" borderId="0" applyNumberFormat="0" applyBorder="0" applyAlignment="0" applyProtection="0"/>
    <xf numFmtId="0" fontId="30" fillId="49" borderId="203" applyNumberFormat="0" applyAlignment="0" applyProtection="0"/>
    <xf numFmtId="0" fontId="1" fillId="14"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4" fontId="21" fillId="26" borderId="199"/>
    <xf numFmtId="0" fontId="1" fillId="17"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0" fontId="27" fillId="52" borderId="214" applyNumberFormat="0" applyFont="0" applyAlignment="0" applyProtection="0"/>
    <xf numFmtId="0" fontId="1" fillId="20"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21" fillId="0" borderId="185" applyNumberFormat="0" applyFill="0" applyAlignment="0" applyProtection="0"/>
    <xf numFmtId="0" fontId="18" fillId="27" borderId="185">
      <alignment horizontal="right" vertical="center"/>
    </xf>
    <xf numFmtId="0" fontId="18" fillId="27" borderId="185">
      <alignment horizontal="right" vertical="center"/>
    </xf>
    <xf numFmtId="0" fontId="21" fillId="0" borderId="188">
      <alignment horizontal="left" vertical="center" wrapText="1" indent="2"/>
    </xf>
    <xf numFmtId="0" fontId="18" fillId="27" borderId="187">
      <alignment horizontal="right" vertical="center"/>
    </xf>
    <xf numFmtId="0" fontId="21" fillId="0" borderId="185">
      <alignment horizontal="right" vertical="center"/>
    </xf>
    <xf numFmtId="0" fontId="23" fillId="25" borderId="185">
      <alignment horizontal="right" vertical="center"/>
    </xf>
    <xf numFmtId="0" fontId="21" fillId="26" borderId="185"/>
    <xf numFmtId="0" fontId="18" fillId="25" borderId="185">
      <alignment horizontal="right" vertical="center"/>
    </xf>
    <xf numFmtId="0" fontId="49" fillId="49" borderId="206" applyNumberFormat="0" applyAlignment="0" applyProtection="0"/>
    <xf numFmtId="4" fontId="21" fillId="0" borderId="199" applyFill="0" applyBorder="0" applyProtection="0">
      <alignment horizontal="right" vertical="center"/>
    </xf>
    <xf numFmtId="49" fontId="21" fillId="0" borderId="200" applyNumberFormat="0" applyFont="0" applyFill="0" applyBorder="0" applyProtection="0">
      <alignment horizontal="left" vertical="center" indent="5"/>
    </xf>
    <xf numFmtId="0" fontId="45" fillId="36" borderId="223" applyNumberFormat="0" applyAlignment="0" applyProtection="0"/>
    <xf numFmtId="167" fontId="21" fillId="53" borderId="210" applyNumberFormat="0" applyFont="0" applyBorder="0" applyAlignment="0" applyProtection="0">
      <alignment horizontal="right" vertical="center"/>
    </xf>
    <xf numFmtId="4" fontId="21" fillId="0" borderId="199">
      <alignment horizontal="right" vertical="center"/>
    </xf>
    <xf numFmtId="0" fontId="18" fillId="27" borderId="199">
      <alignment horizontal="right" vertical="center"/>
    </xf>
    <xf numFmtId="0" fontId="21" fillId="27" borderId="202">
      <alignment horizontal="left" vertical="center" wrapText="1" indent="2"/>
    </xf>
    <xf numFmtId="49" fontId="20" fillId="0" borderId="199" applyNumberFormat="0" applyFill="0" applyBorder="0" applyProtection="0">
      <alignment horizontal="left" vertical="center"/>
    </xf>
    <xf numFmtId="0" fontId="21" fillId="0" borderId="199">
      <alignment horizontal="right" vertical="center"/>
    </xf>
    <xf numFmtId="0" fontId="19" fillId="52" borderId="198" applyNumberFormat="0" applyFont="0" applyAlignment="0" applyProtection="0"/>
    <xf numFmtId="0" fontId="21" fillId="27" borderId="202">
      <alignment horizontal="left" vertical="center" wrapText="1" indent="2"/>
    </xf>
    <xf numFmtId="4" fontId="18" fillId="27" borderId="200">
      <alignment horizontal="right" vertical="center"/>
    </xf>
    <xf numFmtId="4" fontId="21" fillId="0" borderId="199" applyFill="0" applyBorder="0" applyProtection="0">
      <alignment horizontal="right" vertical="center"/>
    </xf>
    <xf numFmtId="0" fontId="18" fillId="27" borderId="210">
      <alignment horizontal="right" vertical="center"/>
    </xf>
    <xf numFmtId="0" fontId="52" fillId="0" borderId="205" applyNumberFormat="0" applyFill="0" applyAlignment="0" applyProtection="0"/>
    <xf numFmtId="0" fontId="18" fillId="27" borderId="199">
      <alignment horizontal="right" vertical="center"/>
    </xf>
    <xf numFmtId="0" fontId="21" fillId="0" borderId="210">
      <alignment horizontal="right" vertical="center"/>
    </xf>
    <xf numFmtId="0" fontId="5" fillId="4" borderId="1" applyNumberFormat="0" applyAlignment="0" applyProtection="0"/>
    <xf numFmtId="0" fontId="9" fillId="22" borderId="0" applyNumberFormat="0" applyBorder="0" applyAlignment="0" applyProtection="0"/>
    <xf numFmtId="0" fontId="21" fillId="25" borderId="211">
      <alignment horizontal="left" vertical="center"/>
    </xf>
    <xf numFmtId="0" fontId="52" fillId="0" borderId="205" applyNumberFormat="0" applyFill="0" applyAlignment="0" applyProtection="0"/>
    <xf numFmtId="0" fontId="27" fillId="52" borderId="198" applyNumberFormat="0" applyFont="0" applyAlignment="0" applyProtection="0"/>
    <xf numFmtId="0" fontId="21" fillId="0" borderId="210">
      <alignment horizontal="right" vertical="center"/>
    </xf>
    <xf numFmtId="0" fontId="30" fillId="49" borderId="203" applyNumberFormat="0" applyAlignment="0" applyProtection="0"/>
    <xf numFmtId="0" fontId="21" fillId="0" borderId="202">
      <alignment horizontal="left" vertical="center" wrapText="1" indent="2"/>
    </xf>
    <xf numFmtId="0" fontId="9" fillId="22" borderId="0" applyNumberFormat="0" applyBorder="0" applyAlignment="0" applyProtection="0"/>
    <xf numFmtId="0" fontId="21" fillId="0" borderId="199" applyNumberFormat="0" applyFill="0" applyAlignment="0" applyProtection="0"/>
    <xf numFmtId="0" fontId="23" fillId="25" borderId="215">
      <alignment horizontal="right" vertical="center"/>
    </xf>
    <xf numFmtId="0" fontId="49" fillId="49" borderId="203" applyNumberFormat="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1" fillId="20" borderId="0" applyNumberFormat="0" applyBorder="0" applyAlignment="0" applyProtection="0"/>
    <xf numFmtId="0" fontId="19" fillId="52" borderId="198" applyNumberFormat="0" applyFont="0" applyAlignment="0" applyProtection="0"/>
    <xf numFmtId="0" fontId="52" fillId="0" borderId="208" applyNumberFormat="0" applyFill="0" applyAlignment="0" applyProtection="0"/>
    <xf numFmtId="0" fontId="18" fillId="27" borderId="215">
      <alignment horizontal="right" vertical="center"/>
    </xf>
    <xf numFmtId="0" fontId="1" fillId="6" borderId="0" applyNumberFormat="0" applyBorder="0" applyAlignment="0" applyProtection="0"/>
    <xf numFmtId="0" fontId="32" fillId="49" borderId="220" applyNumberFormat="0" applyAlignment="0" applyProtection="0"/>
    <xf numFmtId="4" fontId="18" fillId="27" borderId="201">
      <alignment horizontal="right" vertical="center"/>
    </xf>
    <xf numFmtId="0" fontId="18" fillId="25" borderId="210">
      <alignment horizontal="right" vertical="center"/>
    </xf>
    <xf numFmtId="0" fontId="49" fillId="49" borderId="219" applyNumberFormat="0" applyAlignment="0" applyProtection="0"/>
    <xf numFmtId="0" fontId="21" fillId="27" borderId="245">
      <alignment horizontal="left" vertical="center" wrapText="1" indent="2"/>
    </xf>
    <xf numFmtId="4" fontId="18" fillId="27" borderId="199">
      <alignment horizontal="right" vertical="center"/>
    </xf>
    <xf numFmtId="0" fontId="6" fillId="0" borderId="0" applyNumberFormat="0" applyFill="0" applyBorder="0" applyAlignment="0" applyProtection="0"/>
    <xf numFmtId="0" fontId="21" fillId="27" borderId="202">
      <alignment horizontal="left" vertical="center" wrapText="1" indent="2"/>
    </xf>
    <xf numFmtId="0" fontId="45" fillId="36" borderId="223" applyNumberFormat="0" applyAlignment="0" applyProtection="0"/>
    <xf numFmtId="167" fontId="21" fillId="53" borderId="210" applyNumberFormat="0" applyFont="0" applyBorder="0" applyAlignment="0" applyProtection="0">
      <alignment horizontal="right" vertical="center"/>
    </xf>
    <xf numFmtId="4" fontId="23" fillId="25" borderId="210">
      <alignment horizontal="right" vertical="center"/>
    </xf>
    <xf numFmtId="0" fontId="21" fillId="0" borderId="199">
      <alignment horizontal="right" vertical="center"/>
    </xf>
    <xf numFmtId="4" fontId="18" fillId="27" borderId="199">
      <alignment horizontal="right" vertical="center"/>
    </xf>
    <xf numFmtId="0" fontId="45" fillId="36" borderId="204" applyNumberFormat="0" applyAlignment="0" applyProtection="0"/>
    <xf numFmtId="0" fontId="33" fillId="49" borderId="190" applyNumberFormat="0" applyAlignment="0" applyProtection="0"/>
    <xf numFmtId="0" fontId="52" fillId="0" borderId="205" applyNumberFormat="0" applyFill="0" applyAlignment="0" applyProtection="0"/>
    <xf numFmtId="164" fontId="24" fillId="0" borderId="0" applyFont="0" applyFill="0" applyBorder="0" applyAlignment="0" applyProtection="0"/>
    <xf numFmtId="0" fontId="52" fillId="0" borderId="205" applyNumberFormat="0" applyFill="0" applyAlignment="0" applyProtection="0"/>
    <xf numFmtId="164" fontId="24" fillId="0" borderId="0" applyFont="0" applyFill="0" applyBorder="0" applyAlignment="0" applyProtection="0"/>
    <xf numFmtId="0" fontId="23" fillId="25" borderId="199">
      <alignment horizontal="right" vertical="center"/>
    </xf>
    <xf numFmtId="0" fontId="9" fillId="22" borderId="0" applyNumberFormat="0" applyBorder="0" applyAlignment="0" applyProtection="0"/>
    <xf numFmtId="4" fontId="18" fillId="27" borderId="199">
      <alignment horizontal="right" vertical="center"/>
    </xf>
    <xf numFmtId="0" fontId="52" fillId="0" borderId="205" applyNumberFormat="0" applyFill="0" applyAlignment="0" applyProtection="0"/>
    <xf numFmtId="0" fontId="21" fillId="0" borderId="234" applyNumberFormat="0" applyFill="0" applyAlignment="0" applyProtection="0"/>
    <xf numFmtId="4" fontId="18" fillId="27" borderId="199">
      <alignment horizontal="right" vertical="center"/>
    </xf>
    <xf numFmtId="4" fontId="21" fillId="0" borderId="226" applyFill="0" applyBorder="0" applyProtection="0">
      <alignment horizontal="right" vertical="center"/>
    </xf>
    <xf numFmtId="0" fontId="18" fillId="27" borderId="199">
      <alignment horizontal="right" vertical="center"/>
    </xf>
    <xf numFmtId="0" fontId="21" fillId="0" borderId="229">
      <alignment horizontal="left" vertical="center" wrapText="1" indent="2"/>
    </xf>
    <xf numFmtId="0" fontId="45" fillId="36" borderId="190" applyNumberFormat="0" applyAlignment="0" applyProtection="0"/>
    <xf numFmtId="0" fontId="45" fillId="36" borderId="207" applyNumberFormat="0" applyAlignment="0" applyProtection="0"/>
    <xf numFmtId="0" fontId="23" fillId="25" borderId="226">
      <alignment horizontal="right" vertical="center"/>
    </xf>
    <xf numFmtId="49" fontId="21" fillId="0" borderId="199" applyNumberFormat="0" applyFont="0" applyFill="0" applyBorder="0" applyProtection="0">
      <alignment horizontal="left" vertical="center" indent="2"/>
    </xf>
    <xf numFmtId="4" fontId="23" fillId="25" borderId="210">
      <alignment horizontal="right" vertical="center"/>
    </xf>
    <xf numFmtId="0" fontId="30" fillId="49" borderId="203" applyNumberFormat="0" applyAlignment="0" applyProtection="0"/>
    <xf numFmtId="0" fontId="33" fillId="49" borderId="204" applyNumberFormat="0" applyAlignment="0" applyProtection="0"/>
    <xf numFmtId="0" fontId="21" fillId="0" borderId="210">
      <alignment horizontal="right" vertical="center"/>
    </xf>
    <xf numFmtId="0" fontId="9" fillId="7" borderId="0" applyNumberFormat="0" applyBorder="0" applyAlignment="0" applyProtection="0"/>
    <xf numFmtId="0" fontId="52" fillId="0" borderId="208" applyNumberFormat="0" applyFill="0" applyAlignment="0" applyProtection="0"/>
    <xf numFmtId="0" fontId="18" fillId="27" borderId="212">
      <alignment horizontal="right" vertical="center"/>
    </xf>
    <xf numFmtId="49" fontId="21" fillId="0" borderId="199" applyNumberFormat="0" applyFont="0" applyFill="0" applyBorder="0" applyProtection="0">
      <alignment horizontal="left" vertical="center" indent="2"/>
    </xf>
    <xf numFmtId="0" fontId="1" fillId="6" borderId="0" applyNumberFormat="0" applyBorder="0" applyAlignment="0" applyProtection="0"/>
    <xf numFmtId="49" fontId="21" fillId="0" borderId="199" applyNumberFormat="0" applyFont="0" applyFill="0" applyBorder="0" applyProtection="0">
      <alignment horizontal="left" vertical="center" indent="2"/>
    </xf>
    <xf numFmtId="0" fontId="19" fillId="52" borderId="198" applyNumberFormat="0" applyFont="0" applyAlignment="0" applyProtection="0"/>
    <xf numFmtId="0" fontId="32" fillId="49" borderId="204" applyNumberFormat="0" applyAlignment="0" applyProtection="0"/>
    <xf numFmtId="0" fontId="18" fillId="25" borderId="199">
      <alignment horizontal="right" vertical="center"/>
    </xf>
    <xf numFmtId="0" fontId="6" fillId="0" borderId="0" applyNumberFormat="0" applyFill="0" applyBorder="0" applyAlignment="0" applyProtection="0"/>
    <xf numFmtId="0" fontId="45" fillId="36" borderId="204" applyNumberFormat="0" applyAlignment="0" applyProtection="0"/>
    <xf numFmtId="0" fontId="21" fillId="25" borderId="216">
      <alignment horizontal="left" vertical="center"/>
    </xf>
    <xf numFmtId="4" fontId="21" fillId="0" borderId="185" applyFill="0" applyBorder="0" applyProtection="0">
      <alignment horizontal="right" vertical="center"/>
    </xf>
    <xf numFmtId="4" fontId="18" fillId="27" borderId="201">
      <alignment horizontal="right" vertical="center"/>
    </xf>
    <xf numFmtId="0" fontId="37" fillId="0" borderId="205" applyNumberFormat="0" applyFill="0" applyAlignment="0" applyProtection="0"/>
    <xf numFmtId="0" fontId="45" fillId="36" borderId="204" applyNumberFormat="0" applyAlignment="0" applyProtection="0"/>
    <xf numFmtId="0" fontId="21" fillId="26" borderId="226"/>
    <xf numFmtId="0" fontId="5" fillId="4" borderId="1" applyNumberFormat="0" applyAlignment="0" applyProtection="0"/>
    <xf numFmtId="49" fontId="21" fillId="0" borderId="200" applyNumberFormat="0" applyFont="0" applyFill="0" applyBorder="0" applyProtection="0">
      <alignment horizontal="left" vertical="center" indent="5"/>
    </xf>
    <xf numFmtId="0" fontId="21" fillId="0" borderId="202">
      <alignment horizontal="left" vertical="center" wrapText="1" indent="2"/>
    </xf>
    <xf numFmtId="0" fontId="1" fillId="17" borderId="0" applyNumberFormat="0" applyBorder="0" applyAlignment="0" applyProtection="0"/>
    <xf numFmtId="0" fontId="27" fillId="52" borderId="191" applyNumberFormat="0" applyFont="0" applyAlignment="0" applyProtection="0"/>
    <xf numFmtId="0" fontId="19" fillId="52" borderId="191" applyNumberFormat="0" applyFont="0" applyAlignment="0" applyProtection="0"/>
    <xf numFmtId="0" fontId="49" fillId="49" borderId="192" applyNumberFormat="0" applyAlignment="0" applyProtection="0"/>
    <xf numFmtId="4" fontId="18" fillId="25" borderId="199">
      <alignment horizontal="right" vertical="center"/>
    </xf>
    <xf numFmtId="0" fontId="52" fillId="0" borderId="205" applyNumberFormat="0" applyFill="0" applyAlignment="0" applyProtection="0"/>
    <xf numFmtId="0" fontId="18" fillId="27" borderId="199">
      <alignment horizontal="right" vertical="center"/>
    </xf>
    <xf numFmtId="0" fontId="21" fillId="0" borderId="210">
      <alignment horizontal="right" vertical="center"/>
    </xf>
    <xf numFmtId="0" fontId="21" fillId="26" borderId="234"/>
    <xf numFmtId="0" fontId="1" fillId="5" borderId="0" applyNumberFormat="0" applyBorder="0" applyAlignment="0" applyProtection="0"/>
    <xf numFmtId="0" fontId="52" fillId="0" borderId="193" applyNumberFormat="0" applyFill="0" applyAlignment="0" applyProtection="0"/>
    <xf numFmtId="0" fontId="21" fillId="0" borderId="215">
      <alignment horizontal="right" vertical="center"/>
    </xf>
    <xf numFmtId="0" fontId="19" fillId="52" borderId="198" applyNumberFormat="0" applyFont="0" applyAlignment="0" applyProtection="0"/>
    <xf numFmtId="0" fontId="4" fillId="4" borderId="2" applyNumberFormat="0" applyAlignment="0" applyProtection="0"/>
    <xf numFmtId="0" fontId="30" fillId="49" borderId="203" applyNumberFormat="0" applyAlignment="0" applyProtection="0"/>
    <xf numFmtId="0" fontId="32" fillId="49" borderId="204" applyNumberFormat="0" applyAlignment="0" applyProtection="0"/>
    <xf numFmtId="0" fontId="1" fillId="5" borderId="0" applyNumberFormat="0" applyBorder="0" applyAlignment="0" applyProtection="0"/>
    <xf numFmtId="0" fontId="18" fillId="27" borderId="210">
      <alignment horizontal="right" vertical="center"/>
    </xf>
    <xf numFmtId="0" fontId="27" fillId="52" borderId="198" applyNumberFormat="0" applyFont="0" applyAlignment="0" applyProtection="0"/>
    <xf numFmtId="0" fontId="21" fillId="26" borderId="199"/>
    <xf numFmtId="4" fontId="23" fillId="25" borderId="234">
      <alignment horizontal="right" vertical="center"/>
    </xf>
    <xf numFmtId="0" fontId="33" fillId="49" borderId="204" applyNumberFormat="0" applyAlignment="0" applyProtection="0"/>
    <xf numFmtId="0" fontId="18" fillId="27" borderId="210">
      <alignment horizontal="right" vertical="center"/>
    </xf>
    <xf numFmtId="0" fontId="21" fillId="0" borderId="234">
      <alignment horizontal="right" vertical="center"/>
    </xf>
    <xf numFmtId="0" fontId="18" fillId="25" borderId="199">
      <alignment horizontal="right" vertical="center"/>
    </xf>
    <xf numFmtId="0" fontId="1" fillId="17" borderId="0" applyNumberFormat="0" applyBorder="0" applyAlignment="0" applyProtection="0"/>
    <xf numFmtId="0" fontId="49" fillId="49" borderId="203" applyNumberFormat="0" applyAlignment="0" applyProtection="0"/>
    <xf numFmtId="0" fontId="18" fillId="27" borderId="211">
      <alignment horizontal="right" vertical="center"/>
    </xf>
    <xf numFmtId="4" fontId="18" fillId="27" borderId="201">
      <alignment horizontal="right" vertical="center"/>
    </xf>
    <xf numFmtId="0" fontId="18" fillId="27" borderId="215">
      <alignment horizontal="right" vertical="center"/>
    </xf>
    <xf numFmtId="0" fontId="33" fillId="49" borderId="204" applyNumberFormat="0" applyAlignment="0" applyProtection="0"/>
    <xf numFmtId="4" fontId="18" fillId="27" borderId="210">
      <alignment horizontal="right" vertical="center"/>
    </xf>
    <xf numFmtId="0" fontId="27" fillId="52" borderId="198" applyNumberFormat="0" applyFont="0" applyAlignment="0" applyProtection="0"/>
    <xf numFmtId="0" fontId="18" fillId="25" borderId="210">
      <alignment horizontal="right" vertical="center"/>
    </xf>
    <xf numFmtId="0" fontId="52" fillId="0" borderId="208" applyNumberFormat="0" applyFill="0" applyAlignment="0" applyProtection="0"/>
    <xf numFmtId="4" fontId="18" fillId="27" borderId="199">
      <alignment horizontal="right" vertical="center"/>
    </xf>
    <xf numFmtId="0" fontId="45" fillId="36" borderId="204" applyNumberFormat="0" applyAlignment="0" applyProtection="0"/>
    <xf numFmtId="0" fontId="1" fillId="18" borderId="0" applyNumberFormat="0" applyBorder="0" applyAlignment="0" applyProtection="0"/>
    <xf numFmtId="0" fontId="18" fillId="25" borderId="199">
      <alignment horizontal="right" vertical="center"/>
    </xf>
    <xf numFmtId="4" fontId="21" fillId="0" borderId="210" applyFill="0" applyBorder="0" applyProtection="0">
      <alignment horizontal="right" vertical="center"/>
    </xf>
    <xf numFmtId="0" fontId="21" fillId="0" borderId="202">
      <alignment horizontal="left" vertical="center" wrapText="1" indent="2"/>
    </xf>
    <xf numFmtId="0" fontId="23" fillId="25" borderId="210">
      <alignment horizontal="right" vertical="center"/>
    </xf>
    <xf numFmtId="0" fontId="27" fillId="52" borderId="198" applyNumberFormat="0" applyFont="0" applyAlignment="0" applyProtection="0"/>
    <xf numFmtId="0" fontId="36" fillId="36" borderId="204" applyNumberFormat="0" applyAlignment="0" applyProtection="0"/>
    <xf numFmtId="0" fontId="52" fillId="0" borderId="208" applyNumberFormat="0" applyFill="0" applyAlignment="0" applyProtection="0"/>
    <xf numFmtId="0" fontId="21" fillId="0" borderId="213">
      <alignment horizontal="left" vertical="center" wrapText="1" indent="2"/>
    </xf>
    <xf numFmtId="0" fontId="18" fillId="27" borderId="199">
      <alignment horizontal="right" vertical="center"/>
    </xf>
    <xf numFmtId="0" fontId="52" fillId="0" borderId="205" applyNumberFormat="0" applyFill="0" applyAlignment="0" applyProtection="0"/>
    <xf numFmtId="0" fontId="33" fillId="49" borderId="204" applyNumberFormat="0" applyAlignment="0" applyProtection="0"/>
    <xf numFmtId="0" fontId="36" fillId="36" borderId="220" applyNumberFormat="0" applyAlignment="0" applyProtection="0"/>
    <xf numFmtId="0" fontId="1" fillId="6" borderId="0" applyNumberFormat="0" applyBorder="0" applyAlignment="0" applyProtection="0"/>
    <xf numFmtId="0" fontId="33" fillId="49" borderId="207" applyNumberFormat="0" applyAlignment="0" applyProtection="0"/>
    <xf numFmtId="0" fontId="18" fillId="27" borderId="200">
      <alignment horizontal="right" vertical="center"/>
    </xf>
    <xf numFmtId="0" fontId="33" fillId="49" borderId="190" applyNumberFormat="0" applyAlignment="0" applyProtection="0"/>
    <xf numFmtId="0" fontId="18" fillId="27" borderId="200">
      <alignment horizontal="right" vertical="center"/>
    </xf>
    <xf numFmtId="0" fontId="37" fillId="0" borderId="205" applyNumberFormat="0" applyFill="0" applyAlignment="0" applyProtection="0"/>
    <xf numFmtId="0" fontId="33" fillId="49" borderId="204" applyNumberFormat="0" applyAlignment="0" applyProtection="0"/>
    <xf numFmtId="0" fontId="21" fillId="27" borderId="202">
      <alignment horizontal="left" vertical="center" wrapText="1" indent="2"/>
    </xf>
    <xf numFmtId="0" fontId="52" fillId="0" borderId="205" applyNumberFormat="0" applyFill="0" applyAlignment="0" applyProtection="0"/>
    <xf numFmtId="4" fontId="23" fillId="25" borderId="210">
      <alignment horizontal="right" vertical="center"/>
    </xf>
    <xf numFmtId="0" fontId="45" fillId="36" borderId="207" applyNumberFormat="0" applyAlignment="0" applyProtection="0"/>
    <xf numFmtId="0" fontId="45" fillId="36" borderId="190" applyNumberFormat="0" applyAlignment="0" applyProtection="0"/>
    <xf numFmtId="4" fontId="23" fillId="25" borderId="210">
      <alignment horizontal="right" vertical="center"/>
    </xf>
    <xf numFmtId="0" fontId="19" fillId="52" borderId="248" applyNumberFormat="0" applyFont="0" applyAlignment="0" applyProtection="0"/>
    <xf numFmtId="0" fontId="4" fillId="4" borderId="2" applyNumberFormat="0" applyAlignment="0" applyProtection="0"/>
    <xf numFmtId="0" fontId="27" fillId="52" borderId="191" applyNumberFormat="0" applyFont="0" applyAlignment="0" applyProtection="0"/>
    <xf numFmtId="0" fontId="49" fillId="49" borderId="192" applyNumberFormat="0" applyAlignment="0" applyProtection="0"/>
    <xf numFmtId="4" fontId="21" fillId="0" borderId="199">
      <alignment horizontal="right" vertical="center"/>
    </xf>
    <xf numFmtId="0" fontId="52" fillId="0" borderId="193" applyNumberFormat="0" applyFill="0" applyAlignment="0" applyProtection="0"/>
    <xf numFmtId="0" fontId="21" fillId="27" borderId="202">
      <alignment horizontal="left" vertical="center" wrapText="1" indent="2"/>
    </xf>
    <xf numFmtId="0" fontId="21" fillId="25" borderId="200">
      <alignment horizontal="left" vertical="center"/>
    </xf>
    <xf numFmtId="49" fontId="21" fillId="0" borderId="200" applyNumberFormat="0" applyFont="0" applyFill="0" applyBorder="0" applyProtection="0">
      <alignment horizontal="left" vertical="center" indent="5"/>
    </xf>
    <xf numFmtId="0" fontId="1" fillId="18" borderId="0" applyNumberFormat="0" applyBorder="0" applyAlignment="0" applyProtection="0"/>
    <xf numFmtId="0" fontId="49" fillId="49" borderId="219" applyNumberFormat="0" applyAlignment="0" applyProtection="0"/>
    <xf numFmtId="4" fontId="18" fillId="27" borderId="210">
      <alignment horizontal="right" vertical="center"/>
    </xf>
    <xf numFmtId="4" fontId="21" fillId="0" borderId="210">
      <alignment horizontal="right" vertical="center"/>
    </xf>
    <xf numFmtId="4" fontId="21" fillId="26" borderId="199"/>
    <xf numFmtId="0" fontId="21" fillId="25" borderId="216">
      <alignment horizontal="left" vertical="center"/>
    </xf>
    <xf numFmtId="4" fontId="21" fillId="26" borderId="199"/>
    <xf numFmtId="4" fontId="21" fillId="26" borderId="226"/>
    <xf numFmtId="0" fontId="18" fillId="27" borderId="212">
      <alignment horizontal="right" vertical="center"/>
    </xf>
    <xf numFmtId="4" fontId="18" fillId="27" borderId="199">
      <alignment horizontal="right" vertical="center"/>
    </xf>
    <xf numFmtId="0" fontId="21" fillId="0" borderId="199" applyNumberFormat="0" applyFill="0" applyAlignment="0" applyProtection="0"/>
    <xf numFmtId="0" fontId="18" fillId="27" borderId="215">
      <alignment horizontal="right" vertical="center"/>
    </xf>
    <xf numFmtId="0" fontId="7" fillId="0" borderId="0" applyNumberFormat="0" applyFill="0" applyBorder="0" applyAlignment="0" applyProtection="0"/>
    <xf numFmtId="0" fontId="1" fillId="8" borderId="0" applyNumberFormat="0" applyBorder="0" applyAlignment="0" applyProtection="0"/>
    <xf numFmtId="0" fontId="1" fillId="11" borderId="0" applyNumberFormat="0" applyBorder="0" applyAlignment="0" applyProtection="0"/>
    <xf numFmtId="0" fontId="36" fillId="36" borderId="220" applyNumberFormat="0" applyAlignment="0" applyProtection="0"/>
    <xf numFmtId="0" fontId="18" fillId="25" borderId="194">
      <alignment horizontal="right" vertical="center"/>
    </xf>
    <xf numFmtId="4" fontId="18" fillId="25" borderId="194">
      <alignment horizontal="right" vertical="center"/>
    </xf>
    <xf numFmtId="0" fontId="23" fillId="25" borderId="194">
      <alignment horizontal="right" vertical="center"/>
    </xf>
    <xf numFmtId="4" fontId="23" fillId="25" borderId="194">
      <alignment horizontal="right" vertical="center"/>
    </xf>
    <xf numFmtId="0" fontId="18" fillId="27" borderId="194">
      <alignment horizontal="right" vertical="center"/>
    </xf>
    <xf numFmtId="4" fontId="18" fillId="27" borderId="194">
      <alignment horizontal="right" vertical="center"/>
    </xf>
    <xf numFmtId="0" fontId="18" fillId="27" borderId="194">
      <alignment horizontal="right" vertical="center"/>
    </xf>
    <xf numFmtId="4" fontId="18" fillId="27" borderId="194">
      <alignment horizontal="right" vertical="center"/>
    </xf>
    <xf numFmtId="0" fontId="18" fillId="27" borderId="195">
      <alignment horizontal="right" vertical="center"/>
    </xf>
    <xf numFmtId="4" fontId="18" fillId="27" borderId="195">
      <alignment horizontal="right" vertical="center"/>
    </xf>
    <xf numFmtId="0" fontId="18" fillId="27" borderId="196">
      <alignment horizontal="right" vertical="center"/>
    </xf>
    <xf numFmtId="4" fontId="18" fillId="27" borderId="196">
      <alignment horizontal="right" vertical="center"/>
    </xf>
    <xf numFmtId="0" fontId="33" fillId="49" borderId="190" applyNumberFormat="0" applyAlignment="0" applyProtection="0"/>
    <xf numFmtId="0" fontId="21" fillId="27" borderId="197">
      <alignment horizontal="left" vertical="center" wrapText="1" indent="2"/>
    </xf>
    <xf numFmtId="0" fontId="21" fillId="0" borderId="197">
      <alignment horizontal="left" vertical="center" wrapText="1" indent="2"/>
    </xf>
    <xf numFmtId="0" fontId="21" fillId="25" borderId="195">
      <alignment horizontal="left" vertical="center"/>
    </xf>
    <xf numFmtId="4" fontId="18" fillId="27" borderId="201">
      <alignment horizontal="right" vertical="center"/>
    </xf>
    <xf numFmtId="0" fontId="45" fillId="36" borderId="190" applyNumberFormat="0" applyAlignment="0" applyProtection="0"/>
    <xf numFmtId="0" fontId="21" fillId="0" borderId="194">
      <alignment horizontal="right" vertical="center"/>
    </xf>
    <xf numFmtId="4" fontId="21" fillId="0" borderId="194">
      <alignment horizontal="right" vertical="center"/>
    </xf>
    <xf numFmtId="0" fontId="49" fillId="49" borderId="222" applyNumberFormat="0" applyAlignment="0" applyProtection="0"/>
    <xf numFmtId="0" fontId="21" fillId="0" borderId="194" applyNumberFormat="0" applyFill="0" applyAlignment="0" applyProtection="0"/>
    <xf numFmtId="0" fontId="49" fillId="49" borderId="192" applyNumberFormat="0" applyAlignment="0" applyProtection="0"/>
    <xf numFmtId="167" fontId="21" fillId="53" borderId="194" applyNumberFormat="0" applyFont="0" applyBorder="0" applyAlignment="0" applyProtection="0">
      <alignment horizontal="right" vertical="center"/>
    </xf>
    <xf numFmtId="0" fontId="21" fillId="26" borderId="194"/>
    <xf numFmtId="4" fontId="21" fillId="26" borderId="194"/>
    <xf numFmtId="0" fontId="52" fillId="0" borderId="193" applyNumberFormat="0" applyFill="0" applyAlignment="0" applyProtection="0"/>
    <xf numFmtId="49" fontId="21" fillId="0" borderId="215" applyNumberFormat="0" applyFont="0" applyFill="0" applyBorder="0" applyProtection="0">
      <alignment horizontal="left" vertical="center" indent="2"/>
    </xf>
    <xf numFmtId="0" fontId="5" fillId="4" borderId="1" applyNumberFormat="0" applyAlignment="0" applyProtection="0"/>
    <xf numFmtId="0" fontId="21" fillId="0" borderId="199">
      <alignment horizontal="right" vertical="center"/>
    </xf>
    <xf numFmtId="0" fontId="37" fillId="0" borderId="205" applyNumberFormat="0" applyFill="0" applyAlignment="0" applyProtection="0"/>
    <xf numFmtId="49" fontId="20" fillId="0" borderId="210" applyNumberFormat="0" applyFill="0" applyBorder="0" applyProtection="0">
      <alignment horizontal="left" vertical="center"/>
    </xf>
    <xf numFmtId="0" fontId="18" fillId="27" borderId="215">
      <alignment horizontal="right" vertical="center"/>
    </xf>
    <xf numFmtId="0" fontId="23" fillId="25" borderId="199">
      <alignment horizontal="right" vertical="center"/>
    </xf>
    <xf numFmtId="0" fontId="21" fillId="0" borderId="202">
      <alignment horizontal="left" vertical="center" wrapText="1" indent="2"/>
    </xf>
    <xf numFmtId="0" fontId="1" fillId="11" borderId="0" applyNumberFormat="0" applyBorder="0" applyAlignment="0" applyProtection="0"/>
    <xf numFmtId="0" fontId="21" fillId="0" borderId="213">
      <alignment horizontal="left" vertical="center" wrapText="1" indent="2"/>
    </xf>
    <xf numFmtId="0" fontId="49" fillId="49" borderId="203" applyNumberFormat="0" applyAlignment="0" applyProtection="0"/>
    <xf numFmtId="0" fontId="45" fillId="36" borderId="231" applyNumberFormat="0" applyAlignment="0" applyProtection="0"/>
    <xf numFmtId="49" fontId="20" fillId="0" borderId="199" applyNumberFormat="0" applyFill="0" applyBorder="0" applyProtection="0">
      <alignment horizontal="left" vertical="center"/>
    </xf>
    <xf numFmtId="4" fontId="23" fillId="25" borderId="199">
      <alignment horizontal="right" vertical="center"/>
    </xf>
    <xf numFmtId="0" fontId="45" fillId="36" borderId="207" applyNumberFormat="0" applyAlignment="0" applyProtection="0"/>
    <xf numFmtId="0" fontId="52" fillId="0" borderId="221" applyNumberFormat="0" applyFill="0" applyAlignment="0" applyProtection="0"/>
    <xf numFmtId="0" fontId="52" fillId="0" borderId="208" applyNumberFormat="0" applyFill="0" applyAlignment="0" applyProtection="0"/>
    <xf numFmtId="0" fontId="33" fillId="49" borderId="207" applyNumberFormat="0" applyAlignment="0" applyProtection="0"/>
    <xf numFmtId="4" fontId="18" fillId="25" borderId="199">
      <alignment horizontal="right" vertical="center"/>
    </xf>
    <xf numFmtId="0" fontId="45" fillId="36" borderId="204" applyNumberFormat="0" applyAlignment="0" applyProtection="0"/>
    <xf numFmtId="0" fontId="45" fillId="36" borderId="207" applyNumberFormat="0" applyAlignment="0" applyProtection="0"/>
    <xf numFmtId="0" fontId="9" fillId="10" borderId="0" applyNumberFormat="0" applyBorder="0" applyAlignment="0" applyProtection="0"/>
    <xf numFmtId="0" fontId="9" fillId="13" borderId="0" applyNumberFormat="0" applyBorder="0" applyAlignment="0" applyProtection="0"/>
    <xf numFmtId="0" fontId="1" fillId="5" borderId="0" applyNumberFormat="0" applyBorder="0" applyAlignment="0" applyProtection="0"/>
    <xf numFmtId="0" fontId="1" fillId="18" borderId="0" applyNumberFormat="0" applyBorder="0" applyAlignment="0" applyProtection="0"/>
    <xf numFmtId="0" fontId="21" fillId="0" borderId="213">
      <alignment horizontal="left" vertical="center" wrapText="1" indent="2"/>
    </xf>
    <xf numFmtId="4" fontId="18" fillId="27" borderId="228">
      <alignment horizontal="right" vertical="center"/>
    </xf>
    <xf numFmtId="0" fontId="30" fillId="49" borderId="206" applyNumberFormat="0" applyAlignment="0" applyProtection="0"/>
    <xf numFmtId="4" fontId="18" fillId="27" borderId="217">
      <alignment horizontal="right" vertical="center"/>
    </xf>
    <xf numFmtId="0" fontId="27" fillId="52" borderId="198" applyNumberFormat="0" applyFont="0" applyAlignment="0" applyProtection="0"/>
    <xf numFmtId="0" fontId="32" fillId="49" borderId="207" applyNumberFormat="0" applyAlignment="0" applyProtection="0"/>
    <xf numFmtId="0" fontId="1" fillId="11" borderId="0" applyNumberFormat="0" applyBorder="0" applyAlignment="0" applyProtection="0"/>
    <xf numFmtId="4" fontId="21" fillId="26" borderId="199"/>
    <xf numFmtId="4" fontId="18" fillId="27" borderId="200">
      <alignment horizontal="right" vertical="center"/>
    </xf>
    <xf numFmtId="0" fontId="18" fillId="27" borderId="200">
      <alignment horizontal="right" vertical="center"/>
    </xf>
    <xf numFmtId="0" fontId="45" fillId="36" borderId="204" applyNumberFormat="0" applyAlignment="0" applyProtection="0"/>
    <xf numFmtId="4" fontId="18" fillId="27" borderId="211">
      <alignment horizontal="right" vertical="center"/>
    </xf>
    <xf numFmtId="4" fontId="18" fillId="27" borderId="210">
      <alignment horizontal="right" vertical="center"/>
    </xf>
    <xf numFmtId="4" fontId="18" fillId="27" borderId="199">
      <alignment horizontal="right" vertical="center"/>
    </xf>
    <xf numFmtId="4" fontId="23" fillId="25" borderId="199">
      <alignment horizontal="right" vertical="center"/>
    </xf>
    <xf numFmtId="0" fontId="52" fillId="0" borderId="205" applyNumberFormat="0" applyFill="0" applyAlignment="0" applyProtection="0"/>
    <xf numFmtId="0" fontId="45" fillId="36" borderId="231" applyNumberFormat="0" applyAlignment="0" applyProtection="0"/>
    <xf numFmtId="49" fontId="21" fillId="0" borderId="199" applyNumberFormat="0" applyFont="0" applyFill="0" applyBorder="0" applyProtection="0">
      <alignment horizontal="left" vertical="center" indent="2"/>
    </xf>
    <xf numFmtId="49" fontId="21" fillId="0" borderId="210" applyNumberFormat="0" applyFont="0" applyFill="0" applyBorder="0" applyProtection="0">
      <alignment horizontal="left" vertical="center" indent="2"/>
    </xf>
    <xf numFmtId="0" fontId="19" fillId="52" borderId="198" applyNumberFormat="0" applyFont="0" applyAlignment="0" applyProtection="0"/>
    <xf numFmtId="0" fontId="52" fillId="0" borderId="205" applyNumberFormat="0" applyFill="0" applyAlignment="0" applyProtection="0"/>
    <xf numFmtId="49" fontId="21" fillId="0" borderId="234" applyNumberFormat="0" applyFont="0" applyFill="0" applyBorder="0" applyProtection="0">
      <alignment horizontal="left" vertical="center" indent="2"/>
    </xf>
    <xf numFmtId="0" fontId="1" fillId="15" borderId="0" applyNumberFormat="0" applyBorder="0" applyAlignment="0" applyProtection="0"/>
    <xf numFmtId="0" fontId="1" fillId="20" borderId="0" applyNumberFormat="0" applyBorder="0" applyAlignment="0" applyProtection="0"/>
    <xf numFmtId="0" fontId="21" fillId="0" borderId="199">
      <alignment horizontal="right" vertical="center"/>
    </xf>
    <xf numFmtId="0" fontId="1" fillId="17" borderId="0" applyNumberFormat="0" applyBorder="0" applyAlignment="0" applyProtection="0"/>
    <xf numFmtId="0" fontId="18" fillId="27" borderId="251">
      <alignment horizontal="right" vertical="center"/>
    </xf>
    <xf numFmtId="0" fontId="9" fillId="10" borderId="0" applyNumberFormat="0" applyBorder="0" applyAlignment="0" applyProtection="0"/>
    <xf numFmtId="0" fontId="21" fillId="0" borderId="202">
      <alignment horizontal="left" vertical="center" wrapText="1" indent="2"/>
    </xf>
    <xf numFmtId="0" fontId="37" fillId="0" borderId="205" applyNumberFormat="0" applyFill="0" applyAlignment="0" applyProtection="0"/>
    <xf numFmtId="167" fontId="21" fillId="53" borderId="210" applyNumberFormat="0" applyFont="0" applyBorder="0" applyAlignment="0" applyProtection="0">
      <alignment horizontal="right" vertical="center"/>
    </xf>
    <xf numFmtId="4" fontId="23" fillId="25" borderId="199">
      <alignment horizontal="right" vertical="center"/>
    </xf>
    <xf numFmtId="4" fontId="23" fillId="25" borderId="199">
      <alignment horizontal="right" vertical="center"/>
    </xf>
    <xf numFmtId="0" fontId="19" fillId="52" borderId="214" applyNumberFormat="0" applyFont="0" applyAlignment="0" applyProtection="0"/>
    <xf numFmtId="49" fontId="21" fillId="0" borderId="194" applyNumberFormat="0" applyFont="0" applyFill="0" applyBorder="0" applyProtection="0">
      <alignment horizontal="left" vertical="center" indent="2"/>
    </xf>
    <xf numFmtId="49" fontId="21" fillId="0" borderId="195" applyNumberFormat="0" applyFont="0" applyFill="0" applyBorder="0" applyProtection="0">
      <alignment horizontal="left" vertical="center" indent="5"/>
    </xf>
    <xf numFmtId="0" fontId="52" fillId="0" borderId="205" applyNumberFormat="0" applyFill="0" applyAlignment="0" applyProtection="0"/>
    <xf numFmtId="0" fontId="52" fillId="0" borderId="208" applyNumberFormat="0" applyFill="0" applyAlignment="0" applyProtection="0"/>
    <xf numFmtId="0" fontId="32" fillId="49" borderId="207" applyNumberFormat="0" applyAlignment="0" applyProtection="0"/>
    <xf numFmtId="167" fontId="21" fillId="53" borderId="199" applyNumberFormat="0" applyFont="0" applyBorder="0" applyAlignment="0" applyProtection="0">
      <alignment horizontal="right" vertical="center"/>
    </xf>
    <xf numFmtId="0" fontId="37" fillId="0" borderId="205" applyNumberFormat="0" applyFill="0" applyAlignment="0" applyProtection="0"/>
    <xf numFmtId="0" fontId="33" fillId="49" borderId="204" applyNumberFormat="0" applyAlignment="0" applyProtection="0"/>
    <xf numFmtId="0" fontId="49" fillId="49" borderId="206" applyNumberFormat="0" applyAlignment="0" applyProtection="0"/>
    <xf numFmtId="0" fontId="27" fillId="52" borderId="214" applyNumberFormat="0" applyFont="0" applyAlignment="0" applyProtection="0"/>
    <xf numFmtId="4" fontId="18" fillId="25" borderId="210">
      <alignment horizontal="right" vertical="center"/>
    </xf>
    <xf numFmtId="0" fontId="9" fillId="7" borderId="0" applyNumberFormat="0" applyBorder="0" applyAlignment="0" applyProtection="0"/>
    <xf numFmtId="4" fontId="21" fillId="0" borderId="194" applyFill="0" applyBorder="0" applyProtection="0">
      <alignment horizontal="right" vertical="center"/>
    </xf>
    <xf numFmtId="49" fontId="20" fillId="0" borderId="194" applyNumberFormat="0" applyFill="0" applyBorder="0" applyProtection="0">
      <alignment horizontal="left" vertical="center"/>
    </xf>
    <xf numFmtId="49" fontId="21" fillId="0" borderId="210" applyNumberFormat="0" applyFont="0" applyFill="0" applyBorder="0" applyProtection="0">
      <alignment horizontal="left" vertical="center" indent="2"/>
    </xf>
    <xf numFmtId="0" fontId="19" fillId="52" borderId="198" applyNumberFormat="0" applyFont="0" applyAlignment="0" applyProtection="0"/>
    <xf numFmtId="0" fontId="30" fillId="49" borderId="206" applyNumberFormat="0" applyAlignment="0" applyProtection="0"/>
    <xf numFmtId="0" fontId="21" fillId="0" borderId="202">
      <alignment horizontal="left" vertical="center" wrapText="1" indent="2"/>
    </xf>
    <xf numFmtId="0" fontId="45" fillId="36" borderId="239" applyNumberFormat="0" applyAlignment="0" applyProtection="0"/>
    <xf numFmtId="49" fontId="21" fillId="0" borderId="199" applyNumberFormat="0" applyFont="0" applyFill="0" applyBorder="0" applyProtection="0">
      <alignment horizontal="left" vertical="center" indent="2"/>
    </xf>
    <xf numFmtId="4" fontId="21" fillId="0" borderId="210" applyFill="0" applyBorder="0" applyProtection="0">
      <alignment horizontal="right" vertical="center"/>
    </xf>
    <xf numFmtId="0" fontId="37" fillId="0" borderId="205" applyNumberFormat="0" applyFill="0" applyAlignment="0" applyProtection="0"/>
    <xf numFmtId="0" fontId="18" fillId="27" borderId="199">
      <alignment horizontal="right" vertical="center"/>
    </xf>
    <xf numFmtId="0" fontId="9" fillId="19" borderId="0" applyNumberFormat="0" applyBorder="0" applyAlignment="0" applyProtection="0"/>
    <xf numFmtId="0" fontId="52" fillId="0" borderId="224" applyNumberFormat="0" applyFill="0" applyAlignment="0" applyProtection="0"/>
    <xf numFmtId="0" fontId="21" fillId="26" borderId="215"/>
    <xf numFmtId="0" fontId="45" fillId="36" borderId="204" applyNumberFormat="0" applyAlignment="0" applyProtection="0"/>
    <xf numFmtId="4" fontId="18" fillId="25" borderId="199">
      <alignment horizontal="right" vertical="center"/>
    </xf>
    <xf numFmtId="0" fontId="21" fillId="26" borderId="210"/>
    <xf numFmtId="0" fontId="18" fillId="27" borderId="210">
      <alignment horizontal="right" vertical="center"/>
    </xf>
    <xf numFmtId="49" fontId="21" fillId="0" borderId="227" applyNumberFormat="0" applyFont="0" applyFill="0" applyBorder="0" applyProtection="0">
      <alignment horizontal="left" vertical="center" indent="5"/>
    </xf>
    <xf numFmtId="0" fontId="9" fillId="19" borderId="0" applyNumberFormat="0" applyBorder="0" applyAlignment="0" applyProtection="0"/>
    <xf numFmtId="0" fontId="36" fillId="36" borderId="204" applyNumberFormat="0" applyAlignment="0" applyProtection="0"/>
    <xf numFmtId="0" fontId="21" fillId="26" borderId="199"/>
    <xf numFmtId="0" fontId="23" fillId="25" borderId="199">
      <alignment horizontal="right" vertical="center"/>
    </xf>
    <xf numFmtId="0" fontId="18" fillId="27" borderId="199">
      <alignment horizontal="right" vertical="center"/>
    </xf>
    <xf numFmtId="4" fontId="18" fillId="27" borderId="216">
      <alignment horizontal="right" vertical="center"/>
    </xf>
    <xf numFmtId="0" fontId="1" fillId="14" borderId="0" applyNumberFormat="0" applyBorder="0" applyAlignment="0" applyProtection="0"/>
    <xf numFmtId="0" fontId="36" fillId="36" borderId="207" applyNumberFormat="0" applyAlignment="0" applyProtection="0"/>
    <xf numFmtId="0" fontId="45" fillId="36" borderId="220" applyNumberFormat="0" applyAlignment="0" applyProtection="0"/>
    <xf numFmtId="0" fontId="52" fillId="0" borderId="232" applyNumberFormat="0" applyFill="0" applyAlignment="0" applyProtection="0"/>
    <xf numFmtId="49" fontId="20" fillId="0" borderId="199" applyNumberFormat="0" applyFill="0" applyBorder="0" applyProtection="0">
      <alignment horizontal="left" vertical="center"/>
    </xf>
    <xf numFmtId="0" fontId="30" fillId="49" borderId="192" applyNumberFormat="0" applyAlignment="0" applyProtection="0"/>
    <xf numFmtId="0" fontId="32" fillId="49" borderId="190" applyNumberFormat="0" applyAlignment="0" applyProtection="0"/>
    <xf numFmtId="0" fontId="37" fillId="0" borderId="193" applyNumberFormat="0" applyFill="0" applyAlignment="0" applyProtection="0"/>
    <xf numFmtId="0" fontId="36" fillId="36" borderId="204" applyNumberFormat="0" applyAlignment="0" applyProtection="0"/>
    <xf numFmtId="0" fontId="33" fillId="49" borderId="223" applyNumberFormat="0" applyAlignment="0" applyProtection="0"/>
    <xf numFmtId="0" fontId="21" fillId="26" borderId="199"/>
    <xf numFmtId="49" fontId="20" fillId="0" borderId="210" applyNumberFormat="0" applyFill="0" applyBorder="0" applyProtection="0">
      <alignment horizontal="left" vertical="center"/>
    </xf>
    <xf numFmtId="0" fontId="52" fillId="0" borderId="205" applyNumberFormat="0" applyFill="0" applyAlignment="0" applyProtection="0"/>
    <xf numFmtId="0" fontId="21" fillId="27" borderId="229">
      <alignment horizontal="left" vertical="center" wrapText="1" indent="2"/>
    </xf>
    <xf numFmtId="4" fontId="21" fillId="0" borderId="210" applyFill="0" applyBorder="0" applyProtection="0">
      <alignment horizontal="right" vertical="center"/>
    </xf>
    <xf numFmtId="0" fontId="21" fillId="25" borderId="200">
      <alignment horizontal="left" vertical="center"/>
    </xf>
    <xf numFmtId="0" fontId="21" fillId="27" borderId="237">
      <alignment horizontal="left" vertical="center" wrapText="1" indent="2"/>
    </xf>
    <xf numFmtId="0" fontId="18" fillId="27" borderId="200">
      <alignment horizontal="right" vertical="center"/>
    </xf>
    <xf numFmtId="0" fontId="9" fillId="13" borderId="0" applyNumberFormat="0" applyBorder="0" applyAlignment="0" applyProtection="0"/>
    <xf numFmtId="0" fontId="18" fillId="25" borderId="210">
      <alignment horizontal="right" vertical="center"/>
    </xf>
    <xf numFmtId="0" fontId="33" fillId="49" borderId="204" applyNumberFormat="0" applyAlignment="0" applyProtection="0"/>
    <xf numFmtId="0" fontId="37" fillId="0" borderId="205" applyNumberFormat="0" applyFill="0" applyAlignment="0" applyProtection="0"/>
    <xf numFmtId="4" fontId="18" fillId="27" borderId="199">
      <alignment horizontal="right" vertical="center"/>
    </xf>
    <xf numFmtId="0" fontId="18" fillId="27" borderId="210">
      <alignment horizontal="right" vertical="center"/>
    </xf>
    <xf numFmtId="0" fontId="21" fillId="0" borderId="218">
      <alignment horizontal="left" vertical="center" wrapText="1" indent="2"/>
    </xf>
    <xf numFmtId="4" fontId="18" fillId="25" borderId="215">
      <alignment horizontal="right" vertical="center"/>
    </xf>
    <xf numFmtId="49" fontId="20" fillId="0" borderId="210" applyNumberFormat="0" applyFill="0" applyBorder="0" applyProtection="0">
      <alignment horizontal="left" vertical="center"/>
    </xf>
    <xf numFmtId="0" fontId="37" fillId="0" borderId="205" applyNumberFormat="0" applyFill="0" applyAlignment="0" applyProtection="0"/>
    <xf numFmtId="4" fontId="21" fillId="26" borderId="226"/>
    <xf numFmtId="0" fontId="21" fillId="27" borderId="202">
      <alignment horizontal="left" vertical="center" wrapText="1" indent="2"/>
    </xf>
    <xf numFmtId="0" fontId="1" fillId="5" borderId="0" applyNumberFormat="0" applyBorder="0" applyAlignment="0" applyProtection="0"/>
    <xf numFmtId="4" fontId="23" fillId="25" borderId="199">
      <alignment horizontal="right" vertical="center"/>
    </xf>
    <xf numFmtId="0" fontId="36" fillId="36" borderId="190" applyNumberFormat="0" applyAlignment="0" applyProtection="0"/>
    <xf numFmtId="0" fontId="37" fillId="0" borderId="205" applyNumberFormat="0" applyFill="0" applyAlignment="0" applyProtection="0"/>
    <xf numFmtId="4" fontId="21" fillId="26" borderId="234"/>
    <xf numFmtId="4" fontId="18" fillId="27" borderId="199">
      <alignment horizontal="right" vertical="center"/>
    </xf>
    <xf numFmtId="0" fontId="21" fillId="0" borderId="199">
      <alignment horizontal="right" vertical="center"/>
    </xf>
    <xf numFmtId="0" fontId="45" fillId="36" borderId="204" applyNumberFormat="0" applyAlignment="0" applyProtection="0"/>
    <xf numFmtId="0" fontId="32" fillId="49" borderId="207" applyNumberFormat="0" applyAlignment="0" applyProtection="0"/>
    <xf numFmtId="0" fontId="23" fillId="25" borderId="210">
      <alignment horizontal="right" vertical="center"/>
    </xf>
    <xf numFmtId="4" fontId="18" fillId="27" borderId="199">
      <alignment horizontal="right" vertical="center"/>
    </xf>
    <xf numFmtId="0" fontId="21" fillId="25" borderId="200">
      <alignment horizontal="left" vertical="center"/>
    </xf>
    <xf numFmtId="4" fontId="18" fillId="27" borderId="201">
      <alignment horizontal="right" vertical="center"/>
    </xf>
    <xf numFmtId="4" fontId="21" fillId="0" borderId="210" applyFill="0" applyBorder="0" applyProtection="0">
      <alignment horizontal="right" vertical="center"/>
    </xf>
    <xf numFmtId="0" fontId="30" fillId="49" borderId="206" applyNumberFormat="0" applyAlignment="0" applyProtection="0"/>
    <xf numFmtId="0" fontId="52" fillId="0" borderId="208" applyNumberFormat="0" applyFill="0" applyAlignment="0" applyProtection="0"/>
    <xf numFmtId="49" fontId="21" fillId="0" borderId="210" applyNumberFormat="0" applyFont="0" applyFill="0" applyBorder="0" applyProtection="0">
      <alignment horizontal="left" vertical="center" indent="2"/>
    </xf>
    <xf numFmtId="0" fontId="21" fillId="26" borderId="199"/>
    <xf numFmtId="0" fontId="21" fillId="0" borderId="202">
      <alignment horizontal="left" vertical="center" wrapText="1" indent="2"/>
    </xf>
    <xf numFmtId="0" fontId="33" fillId="49" borderId="204" applyNumberFormat="0" applyAlignment="0" applyProtection="0"/>
    <xf numFmtId="0" fontId="36" fillId="36" borderId="207" applyNumberFormat="0" applyAlignment="0" applyProtection="0"/>
    <xf numFmtId="0" fontId="36" fillId="36" borderId="204" applyNumberFormat="0" applyAlignment="0" applyProtection="0"/>
    <xf numFmtId="0" fontId="21" fillId="27" borderId="197">
      <alignment horizontal="left" vertical="center" wrapText="1" indent="2"/>
    </xf>
    <xf numFmtId="0" fontId="21" fillId="0" borderId="197">
      <alignment horizontal="left" vertical="center" wrapText="1" indent="2"/>
    </xf>
    <xf numFmtId="0" fontId="45" fillId="36" borderId="220" applyNumberFormat="0" applyAlignment="0" applyProtection="0"/>
    <xf numFmtId="0" fontId="30" fillId="49" borderId="203" applyNumberFormat="0" applyAlignment="0" applyProtection="0"/>
    <xf numFmtId="0" fontId="27" fillId="52" borderId="198" applyNumberFormat="0" applyFont="0" applyAlignment="0" applyProtection="0"/>
    <xf numFmtId="4" fontId="21" fillId="0" borderId="199">
      <alignment horizontal="right" vertical="center"/>
    </xf>
    <xf numFmtId="0" fontId="37" fillId="0" borderId="208" applyNumberFormat="0" applyFill="0" applyAlignment="0" applyProtection="0"/>
    <xf numFmtId="0" fontId="45" fillId="36" borderId="207" applyNumberFormat="0" applyAlignment="0" applyProtection="0"/>
    <xf numFmtId="0" fontId="49" fillId="49" borderId="222" applyNumberFormat="0" applyAlignment="0" applyProtection="0"/>
    <xf numFmtId="0" fontId="21" fillId="25" borderId="227">
      <alignment horizontal="left" vertical="center"/>
    </xf>
    <xf numFmtId="4" fontId="23" fillId="25" borderId="234">
      <alignment horizontal="right" vertical="center"/>
    </xf>
    <xf numFmtId="4" fontId="23" fillId="25" borderId="199">
      <alignment horizontal="right" vertical="center"/>
    </xf>
    <xf numFmtId="0" fontId="49" fillId="49" borderId="219" applyNumberFormat="0" applyAlignment="0" applyProtection="0"/>
    <xf numFmtId="167" fontId="21" fillId="53" borderId="199" applyNumberFormat="0" applyFont="0" applyBorder="0" applyAlignment="0" applyProtection="0">
      <alignment horizontal="right" vertical="center"/>
    </xf>
    <xf numFmtId="4" fontId="18" fillId="27" borderId="200">
      <alignment horizontal="right" vertical="center"/>
    </xf>
    <xf numFmtId="49" fontId="21" fillId="0" borderId="199" applyNumberFormat="0" applyFont="0" applyFill="0" applyBorder="0" applyProtection="0">
      <alignment horizontal="left" vertical="center" indent="2"/>
    </xf>
    <xf numFmtId="0" fontId="45" fillId="36" borderId="204" applyNumberFormat="0" applyAlignment="0" applyProtection="0"/>
    <xf numFmtId="0" fontId="49" fillId="49" borderId="203" applyNumberFormat="0" applyAlignment="0" applyProtection="0"/>
    <xf numFmtId="0" fontId="52" fillId="0" borderId="205" applyNumberFormat="0" applyFill="0" applyAlignment="0" applyProtection="0"/>
    <xf numFmtId="4" fontId="18" fillId="27" borderId="201">
      <alignment horizontal="right" vertical="center"/>
    </xf>
    <xf numFmtId="4" fontId="18" fillId="25" borderId="199">
      <alignment horizontal="right" vertical="center"/>
    </xf>
    <xf numFmtId="0" fontId="45" fillId="36" borderId="220" applyNumberFormat="0" applyAlignment="0" applyProtection="0"/>
    <xf numFmtId="0" fontId="32" fillId="49" borderId="207" applyNumberFormat="0" applyAlignment="0" applyProtection="0"/>
    <xf numFmtId="0" fontId="49" fillId="49" borderId="203" applyNumberFormat="0" applyAlignment="0" applyProtection="0"/>
    <xf numFmtId="0" fontId="9" fillId="13" borderId="0" applyNumberFormat="0" applyBorder="0" applyAlignment="0" applyProtection="0"/>
    <xf numFmtId="0" fontId="33" fillId="49" borderId="220" applyNumberFormat="0" applyAlignment="0" applyProtection="0"/>
    <xf numFmtId="0" fontId="21" fillId="26" borderId="199"/>
    <xf numFmtId="0" fontId="18" fillId="27" borderId="199">
      <alignment horizontal="right" vertical="center"/>
    </xf>
    <xf numFmtId="0" fontId="8" fillId="0" borderId="3" applyNumberFormat="0" applyFill="0" applyAlignment="0" applyProtection="0"/>
    <xf numFmtId="0" fontId="36" fillId="36" borderId="207" applyNumberFormat="0" applyAlignment="0" applyProtection="0"/>
    <xf numFmtId="0" fontId="18" fillId="27" borderId="210">
      <alignment horizontal="right" vertical="center"/>
    </xf>
    <xf numFmtId="49" fontId="21" fillId="0" borderId="211" applyNumberFormat="0" applyFont="0" applyFill="0" applyBorder="0" applyProtection="0">
      <alignment horizontal="left" vertical="center" indent="5"/>
    </xf>
    <xf numFmtId="0" fontId="1" fillId="20" borderId="0" applyNumberFormat="0" applyBorder="0" applyAlignment="0" applyProtection="0"/>
    <xf numFmtId="0" fontId="19" fillId="52" borderId="241" applyNumberFormat="0" applyFont="0" applyAlignment="0" applyProtection="0"/>
    <xf numFmtId="0" fontId="21" fillId="0" borderId="199" applyNumberFormat="0" applyFill="0" applyAlignment="0" applyProtection="0"/>
    <xf numFmtId="4" fontId="21" fillId="0" borderId="199" applyFill="0" applyBorder="0" applyProtection="0">
      <alignment horizontal="right" vertical="center"/>
    </xf>
    <xf numFmtId="4" fontId="21" fillId="26" borderId="210"/>
    <xf numFmtId="0" fontId="32" fillId="49" borderId="204" applyNumberFormat="0" applyAlignment="0" applyProtection="0"/>
    <xf numFmtId="0" fontId="36" fillId="36" borderId="207" applyNumberFormat="0" applyAlignment="0" applyProtection="0"/>
    <xf numFmtId="49" fontId="20" fillId="0" borderId="199" applyNumberFormat="0" applyFill="0" applyBorder="0" applyProtection="0">
      <alignment horizontal="left" vertical="center"/>
    </xf>
    <xf numFmtId="0" fontId="18" fillId="27" borderId="199">
      <alignment horizontal="right" vertical="center"/>
    </xf>
    <xf numFmtId="167" fontId="21" fillId="53" borderId="199" applyNumberFormat="0" applyFont="0" applyBorder="0" applyAlignment="0" applyProtection="0">
      <alignment horizontal="right" vertical="center"/>
    </xf>
    <xf numFmtId="0" fontId="21" fillId="0" borderId="210">
      <alignment horizontal="right" vertical="center"/>
    </xf>
    <xf numFmtId="0" fontId="4" fillId="4" borderId="2" applyNumberFormat="0" applyAlignment="0" applyProtection="0"/>
    <xf numFmtId="4" fontId="21" fillId="0" borderId="199">
      <alignment horizontal="right" vertical="center"/>
    </xf>
    <xf numFmtId="0" fontId="1" fillId="9" borderId="0" applyNumberFormat="0" applyBorder="0" applyAlignment="0" applyProtection="0"/>
    <xf numFmtId="0" fontId="21" fillId="0" borderId="213">
      <alignment horizontal="left" vertical="center" wrapText="1" indent="2"/>
    </xf>
    <xf numFmtId="0" fontId="49" fillId="49" borderId="203" applyNumberFormat="0" applyAlignment="0" applyProtection="0"/>
    <xf numFmtId="0" fontId="23" fillId="25" borderId="199">
      <alignment horizontal="right" vertical="center"/>
    </xf>
    <xf numFmtId="0" fontId="18" fillId="25" borderId="215">
      <alignment horizontal="right" vertical="center"/>
    </xf>
    <xf numFmtId="0" fontId="1" fillId="21" borderId="0" applyNumberFormat="0" applyBorder="0" applyAlignment="0" applyProtection="0"/>
    <xf numFmtId="0" fontId="1" fillId="12" borderId="0" applyNumberFormat="0" applyBorder="0" applyAlignment="0" applyProtection="0"/>
    <xf numFmtId="0" fontId="9" fillId="19"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52" fillId="0" borderId="224" applyNumberFormat="0" applyFill="0" applyAlignment="0" applyProtection="0"/>
    <xf numFmtId="0" fontId="9" fillId="16" borderId="0" applyNumberFormat="0" applyBorder="0" applyAlignment="0" applyProtection="0"/>
    <xf numFmtId="0" fontId="45" fillId="36" borderId="220" applyNumberFormat="0" applyAlignment="0" applyProtection="0"/>
    <xf numFmtId="0" fontId="1" fillId="14" borderId="0" applyNumberFormat="0" applyBorder="0" applyAlignment="0" applyProtection="0"/>
    <xf numFmtId="0" fontId="9" fillId="13"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9" fillId="7" borderId="0" applyNumberFormat="0" applyBorder="0" applyAlignment="0" applyProtection="0"/>
    <xf numFmtId="0" fontId="7" fillId="0" borderId="0" applyNumberFormat="0" applyFill="0" applyBorder="0" applyAlignment="0" applyProtection="0"/>
    <xf numFmtId="0" fontId="8" fillId="0" borderId="3" applyNumberFormat="0" applyFill="0" applyAlignment="0" applyProtection="0"/>
    <xf numFmtId="0" fontId="6" fillId="0" borderId="0" applyNumberFormat="0" applyFill="0" applyBorder="0" applyAlignment="0" applyProtection="0"/>
    <xf numFmtId="0" fontId="27" fillId="52" borderId="209" applyNumberFormat="0" applyFont="0" applyAlignment="0" applyProtection="0"/>
    <xf numFmtId="0" fontId="45" fillId="36" borderId="204" applyNumberFormat="0" applyAlignment="0" applyProtection="0"/>
    <xf numFmtId="0" fontId="21" fillId="27" borderId="202">
      <alignment horizontal="left" vertical="center" wrapText="1" indent="2"/>
    </xf>
    <xf numFmtId="0" fontId="21" fillId="26" borderId="215"/>
    <xf numFmtId="0" fontId="21" fillId="26" borderId="199"/>
    <xf numFmtId="0" fontId="52" fillId="0" borderId="205" applyNumberFormat="0" applyFill="0" applyAlignment="0" applyProtection="0"/>
    <xf numFmtId="4" fontId="18" fillId="27" borderId="194">
      <alignment horizontal="right" vertical="center"/>
    </xf>
    <xf numFmtId="0" fontId="21" fillId="26" borderId="194"/>
    <xf numFmtId="0" fontId="32" fillId="49" borderId="190" applyNumberFormat="0" applyAlignment="0" applyProtection="0"/>
    <xf numFmtId="0" fontId="18" fillId="25" borderId="194">
      <alignment horizontal="right" vertical="center"/>
    </xf>
    <xf numFmtId="0" fontId="21" fillId="0" borderId="194">
      <alignment horizontal="right" vertical="center"/>
    </xf>
    <xf numFmtId="0" fontId="52" fillId="0" borderId="193" applyNumberFormat="0" applyFill="0" applyAlignment="0" applyProtection="0"/>
    <xf numFmtId="0" fontId="21" fillId="25" borderId="195">
      <alignment horizontal="left" vertical="center"/>
    </xf>
    <xf numFmtId="0" fontId="45" fillId="36" borderId="190" applyNumberFormat="0" applyAlignment="0" applyProtection="0"/>
    <xf numFmtId="167" fontId="21" fillId="53" borderId="194" applyNumberFormat="0" applyFont="0" applyBorder="0" applyAlignment="0" applyProtection="0">
      <alignment horizontal="right" vertical="center"/>
    </xf>
    <xf numFmtId="0" fontId="27" fillId="52" borderId="191" applyNumberFormat="0" applyFont="0" applyAlignment="0" applyProtection="0"/>
    <xf numFmtId="0" fontId="21" fillId="0" borderId="197">
      <alignment horizontal="left" vertical="center" wrapText="1" indent="2"/>
    </xf>
    <xf numFmtId="4" fontId="21" fillId="26" borderId="194"/>
    <xf numFmtId="49" fontId="20" fillId="0" borderId="194" applyNumberFormat="0" applyFill="0" applyBorder="0" applyProtection="0">
      <alignment horizontal="left" vertical="center"/>
    </xf>
    <xf numFmtId="0" fontId="21" fillId="0" borderId="194">
      <alignment horizontal="right" vertical="center"/>
    </xf>
    <xf numFmtId="4" fontId="18" fillId="27" borderId="196">
      <alignment horizontal="right" vertical="center"/>
    </xf>
    <xf numFmtId="4" fontId="18" fillId="27" borderId="194">
      <alignment horizontal="right" vertical="center"/>
    </xf>
    <xf numFmtId="4" fontId="18" fillId="27" borderId="194">
      <alignment horizontal="right" vertical="center"/>
    </xf>
    <xf numFmtId="0" fontId="23" fillId="25" borderId="194">
      <alignment horizontal="right" vertical="center"/>
    </xf>
    <xf numFmtId="0" fontId="18" fillId="25" borderId="194">
      <alignment horizontal="right" vertical="center"/>
    </xf>
    <xf numFmtId="49" fontId="21" fillId="0" borderId="194" applyNumberFormat="0" applyFont="0" applyFill="0" applyBorder="0" applyProtection="0">
      <alignment horizontal="left" vertical="center" indent="2"/>
    </xf>
    <xf numFmtId="0" fontId="45" fillId="36" borderId="190" applyNumberFormat="0" applyAlignment="0" applyProtection="0"/>
    <xf numFmtId="0" fontId="30" fillId="49" borderId="192" applyNumberFormat="0" applyAlignment="0" applyProtection="0"/>
    <xf numFmtId="49" fontId="21" fillId="0" borderId="194" applyNumberFormat="0" applyFont="0" applyFill="0" applyBorder="0" applyProtection="0">
      <alignment horizontal="left" vertical="center" indent="2"/>
    </xf>
    <xf numFmtId="0" fontId="36" fillId="36" borderId="190" applyNumberFormat="0" applyAlignment="0" applyProtection="0"/>
    <xf numFmtId="4" fontId="21" fillId="0" borderId="194" applyFill="0" applyBorder="0" applyProtection="0">
      <alignment horizontal="right" vertical="center"/>
    </xf>
    <xf numFmtId="0" fontId="33" fillId="49" borderId="190" applyNumberFormat="0" applyAlignment="0" applyProtection="0"/>
    <xf numFmtId="0" fontId="52" fillId="0" borderId="193" applyNumberFormat="0" applyFill="0" applyAlignment="0" applyProtection="0"/>
    <xf numFmtId="0" fontId="49" fillId="49" borderId="192" applyNumberFormat="0" applyAlignment="0" applyProtection="0"/>
    <xf numFmtId="0" fontId="21" fillId="0" borderId="194" applyNumberFormat="0" applyFill="0" applyAlignment="0" applyProtection="0"/>
    <xf numFmtId="4" fontId="21" fillId="0" borderId="194">
      <alignment horizontal="right" vertical="center"/>
    </xf>
    <xf numFmtId="0" fontId="21" fillId="0" borderId="194">
      <alignment horizontal="right" vertical="center"/>
    </xf>
    <xf numFmtId="0" fontId="45" fillId="36" borderId="190" applyNumberFormat="0" applyAlignment="0" applyProtection="0"/>
    <xf numFmtId="0" fontId="30" fillId="49" borderId="192" applyNumberFormat="0" applyAlignment="0" applyProtection="0"/>
    <xf numFmtId="0" fontId="32" fillId="49" borderId="190" applyNumberFormat="0" applyAlignment="0" applyProtection="0"/>
    <xf numFmtId="0" fontId="21" fillId="27" borderId="197">
      <alignment horizontal="left" vertical="center" wrapText="1" indent="2"/>
    </xf>
    <xf numFmtId="0" fontId="33" fillId="49" borderId="190" applyNumberFormat="0" applyAlignment="0" applyProtection="0"/>
    <xf numFmtId="0" fontId="33" fillId="49" borderId="190" applyNumberFormat="0" applyAlignment="0" applyProtection="0"/>
    <xf numFmtId="4" fontId="18" fillId="27" borderId="195">
      <alignment horizontal="right" vertical="center"/>
    </xf>
    <xf numFmtId="0" fontId="18" fillId="27" borderId="195">
      <alignment horizontal="right" vertical="center"/>
    </xf>
    <xf numFmtId="0" fontId="18" fillId="27" borderId="194">
      <alignment horizontal="right" vertical="center"/>
    </xf>
    <xf numFmtId="4" fontId="23" fillId="25" borderId="194">
      <alignment horizontal="right" vertical="center"/>
    </xf>
    <xf numFmtId="0" fontId="36" fillId="36" borderId="190" applyNumberFormat="0" applyAlignment="0" applyProtection="0"/>
    <xf numFmtId="0" fontId="37" fillId="0" borderId="193" applyNumberFormat="0" applyFill="0" applyAlignment="0" applyProtection="0"/>
    <xf numFmtId="0" fontId="52" fillId="0" borderId="193" applyNumberFormat="0" applyFill="0" applyAlignment="0" applyProtection="0"/>
    <xf numFmtId="0" fontId="27" fillId="52" borderId="191" applyNumberFormat="0" applyFont="0" applyAlignment="0" applyProtection="0"/>
    <xf numFmtId="0" fontId="45" fillId="36" borderId="190" applyNumberFormat="0" applyAlignment="0" applyProtection="0"/>
    <xf numFmtId="49" fontId="20" fillId="0" borderId="194" applyNumberFormat="0" applyFill="0" applyBorder="0" applyProtection="0">
      <alignment horizontal="left" vertical="center"/>
    </xf>
    <xf numFmtId="0" fontId="21" fillId="27" borderId="197">
      <alignment horizontal="left" vertical="center" wrapText="1" indent="2"/>
    </xf>
    <xf numFmtId="0" fontId="33" fillId="49" borderId="190" applyNumberFormat="0" applyAlignment="0" applyProtection="0"/>
    <xf numFmtId="0" fontId="21" fillId="0" borderId="197">
      <alignment horizontal="left" vertical="center" wrapText="1" indent="2"/>
    </xf>
    <xf numFmtId="0" fontId="27" fillId="52" borderId="191" applyNumberFormat="0" applyFont="0" applyAlignment="0" applyProtection="0"/>
    <xf numFmtId="0" fontId="19" fillId="52" borderId="191" applyNumberFormat="0" applyFont="0" applyAlignment="0" applyProtection="0"/>
    <xf numFmtId="0" fontId="49" fillId="49" borderId="192" applyNumberFormat="0" applyAlignment="0" applyProtection="0"/>
    <xf numFmtId="0" fontId="52" fillId="0" borderId="193" applyNumberFormat="0" applyFill="0" applyAlignment="0" applyProtection="0"/>
    <xf numFmtId="4" fontId="21" fillId="26" borderId="194"/>
    <xf numFmtId="0" fontId="18" fillId="27" borderId="194">
      <alignment horizontal="right" vertical="center"/>
    </xf>
    <xf numFmtId="0" fontId="52" fillId="0" borderId="193" applyNumberFormat="0" applyFill="0" applyAlignment="0" applyProtection="0"/>
    <xf numFmtId="4" fontId="18" fillId="27" borderId="196">
      <alignment horizontal="right" vertical="center"/>
    </xf>
    <xf numFmtId="0" fontId="32" fillId="49" borderId="190" applyNumberFormat="0" applyAlignment="0" applyProtection="0"/>
    <xf numFmtId="0" fontId="18" fillId="27" borderId="195">
      <alignment horizontal="right" vertical="center"/>
    </xf>
    <xf numFmtId="0" fontId="33" fillId="49" borderId="190" applyNumberFormat="0" applyAlignment="0" applyProtection="0"/>
    <xf numFmtId="0" fontId="37" fillId="0" borderId="193" applyNumberFormat="0" applyFill="0" applyAlignment="0" applyProtection="0"/>
    <xf numFmtId="0" fontId="27" fillId="52" borderId="191" applyNumberFormat="0" applyFont="0" applyAlignment="0" applyProtection="0"/>
    <xf numFmtId="4" fontId="18" fillId="27" borderId="195">
      <alignment horizontal="right" vertical="center"/>
    </xf>
    <xf numFmtId="0" fontId="21" fillId="27" borderId="197">
      <alignment horizontal="left" vertical="center" wrapText="1" indent="2"/>
    </xf>
    <xf numFmtId="0" fontId="21" fillId="26" borderId="194"/>
    <xf numFmtId="167" fontId="21" fillId="53" borderId="194" applyNumberFormat="0" applyFont="0" applyBorder="0" applyAlignment="0" applyProtection="0">
      <alignment horizontal="right" vertical="center"/>
    </xf>
    <xf numFmtId="0" fontId="21" fillId="0" borderId="194" applyNumberFormat="0" applyFill="0" applyAlignment="0" applyProtection="0"/>
    <xf numFmtId="4" fontId="21" fillId="0" borderId="194" applyFill="0" applyBorder="0" applyProtection="0">
      <alignment horizontal="right" vertical="center"/>
    </xf>
    <xf numFmtId="4" fontId="18" fillId="25" borderId="194">
      <alignment horizontal="right" vertical="center"/>
    </xf>
    <xf numFmtId="0" fontId="37" fillId="0" borderId="193" applyNumberFormat="0" applyFill="0" applyAlignment="0" applyProtection="0"/>
    <xf numFmtId="49" fontId="20" fillId="0" borderId="194" applyNumberFormat="0" applyFill="0" applyBorder="0" applyProtection="0">
      <alignment horizontal="left" vertical="center"/>
    </xf>
    <xf numFmtId="49" fontId="21" fillId="0" borderId="195" applyNumberFormat="0" applyFont="0" applyFill="0" applyBorder="0" applyProtection="0">
      <alignment horizontal="left" vertical="center" indent="5"/>
    </xf>
    <xf numFmtId="0" fontId="21" fillId="25" borderId="195">
      <alignment horizontal="left" vertical="center"/>
    </xf>
    <xf numFmtId="0" fontId="33" fillId="49" borderId="190" applyNumberFormat="0" applyAlignment="0" applyProtection="0"/>
    <xf numFmtId="4" fontId="18" fillId="27" borderId="196">
      <alignment horizontal="right" vertical="center"/>
    </xf>
    <xf numFmtId="0" fontId="45" fillId="36" borderId="190" applyNumberFormat="0" applyAlignment="0" applyProtection="0"/>
    <xf numFmtId="0" fontId="45" fillId="36" borderId="190" applyNumberFormat="0" applyAlignment="0" applyProtection="0"/>
    <xf numFmtId="0" fontId="27" fillId="52" borderId="191" applyNumberFormat="0" applyFont="0" applyAlignment="0" applyProtection="0"/>
    <xf numFmtId="0" fontId="49" fillId="49" borderId="192" applyNumberFormat="0" applyAlignment="0" applyProtection="0"/>
    <xf numFmtId="0" fontId="52" fillId="0" borderId="193" applyNumberFormat="0" applyFill="0" applyAlignment="0" applyProtection="0"/>
    <xf numFmtId="0" fontId="18" fillId="27" borderId="194">
      <alignment horizontal="right" vertical="center"/>
    </xf>
    <xf numFmtId="0" fontId="19" fillId="52" borderId="191" applyNumberFormat="0" applyFont="0" applyAlignment="0" applyProtection="0"/>
    <xf numFmtId="4" fontId="21" fillId="0" borderId="194">
      <alignment horizontal="right" vertical="center"/>
    </xf>
    <xf numFmtId="0" fontId="52" fillId="0" borderId="193" applyNumberFormat="0" applyFill="0" applyAlignment="0" applyProtection="0"/>
    <xf numFmtId="0" fontId="18" fillId="27" borderId="194">
      <alignment horizontal="right" vertical="center"/>
    </xf>
    <xf numFmtId="0" fontId="18" fillId="27" borderId="194">
      <alignment horizontal="right" vertical="center"/>
    </xf>
    <xf numFmtId="4" fontId="23" fillId="25" borderId="194">
      <alignment horizontal="right" vertical="center"/>
    </xf>
    <xf numFmtId="0" fontId="18" fillId="25" borderId="194">
      <alignment horizontal="right" vertical="center"/>
    </xf>
    <xf numFmtId="4" fontId="18" fillId="25" borderId="194">
      <alignment horizontal="right" vertical="center"/>
    </xf>
    <xf numFmtId="0" fontId="23" fillId="25" borderId="194">
      <alignment horizontal="right" vertical="center"/>
    </xf>
    <xf numFmtId="4" fontId="23" fillId="25" borderId="194">
      <alignment horizontal="right" vertical="center"/>
    </xf>
    <xf numFmtId="0" fontId="18" fillId="27" borderId="194">
      <alignment horizontal="right" vertical="center"/>
    </xf>
    <xf numFmtId="4" fontId="18" fillId="27" borderId="194">
      <alignment horizontal="right" vertical="center"/>
    </xf>
    <xf numFmtId="0" fontId="18" fillId="27" borderId="194">
      <alignment horizontal="right" vertical="center"/>
    </xf>
    <xf numFmtId="4" fontId="18" fillId="27" borderId="194">
      <alignment horizontal="right" vertical="center"/>
    </xf>
    <xf numFmtId="0" fontId="18" fillId="27" borderId="195">
      <alignment horizontal="right" vertical="center"/>
    </xf>
    <xf numFmtId="4" fontId="18" fillId="27" borderId="195">
      <alignment horizontal="right" vertical="center"/>
    </xf>
    <xf numFmtId="0" fontId="18" fillId="27" borderId="196">
      <alignment horizontal="right" vertical="center"/>
    </xf>
    <xf numFmtId="4" fontId="18" fillId="27" borderId="196">
      <alignment horizontal="right" vertical="center"/>
    </xf>
    <xf numFmtId="0" fontId="33" fillId="49" borderId="190" applyNumberFormat="0" applyAlignment="0" applyProtection="0"/>
    <xf numFmtId="0" fontId="21" fillId="27" borderId="197">
      <alignment horizontal="left" vertical="center" wrapText="1" indent="2"/>
    </xf>
    <xf numFmtId="0" fontId="21" fillId="0" borderId="197">
      <alignment horizontal="left" vertical="center" wrapText="1" indent="2"/>
    </xf>
    <xf numFmtId="0" fontId="21" fillId="25" borderId="195">
      <alignment horizontal="left" vertical="center"/>
    </xf>
    <xf numFmtId="0" fontId="45" fillId="36" borderId="190" applyNumberFormat="0" applyAlignment="0" applyProtection="0"/>
    <xf numFmtId="0" fontId="21" fillId="0" borderId="194">
      <alignment horizontal="right" vertical="center"/>
    </xf>
    <xf numFmtId="4" fontId="21" fillId="0" borderId="194">
      <alignment horizontal="right" vertical="center"/>
    </xf>
    <xf numFmtId="0" fontId="21" fillId="0" borderId="194" applyNumberFormat="0" applyFill="0" applyAlignment="0" applyProtection="0"/>
    <xf numFmtId="0" fontId="49" fillId="49" borderId="192" applyNumberFormat="0" applyAlignment="0" applyProtection="0"/>
    <xf numFmtId="167" fontId="21" fillId="53" borderId="194" applyNumberFormat="0" applyFont="0" applyBorder="0" applyAlignment="0" applyProtection="0">
      <alignment horizontal="right" vertical="center"/>
    </xf>
    <xf numFmtId="0" fontId="21" fillId="26" borderId="194"/>
    <xf numFmtId="4" fontId="21" fillId="26" borderId="194"/>
    <xf numFmtId="0" fontId="52" fillId="0" borderId="193" applyNumberFormat="0" applyFill="0" applyAlignment="0" applyProtection="0"/>
    <xf numFmtId="0" fontId="19" fillId="52" borderId="191" applyNumberFormat="0" applyFont="0" applyAlignment="0" applyProtection="0"/>
    <xf numFmtId="0" fontId="27" fillId="52" borderId="191" applyNumberFormat="0" applyFont="0" applyAlignment="0" applyProtection="0"/>
    <xf numFmtId="0" fontId="21" fillId="0" borderId="194" applyNumberFormat="0" applyFill="0" applyAlignment="0" applyProtection="0"/>
    <xf numFmtId="0" fontId="37" fillId="0" borderId="193" applyNumberFormat="0" applyFill="0" applyAlignment="0" applyProtection="0"/>
    <xf numFmtId="0" fontId="52" fillId="0" borderId="193" applyNumberFormat="0" applyFill="0" applyAlignment="0" applyProtection="0"/>
    <xf numFmtId="0" fontId="36" fillId="36" borderId="190" applyNumberFormat="0" applyAlignment="0" applyProtection="0"/>
    <xf numFmtId="0" fontId="33" fillId="49" borderId="190" applyNumberFormat="0" applyAlignment="0" applyProtection="0"/>
    <xf numFmtId="4" fontId="23" fillId="25" borderId="194">
      <alignment horizontal="right" vertical="center"/>
    </xf>
    <xf numFmtId="0" fontId="18" fillId="25" borderId="194">
      <alignment horizontal="right" vertical="center"/>
    </xf>
    <xf numFmtId="167" fontId="21" fillId="53" borderId="194" applyNumberFormat="0" applyFont="0" applyBorder="0" applyAlignment="0" applyProtection="0">
      <alignment horizontal="right" vertical="center"/>
    </xf>
    <xf numFmtId="0" fontId="37" fillId="0" borderId="193" applyNumberFormat="0" applyFill="0" applyAlignment="0" applyProtection="0"/>
    <xf numFmtId="49" fontId="21" fillId="0" borderId="194" applyNumberFormat="0" applyFont="0" applyFill="0" applyBorder="0" applyProtection="0">
      <alignment horizontal="left" vertical="center" indent="2"/>
    </xf>
    <xf numFmtId="49" fontId="21" fillId="0" borderId="195" applyNumberFormat="0" applyFont="0" applyFill="0" applyBorder="0" applyProtection="0">
      <alignment horizontal="left" vertical="center" indent="5"/>
    </xf>
    <xf numFmtId="49" fontId="21" fillId="0" borderId="194" applyNumberFormat="0" applyFont="0" applyFill="0" applyBorder="0" applyProtection="0">
      <alignment horizontal="left" vertical="center" indent="2"/>
    </xf>
    <xf numFmtId="4" fontId="21" fillId="0" borderId="194" applyFill="0" applyBorder="0" applyProtection="0">
      <alignment horizontal="right" vertical="center"/>
    </xf>
    <xf numFmtId="49" fontId="20" fillId="0" borderId="194" applyNumberFormat="0" applyFill="0" applyBorder="0" applyProtection="0">
      <alignment horizontal="left" vertical="center"/>
    </xf>
    <xf numFmtId="0" fontId="21" fillId="0" borderId="197">
      <alignment horizontal="left" vertical="center" wrapText="1" indent="2"/>
    </xf>
    <xf numFmtId="0" fontId="49" fillId="49" borderId="192" applyNumberFormat="0" applyAlignment="0" applyProtection="0"/>
    <xf numFmtId="0" fontId="18" fillId="27" borderId="196">
      <alignment horizontal="right" vertical="center"/>
    </xf>
    <xf numFmtId="0" fontId="36" fillId="36" borderId="190" applyNumberFormat="0" applyAlignment="0" applyProtection="0"/>
    <xf numFmtId="0" fontId="18" fillId="27" borderId="196">
      <alignment horizontal="right" vertical="center"/>
    </xf>
    <xf numFmtId="4" fontId="18" fillId="27" borderId="194">
      <alignment horizontal="right" vertical="center"/>
    </xf>
    <xf numFmtId="0" fontId="18" fillId="27" borderId="194">
      <alignment horizontal="right" vertical="center"/>
    </xf>
    <xf numFmtId="0" fontId="30" fillId="49" borderId="192" applyNumberFormat="0" applyAlignment="0" applyProtection="0"/>
    <xf numFmtId="0" fontId="32" fillId="49" borderId="190" applyNumberFormat="0" applyAlignment="0" applyProtection="0"/>
    <xf numFmtId="0" fontId="37" fillId="0" borderId="193" applyNumberFormat="0" applyFill="0" applyAlignment="0" applyProtection="0"/>
    <xf numFmtId="0" fontId="21" fillId="26" borderId="194"/>
    <xf numFmtId="4" fontId="21" fillId="26" borderId="194"/>
    <xf numFmtId="4" fontId="18" fillId="27" borderId="194">
      <alignment horizontal="right" vertical="center"/>
    </xf>
    <xf numFmtId="0" fontId="23" fillId="25" borderId="194">
      <alignment horizontal="right" vertical="center"/>
    </xf>
    <xf numFmtId="0" fontId="36" fillId="36" borderId="190" applyNumberFormat="0" applyAlignment="0" applyProtection="0"/>
    <xf numFmtId="0" fontId="33" fillId="49" borderId="190" applyNumberFormat="0" applyAlignment="0" applyProtection="0"/>
    <xf numFmtId="4" fontId="21" fillId="0" borderId="194">
      <alignment horizontal="right" vertical="center"/>
    </xf>
    <xf numFmtId="0" fontId="21" fillId="27" borderId="197">
      <alignment horizontal="left" vertical="center" wrapText="1" indent="2"/>
    </xf>
    <xf numFmtId="0" fontId="21" fillId="0" borderId="197">
      <alignment horizontal="left" vertical="center" wrapText="1" indent="2"/>
    </xf>
    <xf numFmtId="0" fontId="49" fillId="49" borderId="192" applyNumberFormat="0" applyAlignment="0" applyProtection="0"/>
    <xf numFmtId="0" fontId="45" fillId="36" borderId="190" applyNumberFormat="0" applyAlignment="0" applyProtection="0"/>
    <xf numFmtId="0" fontId="32" fillId="49" borderId="190" applyNumberFormat="0" applyAlignment="0" applyProtection="0"/>
    <xf numFmtId="0" fontId="30" fillId="49" borderId="192" applyNumberFormat="0" applyAlignment="0" applyProtection="0"/>
    <xf numFmtId="0" fontId="18" fillId="27" borderId="196">
      <alignment horizontal="right" vertical="center"/>
    </xf>
    <xf numFmtId="0" fontId="23" fillId="25" borderId="194">
      <alignment horizontal="right" vertical="center"/>
    </xf>
    <xf numFmtId="4" fontId="18" fillId="25" borderId="194">
      <alignment horizontal="right" vertical="center"/>
    </xf>
    <xf numFmtId="4" fontId="18" fillId="27" borderId="194">
      <alignment horizontal="right" vertical="center"/>
    </xf>
    <xf numFmtId="49" fontId="21" fillId="0" borderId="195" applyNumberFormat="0" applyFont="0" applyFill="0" applyBorder="0" applyProtection="0">
      <alignment horizontal="left" vertical="center" indent="5"/>
    </xf>
    <xf numFmtId="4" fontId="21" fillId="0" borderId="194" applyFill="0" applyBorder="0" applyProtection="0">
      <alignment horizontal="right" vertical="center"/>
    </xf>
    <xf numFmtId="4" fontId="18" fillId="25" borderId="194">
      <alignment horizontal="right" vertical="center"/>
    </xf>
    <xf numFmtId="0" fontId="32" fillId="49" borderId="204" applyNumberFormat="0" applyAlignment="0" applyProtection="0"/>
    <xf numFmtId="0" fontId="45" fillId="36" borderId="190" applyNumberFormat="0" applyAlignment="0" applyProtection="0"/>
    <xf numFmtId="0" fontId="36" fillId="36" borderId="190" applyNumberFormat="0" applyAlignment="0" applyProtection="0"/>
    <xf numFmtId="0" fontId="32" fillId="49" borderId="190" applyNumberFormat="0" applyAlignment="0" applyProtection="0"/>
    <xf numFmtId="0" fontId="21" fillId="27" borderId="197">
      <alignment horizontal="left" vertical="center" wrapText="1" indent="2"/>
    </xf>
    <xf numFmtId="0" fontId="21" fillId="0" borderId="197">
      <alignment horizontal="left" vertical="center" wrapText="1" indent="2"/>
    </xf>
    <xf numFmtId="0" fontId="21" fillId="27" borderId="197">
      <alignment horizontal="left" vertical="center" wrapText="1" indent="2"/>
    </xf>
    <xf numFmtId="0" fontId="21" fillId="0" borderId="197">
      <alignment horizontal="left" vertical="center" wrapText="1" indent="2"/>
    </xf>
    <xf numFmtId="0" fontId="30" fillId="49" borderId="192" applyNumberFormat="0" applyAlignment="0" applyProtection="0"/>
    <xf numFmtId="0" fontId="32" fillId="49" borderId="190" applyNumberFormat="0" applyAlignment="0" applyProtection="0"/>
    <xf numFmtId="0" fontId="33" fillId="49" borderId="190" applyNumberFormat="0" applyAlignment="0" applyProtection="0"/>
    <xf numFmtId="0" fontId="36" fillId="36" borderId="190" applyNumberFormat="0" applyAlignment="0" applyProtection="0"/>
    <xf numFmtId="0" fontId="37" fillId="0" borderId="193" applyNumberFormat="0" applyFill="0" applyAlignment="0" applyProtection="0"/>
    <xf numFmtId="0" fontId="45" fillId="36" borderId="190" applyNumberFormat="0" applyAlignment="0" applyProtection="0"/>
    <xf numFmtId="0" fontId="27" fillId="52" borderId="191" applyNumberFormat="0" applyFont="0" applyAlignment="0" applyProtection="0"/>
    <xf numFmtId="0" fontId="19" fillId="52" borderId="191" applyNumberFormat="0" applyFont="0" applyAlignment="0" applyProtection="0"/>
    <xf numFmtId="0" fontId="49" fillId="49" borderId="192" applyNumberFormat="0" applyAlignment="0" applyProtection="0"/>
    <xf numFmtId="0" fontId="52" fillId="0" borderId="193" applyNumberFormat="0" applyFill="0" applyAlignment="0" applyProtection="0"/>
    <xf numFmtId="0" fontId="33" fillId="49" borderId="190" applyNumberFormat="0" applyAlignment="0" applyProtection="0"/>
    <xf numFmtId="0" fontId="45" fillId="36" borderId="190" applyNumberFormat="0" applyAlignment="0" applyProtection="0"/>
    <xf numFmtId="0" fontId="27" fillId="52" borderId="191" applyNumberFormat="0" applyFont="0" applyAlignment="0" applyProtection="0"/>
    <xf numFmtId="0" fontId="49" fillId="49" borderId="192" applyNumberFormat="0" applyAlignment="0" applyProtection="0"/>
    <xf numFmtId="0" fontId="52" fillId="0" borderId="193" applyNumberFormat="0" applyFill="0" applyAlignment="0" applyProtection="0"/>
    <xf numFmtId="49" fontId="20" fillId="0" borderId="199" applyNumberFormat="0" applyFill="0" applyBorder="0" applyProtection="0">
      <alignment horizontal="left" vertical="center"/>
    </xf>
    <xf numFmtId="4" fontId="18" fillId="25" borderId="199">
      <alignment horizontal="right" vertical="center"/>
    </xf>
    <xf numFmtId="0" fontId="18" fillId="27" borderId="187">
      <alignment horizontal="right" vertical="center"/>
    </xf>
    <xf numFmtId="4" fontId="18" fillId="27" borderId="187">
      <alignment horizontal="right" vertical="center"/>
    </xf>
    <xf numFmtId="0" fontId="33" fillId="49" borderId="190" applyNumberFormat="0" applyAlignment="0" applyProtection="0"/>
    <xf numFmtId="0" fontId="21" fillId="27" borderId="188">
      <alignment horizontal="left" vertical="center" wrapText="1" indent="2"/>
    </xf>
    <xf numFmtId="0" fontId="21" fillId="0" borderId="188">
      <alignment horizontal="left" vertical="center" wrapText="1" indent="2"/>
    </xf>
    <xf numFmtId="0" fontId="52" fillId="0" borderId="208" applyNumberFormat="0" applyFill="0" applyAlignment="0" applyProtection="0"/>
    <xf numFmtId="0" fontId="45" fillId="36" borderId="190" applyNumberFormat="0" applyAlignment="0" applyProtection="0"/>
    <xf numFmtId="0" fontId="49" fillId="49" borderId="192" applyNumberFormat="0" applyAlignment="0" applyProtection="0"/>
    <xf numFmtId="0" fontId="52" fillId="0" borderId="193" applyNumberFormat="0" applyFill="0" applyAlignment="0" applyProtection="0"/>
    <xf numFmtId="4" fontId="21" fillId="0" borderId="199" applyFill="0" applyBorder="0" applyProtection="0">
      <alignment horizontal="right" vertical="center"/>
    </xf>
    <xf numFmtId="0" fontId="30" fillId="49" borderId="192" applyNumberFormat="0" applyAlignment="0" applyProtection="0"/>
    <xf numFmtId="0" fontId="32" fillId="49" borderId="190" applyNumberFormat="0" applyAlignment="0" applyProtection="0"/>
    <xf numFmtId="0" fontId="37" fillId="0" borderId="193" applyNumberFormat="0" applyFill="0" applyAlignment="0" applyProtection="0"/>
    <xf numFmtId="49" fontId="21" fillId="0" borderId="194" applyNumberFormat="0" applyFont="0" applyFill="0" applyBorder="0" applyProtection="0">
      <alignment horizontal="left" vertical="center" indent="2"/>
    </xf>
    <xf numFmtId="0" fontId="18" fillId="25" borderId="194">
      <alignment horizontal="right" vertical="center"/>
    </xf>
    <xf numFmtId="4" fontId="18" fillId="25" borderId="194">
      <alignment horizontal="right" vertical="center"/>
    </xf>
    <xf numFmtId="0" fontId="23" fillId="25" borderId="194">
      <alignment horizontal="right" vertical="center"/>
    </xf>
    <xf numFmtId="4" fontId="23" fillId="25" borderId="194">
      <alignment horizontal="right" vertical="center"/>
    </xf>
    <xf numFmtId="0" fontId="18" fillId="27" borderId="194">
      <alignment horizontal="right" vertical="center"/>
    </xf>
    <xf numFmtId="4" fontId="18" fillId="27" borderId="194">
      <alignment horizontal="right" vertical="center"/>
    </xf>
    <xf numFmtId="0" fontId="18" fillId="27" borderId="194">
      <alignment horizontal="right" vertical="center"/>
    </xf>
    <xf numFmtId="4" fontId="18" fillId="27" borderId="194">
      <alignment horizontal="right" vertical="center"/>
    </xf>
    <xf numFmtId="0" fontId="36" fillId="36" borderId="190" applyNumberFormat="0" applyAlignment="0" applyProtection="0"/>
    <xf numFmtId="0" fontId="21" fillId="0" borderId="194">
      <alignment horizontal="right" vertical="center"/>
    </xf>
    <xf numFmtId="4" fontId="21" fillId="0" borderId="194">
      <alignment horizontal="right" vertical="center"/>
    </xf>
    <xf numFmtId="4" fontId="21" fillId="0" borderId="194" applyFill="0" applyBorder="0" applyProtection="0">
      <alignment horizontal="right" vertical="center"/>
    </xf>
    <xf numFmtId="49" fontId="20" fillId="0" borderId="194" applyNumberFormat="0" applyFill="0" applyBorder="0" applyProtection="0">
      <alignment horizontal="left" vertical="center"/>
    </xf>
    <xf numFmtId="0" fontId="21" fillId="0" borderId="194" applyNumberFormat="0" applyFill="0" applyAlignment="0" applyProtection="0"/>
    <xf numFmtId="167" fontId="21" fillId="53" borderId="194" applyNumberFormat="0" applyFont="0" applyBorder="0" applyAlignment="0" applyProtection="0">
      <alignment horizontal="right" vertical="center"/>
    </xf>
    <xf numFmtId="0" fontId="21" fillId="26" borderId="194"/>
    <xf numFmtId="4" fontId="21" fillId="26" borderId="194"/>
    <xf numFmtId="4" fontId="18" fillId="27" borderId="194">
      <alignment horizontal="right" vertical="center"/>
    </xf>
    <xf numFmtId="0" fontId="21" fillId="26" borderId="194"/>
    <xf numFmtId="0" fontId="32" fillId="49" borderId="190" applyNumberFormat="0" applyAlignment="0" applyProtection="0"/>
    <xf numFmtId="0" fontId="18" fillId="25" borderId="194">
      <alignment horizontal="right" vertical="center"/>
    </xf>
    <xf numFmtId="0" fontId="21" fillId="0" borderId="194">
      <alignment horizontal="right" vertical="center"/>
    </xf>
    <xf numFmtId="0" fontId="52" fillId="0" borderId="193" applyNumberFormat="0" applyFill="0" applyAlignment="0" applyProtection="0"/>
    <xf numFmtId="0" fontId="21" fillId="25" borderId="195">
      <alignment horizontal="left" vertical="center"/>
    </xf>
    <xf numFmtId="0" fontId="45" fillId="36" borderId="190" applyNumberFormat="0" applyAlignment="0" applyProtection="0"/>
    <xf numFmtId="167" fontId="21" fillId="53" borderId="194" applyNumberFormat="0" applyFont="0" applyBorder="0" applyAlignment="0" applyProtection="0">
      <alignment horizontal="right" vertical="center"/>
    </xf>
    <xf numFmtId="0" fontId="27" fillId="52" borderId="191" applyNumberFormat="0" applyFont="0" applyAlignment="0" applyProtection="0"/>
    <xf numFmtId="0" fontId="21" fillId="0" borderId="197">
      <alignment horizontal="left" vertical="center" wrapText="1" indent="2"/>
    </xf>
    <xf numFmtId="4" fontId="21" fillId="26" borderId="194"/>
    <xf numFmtId="49" fontId="20" fillId="0" borderId="194" applyNumberFormat="0" applyFill="0" applyBorder="0" applyProtection="0">
      <alignment horizontal="left" vertical="center"/>
    </xf>
    <xf numFmtId="0" fontId="21" fillId="0" borderId="194">
      <alignment horizontal="right" vertical="center"/>
    </xf>
    <xf numFmtId="4" fontId="18" fillId="27" borderId="196">
      <alignment horizontal="right" vertical="center"/>
    </xf>
    <xf numFmtId="4" fontId="18" fillId="27" borderId="194">
      <alignment horizontal="right" vertical="center"/>
    </xf>
    <xf numFmtId="4" fontId="18" fillId="27" borderId="194">
      <alignment horizontal="right" vertical="center"/>
    </xf>
    <xf numFmtId="0" fontId="23" fillId="25" borderId="194">
      <alignment horizontal="right" vertical="center"/>
    </xf>
    <xf numFmtId="0" fontId="18" fillId="25" borderId="194">
      <alignment horizontal="right" vertical="center"/>
    </xf>
    <xf numFmtId="49" fontId="21" fillId="0" borderId="194" applyNumberFormat="0" applyFont="0" applyFill="0" applyBorder="0" applyProtection="0">
      <alignment horizontal="left" vertical="center" indent="2"/>
    </xf>
    <xf numFmtId="0" fontId="45" fillId="36" borderId="190" applyNumberFormat="0" applyAlignment="0" applyProtection="0"/>
    <xf numFmtId="0" fontId="30" fillId="49" borderId="192" applyNumberFormat="0" applyAlignment="0" applyProtection="0"/>
    <xf numFmtId="49" fontId="21" fillId="0" borderId="194" applyNumberFormat="0" applyFont="0" applyFill="0" applyBorder="0" applyProtection="0">
      <alignment horizontal="left" vertical="center" indent="2"/>
    </xf>
    <xf numFmtId="0" fontId="36" fillId="36" borderId="190" applyNumberFormat="0" applyAlignment="0" applyProtection="0"/>
    <xf numFmtId="4" fontId="21" fillId="0" borderId="194" applyFill="0" applyBorder="0" applyProtection="0">
      <alignment horizontal="right" vertical="center"/>
    </xf>
    <xf numFmtId="0" fontId="33" fillId="49" borderId="190" applyNumberFormat="0" applyAlignment="0" applyProtection="0"/>
    <xf numFmtId="0" fontId="52" fillId="0" borderId="193" applyNumberFormat="0" applyFill="0" applyAlignment="0" applyProtection="0"/>
    <xf numFmtId="0" fontId="49" fillId="49" borderId="192" applyNumberFormat="0" applyAlignment="0" applyProtection="0"/>
    <xf numFmtId="0" fontId="21" fillId="0" borderId="194" applyNumberFormat="0" applyFill="0" applyAlignment="0" applyProtection="0"/>
    <xf numFmtId="4" fontId="21" fillId="0" borderId="194">
      <alignment horizontal="right" vertical="center"/>
    </xf>
    <xf numFmtId="0" fontId="21" fillId="0" borderId="194">
      <alignment horizontal="right" vertical="center"/>
    </xf>
    <xf numFmtId="0" fontId="45" fillId="36" borderId="190" applyNumberFormat="0" applyAlignment="0" applyProtection="0"/>
    <xf numFmtId="0" fontId="30" fillId="49" borderId="192" applyNumberFormat="0" applyAlignment="0" applyProtection="0"/>
    <xf numFmtId="0" fontId="32" fillId="49" borderId="190" applyNumberFormat="0" applyAlignment="0" applyProtection="0"/>
    <xf numFmtId="0" fontId="21" fillId="27" borderId="197">
      <alignment horizontal="left" vertical="center" wrapText="1" indent="2"/>
    </xf>
    <xf numFmtId="0" fontId="33" fillId="49" borderId="190" applyNumberFormat="0" applyAlignment="0" applyProtection="0"/>
    <xf numFmtId="0" fontId="33" fillId="49" borderId="190" applyNumberFormat="0" applyAlignment="0" applyProtection="0"/>
    <xf numFmtId="4" fontId="18" fillId="27" borderId="195">
      <alignment horizontal="right" vertical="center"/>
    </xf>
    <xf numFmtId="0" fontId="18" fillId="27" borderId="195">
      <alignment horizontal="right" vertical="center"/>
    </xf>
    <xf numFmtId="0" fontId="18" fillId="27" borderId="194">
      <alignment horizontal="right" vertical="center"/>
    </xf>
    <xf numFmtId="4" fontId="23" fillId="25" borderId="194">
      <alignment horizontal="right" vertical="center"/>
    </xf>
    <xf numFmtId="0" fontId="36" fillId="36" borderId="190" applyNumberFormat="0" applyAlignment="0" applyProtection="0"/>
    <xf numFmtId="0" fontId="37" fillId="0" borderId="193" applyNumberFormat="0" applyFill="0" applyAlignment="0" applyProtection="0"/>
    <xf numFmtId="0" fontId="52" fillId="0" borderId="193" applyNumberFormat="0" applyFill="0" applyAlignment="0" applyProtection="0"/>
    <xf numFmtId="0" fontId="27" fillId="52" borderId="191" applyNumberFormat="0" applyFont="0" applyAlignment="0" applyProtection="0"/>
    <xf numFmtId="0" fontId="45" fillId="36" borderId="190" applyNumberFormat="0" applyAlignment="0" applyProtection="0"/>
    <xf numFmtId="49" fontId="20" fillId="0" borderId="194" applyNumberFormat="0" applyFill="0" applyBorder="0" applyProtection="0">
      <alignment horizontal="left" vertical="center"/>
    </xf>
    <xf numFmtId="0" fontId="21" fillId="27" borderId="197">
      <alignment horizontal="left" vertical="center" wrapText="1" indent="2"/>
    </xf>
    <xf numFmtId="0" fontId="33" fillId="49" borderId="190" applyNumberFormat="0" applyAlignment="0" applyProtection="0"/>
    <xf numFmtId="0" fontId="21" fillId="0" borderId="197">
      <alignment horizontal="left" vertical="center" wrapText="1" indent="2"/>
    </xf>
    <xf numFmtId="0" fontId="27" fillId="52" borderId="191" applyNumberFormat="0" applyFont="0" applyAlignment="0" applyProtection="0"/>
    <xf numFmtId="0" fontId="19" fillId="52" borderId="191" applyNumberFormat="0" applyFont="0" applyAlignment="0" applyProtection="0"/>
    <xf numFmtId="0" fontId="49" fillId="49" borderId="192" applyNumberFormat="0" applyAlignment="0" applyProtection="0"/>
    <xf numFmtId="0" fontId="52" fillId="0" borderId="193" applyNumberFormat="0" applyFill="0" applyAlignment="0" applyProtection="0"/>
    <xf numFmtId="4" fontId="21" fillId="26" borderId="194"/>
    <xf numFmtId="0" fontId="18" fillId="27" borderId="194">
      <alignment horizontal="right" vertical="center"/>
    </xf>
    <xf numFmtId="0" fontId="52" fillId="0" borderId="193" applyNumberFormat="0" applyFill="0" applyAlignment="0" applyProtection="0"/>
    <xf numFmtId="4" fontId="18" fillId="27" borderId="196">
      <alignment horizontal="right" vertical="center"/>
    </xf>
    <xf numFmtId="0" fontId="32" fillId="49" borderId="190" applyNumberFormat="0" applyAlignment="0" applyProtection="0"/>
    <xf numFmtId="0" fontId="18" fillId="27" borderId="195">
      <alignment horizontal="right" vertical="center"/>
    </xf>
    <xf numFmtId="0" fontId="33" fillId="49" borderId="190" applyNumberFormat="0" applyAlignment="0" applyProtection="0"/>
    <xf numFmtId="0" fontId="37" fillId="0" borderId="193" applyNumberFormat="0" applyFill="0" applyAlignment="0" applyProtection="0"/>
    <xf numFmtId="0" fontId="27" fillId="52" borderId="191" applyNumberFormat="0" applyFont="0" applyAlignment="0" applyProtection="0"/>
    <xf numFmtId="4" fontId="18" fillId="27" borderId="195">
      <alignment horizontal="right" vertical="center"/>
    </xf>
    <xf numFmtId="0" fontId="21" fillId="27" borderId="197">
      <alignment horizontal="left" vertical="center" wrapText="1" indent="2"/>
    </xf>
    <xf numFmtId="0" fontId="21" fillId="26" borderId="194"/>
    <xf numFmtId="167" fontId="21" fillId="53" borderId="194" applyNumberFormat="0" applyFont="0" applyBorder="0" applyAlignment="0" applyProtection="0">
      <alignment horizontal="right" vertical="center"/>
    </xf>
    <xf numFmtId="0" fontId="21" fillId="0" borderId="194" applyNumberFormat="0" applyFill="0" applyAlignment="0" applyProtection="0"/>
    <xf numFmtId="4" fontId="21" fillId="0" borderId="194" applyFill="0" applyBorder="0" applyProtection="0">
      <alignment horizontal="right" vertical="center"/>
    </xf>
    <xf numFmtId="4" fontId="18" fillId="25" borderId="194">
      <alignment horizontal="right" vertical="center"/>
    </xf>
    <xf numFmtId="0" fontId="37" fillId="0" borderId="193" applyNumberFormat="0" applyFill="0" applyAlignment="0" applyProtection="0"/>
    <xf numFmtId="49" fontId="20" fillId="0" borderId="194" applyNumberFormat="0" applyFill="0" applyBorder="0" applyProtection="0">
      <alignment horizontal="left" vertical="center"/>
    </xf>
    <xf numFmtId="49" fontId="21" fillId="0" borderId="195" applyNumberFormat="0" applyFont="0" applyFill="0" applyBorder="0" applyProtection="0">
      <alignment horizontal="left" vertical="center" indent="5"/>
    </xf>
    <xf numFmtId="0" fontId="21" fillId="25" borderId="195">
      <alignment horizontal="left" vertical="center"/>
    </xf>
    <xf numFmtId="0" fontId="33" fillId="49" borderId="190" applyNumberFormat="0" applyAlignment="0" applyProtection="0"/>
    <xf numFmtId="4" fontId="18" fillId="27" borderId="196">
      <alignment horizontal="right" vertical="center"/>
    </xf>
    <xf numFmtId="0" fontId="45" fillId="36" borderId="190" applyNumberFormat="0" applyAlignment="0" applyProtection="0"/>
    <xf numFmtId="0" fontId="45" fillId="36" borderId="190" applyNumberFormat="0" applyAlignment="0" applyProtection="0"/>
    <xf numFmtId="0" fontId="27" fillId="52" borderId="191" applyNumberFormat="0" applyFont="0" applyAlignment="0" applyProtection="0"/>
    <xf numFmtId="0" fontId="49" fillId="49" borderId="192" applyNumberFormat="0" applyAlignment="0" applyProtection="0"/>
    <xf numFmtId="0" fontId="52" fillId="0" borderId="193" applyNumberFormat="0" applyFill="0" applyAlignment="0" applyProtection="0"/>
    <xf numFmtId="0" fontId="18" fillId="27" borderId="194">
      <alignment horizontal="right" vertical="center"/>
    </xf>
    <xf numFmtId="0" fontId="19" fillId="52" borderId="191" applyNumberFormat="0" applyFont="0" applyAlignment="0" applyProtection="0"/>
    <xf numFmtId="4" fontId="21" fillId="0" borderId="194">
      <alignment horizontal="right" vertical="center"/>
    </xf>
    <xf numFmtId="0" fontId="52" fillId="0" borderId="193" applyNumberFormat="0" applyFill="0" applyAlignment="0" applyProtection="0"/>
    <xf numFmtId="0" fontId="18" fillId="27" borderId="194">
      <alignment horizontal="right" vertical="center"/>
    </xf>
    <xf numFmtId="0" fontId="18" fillId="27" borderId="194">
      <alignment horizontal="right" vertical="center"/>
    </xf>
    <xf numFmtId="4" fontId="23" fillId="25" borderId="194">
      <alignment horizontal="right" vertical="center"/>
    </xf>
    <xf numFmtId="0" fontId="18" fillId="25" borderId="194">
      <alignment horizontal="right" vertical="center"/>
    </xf>
    <xf numFmtId="4" fontId="18" fillId="25" borderId="194">
      <alignment horizontal="right" vertical="center"/>
    </xf>
    <xf numFmtId="0" fontId="23" fillId="25" borderId="194">
      <alignment horizontal="right" vertical="center"/>
    </xf>
    <xf numFmtId="4" fontId="23" fillId="25" borderId="194">
      <alignment horizontal="right" vertical="center"/>
    </xf>
    <xf numFmtId="0" fontId="18" fillId="27" borderId="194">
      <alignment horizontal="right" vertical="center"/>
    </xf>
    <xf numFmtId="4" fontId="18" fillId="27" borderId="194">
      <alignment horizontal="right" vertical="center"/>
    </xf>
    <xf numFmtId="0" fontId="18" fillId="27" borderId="194">
      <alignment horizontal="right" vertical="center"/>
    </xf>
    <xf numFmtId="4" fontId="18" fillId="27" borderId="194">
      <alignment horizontal="right" vertical="center"/>
    </xf>
    <xf numFmtId="0" fontId="18" fillId="27" borderId="195">
      <alignment horizontal="right" vertical="center"/>
    </xf>
    <xf numFmtId="4" fontId="18" fillId="27" borderId="195">
      <alignment horizontal="right" vertical="center"/>
    </xf>
    <xf numFmtId="0" fontId="18" fillId="27" borderId="196">
      <alignment horizontal="right" vertical="center"/>
    </xf>
    <xf numFmtId="4" fontId="18" fillId="27" borderId="196">
      <alignment horizontal="right" vertical="center"/>
    </xf>
    <xf numFmtId="0" fontId="33" fillId="49" borderId="190" applyNumberFormat="0" applyAlignment="0" applyProtection="0"/>
    <xf numFmtId="0" fontId="21" fillId="27" borderId="197">
      <alignment horizontal="left" vertical="center" wrapText="1" indent="2"/>
    </xf>
    <xf numFmtId="0" fontId="21" fillId="0" borderId="197">
      <alignment horizontal="left" vertical="center" wrapText="1" indent="2"/>
    </xf>
    <xf numFmtId="0" fontId="21" fillId="25" borderId="195">
      <alignment horizontal="left" vertical="center"/>
    </xf>
    <xf numFmtId="0" fontId="45" fillId="36" borderId="190" applyNumberFormat="0" applyAlignment="0" applyProtection="0"/>
    <xf numFmtId="0" fontId="21" fillId="0" borderId="194">
      <alignment horizontal="right" vertical="center"/>
    </xf>
    <xf numFmtId="4" fontId="21" fillId="0" borderId="194">
      <alignment horizontal="right" vertical="center"/>
    </xf>
    <xf numFmtId="0" fontId="21" fillId="0" borderId="194" applyNumberFormat="0" applyFill="0" applyAlignment="0" applyProtection="0"/>
    <xf numFmtId="0" fontId="49" fillId="49" borderId="192" applyNumberFormat="0" applyAlignment="0" applyProtection="0"/>
    <xf numFmtId="167" fontId="21" fillId="53" borderId="194" applyNumberFormat="0" applyFont="0" applyBorder="0" applyAlignment="0" applyProtection="0">
      <alignment horizontal="right" vertical="center"/>
    </xf>
    <xf numFmtId="0" fontId="21" fillId="26" borderId="194"/>
    <xf numFmtId="4" fontId="21" fillId="26" borderId="194"/>
    <xf numFmtId="0" fontId="52" fillId="0" borderId="193" applyNumberFormat="0" applyFill="0" applyAlignment="0" applyProtection="0"/>
    <xf numFmtId="0" fontId="19" fillId="52" borderId="191" applyNumberFormat="0" applyFont="0" applyAlignment="0" applyProtection="0"/>
    <xf numFmtId="0" fontId="27" fillId="52" borderId="191" applyNumberFormat="0" applyFont="0" applyAlignment="0" applyProtection="0"/>
    <xf numFmtId="0" fontId="21" fillId="0" borderId="194" applyNumberFormat="0" applyFill="0" applyAlignment="0" applyProtection="0"/>
    <xf numFmtId="0" fontId="37" fillId="0" borderId="193" applyNumberFormat="0" applyFill="0" applyAlignment="0" applyProtection="0"/>
    <xf numFmtId="0" fontId="52" fillId="0" borderId="193" applyNumberFormat="0" applyFill="0" applyAlignment="0" applyProtection="0"/>
    <xf numFmtId="0" fontId="36" fillId="36" borderId="190" applyNumberFormat="0" applyAlignment="0" applyProtection="0"/>
    <xf numFmtId="0" fontId="33" fillId="49" borderId="190" applyNumberFormat="0" applyAlignment="0" applyProtection="0"/>
    <xf numFmtId="4" fontId="23" fillId="25" borderId="194">
      <alignment horizontal="right" vertical="center"/>
    </xf>
    <xf numFmtId="0" fontId="18" fillId="25" borderId="194">
      <alignment horizontal="right" vertical="center"/>
    </xf>
    <xf numFmtId="167" fontId="21" fillId="53" borderId="194" applyNumberFormat="0" applyFont="0" applyBorder="0" applyAlignment="0" applyProtection="0">
      <alignment horizontal="right" vertical="center"/>
    </xf>
    <xf numFmtId="0" fontId="37" fillId="0" borderId="193" applyNumberFormat="0" applyFill="0" applyAlignment="0" applyProtection="0"/>
    <xf numFmtId="49" fontId="21" fillId="0" borderId="194" applyNumberFormat="0" applyFont="0" applyFill="0" applyBorder="0" applyProtection="0">
      <alignment horizontal="left" vertical="center" indent="2"/>
    </xf>
    <xf numFmtId="49" fontId="21" fillId="0" borderId="195" applyNumberFormat="0" applyFont="0" applyFill="0" applyBorder="0" applyProtection="0">
      <alignment horizontal="left" vertical="center" indent="5"/>
    </xf>
    <xf numFmtId="49" fontId="21" fillId="0" borderId="194" applyNumberFormat="0" applyFont="0" applyFill="0" applyBorder="0" applyProtection="0">
      <alignment horizontal="left" vertical="center" indent="2"/>
    </xf>
    <xf numFmtId="4" fontId="21" fillId="0" borderId="194" applyFill="0" applyBorder="0" applyProtection="0">
      <alignment horizontal="right" vertical="center"/>
    </xf>
    <xf numFmtId="49" fontId="20" fillId="0" borderId="194" applyNumberFormat="0" applyFill="0" applyBorder="0" applyProtection="0">
      <alignment horizontal="left" vertical="center"/>
    </xf>
    <xf numFmtId="0" fontId="21" fillId="0" borderId="197">
      <alignment horizontal="left" vertical="center" wrapText="1" indent="2"/>
    </xf>
    <xf numFmtId="0" fontId="49" fillId="49" borderId="192" applyNumberFormat="0" applyAlignment="0" applyProtection="0"/>
    <xf numFmtId="0" fontId="18" fillId="27" borderId="196">
      <alignment horizontal="right" vertical="center"/>
    </xf>
    <xf numFmtId="0" fontId="36" fillId="36" borderId="190" applyNumberFormat="0" applyAlignment="0" applyProtection="0"/>
    <xf numFmtId="0" fontId="18" fillId="27" borderId="196">
      <alignment horizontal="right" vertical="center"/>
    </xf>
    <xf numFmtId="4" fontId="18" fillId="27" borderId="194">
      <alignment horizontal="right" vertical="center"/>
    </xf>
    <xf numFmtId="0" fontId="18" fillId="27" borderId="194">
      <alignment horizontal="right" vertical="center"/>
    </xf>
    <xf numFmtId="0" fontId="30" fillId="49" borderId="192" applyNumberFormat="0" applyAlignment="0" applyProtection="0"/>
    <xf numFmtId="0" fontId="32" fillId="49" borderId="190" applyNumberFormat="0" applyAlignment="0" applyProtection="0"/>
    <xf numFmtId="0" fontId="37" fillId="0" borderId="193" applyNumberFormat="0" applyFill="0" applyAlignment="0" applyProtection="0"/>
    <xf numFmtId="0" fontId="21" fillId="26" borderId="194"/>
    <xf numFmtId="4" fontId="21" fillId="26" borderId="194"/>
    <xf numFmtId="4" fontId="18" fillId="27" borderId="194">
      <alignment horizontal="right" vertical="center"/>
    </xf>
    <xf numFmtId="0" fontId="23" fillId="25" borderId="194">
      <alignment horizontal="right" vertical="center"/>
    </xf>
    <xf numFmtId="0" fontId="36" fillId="36" borderId="190" applyNumberFormat="0" applyAlignment="0" applyProtection="0"/>
    <xf numFmtId="0" fontId="33" fillId="49" borderId="190" applyNumberFormat="0" applyAlignment="0" applyProtection="0"/>
    <xf numFmtId="4" fontId="21" fillId="0" borderId="194">
      <alignment horizontal="right" vertical="center"/>
    </xf>
    <xf numFmtId="0" fontId="21" fillId="27" borderId="197">
      <alignment horizontal="left" vertical="center" wrapText="1" indent="2"/>
    </xf>
    <xf numFmtId="0" fontId="21" fillId="0" borderId="197">
      <alignment horizontal="left" vertical="center" wrapText="1" indent="2"/>
    </xf>
    <xf numFmtId="0" fontId="49" fillId="49" borderId="192" applyNumberFormat="0" applyAlignment="0" applyProtection="0"/>
    <xf numFmtId="0" fontId="45" fillId="36" borderId="190" applyNumberFormat="0" applyAlignment="0" applyProtection="0"/>
    <xf numFmtId="0" fontId="32" fillId="49" borderId="190" applyNumberFormat="0" applyAlignment="0" applyProtection="0"/>
    <xf numFmtId="0" fontId="30" fillId="49" borderId="192" applyNumberFormat="0" applyAlignment="0" applyProtection="0"/>
    <xf numFmtId="0" fontId="18" fillId="27" borderId="196">
      <alignment horizontal="right" vertical="center"/>
    </xf>
    <xf numFmtId="0" fontId="23" fillId="25" borderId="194">
      <alignment horizontal="right" vertical="center"/>
    </xf>
    <xf numFmtId="4" fontId="18" fillId="25" borderId="194">
      <alignment horizontal="right" vertical="center"/>
    </xf>
    <xf numFmtId="4" fontId="18" fillId="27" borderId="194">
      <alignment horizontal="right" vertical="center"/>
    </xf>
    <xf numFmtId="49" fontId="21" fillId="0" borderId="195" applyNumberFormat="0" applyFont="0" applyFill="0" applyBorder="0" applyProtection="0">
      <alignment horizontal="left" vertical="center" indent="5"/>
    </xf>
    <xf numFmtId="4" fontId="21" fillId="0" borderId="194" applyFill="0" applyBorder="0" applyProtection="0">
      <alignment horizontal="right" vertical="center"/>
    </xf>
    <xf numFmtId="4" fontId="18" fillId="25" borderId="194">
      <alignment horizontal="right" vertical="center"/>
    </xf>
    <xf numFmtId="0" fontId="45" fillId="36" borderId="190" applyNumberFormat="0" applyAlignment="0" applyProtection="0"/>
    <xf numFmtId="0" fontId="36" fillId="36" borderId="190" applyNumberFormat="0" applyAlignment="0" applyProtection="0"/>
    <xf numFmtId="0" fontId="32" fillId="49" borderId="190" applyNumberFormat="0" applyAlignment="0" applyProtection="0"/>
    <xf numFmtId="0" fontId="21" fillId="27" borderId="197">
      <alignment horizontal="left" vertical="center" wrapText="1" indent="2"/>
    </xf>
    <xf numFmtId="0" fontId="21" fillId="0" borderId="197">
      <alignment horizontal="left" vertical="center" wrapText="1" indent="2"/>
    </xf>
    <xf numFmtId="0" fontId="21" fillId="27" borderId="197">
      <alignment horizontal="left" vertical="center" wrapText="1" indent="2"/>
    </xf>
    <xf numFmtId="4" fontId="21" fillId="0" borderId="199">
      <alignment horizontal="right" vertical="center"/>
    </xf>
    <xf numFmtId="0" fontId="21" fillId="0" borderId="202">
      <alignment horizontal="left" vertical="center" wrapText="1" indent="2"/>
    </xf>
    <xf numFmtId="0" fontId="21" fillId="26" borderId="210"/>
    <xf numFmtId="0" fontId="45" fillId="36" borderId="204" applyNumberFormat="0" applyAlignment="0" applyProtection="0"/>
    <xf numFmtId="0" fontId="45" fillId="36" borderId="207" applyNumberFormat="0" applyAlignment="0" applyProtection="0"/>
    <xf numFmtId="0" fontId="27" fillId="52" borderId="214" applyNumberFormat="0" applyFont="0" applyAlignment="0" applyProtection="0"/>
    <xf numFmtId="4" fontId="18" fillId="25" borderId="226">
      <alignment horizontal="right" vertical="center"/>
    </xf>
    <xf numFmtId="0" fontId="18" fillId="25" borderId="199">
      <alignment horizontal="right" vertical="center"/>
    </xf>
    <xf numFmtId="0" fontId="21" fillId="0" borderId="199" applyNumberFormat="0" applyFill="0" applyAlignment="0" applyProtection="0"/>
    <xf numFmtId="0" fontId="52" fillId="0" borderId="221" applyNumberFormat="0" applyFill="0" applyAlignment="0" applyProtection="0"/>
    <xf numFmtId="49" fontId="21" fillId="0" borderId="200" applyNumberFormat="0" applyFont="0" applyFill="0" applyBorder="0" applyProtection="0">
      <alignment horizontal="left" vertical="center" indent="5"/>
    </xf>
    <xf numFmtId="0" fontId="18" fillId="27" borderId="201">
      <alignment horizontal="right" vertical="center"/>
    </xf>
    <xf numFmtId="4" fontId="18" fillId="27" borderId="201">
      <alignment horizontal="right" vertical="center"/>
    </xf>
    <xf numFmtId="0" fontId="1" fillId="11" borderId="0" applyNumberFormat="0" applyBorder="0" applyAlignment="0" applyProtection="0"/>
    <xf numFmtId="0" fontId="27" fillId="52" borderId="225" applyNumberFormat="0" applyFont="0" applyAlignment="0" applyProtection="0"/>
    <xf numFmtId="0" fontId="23" fillId="25" borderId="199">
      <alignment horizontal="right" vertical="center"/>
    </xf>
    <xf numFmtId="0" fontId="9" fillId="7" borderId="0" applyNumberFormat="0" applyBorder="0" applyAlignment="0" applyProtection="0"/>
    <xf numFmtId="0" fontId="21" fillId="0" borderId="226" applyNumberFormat="0" applyFill="0" applyAlignment="0" applyProtection="0"/>
    <xf numFmtId="49" fontId="20" fillId="0" borderId="210" applyNumberFormat="0" applyFill="0" applyBorder="0" applyProtection="0">
      <alignment horizontal="left" vertical="center"/>
    </xf>
    <xf numFmtId="0" fontId="1" fillId="9" borderId="0" applyNumberFormat="0" applyBorder="0" applyAlignment="0" applyProtection="0"/>
    <xf numFmtId="49" fontId="20" fillId="0" borderId="226" applyNumberFormat="0" applyFill="0" applyBorder="0" applyProtection="0">
      <alignment horizontal="left" vertical="center"/>
    </xf>
    <xf numFmtId="0" fontId="52" fillId="0" borderId="221" applyNumberFormat="0" applyFill="0" applyAlignment="0" applyProtection="0"/>
    <xf numFmtId="4" fontId="18" fillId="27" borderId="201">
      <alignment horizontal="right" vertical="center"/>
    </xf>
    <xf numFmtId="0" fontId="33" fillId="49" borderId="204" applyNumberFormat="0" applyAlignment="0" applyProtection="0"/>
    <xf numFmtId="0" fontId="45" fillId="36" borderId="220" applyNumberFormat="0" applyAlignment="0" applyProtection="0"/>
    <xf numFmtId="0" fontId="21" fillId="0" borderId="213">
      <alignment horizontal="left" vertical="center" wrapText="1" indent="2"/>
    </xf>
    <xf numFmtId="0" fontId="52" fillId="0" borderId="221" applyNumberFormat="0" applyFill="0" applyAlignment="0" applyProtection="0"/>
    <xf numFmtId="0" fontId="8" fillId="0" borderId="3" applyNumberFormat="0" applyFill="0" applyAlignment="0" applyProtection="0"/>
    <xf numFmtId="0" fontId="33" fillId="49" borderId="207" applyNumberFormat="0" applyAlignment="0" applyProtection="0"/>
    <xf numFmtId="0" fontId="33" fillId="49" borderId="220" applyNumberFormat="0" applyAlignment="0" applyProtection="0"/>
    <xf numFmtId="4" fontId="23" fillId="25" borderId="210">
      <alignment horizontal="right" vertical="center"/>
    </xf>
    <xf numFmtId="0" fontId="18" fillId="25" borderId="226">
      <alignment horizontal="right" vertical="center"/>
    </xf>
    <xf numFmtId="0" fontId="32" fillId="49" borderId="204" applyNumberFormat="0" applyAlignment="0" applyProtection="0"/>
    <xf numFmtId="0" fontId="21" fillId="0" borderId="199" applyNumberFormat="0" applyFill="0" applyAlignment="0" applyProtection="0"/>
    <xf numFmtId="0" fontId="49" fillId="49" borderId="206" applyNumberFormat="0" applyAlignment="0" applyProtection="0"/>
    <xf numFmtId="0" fontId="37" fillId="0" borderId="224" applyNumberFormat="0" applyFill="0" applyAlignment="0" applyProtection="0"/>
    <xf numFmtId="0" fontId="21" fillId="25" borderId="211">
      <alignment horizontal="left" vertical="center"/>
    </xf>
    <xf numFmtId="0" fontId="27" fillId="52" borderId="198" applyNumberFormat="0" applyFont="0" applyAlignment="0" applyProtection="0"/>
    <xf numFmtId="0" fontId="45" fillId="36" borderId="207" applyNumberFormat="0" applyAlignment="0" applyProtection="0"/>
    <xf numFmtId="0" fontId="1" fillId="14" borderId="0" applyNumberFormat="0" applyBorder="0" applyAlignment="0" applyProtection="0"/>
    <xf numFmtId="0" fontId="21" fillId="0" borderId="215">
      <alignment horizontal="right" vertical="center"/>
    </xf>
    <xf numFmtId="0" fontId="9" fillId="16" borderId="0" applyNumberFormat="0" applyBorder="0" applyAlignment="0" applyProtection="0"/>
    <xf numFmtId="0" fontId="30" fillId="49" borderId="203" applyNumberFormat="0" applyAlignment="0" applyProtection="0"/>
    <xf numFmtId="0" fontId="49" fillId="49" borderId="203" applyNumberFormat="0" applyAlignment="0" applyProtection="0"/>
    <xf numFmtId="0" fontId="18" fillId="27" borderId="201">
      <alignment horizontal="right" vertical="center"/>
    </xf>
    <xf numFmtId="0" fontId="32" fillId="49" borderId="204" applyNumberFormat="0" applyAlignment="0" applyProtection="0"/>
    <xf numFmtId="4" fontId="18" fillId="27" borderId="199">
      <alignment horizontal="right" vertical="center"/>
    </xf>
    <xf numFmtId="4" fontId="21" fillId="26" borderId="199"/>
    <xf numFmtId="4" fontId="21" fillId="26" borderId="199"/>
    <xf numFmtId="0" fontId="18" fillId="27" borderId="199">
      <alignment horizontal="right" vertical="center"/>
    </xf>
    <xf numFmtId="0" fontId="18" fillId="27" borderId="199">
      <alignment horizontal="right" vertical="center"/>
    </xf>
    <xf numFmtId="0" fontId="27" fillId="52" borderId="225" applyNumberFormat="0" applyFont="0" applyAlignment="0" applyProtection="0"/>
    <xf numFmtId="0" fontId="21" fillId="26" borderId="199"/>
    <xf numFmtId="0" fontId="18" fillId="27" borderId="201">
      <alignment horizontal="right" vertical="center"/>
    </xf>
    <xf numFmtId="0" fontId="18" fillId="27" borderId="201">
      <alignment horizontal="right" vertical="center"/>
    </xf>
    <xf numFmtId="0" fontId="32" fillId="49" borderId="204" applyNumberFormat="0" applyAlignment="0" applyProtection="0"/>
    <xf numFmtId="0" fontId="18" fillId="27" borderId="212">
      <alignment horizontal="right" vertical="center"/>
    </xf>
    <xf numFmtId="0" fontId="1" fillId="18" borderId="0" applyNumberFormat="0" applyBorder="0" applyAlignment="0" applyProtection="0"/>
    <xf numFmtId="0" fontId="9" fillId="22" borderId="0" applyNumberFormat="0" applyBorder="0" applyAlignment="0" applyProtection="0"/>
    <xf numFmtId="0" fontId="21" fillId="0" borderId="215">
      <alignment horizontal="right" vertical="center"/>
    </xf>
    <xf numFmtId="0" fontId="18" fillId="27" borderId="200">
      <alignment horizontal="right" vertical="center"/>
    </xf>
    <xf numFmtId="0" fontId="21" fillId="0" borderId="199">
      <alignment horizontal="right" vertical="center"/>
    </xf>
    <xf numFmtId="0" fontId="19" fillId="52" borderId="209" applyNumberFormat="0" applyFont="0" applyAlignment="0" applyProtection="0"/>
    <xf numFmtId="0" fontId="18" fillId="27" borderId="215">
      <alignment horizontal="right" vertical="center"/>
    </xf>
    <xf numFmtId="49" fontId="21" fillId="0" borderId="226" applyNumberFormat="0" applyFont="0" applyFill="0" applyBorder="0" applyProtection="0">
      <alignment horizontal="left" vertical="center" indent="2"/>
    </xf>
    <xf numFmtId="4" fontId="21" fillId="0" borderId="199">
      <alignment horizontal="right" vertical="center"/>
    </xf>
    <xf numFmtId="0" fontId="52" fillId="0" borderId="205" applyNumberFormat="0" applyFill="0" applyAlignment="0" applyProtection="0"/>
    <xf numFmtId="0" fontId="33" fillId="49" borderId="204" applyNumberFormat="0" applyAlignment="0" applyProtection="0"/>
    <xf numFmtId="0" fontId="52" fillId="0" borderId="205" applyNumberFormat="0" applyFill="0" applyAlignment="0" applyProtection="0"/>
    <xf numFmtId="0" fontId="33" fillId="49" borderId="204" applyNumberFormat="0" applyAlignment="0" applyProtection="0"/>
    <xf numFmtId="49" fontId="20" fillId="0" borderId="199" applyNumberFormat="0" applyFill="0" applyBorder="0" applyProtection="0">
      <alignment horizontal="left" vertical="center"/>
    </xf>
    <xf numFmtId="0" fontId="27" fillId="52" borderId="198" applyNumberFormat="0" applyFont="0" applyAlignment="0" applyProtection="0"/>
    <xf numFmtId="0" fontId="18" fillId="25" borderId="199">
      <alignment horizontal="right" vertical="center"/>
    </xf>
    <xf numFmtId="0" fontId="18" fillId="27" borderId="199">
      <alignment horizontal="right" vertical="center"/>
    </xf>
    <xf numFmtId="0" fontId="33" fillId="49" borderId="204" applyNumberFormat="0" applyAlignment="0" applyProtection="0"/>
    <xf numFmtId="0" fontId="37" fillId="0" borderId="205" applyNumberFormat="0" applyFill="0" applyAlignment="0" applyProtection="0"/>
    <xf numFmtId="4" fontId="21" fillId="0" borderId="199" applyFill="0" applyBorder="0" applyProtection="0">
      <alignment horizontal="right" vertical="center"/>
    </xf>
    <xf numFmtId="0" fontId="18" fillId="27" borderId="210">
      <alignment horizontal="right" vertical="center"/>
    </xf>
    <xf numFmtId="4" fontId="18" fillId="27" borderId="212">
      <alignment horizontal="right" vertical="center"/>
    </xf>
    <xf numFmtId="0" fontId="1" fillId="5" borderId="0" applyNumberFormat="0" applyBorder="0" applyAlignment="0" applyProtection="0"/>
    <xf numFmtId="0" fontId="32" fillId="49" borderId="207" applyNumberFormat="0" applyAlignment="0" applyProtection="0"/>
    <xf numFmtId="0" fontId="19" fillId="52" borderId="209" applyNumberFormat="0" applyFont="0" applyAlignment="0" applyProtection="0"/>
    <xf numFmtId="0" fontId="21" fillId="27" borderId="202">
      <alignment horizontal="left" vertical="center" wrapText="1" indent="2"/>
    </xf>
    <xf numFmtId="0" fontId="5" fillId="4" borderId="1" applyNumberFormat="0" applyAlignment="0" applyProtection="0"/>
    <xf numFmtId="0" fontId="37" fillId="0" borderId="232" applyNumberFormat="0" applyFill="0" applyAlignment="0" applyProtection="0"/>
    <xf numFmtId="0" fontId="49" fillId="49" borderId="206" applyNumberFormat="0" applyAlignment="0" applyProtection="0"/>
    <xf numFmtId="0" fontId="27" fillId="52" borderId="209" applyNumberFormat="0" applyFont="0" applyAlignment="0" applyProtection="0"/>
    <xf numFmtId="0" fontId="27" fillId="52" borderId="209" applyNumberFormat="0" applyFont="0" applyAlignment="0" applyProtection="0"/>
    <xf numFmtId="0" fontId="37" fillId="0" borderId="208" applyNumberFormat="0" applyFill="0" applyAlignment="0" applyProtection="0"/>
    <xf numFmtId="0" fontId="45" fillId="36" borderId="207" applyNumberFormat="0" applyAlignment="0" applyProtection="0"/>
    <xf numFmtId="0" fontId="1" fillId="17" borderId="0" applyNumberFormat="0" applyBorder="0" applyAlignment="0" applyProtection="0"/>
    <xf numFmtId="0" fontId="32" fillId="49" borderId="220" applyNumberFormat="0" applyAlignment="0" applyProtection="0"/>
    <xf numFmtId="0" fontId="45" fillId="36" borderId="220" applyNumberFormat="0" applyAlignment="0" applyProtection="0"/>
    <xf numFmtId="49" fontId="20" fillId="0" borderId="210" applyNumberFormat="0" applyFill="0" applyBorder="0" applyProtection="0">
      <alignment horizontal="left" vertical="center"/>
    </xf>
    <xf numFmtId="0" fontId="37" fillId="0" borderId="208" applyNumberFormat="0" applyFill="0" applyAlignment="0" applyProtection="0"/>
    <xf numFmtId="0" fontId="18" fillId="27" borderId="215">
      <alignment horizontal="right" vertical="center"/>
    </xf>
    <xf numFmtId="4" fontId="18" fillId="27" borderId="199">
      <alignment horizontal="right" vertical="center"/>
    </xf>
    <xf numFmtId="0" fontId="45" fillId="36" borderId="223" applyNumberFormat="0" applyAlignment="0" applyProtection="0"/>
    <xf numFmtId="0" fontId="23" fillId="25" borderId="210">
      <alignment horizontal="right" vertical="center"/>
    </xf>
    <xf numFmtId="0" fontId="9" fillId="22" borderId="0" applyNumberFormat="0" applyBorder="0" applyAlignment="0" applyProtection="0"/>
    <xf numFmtId="0" fontId="27" fillId="52" borderId="209" applyNumberFormat="0" applyFont="0" applyAlignment="0" applyProtection="0"/>
    <xf numFmtId="0" fontId="9" fillId="10" borderId="0" applyNumberFormat="0" applyBorder="0" applyAlignment="0" applyProtection="0"/>
    <xf numFmtId="0" fontId="21" fillId="0" borderId="210">
      <alignment horizontal="right" vertical="center"/>
    </xf>
    <xf numFmtId="0" fontId="45" fillId="36" borderId="204" applyNumberFormat="0" applyAlignment="0" applyProtection="0"/>
    <xf numFmtId="0" fontId="33" fillId="49" borderId="204" applyNumberFormat="0" applyAlignment="0" applyProtection="0"/>
    <xf numFmtId="0" fontId="18" fillId="27" borderId="226">
      <alignment horizontal="right" vertical="center"/>
    </xf>
    <xf numFmtId="0" fontId="32" fillId="49" borderId="204" applyNumberFormat="0" applyAlignment="0" applyProtection="0"/>
    <xf numFmtId="0" fontId="21" fillId="25" borderId="200">
      <alignment horizontal="left" vertical="center"/>
    </xf>
    <xf numFmtId="0" fontId="52" fillId="0" borderId="208" applyNumberFormat="0" applyFill="0" applyAlignment="0" applyProtection="0"/>
    <xf numFmtId="0" fontId="1" fillId="11" borderId="0" applyNumberFormat="0" applyBorder="0" applyAlignment="0" applyProtection="0"/>
    <xf numFmtId="0" fontId="18" fillId="27" borderId="199">
      <alignment horizontal="right" vertical="center"/>
    </xf>
    <xf numFmtId="0" fontId="37" fillId="0" borderId="208" applyNumberFormat="0" applyFill="0" applyAlignment="0" applyProtection="0"/>
    <xf numFmtId="0" fontId="7" fillId="0" borderId="0" applyNumberFormat="0" applyFill="0" applyBorder="0" applyAlignment="0" applyProtection="0"/>
    <xf numFmtId="0" fontId="19" fillId="52" borderId="214" applyNumberFormat="0" applyFont="0" applyAlignment="0" applyProtection="0"/>
    <xf numFmtId="0" fontId="18" fillId="27" borderId="215">
      <alignment horizontal="right" vertical="center"/>
    </xf>
    <xf numFmtId="167" fontId="21" fillId="53" borderId="199" applyNumberFormat="0" applyFont="0" applyBorder="0" applyAlignment="0" applyProtection="0">
      <alignment horizontal="right" vertical="center"/>
    </xf>
    <xf numFmtId="0" fontId="36" fillId="36" borderId="207" applyNumberFormat="0" applyAlignment="0" applyProtection="0"/>
    <xf numFmtId="0" fontId="1" fillId="12" borderId="0" applyNumberFormat="0" applyBorder="0" applyAlignment="0" applyProtection="0"/>
    <xf numFmtId="0" fontId="18" fillId="27" borderId="211">
      <alignment horizontal="right" vertical="center"/>
    </xf>
    <xf numFmtId="0" fontId="23" fillId="25" borderId="210">
      <alignment horizontal="right" vertical="center"/>
    </xf>
    <xf numFmtId="0" fontId="5" fillId="4" borderId="1" applyNumberFormat="0" applyAlignment="0" applyProtection="0"/>
    <xf numFmtId="0" fontId="21" fillId="26" borderId="199"/>
    <xf numFmtId="0" fontId="1" fillId="11" borderId="0" applyNumberFormat="0" applyBorder="0" applyAlignment="0" applyProtection="0"/>
    <xf numFmtId="0" fontId="27" fillId="52" borderId="209" applyNumberFormat="0" applyFont="0" applyAlignment="0" applyProtection="0"/>
    <xf numFmtId="0" fontId="27" fillId="52" borderId="233" applyNumberFormat="0" applyFont="0" applyAlignment="0" applyProtection="0"/>
    <xf numFmtId="4" fontId="23" fillId="25" borderId="215">
      <alignment horizontal="right" vertical="center"/>
    </xf>
    <xf numFmtId="4" fontId="21" fillId="0" borderId="210" applyFill="0" applyBorder="0" applyProtection="0">
      <alignment horizontal="right" vertical="center"/>
    </xf>
    <xf numFmtId="0" fontId="21" fillId="0" borderId="202">
      <alignment horizontal="left" vertical="center" wrapText="1" indent="2"/>
    </xf>
    <xf numFmtId="0" fontId="9" fillId="22" borderId="0" applyNumberFormat="0" applyBorder="0" applyAlignment="0" applyProtection="0"/>
    <xf numFmtId="167" fontId="21" fillId="53" borderId="199" applyNumberFormat="0" applyFont="0" applyBorder="0" applyAlignment="0" applyProtection="0">
      <alignment horizontal="right" vertical="center"/>
    </xf>
    <xf numFmtId="0" fontId="37" fillId="0" borderId="221" applyNumberFormat="0" applyFill="0" applyAlignment="0" applyProtection="0"/>
    <xf numFmtId="0" fontId="21" fillId="0" borderId="210">
      <alignment horizontal="right" vertical="center"/>
    </xf>
    <xf numFmtId="0" fontId="9" fillId="10" borderId="0" applyNumberFormat="0" applyBorder="0" applyAlignment="0" applyProtection="0"/>
    <xf numFmtId="0" fontId="52" fillId="0" borderId="224" applyNumberFormat="0" applyFill="0" applyAlignment="0" applyProtection="0"/>
    <xf numFmtId="4" fontId="21" fillId="0" borderId="199" applyFill="0" applyBorder="0" applyProtection="0">
      <alignment horizontal="right" vertical="center"/>
    </xf>
    <xf numFmtId="0" fontId="1" fillId="15" borderId="0" applyNumberFormat="0" applyBorder="0" applyAlignment="0" applyProtection="0"/>
    <xf numFmtId="0" fontId="7" fillId="0" borderId="0" applyNumberFormat="0" applyFill="0" applyBorder="0" applyAlignment="0" applyProtection="0"/>
    <xf numFmtId="0" fontId="45" fillId="36" borderId="204" applyNumberFormat="0" applyAlignment="0" applyProtection="0"/>
    <xf numFmtId="0" fontId="18" fillId="27" borderId="212">
      <alignment horizontal="right" vertical="center"/>
    </xf>
    <xf numFmtId="0" fontId="21" fillId="0" borderId="202">
      <alignment horizontal="left" vertical="center" wrapText="1" indent="2"/>
    </xf>
    <xf numFmtId="0" fontId="8" fillId="0" borderId="3" applyNumberFormat="0" applyFill="0" applyAlignment="0" applyProtection="0"/>
    <xf numFmtId="0" fontId="21" fillId="26" borderId="199"/>
    <xf numFmtId="0" fontId="33" fillId="49" borderId="220" applyNumberFormat="0" applyAlignment="0" applyProtection="0"/>
    <xf numFmtId="0" fontId="21" fillId="0" borderId="199">
      <alignment horizontal="right" vertical="center"/>
    </xf>
    <xf numFmtId="0" fontId="21" fillId="26" borderId="199"/>
    <xf numFmtId="0" fontId="27" fillId="52" borderId="198" applyNumberFormat="0" applyFont="0" applyAlignment="0" applyProtection="0"/>
    <xf numFmtId="0" fontId="1" fillId="6" borderId="0" applyNumberFormat="0" applyBorder="0" applyAlignment="0" applyProtection="0"/>
    <xf numFmtId="49" fontId="20" fillId="0" borderId="199" applyNumberFormat="0" applyFill="0" applyBorder="0" applyProtection="0">
      <alignment horizontal="left" vertical="center"/>
    </xf>
    <xf numFmtId="0" fontId="45" fillId="36" borderId="207" applyNumberFormat="0" applyAlignment="0" applyProtection="0"/>
    <xf numFmtId="0" fontId="21" fillId="0" borderId="202">
      <alignment horizontal="left" vertical="center" wrapText="1" indent="2"/>
    </xf>
    <xf numFmtId="0" fontId="21" fillId="0" borderId="213">
      <alignment horizontal="left" vertical="center" wrapText="1" indent="2"/>
    </xf>
    <xf numFmtId="0" fontId="33" fillId="49" borderId="204" applyNumberFormat="0" applyAlignment="0" applyProtection="0"/>
    <xf numFmtId="49" fontId="21" fillId="0" borderId="199" applyNumberFormat="0" applyFont="0" applyFill="0" applyBorder="0" applyProtection="0">
      <alignment horizontal="left" vertical="center" indent="2"/>
    </xf>
    <xf numFmtId="0" fontId="21" fillId="27" borderId="202">
      <alignment horizontal="left" vertical="center" wrapText="1" indent="2"/>
    </xf>
    <xf numFmtId="0" fontId="49" fillId="49" borderId="203" applyNumberFormat="0" applyAlignment="0" applyProtection="0"/>
    <xf numFmtId="0" fontId="30" fillId="49" borderId="222" applyNumberFormat="0" applyAlignment="0" applyProtection="0"/>
    <xf numFmtId="0" fontId="33" fillId="49" borderId="207" applyNumberFormat="0" applyAlignment="0" applyProtection="0"/>
    <xf numFmtId="0" fontId="23" fillId="25" borderId="199">
      <alignment horizontal="right" vertical="center"/>
    </xf>
    <xf numFmtId="0" fontId="1" fillId="21" borderId="0" applyNumberFormat="0" applyBorder="0" applyAlignment="0" applyProtection="0"/>
    <xf numFmtId="4" fontId="18" fillId="27" borderId="211">
      <alignment horizontal="right" vertical="center"/>
    </xf>
    <xf numFmtId="0" fontId="36" fillId="36" borderId="204" applyNumberFormat="0" applyAlignment="0" applyProtection="0"/>
    <xf numFmtId="0" fontId="21" fillId="0" borderId="210">
      <alignment horizontal="right" vertical="center"/>
    </xf>
    <xf numFmtId="4" fontId="23" fillId="25" borderId="199">
      <alignment horizontal="right" vertical="center"/>
    </xf>
    <xf numFmtId="0" fontId="36" fillId="36" borderId="204" applyNumberFormat="0" applyAlignment="0" applyProtection="0"/>
    <xf numFmtId="0" fontId="19" fillId="52" borderId="214" applyNumberFormat="0" applyFont="0" applyAlignment="0" applyProtection="0"/>
    <xf numFmtId="49" fontId="21" fillId="0" borderId="211" applyNumberFormat="0" applyFont="0" applyFill="0" applyBorder="0" applyProtection="0">
      <alignment horizontal="left" vertical="center" indent="5"/>
    </xf>
    <xf numFmtId="0" fontId="30" fillId="49" borderId="219" applyNumberFormat="0" applyAlignment="0" applyProtection="0"/>
    <xf numFmtId="0" fontId="9" fillId="16" borderId="0" applyNumberFormat="0" applyBorder="0" applyAlignment="0" applyProtection="0"/>
    <xf numFmtId="0" fontId="32" fillId="49" borderId="204" applyNumberFormat="0" applyAlignment="0" applyProtection="0"/>
    <xf numFmtId="0" fontId="18" fillId="27" borderId="210">
      <alignment horizontal="right" vertical="center"/>
    </xf>
    <xf numFmtId="0" fontId="30" fillId="49" borderId="203" applyNumberFormat="0" applyAlignment="0" applyProtection="0"/>
    <xf numFmtId="4" fontId="18" fillId="27" borderId="217">
      <alignment horizontal="right" vertical="center"/>
    </xf>
    <xf numFmtId="0" fontId="32" fillId="49" borderId="207" applyNumberFormat="0" applyAlignment="0" applyProtection="0"/>
    <xf numFmtId="0" fontId="21" fillId="26" borderId="199"/>
    <xf numFmtId="0" fontId="18" fillId="27" borderId="199">
      <alignment horizontal="right" vertical="center"/>
    </xf>
    <xf numFmtId="0" fontId="23" fillId="25" borderId="199">
      <alignment horizontal="right" vertical="center"/>
    </xf>
    <xf numFmtId="0" fontId="49" fillId="49" borderId="203" applyNumberFormat="0" applyAlignment="0" applyProtection="0"/>
    <xf numFmtId="4" fontId="18" fillId="25" borderId="210">
      <alignment horizontal="right" vertical="center"/>
    </xf>
    <xf numFmtId="0" fontId="32" fillId="49" borderId="207" applyNumberFormat="0" applyAlignment="0" applyProtection="0"/>
    <xf numFmtId="4" fontId="18" fillId="25" borderId="199">
      <alignment horizontal="right" vertical="center"/>
    </xf>
    <xf numFmtId="0" fontId="1" fillId="21" borderId="0" applyNumberFormat="0" applyBorder="0" applyAlignment="0" applyProtection="0"/>
    <xf numFmtId="0" fontId="37" fillId="0" borderId="205" applyNumberFormat="0" applyFill="0" applyAlignment="0" applyProtection="0"/>
    <xf numFmtId="0" fontId="18" fillId="27" borderId="211">
      <alignment horizontal="right" vertical="center"/>
    </xf>
    <xf numFmtId="0" fontId="37" fillId="0" borderId="205" applyNumberFormat="0" applyFill="0" applyAlignment="0" applyProtection="0"/>
    <xf numFmtId="0" fontId="49" fillId="49" borderId="203" applyNumberFormat="0" applyAlignment="0" applyProtection="0"/>
    <xf numFmtId="4" fontId="21" fillId="26" borderId="199"/>
    <xf numFmtId="4" fontId="18" fillId="27" borderId="211">
      <alignment horizontal="right" vertical="center"/>
    </xf>
    <xf numFmtId="0" fontId="9" fillId="10" borderId="0" applyNumberFormat="0" applyBorder="0" applyAlignment="0" applyProtection="0"/>
    <xf numFmtId="0" fontId="9" fillId="10" borderId="0" applyNumberFormat="0" applyBorder="0" applyAlignment="0" applyProtection="0"/>
    <xf numFmtId="0" fontId="18" fillId="27" borderId="201">
      <alignment horizontal="right" vertical="center"/>
    </xf>
    <xf numFmtId="0" fontId="52" fillId="0" borderId="224" applyNumberFormat="0" applyFill="0" applyAlignment="0" applyProtection="0"/>
    <xf numFmtId="0" fontId="4" fillId="4" borderId="2" applyNumberFormat="0" applyAlignment="0" applyProtection="0"/>
    <xf numFmtId="0" fontId="30" fillId="49" borderId="203" applyNumberFormat="0" applyAlignment="0" applyProtection="0"/>
    <xf numFmtId="0" fontId="18" fillId="25" borderId="199">
      <alignment horizontal="right" vertical="center"/>
    </xf>
    <xf numFmtId="0" fontId="21" fillId="25" borderId="211">
      <alignment horizontal="left" vertical="center"/>
    </xf>
    <xf numFmtId="0" fontId="33" fillId="49" borderId="239" applyNumberFormat="0" applyAlignment="0" applyProtection="0"/>
    <xf numFmtId="0" fontId="45" fillId="36" borderId="207" applyNumberFormat="0" applyAlignment="0" applyProtection="0"/>
    <xf numFmtId="4" fontId="21" fillId="0" borderId="199">
      <alignment horizontal="right" vertical="center"/>
    </xf>
    <xf numFmtId="0" fontId="1" fillId="11" borderId="0" applyNumberFormat="0" applyBorder="0" applyAlignment="0" applyProtection="0"/>
    <xf numFmtId="49" fontId="21" fillId="0" borderId="199" applyNumberFormat="0" applyFont="0" applyFill="0" applyBorder="0" applyProtection="0">
      <alignment horizontal="left" vertical="center" indent="2"/>
    </xf>
    <xf numFmtId="0" fontId="21" fillId="27" borderId="202">
      <alignment horizontal="left" vertical="center" wrapText="1" indent="2"/>
    </xf>
    <xf numFmtId="0" fontId="5" fillId="4" borderId="1" applyNumberFormat="0" applyAlignment="0" applyProtection="0"/>
    <xf numFmtId="4" fontId="21" fillId="0" borderId="210" applyFill="0" applyBorder="0" applyProtection="0">
      <alignment horizontal="right" vertical="center"/>
    </xf>
    <xf numFmtId="0" fontId="18" fillId="27" borderId="200">
      <alignment horizontal="right" vertical="center"/>
    </xf>
    <xf numFmtId="4" fontId="21" fillId="0" borderId="242" applyFill="0" applyBorder="0" applyProtection="0">
      <alignment horizontal="right" vertical="center"/>
    </xf>
    <xf numFmtId="0" fontId="49" fillId="49" borderId="206" applyNumberFormat="0" applyAlignment="0" applyProtection="0"/>
    <xf numFmtId="4" fontId="21" fillId="26" borderId="199"/>
    <xf numFmtId="0" fontId="27" fillId="52" borderId="198" applyNumberFormat="0" applyFont="0" applyAlignment="0" applyProtection="0"/>
    <xf numFmtId="0" fontId="21" fillId="0" borderId="210" applyNumberFormat="0" applyFill="0" applyAlignment="0" applyProtection="0"/>
    <xf numFmtId="0" fontId="9" fillId="13" borderId="0" applyNumberFormat="0" applyBorder="0" applyAlignment="0" applyProtection="0"/>
    <xf numFmtId="0" fontId="19" fillId="52" borderId="233" applyNumberFormat="0" applyFont="0" applyAlignment="0" applyProtection="0"/>
    <xf numFmtId="0" fontId="33" fillId="49" borderId="207" applyNumberFormat="0" applyAlignment="0" applyProtection="0"/>
    <xf numFmtId="4" fontId="18" fillId="27" borderId="199">
      <alignment horizontal="right" vertical="center"/>
    </xf>
    <xf numFmtId="0" fontId="9" fillId="7" borderId="0" applyNumberFormat="0" applyBorder="0" applyAlignment="0" applyProtection="0"/>
    <xf numFmtId="0" fontId="45" fillId="36" borderId="204" applyNumberFormat="0" applyAlignment="0" applyProtection="0"/>
    <xf numFmtId="0" fontId="30" fillId="49" borderId="203" applyNumberFormat="0" applyAlignment="0" applyProtection="0"/>
    <xf numFmtId="0" fontId="52" fillId="0" borderId="205" applyNumberFormat="0" applyFill="0" applyAlignment="0" applyProtection="0"/>
    <xf numFmtId="4" fontId="18" fillId="27" borderId="200">
      <alignment horizontal="right" vertical="center"/>
    </xf>
    <xf numFmtId="0" fontId="33" fillId="49" borderId="207" applyNumberFormat="0" applyAlignment="0" applyProtection="0"/>
    <xf numFmtId="0" fontId="1" fillId="12" borderId="0" applyNumberFormat="0" applyBorder="0" applyAlignment="0" applyProtection="0"/>
    <xf numFmtId="4" fontId="23" fillId="25" borderId="199">
      <alignment horizontal="right" vertical="center"/>
    </xf>
    <xf numFmtId="0" fontId="18" fillId="27" borderId="199">
      <alignment horizontal="right" vertical="center"/>
    </xf>
    <xf numFmtId="0" fontId="9" fillId="10" borderId="0" applyNumberFormat="0" applyBorder="0" applyAlignment="0" applyProtection="0"/>
    <xf numFmtId="49" fontId="21" fillId="0" borderId="210" applyNumberFormat="0" applyFont="0" applyFill="0" applyBorder="0" applyProtection="0">
      <alignment horizontal="left" vertical="center" indent="2"/>
    </xf>
    <xf numFmtId="0" fontId="21" fillId="0" borderId="210">
      <alignment horizontal="right" vertical="center"/>
    </xf>
    <xf numFmtId="0" fontId="23" fillId="25" borderId="215">
      <alignment horizontal="right" vertical="center"/>
    </xf>
    <xf numFmtId="0" fontId="8" fillId="0" borderId="3" applyNumberFormat="0" applyFill="0" applyAlignment="0" applyProtection="0"/>
    <xf numFmtId="0" fontId="23" fillId="25" borderId="215">
      <alignment horizontal="right" vertical="center"/>
    </xf>
    <xf numFmtId="0" fontId="9" fillId="19" borderId="0" applyNumberFormat="0" applyBorder="0" applyAlignment="0" applyProtection="0"/>
    <xf numFmtId="0" fontId="37" fillId="0" borderId="208" applyNumberFormat="0" applyFill="0" applyAlignment="0" applyProtection="0"/>
    <xf numFmtId="0" fontId="52" fillId="0" borderId="208" applyNumberFormat="0" applyFill="0" applyAlignment="0" applyProtection="0"/>
    <xf numFmtId="0" fontId="32" fillId="49" borderId="204" applyNumberFormat="0" applyAlignment="0" applyProtection="0"/>
    <xf numFmtId="0" fontId="1" fillId="17" borderId="0" applyNumberFormat="0" applyBorder="0" applyAlignment="0" applyProtection="0"/>
    <xf numFmtId="0" fontId="18" fillId="25" borderId="199">
      <alignment horizontal="right" vertical="center"/>
    </xf>
    <xf numFmtId="0" fontId="33" fillId="49" borderId="204" applyNumberFormat="0" applyAlignment="0" applyProtection="0"/>
    <xf numFmtId="4" fontId="21" fillId="0" borderId="199" applyFill="0" applyBorder="0" applyProtection="0">
      <alignment horizontal="right" vertical="center"/>
    </xf>
    <xf numFmtId="0" fontId="21" fillId="27" borderId="202">
      <alignment horizontal="left" vertical="center" wrapText="1" indent="2"/>
    </xf>
    <xf numFmtId="4" fontId="21" fillId="26" borderId="199"/>
    <xf numFmtId="0" fontId="18" fillId="25" borderId="215">
      <alignment horizontal="right" vertical="center"/>
    </xf>
    <xf numFmtId="0" fontId="6" fillId="0" borderId="0" applyNumberFormat="0" applyFill="0" applyBorder="0" applyAlignment="0" applyProtection="0"/>
    <xf numFmtId="0" fontId="4" fillId="4" borderId="2" applyNumberFormat="0" applyAlignment="0" applyProtection="0"/>
    <xf numFmtId="0" fontId="5" fillId="4" borderId="1" applyNumberFormat="0" applyAlignment="0" applyProtection="0"/>
    <xf numFmtId="0" fontId="33" fillId="49" borderId="207" applyNumberFormat="0" applyAlignment="0" applyProtection="0"/>
    <xf numFmtId="0" fontId="45" fillId="36" borderId="207" applyNumberFormat="0" applyAlignment="0" applyProtection="0"/>
    <xf numFmtId="0" fontId="21" fillId="27" borderId="213">
      <alignment horizontal="left" vertical="center" wrapText="1" indent="2"/>
    </xf>
    <xf numFmtId="0" fontId="33" fillId="49" borderId="207" applyNumberFormat="0" applyAlignment="0" applyProtection="0"/>
    <xf numFmtId="0" fontId="19" fillId="52" borderId="209" applyNumberFormat="0" applyFont="0" applyAlignment="0" applyProtection="0"/>
    <xf numFmtId="4" fontId="18" fillId="27" borderId="212">
      <alignment horizontal="right" vertical="center"/>
    </xf>
    <xf numFmtId="0" fontId="33" fillId="49" borderId="204" applyNumberFormat="0" applyAlignment="0" applyProtection="0"/>
    <xf numFmtId="0" fontId="18" fillId="27" borderId="217">
      <alignment horizontal="right" vertical="center"/>
    </xf>
    <xf numFmtId="0" fontId="36" fillId="36" borderId="204" applyNumberFormat="0" applyAlignment="0" applyProtection="0"/>
    <xf numFmtId="49" fontId="20" fillId="0" borderId="226" applyNumberFormat="0" applyFill="0" applyBorder="0" applyProtection="0">
      <alignment horizontal="left" vertical="center"/>
    </xf>
    <xf numFmtId="0" fontId="18" fillId="27" borderId="210">
      <alignment horizontal="right" vertical="center"/>
    </xf>
    <xf numFmtId="0" fontId="9" fillId="19" borderId="0" applyNumberFormat="0" applyBorder="0" applyAlignment="0" applyProtection="0"/>
    <xf numFmtId="49" fontId="20" fillId="0" borderId="199" applyNumberFormat="0" applyFill="0" applyBorder="0" applyProtection="0">
      <alignment horizontal="left" vertical="center"/>
    </xf>
    <xf numFmtId="0" fontId="21" fillId="0" borderId="251" applyNumberFormat="0" applyFill="0" applyAlignment="0" applyProtection="0"/>
    <xf numFmtId="0" fontId="19" fillId="52" borderId="209" applyNumberFormat="0" applyFont="0" applyAlignment="0" applyProtection="0"/>
    <xf numFmtId="0" fontId="21" fillId="27" borderId="237">
      <alignment horizontal="left" vertical="center" wrapText="1" indent="2"/>
    </xf>
    <xf numFmtId="0" fontId="18" fillId="27" borderId="226">
      <alignment horizontal="right" vertical="center"/>
    </xf>
    <xf numFmtId="0" fontId="21" fillId="0" borderId="202">
      <alignment horizontal="left" vertical="center" wrapText="1" indent="2"/>
    </xf>
    <xf numFmtId="0" fontId="21" fillId="27" borderId="202">
      <alignment horizontal="left" vertical="center" wrapText="1" indent="2"/>
    </xf>
    <xf numFmtId="4" fontId="21" fillId="0" borderId="226">
      <alignment horizontal="right" vertical="center"/>
    </xf>
    <xf numFmtId="0" fontId="9" fillId="16" borderId="0" applyNumberFormat="0" applyBorder="0" applyAlignment="0" applyProtection="0"/>
    <xf numFmtId="0" fontId="8" fillId="0" borderId="3" applyNumberFormat="0" applyFill="0" applyAlignment="0" applyProtection="0"/>
    <xf numFmtId="0" fontId="27" fillId="52" borderId="198" applyNumberFormat="0" applyFont="0" applyAlignment="0" applyProtection="0"/>
    <xf numFmtId="0" fontId="37" fillId="0" borderId="208" applyNumberFormat="0" applyFill="0" applyAlignment="0" applyProtection="0"/>
    <xf numFmtId="0" fontId="18" fillId="27" borderId="199">
      <alignment horizontal="right" vertical="center"/>
    </xf>
    <xf numFmtId="0" fontId="37" fillId="0" borderId="208" applyNumberFormat="0" applyFill="0" applyAlignment="0" applyProtection="0"/>
    <xf numFmtId="4" fontId="18" fillId="27" borderId="228">
      <alignment horizontal="right" vertical="center"/>
    </xf>
    <xf numFmtId="0" fontId="45" fillId="36" borderId="207" applyNumberFormat="0" applyAlignment="0" applyProtection="0"/>
    <xf numFmtId="0" fontId="19" fillId="52" borderId="225" applyNumberFormat="0" applyFont="0" applyAlignment="0" applyProtection="0"/>
    <xf numFmtId="0" fontId="18" fillId="27" borderId="199">
      <alignment horizontal="right" vertical="center"/>
    </xf>
    <xf numFmtId="0" fontId="33" fillId="49" borderId="204" applyNumberFormat="0" applyAlignment="0" applyProtection="0"/>
    <xf numFmtId="4" fontId="18" fillId="27" borderId="210">
      <alignment horizontal="right" vertical="center"/>
    </xf>
    <xf numFmtId="4" fontId="18" fillId="27" borderId="210">
      <alignment horizontal="right" vertical="center"/>
    </xf>
    <xf numFmtId="4" fontId="18" fillId="27" borderId="228">
      <alignment horizontal="right" vertical="center"/>
    </xf>
    <xf numFmtId="4" fontId="21" fillId="0" borderId="215">
      <alignment horizontal="right" vertical="center"/>
    </xf>
    <xf numFmtId="167" fontId="21" fillId="53" borderId="199" applyNumberFormat="0" applyFont="0" applyBorder="0" applyAlignment="0" applyProtection="0">
      <alignment horizontal="right" vertical="center"/>
    </xf>
    <xf numFmtId="0" fontId="1" fillId="18" borderId="0" applyNumberFormat="0" applyBorder="0" applyAlignment="0" applyProtection="0"/>
    <xf numFmtId="0" fontId="45" fillId="36" borderId="256" applyNumberFormat="0" applyAlignment="0" applyProtection="0"/>
    <xf numFmtId="0" fontId="33" fillId="49" borderId="204" applyNumberFormat="0" applyAlignment="0" applyProtection="0"/>
    <xf numFmtId="0" fontId="49" fillId="49" borderId="203" applyNumberFormat="0" applyAlignment="0" applyProtection="0"/>
    <xf numFmtId="4" fontId="21" fillId="0" borderId="199" applyFill="0" applyBorder="0" applyProtection="0">
      <alignment horizontal="right" vertical="center"/>
    </xf>
    <xf numFmtId="49" fontId="21" fillId="0" borderId="210" applyNumberFormat="0" applyFont="0" applyFill="0" applyBorder="0" applyProtection="0">
      <alignment horizontal="left" vertical="center" indent="2"/>
    </xf>
    <xf numFmtId="0" fontId="52" fillId="0" borderId="205" applyNumberFormat="0" applyFill="0" applyAlignment="0" applyProtection="0"/>
    <xf numFmtId="0" fontId="32" fillId="49" borderId="207" applyNumberFormat="0" applyAlignment="0" applyProtection="0"/>
    <xf numFmtId="0" fontId="1" fillId="6" borderId="0" applyNumberFormat="0" applyBorder="0" applyAlignment="0" applyProtection="0"/>
    <xf numFmtId="0" fontId="9" fillId="16" borderId="0" applyNumberFormat="0" applyBorder="0" applyAlignment="0" applyProtection="0"/>
    <xf numFmtId="0" fontId="45" fillId="36" borderId="207" applyNumberFormat="0" applyAlignment="0" applyProtection="0"/>
    <xf numFmtId="4" fontId="18" fillId="25" borderId="215">
      <alignment horizontal="right" vertical="center"/>
    </xf>
    <xf numFmtId="0" fontId="18" fillId="25" borderId="199">
      <alignment horizontal="right" vertical="center"/>
    </xf>
    <xf numFmtId="49" fontId="21" fillId="0" borderId="210" applyNumberFormat="0" applyFont="0" applyFill="0" applyBorder="0" applyProtection="0">
      <alignment horizontal="left" vertical="center" indent="2"/>
    </xf>
    <xf numFmtId="0" fontId="23" fillId="25" borderId="226">
      <alignment horizontal="right" vertical="center"/>
    </xf>
    <xf numFmtId="0" fontId="1" fillId="8" borderId="0" applyNumberFormat="0" applyBorder="0" applyAlignment="0" applyProtection="0"/>
    <xf numFmtId="0" fontId="49" fillId="49" borderId="203" applyNumberFormat="0" applyAlignment="0" applyProtection="0"/>
    <xf numFmtId="0" fontId="1" fillId="12" borderId="0" applyNumberFormat="0" applyBorder="0" applyAlignment="0" applyProtection="0"/>
    <xf numFmtId="4" fontId="23" fillId="25" borderId="199">
      <alignment horizontal="right" vertical="center"/>
    </xf>
    <xf numFmtId="4" fontId="18" fillId="25" borderId="199">
      <alignment horizontal="right" vertical="center"/>
    </xf>
    <xf numFmtId="0" fontId="21" fillId="0" borderId="213">
      <alignment horizontal="left" vertical="center" wrapText="1" indent="2"/>
    </xf>
    <xf numFmtId="0" fontId="21" fillId="0" borderId="199" applyNumberFormat="0" applyFill="0" applyAlignment="0" applyProtection="0"/>
    <xf numFmtId="0" fontId="49" fillId="49" borderId="206" applyNumberFormat="0" applyAlignment="0" applyProtection="0"/>
    <xf numFmtId="0" fontId="21" fillId="0" borderId="210" applyNumberFormat="0" applyFill="0" applyAlignment="0" applyProtection="0"/>
    <xf numFmtId="4" fontId="18" fillId="25" borderId="199">
      <alignment horizontal="right" vertical="center"/>
    </xf>
    <xf numFmtId="0" fontId="8" fillId="0" borderId="3" applyNumberFormat="0" applyFill="0" applyAlignment="0" applyProtection="0"/>
    <xf numFmtId="0" fontId="32" fillId="49" borderId="207" applyNumberFormat="0" applyAlignment="0" applyProtection="0"/>
    <xf numFmtId="0" fontId="49" fillId="49" borderId="206" applyNumberFormat="0" applyAlignment="0" applyProtection="0"/>
    <xf numFmtId="0" fontId="1" fillId="8" borderId="0" applyNumberFormat="0" applyBorder="0" applyAlignment="0" applyProtection="0"/>
    <xf numFmtId="4" fontId="21" fillId="26" borderId="215"/>
    <xf numFmtId="0" fontId="33" fillId="49" borderId="204" applyNumberFormat="0" applyAlignment="0" applyProtection="0"/>
    <xf numFmtId="0" fontId="1" fillId="14" borderId="0" applyNumberFormat="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21" fillId="0" borderId="199" applyNumberFormat="0" applyFill="0" applyAlignment="0" applyProtection="0"/>
    <xf numFmtId="4" fontId="18" fillId="27" borderId="199">
      <alignment horizontal="right" vertical="center"/>
    </xf>
    <xf numFmtId="0" fontId="27" fillId="52" borderId="198" applyNumberFormat="0" applyFont="0" applyAlignment="0" applyProtection="0"/>
    <xf numFmtId="4" fontId="18" fillId="27" borderId="199">
      <alignment horizontal="right" vertical="center"/>
    </xf>
    <xf numFmtId="0" fontId="52" fillId="0" borderId="208" applyNumberFormat="0" applyFill="0" applyAlignment="0" applyProtection="0"/>
    <xf numFmtId="4" fontId="18" fillId="27" borderId="199">
      <alignment horizontal="right" vertical="center"/>
    </xf>
    <xf numFmtId="0" fontId="21" fillId="0" borderId="199">
      <alignment horizontal="right" vertical="center"/>
    </xf>
    <xf numFmtId="0" fontId="27" fillId="52" borderId="209" applyNumberFormat="0" applyFont="0" applyAlignment="0" applyProtection="0"/>
    <xf numFmtId="4" fontId="18" fillId="27" borderId="216">
      <alignment horizontal="right" vertical="center"/>
    </xf>
    <xf numFmtId="4" fontId="21" fillId="0" borderId="199">
      <alignment horizontal="right" vertical="center"/>
    </xf>
    <xf numFmtId="0" fontId="49" fillId="49" borderId="230" applyNumberFormat="0" applyAlignment="0" applyProtection="0"/>
    <xf numFmtId="49" fontId="20" fillId="0" borderId="215" applyNumberFormat="0" applyFill="0" applyBorder="0" applyProtection="0">
      <alignment horizontal="left" vertical="center"/>
    </xf>
    <xf numFmtId="0" fontId="1" fillId="9" borderId="0" applyNumberFormat="0" applyBorder="0" applyAlignment="0" applyProtection="0"/>
    <xf numFmtId="49" fontId="21" fillId="0" borderId="226" applyNumberFormat="0" applyFont="0" applyFill="0" applyBorder="0" applyProtection="0">
      <alignment horizontal="left" vertical="center" indent="2"/>
    </xf>
    <xf numFmtId="0" fontId="27" fillId="52" borderId="198" applyNumberFormat="0" applyFont="0" applyAlignment="0" applyProtection="0"/>
    <xf numFmtId="0" fontId="21" fillId="0" borderId="199" applyNumberFormat="0" applyFill="0" applyAlignment="0" applyProtection="0"/>
    <xf numFmtId="0" fontId="23" fillId="25" borderId="210">
      <alignment horizontal="right" vertical="center"/>
    </xf>
    <xf numFmtId="4" fontId="18" fillId="27" borderId="212">
      <alignment horizontal="right" vertical="center"/>
    </xf>
    <xf numFmtId="0" fontId="18" fillId="27" borderId="201">
      <alignment horizontal="right" vertical="center"/>
    </xf>
    <xf numFmtId="4" fontId="23" fillId="25" borderId="226">
      <alignment horizontal="right" vertical="center"/>
    </xf>
    <xf numFmtId="0" fontId="33" fillId="49" borderId="207" applyNumberFormat="0" applyAlignment="0" applyProtection="0"/>
    <xf numFmtId="0" fontId="21" fillId="27" borderId="213">
      <alignment horizontal="left" vertical="center" wrapText="1" indent="2"/>
    </xf>
    <xf numFmtId="0" fontId="32" fillId="49" borderId="223" applyNumberFormat="0" applyAlignment="0" applyProtection="0"/>
    <xf numFmtId="167" fontId="21" fillId="53" borderId="210" applyNumberFormat="0" applyFont="0" applyBorder="0" applyAlignment="0" applyProtection="0">
      <alignment horizontal="right" vertical="center"/>
    </xf>
    <xf numFmtId="4" fontId="18" fillId="27" borderId="199">
      <alignment horizontal="right" vertical="center"/>
    </xf>
    <xf numFmtId="0" fontId="49" fillId="49" borderId="222" applyNumberFormat="0" applyAlignment="0" applyProtection="0"/>
    <xf numFmtId="0" fontId="18" fillId="27" borderId="199">
      <alignment horizontal="right" vertical="center"/>
    </xf>
    <xf numFmtId="0" fontId="1" fillId="12" borderId="0" applyNumberFormat="0" applyBorder="0" applyAlignment="0" applyProtection="0"/>
    <xf numFmtId="4" fontId="21" fillId="0" borderId="210">
      <alignment horizontal="right" vertical="center"/>
    </xf>
    <xf numFmtId="0" fontId="45" fillId="36" borderId="220" applyNumberFormat="0" applyAlignment="0" applyProtection="0"/>
    <xf numFmtId="0" fontId="52" fillId="0" borderId="221" applyNumberFormat="0" applyFill="0" applyAlignment="0" applyProtection="0"/>
    <xf numFmtId="4" fontId="21" fillId="26" borderId="199"/>
    <xf numFmtId="167" fontId="21" fillId="53" borderId="215" applyNumberFormat="0" applyFont="0" applyBorder="0" applyAlignment="0" applyProtection="0">
      <alignment horizontal="right" vertical="center"/>
    </xf>
    <xf numFmtId="4" fontId="23" fillId="25" borderId="210">
      <alignment horizontal="right" vertical="center"/>
    </xf>
    <xf numFmtId="49" fontId="20" fillId="0" borderId="226" applyNumberFormat="0" applyFill="0" applyBorder="0" applyProtection="0">
      <alignment horizontal="left" vertical="center"/>
    </xf>
    <xf numFmtId="0" fontId="21" fillId="26" borderId="210"/>
    <xf numFmtId="0" fontId="36" fillId="36" borderId="204" applyNumberFormat="0" applyAlignment="0" applyProtection="0"/>
    <xf numFmtId="0" fontId="19" fillId="52" borderId="225" applyNumberFormat="0" applyFont="0" applyAlignment="0" applyProtection="0"/>
    <xf numFmtId="0" fontId="33" fillId="49" borderId="204" applyNumberFormat="0" applyAlignment="0" applyProtection="0"/>
    <xf numFmtId="4" fontId="18" fillId="27" borderId="211">
      <alignment horizontal="right" vertical="center"/>
    </xf>
    <xf numFmtId="0" fontId="21" fillId="25" borderId="200">
      <alignment horizontal="left" vertical="center"/>
    </xf>
    <xf numFmtId="0" fontId="36" fillId="36" borderId="204" applyNumberFormat="0" applyAlignment="0" applyProtection="0"/>
    <xf numFmtId="0" fontId="21" fillId="0" borderId="199" applyNumberFormat="0" applyFill="0" applyAlignment="0" applyProtection="0"/>
    <xf numFmtId="0" fontId="21" fillId="0" borderId="210">
      <alignment horizontal="right" vertical="center"/>
    </xf>
    <xf numFmtId="0" fontId="21" fillId="0" borderId="199">
      <alignment horizontal="right" vertical="center"/>
    </xf>
    <xf numFmtId="167" fontId="21" fillId="53" borderId="210" applyNumberFormat="0" applyFont="0" applyBorder="0" applyAlignment="0" applyProtection="0">
      <alignment horizontal="right" vertical="center"/>
    </xf>
    <xf numFmtId="0" fontId="21" fillId="25" borderId="200">
      <alignment horizontal="left" vertical="center"/>
    </xf>
    <xf numFmtId="0" fontId="52" fillId="0" borderId="224" applyNumberFormat="0" applyFill="0" applyAlignment="0" applyProtection="0"/>
    <xf numFmtId="4" fontId="18" fillId="27" borderId="201">
      <alignment horizontal="right" vertical="center"/>
    </xf>
    <xf numFmtId="49" fontId="20" fillId="0" borderId="199" applyNumberFormat="0" applyFill="0" applyBorder="0" applyProtection="0">
      <alignment horizontal="left" vertical="center"/>
    </xf>
    <xf numFmtId="0" fontId="18" fillId="27" borderId="210">
      <alignment horizontal="right" vertical="center"/>
    </xf>
    <xf numFmtId="0" fontId="49" fillId="49" borderId="203" applyNumberFormat="0" applyAlignment="0" applyProtection="0"/>
    <xf numFmtId="0" fontId="32" fillId="49" borderId="231" applyNumberFormat="0" applyAlignment="0" applyProtection="0"/>
    <xf numFmtId="0" fontId="9" fillId="22" borderId="0" applyNumberFormat="0" applyBorder="0" applyAlignment="0" applyProtection="0"/>
    <xf numFmtId="0" fontId="1" fillId="20" borderId="0" applyNumberFormat="0" applyBorder="0" applyAlignment="0" applyProtection="0"/>
    <xf numFmtId="0" fontId="21" fillId="25" borderId="211">
      <alignment horizontal="left" vertical="center"/>
    </xf>
    <xf numFmtId="0" fontId="32" fillId="49" borderId="204" applyNumberFormat="0" applyAlignment="0" applyProtection="0"/>
    <xf numFmtId="0" fontId="32" fillId="49" borderId="207" applyNumberFormat="0" applyAlignment="0" applyProtection="0"/>
    <xf numFmtId="0" fontId="45" fillId="36" borderId="204" applyNumberFormat="0" applyAlignment="0" applyProtection="0"/>
    <xf numFmtId="4" fontId="23" fillId="25" borderId="199">
      <alignment horizontal="right" vertical="center"/>
    </xf>
    <xf numFmtId="0" fontId="1" fillId="11" borderId="0" applyNumberFormat="0" applyBorder="0" applyAlignment="0" applyProtection="0"/>
    <xf numFmtId="0" fontId="49" fillId="49" borderId="206" applyNumberFormat="0" applyAlignment="0" applyProtection="0"/>
    <xf numFmtId="49" fontId="20" fillId="0" borderId="215" applyNumberFormat="0" applyFill="0" applyBorder="0" applyProtection="0">
      <alignment horizontal="left" vertical="center"/>
    </xf>
    <xf numFmtId="0" fontId="1" fillId="15" borderId="0" applyNumberFormat="0" applyBorder="0" applyAlignment="0" applyProtection="0"/>
    <xf numFmtId="0" fontId="18" fillId="27" borderId="200">
      <alignment horizontal="right" vertical="center"/>
    </xf>
    <xf numFmtId="4" fontId="18" fillId="27" borderId="210">
      <alignment horizontal="right" vertical="center"/>
    </xf>
    <xf numFmtId="0" fontId="19" fillId="52" borderId="214" applyNumberFormat="0" applyFont="0" applyAlignment="0" applyProtection="0"/>
    <xf numFmtId="0" fontId="1" fillId="15" borderId="0" applyNumberFormat="0" applyBorder="0" applyAlignment="0" applyProtection="0"/>
    <xf numFmtId="4" fontId="21" fillId="0" borderId="210">
      <alignment horizontal="right" vertical="center"/>
    </xf>
    <xf numFmtId="49" fontId="20" fillId="0" borderId="226" applyNumberFormat="0" applyFill="0" applyBorder="0" applyProtection="0">
      <alignment horizontal="left" vertical="center"/>
    </xf>
    <xf numFmtId="0" fontId="21" fillId="27" borderId="202">
      <alignment horizontal="left" vertical="center" wrapText="1" indent="2"/>
    </xf>
    <xf numFmtId="0" fontId="32" fillId="49" borderId="204" applyNumberFormat="0" applyAlignment="0" applyProtection="0"/>
    <xf numFmtId="0" fontId="52" fillId="0" borderId="208" applyNumberFormat="0" applyFill="0" applyAlignment="0" applyProtection="0"/>
    <xf numFmtId="0" fontId="1" fillId="20" borderId="0" applyNumberFormat="0" applyBorder="0" applyAlignment="0" applyProtection="0"/>
    <xf numFmtId="4" fontId="18" fillId="27" borderId="200">
      <alignment horizontal="right" vertical="center"/>
    </xf>
    <xf numFmtId="0" fontId="19" fillId="52" borderId="198" applyNumberFormat="0" applyFont="0" applyAlignment="0" applyProtection="0"/>
    <xf numFmtId="0" fontId="1" fillId="20" borderId="0" applyNumberFormat="0" applyBorder="0" applyAlignment="0" applyProtection="0"/>
    <xf numFmtId="0" fontId="49" fillId="49" borderId="206" applyNumberFormat="0" applyAlignment="0" applyProtection="0"/>
    <xf numFmtId="0" fontId="45" fillId="36" borderId="207" applyNumberFormat="0" applyAlignment="0" applyProtection="0"/>
    <xf numFmtId="0" fontId="45" fillId="36" borderId="223" applyNumberFormat="0" applyAlignment="0" applyProtection="0"/>
    <xf numFmtId="49" fontId="21" fillId="0" borderId="216" applyNumberFormat="0" applyFont="0" applyFill="0" applyBorder="0" applyProtection="0">
      <alignment horizontal="left" vertical="center" indent="5"/>
    </xf>
    <xf numFmtId="0" fontId="6" fillId="0" borderId="0" applyNumberFormat="0" applyFill="0" applyBorder="0" applyAlignment="0" applyProtection="0"/>
    <xf numFmtId="0" fontId="18" fillId="25" borderId="199">
      <alignment horizontal="right" vertical="center"/>
    </xf>
    <xf numFmtId="0" fontId="18" fillId="25" borderId="210">
      <alignment horizontal="right" vertical="center"/>
    </xf>
    <xf numFmtId="0" fontId="18" fillId="27" borderId="211">
      <alignment horizontal="right" vertical="center"/>
    </xf>
    <xf numFmtId="0" fontId="1" fillId="14" borderId="0" applyNumberFormat="0" applyBorder="0" applyAlignment="0" applyProtection="0"/>
    <xf numFmtId="0" fontId="30" fillId="49" borderId="219" applyNumberFormat="0" applyAlignment="0" applyProtection="0"/>
    <xf numFmtId="0" fontId="45" fillId="36" borderId="204" applyNumberFormat="0" applyAlignment="0" applyProtection="0"/>
    <xf numFmtId="0" fontId="36" fillId="36" borderId="207" applyNumberFormat="0" applyAlignment="0" applyProtection="0"/>
    <xf numFmtId="0" fontId="21" fillId="27" borderId="229">
      <alignment horizontal="left" vertical="center" wrapText="1" indent="2"/>
    </xf>
    <xf numFmtId="0" fontId="21" fillId="0" borderId="215" applyNumberFormat="0" applyFill="0" applyAlignment="0" applyProtection="0"/>
    <xf numFmtId="49" fontId="20" fillId="0" borderId="210" applyNumberFormat="0" applyFill="0" applyBorder="0" applyProtection="0">
      <alignment horizontal="left" vertical="center"/>
    </xf>
    <xf numFmtId="4" fontId="18" fillId="27" borderId="200">
      <alignment horizontal="right" vertical="center"/>
    </xf>
    <xf numFmtId="0" fontId="27" fillId="52" borderId="248" applyNumberFormat="0" applyFont="0" applyAlignment="0" applyProtection="0"/>
    <xf numFmtId="0" fontId="45" fillId="36" borderId="231" applyNumberFormat="0" applyAlignment="0" applyProtection="0"/>
    <xf numFmtId="4" fontId="21" fillId="26" borderId="210"/>
    <xf numFmtId="49" fontId="21" fillId="0" borderId="211" applyNumberFormat="0" applyFont="0" applyFill="0" applyBorder="0" applyProtection="0">
      <alignment horizontal="left" vertical="center" indent="5"/>
    </xf>
    <xf numFmtId="4" fontId="18" fillId="27" borderId="215">
      <alignment horizontal="right" vertical="center"/>
    </xf>
    <xf numFmtId="0" fontId="49" fillId="49" borderId="206" applyNumberFormat="0" applyAlignment="0" applyProtection="0"/>
    <xf numFmtId="4" fontId="18" fillId="27" borderId="199">
      <alignment horizontal="right" vertical="center"/>
    </xf>
    <xf numFmtId="0" fontId="21" fillId="27" borderId="213">
      <alignment horizontal="left" vertical="center" wrapText="1" indent="2"/>
    </xf>
    <xf numFmtId="4" fontId="21" fillId="26" borderId="234"/>
    <xf numFmtId="0" fontId="18" fillId="27" borderId="226">
      <alignment horizontal="right" vertical="center"/>
    </xf>
    <xf numFmtId="0" fontId="18" fillId="25" borderId="199">
      <alignment horizontal="right" vertical="center"/>
    </xf>
    <xf numFmtId="0" fontId="36" fillId="36" borderId="204" applyNumberFormat="0" applyAlignment="0" applyProtection="0"/>
    <xf numFmtId="0" fontId="1" fillId="12" borderId="0" applyNumberFormat="0" applyBorder="0" applyAlignment="0" applyProtection="0"/>
    <xf numFmtId="0" fontId="18" fillId="25" borderId="210">
      <alignment horizontal="right" vertical="center"/>
    </xf>
    <xf numFmtId="0" fontId="5" fillId="4" borderId="1" applyNumberFormat="0" applyAlignment="0" applyProtection="0"/>
    <xf numFmtId="0" fontId="37" fillId="0" borderId="205" applyNumberFormat="0" applyFill="0" applyAlignment="0" applyProtection="0"/>
    <xf numFmtId="0" fontId="23" fillId="25" borderId="199">
      <alignment horizontal="right" vertical="center"/>
    </xf>
    <xf numFmtId="0" fontId="49" fillId="49" borderId="203" applyNumberFormat="0" applyAlignment="0" applyProtection="0"/>
    <xf numFmtId="0" fontId="52" fillId="0" borderId="205" applyNumberFormat="0" applyFill="0" applyAlignment="0" applyProtection="0"/>
    <xf numFmtId="0" fontId="9" fillId="7" borderId="0" applyNumberFormat="0" applyBorder="0" applyAlignment="0" applyProtection="0"/>
    <xf numFmtId="4" fontId="18" fillId="25" borderId="210">
      <alignment horizontal="right" vertical="center"/>
    </xf>
    <xf numFmtId="0" fontId="27" fillId="52" borderId="209" applyNumberFormat="0" applyFont="0" applyAlignment="0" applyProtection="0"/>
    <xf numFmtId="0" fontId="1" fillId="11" borderId="0" applyNumberFormat="0" applyBorder="0" applyAlignment="0" applyProtection="0"/>
    <xf numFmtId="0" fontId="21" fillId="0" borderId="199">
      <alignment horizontal="right" vertical="center"/>
    </xf>
    <xf numFmtId="167" fontId="21" fillId="53" borderId="199" applyNumberFormat="0" applyFont="0" applyBorder="0" applyAlignment="0" applyProtection="0">
      <alignment horizontal="right" vertical="center"/>
    </xf>
    <xf numFmtId="0" fontId="1" fillId="9" borderId="0" applyNumberFormat="0" applyBorder="0" applyAlignment="0" applyProtection="0"/>
    <xf numFmtId="0" fontId="21" fillId="0" borderId="234" applyNumberFormat="0" applyFill="0" applyAlignment="0" applyProtection="0"/>
    <xf numFmtId="0" fontId="18" fillId="27" borderId="210">
      <alignment horizontal="right" vertical="center"/>
    </xf>
    <xf numFmtId="0" fontId="33" fillId="49" borderId="207" applyNumberFormat="0" applyAlignment="0" applyProtection="0"/>
    <xf numFmtId="0" fontId="21" fillId="0" borderId="245">
      <alignment horizontal="left" vertical="center" wrapText="1" indent="2"/>
    </xf>
    <xf numFmtId="0" fontId="27" fillId="52" borderId="209" applyNumberFormat="0" applyFont="0" applyAlignment="0" applyProtection="0"/>
    <xf numFmtId="0" fontId="9" fillId="16" borderId="0" applyNumberFormat="0" applyBorder="0" applyAlignment="0" applyProtection="0"/>
    <xf numFmtId="0" fontId="33" fillId="49" borderId="207" applyNumberFormat="0" applyAlignment="0" applyProtection="0"/>
    <xf numFmtId="0" fontId="9" fillId="19"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52" fillId="0" borderId="221" applyNumberFormat="0" applyFill="0" applyAlignment="0" applyProtection="0"/>
    <xf numFmtId="4" fontId="18" fillId="27" borderId="201">
      <alignment horizontal="right" vertical="center"/>
    </xf>
    <xf numFmtId="0" fontId="37" fillId="0" borderId="205" applyNumberFormat="0" applyFill="0" applyAlignment="0" applyProtection="0"/>
    <xf numFmtId="0" fontId="1" fillId="12" borderId="0" applyNumberFormat="0" applyBorder="0" applyAlignment="0" applyProtection="0"/>
    <xf numFmtId="4" fontId="18" fillId="27" borderId="217">
      <alignment horizontal="right" vertical="center"/>
    </xf>
    <xf numFmtId="0" fontId="6" fillId="0" borderId="0" applyNumberFormat="0" applyFill="0" applyBorder="0" applyAlignment="0" applyProtection="0"/>
    <xf numFmtId="0" fontId="18" fillId="27" borderId="210">
      <alignment horizontal="right" vertical="center"/>
    </xf>
    <xf numFmtId="167" fontId="21" fillId="53" borderId="210" applyNumberFormat="0" applyFont="0" applyBorder="0" applyAlignment="0" applyProtection="0">
      <alignment horizontal="right" vertical="center"/>
    </xf>
    <xf numFmtId="0" fontId="21" fillId="0" borderId="199">
      <alignment horizontal="right" vertical="center"/>
    </xf>
    <xf numFmtId="0" fontId="9"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9" fillId="52" borderId="198" applyNumberFormat="0" applyFont="0" applyAlignment="0" applyProtection="0"/>
    <xf numFmtId="0" fontId="5" fillId="4" borderId="1" applyNumberFormat="0" applyAlignment="0" applyProtection="0"/>
    <xf numFmtId="4" fontId="23" fillId="25" borderId="210">
      <alignment horizontal="right" vertical="center"/>
    </xf>
    <xf numFmtId="0" fontId="52" fillId="0" borderId="205" applyNumberFormat="0" applyFill="0" applyAlignment="0" applyProtection="0"/>
    <xf numFmtId="0" fontId="33" fillId="49" borderId="220" applyNumberFormat="0" applyAlignment="0" applyProtection="0"/>
    <xf numFmtId="0" fontId="27" fillId="52" borderId="198" applyNumberFormat="0" applyFont="0" applyAlignment="0" applyProtection="0"/>
    <xf numFmtId="0" fontId="1" fillId="9" borderId="0" applyNumberFormat="0" applyBorder="0" applyAlignment="0" applyProtection="0"/>
    <xf numFmtId="0" fontId="9" fillId="16" borderId="0" applyNumberFormat="0" applyBorder="0" applyAlignment="0" applyProtection="0"/>
    <xf numFmtId="4" fontId="21" fillId="0" borderId="210">
      <alignment horizontal="right" vertical="center"/>
    </xf>
    <xf numFmtId="0" fontId="30" fillId="49" borderId="238" applyNumberFormat="0" applyAlignment="0" applyProtection="0"/>
    <xf numFmtId="0" fontId="21" fillId="0" borderId="199" applyNumberFormat="0" applyFill="0" applyAlignment="0" applyProtection="0"/>
    <xf numFmtId="0" fontId="1" fillId="15" borderId="0" applyNumberFormat="0" applyBorder="0" applyAlignment="0" applyProtection="0"/>
    <xf numFmtId="49" fontId="21" fillId="0" borderId="211" applyNumberFormat="0" applyFont="0" applyFill="0" applyBorder="0" applyProtection="0">
      <alignment horizontal="left" vertical="center" indent="5"/>
    </xf>
    <xf numFmtId="0" fontId="18" fillId="27" borderId="215">
      <alignment horizontal="right" vertical="center"/>
    </xf>
    <xf numFmtId="0" fontId="19" fillId="52" borderId="209" applyNumberFormat="0" applyFont="0" applyAlignment="0" applyProtection="0"/>
    <xf numFmtId="0" fontId="1" fillId="20" borderId="0" applyNumberFormat="0" applyBorder="0" applyAlignment="0" applyProtection="0"/>
    <xf numFmtId="4" fontId="21" fillId="0" borderId="199" applyFill="0" applyBorder="0" applyProtection="0">
      <alignment horizontal="right" vertical="center"/>
    </xf>
    <xf numFmtId="0" fontId="52" fillId="0" borderId="208" applyNumberFormat="0" applyFill="0" applyAlignment="0" applyProtection="0"/>
    <xf numFmtId="4" fontId="18" fillId="27" borderId="210">
      <alignment horizontal="right" vertical="center"/>
    </xf>
    <xf numFmtId="164" fontId="1" fillId="0" borderId="0" applyFont="0" applyFill="0" applyBorder="0" applyAlignment="0" applyProtection="0"/>
    <xf numFmtId="0" fontId="21" fillId="27" borderId="218">
      <alignment horizontal="left" vertical="center" wrapText="1" indent="2"/>
    </xf>
    <xf numFmtId="4" fontId="18" fillId="27" borderId="210">
      <alignment horizontal="right" vertical="center"/>
    </xf>
    <xf numFmtId="4" fontId="18" fillId="27" borderId="212">
      <alignment horizontal="right" vertical="center"/>
    </xf>
    <xf numFmtId="0" fontId="27" fillId="52" borderId="214" applyNumberFormat="0" applyFont="0" applyAlignment="0" applyProtection="0"/>
    <xf numFmtId="0" fontId="21" fillId="0" borderId="218">
      <alignment horizontal="left" vertical="center" wrapText="1" indent="2"/>
    </xf>
    <xf numFmtId="0" fontId="21" fillId="0" borderId="210" applyNumberFormat="0" applyFill="0" applyAlignment="0" applyProtection="0"/>
    <xf numFmtId="0" fontId="21" fillId="0" borderId="210" applyNumberFormat="0" applyFill="0" applyAlignment="0" applyProtection="0"/>
    <xf numFmtId="0" fontId="21" fillId="0" borderId="234">
      <alignment horizontal="right" vertical="center"/>
    </xf>
    <xf numFmtId="0" fontId="23" fillId="25" borderId="199">
      <alignment horizontal="right" vertical="center"/>
    </xf>
    <xf numFmtId="0" fontId="36" fillId="36" borderId="204" applyNumberFormat="0" applyAlignment="0" applyProtection="0"/>
    <xf numFmtId="167" fontId="21" fillId="53" borderId="199" applyNumberFormat="0" applyFont="0" applyBorder="0" applyAlignment="0" applyProtection="0">
      <alignment horizontal="right" vertical="center"/>
    </xf>
    <xf numFmtId="0" fontId="36" fillId="36" borderId="204" applyNumberFormat="0" applyAlignment="0" applyProtection="0"/>
    <xf numFmtId="4" fontId="21" fillId="0" borderId="199">
      <alignment horizontal="right" vertical="center"/>
    </xf>
    <xf numFmtId="49" fontId="21" fillId="0" borderId="199" applyNumberFormat="0" applyFont="0" applyFill="0" applyBorder="0" applyProtection="0">
      <alignment horizontal="left" vertical="center" indent="2"/>
    </xf>
    <xf numFmtId="167" fontId="21" fillId="53" borderId="199" applyNumberFormat="0" applyFont="0" applyBorder="0" applyAlignment="0" applyProtection="0">
      <alignment horizontal="right" vertical="center"/>
    </xf>
    <xf numFmtId="4" fontId="23" fillId="25" borderId="210">
      <alignment horizontal="right" vertical="center"/>
    </xf>
    <xf numFmtId="49" fontId="20" fillId="0" borderId="199" applyNumberFormat="0" applyFill="0" applyBorder="0" applyProtection="0">
      <alignment horizontal="left" vertical="center"/>
    </xf>
    <xf numFmtId="0" fontId="21" fillId="0" borderId="213">
      <alignment horizontal="left" vertical="center" wrapText="1" indent="2"/>
    </xf>
    <xf numFmtId="0" fontId="32" fillId="49" borderId="220" applyNumberFormat="0" applyAlignment="0" applyProtection="0"/>
    <xf numFmtId="4" fontId="18" fillId="27" borderId="199">
      <alignment horizontal="right" vertical="center"/>
    </xf>
    <xf numFmtId="0" fontId="18" fillId="27" borderId="210">
      <alignment horizontal="right" vertical="center"/>
    </xf>
    <xf numFmtId="0" fontId="18" fillId="27" borderId="201">
      <alignment horizontal="right" vertical="center"/>
    </xf>
    <xf numFmtId="0" fontId="33" fillId="49" borderId="207" applyNumberFormat="0" applyAlignment="0" applyProtection="0"/>
    <xf numFmtId="0" fontId="1" fillId="20" borderId="0" applyNumberFormat="0" applyBorder="0" applyAlignment="0" applyProtection="0"/>
    <xf numFmtId="0" fontId="36" fillId="36" borderId="204" applyNumberFormat="0" applyAlignment="0" applyProtection="0"/>
    <xf numFmtId="0" fontId="33" fillId="49" borderId="204" applyNumberFormat="0" applyAlignment="0" applyProtection="0"/>
    <xf numFmtId="4" fontId="21" fillId="0" borderId="199">
      <alignment horizontal="right" vertical="center"/>
    </xf>
    <xf numFmtId="0" fontId="21" fillId="27" borderId="202">
      <alignment horizontal="left" vertical="center" wrapText="1" indent="2"/>
    </xf>
    <xf numFmtId="0" fontId="21" fillId="0" borderId="202">
      <alignment horizontal="left" vertical="center" wrapText="1" indent="2"/>
    </xf>
    <xf numFmtId="0" fontId="49" fillId="49" borderId="203" applyNumberFormat="0" applyAlignment="0" applyProtection="0"/>
    <xf numFmtId="0" fontId="45" fillId="36" borderId="204" applyNumberFormat="0" applyAlignment="0" applyProtection="0"/>
    <xf numFmtId="0" fontId="32" fillId="49" borderId="204" applyNumberFormat="0" applyAlignment="0" applyProtection="0"/>
    <xf numFmtId="0" fontId="30" fillId="49" borderId="203" applyNumberFormat="0" applyAlignment="0" applyProtection="0"/>
    <xf numFmtId="0" fontId="18" fillId="27" borderId="201">
      <alignment horizontal="right" vertical="center"/>
    </xf>
    <xf numFmtId="0" fontId="23" fillId="25" borderId="199">
      <alignment horizontal="right" vertical="center"/>
    </xf>
    <xf numFmtId="4" fontId="18" fillId="25" borderId="199">
      <alignment horizontal="right" vertical="center"/>
    </xf>
    <xf numFmtId="4" fontId="18" fillId="27" borderId="199">
      <alignment horizontal="right" vertical="center"/>
    </xf>
    <xf numFmtId="49" fontId="21" fillId="0" borderId="200" applyNumberFormat="0" applyFont="0" applyFill="0" applyBorder="0" applyProtection="0">
      <alignment horizontal="left" vertical="center" indent="5"/>
    </xf>
    <xf numFmtId="4" fontId="21" fillId="0" borderId="199" applyFill="0" applyBorder="0" applyProtection="0">
      <alignment horizontal="right" vertical="center"/>
    </xf>
    <xf numFmtId="4" fontId="18" fillId="25" borderId="199">
      <alignment horizontal="right" vertical="center"/>
    </xf>
    <xf numFmtId="0" fontId="45" fillId="36" borderId="204" applyNumberFormat="0" applyAlignment="0" applyProtection="0"/>
    <xf numFmtId="0" fontId="36" fillId="36" borderId="204" applyNumberFormat="0" applyAlignment="0" applyProtection="0"/>
    <xf numFmtId="0" fontId="32" fillId="49" borderId="204" applyNumberFormat="0" applyAlignment="0" applyProtection="0"/>
    <xf numFmtId="0" fontId="21" fillId="27" borderId="202">
      <alignment horizontal="left" vertical="center" wrapText="1" indent="2"/>
    </xf>
    <xf numFmtId="0" fontId="21" fillId="0" borderId="202">
      <alignment horizontal="left" vertical="center" wrapText="1" indent="2"/>
    </xf>
    <xf numFmtId="0" fontId="21" fillId="27" borderId="202">
      <alignment horizontal="left" vertical="center" wrapText="1" indent="2"/>
    </xf>
    <xf numFmtId="49" fontId="20" fillId="0" borderId="215" applyNumberFormat="0" applyFill="0" applyBorder="0" applyProtection="0">
      <alignment horizontal="left" vertical="center"/>
    </xf>
    <xf numFmtId="0" fontId="18" fillId="27" borderId="227">
      <alignment horizontal="right" vertical="center"/>
    </xf>
    <xf numFmtId="0" fontId="6" fillId="0" borderId="0" applyNumberFormat="0" applyFill="0" applyBorder="0" applyAlignment="0" applyProtection="0"/>
    <xf numFmtId="0" fontId="52" fillId="0" borderId="208" applyNumberFormat="0" applyFill="0" applyAlignment="0" applyProtection="0"/>
    <xf numFmtId="0" fontId="37" fillId="0" borderId="232" applyNumberFormat="0" applyFill="0" applyAlignment="0" applyProtection="0"/>
    <xf numFmtId="0" fontId="52" fillId="0" borderId="224" applyNumberFormat="0" applyFill="0" applyAlignment="0" applyProtection="0"/>
    <xf numFmtId="49" fontId="21" fillId="0" borderId="216" applyNumberFormat="0" applyFont="0" applyFill="0" applyBorder="0" applyProtection="0">
      <alignment horizontal="left" vertical="center" indent="5"/>
    </xf>
    <xf numFmtId="0" fontId="27" fillId="52" borderId="214" applyNumberFormat="0" applyFont="0" applyAlignment="0" applyProtection="0"/>
    <xf numFmtId="0" fontId="23" fillId="25" borderId="210">
      <alignment horizontal="right" vertical="center"/>
    </xf>
    <xf numFmtId="4" fontId="18" fillId="27" borderId="212">
      <alignment horizontal="right" vertical="center"/>
    </xf>
    <xf numFmtId="0" fontId="36" fillId="36" borderId="207" applyNumberFormat="0" applyAlignment="0" applyProtection="0"/>
    <xf numFmtId="4" fontId="21" fillId="0" borderId="210" applyFill="0" applyBorder="0" applyProtection="0">
      <alignment horizontal="right" vertical="center"/>
    </xf>
    <xf numFmtId="0" fontId="33" fillId="49" borderId="207" applyNumberFormat="0" applyAlignment="0" applyProtection="0"/>
    <xf numFmtId="0" fontId="21" fillId="27" borderId="213">
      <alignment horizontal="left" vertical="center" wrapText="1" indent="2"/>
    </xf>
    <xf numFmtId="167" fontId="21" fillId="53" borderId="210" applyNumberFormat="0" applyFont="0" applyBorder="0" applyAlignment="0" applyProtection="0">
      <alignment horizontal="right" vertical="center"/>
    </xf>
    <xf numFmtId="0" fontId="45" fillId="36" borderId="207" applyNumberFormat="0" applyAlignment="0" applyProtection="0"/>
    <xf numFmtId="0" fontId="33" fillId="49" borderId="207" applyNumberFormat="0" applyAlignment="0" applyProtection="0"/>
    <xf numFmtId="0" fontId="21" fillId="0" borderId="210" applyNumberFormat="0" applyFill="0" applyAlignment="0" applyProtection="0"/>
    <xf numFmtId="4" fontId="21" fillId="26" borderId="210"/>
    <xf numFmtId="0" fontId="21" fillId="0" borderId="210" applyNumberFormat="0" applyFill="0" applyAlignment="0" applyProtection="0"/>
    <xf numFmtId="0" fontId="49" fillId="49" borderId="230" applyNumberFormat="0" applyAlignment="0" applyProtection="0"/>
    <xf numFmtId="4" fontId="21" fillId="0" borderId="242">
      <alignment horizontal="right" vertical="center"/>
    </xf>
    <xf numFmtId="0" fontId="1" fillId="5" borderId="0" applyNumberFormat="0" applyBorder="0" applyAlignment="0" applyProtection="0"/>
    <xf numFmtId="0" fontId="18" fillId="27" borderId="226">
      <alignment horizontal="right" vertical="center"/>
    </xf>
    <xf numFmtId="4" fontId="21" fillId="26" borderId="242"/>
    <xf numFmtId="0" fontId="49" fillId="49" borderId="206" applyNumberFormat="0" applyAlignment="0" applyProtection="0"/>
    <xf numFmtId="4" fontId="23" fillId="25" borderId="226">
      <alignment horizontal="right" vertical="center"/>
    </xf>
    <xf numFmtId="0" fontId="45" fillId="36" borderId="231" applyNumberFormat="0" applyAlignment="0" applyProtection="0"/>
    <xf numFmtId="0" fontId="30" fillId="49" borderId="219" applyNumberFormat="0" applyAlignment="0" applyProtection="0"/>
    <xf numFmtId="4" fontId="18" fillId="27" borderId="227">
      <alignment horizontal="right" vertical="center"/>
    </xf>
    <xf numFmtId="0" fontId="30" fillId="49" borderId="222" applyNumberFormat="0" applyAlignment="0" applyProtection="0"/>
    <xf numFmtId="0" fontId="18" fillId="27" borderId="227">
      <alignment horizontal="right" vertical="center"/>
    </xf>
    <xf numFmtId="0" fontId="1" fillId="17"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167" fontId="21" fillId="53" borderId="242" applyNumberFormat="0" applyFont="0" applyBorder="0" applyAlignment="0" applyProtection="0">
      <alignment horizontal="right" vertical="center"/>
    </xf>
    <xf numFmtId="49" fontId="20" fillId="0" borderId="215" applyNumberFormat="0" applyFill="0" applyBorder="0" applyProtection="0">
      <alignment horizontal="left" vertical="center"/>
    </xf>
    <xf numFmtId="167" fontId="21" fillId="53" borderId="210" applyNumberFormat="0" applyFont="0" applyBorder="0" applyAlignment="0" applyProtection="0">
      <alignment horizontal="right" vertical="center"/>
    </xf>
    <xf numFmtId="0" fontId="18" fillId="25" borderId="210">
      <alignment horizontal="right" vertical="center"/>
    </xf>
    <xf numFmtId="0" fontId="18" fillId="27" borderId="216">
      <alignment horizontal="right" vertical="center"/>
    </xf>
    <xf numFmtId="0" fontId="19" fillId="52" borderId="209" applyNumberFormat="0" applyFont="0" applyAlignment="0" applyProtection="0"/>
    <xf numFmtId="4" fontId="18" fillId="25" borderId="242">
      <alignment horizontal="right" vertical="center"/>
    </xf>
    <xf numFmtId="0" fontId="18" fillId="27" borderId="215">
      <alignment horizontal="right" vertical="center"/>
    </xf>
    <xf numFmtId="0" fontId="18" fillId="27" borderId="217">
      <alignment horizontal="right" vertical="center"/>
    </xf>
    <xf numFmtId="0" fontId="32" fillId="49" borderId="223" applyNumberFormat="0" applyAlignment="0" applyProtection="0"/>
    <xf numFmtId="167" fontId="21" fillId="53" borderId="210" applyNumberFormat="0" applyFont="0" applyBorder="0" applyAlignment="0" applyProtection="0">
      <alignment horizontal="right" vertical="center"/>
    </xf>
    <xf numFmtId="0" fontId="21" fillId="27" borderId="213">
      <alignment horizontal="left" vertical="center" wrapText="1" indent="2"/>
    </xf>
    <xf numFmtId="0" fontId="21" fillId="26" borderId="226"/>
    <xf numFmtId="49" fontId="21" fillId="0" borderId="211" applyNumberFormat="0" applyFont="0" applyFill="0" applyBorder="0" applyProtection="0">
      <alignment horizontal="left" vertical="center" indent="5"/>
    </xf>
    <xf numFmtId="4" fontId="23" fillId="25" borderId="210">
      <alignment horizontal="right" vertical="center"/>
    </xf>
    <xf numFmtId="0" fontId="21" fillId="27" borderId="218">
      <alignment horizontal="left" vertical="center" wrapText="1" indent="2"/>
    </xf>
    <xf numFmtId="0" fontId="1" fillId="11" borderId="0" applyNumberFormat="0" applyBorder="0" applyAlignment="0" applyProtection="0"/>
    <xf numFmtId="4" fontId="18" fillId="25" borderId="210">
      <alignment horizontal="right" vertical="center"/>
    </xf>
    <xf numFmtId="0" fontId="18" fillId="27" borderId="215">
      <alignment horizontal="right" vertical="center"/>
    </xf>
    <xf numFmtId="0" fontId="7" fillId="0" borderId="0" applyNumberFormat="0" applyFill="0" applyBorder="0" applyAlignment="0" applyProtection="0"/>
    <xf numFmtId="0" fontId="18" fillId="27" borderId="215">
      <alignment horizontal="right" vertical="center"/>
    </xf>
    <xf numFmtId="0" fontId="52" fillId="0" borderId="208" applyNumberFormat="0" applyFill="0" applyAlignment="0" applyProtection="0"/>
    <xf numFmtId="0" fontId="21" fillId="26" borderId="210"/>
    <xf numFmtId="0" fontId="49" fillId="49" borderId="219" applyNumberFormat="0" applyAlignment="0" applyProtection="0"/>
    <xf numFmtId="0" fontId="18" fillId="27" borderId="227">
      <alignment horizontal="right" vertical="center"/>
    </xf>
    <xf numFmtId="0" fontId="18" fillId="27" borderId="199">
      <alignment horizontal="right" vertical="center"/>
    </xf>
    <xf numFmtId="0" fontId="1" fillId="20" borderId="0" applyNumberFormat="0" applyBorder="0" applyAlignment="0" applyProtection="0"/>
    <xf numFmtId="0" fontId="27" fillId="52" borderId="241" applyNumberFormat="0" applyFont="0" applyAlignment="0" applyProtection="0"/>
    <xf numFmtId="4" fontId="18" fillId="27" borderId="217">
      <alignment horizontal="right" vertical="center"/>
    </xf>
    <xf numFmtId="0" fontId="37" fillId="0" borderId="208" applyNumberFormat="0" applyFill="0" applyAlignment="0" applyProtection="0"/>
    <xf numFmtId="4" fontId="18" fillId="27" borderId="217">
      <alignment horizontal="right" vertical="center"/>
    </xf>
    <xf numFmtId="4" fontId="18" fillId="27" borderId="244">
      <alignment horizontal="right" vertical="center"/>
    </xf>
    <xf numFmtId="0" fontId="1" fillId="18" borderId="0" applyNumberFormat="0" applyBorder="0" applyAlignment="0" applyProtection="0"/>
    <xf numFmtId="0" fontId="1" fillId="6" borderId="0" applyNumberFormat="0" applyBorder="0" applyAlignment="0" applyProtection="0"/>
    <xf numFmtId="4" fontId="18" fillId="25" borderId="210">
      <alignment horizontal="right" vertical="center"/>
    </xf>
    <xf numFmtId="0" fontId="30" fillId="49" borderId="238" applyNumberFormat="0" applyAlignment="0" applyProtection="0"/>
    <xf numFmtId="4" fontId="18" fillId="27" borderId="211">
      <alignment horizontal="right" vertical="center"/>
    </xf>
    <xf numFmtId="0" fontId="18" fillId="27" borderId="234">
      <alignment horizontal="right" vertical="center"/>
    </xf>
    <xf numFmtId="4" fontId="18" fillId="27" borderId="226">
      <alignment horizontal="right" vertical="center"/>
    </xf>
    <xf numFmtId="0" fontId="1" fillId="8" borderId="0" applyNumberFormat="0" applyBorder="0" applyAlignment="0" applyProtection="0"/>
    <xf numFmtId="0" fontId="23" fillId="25" borderId="199">
      <alignment horizontal="right" vertical="center"/>
    </xf>
    <xf numFmtId="49" fontId="21" fillId="0" borderId="210" applyNumberFormat="0" applyFont="0" applyFill="0" applyBorder="0" applyProtection="0">
      <alignment horizontal="left" vertical="center" indent="2"/>
    </xf>
    <xf numFmtId="0" fontId="27" fillId="52" borderId="225" applyNumberFormat="0" applyFont="0" applyAlignment="0" applyProtection="0"/>
    <xf numFmtId="0" fontId="18" fillId="27" borderId="216">
      <alignment horizontal="right" vertical="center"/>
    </xf>
    <xf numFmtId="0" fontId="30" fillId="49" borderId="222" applyNumberFormat="0" applyAlignment="0" applyProtection="0"/>
    <xf numFmtId="4" fontId="21" fillId="26" borderId="226"/>
    <xf numFmtId="0" fontId="52" fillId="0" borderId="208" applyNumberFormat="0" applyFill="0" applyAlignment="0" applyProtection="0"/>
    <xf numFmtId="0" fontId="30" fillId="49" borderId="222" applyNumberFormat="0" applyAlignment="0" applyProtection="0"/>
    <xf numFmtId="0" fontId="52" fillId="0" borderId="208" applyNumberFormat="0" applyFill="0" applyAlignment="0" applyProtection="0"/>
    <xf numFmtId="0" fontId="36" fillId="36" borderId="223" applyNumberFormat="0" applyAlignment="0" applyProtection="0"/>
    <xf numFmtId="0" fontId="32" fillId="49" borderId="207" applyNumberFormat="0" applyAlignment="0" applyProtection="0"/>
    <xf numFmtId="0" fontId="18" fillId="27" borderId="212">
      <alignment horizontal="right" vertical="center"/>
    </xf>
    <xf numFmtId="0" fontId="21" fillId="0" borderId="213">
      <alignment horizontal="left" vertical="center" wrapText="1" indent="2"/>
    </xf>
    <xf numFmtId="0" fontId="9" fillId="13" borderId="0" applyNumberFormat="0" applyBorder="0" applyAlignment="0" applyProtection="0"/>
    <xf numFmtId="4" fontId="18" fillId="27" borderId="210">
      <alignment horizontal="right" vertical="center"/>
    </xf>
    <xf numFmtId="0" fontId="32" fillId="49" borderId="223" applyNumberFormat="0" applyAlignment="0" applyProtection="0"/>
    <xf numFmtId="0" fontId="1" fillId="14" borderId="0" applyNumberFormat="0" applyBorder="0" applyAlignment="0" applyProtection="0"/>
    <xf numFmtId="0" fontId="18" fillId="25" borderId="215">
      <alignment horizontal="right" vertical="center"/>
    </xf>
    <xf numFmtId="0" fontId="27" fillId="52" borderId="209" applyNumberFormat="0" applyFont="0" applyAlignment="0" applyProtection="0"/>
    <xf numFmtId="0" fontId="27" fillId="52" borderId="209" applyNumberFormat="0" applyFont="0" applyAlignment="0" applyProtection="0"/>
    <xf numFmtId="0" fontId="49" fillId="49" borderId="206" applyNumberFormat="0" applyAlignment="0" applyProtection="0"/>
    <xf numFmtId="0" fontId="27" fillId="52" borderId="209" applyNumberFormat="0" applyFont="0" applyAlignment="0" applyProtection="0"/>
    <xf numFmtId="4" fontId="23" fillId="25" borderId="215">
      <alignment horizontal="right" vertical="center"/>
    </xf>
    <xf numFmtId="0" fontId="45" fillId="36" borderId="220" applyNumberFormat="0" applyAlignment="0" applyProtection="0"/>
    <xf numFmtId="0" fontId="52" fillId="0" borderId="208" applyNumberFormat="0" applyFill="0" applyAlignment="0" applyProtection="0"/>
    <xf numFmtId="0" fontId="1" fillId="12" borderId="0" applyNumberFormat="0" applyBorder="0" applyAlignment="0" applyProtection="0"/>
    <xf numFmtId="4" fontId="21" fillId="26" borderId="234"/>
    <xf numFmtId="0" fontId="45" fillId="36" borderId="207" applyNumberFormat="0" applyAlignment="0" applyProtection="0"/>
    <xf numFmtId="0" fontId="36" fillId="36" borderId="231" applyNumberFormat="0" applyAlignment="0" applyProtection="0"/>
    <xf numFmtId="4" fontId="18" fillId="27" borderId="212">
      <alignment horizontal="right" vertical="center"/>
    </xf>
    <xf numFmtId="4" fontId="21" fillId="0" borderId="210">
      <alignment horizontal="right" vertical="center"/>
    </xf>
    <xf numFmtId="0" fontId="36" fillId="36" borderId="220" applyNumberFormat="0" applyAlignment="0" applyProtection="0"/>
    <xf numFmtId="0" fontId="21" fillId="0" borderId="218">
      <alignment horizontal="left" vertical="center" wrapText="1" indent="2"/>
    </xf>
    <xf numFmtId="0" fontId="21" fillId="0" borderId="226" applyNumberFormat="0" applyFill="0" applyAlignment="0" applyProtection="0"/>
    <xf numFmtId="0" fontId="9" fillId="16" borderId="0" applyNumberFormat="0" applyBorder="0" applyAlignment="0" applyProtection="0"/>
    <xf numFmtId="49" fontId="20" fillId="0" borderId="210" applyNumberFormat="0" applyFill="0" applyBorder="0" applyProtection="0">
      <alignment horizontal="left" vertical="center"/>
    </xf>
    <xf numFmtId="0" fontId="21" fillId="25" borderId="243">
      <alignment horizontal="left" vertical="center"/>
    </xf>
    <xf numFmtId="0" fontId="45" fillId="36" borderId="207" applyNumberFormat="0" applyAlignment="0" applyProtection="0"/>
    <xf numFmtId="0" fontId="21" fillId="0" borderId="215">
      <alignment horizontal="right" vertical="center"/>
    </xf>
    <xf numFmtId="4" fontId="23" fillId="25" borderId="215">
      <alignment horizontal="right" vertical="center"/>
    </xf>
    <xf numFmtId="0" fontId="18" fillId="27" borderId="210">
      <alignment horizontal="right" vertical="center"/>
    </xf>
    <xf numFmtId="0" fontId="32" fillId="49" borderId="239" applyNumberFormat="0" applyAlignment="0" applyProtection="0"/>
    <xf numFmtId="4" fontId="18" fillId="27" borderId="235">
      <alignment horizontal="right" vertical="center"/>
    </xf>
    <xf numFmtId="0" fontId="30" fillId="49" borderId="206" applyNumberFormat="0" applyAlignment="0" applyProtection="0"/>
    <xf numFmtId="0" fontId="9" fillId="13" borderId="0" applyNumberFormat="0" applyBorder="0" applyAlignment="0" applyProtection="0"/>
    <xf numFmtId="0" fontId="21" fillId="27" borderId="229">
      <alignment horizontal="left" vertical="center" wrapText="1" indent="2"/>
    </xf>
    <xf numFmtId="0" fontId="45" fillId="36" borderId="207" applyNumberFormat="0" applyAlignment="0" applyProtection="0"/>
    <xf numFmtId="0" fontId="1" fillId="21" borderId="0" applyNumberFormat="0" applyBorder="0" applyAlignment="0" applyProtection="0"/>
    <xf numFmtId="49" fontId="21" fillId="0" borderId="210" applyNumberFormat="0" applyFont="0" applyFill="0" applyBorder="0" applyProtection="0">
      <alignment horizontal="left" vertical="center" indent="2"/>
    </xf>
    <xf numFmtId="0" fontId="1" fillId="15" borderId="0" applyNumberFormat="0" applyBorder="0" applyAlignment="0" applyProtection="0"/>
    <xf numFmtId="0" fontId="18" fillId="27" borderId="201">
      <alignment horizontal="right" vertical="center"/>
    </xf>
    <xf numFmtId="0" fontId="18" fillId="27" borderId="211">
      <alignment horizontal="right" vertical="center"/>
    </xf>
    <xf numFmtId="4" fontId="18" fillId="27" borderId="212">
      <alignment horizontal="right" vertical="center"/>
    </xf>
    <xf numFmtId="0" fontId="18" fillId="27" borderId="234">
      <alignment horizontal="right" vertical="center"/>
    </xf>
    <xf numFmtId="0" fontId="37" fillId="0" borderId="221" applyNumberFormat="0" applyFill="0" applyAlignment="0" applyProtection="0"/>
    <xf numFmtId="4" fontId="21" fillId="0" borderId="234" applyFill="0" applyBorder="0" applyProtection="0">
      <alignment horizontal="right" vertical="center"/>
    </xf>
    <xf numFmtId="4" fontId="21" fillId="26" borderId="210"/>
    <xf numFmtId="0" fontId="49" fillId="49" borderId="222" applyNumberFormat="0" applyAlignment="0" applyProtection="0"/>
    <xf numFmtId="0" fontId="27" fillId="52" borderId="209" applyNumberFormat="0" applyFont="0" applyAlignment="0" applyProtection="0"/>
    <xf numFmtId="0" fontId="21" fillId="25" borderId="211">
      <alignment horizontal="left" vertical="center"/>
    </xf>
    <xf numFmtId="0" fontId="49" fillId="49" borderId="219" applyNumberFormat="0" applyAlignment="0" applyProtection="0"/>
    <xf numFmtId="0" fontId="37" fillId="0" borderId="221" applyNumberFormat="0" applyFill="0" applyAlignment="0" applyProtection="0"/>
    <xf numFmtId="0" fontId="52" fillId="0" borderId="232" applyNumberFormat="0" applyFill="0" applyAlignment="0" applyProtection="0"/>
    <xf numFmtId="0" fontId="18" fillId="27" borderId="210">
      <alignment horizontal="right" vertical="center"/>
    </xf>
    <xf numFmtId="0" fontId="37" fillId="0" borderId="221" applyNumberFormat="0" applyFill="0" applyAlignment="0" applyProtection="0"/>
    <xf numFmtId="0" fontId="21" fillId="0" borderId="226" applyNumberFormat="0" applyFill="0" applyAlignment="0" applyProtection="0"/>
    <xf numFmtId="0" fontId="1" fillId="21" borderId="0" applyNumberFormat="0" applyBorder="0" applyAlignment="0" applyProtection="0"/>
    <xf numFmtId="0" fontId="33" fillId="49" borderId="207" applyNumberFormat="0" applyAlignment="0" applyProtection="0"/>
    <xf numFmtId="0" fontId="49" fillId="49" borderId="219" applyNumberFormat="0" applyAlignment="0" applyProtection="0"/>
    <xf numFmtId="0" fontId="52" fillId="0" borderId="221" applyNumberFormat="0" applyFill="0" applyAlignment="0" applyProtection="0"/>
    <xf numFmtId="0" fontId="9" fillId="13" borderId="0" applyNumberFormat="0" applyBorder="0" applyAlignment="0" applyProtection="0"/>
    <xf numFmtId="0" fontId="4" fillId="4" borderId="2" applyNumberFormat="0" applyAlignment="0" applyProtection="0"/>
    <xf numFmtId="0" fontId="49" fillId="49" borderId="238" applyNumberFormat="0" applyAlignment="0" applyProtection="0"/>
    <xf numFmtId="4" fontId="21" fillId="26" borderId="210"/>
    <xf numFmtId="0" fontId="27" fillId="52" borderId="209" applyNumberFormat="0" applyFont="0" applyAlignment="0" applyProtection="0"/>
    <xf numFmtId="0" fontId="27" fillId="52" borderId="225" applyNumberFormat="0" applyFont="0" applyAlignment="0" applyProtection="0"/>
    <xf numFmtId="0" fontId="9" fillId="13" borderId="0" applyNumberFormat="0" applyBorder="0" applyAlignment="0" applyProtection="0"/>
    <xf numFmtId="0" fontId="32" fillId="49" borderId="223" applyNumberFormat="0" applyAlignment="0" applyProtection="0"/>
    <xf numFmtId="167" fontId="21" fillId="53" borderId="210" applyNumberFormat="0" applyFont="0" applyBorder="0" applyAlignment="0" applyProtection="0">
      <alignment horizontal="right" vertical="center"/>
    </xf>
    <xf numFmtId="0" fontId="33" fillId="49" borderId="223" applyNumberFormat="0" applyAlignment="0" applyProtection="0"/>
    <xf numFmtId="0" fontId="21" fillId="27" borderId="213">
      <alignment horizontal="left" vertical="center" wrapText="1" indent="2"/>
    </xf>
    <xf numFmtId="4" fontId="18" fillId="27" borderId="210">
      <alignment horizontal="right" vertical="center"/>
    </xf>
    <xf numFmtId="0" fontId="33" fillId="49" borderId="207" applyNumberFormat="0" applyAlignment="0" applyProtection="0"/>
    <xf numFmtId="0" fontId="19" fillId="52" borderId="209" applyNumberFormat="0" applyFont="0" applyAlignment="0" applyProtection="0"/>
    <xf numFmtId="0" fontId="52" fillId="0" borderId="221" applyNumberFormat="0" applyFill="0" applyAlignment="0" applyProtection="0"/>
    <xf numFmtId="0" fontId="49" fillId="49" borderId="206" applyNumberFormat="0" applyAlignment="0" applyProtection="0"/>
    <xf numFmtId="0" fontId="52" fillId="0" borderId="208" applyNumberFormat="0" applyFill="0" applyAlignment="0" applyProtection="0"/>
    <xf numFmtId="0" fontId="9" fillId="10" borderId="0" applyNumberFormat="0" applyBorder="0" applyAlignment="0" applyProtection="0"/>
    <xf numFmtId="4" fontId="18" fillId="27" borderId="217">
      <alignment horizontal="right" vertical="center"/>
    </xf>
    <xf numFmtId="4" fontId="18" fillId="27" borderId="226">
      <alignment horizontal="right" vertical="center"/>
    </xf>
    <xf numFmtId="0" fontId="45" fillId="36" borderId="256" applyNumberFormat="0" applyAlignment="0" applyProtection="0"/>
    <xf numFmtId="0" fontId="21" fillId="0" borderId="215" applyNumberFormat="0" applyFill="0" applyAlignment="0" applyProtection="0"/>
    <xf numFmtId="0" fontId="9" fillId="13" borderId="0" applyNumberFormat="0" applyBorder="0" applyAlignment="0" applyProtection="0"/>
    <xf numFmtId="0" fontId="23" fillId="25" borderId="226">
      <alignment horizontal="right" vertical="center"/>
    </xf>
    <xf numFmtId="0" fontId="52" fillId="0" borderId="221" applyNumberFormat="0" applyFill="0" applyAlignment="0" applyProtection="0"/>
    <xf numFmtId="4" fontId="18" fillId="27" borderId="210">
      <alignment horizontal="right" vertical="center"/>
    </xf>
    <xf numFmtId="4" fontId="18" fillId="27" borderId="236">
      <alignment horizontal="right" vertical="center"/>
    </xf>
    <xf numFmtId="0" fontId="8" fillId="0" borderId="3" applyNumberFormat="0" applyFill="0" applyAlignment="0" applyProtection="0"/>
    <xf numFmtId="0" fontId="27" fillId="52" borderId="209" applyNumberFormat="0" applyFont="0" applyAlignment="0" applyProtection="0"/>
    <xf numFmtId="49" fontId="21" fillId="0" borderId="210" applyNumberFormat="0" applyFont="0" applyFill="0" applyBorder="0" applyProtection="0">
      <alignment horizontal="left" vertical="center" indent="2"/>
    </xf>
    <xf numFmtId="4" fontId="18" fillId="27" borderId="210">
      <alignment horizontal="right" vertical="center"/>
    </xf>
    <xf numFmtId="4" fontId="18" fillId="27" borderId="227">
      <alignment horizontal="right" vertical="center"/>
    </xf>
    <xf numFmtId="0" fontId="33" fillId="49" borderId="223" applyNumberFormat="0" applyAlignment="0" applyProtection="0"/>
    <xf numFmtId="4" fontId="21" fillId="0" borderId="215">
      <alignment horizontal="right" vertical="center"/>
    </xf>
    <xf numFmtId="0" fontId="4" fillId="4" borderId="2" applyNumberFormat="0" applyAlignment="0" applyProtection="0"/>
    <xf numFmtId="4" fontId="18" fillId="27" borderId="215">
      <alignment horizontal="right" vertical="center"/>
    </xf>
    <xf numFmtId="49" fontId="20" fillId="0" borderId="234" applyNumberFormat="0" applyFill="0" applyBorder="0" applyProtection="0">
      <alignment horizontal="left" vertical="center"/>
    </xf>
    <xf numFmtId="0" fontId="18" fillId="25" borderId="210">
      <alignment horizontal="right" vertical="center"/>
    </xf>
    <xf numFmtId="0" fontId="45" fillId="36" borderId="231" applyNumberFormat="0" applyAlignment="0" applyProtection="0"/>
    <xf numFmtId="0" fontId="37" fillId="0" borderId="224" applyNumberFormat="0" applyFill="0" applyAlignment="0" applyProtection="0"/>
    <xf numFmtId="0" fontId="33" fillId="49" borderId="223" applyNumberFormat="0" applyAlignment="0" applyProtection="0"/>
    <xf numFmtId="0" fontId="4" fillId="4" borderId="2" applyNumberFormat="0" applyAlignment="0" applyProtection="0"/>
    <xf numFmtId="0" fontId="36" fillId="36" borderId="207" applyNumberFormat="0" applyAlignment="0" applyProtection="0"/>
    <xf numFmtId="0" fontId="21" fillId="25" borderId="216">
      <alignment horizontal="left" vertical="center"/>
    </xf>
    <xf numFmtId="0" fontId="30" fillId="49" borderId="206" applyNumberFormat="0" applyAlignment="0" applyProtection="0"/>
    <xf numFmtId="0" fontId="18" fillId="27" borderId="217">
      <alignment horizontal="right" vertical="center"/>
    </xf>
    <xf numFmtId="0" fontId="52" fillId="0" borderId="224" applyNumberFormat="0" applyFill="0" applyAlignment="0" applyProtection="0"/>
    <xf numFmtId="4" fontId="23" fillId="25" borderId="226">
      <alignment horizontal="right" vertical="center"/>
    </xf>
    <xf numFmtId="0" fontId="18" fillId="27" borderId="211">
      <alignment horizontal="right" vertical="center"/>
    </xf>
    <xf numFmtId="0" fontId="52" fillId="0" borderId="224" applyNumberFormat="0" applyFill="0" applyAlignment="0" applyProtection="0"/>
    <xf numFmtId="0" fontId="18" fillId="27" borderId="226">
      <alignment horizontal="right" vertical="center"/>
    </xf>
    <xf numFmtId="0" fontId="21" fillId="27" borderId="229">
      <alignment horizontal="left" vertical="center" wrapText="1" indent="2"/>
    </xf>
    <xf numFmtId="0" fontId="37" fillId="0" borderId="221" applyNumberFormat="0" applyFill="0" applyAlignment="0" applyProtection="0"/>
    <xf numFmtId="4" fontId="18" fillId="27" borderId="215">
      <alignment horizontal="right" vertical="center"/>
    </xf>
    <xf numFmtId="0" fontId="23" fillId="25" borderId="210">
      <alignment horizontal="right" vertical="center"/>
    </xf>
    <xf numFmtId="0" fontId="23" fillId="25" borderId="210">
      <alignment horizontal="right" vertical="center"/>
    </xf>
    <xf numFmtId="0" fontId="27" fillId="52" borderId="209" applyNumberFormat="0" applyFont="0" applyAlignment="0" applyProtection="0"/>
    <xf numFmtId="0" fontId="37" fillId="0" borderId="221" applyNumberFormat="0" applyFill="0" applyAlignment="0" applyProtection="0"/>
    <xf numFmtId="4" fontId="21" fillId="0" borderId="215" applyFill="0" applyBorder="0" applyProtection="0">
      <alignment horizontal="right" vertical="center"/>
    </xf>
    <xf numFmtId="0" fontId="33" fillId="49" borderId="207" applyNumberFormat="0" applyAlignment="0" applyProtection="0"/>
    <xf numFmtId="0" fontId="45" fillId="36" borderId="207" applyNumberFormat="0" applyAlignment="0" applyProtection="0"/>
    <xf numFmtId="0" fontId="33" fillId="49" borderId="207" applyNumberFormat="0" applyAlignment="0" applyProtection="0"/>
    <xf numFmtId="0" fontId="21" fillId="26" borderId="215"/>
    <xf numFmtId="0" fontId="21" fillId="0" borderId="210" applyNumberFormat="0" applyFill="0" applyAlignment="0" applyProtection="0"/>
    <xf numFmtId="0" fontId="6" fillId="0" borderId="0" applyNumberFormat="0" applyFill="0" applyBorder="0" applyAlignment="0" applyProtection="0"/>
    <xf numFmtId="0" fontId="21" fillId="26" borderId="215"/>
    <xf numFmtId="0" fontId="21" fillId="25" borderId="211">
      <alignment horizontal="left" vertical="center"/>
    </xf>
    <xf numFmtId="4" fontId="21" fillId="0" borderId="210" applyFill="0" applyBorder="0" applyProtection="0">
      <alignment horizontal="right" vertical="center"/>
    </xf>
    <xf numFmtId="0" fontId="21" fillId="0" borderId="218">
      <alignment horizontal="left" vertical="center" wrapText="1" indent="2"/>
    </xf>
    <xf numFmtId="0" fontId="33" fillId="49" borderId="220" applyNumberFormat="0" applyAlignment="0" applyProtection="0"/>
    <xf numFmtId="4" fontId="23" fillId="25" borderId="226">
      <alignment horizontal="right" vertical="center"/>
    </xf>
    <xf numFmtId="0" fontId="37" fillId="0" borderId="221" applyNumberFormat="0" applyFill="0" applyAlignment="0" applyProtection="0"/>
    <xf numFmtId="0" fontId="21" fillId="26" borderId="210"/>
    <xf numFmtId="0" fontId="1" fillId="18" borderId="0" applyNumberFormat="0" applyBorder="0" applyAlignment="0" applyProtection="0"/>
    <xf numFmtId="0" fontId="1" fillId="6" borderId="0" applyNumberFormat="0" applyBorder="0" applyAlignment="0" applyProtection="0"/>
    <xf numFmtId="0" fontId="19" fillId="52" borderId="209" applyNumberFormat="0" applyFont="0" applyAlignment="0" applyProtection="0"/>
    <xf numFmtId="4" fontId="18" fillId="27" borderId="210">
      <alignment horizontal="right" vertical="center"/>
    </xf>
    <xf numFmtId="4" fontId="21" fillId="0" borderId="215">
      <alignment horizontal="right" vertical="center"/>
    </xf>
    <xf numFmtId="0" fontId="36" fillId="36" borderId="207" applyNumberFormat="0" applyAlignment="0" applyProtection="0"/>
    <xf numFmtId="0" fontId="21" fillId="26" borderId="234"/>
    <xf numFmtId="0" fontId="52" fillId="0" borderId="208" applyNumberFormat="0" applyFill="0" applyAlignment="0" applyProtection="0"/>
    <xf numFmtId="4" fontId="18" fillId="27" borderId="210">
      <alignment horizontal="right" vertical="center"/>
    </xf>
    <xf numFmtId="4" fontId="21" fillId="0" borderId="210" applyFill="0" applyBorder="0" applyProtection="0">
      <alignment horizontal="right" vertical="center"/>
    </xf>
    <xf numFmtId="0" fontId="36" fillId="36" borderId="207" applyNumberFormat="0" applyAlignment="0" applyProtection="0"/>
    <xf numFmtId="0" fontId="30" fillId="49" borderId="230" applyNumberFormat="0" applyAlignment="0" applyProtection="0"/>
    <xf numFmtId="0" fontId="21" fillId="0" borderId="199" applyNumberFormat="0" applyFill="0" applyAlignment="0" applyProtection="0"/>
    <xf numFmtId="0" fontId="52" fillId="0" borderId="221" applyNumberFormat="0" applyFill="0" applyAlignment="0" applyProtection="0"/>
    <xf numFmtId="0" fontId="18" fillId="27" borderId="211">
      <alignment horizontal="right" vertical="center"/>
    </xf>
    <xf numFmtId="0" fontId="7" fillId="0" borderId="0" applyNumberFormat="0" applyFill="0" applyBorder="0" applyAlignment="0" applyProtection="0"/>
    <xf numFmtId="0" fontId="49" fillId="49" borderId="206" applyNumberFormat="0" applyAlignment="0" applyProtection="0"/>
    <xf numFmtId="0" fontId="21" fillId="27" borderId="213">
      <alignment horizontal="left" vertical="center" wrapText="1" indent="2"/>
    </xf>
    <xf numFmtId="0" fontId="1" fillId="15" borderId="0" applyNumberFormat="0" applyBorder="0" applyAlignment="0" applyProtection="0"/>
    <xf numFmtId="0" fontId="1" fillId="21" borderId="0" applyNumberFormat="0" applyBorder="0" applyAlignment="0" applyProtection="0"/>
    <xf numFmtId="0" fontId="18" fillId="27" borderId="210">
      <alignment horizontal="right" vertical="center"/>
    </xf>
    <xf numFmtId="0" fontId="21" fillId="0" borderId="226">
      <alignment horizontal="right" vertical="center"/>
    </xf>
    <xf numFmtId="0" fontId="36" fillId="36" borderId="207" applyNumberFormat="0" applyAlignment="0" applyProtection="0"/>
    <xf numFmtId="4" fontId="18" fillId="27" borderId="212">
      <alignment horizontal="right" vertical="center"/>
    </xf>
    <xf numFmtId="0" fontId="49" fillId="49" borderId="230" applyNumberFormat="0" applyAlignment="0" applyProtection="0"/>
    <xf numFmtId="4" fontId="23" fillId="25" borderId="215">
      <alignment horizontal="right" vertical="center"/>
    </xf>
    <xf numFmtId="0" fontId="1" fillId="5" borderId="0" applyNumberFormat="0" applyBorder="0" applyAlignment="0" applyProtection="0"/>
    <xf numFmtId="0" fontId="9" fillId="7" borderId="0" applyNumberFormat="0" applyBorder="0" applyAlignment="0" applyProtection="0"/>
    <xf numFmtId="0" fontId="21" fillId="0" borderId="215" applyNumberFormat="0" applyFill="0" applyAlignment="0" applyProtection="0"/>
    <xf numFmtId="0" fontId="33" fillId="49" borderId="207" applyNumberFormat="0" applyAlignment="0" applyProtection="0"/>
    <xf numFmtId="0" fontId="1" fillId="14" borderId="0" applyNumberFormat="0" applyBorder="0" applyAlignment="0" applyProtection="0"/>
    <xf numFmtId="0" fontId="5" fillId="4" borderId="1" applyNumberFormat="0" applyAlignment="0" applyProtection="0"/>
    <xf numFmtId="0" fontId="6" fillId="0" borderId="0" applyNumberFormat="0" applyFill="0" applyBorder="0" applyAlignment="0" applyProtection="0"/>
    <xf numFmtId="4" fontId="18" fillId="25" borderId="210">
      <alignment horizontal="right" vertical="center"/>
    </xf>
    <xf numFmtId="0" fontId="21" fillId="0" borderId="213">
      <alignment horizontal="left" vertical="center" wrapText="1" indent="2"/>
    </xf>
    <xf numFmtId="0" fontId="30" fillId="49" borderId="206" applyNumberFormat="0" applyAlignment="0" applyProtection="0"/>
    <xf numFmtId="4" fontId="18" fillId="27" borderId="210">
      <alignment horizontal="right" vertical="center"/>
    </xf>
    <xf numFmtId="49" fontId="21" fillId="0" borderId="216" applyNumberFormat="0" applyFont="0" applyFill="0" applyBorder="0" applyProtection="0">
      <alignment horizontal="left" vertical="center" indent="5"/>
    </xf>
    <xf numFmtId="0" fontId="21" fillId="0" borderId="213">
      <alignment horizontal="left" vertical="center" wrapText="1" indent="2"/>
    </xf>
    <xf numFmtId="0" fontId="18" fillId="27" borderId="210">
      <alignment horizontal="right" vertical="center"/>
    </xf>
    <xf numFmtId="4" fontId="18" fillId="25" borderId="215">
      <alignment horizontal="right" vertical="center"/>
    </xf>
    <xf numFmtId="4" fontId="18" fillId="25" borderId="215">
      <alignment horizontal="right" vertical="center"/>
    </xf>
    <xf numFmtId="49" fontId="20" fillId="0" borderId="210" applyNumberFormat="0" applyFill="0" applyBorder="0" applyProtection="0">
      <alignment horizontal="left" vertical="center"/>
    </xf>
    <xf numFmtId="4" fontId="18" fillId="27" borderId="215">
      <alignment horizontal="right" vertical="center"/>
    </xf>
    <xf numFmtId="0" fontId="21" fillId="0" borderId="234" applyNumberFormat="0" applyFill="0" applyAlignment="0" applyProtection="0"/>
    <xf numFmtId="0" fontId="1" fillId="5" borderId="0" applyNumberFormat="0" applyBorder="0" applyAlignment="0" applyProtection="0"/>
    <xf numFmtId="0" fontId="21" fillId="0" borderId="213">
      <alignment horizontal="left" vertical="center" wrapText="1" indent="2"/>
    </xf>
    <xf numFmtId="0" fontId="18" fillId="27" borderId="210">
      <alignment horizontal="right" vertical="center"/>
    </xf>
    <xf numFmtId="0" fontId="33" fillId="49" borderId="220" applyNumberFormat="0" applyAlignment="0" applyProtection="0"/>
    <xf numFmtId="0" fontId="36" fillId="36" borderId="223" applyNumberFormat="0" applyAlignment="0" applyProtection="0"/>
    <xf numFmtId="0" fontId="33" fillId="49" borderId="207" applyNumberFormat="0" applyAlignment="0" applyProtection="0"/>
    <xf numFmtId="0" fontId="21" fillId="26" borderId="226"/>
    <xf numFmtId="49" fontId="21" fillId="0" borderId="215" applyNumberFormat="0" applyFont="0" applyFill="0" applyBorder="0" applyProtection="0">
      <alignment horizontal="left" vertical="center" indent="2"/>
    </xf>
    <xf numFmtId="0" fontId="21" fillId="25" borderId="235">
      <alignment horizontal="left" vertical="center"/>
    </xf>
    <xf numFmtId="0" fontId="18" fillId="27" borderId="215">
      <alignment horizontal="right" vertical="center"/>
    </xf>
    <xf numFmtId="0" fontId="21" fillId="0" borderId="218">
      <alignment horizontal="left" vertical="center" wrapText="1" indent="2"/>
    </xf>
    <xf numFmtId="0" fontId="21" fillId="27" borderId="213">
      <alignment horizontal="left" vertical="center" wrapText="1" indent="2"/>
    </xf>
    <xf numFmtId="0" fontId="36" fillId="36" borderId="207" applyNumberFormat="0" applyAlignment="0" applyProtection="0"/>
    <xf numFmtId="0" fontId="8" fillId="0" borderId="3" applyNumberFormat="0" applyFill="0" applyAlignment="0" applyProtection="0"/>
    <xf numFmtId="0" fontId="37" fillId="0" borderId="208" applyNumberFormat="0" applyFill="0" applyAlignment="0" applyProtection="0"/>
    <xf numFmtId="0" fontId="33" fillId="49" borderId="220" applyNumberFormat="0" applyAlignment="0" applyProtection="0"/>
    <xf numFmtId="0" fontId="7" fillId="0" borderId="0" applyNumberFormat="0" applyFill="0" applyBorder="0" applyAlignment="0" applyProtection="0"/>
    <xf numFmtId="4" fontId="18" fillId="25" borderId="215">
      <alignment horizontal="right" vertical="center"/>
    </xf>
    <xf numFmtId="0" fontId="1" fillId="5" borderId="0" applyNumberFormat="0" applyBorder="0" applyAlignment="0" applyProtection="0"/>
    <xf numFmtId="4" fontId="18" fillId="27" borderId="212">
      <alignment horizontal="right" vertical="center"/>
    </xf>
    <xf numFmtId="0" fontId="30" fillId="49" borderId="219" applyNumberFormat="0" applyAlignment="0" applyProtection="0"/>
    <xf numFmtId="0" fontId="1" fillId="21" borderId="0" applyNumberFormat="0" applyBorder="0" applyAlignment="0" applyProtection="0"/>
    <xf numFmtId="0" fontId="37" fillId="0" borderId="221" applyNumberFormat="0" applyFill="0" applyAlignment="0" applyProtection="0"/>
    <xf numFmtId="4" fontId="21" fillId="0" borderId="242">
      <alignment horizontal="right" vertical="center"/>
    </xf>
    <xf numFmtId="4" fontId="21" fillId="0" borderId="210">
      <alignment horizontal="right" vertical="center"/>
    </xf>
    <xf numFmtId="0" fontId="30" fillId="49" borderId="219" applyNumberFormat="0" applyAlignment="0" applyProtection="0"/>
    <xf numFmtId="0" fontId="18" fillId="25" borderId="210">
      <alignment horizontal="right" vertical="center"/>
    </xf>
    <xf numFmtId="0" fontId="7" fillId="0" borderId="0" applyNumberFormat="0" applyFill="0" applyBorder="0" applyAlignment="0" applyProtection="0"/>
    <xf numFmtId="0" fontId="37" fillId="0" borderId="208" applyNumberFormat="0" applyFill="0" applyAlignment="0" applyProtection="0"/>
    <xf numFmtId="0" fontId="18" fillId="27" borderId="212">
      <alignment horizontal="right" vertical="center"/>
    </xf>
    <xf numFmtId="0" fontId="21" fillId="25" borderId="211">
      <alignment horizontal="left" vertical="center"/>
    </xf>
    <xf numFmtId="4" fontId="18" fillId="25" borderId="215">
      <alignment horizontal="right" vertical="center"/>
    </xf>
    <xf numFmtId="0" fontId="21" fillId="26" borderId="210"/>
    <xf numFmtId="0" fontId="27" fillId="52" borderId="214" applyNumberFormat="0" applyFont="0" applyAlignment="0" applyProtection="0"/>
    <xf numFmtId="4" fontId="23" fillId="25" borderId="210">
      <alignment horizontal="right" vertical="center"/>
    </xf>
    <xf numFmtId="0" fontId="5" fillId="4" borderId="1" applyNumberFormat="0" applyAlignment="0" applyProtection="0"/>
    <xf numFmtId="4" fontId="18" fillId="27" borderId="211">
      <alignment horizontal="right" vertical="center"/>
    </xf>
    <xf numFmtId="0" fontId="37" fillId="0" borderId="208" applyNumberFormat="0" applyFill="0" applyAlignment="0" applyProtection="0"/>
    <xf numFmtId="0" fontId="21" fillId="0" borderId="215">
      <alignment horizontal="right" vertical="center"/>
    </xf>
    <xf numFmtId="0" fontId="32" fillId="49" borderId="207" applyNumberFormat="0" applyAlignment="0" applyProtection="0"/>
    <xf numFmtId="0" fontId="32" fillId="49" borderId="220" applyNumberFormat="0" applyAlignment="0" applyProtection="0"/>
    <xf numFmtId="0" fontId="45" fillId="36" borderId="239" applyNumberFormat="0" applyAlignment="0" applyProtection="0"/>
    <xf numFmtId="0" fontId="18" fillId="25" borderId="199">
      <alignment horizontal="right" vertical="center"/>
    </xf>
    <xf numFmtId="0" fontId="37" fillId="0" borderId="224" applyNumberFormat="0" applyFill="0" applyAlignment="0" applyProtection="0"/>
    <xf numFmtId="0" fontId="37" fillId="0" borderId="208" applyNumberFormat="0" applyFill="0" applyAlignment="0" applyProtection="0"/>
    <xf numFmtId="0" fontId="21" fillId="0" borderId="213">
      <alignment horizontal="left" vertical="center" wrapText="1" indent="2"/>
    </xf>
    <xf numFmtId="0" fontId="21" fillId="27" borderId="213">
      <alignment horizontal="left" vertical="center" wrapText="1" indent="2"/>
    </xf>
    <xf numFmtId="0" fontId="49" fillId="49" borderId="206" applyNumberFormat="0" applyAlignment="0" applyProtection="0"/>
    <xf numFmtId="0" fontId="21" fillId="0" borderId="218">
      <alignment horizontal="left" vertical="center" wrapText="1" indent="2"/>
    </xf>
    <xf numFmtId="0" fontId="21" fillId="27" borderId="245">
      <alignment horizontal="left" vertical="center" wrapText="1" indent="2"/>
    </xf>
    <xf numFmtId="0" fontId="1" fillId="15" borderId="0" applyNumberFormat="0" applyBorder="0" applyAlignment="0" applyProtection="0"/>
    <xf numFmtId="0" fontId="21" fillId="27" borderId="213">
      <alignment horizontal="left" vertical="center" wrapText="1" indent="2"/>
    </xf>
    <xf numFmtId="49" fontId="20" fillId="0" borderId="215" applyNumberFormat="0" applyFill="0" applyBorder="0" applyProtection="0">
      <alignment horizontal="left" vertical="center"/>
    </xf>
    <xf numFmtId="0" fontId="45" fillId="36" borderId="220" applyNumberFormat="0" applyAlignment="0" applyProtection="0"/>
    <xf numFmtId="0" fontId="1" fillId="20" borderId="0" applyNumberFormat="0" applyBorder="0" applyAlignment="0" applyProtection="0"/>
    <xf numFmtId="0" fontId="1" fillId="17" borderId="0" applyNumberFormat="0" applyBorder="0" applyAlignment="0" applyProtection="0"/>
    <xf numFmtId="0" fontId="45" fillId="36" borderId="220" applyNumberFormat="0" applyAlignment="0" applyProtection="0"/>
    <xf numFmtId="4" fontId="18" fillId="25" borderId="210">
      <alignment horizontal="right" vertical="center"/>
    </xf>
    <xf numFmtId="0" fontId="30" fillId="49" borderId="206" applyNumberFormat="0" applyAlignment="0" applyProtection="0"/>
    <xf numFmtId="0" fontId="18" fillId="27" borderId="215">
      <alignment horizontal="right" vertical="center"/>
    </xf>
    <xf numFmtId="0" fontId="45" fillId="36" borderId="220" applyNumberFormat="0" applyAlignment="0" applyProtection="0"/>
    <xf numFmtId="0" fontId="33" fillId="49" borderId="207" applyNumberFormat="0" applyAlignment="0" applyProtection="0"/>
    <xf numFmtId="0" fontId="21" fillId="27" borderId="213">
      <alignment horizontal="left" vertical="center" wrapText="1" indent="2"/>
    </xf>
    <xf numFmtId="0" fontId="1" fillId="20" borderId="0" applyNumberFormat="0" applyBorder="0" applyAlignment="0" applyProtection="0"/>
    <xf numFmtId="0" fontId="45" fillId="36" borderId="220" applyNumberFormat="0" applyAlignment="0" applyProtection="0"/>
    <xf numFmtId="49" fontId="21" fillId="0" borderId="215" applyNumberFormat="0" applyFont="0" applyFill="0" applyBorder="0" applyProtection="0">
      <alignment horizontal="left" vertical="center" indent="2"/>
    </xf>
    <xf numFmtId="0" fontId="1" fillId="21" borderId="0" applyNumberFormat="0" applyBorder="0" applyAlignment="0" applyProtection="0"/>
    <xf numFmtId="0" fontId="1" fillId="21" borderId="0" applyNumberFormat="0" applyBorder="0" applyAlignment="0" applyProtection="0"/>
    <xf numFmtId="0" fontId="33" fillId="49" borderId="207" applyNumberFormat="0" applyAlignment="0" applyProtection="0"/>
    <xf numFmtId="0" fontId="45" fillId="36" borderId="223" applyNumberFormat="0" applyAlignment="0" applyProtection="0"/>
    <xf numFmtId="0" fontId="52" fillId="0" borderId="208" applyNumberFormat="0" applyFill="0" applyAlignment="0" applyProtection="0"/>
    <xf numFmtId="0" fontId="1" fillId="5" borderId="0" applyNumberFormat="0" applyBorder="0" applyAlignment="0" applyProtection="0"/>
    <xf numFmtId="0" fontId="1" fillId="18" borderId="0" applyNumberFormat="0" applyBorder="0" applyAlignment="0" applyProtection="0"/>
    <xf numFmtId="0" fontId="21" fillId="26" borderId="210"/>
    <xf numFmtId="0" fontId="27" fillId="52" borderId="214" applyNumberFormat="0" applyFont="0" applyAlignment="0" applyProtection="0"/>
    <xf numFmtId="49" fontId="20" fillId="0" borderId="242" applyNumberFormat="0" applyFill="0" applyBorder="0" applyProtection="0">
      <alignment horizontal="left" vertical="center"/>
    </xf>
    <xf numFmtId="0" fontId="36" fillId="36" borderId="223" applyNumberFormat="0" applyAlignment="0" applyProtection="0"/>
    <xf numFmtId="0" fontId="18" fillId="27" borderId="226">
      <alignment horizontal="right" vertical="center"/>
    </xf>
    <xf numFmtId="0" fontId="18" fillId="27" borderId="210">
      <alignment horizontal="right" vertical="center"/>
    </xf>
    <xf numFmtId="0" fontId="52" fillId="0" borderId="224" applyNumberFormat="0" applyFill="0" applyAlignment="0" applyProtection="0"/>
    <xf numFmtId="49" fontId="20" fillId="0" borderId="215" applyNumberFormat="0" applyFill="0" applyBorder="0" applyProtection="0">
      <alignment horizontal="left" vertical="center"/>
    </xf>
    <xf numFmtId="0" fontId="27" fillId="52" borderId="214" applyNumberFormat="0" applyFont="0" applyAlignment="0" applyProtection="0"/>
    <xf numFmtId="0" fontId="52" fillId="0" borderId="232" applyNumberFormat="0" applyFill="0" applyAlignment="0" applyProtection="0"/>
    <xf numFmtId="4" fontId="23" fillId="25" borderId="226">
      <alignment horizontal="right" vertical="center"/>
    </xf>
    <xf numFmtId="0" fontId="18" fillId="25" borderId="215">
      <alignment horizontal="right" vertical="center"/>
    </xf>
    <xf numFmtId="4" fontId="18" fillId="27" borderId="215">
      <alignment horizontal="right" vertical="center"/>
    </xf>
    <xf numFmtId="0" fontId="49" fillId="49" borderId="219" applyNumberFormat="0" applyAlignment="0" applyProtection="0"/>
    <xf numFmtId="0" fontId="30" fillId="49" borderId="222" applyNumberFormat="0" applyAlignment="0" applyProtection="0"/>
    <xf numFmtId="0" fontId="45" fillId="36" borderId="207" applyNumberFormat="0" applyAlignment="0" applyProtection="0"/>
    <xf numFmtId="4" fontId="21" fillId="26" borderId="210"/>
    <xf numFmtId="0" fontId="1" fillId="12" borderId="0" applyNumberFormat="0" applyBorder="0" applyAlignment="0" applyProtection="0"/>
    <xf numFmtId="0" fontId="5" fillId="4" borderId="1" applyNumberFormat="0" applyAlignment="0" applyProtection="0"/>
    <xf numFmtId="4" fontId="21" fillId="26" borderId="210"/>
    <xf numFmtId="0" fontId="27" fillId="52" borderId="209" applyNumberFormat="0" applyFont="0" applyAlignment="0" applyProtection="0"/>
    <xf numFmtId="0" fontId="21" fillId="0" borderId="210" applyNumberFormat="0" applyFill="0" applyAlignment="0" applyProtection="0"/>
    <xf numFmtId="0" fontId="49" fillId="49" borderId="206" applyNumberFormat="0" applyAlignment="0" applyProtection="0"/>
    <xf numFmtId="0" fontId="18" fillId="27" borderId="228">
      <alignment horizontal="right" vertical="center"/>
    </xf>
    <xf numFmtId="0" fontId="49" fillId="49" borderId="230" applyNumberFormat="0" applyAlignment="0" applyProtection="0"/>
    <xf numFmtId="0" fontId="9" fillId="19" borderId="0" applyNumberFormat="0" applyBorder="0" applyAlignment="0" applyProtection="0"/>
    <xf numFmtId="4" fontId="18" fillId="27" borderId="242">
      <alignment horizontal="right" vertical="center"/>
    </xf>
    <xf numFmtId="0" fontId="45" fillId="36" borderId="220" applyNumberFormat="0" applyAlignment="0" applyProtection="0"/>
    <xf numFmtId="4" fontId="18" fillId="27" borderId="211">
      <alignment horizontal="right" vertical="center"/>
    </xf>
    <xf numFmtId="0" fontId="1" fillId="9" borderId="0" applyNumberFormat="0" applyBorder="0" applyAlignment="0" applyProtection="0"/>
    <xf numFmtId="0" fontId="18" fillId="27" borderId="236">
      <alignment horizontal="right" vertical="center"/>
    </xf>
    <xf numFmtId="4" fontId="21" fillId="0" borderId="226" applyFill="0" applyBorder="0" applyProtection="0">
      <alignment horizontal="right" vertical="center"/>
    </xf>
    <xf numFmtId="0" fontId="23" fillId="25" borderId="215">
      <alignment horizontal="right" vertical="center"/>
    </xf>
    <xf numFmtId="4" fontId="18" fillId="25" borderId="226">
      <alignment horizontal="right" vertical="center"/>
    </xf>
    <xf numFmtId="4" fontId="18" fillId="27" borderId="236">
      <alignment horizontal="right" vertical="center"/>
    </xf>
    <xf numFmtId="0" fontId="9" fillId="22" borderId="0" applyNumberFormat="0" applyBorder="0" applyAlignment="0" applyProtection="0"/>
    <xf numFmtId="0" fontId="33" fillId="49" borderId="223" applyNumberFormat="0" applyAlignment="0" applyProtection="0"/>
    <xf numFmtId="0" fontId="9" fillId="19" borderId="0" applyNumberFormat="0" applyBorder="0" applyAlignment="0" applyProtection="0"/>
    <xf numFmtId="0" fontId="18" fillId="27" borderId="227">
      <alignment horizontal="right" vertical="center"/>
    </xf>
    <xf numFmtId="167" fontId="21" fillId="53" borderId="226" applyNumberFormat="0" applyFont="0" applyBorder="0" applyAlignment="0" applyProtection="0">
      <alignment horizontal="right" vertical="center"/>
    </xf>
    <xf numFmtId="4" fontId="21" fillId="26" borderId="234"/>
    <xf numFmtId="0" fontId="4" fillId="4" borderId="2" applyNumberFormat="0" applyAlignment="0" applyProtection="0"/>
    <xf numFmtId="4" fontId="18" fillId="27" borderId="215">
      <alignment horizontal="right" vertical="center"/>
    </xf>
    <xf numFmtId="0" fontId="37" fillId="0" borderId="224" applyNumberFormat="0" applyFill="0" applyAlignment="0" applyProtection="0"/>
    <xf numFmtId="4" fontId="18" fillId="27" borderId="226">
      <alignment horizontal="right" vertical="center"/>
    </xf>
    <xf numFmtId="0" fontId="21" fillId="27" borderId="218">
      <alignment horizontal="left" vertical="center" wrapText="1" indent="2"/>
    </xf>
    <xf numFmtId="4" fontId="18" fillId="27" borderId="210">
      <alignment horizontal="right" vertical="center"/>
    </xf>
    <xf numFmtId="0" fontId="18" fillId="27" borderId="215">
      <alignment horizontal="right" vertical="center"/>
    </xf>
    <xf numFmtId="49" fontId="21" fillId="0" borderId="226" applyNumberFormat="0" applyFont="0" applyFill="0" applyBorder="0" applyProtection="0">
      <alignment horizontal="left" vertical="center" indent="2"/>
    </xf>
    <xf numFmtId="0" fontId="45" fillId="36" borderId="220" applyNumberFormat="0" applyAlignment="0" applyProtection="0"/>
    <xf numFmtId="4" fontId="21" fillId="26" borderId="215"/>
    <xf numFmtId="0" fontId="23" fillId="25" borderId="215">
      <alignment horizontal="right" vertical="center"/>
    </xf>
    <xf numFmtId="0" fontId="33" fillId="49" borderId="207" applyNumberFormat="0" applyAlignment="0" applyProtection="0"/>
    <xf numFmtId="0" fontId="1" fillId="20" borderId="0" applyNumberFormat="0" applyBorder="0" applyAlignment="0" applyProtection="0"/>
    <xf numFmtId="0" fontId="30" fillId="49" borderId="206" applyNumberFormat="0" applyAlignment="0" applyProtection="0"/>
    <xf numFmtId="0" fontId="1" fillId="21" borderId="0" applyNumberFormat="0" applyBorder="0" applyAlignment="0" applyProtection="0"/>
    <xf numFmtId="0" fontId="9" fillId="7" borderId="0" applyNumberFormat="0" applyBorder="0" applyAlignment="0" applyProtection="0"/>
    <xf numFmtId="0" fontId="45" fillId="36" borderId="223" applyNumberFormat="0" applyAlignment="0" applyProtection="0"/>
    <xf numFmtId="0" fontId="7" fillId="0" borderId="0" applyNumberFormat="0" applyFill="0" applyBorder="0" applyAlignment="0" applyProtection="0"/>
    <xf numFmtId="4" fontId="18" fillId="27" borderId="210">
      <alignment horizontal="right" vertical="center"/>
    </xf>
    <xf numFmtId="0" fontId="1" fillId="6" borderId="0" applyNumberFormat="0" applyBorder="0" applyAlignment="0" applyProtection="0"/>
    <xf numFmtId="49" fontId="20" fillId="0" borderId="210" applyNumberFormat="0" applyFill="0" applyBorder="0" applyProtection="0">
      <alignment horizontal="left" vertical="center"/>
    </xf>
    <xf numFmtId="0" fontId="1" fillId="15" borderId="0" applyNumberFormat="0" applyBorder="0" applyAlignment="0" applyProtection="0"/>
    <xf numFmtId="0" fontId="18" fillId="25" borderId="215">
      <alignment horizontal="right" vertical="center"/>
    </xf>
    <xf numFmtId="4" fontId="21" fillId="0" borderId="210">
      <alignment horizontal="right" vertical="center"/>
    </xf>
    <xf numFmtId="4" fontId="21" fillId="0" borderId="210">
      <alignment horizontal="right" vertical="center"/>
    </xf>
    <xf numFmtId="4" fontId="18" fillId="27" borderId="216">
      <alignment horizontal="right" vertical="center"/>
    </xf>
    <xf numFmtId="0" fontId="7" fillId="0" borderId="0" applyNumberFormat="0" applyFill="0" applyBorder="0" applyAlignment="0" applyProtection="0"/>
    <xf numFmtId="0" fontId="23" fillId="25" borderId="251">
      <alignment horizontal="right" vertical="center"/>
    </xf>
    <xf numFmtId="0" fontId="45" fillId="36" borderId="231" applyNumberFormat="0" applyAlignment="0" applyProtection="0"/>
    <xf numFmtId="0" fontId="1" fillId="9"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52" fillId="0" borderId="208" applyNumberFormat="0" applyFill="0" applyAlignment="0" applyProtection="0"/>
    <xf numFmtId="4" fontId="21" fillId="0" borderId="210">
      <alignment horizontal="right" vertical="center"/>
    </xf>
    <xf numFmtId="4" fontId="21" fillId="26" borderId="210"/>
    <xf numFmtId="4" fontId="18" fillId="25" borderId="210">
      <alignment horizontal="right" vertical="center"/>
    </xf>
    <xf numFmtId="0" fontId="37" fillId="0" borderId="208" applyNumberFormat="0" applyFill="0" applyAlignment="0" applyProtection="0"/>
    <xf numFmtId="0" fontId="52" fillId="0" borderId="208" applyNumberFormat="0" applyFill="0" applyAlignment="0" applyProtection="0"/>
    <xf numFmtId="4" fontId="21" fillId="26" borderId="210"/>
    <xf numFmtId="0" fontId="21" fillId="0" borderId="218">
      <alignment horizontal="left" vertical="center" wrapText="1" indent="2"/>
    </xf>
    <xf numFmtId="0" fontId="18" fillId="25" borderId="210">
      <alignment horizontal="right" vertical="center"/>
    </xf>
    <xf numFmtId="0" fontId="49" fillId="49" borderId="222" applyNumberFormat="0" applyAlignment="0" applyProtection="0"/>
    <xf numFmtId="167" fontId="21" fillId="53" borderId="215" applyNumberFormat="0" applyFont="0" applyBorder="0" applyAlignment="0" applyProtection="0">
      <alignment horizontal="right" vertical="center"/>
    </xf>
    <xf numFmtId="0" fontId="18" fillId="25" borderId="210">
      <alignment horizontal="right" vertical="center"/>
    </xf>
    <xf numFmtId="49" fontId="20" fillId="0" borderId="215" applyNumberFormat="0" applyFill="0" applyBorder="0" applyProtection="0">
      <alignment horizontal="left" vertical="center"/>
    </xf>
    <xf numFmtId="0" fontId="18" fillId="25" borderId="215">
      <alignment horizontal="right" vertical="center"/>
    </xf>
    <xf numFmtId="0" fontId="18" fillId="27" borderId="234">
      <alignment horizontal="right" vertical="center"/>
    </xf>
    <xf numFmtId="49" fontId="20" fillId="0" borderId="226" applyNumberFormat="0" applyFill="0" applyBorder="0" applyProtection="0">
      <alignment horizontal="left" vertical="center"/>
    </xf>
    <xf numFmtId="0" fontId="18" fillId="27" borderId="212">
      <alignment horizontal="right" vertical="center"/>
    </xf>
    <xf numFmtId="0" fontId="36" fillId="36" borderId="207" applyNumberFormat="0" applyAlignment="0" applyProtection="0"/>
    <xf numFmtId="0" fontId="18" fillId="27" borderId="212">
      <alignment horizontal="right" vertical="center"/>
    </xf>
    <xf numFmtId="4" fontId="18" fillId="27" borderId="210">
      <alignment horizontal="right" vertical="center"/>
    </xf>
    <xf numFmtId="0" fontId="18" fillId="27" borderId="210">
      <alignment horizontal="right" vertical="center"/>
    </xf>
    <xf numFmtId="0" fontId="30" fillId="49" borderId="206" applyNumberFormat="0" applyAlignment="0" applyProtection="0"/>
    <xf numFmtId="0" fontId="32" fillId="49" borderId="207" applyNumberFormat="0" applyAlignment="0" applyProtection="0"/>
    <xf numFmtId="0" fontId="37" fillId="0" borderId="208" applyNumberFormat="0" applyFill="0" applyAlignment="0" applyProtection="0"/>
    <xf numFmtId="0" fontId="21" fillId="26" borderId="210"/>
    <xf numFmtId="4" fontId="21" fillId="26" borderId="210"/>
    <xf numFmtId="4" fontId="18" fillId="27" borderId="210">
      <alignment horizontal="right" vertical="center"/>
    </xf>
    <xf numFmtId="0" fontId="23" fillId="25" borderId="210">
      <alignment horizontal="right" vertical="center"/>
    </xf>
    <xf numFmtId="0" fontId="36" fillId="36" borderId="207" applyNumberFormat="0" applyAlignment="0" applyProtection="0"/>
    <xf numFmtId="0" fontId="33" fillId="49" borderId="207" applyNumberFormat="0" applyAlignment="0" applyProtection="0"/>
    <xf numFmtId="4" fontId="21" fillId="0" borderId="210">
      <alignment horizontal="right" vertical="center"/>
    </xf>
    <xf numFmtId="0" fontId="21" fillId="27" borderId="213">
      <alignment horizontal="left" vertical="center" wrapText="1" indent="2"/>
    </xf>
    <xf numFmtId="0" fontId="21" fillId="0" borderId="213">
      <alignment horizontal="left" vertical="center" wrapText="1" indent="2"/>
    </xf>
    <xf numFmtId="0" fontId="49" fillId="49" borderId="206" applyNumberFormat="0" applyAlignment="0" applyProtection="0"/>
    <xf numFmtId="0" fontId="45" fillId="36" borderId="207" applyNumberFormat="0" applyAlignment="0" applyProtection="0"/>
    <xf numFmtId="0" fontId="32" fillId="49" borderId="207" applyNumberFormat="0" applyAlignment="0" applyProtection="0"/>
    <xf numFmtId="0" fontId="30" fillId="49" borderId="206" applyNumberFormat="0" applyAlignment="0" applyProtection="0"/>
    <xf numFmtId="0" fontId="18" fillId="27" borderId="212">
      <alignment horizontal="right" vertical="center"/>
    </xf>
    <xf numFmtId="0" fontId="23" fillId="25" borderId="210">
      <alignment horizontal="right" vertical="center"/>
    </xf>
    <xf numFmtId="4" fontId="18" fillId="25" borderId="210">
      <alignment horizontal="right" vertical="center"/>
    </xf>
    <xf numFmtId="4" fontId="18" fillId="27" borderId="210">
      <alignment horizontal="right" vertical="center"/>
    </xf>
    <xf numFmtId="49" fontId="21" fillId="0" borderId="211" applyNumberFormat="0" applyFont="0" applyFill="0" applyBorder="0" applyProtection="0">
      <alignment horizontal="left" vertical="center" indent="5"/>
    </xf>
    <xf numFmtId="4" fontId="21" fillId="0" borderId="210" applyFill="0" applyBorder="0" applyProtection="0">
      <alignment horizontal="right" vertical="center"/>
    </xf>
    <xf numFmtId="4" fontId="18" fillId="25" borderId="210">
      <alignment horizontal="right" vertical="center"/>
    </xf>
    <xf numFmtId="0" fontId="45" fillId="36" borderId="207" applyNumberFormat="0" applyAlignment="0" applyProtection="0"/>
    <xf numFmtId="0" fontId="36" fillId="36" borderId="207" applyNumberFormat="0" applyAlignment="0" applyProtection="0"/>
    <xf numFmtId="0" fontId="32" fillId="49" borderId="207" applyNumberFormat="0" applyAlignment="0" applyProtection="0"/>
    <xf numFmtId="0" fontId="21" fillId="27" borderId="213">
      <alignment horizontal="left" vertical="center" wrapText="1" indent="2"/>
    </xf>
    <xf numFmtId="0" fontId="21" fillId="0" borderId="213">
      <alignment horizontal="left" vertical="center" wrapText="1" indent="2"/>
    </xf>
    <xf numFmtId="0" fontId="21" fillId="27" borderId="213">
      <alignment horizontal="left" vertical="center" wrapText="1" indent="2"/>
    </xf>
    <xf numFmtId="0" fontId="1" fillId="6" borderId="0" applyNumberFormat="0" applyBorder="0" applyAlignment="0" applyProtection="0"/>
    <xf numFmtId="49" fontId="20" fillId="0" borderId="242" applyNumberFormat="0" applyFill="0" applyBorder="0" applyProtection="0">
      <alignment horizontal="left" vertical="center"/>
    </xf>
    <xf numFmtId="0" fontId="32" fillId="49" borderId="239" applyNumberFormat="0" applyAlignment="0" applyProtection="0"/>
    <xf numFmtId="0" fontId="6" fillId="0" borderId="0" applyNumberFormat="0" applyFill="0" applyBorder="0" applyAlignment="0" applyProtection="0"/>
    <xf numFmtId="0" fontId="1" fillId="14" borderId="0" applyNumberFormat="0" applyBorder="0" applyAlignment="0" applyProtection="0"/>
    <xf numFmtId="0" fontId="33" fillId="49" borderId="223" applyNumberFormat="0" applyAlignment="0" applyProtection="0"/>
    <xf numFmtId="0" fontId="33" fillId="49" borderId="220" applyNumberFormat="0" applyAlignment="0" applyProtection="0"/>
    <xf numFmtId="0" fontId="52" fillId="0" borderId="221" applyNumberFormat="0" applyFill="0" applyAlignment="0" applyProtection="0"/>
    <xf numFmtId="0" fontId="21" fillId="25" borderId="227">
      <alignment horizontal="left" vertical="center"/>
    </xf>
    <xf numFmtId="4" fontId="21" fillId="26" borderId="215"/>
    <xf numFmtId="49" fontId="21" fillId="0" borderId="242" applyNumberFormat="0" applyFont="0" applyFill="0" applyBorder="0" applyProtection="0">
      <alignment horizontal="left" vertical="center" indent="2"/>
    </xf>
    <xf numFmtId="0" fontId="21" fillId="25" borderId="216">
      <alignment horizontal="left" vertical="center"/>
    </xf>
    <xf numFmtId="0" fontId="36" fillId="36" borderId="223" applyNumberFormat="0" applyAlignment="0" applyProtection="0"/>
    <xf numFmtId="0" fontId="18" fillId="27" borderId="234">
      <alignment horizontal="right" vertical="center"/>
    </xf>
    <xf numFmtId="0" fontId="49" fillId="49" borderId="222" applyNumberFormat="0" applyAlignment="0" applyProtection="0"/>
    <xf numFmtId="0" fontId="52" fillId="0" borderId="240" applyNumberFormat="0" applyFill="0" applyAlignment="0" applyProtection="0"/>
    <xf numFmtId="0" fontId="9" fillId="16" borderId="0" applyNumberFormat="0" applyBorder="0" applyAlignment="0" applyProtection="0"/>
    <xf numFmtId="0" fontId="18" fillId="27" borderId="215">
      <alignment horizontal="right" vertical="center"/>
    </xf>
    <xf numFmtId="0" fontId="21" fillId="0" borderId="229">
      <alignment horizontal="left" vertical="center" wrapText="1" indent="2"/>
    </xf>
    <xf numFmtId="49" fontId="20" fillId="0" borderId="226" applyNumberFormat="0" applyFill="0" applyBorder="0" applyProtection="0">
      <alignment horizontal="left" vertical="center"/>
    </xf>
    <xf numFmtId="4" fontId="21" fillId="26" borderId="251"/>
    <xf numFmtId="0" fontId="49" fillId="49" borderId="230" applyNumberFormat="0" applyAlignment="0" applyProtection="0"/>
    <xf numFmtId="0" fontId="9" fillId="19" borderId="0" applyNumberFormat="0" applyBorder="0" applyAlignment="0" applyProtection="0"/>
    <xf numFmtId="0" fontId="21" fillId="0" borderId="226">
      <alignment horizontal="right" vertical="center"/>
    </xf>
    <xf numFmtId="4" fontId="18" fillId="27" borderId="216">
      <alignment horizontal="right" vertical="center"/>
    </xf>
    <xf numFmtId="49" fontId="21" fillId="0" borderId="235" applyNumberFormat="0" applyFont="0" applyFill="0" applyBorder="0" applyProtection="0">
      <alignment horizontal="left" vertical="center" indent="5"/>
    </xf>
    <xf numFmtId="4" fontId="18" fillId="27" borderId="215">
      <alignment horizontal="right" vertical="center"/>
    </xf>
    <xf numFmtId="0" fontId="37" fillId="0" borderId="221" applyNumberFormat="0" applyFill="0" applyAlignment="0" applyProtection="0"/>
    <xf numFmtId="0" fontId="36" fillId="36" borderId="239" applyNumberFormat="0" applyAlignment="0" applyProtection="0"/>
    <xf numFmtId="4" fontId="21" fillId="0" borderId="226">
      <alignment horizontal="right" vertical="center"/>
    </xf>
    <xf numFmtId="0" fontId="9" fillId="16" borderId="0" applyNumberFormat="0" applyBorder="0" applyAlignment="0" applyProtection="0"/>
    <xf numFmtId="0" fontId="33" fillId="49" borderId="239" applyNumberFormat="0" applyAlignment="0" applyProtection="0"/>
    <xf numFmtId="0" fontId="23" fillId="25" borderId="215">
      <alignment horizontal="right" vertical="center"/>
    </xf>
    <xf numFmtId="0" fontId="32" fillId="49" borderId="220" applyNumberFormat="0" applyAlignment="0" applyProtection="0"/>
    <xf numFmtId="0" fontId="33" fillId="49" borderId="220" applyNumberFormat="0" applyAlignment="0" applyProtection="0"/>
    <xf numFmtId="0" fontId="21" fillId="0" borderId="218">
      <alignment horizontal="left" vertical="center" wrapText="1" indent="2"/>
    </xf>
    <xf numFmtId="0" fontId="33" fillId="49" borderId="220" applyNumberFormat="0" applyAlignment="0" applyProtection="0"/>
    <xf numFmtId="0" fontId="30" fillId="49" borderId="230" applyNumberFormat="0" applyAlignment="0" applyProtection="0"/>
    <xf numFmtId="0" fontId="18" fillId="27" borderId="228">
      <alignment horizontal="right" vertical="center"/>
    </xf>
    <xf numFmtId="4" fontId="21" fillId="26" borderId="242"/>
    <xf numFmtId="0" fontId="21" fillId="0" borderId="226">
      <alignment horizontal="right" vertical="center"/>
    </xf>
    <xf numFmtId="0" fontId="36" fillId="36" borderId="220" applyNumberFormat="0" applyAlignment="0" applyProtection="0"/>
    <xf numFmtId="0" fontId="9" fillId="22" borderId="0" applyNumberFormat="0" applyBorder="0" applyAlignment="0" applyProtection="0"/>
    <xf numFmtId="0" fontId="19" fillId="52" borderId="214" applyNumberFormat="0" applyFont="0" applyAlignment="0" applyProtection="0"/>
    <xf numFmtId="0" fontId="21" fillId="25" borderId="216">
      <alignment horizontal="left" vertical="center"/>
    </xf>
    <xf numFmtId="0" fontId="18" fillId="27" borderId="236">
      <alignment horizontal="right" vertical="center"/>
    </xf>
    <xf numFmtId="4" fontId="21" fillId="0" borderId="226">
      <alignment horizontal="right" vertical="center"/>
    </xf>
    <xf numFmtId="0" fontId="21" fillId="0" borderId="226">
      <alignment horizontal="right" vertical="center"/>
    </xf>
    <xf numFmtId="167" fontId="21" fillId="53" borderId="215" applyNumberFormat="0" applyFont="0" applyBorder="0" applyAlignment="0" applyProtection="0">
      <alignment horizontal="right" vertical="center"/>
    </xf>
    <xf numFmtId="4" fontId="18" fillId="25" borderId="226">
      <alignment horizontal="right" vertical="center"/>
    </xf>
    <xf numFmtId="0" fontId="21" fillId="27" borderId="218">
      <alignment horizontal="left" vertical="center" wrapText="1" indent="2"/>
    </xf>
    <xf numFmtId="0" fontId="18" fillId="27" borderId="226">
      <alignment horizontal="right" vertical="center"/>
    </xf>
    <xf numFmtId="4" fontId="18" fillId="27" borderId="216">
      <alignment horizontal="right" vertical="center"/>
    </xf>
    <xf numFmtId="0" fontId="4" fillId="4" borderId="2" applyNumberFormat="0" applyAlignment="0" applyProtection="0"/>
    <xf numFmtId="0" fontId="19" fillId="52" borderId="214" applyNumberFormat="0" applyFont="0" applyAlignment="0" applyProtection="0"/>
    <xf numFmtId="0" fontId="52" fillId="0" borderId="224" applyNumberFormat="0" applyFill="0" applyAlignment="0" applyProtection="0"/>
    <xf numFmtId="0" fontId="32" fillId="49" borderId="220" applyNumberFormat="0" applyAlignment="0" applyProtection="0"/>
    <xf numFmtId="0" fontId="21" fillId="27" borderId="218">
      <alignment horizontal="left" vertical="center" wrapText="1" indent="2"/>
    </xf>
    <xf numFmtId="4" fontId="18" fillId="25" borderId="226">
      <alignment horizontal="right" vertical="center"/>
    </xf>
    <xf numFmtId="0" fontId="21" fillId="26" borderId="215"/>
    <xf numFmtId="49" fontId="21" fillId="0" borderId="215" applyNumberFormat="0" applyFont="0" applyFill="0" applyBorder="0" applyProtection="0">
      <alignment horizontal="left" vertical="center" indent="2"/>
    </xf>
    <xf numFmtId="0" fontId="21" fillId="0" borderId="226" applyNumberFormat="0" applyFill="0" applyAlignment="0" applyProtection="0"/>
    <xf numFmtId="0" fontId="1" fillId="20" borderId="0" applyNumberFormat="0" applyBorder="0" applyAlignment="0" applyProtection="0"/>
    <xf numFmtId="4" fontId="21" fillId="0" borderId="215" applyFill="0" applyBorder="0" applyProtection="0">
      <alignment horizontal="right" vertical="center"/>
    </xf>
    <xf numFmtId="4" fontId="18" fillId="27" borderId="215">
      <alignment horizontal="right" vertical="center"/>
    </xf>
    <xf numFmtId="0" fontId="36" fillId="36" borderId="239" applyNumberFormat="0" applyAlignment="0" applyProtection="0"/>
    <xf numFmtId="0" fontId="18" fillId="27" borderId="216">
      <alignment horizontal="right" vertical="center"/>
    </xf>
    <xf numFmtId="0" fontId="4" fillId="4" borderId="2" applyNumberFormat="0" applyAlignment="0" applyProtection="0"/>
    <xf numFmtId="0" fontId="21" fillId="0" borderId="215" applyNumberFormat="0" applyFill="0" applyAlignment="0" applyProtection="0"/>
    <xf numFmtId="0" fontId="18" fillId="27" borderId="234">
      <alignment horizontal="right" vertical="center"/>
    </xf>
    <xf numFmtId="0" fontId="49" fillId="49" borderId="222" applyNumberFormat="0" applyAlignment="0" applyProtection="0"/>
    <xf numFmtId="4" fontId="18" fillId="27" borderId="215">
      <alignment horizontal="right" vertical="center"/>
    </xf>
    <xf numFmtId="4" fontId="18" fillId="27" borderId="215">
      <alignment horizontal="right" vertical="center"/>
    </xf>
    <xf numFmtId="4" fontId="18" fillId="27" borderId="227">
      <alignment horizontal="right" vertical="center"/>
    </xf>
    <xf numFmtId="0" fontId="21" fillId="0" borderId="215">
      <alignment horizontal="right" vertical="center"/>
    </xf>
    <xf numFmtId="0" fontId="33" fillId="49" borderId="231" applyNumberFormat="0" applyAlignment="0" applyProtection="0"/>
    <xf numFmtId="0" fontId="21" fillId="0" borderId="226" applyNumberFormat="0" applyFill="0" applyAlignment="0" applyProtection="0"/>
    <xf numFmtId="4" fontId="21" fillId="0" borderId="215" applyFill="0" applyBorder="0" applyProtection="0">
      <alignment horizontal="right" vertical="center"/>
    </xf>
    <xf numFmtId="4" fontId="21" fillId="26" borderId="215"/>
    <xf numFmtId="0" fontId="30" fillId="49" borderId="238" applyNumberFormat="0" applyAlignment="0" applyProtection="0"/>
    <xf numFmtId="4" fontId="18" fillId="27" borderId="215">
      <alignment horizontal="right" vertical="center"/>
    </xf>
    <xf numFmtId="0" fontId="1" fillId="5" borderId="0" applyNumberFormat="0" applyBorder="0" applyAlignment="0" applyProtection="0"/>
    <xf numFmtId="0" fontId="6" fillId="0" borderId="0" applyNumberFormat="0" applyFill="0" applyBorder="0" applyAlignment="0" applyProtection="0"/>
    <xf numFmtId="0" fontId="9" fillId="16" borderId="0" applyNumberFormat="0" applyBorder="0" applyAlignment="0" applyProtection="0"/>
    <xf numFmtId="0" fontId="49" fillId="49" borderId="222" applyNumberFormat="0" applyAlignment="0" applyProtection="0"/>
    <xf numFmtId="4" fontId="18" fillId="27" borderId="227">
      <alignment horizontal="right" vertical="center"/>
    </xf>
    <xf numFmtId="0" fontId="18" fillId="25" borderId="215">
      <alignment horizontal="right" vertical="center"/>
    </xf>
    <xf numFmtId="0" fontId="1" fillId="18" borderId="0" applyNumberFormat="0" applyBorder="0" applyAlignment="0" applyProtection="0"/>
    <xf numFmtId="0" fontId="21" fillId="0" borderId="215">
      <alignment horizontal="right" vertical="center"/>
    </xf>
    <xf numFmtId="0" fontId="36" fillId="36" borderId="220" applyNumberFormat="0" applyAlignment="0" applyProtection="0"/>
    <xf numFmtId="0" fontId="7" fillId="0" borderId="0" applyNumberFormat="0" applyFill="0" applyBorder="0" applyAlignment="0" applyProtection="0"/>
    <xf numFmtId="0" fontId="21" fillId="0" borderId="215" applyNumberFormat="0" applyFill="0" applyAlignment="0" applyProtection="0"/>
    <xf numFmtId="0" fontId="33" fillId="49" borderId="220" applyNumberFormat="0" applyAlignment="0" applyProtection="0"/>
    <xf numFmtId="4" fontId="21" fillId="0" borderId="215">
      <alignment horizontal="right" vertical="center"/>
    </xf>
    <xf numFmtId="0" fontId="52" fillId="0" borderId="224" applyNumberFormat="0" applyFill="0" applyAlignment="0" applyProtection="0"/>
    <xf numFmtId="0" fontId="1" fillId="15" borderId="0" applyNumberFormat="0" applyBorder="0" applyAlignment="0" applyProtection="0"/>
    <xf numFmtId="0" fontId="6" fillId="0" borderId="0" applyNumberFormat="0" applyFill="0" applyBorder="0" applyAlignment="0" applyProtection="0"/>
    <xf numFmtId="0" fontId="4" fillId="4" borderId="2" applyNumberFormat="0" applyAlignment="0" applyProtection="0"/>
    <xf numFmtId="0" fontId="21" fillId="0" borderId="234">
      <alignment horizontal="right" vertical="center"/>
    </xf>
    <xf numFmtId="4" fontId="18" fillId="27" borderId="215">
      <alignment horizontal="right" vertical="center"/>
    </xf>
    <xf numFmtId="0" fontId="49" fillId="49" borderId="238" applyNumberFormat="0" applyAlignment="0" applyProtection="0"/>
    <xf numFmtId="4" fontId="21" fillId="0" borderId="215" applyFill="0" applyBorder="0" applyProtection="0">
      <alignment horizontal="right" vertical="center"/>
    </xf>
    <xf numFmtId="0" fontId="32" fillId="49" borderId="220" applyNumberFormat="0" applyAlignment="0" applyProtection="0"/>
    <xf numFmtId="0" fontId="21" fillId="0" borderId="218">
      <alignment horizontal="left" vertical="center" wrapText="1" indent="2"/>
    </xf>
    <xf numFmtId="0" fontId="23" fillId="25" borderId="226">
      <alignment horizontal="right" vertical="center"/>
    </xf>
    <xf numFmtId="0" fontId="1" fillId="5" borderId="0" applyNumberFormat="0" applyBorder="0" applyAlignment="0" applyProtection="0"/>
    <xf numFmtId="4" fontId="18" fillId="27" borderId="243">
      <alignment horizontal="right" vertical="center"/>
    </xf>
    <xf numFmtId="167" fontId="21" fillId="53" borderId="234" applyNumberFormat="0" applyFont="0" applyBorder="0" applyAlignment="0" applyProtection="0">
      <alignment horizontal="right" vertical="center"/>
    </xf>
    <xf numFmtId="0" fontId="49" fillId="49" borderId="219" applyNumberFormat="0" applyAlignment="0" applyProtection="0"/>
    <xf numFmtId="0" fontId="49" fillId="49" borderId="219" applyNumberFormat="0" applyAlignment="0" applyProtection="0"/>
    <xf numFmtId="0" fontId="52" fillId="0" borderId="224" applyNumberFormat="0" applyFill="0" applyAlignment="0" applyProtection="0"/>
    <xf numFmtId="4" fontId="18" fillId="27" borderId="217">
      <alignment horizontal="right" vertical="center"/>
    </xf>
    <xf numFmtId="0" fontId="32" fillId="49" borderId="220" applyNumberFormat="0" applyAlignment="0" applyProtection="0"/>
    <xf numFmtId="0" fontId="33" fillId="49" borderId="223" applyNumberFormat="0" applyAlignment="0" applyProtection="0"/>
    <xf numFmtId="4" fontId="21" fillId="0" borderId="215" applyFill="0" applyBorder="0" applyProtection="0">
      <alignment horizontal="right" vertical="center"/>
    </xf>
    <xf numFmtId="0" fontId="18" fillId="25" borderId="226">
      <alignment horizontal="right" vertical="center"/>
    </xf>
    <xf numFmtId="0" fontId="45" fillId="36" borderId="231" applyNumberFormat="0" applyAlignment="0" applyProtection="0"/>
    <xf numFmtId="0" fontId="27" fillId="52" borderId="248" applyNumberFormat="0" applyFont="0" applyAlignment="0" applyProtection="0"/>
    <xf numFmtId="4" fontId="21" fillId="0" borderId="226">
      <alignment horizontal="right" vertical="center"/>
    </xf>
    <xf numFmtId="0" fontId="18" fillId="27" borderId="215">
      <alignment horizontal="right" vertical="center"/>
    </xf>
    <xf numFmtId="0" fontId="32" fillId="49" borderId="239" applyNumberFormat="0" applyAlignment="0" applyProtection="0"/>
    <xf numFmtId="0" fontId="21" fillId="27" borderId="218">
      <alignment horizontal="left" vertical="center" wrapText="1" indent="2"/>
    </xf>
    <xf numFmtId="0" fontId="1" fillId="8" borderId="0" applyNumberFormat="0" applyBorder="0" applyAlignment="0" applyProtection="0"/>
    <xf numFmtId="0" fontId="21" fillId="27" borderId="229">
      <alignment horizontal="left" vertical="center" wrapText="1" indent="2"/>
    </xf>
    <xf numFmtId="49" fontId="21" fillId="0" borderId="216" applyNumberFormat="0" applyFont="0" applyFill="0" applyBorder="0" applyProtection="0">
      <alignment horizontal="left" vertical="center" indent="5"/>
    </xf>
    <xf numFmtId="49" fontId="20" fillId="0" borderId="234" applyNumberFormat="0" applyFill="0" applyBorder="0" applyProtection="0">
      <alignment horizontal="left" vertical="center"/>
    </xf>
    <xf numFmtId="0" fontId="19" fillId="52" borderId="214" applyNumberFormat="0" applyFont="0" applyAlignment="0" applyProtection="0"/>
    <xf numFmtId="0" fontId="18" fillId="27" borderId="226">
      <alignment horizontal="right" vertical="center"/>
    </xf>
    <xf numFmtId="0" fontId="49" fillId="49" borderId="222" applyNumberFormat="0" applyAlignment="0" applyProtection="0"/>
    <xf numFmtId="0" fontId="33" fillId="49" borderId="220" applyNumberFormat="0" applyAlignment="0" applyProtection="0"/>
    <xf numFmtId="0" fontId="52" fillId="0" borderId="224" applyNumberFormat="0" applyFill="0" applyAlignment="0" applyProtection="0"/>
    <xf numFmtId="0" fontId="21" fillId="0" borderId="215" applyNumberFormat="0" applyFill="0" applyAlignment="0" applyProtection="0"/>
    <xf numFmtId="4" fontId="18" fillId="27" borderId="235">
      <alignment horizontal="right" vertical="center"/>
    </xf>
    <xf numFmtId="0" fontId="33" fillId="49" borderId="220" applyNumberFormat="0" applyAlignment="0" applyProtection="0"/>
    <xf numFmtId="0" fontId="49" fillId="49" borderId="219" applyNumberFormat="0" applyAlignment="0" applyProtection="0"/>
    <xf numFmtId="4" fontId="21" fillId="26" borderId="215"/>
    <xf numFmtId="49" fontId="21" fillId="0" borderId="227" applyNumberFormat="0" applyFont="0" applyFill="0" applyBorder="0" applyProtection="0">
      <alignment horizontal="left" vertical="center" indent="5"/>
    </xf>
    <xf numFmtId="0" fontId="32" fillId="49" borderId="220" applyNumberFormat="0" applyAlignment="0" applyProtection="0"/>
    <xf numFmtId="0" fontId="9" fillId="10" borderId="0" applyNumberFormat="0" applyBorder="0" applyAlignment="0" applyProtection="0"/>
    <xf numFmtId="0" fontId="36" fillId="36" borderId="220" applyNumberFormat="0" applyAlignment="0" applyProtection="0"/>
    <xf numFmtId="4" fontId="21" fillId="26" borderId="215"/>
    <xf numFmtId="0" fontId="32" fillId="49" borderId="223" applyNumberFormat="0" applyAlignment="0" applyProtection="0"/>
    <xf numFmtId="0" fontId="27" fillId="52" borderId="225" applyNumberFormat="0" applyFont="0" applyAlignment="0" applyProtection="0"/>
    <xf numFmtId="0" fontId="23" fillId="25" borderId="242">
      <alignment horizontal="right" vertical="center"/>
    </xf>
    <xf numFmtId="0" fontId="45" fillId="36" borderId="231" applyNumberFormat="0" applyAlignment="0" applyProtection="0"/>
    <xf numFmtId="0" fontId="9" fillId="22" borderId="0" applyNumberFormat="0" applyBorder="0" applyAlignment="0" applyProtection="0"/>
    <xf numFmtId="0" fontId="33" fillId="49" borderId="231" applyNumberFormat="0" applyAlignment="0" applyProtection="0"/>
    <xf numFmtId="0" fontId="49" fillId="49" borderId="219" applyNumberFormat="0" applyAlignment="0" applyProtection="0"/>
    <xf numFmtId="0" fontId="21" fillId="0" borderId="215">
      <alignment horizontal="right" vertical="center"/>
    </xf>
    <xf numFmtId="0" fontId="18" fillId="27" borderId="216">
      <alignment horizontal="right" vertical="center"/>
    </xf>
    <xf numFmtId="0" fontId="36" fillId="36" borderId="231" applyNumberFormat="0" applyAlignment="0" applyProtection="0"/>
    <xf numFmtId="0" fontId="1" fillId="15" borderId="0" applyNumberFormat="0" applyBorder="0" applyAlignment="0" applyProtection="0"/>
    <xf numFmtId="0" fontId="30" fillId="49" borderId="230" applyNumberFormat="0" applyAlignment="0" applyProtection="0"/>
    <xf numFmtId="167" fontId="21" fillId="53" borderId="215" applyNumberFormat="0" applyFont="0" applyBorder="0" applyAlignment="0" applyProtection="0">
      <alignment horizontal="right" vertical="center"/>
    </xf>
    <xf numFmtId="0" fontId="21" fillId="0" borderId="229">
      <alignment horizontal="left" vertical="center" wrapText="1" indent="2"/>
    </xf>
    <xf numFmtId="4" fontId="18" fillId="27" borderId="226">
      <alignment horizontal="right" vertical="center"/>
    </xf>
    <xf numFmtId="0" fontId="33" fillId="49" borderId="231" applyNumberFormat="0" applyAlignment="0" applyProtection="0"/>
    <xf numFmtId="0" fontId="9" fillId="7" borderId="0" applyNumberFormat="0" applyBorder="0" applyAlignment="0" applyProtection="0"/>
    <xf numFmtId="0" fontId="21" fillId="0" borderId="218">
      <alignment horizontal="left" vertical="center" wrapText="1" indent="2"/>
    </xf>
    <xf numFmtId="0" fontId="21" fillId="25" borderId="227">
      <alignment horizontal="left" vertical="center"/>
    </xf>
    <xf numFmtId="0" fontId="21" fillId="26" borderId="226"/>
    <xf numFmtId="0" fontId="21" fillId="0" borderId="226">
      <alignment horizontal="right" vertical="center"/>
    </xf>
    <xf numFmtId="0" fontId="32" fillId="49" borderId="220" applyNumberFormat="0" applyAlignment="0" applyProtection="0"/>
    <xf numFmtId="0" fontId="1" fillId="12" borderId="0" applyNumberFormat="0" applyBorder="0" applyAlignment="0" applyProtection="0"/>
    <xf numFmtId="0" fontId="21" fillId="25" borderId="235">
      <alignment horizontal="left" vertical="center"/>
    </xf>
    <xf numFmtId="0" fontId="21" fillId="0" borderId="226">
      <alignment horizontal="right" vertical="center"/>
    </xf>
    <xf numFmtId="167" fontId="21" fillId="53" borderId="215" applyNumberFormat="0" applyFont="0" applyBorder="0" applyAlignment="0" applyProtection="0">
      <alignment horizontal="right" vertical="center"/>
    </xf>
    <xf numFmtId="0" fontId="36" fillId="36" borderId="220" applyNumberFormat="0" applyAlignment="0" applyProtection="0"/>
    <xf numFmtId="49" fontId="21" fillId="0" borderId="216" applyNumberFormat="0" applyFont="0" applyFill="0" applyBorder="0" applyProtection="0">
      <alignment horizontal="left" vertical="center" indent="5"/>
    </xf>
    <xf numFmtId="0" fontId="9" fillId="10" borderId="0" applyNumberFormat="0" applyBorder="0" applyAlignment="0" applyProtection="0"/>
    <xf numFmtId="0" fontId="45" fillId="36" borderId="220" applyNumberFormat="0" applyAlignment="0" applyProtection="0"/>
    <xf numFmtId="0" fontId="21" fillId="0" borderId="234">
      <alignment horizontal="right" vertical="center"/>
    </xf>
    <xf numFmtId="0" fontId="33" fillId="49" borderId="223" applyNumberFormat="0" applyAlignment="0" applyProtection="0"/>
    <xf numFmtId="0" fontId="37" fillId="0" borderId="240" applyNumberFormat="0" applyFill="0" applyAlignment="0" applyProtection="0"/>
    <xf numFmtId="0" fontId="52" fillId="0" borderId="221" applyNumberFormat="0" applyFill="0" applyAlignment="0" applyProtection="0"/>
    <xf numFmtId="0" fontId="37" fillId="0" borderId="221" applyNumberFormat="0" applyFill="0" applyAlignment="0" applyProtection="0"/>
    <xf numFmtId="0" fontId="1" fillId="11" borderId="0" applyNumberFormat="0" applyBorder="0" applyAlignment="0" applyProtection="0"/>
    <xf numFmtId="0" fontId="18" fillId="27" borderId="217">
      <alignment horizontal="right" vertical="center"/>
    </xf>
    <xf numFmtId="167" fontId="21" fillId="53" borderId="215" applyNumberFormat="0" applyFont="0" applyBorder="0" applyAlignment="0" applyProtection="0">
      <alignment horizontal="right" vertical="center"/>
    </xf>
    <xf numFmtId="0" fontId="9" fillId="7" borderId="0" applyNumberFormat="0" applyBorder="0" applyAlignment="0" applyProtection="0"/>
    <xf numFmtId="0" fontId="33" fillId="49" borderId="223" applyNumberFormat="0" applyAlignment="0" applyProtection="0"/>
    <xf numFmtId="0" fontId="33" fillId="49" borderId="223" applyNumberFormat="0" applyAlignment="0" applyProtection="0"/>
    <xf numFmtId="0" fontId="37" fillId="0" borderId="240" applyNumberFormat="0" applyFill="0" applyAlignment="0" applyProtection="0"/>
    <xf numFmtId="4" fontId="18" fillId="27" borderId="226">
      <alignment horizontal="right" vertical="center"/>
    </xf>
    <xf numFmtId="0" fontId="21" fillId="0" borderId="215" applyNumberFormat="0" applyFill="0" applyAlignment="0" applyProtection="0"/>
    <xf numFmtId="0" fontId="18" fillId="25" borderId="215">
      <alignment horizontal="right" vertical="center"/>
    </xf>
    <xf numFmtId="0" fontId="19" fillId="52" borderId="225" applyNumberFormat="0" applyFont="0" applyAlignment="0" applyProtection="0"/>
    <xf numFmtId="0" fontId="36" fillId="36" borderId="231" applyNumberFormat="0" applyAlignment="0" applyProtection="0"/>
    <xf numFmtId="0" fontId="19" fillId="52" borderId="225" applyNumberFormat="0" applyFont="0" applyAlignment="0" applyProtection="0"/>
    <xf numFmtId="0" fontId="33" fillId="49" borderId="220" applyNumberFormat="0" applyAlignment="0" applyProtection="0"/>
    <xf numFmtId="0" fontId="36" fillId="36" borderId="220" applyNumberFormat="0" applyAlignment="0" applyProtection="0"/>
    <xf numFmtId="0" fontId="6" fillId="0" borderId="0" applyNumberFormat="0" applyFill="0" applyBorder="0" applyAlignment="0" applyProtection="0"/>
    <xf numFmtId="0" fontId="8" fillId="0" borderId="3" applyNumberFormat="0" applyFill="0" applyAlignment="0" applyProtection="0"/>
    <xf numFmtId="4" fontId="21" fillId="0" borderId="215" applyFill="0" applyBorder="0" applyProtection="0">
      <alignment horizontal="right" vertical="center"/>
    </xf>
    <xf numFmtId="0" fontId="18" fillId="25" borderId="226">
      <alignment horizontal="right" vertical="center"/>
    </xf>
    <xf numFmtId="4" fontId="18" fillId="27" borderId="236">
      <alignment horizontal="right" vertical="center"/>
    </xf>
    <xf numFmtId="4" fontId="21" fillId="0" borderId="226">
      <alignment horizontal="right" vertical="center"/>
    </xf>
    <xf numFmtId="0" fontId="32" fillId="49" borderId="220" applyNumberFormat="0" applyAlignment="0" applyProtection="0"/>
    <xf numFmtId="4" fontId="21" fillId="0" borderId="226">
      <alignment horizontal="right" vertical="center"/>
    </xf>
    <xf numFmtId="0" fontId="18" fillId="27" borderId="216">
      <alignment horizontal="right" vertical="center"/>
    </xf>
    <xf numFmtId="0" fontId="18" fillId="27" borderId="215">
      <alignment horizontal="right" vertical="center"/>
    </xf>
    <xf numFmtId="4" fontId="21" fillId="0" borderId="234" applyFill="0" applyBorder="0" applyProtection="0">
      <alignment horizontal="right" vertical="center"/>
    </xf>
    <xf numFmtId="0" fontId="1" fillId="20" borderId="0" applyNumberFormat="0" applyBorder="0" applyAlignment="0" applyProtection="0"/>
    <xf numFmtId="0" fontId="27" fillId="52" borderId="214" applyNumberFormat="0" applyFont="0" applyAlignment="0" applyProtection="0"/>
    <xf numFmtId="0" fontId="18" fillId="27" borderId="228">
      <alignment horizontal="right" vertical="center"/>
    </xf>
    <xf numFmtId="0" fontId="1" fillId="18" borderId="0" applyNumberFormat="0" applyBorder="0" applyAlignment="0" applyProtection="0"/>
    <xf numFmtId="0" fontId="21" fillId="0" borderId="245">
      <alignment horizontal="left" vertical="center" wrapText="1" indent="2"/>
    </xf>
    <xf numFmtId="0" fontId="18" fillId="27" borderId="215">
      <alignment horizontal="right" vertical="center"/>
    </xf>
    <xf numFmtId="0" fontId="1" fillId="9" borderId="0" applyNumberFormat="0" applyBorder="0" applyAlignment="0" applyProtection="0"/>
    <xf numFmtId="0" fontId="1" fillId="12" borderId="0" applyNumberFormat="0" applyBorder="0" applyAlignment="0" applyProtection="0"/>
    <xf numFmtId="0" fontId="18" fillId="27" borderId="243">
      <alignment horizontal="right" vertical="center"/>
    </xf>
    <xf numFmtId="0" fontId="8" fillId="0" borderId="3" applyNumberFormat="0" applyFill="0" applyAlignment="0" applyProtection="0"/>
    <xf numFmtId="0" fontId="21" fillId="26" borderId="215"/>
    <xf numFmtId="4" fontId="21" fillId="0" borderId="215">
      <alignment horizontal="right" vertical="center"/>
    </xf>
    <xf numFmtId="49" fontId="21" fillId="0" borderId="216" applyNumberFormat="0" applyFont="0" applyFill="0" applyBorder="0" applyProtection="0">
      <alignment horizontal="left" vertical="center" indent="5"/>
    </xf>
    <xf numFmtId="0" fontId="45" fillId="36" borderId="231" applyNumberFormat="0" applyAlignment="0" applyProtection="0"/>
    <xf numFmtId="0" fontId="37" fillId="0" borderId="232" applyNumberFormat="0" applyFill="0" applyAlignment="0" applyProtection="0"/>
    <xf numFmtId="4" fontId="18" fillId="27" borderId="226">
      <alignment horizontal="right" vertical="center"/>
    </xf>
    <xf numFmtId="0" fontId="1" fillId="18" borderId="0" applyNumberFormat="0" applyBorder="0" applyAlignment="0" applyProtection="0"/>
    <xf numFmtId="0" fontId="49" fillId="49" borderId="222" applyNumberFormat="0" applyAlignment="0" applyProtection="0"/>
    <xf numFmtId="0" fontId="8" fillId="0" borderId="3" applyNumberFormat="0" applyFill="0" applyAlignment="0" applyProtection="0"/>
    <xf numFmtId="0" fontId="49" fillId="49" borderId="222" applyNumberFormat="0" applyAlignment="0" applyProtection="0"/>
    <xf numFmtId="0" fontId="27" fillId="52" borderId="233" applyNumberFormat="0" applyFont="0" applyAlignment="0" applyProtection="0"/>
    <xf numFmtId="167" fontId="21" fillId="53" borderId="242" applyNumberFormat="0" applyFont="0" applyBorder="0" applyAlignment="0" applyProtection="0">
      <alignment horizontal="right" vertical="center"/>
    </xf>
    <xf numFmtId="4" fontId="21" fillId="26" borderId="226"/>
    <xf numFmtId="0" fontId="33" fillId="49" borderId="220" applyNumberFormat="0" applyAlignment="0" applyProtection="0"/>
    <xf numFmtId="0" fontId="18" fillId="25" borderId="215">
      <alignment horizontal="right" vertical="center"/>
    </xf>
    <xf numFmtId="4" fontId="18" fillId="27" borderId="243">
      <alignment horizontal="right" vertical="center"/>
    </xf>
    <xf numFmtId="4" fontId="23" fillId="25" borderId="215">
      <alignment horizontal="right" vertical="center"/>
    </xf>
    <xf numFmtId="0" fontId="21" fillId="27" borderId="218">
      <alignment horizontal="left" vertical="center" wrapText="1" indent="2"/>
    </xf>
    <xf numFmtId="0" fontId="21" fillId="27" borderId="218">
      <alignment horizontal="left" vertical="center" wrapText="1" indent="2"/>
    </xf>
    <xf numFmtId="4" fontId="21" fillId="0" borderId="215" applyFill="0" applyBorder="0" applyProtection="0">
      <alignment horizontal="right" vertical="center"/>
    </xf>
    <xf numFmtId="0" fontId="30" fillId="49" borderId="222" applyNumberFormat="0" applyAlignment="0" applyProtection="0"/>
    <xf numFmtId="0" fontId="30" fillId="49" borderId="219" applyNumberFormat="0" applyAlignment="0" applyProtection="0"/>
    <xf numFmtId="0" fontId="18" fillId="27" borderId="226">
      <alignment horizontal="right" vertical="center"/>
    </xf>
    <xf numFmtId="49" fontId="21" fillId="0" borderId="215" applyNumberFormat="0" applyFont="0" applyFill="0" applyBorder="0" applyProtection="0">
      <alignment horizontal="left" vertical="center" indent="2"/>
    </xf>
    <xf numFmtId="0" fontId="21" fillId="25" borderId="216">
      <alignment horizontal="left" vertical="center"/>
    </xf>
    <xf numFmtId="0" fontId="9" fillId="19" borderId="0" applyNumberFormat="0" applyBorder="0" applyAlignment="0" applyProtection="0"/>
    <xf numFmtId="4" fontId="23" fillId="25" borderId="215">
      <alignment horizontal="right" vertical="center"/>
    </xf>
    <xf numFmtId="49" fontId="21" fillId="0" borderId="215" applyNumberFormat="0" applyFont="0" applyFill="0" applyBorder="0" applyProtection="0">
      <alignment horizontal="left" vertical="center" indent="2"/>
    </xf>
    <xf numFmtId="0" fontId="23" fillId="25" borderId="234">
      <alignment horizontal="right" vertical="center"/>
    </xf>
    <xf numFmtId="0" fontId="45" fillId="36" borderId="220" applyNumberFormat="0" applyAlignment="0" applyProtection="0"/>
    <xf numFmtId="49" fontId="20" fillId="0" borderId="215" applyNumberFormat="0" applyFill="0" applyBorder="0" applyProtection="0">
      <alignment horizontal="left" vertical="center"/>
    </xf>
    <xf numFmtId="0" fontId="7" fillId="0" borderId="0" applyNumberFormat="0" applyFill="0" applyBorder="0" applyAlignment="0" applyProtection="0"/>
    <xf numFmtId="0" fontId="1" fillId="21" borderId="0" applyNumberFormat="0" applyBorder="0" applyAlignment="0" applyProtection="0"/>
    <xf numFmtId="0" fontId="36" fillId="36" borderId="223" applyNumberFormat="0" applyAlignment="0" applyProtection="0"/>
    <xf numFmtId="0" fontId="18" fillId="25" borderId="226">
      <alignment horizontal="right" vertical="center"/>
    </xf>
    <xf numFmtId="0" fontId="21" fillId="0" borderId="226" applyNumberFormat="0" applyFill="0" applyAlignment="0" applyProtection="0"/>
    <xf numFmtId="0" fontId="45" fillId="36" borderId="223" applyNumberFormat="0" applyAlignment="0" applyProtection="0"/>
    <xf numFmtId="0" fontId="37" fillId="0" borderId="224" applyNumberFormat="0" applyFill="0" applyAlignment="0" applyProtection="0"/>
    <xf numFmtId="0" fontId="1" fillId="12" borderId="0" applyNumberFormat="0" applyBorder="0" applyAlignment="0" applyProtection="0"/>
    <xf numFmtId="0" fontId="33" fillId="49" borderId="220" applyNumberFormat="0" applyAlignment="0" applyProtection="0"/>
    <xf numFmtId="0" fontId="8" fillId="0" borderId="3" applyNumberFormat="0" applyFill="0" applyAlignment="0" applyProtection="0"/>
    <xf numFmtId="4" fontId="18" fillId="27" borderId="226">
      <alignment horizontal="right" vertical="center"/>
    </xf>
    <xf numFmtId="4" fontId="18" fillId="27" borderId="215">
      <alignment horizontal="right" vertical="center"/>
    </xf>
    <xf numFmtId="0" fontId="9" fillId="16" borderId="0" applyNumberFormat="0" applyBorder="0" applyAlignment="0" applyProtection="0"/>
    <xf numFmtId="0" fontId="33" fillId="49" borderId="220" applyNumberFormat="0" applyAlignment="0" applyProtection="0"/>
    <xf numFmtId="0" fontId="52" fillId="0" borderId="221" applyNumberFormat="0" applyFill="0" applyAlignment="0" applyProtection="0"/>
    <xf numFmtId="0" fontId="37" fillId="0" borderId="221" applyNumberFormat="0" applyFill="0" applyAlignment="0" applyProtection="0"/>
    <xf numFmtId="0" fontId="27" fillId="52" borderId="214" applyNumberFormat="0" applyFont="0" applyAlignment="0" applyProtection="0"/>
    <xf numFmtId="0" fontId="45" fillId="36" borderId="220" applyNumberFormat="0" applyAlignment="0" applyProtection="0"/>
    <xf numFmtId="49" fontId="21" fillId="0" borderId="234" applyNumberFormat="0" applyFont="0" applyFill="0" applyBorder="0" applyProtection="0">
      <alignment horizontal="left" vertical="center" indent="2"/>
    </xf>
    <xf numFmtId="0" fontId="37" fillId="0" borderId="240" applyNumberFormat="0" applyFill="0" applyAlignment="0" applyProtection="0"/>
    <xf numFmtId="49" fontId="21" fillId="0" borderId="215" applyNumberFormat="0" applyFont="0" applyFill="0" applyBorder="0" applyProtection="0">
      <alignment horizontal="left" vertical="center" indent="2"/>
    </xf>
    <xf numFmtId="0" fontId="52" fillId="0" borderId="221" applyNumberFormat="0" applyFill="0" applyAlignment="0" applyProtection="0"/>
    <xf numFmtId="0" fontId="45" fillId="36" borderId="223" applyNumberFormat="0" applyAlignment="0" applyProtection="0"/>
    <xf numFmtId="0" fontId="9" fillId="10" borderId="0" applyNumberFormat="0" applyBorder="0" applyAlignment="0" applyProtection="0"/>
    <xf numFmtId="0" fontId="18" fillId="25" borderId="215">
      <alignment horizontal="right" vertical="center"/>
    </xf>
    <xf numFmtId="0" fontId="1" fillId="6" borderId="0" applyNumberFormat="0" applyBorder="0" applyAlignment="0" applyProtection="0"/>
    <xf numFmtId="0" fontId="21" fillId="0" borderId="215" applyNumberFormat="0" applyFill="0" applyAlignment="0" applyProtection="0"/>
    <xf numFmtId="4" fontId="21" fillId="26" borderId="215"/>
    <xf numFmtId="0" fontId="30" fillId="49" borderId="219" applyNumberFormat="0" applyAlignment="0" applyProtection="0"/>
    <xf numFmtId="0" fontId="21" fillId="0" borderId="229">
      <alignment horizontal="left" vertical="center" wrapText="1" indent="2"/>
    </xf>
    <xf numFmtId="4" fontId="21" fillId="26" borderId="215"/>
    <xf numFmtId="0" fontId="19" fillId="52" borderId="233" applyNumberFormat="0" applyFont="0" applyAlignment="0" applyProtection="0"/>
    <xf numFmtId="0" fontId="21" fillId="0" borderId="215" applyNumberFormat="0" applyFill="0" applyAlignment="0" applyProtection="0"/>
    <xf numFmtId="0" fontId="36" fillId="36" borderId="223" applyNumberFormat="0" applyAlignment="0" applyProtection="0"/>
    <xf numFmtId="0" fontId="27" fillId="52" borderId="225" applyNumberFormat="0" applyFont="0" applyAlignment="0" applyProtection="0"/>
    <xf numFmtId="0" fontId="32" fillId="49" borderId="223" applyNumberFormat="0" applyAlignment="0" applyProtection="0"/>
    <xf numFmtId="0" fontId="18" fillId="27" borderId="228">
      <alignment horizontal="right" vertical="center"/>
    </xf>
    <xf numFmtId="4" fontId="23" fillId="25" borderId="215">
      <alignment horizontal="right" vertical="center"/>
    </xf>
    <xf numFmtId="0" fontId="1" fillId="8" borderId="0" applyNumberFormat="0" applyBorder="0" applyAlignment="0" applyProtection="0"/>
    <xf numFmtId="0" fontId="23" fillId="25" borderId="215">
      <alignment horizontal="right" vertical="center"/>
    </xf>
    <xf numFmtId="0" fontId="52" fillId="0" borderId="232" applyNumberFormat="0" applyFill="0" applyAlignment="0" applyProtection="0"/>
    <xf numFmtId="0" fontId="18" fillId="27" borderId="216">
      <alignment horizontal="right" vertical="center"/>
    </xf>
    <xf numFmtId="0" fontId="1" fillId="15" borderId="0" applyNumberFormat="0" applyBorder="0" applyAlignment="0" applyProtection="0"/>
    <xf numFmtId="4" fontId="18" fillId="25" borderId="215">
      <alignment horizontal="right" vertical="center"/>
    </xf>
    <xf numFmtId="4" fontId="18" fillId="25" borderId="215">
      <alignment horizontal="right" vertical="center"/>
    </xf>
    <xf numFmtId="0" fontId="21" fillId="27" borderId="218">
      <alignment horizontal="left" vertical="center" wrapText="1" indent="2"/>
    </xf>
    <xf numFmtId="0" fontId="27" fillId="52" borderId="225" applyNumberFormat="0" applyFont="0" applyAlignment="0" applyProtection="0"/>
    <xf numFmtId="0" fontId="21" fillId="0" borderId="237">
      <alignment horizontal="left" vertical="center" wrapText="1" indent="2"/>
    </xf>
    <xf numFmtId="0" fontId="52" fillId="0" borderId="224" applyNumberFormat="0" applyFill="0" applyAlignment="0" applyProtection="0"/>
    <xf numFmtId="0" fontId="30" fillId="49" borderId="219" applyNumberFormat="0" applyAlignment="0" applyProtection="0"/>
    <xf numFmtId="0" fontId="19" fillId="52" borderId="233" applyNumberFormat="0" applyFont="0" applyAlignment="0" applyProtection="0"/>
    <xf numFmtId="0" fontId="18" fillId="27" borderId="242">
      <alignment horizontal="right" vertical="center"/>
    </xf>
    <xf numFmtId="0" fontId="21" fillId="26" borderId="215"/>
    <xf numFmtId="4" fontId="18" fillId="27" borderId="215">
      <alignment horizontal="right" vertical="center"/>
    </xf>
    <xf numFmtId="4" fontId="21" fillId="0" borderId="226">
      <alignment horizontal="right" vertical="center"/>
    </xf>
    <xf numFmtId="167" fontId="21" fillId="53" borderId="242" applyNumberFormat="0" applyFont="0" applyBorder="0" applyAlignment="0" applyProtection="0">
      <alignment horizontal="right" vertical="center"/>
    </xf>
    <xf numFmtId="0" fontId="27" fillId="52" borderId="233" applyNumberFormat="0" applyFont="0" applyAlignment="0" applyProtection="0"/>
    <xf numFmtId="0" fontId="37" fillId="0" borderId="221" applyNumberFormat="0" applyFill="0" applyAlignment="0" applyProtection="0"/>
    <xf numFmtId="0" fontId="21" fillId="27" borderId="218">
      <alignment horizontal="left" vertical="center" wrapText="1" indent="2"/>
    </xf>
    <xf numFmtId="4" fontId="18" fillId="27" borderId="227">
      <alignment horizontal="right" vertical="center"/>
    </xf>
    <xf numFmtId="0" fontId="18" fillId="27" borderId="217">
      <alignment horizontal="right" vertical="center"/>
    </xf>
    <xf numFmtId="0" fontId="32" fillId="49" borderId="223" applyNumberFormat="0" applyAlignment="0" applyProtection="0"/>
    <xf numFmtId="0" fontId="27" fillId="52" borderId="233" applyNumberFormat="0" applyFont="0" applyAlignment="0" applyProtection="0"/>
    <xf numFmtId="4" fontId="18" fillId="27" borderId="216">
      <alignment horizontal="right" vertical="center"/>
    </xf>
    <xf numFmtId="0" fontId="1" fillId="8" borderId="0" applyNumberFormat="0" applyBorder="0" applyAlignment="0" applyProtection="0"/>
    <xf numFmtId="0" fontId="21" fillId="0" borderId="218">
      <alignment horizontal="left" vertical="center" wrapText="1" indent="2"/>
    </xf>
    <xf numFmtId="4" fontId="21" fillId="0" borderId="215" applyFill="0" applyBorder="0" applyProtection="0">
      <alignment horizontal="right" vertical="center"/>
    </xf>
    <xf numFmtId="0" fontId="27" fillId="52" borderId="225" applyNumberFormat="0" applyFont="0" applyAlignment="0" applyProtection="0"/>
    <xf numFmtId="0" fontId="52" fillId="0" borderId="224" applyNumberFormat="0" applyFill="0" applyAlignment="0" applyProtection="0"/>
    <xf numFmtId="0" fontId="18" fillId="27" borderId="226">
      <alignment horizontal="right" vertical="center"/>
    </xf>
    <xf numFmtId="0" fontId="21" fillId="26" borderId="215"/>
    <xf numFmtId="0" fontId="18" fillId="27" borderId="217">
      <alignment horizontal="right" vertical="center"/>
    </xf>
    <xf numFmtId="0" fontId="52" fillId="0" borderId="221" applyNumberFormat="0" applyFill="0" applyAlignment="0" applyProtection="0"/>
    <xf numFmtId="0" fontId="1" fillId="14" borderId="0" applyNumberFormat="0" applyBorder="0" applyAlignment="0" applyProtection="0"/>
    <xf numFmtId="0" fontId="9" fillId="22" borderId="0" applyNumberFormat="0" applyBorder="0" applyAlignment="0" applyProtection="0"/>
    <xf numFmtId="0" fontId="27" fillId="52" borderId="233" applyNumberFormat="0" applyFont="0" applyAlignment="0" applyProtection="0"/>
    <xf numFmtId="0" fontId="18" fillId="27" borderId="242">
      <alignment horizontal="right" vertical="center"/>
    </xf>
    <xf numFmtId="0" fontId="27" fillId="52" borderId="225" applyNumberFormat="0" applyFont="0" applyAlignment="0" applyProtection="0"/>
    <xf numFmtId="4" fontId="21" fillId="0" borderId="234">
      <alignment horizontal="right" vertical="center"/>
    </xf>
    <xf numFmtId="4" fontId="21" fillId="0" borderId="215">
      <alignment horizontal="right" vertical="center"/>
    </xf>
    <xf numFmtId="4" fontId="18" fillId="27" borderId="261">
      <alignment horizontal="right" vertical="center"/>
    </xf>
    <xf numFmtId="0" fontId="18" fillId="27" borderId="217">
      <alignment horizontal="right" vertical="center"/>
    </xf>
    <xf numFmtId="0" fontId="27" fillId="52" borderId="214" applyNumberFormat="0" applyFont="0" applyAlignment="0" applyProtection="0"/>
    <xf numFmtId="4" fontId="18" fillId="27" borderId="217">
      <alignment horizontal="right" vertical="center"/>
    </xf>
    <xf numFmtId="167" fontId="21" fillId="53" borderId="226" applyNumberFormat="0" applyFont="0" applyBorder="0" applyAlignment="0" applyProtection="0">
      <alignment horizontal="right" vertical="center"/>
    </xf>
    <xf numFmtId="0" fontId="36" fillId="36" borderId="220" applyNumberFormat="0" applyAlignment="0" applyProtection="0"/>
    <xf numFmtId="0" fontId="9" fillId="16" borderId="0" applyNumberFormat="0" applyBorder="0" applyAlignment="0" applyProtection="0"/>
    <xf numFmtId="0" fontId="9" fillId="19" borderId="0" applyNumberFormat="0" applyBorder="0" applyAlignment="0" applyProtection="0"/>
    <xf numFmtId="0" fontId="52" fillId="0" borderId="221" applyNumberFormat="0" applyFill="0" applyAlignment="0" applyProtection="0"/>
    <xf numFmtId="0" fontId="52" fillId="0" borderId="221" applyNumberFormat="0" applyFill="0" applyAlignment="0" applyProtection="0"/>
    <xf numFmtId="0" fontId="9" fillId="19" borderId="0" applyNumberFormat="0" applyBorder="0" applyAlignment="0" applyProtection="0"/>
    <xf numFmtId="0" fontId="37" fillId="0" borderId="221" applyNumberFormat="0" applyFill="0" applyAlignment="0" applyProtection="0"/>
    <xf numFmtId="49" fontId="21" fillId="0" borderId="226" applyNumberFormat="0" applyFont="0" applyFill="0" applyBorder="0" applyProtection="0">
      <alignment horizontal="left" vertical="center" indent="2"/>
    </xf>
    <xf numFmtId="4" fontId="21" fillId="0" borderId="215">
      <alignment horizontal="right" vertical="center"/>
    </xf>
    <xf numFmtId="0" fontId="21" fillId="26" borderId="215"/>
    <xf numFmtId="0" fontId="18" fillId="27" borderId="242">
      <alignment horizontal="right" vertical="center"/>
    </xf>
    <xf numFmtId="0" fontId="33" fillId="49" borderId="231" applyNumberFormat="0" applyAlignment="0" applyProtection="0"/>
    <xf numFmtId="0" fontId="21" fillId="27" borderId="237">
      <alignment horizontal="left" vertical="center" wrapText="1" indent="2"/>
    </xf>
    <xf numFmtId="0" fontId="18" fillId="27" borderId="228">
      <alignment horizontal="right" vertical="center"/>
    </xf>
    <xf numFmtId="4" fontId="18" fillId="27" borderId="217">
      <alignment horizontal="right" vertical="center"/>
    </xf>
    <xf numFmtId="0" fontId="45" fillId="36" borderId="223" applyNumberFormat="0" applyAlignment="0" applyProtection="0"/>
    <xf numFmtId="0" fontId="37" fillId="0" borderId="221" applyNumberFormat="0" applyFill="0" applyAlignment="0" applyProtection="0"/>
    <xf numFmtId="0" fontId="19" fillId="52" borderId="214" applyNumberFormat="0" applyFont="0" applyAlignment="0" applyProtection="0"/>
    <xf numFmtId="0" fontId="1" fillId="9" borderId="0" applyNumberFormat="0" applyBorder="0" applyAlignment="0" applyProtection="0"/>
    <xf numFmtId="0" fontId="18" fillId="27" borderId="228">
      <alignment horizontal="right" vertical="center"/>
    </xf>
    <xf numFmtId="4" fontId="21" fillId="26" borderId="215"/>
    <xf numFmtId="49" fontId="21" fillId="0" borderId="215" applyNumberFormat="0" applyFont="0" applyFill="0" applyBorder="0" applyProtection="0">
      <alignment horizontal="left" vertical="center" indent="2"/>
    </xf>
    <xf numFmtId="4" fontId="23" fillId="25" borderId="226">
      <alignment horizontal="right" vertical="center"/>
    </xf>
    <xf numFmtId="0" fontId="18" fillId="25" borderId="226">
      <alignment horizontal="right" vertical="center"/>
    </xf>
    <xf numFmtId="0" fontId="27" fillId="52" borderId="214" applyNumberFormat="0" applyFont="0" applyAlignment="0" applyProtection="0"/>
    <xf numFmtId="0" fontId="30" fillId="49" borderId="219" applyNumberFormat="0" applyAlignment="0" applyProtection="0"/>
    <xf numFmtId="0" fontId="1" fillId="18" borderId="0" applyNumberFormat="0" applyBorder="0" applyAlignment="0" applyProtection="0"/>
    <xf numFmtId="0" fontId="23" fillId="25" borderId="226">
      <alignment horizontal="right" vertical="center"/>
    </xf>
    <xf numFmtId="0" fontId="21" fillId="27" borderId="229">
      <alignment horizontal="left" vertical="center" wrapText="1" indent="2"/>
    </xf>
    <xf numFmtId="0" fontId="9" fillId="13" borderId="0" applyNumberFormat="0" applyBorder="0" applyAlignment="0" applyProtection="0"/>
    <xf numFmtId="0" fontId="1" fillId="14" borderId="0" applyNumberFormat="0" applyBorder="0" applyAlignment="0" applyProtection="0"/>
    <xf numFmtId="0" fontId="21" fillId="0" borderId="226" applyNumberFormat="0" applyFill="0" applyAlignment="0" applyProtection="0"/>
    <xf numFmtId="0" fontId="33" fillId="49" borderId="223" applyNumberFormat="0" applyAlignment="0" applyProtection="0"/>
    <xf numFmtId="0" fontId="9" fillId="22" borderId="0" applyNumberFormat="0" applyBorder="0" applyAlignment="0" applyProtection="0"/>
    <xf numFmtId="0" fontId="21" fillId="27" borderId="262">
      <alignment horizontal="left" vertical="center" wrapText="1" indent="2"/>
    </xf>
    <xf numFmtId="0" fontId="21" fillId="0" borderId="218">
      <alignment horizontal="left" vertical="center" wrapText="1" indent="2"/>
    </xf>
    <xf numFmtId="0" fontId="33" fillId="49" borderId="223" applyNumberFormat="0" applyAlignment="0" applyProtection="0"/>
    <xf numFmtId="0" fontId="21" fillId="0" borderId="229">
      <alignment horizontal="left" vertical="center" wrapText="1" indent="2"/>
    </xf>
    <xf numFmtId="0" fontId="21" fillId="27" borderId="218">
      <alignment horizontal="left" vertical="center" wrapText="1" indent="2"/>
    </xf>
    <xf numFmtId="0" fontId="21" fillId="27" borderId="218">
      <alignment horizontal="left" vertical="center" wrapText="1" indent="2"/>
    </xf>
    <xf numFmtId="0" fontId="32" fillId="49" borderId="220" applyNumberFormat="0" applyAlignment="0" applyProtection="0"/>
    <xf numFmtId="167" fontId="21" fillId="53" borderId="215" applyNumberFormat="0" applyFont="0" applyBorder="0" applyAlignment="0" applyProtection="0">
      <alignment horizontal="right" vertical="center"/>
    </xf>
    <xf numFmtId="0" fontId="52" fillId="0" borderId="221" applyNumberFormat="0" applyFill="0" applyAlignment="0" applyProtection="0"/>
    <xf numFmtId="0" fontId="52" fillId="0" borderId="221" applyNumberFormat="0" applyFill="0" applyAlignment="0" applyProtection="0"/>
    <xf numFmtId="0" fontId="33" fillId="49" borderId="239" applyNumberFormat="0" applyAlignment="0" applyProtection="0"/>
    <xf numFmtId="0" fontId="18" fillId="27" borderId="217">
      <alignment horizontal="right" vertical="center"/>
    </xf>
    <xf numFmtId="0" fontId="21" fillId="0" borderId="229">
      <alignment horizontal="left" vertical="center" wrapText="1" indent="2"/>
    </xf>
    <xf numFmtId="0" fontId="52" fillId="0" borderId="221" applyNumberFormat="0" applyFill="0" applyAlignment="0" applyProtection="0"/>
    <xf numFmtId="0" fontId="21" fillId="0" borderId="237">
      <alignment horizontal="left" vertical="center" wrapText="1" indent="2"/>
    </xf>
    <xf numFmtId="0" fontId="33" fillId="49" borderId="220" applyNumberFormat="0" applyAlignment="0" applyProtection="0"/>
    <xf numFmtId="4" fontId="18" fillId="27" borderId="216">
      <alignment horizontal="right" vertical="center"/>
    </xf>
    <xf numFmtId="0" fontId="18" fillId="27" borderId="215">
      <alignment horizontal="right" vertical="center"/>
    </xf>
    <xf numFmtId="49" fontId="21" fillId="0" borderId="215" applyNumberFormat="0" applyFont="0" applyFill="0" applyBorder="0" applyProtection="0">
      <alignment horizontal="left" vertical="center" indent="2"/>
    </xf>
    <xf numFmtId="0" fontId="52" fillId="0" borderId="221" applyNumberFormat="0" applyFill="0" applyAlignment="0" applyProtection="0"/>
    <xf numFmtId="0" fontId="27" fillId="52" borderId="225" applyNumberFormat="0" applyFont="0" applyAlignment="0" applyProtection="0"/>
    <xf numFmtId="0" fontId="4" fillId="4" borderId="2" applyNumberFormat="0" applyAlignment="0" applyProtection="0"/>
    <xf numFmtId="4" fontId="18" fillId="27" borderId="242">
      <alignment horizontal="right" vertical="center"/>
    </xf>
    <xf numFmtId="4" fontId="23" fillId="25" borderId="215">
      <alignment horizontal="right" vertical="center"/>
    </xf>
    <xf numFmtId="0" fontId="9" fillId="7" borderId="0" applyNumberFormat="0" applyBorder="0" applyAlignment="0" applyProtection="0"/>
    <xf numFmtId="4" fontId="23" fillId="25" borderId="234">
      <alignment horizontal="right" vertical="center"/>
    </xf>
    <xf numFmtId="0" fontId="1" fillId="6" borderId="0" applyNumberFormat="0" applyBorder="0" applyAlignment="0" applyProtection="0"/>
    <xf numFmtId="4" fontId="21" fillId="26" borderId="215"/>
    <xf numFmtId="0" fontId="52" fillId="0" borderId="224" applyNumberFormat="0" applyFill="0" applyAlignment="0" applyProtection="0"/>
    <xf numFmtId="0" fontId="1" fillId="12" borderId="0" applyNumberFormat="0" applyBorder="0" applyAlignment="0" applyProtection="0"/>
    <xf numFmtId="4" fontId="18" fillId="27" borderId="215">
      <alignment horizontal="right" vertical="center"/>
    </xf>
    <xf numFmtId="0" fontId="21" fillId="0" borderId="215">
      <alignment horizontal="right" vertical="center"/>
    </xf>
    <xf numFmtId="4" fontId="23" fillId="25" borderId="234">
      <alignment horizontal="right" vertical="center"/>
    </xf>
    <xf numFmtId="0" fontId="21" fillId="27" borderId="229">
      <alignment horizontal="left" vertical="center" wrapText="1" indent="2"/>
    </xf>
    <xf numFmtId="0" fontId="1" fillId="11" borderId="0" applyNumberFormat="0" applyBorder="0" applyAlignment="0" applyProtection="0"/>
    <xf numFmtId="0" fontId="45" fillId="36" borderId="223" applyNumberFormat="0" applyAlignment="0" applyProtection="0"/>
    <xf numFmtId="0" fontId="5" fillId="4" borderId="1" applyNumberFormat="0" applyAlignment="0" applyProtection="0"/>
    <xf numFmtId="4" fontId="18" fillId="27" borderId="226">
      <alignment horizontal="right" vertical="center"/>
    </xf>
    <xf numFmtId="0" fontId="7" fillId="0" borderId="0" applyNumberFormat="0" applyFill="0" applyBorder="0" applyAlignment="0" applyProtection="0"/>
    <xf numFmtId="0" fontId="27" fillId="52" borderId="225" applyNumberFormat="0" applyFont="0" applyAlignment="0" applyProtection="0"/>
    <xf numFmtId="0" fontId="37" fillId="0" borderId="224" applyNumberFormat="0" applyFill="0" applyAlignment="0" applyProtection="0"/>
    <xf numFmtId="4" fontId="21" fillId="0" borderId="215">
      <alignment horizontal="right" vertical="center"/>
    </xf>
    <xf numFmtId="0" fontId="21" fillId="25" borderId="216">
      <alignment horizontal="left" vertical="center"/>
    </xf>
    <xf numFmtId="0" fontId="19" fillId="52" borderId="233" applyNumberFormat="0" applyFont="0" applyAlignment="0" applyProtection="0"/>
    <xf numFmtId="4" fontId="23" fillId="25" borderId="226">
      <alignment horizontal="right" vertical="center"/>
    </xf>
    <xf numFmtId="0" fontId="9" fillId="13" borderId="0" applyNumberFormat="0" applyBorder="0" applyAlignment="0" applyProtection="0"/>
    <xf numFmtId="4" fontId="18" fillId="27" borderId="226">
      <alignment horizontal="right" vertical="center"/>
    </xf>
    <xf numFmtId="0" fontId="49" fillId="49" borderId="219" applyNumberFormat="0" applyAlignment="0" applyProtection="0"/>
    <xf numFmtId="0" fontId="32" fillId="49" borderId="239" applyNumberFormat="0" applyAlignment="0" applyProtection="0"/>
    <xf numFmtId="0" fontId="52" fillId="0" borderId="232" applyNumberFormat="0" applyFill="0" applyAlignment="0" applyProtection="0"/>
    <xf numFmtId="4" fontId="18" fillId="27" borderId="228">
      <alignment horizontal="right" vertical="center"/>
    </xf>
    <xf numFmtId="167" fontId="21" fillId="53" borderId="215" applyNumberFormat="0" applyFont="0" applyBorder="0" applyAlignment="0" applyProtection="0">
      <alignment horizontal="right" vertical="center"/>
    </xf>
    <xf numFmtId="0" fontId="27" fillId="52" borderId="214" applyNumberFormat="0" applyFont="0" applyAlignment="0" applyProtection="0"/>
    <xf numFmtId="0" fontId="4" fillId="4" borderId="2" applyNumberFormat="0" applyAlignment="0" applyProtection="0"/>
    <xf numFmtId="4" fontId="21" fillId="0" borderId="226" applyFill="0" applyBorder="0" applyProtection="0">
      <alignment horizontal="right" vertical="center"/>
    </xf>
    <xf numFmtId="0" fontId="49" fillId="49" borderId="219" applyNumberFormat="0" applyAlignment="0" applyProtection="0"/>
    <xf numFmtId="4" fontId="23" fillId="25" borderId="215">
      <alignment horizontal="right" vertical="center"/>
    </xf>
    <xf numFmtId="49" fontId="20" fillId="0" borderId="226" applyNumberFormat="0" applyFill="0" applyBorder="0" applyProtection="0">
      <alignment horizontal="left" vertical="center"/>
    </xf>
    <xf numFmtId="0" fontId="1" fillId="11" borderId="0" applyNumberFormat="0" applyBorder="0" applyAlignment="0" applyProtection="0"/>
    <xf numFmtId="0" fontId="18" fillId="27" borderId="226">
      <alignment horizontal="right" vertical="center"/>
    </xf>
    <xf numFmtId="0" fontId="49" fillId="49" borderId="238" applyNumberFormat="0" applyAlignment="0" applyProtection="0"/>
    <xf numFmtId="0" fontId="18" fillId="27" borderId="226">
      <alignment horizontal="right" vertical="center"/>
    </xf>
    <xf numFmtId="0" fontId="45" fillId="36" borderId="223" applyNumberFormat="0" applyAlignment="0" applyProtection="0"/>
    <xf numFmtId="0" fontId="1" fillId="17" borderId="0" applyNumberFormat="0" applyBorder="0" applyAlignment="0" applyProtection="0"/>
    <xf numFmtId="49" fontId="20" fillId="0" borderId="215" applyNumberFormat="0" applyFill="0" applyBorder="0" applyProtection="0">
      <alignment horizontal="left" vertical="center"/>
    </xf>
    <xf numFmtId="0" fontId="21" fillId="27" borderId="218">
      <alignment horizontal="left" vertical="center" wrapText="1" indent="2"/>
    </xf>
    <xf numFmtId="0" fontId="6" fillId="0" borderId="0" applyNumberFormat="0" applyFill="0" applyBorder="0" applyAlignment="0" applyProtection="0"/>
    <xf numFmtId="0" fontId="45" fillId="36" borderId="220" applyNumberFormat="0" applyAlignment="0" applyProtection="0"/>
    <xf numFmtId="0" fontId="21" fillId="0" borderId="215">
      <alignment horizontal="right" vertical="center"/>
    </xf>
    <xf numFmtId="0" fontId="37" fillId="0" borderId="224" applyNumberFormat="0" applyFill="0" applyAlignment="0" applyProtection="0"/>
    <xf numFmtId="0" fontId="36" fillId="36" borderId="220" applyNumberFormat="0" applyAlignment="0" applyProtection="0"/>
    <xf numFmtId="0" fontId="18" fillId="25" borderId="226">
      <alignment horizontal="right" vertical="center"/>
    </xf>
    <xf numFmtId="0" fontId="9" fillId="13" borderId="0" applyNumberFormat="0" applyBorder="0" applyAlignment="0" applyProtection="0"/>
    <xf numFmtId="0" fontId="33" fillId="49" borderId="223" applyNumberFormat="0" applyAlignment="0" applyProtection="0"/>
    <xf numFmtId="4" fontId="18" fillId="27" borderId="226">
      <alignment horizontal="right" vertical="center"/>
    </xf>
    <xf numFmtId="49" fontId="21" fillId="0" borderId="251" applyNumberFormat="0" applyFont="0" applyFill="0" applyBorder="0" applyProtection="0">
      <alignment horizontal="left" vertical="center" indent="2"/>
    </xf>
    <xf numFmtId="0" fontId="9" fillId="22" borderId="0" applyNumberFormat="0" applyBorder="0" applyAlignment="0" applyProtection="0"/>
    <xf numFmtId="0" fontId="4" fillId="4" borderId="2" applyNumberFormat="0" applyAlignment="0" applyProtection="0"/>
    <xf numFmtId="4" fontId="18" fillId="27" borderId="215">
      <alignment horizontal="right" vertical="center"/>
    </xf>
    <xf numFmtId="4" fontId="23" fillId="25" borderId="215">
      <alignment horizontal="right" vertical="center"/>
    </xf>
    <xf numFmtId="0" fontId="23" fillId="25" borderId="215">
      <alignment horizontal="right" vertical="center"/>
    </xf>
    <xf numFmtId="0" fontId="21" fillId="25" borderId="227">
      <alignment horizontal="left" vertical="center"/>
    </xf>
    <xf numFmtId="0" fontId="37" fillId="0" borderId="240" applyNumberFormat="0" applyFill="0" applyAlignment="0" applyProtection="0"/>
    <xf numFmtId="4" fontId="18" fillId="25" borderId="226">
      <alignment horizontal="right" vertical="center"/>
    </xf>
    <xf numFmtId="0" fontId="21" fillId="0" borderId="218">
      <alignment horizontal="left" vertical="center" wrapText="1" indent="2"/>
    </xf>
    <xf numFmtId="0" fontId="18" fillId="27" borderId="215">
      <alignment horizontal="right" vertical="center"/>
    </xf>
    <xf numFmtId="0" fontId="37" fillId="0" borderId="224" applyNumberFormat="0" applyFill="0" applyAlignment="0" applyProtection="0"/>
    <xf numFmtId="4" fontId="21" fillId="0" borderId="234">
      <alignment horizontal="right" vertical="center"/>
    </xf>
    <xf numFmtId="0" fontId="33" fillId="49" borderId="220" applyNumberFormat="0" applyAlignment="0" applyProtection="0"/>
    <xf numFmtId="0" fontId="32" fillId="49" borderId="223" applyNumberFormat="0" applyAlignment="0" applyProtection="0"/>
    <xf numFmtId="0" fontId="27" fillId="52" borderId="233" applyNumberFormat="0" applyFont="0" applyAlignment="0" applyProtection="0"/>
    <xf numFmtId="4" fontId="18" fillId="27" borderId="234">
      <alignment horizontal="right" vertical="center"/>
    </xf>
    <xf numFmtId="0" fontId="18" fillId="27" borderId="216">
      <alignment horizontal="right" vertical="center"/>
    </xf>
    <xf numFmtId="0" fontId="1" fillId="17" borderId="0" applyNumberFormat="0" applyBorder="0" applyAlignment="0" applyProtection="0"/>
    <xf numFmtId="0" fontId="5" fillId="4" borderId="1" applyNumberFormat="0" applyAlignment="0" applyProtection="0"/>
    <xf numFmtId="4" fontId="18" fillId="25" borderId="234">
      <alignment horizontal="right" vertical="center"/>
    </xf>
    <xf numFmtId="0" fontId="18" fillId="27" borderId="234">
      <alignment horizontal="right" vertical="center"/>
    </xf>
    <xf numFmtId="0" fontId="9" fillId="10" borderId="0" applyNumberFormat="0" applyBorder="0" applyAlignment="0" applyProtection="0"/>
    <xf numFmtId="0" fontId="21" fillId="0" borderId="226">
      <alignment horizontal="right" vertical="center"/>
    </xf>
    <xf numFmtId="0" fontId="18" fillId="25" borderId="226">
      <alignment horizontal="right" vertical="center"/>
    </xf>
    <xf numFmtId="0" fontId="21" fillId="25" borderId="243">
      <alignment horizontal="left" vertical="center"/>
    </xf>
    <xf numFmtId="0" fontId="1" fillId="9" borderId="0" applyNumberFormat="0" applyBorder="0" applyAlignment="0" applyProtection="0"/>
    <xf numFmtId="0" fontId="49" fillId="49" borderId="219" applyNumberFormat="0" applyAlignment="0" applyProtection="0"/>
    <xf numFmtId="0" fontId="1" fillId="17" borderId="0" applyNumberFormat="0" applyBorder="0" applyAlignment="0" applyProtection="0"/>
    <xf numFmtId="4" fontId="18" fillId="27" borderId="215">
      <alignment horizontal="right" vertical="center"/>
    </xf>
    <xf numFmtId="4" fontId="23" fillId="25" borderId="226">
      <alignment horizontal="right" vertical="center"/>
    </xf>
    <xf numFmtId="0" fontId="18" fillId="27" borderId="228">
      <alignment horizontal="right" vertical="center"/>
    </xf>
    <xf numFmtId="0" fontId="18" fillId="27" borderId="226">
      <alignment horizontal="right" vertical="center"/>
    </xf>
    <xf numFmtId="0" fontId="18" fillId="25" borderId="234">
      <alignment horizontal="right" vertical="center"/>
    </xf>
    <xf numFmtId="167" fontId="21" fillId="53" borderId="234" applyNumberFormat="0" applyFont="0" applyBorder="0" applyAlignment="0" applyProtection="0">
      <alignment horizontal="right" vertical="center"/>
    </xf>
    <xf numFmtId="0" fontId="21" fillId="26" borderId="226"/>
    <xf numFmtId="0" fontId="21" fillId="0" borderId="237">
      <alignment horizontal="left" vertical="center" wrapText="1" indent="2"/>
    </xf>
    <xf numFmtId="0" fontId="33" fillId="49" borderId="223" applyNumberFormat="0" applyAlignment="0" applyProtection="0"/>
    <xf numFmtId="0" fontId="27" fillId="52" borderId="214" applyNumberFormat="0" applyFont="0" applyAlignment="0" applyProtection="0"/>
    <xf numFmtId="49" fontId="21" fillId="0" borderId="227" applyNumberFormat="0" applyFont="0" applyFill="0" applyBorder="0" applyProtection="0">
      <alignment horizontal="left" vertical="center" indent="5"/>
    </xf>
    <xf numFmtId="0" fontId="1" fillId="17" borderId="0" applyNumberFormat="0" applyBorder="0" applyAlignment="0" applyProtection="0"/>
    <xf numFmtId="0" fontId="9" fillId="7" borderId="0" applyNumberFormat="0" applyBorder="0" applyAlignment="0" applyProtection="0"/>
    <xf numFmtId="0" fontId="27" fillId="52" borderId="214" applyNumberFormat="0" applyFont="0" applyAlignment="0" applyProtection="0"/>
    <xf numFmtId="0" fontId="1" fillId="8" borderId="0" applyNumberFormat="0" applyBorder="0" applyAlignment="0" applyProtection="0"/>
    <xf numFmtId="0" fontId="9" fillId="10" borderId="0" applyNumberFormat="0" applyBorder="0" applyAlignment="0" applyProtection="0"/>
    <xf numFmtId="0" fontId="21" fillId="0" borderId="226">
      <alignment horizontal="right" vertical="center"/>
    </xf>
    <xf numFmtId="0" fontId="21" fillId="0" borderId="215" applyNumberFormat="0" applyFill="0" applyAlignment="0" applyProtection="0"/>
    <xf numFmtId="0" fontId="1" fillId="9" borderId="0" applyNumberFormat="0" applyBorder="0" applyAlignment="0" applyProtection="0"/>
    <xf numFmtId="0" fontId="33" fillId="49" borderId="223" applyNumberFormat="0" applyAlignment="0" applyProtection="0"/>
    <xf numFmtId="0" fontId="36" fillId="36" borderId="223" applyNumberFormat="0" applyAlignment="0" applyProtection="0"/>
    <xf numFmtId="4" fontId="18" fillId="27" borderId="227">
      <alignment horizontal="right" vertical="center"/>
    </xf>
    <xf numFmtId="0" fontId="18" fillId="27" borderId="228">
      <alignment horizontal="right" vertical="center"/>
    </xf>
    <xf numFmtId="4" fontId="21" fillId="0" borderId="215" applyFill="0" applyBorder="0" applyProtection="0">
      <alignment horizontal="right" vertical="center"/>
    </xf>
    <xf numFmtId="0" fontId="18" fillId="27" borderId="226">
      <alignment horizontal="right" vertical="center"/>
    </xf>
    <xf numFmtId="0" fontId="18" fillId="27" borderId="226">
      <alignment horizontal="right" vertical="center"/>
    </xf>
    <xf numFmtId="0" fontId="30" fillId="49" borderId="222" applyNumberFormat="0" applyAlignment="0" applyProtection="0"/>
    <xf numFmtId="4" fontId="18" fillId="27" borderId="226">
      <alignment horizontal="right" vertical="center"/>
    </xf>
    <xf numFmtId="0" fontId="18" fillId="27" borderId="242">
      <alignment horizontal="right" vertical="center"/>
    </xf>
    <xf numFmtId="0" fontId="9" fillId="19" borderId="0" applyNumberFormat="0" applyBorder="0" applyAlignment="0" applyProtection="0"/>
    <xf numFmtId="0" fontId="21" fillId="25" borderId="235">
      <alignment horizontal="left" vertical="center"/>
    </xf>
    <xf numFmtId="0" fontId="27" fillId="52" borderId="225" applyNumberFormat="0" applyFont="0" applyAlignment="0" applyProtection="0"/>
    <xf numFmtId="0" fontId="1" fillId="17" borderId="0" applyNumberFormat="0" applyBorder="0" applyAlignment="0" applyProtection="0"/>
    <xf numFmtId="0" fontId="9" fillId="7" borderId="0" applyNumberFormat="0" applyBorder="0" applyAlignment="0" applyProtection="0"/>
    <xf numFmtId="0" fontId="23" fillId="25" borderId="215">
      <alignment horizontal="right" vertical="center"/>
    </xf>
    <xf numFmtId="0" fontId="36" fillId="36" borderId="220" applyNumberFormat="0" applyAlignment="0" applyProtection="0"/>
    <xf numFmtId="167" fontId="21" fillId="53" borderId="215" applyNumberFormat="0" applyFont="0" applyBorder="0" applyAlignment="0" applyProtection="0">
      <alignment horizontal="right" vertical="center"/>
    </xf>
    <xf numFmtId="0" fontId="36" fillId="36" borderId="220" applyNumberFormat="0" applyAlignment="0" applyProtection="0"/>
    <xf numFmtId="4" fontId="21" fillId="0" borderId="215">
      <alignment horizontal="right" vertical="center"/>
    </xf>
    <xf numFmtId="49" fontId="21" fillId="0" borderId="215" applyNumberFormat="0" applyFont="0" applyFill="0" applyBorder="0" applyProtection="0">
      <alignment horizontal="left" vertical="center" indent="2"/>
    </xf>
    <xf numFmtId="167" fontId="21" fillId="53" borderId="215" applyNumberFormat="0" applyFont="0" applyBorder="0" applyAlignment="0" applyProtection="0">
      <alignment horizontal="right" vertical="center"/>
    </xf>
    <xf numFmtId="49" fontId="21" fillId="0" borderId="227" applyNumberFormat="0" applyFont="0" applyFill="0" applyBorder="0" applyProtection="0">
      <alignment horizontal="left" vertical="center" indent="5"/>
    </xf>
    <xf numFmtId="49" fontId="20" fillId="0" borderId="215" applyNumberFormat="0" applyFill="0" applyBorder="0" applyProtection="0">
      <alignment horizontal="left" vertical="center"/>
    </xf>
    <xf numFmtId="0" fontId="21" fillId="25" borderId="227">
      <alignment horizontal="left" vertical="center"/>
    </xf>
    <xf numFmtId="0" fontId="21" fillId="25" borderId="235">
      <alignment horizontal="left" vertical="center"/>
    </xf>
    <xf numFmtId="4" fontId="18" fillId="27" borderId="215">
      <alignment horizontal="right" vertical="center"/>
    </xf>
    <xf numFmtId="0" fontId="30" fillId="49" borderId="230" applyNumberFormat="0" applyAlignment="0" applyProtection="0"/>
    <xf numFmtId="0" fontId="33" fillId="49" borderId="231" applyNumberFormat="0" applyAlignment="0" applyProtection="0"/>
    <xf numFmtId="0" fontId="23" fillId="25" borderId="226">
      <alignment horizontal="right" vertical="center"/>
    </xf>
    <xf numFmtId="0" fontId="18" fillId="27" borderId="244">
      <alignment horizontal="right" vertical="center"/>
    </xf>
    <xf numFmtId="0" fontId="36" fillId="36" borderId="220" applyNumberFormat="0" applyAlignment="0" applyProtection="0"/>
    <xf numFmtId="0" fontId="33" fillId="49" borderId="220" applyNumberFormat="0" applyAlignment="0" applyProtection="0"/>
    <xf numFmtId="4" fontId="21" fillId="0" borderId="215">
      <alignment horizontal="right" vertical="center"/>
    </xf>
    <xf numFmtId="0" fontId="21" fillId="27" borderId="218">
      <alignment horizontal="left" vertical="center" wrapText="1" indent="2"/>
    </xf>
    <xf numFmtId="0" fontId="21" fillId="0" borderId="218">
      <alignment horizontal="left" vertical="center" wrapText="1" indent="2"/>
    </xf>
    <xf numFmtId="0" fontId="49" fillId="49" borderId="219" applyNumberFormat="0" applyAlignment="0" applyProtection="0"/>
    <xf numFmtId="0" fontId="45" fillId="36" borderId="220" applyNumberFormat="0" applyAlignment="0" applyProtection="0"/>
    <xf numFmtId="0" fontId="32" fillId="49" borderId="220" applyNumberFormat="0" applyAlignment="0" applyProtection="0"/>
    <xf numFmtId="0" fontId="30" fillId="49" borderId="219" applyNumberFormat="0" applyAlignment="0" applyProtection="0"/>
    <xf numFmtId="0" fontId="18" fillId="27" borderId="217">
      <alignment horizontal="right" vertical="center"/>
    </xf>
    <xf numFmtId="0" fontId="23" fillId="25" borderId="215">
      <alignment horizontal="right" vertical="center"/>
    </xf>
    <xf numFmtId="4" fontId="18" fillId="25" borderId="215">
      <alignment horizontal="right" vertical="center"/>
    </xf>
    <xf numFmtId="4" fontId="18" fillId="27" borderId="215">
      <alignment horizontal="right" vertical="center"/>
    </xf>
    <xf numFmtId="49" fontId="21" fillId="0" borderId="216" applyNumberFormat="0" applyFont="0" applyFill="0" applyBorder="0" applyProtection="0">
      <alignment horizontal="left" vertical="center" indent="5"/>
    </xf>
    <xf numFmtId="4" fontId="21" fillId="0" borderId="215" applyFill="0" applyBorder="0" applyProtection="0">
      <alignment horizontal="right" vertical="center"/>
    </xf>
    <xf numFmtId="4" fontId="18" fillId="25" borderId="215">
      <alignment horizontal="right" vertical="center"/>
    </xf>
    <xf numFmtId="0" fontId="45" fillId="36" borderId="220" applyNumberFormat="0" applyAlignment="0" applyProtection="0"/>
    <xf numFmtId="0" fontId="36" fillId="36" borderId="220" applyNumberFormat="0" applyAlignment="0" applyProtection="0"/>
    <xf numFmtId="0" fontId="32" fillId="49" borderId="220" applyNumberFormat="0" applyAlignment="0" applyProtection="0"/>
    <xf numFmtId="0" fontId="21" fillId="27" borderId="218">
      <alignment horizontal="left" vertical="center" wrapText="1" indent="2"/>
    </xf>
    <xf numFmtId="0" fontId="21" fillId="0" borderId="218">
      <alignment horizontal="left" vertical="center" wrapText="1" indent="2"/>
    </xf>
    <xf numFmtId="0" fontId="21" fillId="27" borderId="218">
      <alignment horizontal="left" vertical="center" wrapText="1" indent="2"/>
    </xf>
    <xf numFmtId="0" fontId="21" fillId="26" borderId="251"/>
    <xf numFmtId="164" fontId="19" fillId="0" borderId="0" applyFont="0" applyFill="0" applyBorder="0" applyAlignment="0" applyProtection="0"/>
    <xf numFmtId="0" fontId="36" fillId="36" borderId="223" applyNumberFormat="0" applyAlignment="0" applyProtection="0"/>
    <xf numFmtId="49" fontId="21" fillId="0" borderId="226" applyNumberFormat="0" applyFont="0" applyFill="0" applyBorder="0" applyProtection="0">
      <alignment horizontal="left" vertical="center" indent="2"/>
    </xf>
    <xf numFmtId="0" fontId="8" fillId="0" borderId="3" applyNumberFormat="0" applyFill="0" applyAlignment="0" applyProtection="0"/>
    <xf numFmtId="0" fontId="32" fillId="49" borderId="223" applyNumberFormat="0" applyAlignment="0" applyProtection="0"/>
    <xf numFmtId="4" fontId="18" fillId="27" borderId="227">
      <alignment horizontal="right" vertical="center"/>
    </xf>
    <xf numFmtId="0" fontId="21" fillId="27" borderId="229">
      <alignment horizontal="left" vertical="center" wrapText="1" indent="2"/>
    </xf>
    <xf numFmtId="0" fontId="45" fillId="36" borderId="223" applyNumberFormat="0" applyAlignment="0" applyProtection="0"/>
    <xf numFmtId="0" fontId="18" fillId="27" borderId="226">
      <alignment horizontal="right" vertical="center"/>
    </xf>
    <xf numFmtId="4" fontId="21" fillId="0" borderId="226">
      <alignment horizontal="right" vertical="center"/>
    </xf>
    <xf numFmtId="0" fontId="45" fillId="36" borderId="223" applyNumberFormat="0" applyAlignment="0" applyProtection="0"/>
    <xf numFmtId="0" fontId="21" fillId="0" borderId="229">
      <alignment horizontal="left" vertical="center" wrapText="1" indent="2"/>
    </xf>
    <xf numFmtId="0" fontId="18" fillId="27" borderId="226">
      <alignment horizontal="right" vertical="center"/>
    </xf>
    <xf numFmtId="0" fontId="36" fillId="36" borderId="223" applyNumberFormat="0" applyAlignment="0" applyProtection="0"/>
    <xf numFmtId="0" fontId="37" fillId="0" borderId="224" applyNumberFormat="0" applyFill="0" applyAlignment="0" applyProtection="0"/>
    <xf numFmtId="167" fontId="21" fillId="53" borderId="226" applyNumberFormat="0" applyFont="0" applyBorder="0" applyAlignment="0" applyProtection="0">
      <alignment horizontal="right" vertical="center"/>
    </xf>
    <xf numFmtId="49" fontId="21" fillId="0" borderId="226" applyNumberFormat="0" applyFont="0" applyFill="0" applyBorder="0" applyProtection="0">
      <alignment horizontal="left" vertical="center" indent="2"/>
    </xf>
    <xf numFmtId="0" fontId="32" fillId="49" borderId="231" applyNumberFormat="0" applyAlignment="0" applyProtection="0"/>
    <xf numFmtId="4" fontId="18" fillId="27" borderId="242">
      <alignment horizontal="right" vertical="center"/>
    </xf>
    <xf numFmtId="0" fontId="21" fillId="26" borderId="234"/>
    <xf numFmtId="0" fontId="49" fillId="49" borderId="255" applyNumberFormat="0" applyAlignment="0" applyProtection="0"/>
    <xf numFmtId="0" fontId="1" fillId="6" borderId="0" applyNumberFormat="0" applyBorder="0" applyAlignment="0" applyProtection="0"/>
    <xf numFmtId="0" fontId="19" fillId="52" borderId="233" applyNumberFormat="0" applyFont="0" applyAlignment="0" applyProtection="0"/>
    <xf numFmtId="0" fontId="5" fillId="4" borderId="1" applyNumberFormat="0" applyAlignment="0" applyProtection="0"/>
    <xf numFmtId="0" fontId="19" fillId="52" borderId="241" applyNumberFormat="0" applyFont="0" applyAlignment="0" applyProtection="0"/>
    <xf numFmtId="0" fontId="21" fillId="0" borderId="254">
      <alignment horizontal="left" vertical="center" wrapText="1" indent="2"/>
    </xf>
    <xf numFmtId="0" fontId="4" fillId="4" borderId="2" applyNumberFormat="0" applyAlignment="0" applyProtection="0"/>
    <xf numFmtId="167" fontId="21" fillId="53" borderId="234" applyNumberFormat="0" applyFont="0" applyBorder="0" applyAlignment="0" applyProtection="0">
      <alignment horizontal="right" vertical="center"/>
    </xf>
    <xf numFmtId="0" fontId="49" fillId="49" borderId="230" applyNumberFormat="0" applyAlignment="0" applyProtection="0"/>
    <xf numFmtId="0" fontId="21" fillId="0" borderId="234" applyNumberFormat="0" applyFill="0" applyAlignment="0" applyProtection="0"/>
    <xf numFmtId="0" fontId="45" fillId="36" borderId="239" applyNumberFormat="0" applyAlignment="0" applyProtection="0"/>
    <xf numFmtId="0" fontId="30" fillId="49" borderId="238" applyNumberFormat="0" applyAlignment="0" applyProtection="0"/>
    <xf numFmtId="0" fontId="21" fillId="0" borderId="237">
      <alignment horizontal="left" vertical="center" wrapText="1" indent="2"/>
    </xf>
    <xf numFmtId="4" fontId="18" fillId="27" borderId="226">
      <alignment horizontal="right" vertical="center"/>
    </xf>
    <xf numFmtId="4" fontId="18" fillId="27" borderId="228">
      <alignment horizontal="right" vertical="center"/>
    </xf>
    <xf numFmtId="0" fontId="45" fillId="36" borderId="239" applyNumberFormat="0" applyAlignment="0" applyProtection="0"/>
    <xf numFmtId="0" fontId="33" fillId="49" borderId="223" applyNumberFormat="0" applyAlignment="0" applyProtection="0"/>
    <xf numFmtId="0" fontId="18" fillId="27" borderId="234">
      <alignment horizontal="right" vertical="center"/>
    </xf>
    <xf numFmtId="49" fontId="20" fillId="0" borderId="226" applyNumberFormat="0" applyFill="0" applyBorder="0" applyProtection="0">
      <alignment horizontal="left" vertical="center"/>
    </xf>
    <xf numFmtId="4" fontId="18" fillId="27" borderId="226">
      <alignment horizontal="right" vertical="center"/>
    </xf>
    <xf numFmtId="0" fontId="52" fillId="0" borderId="224" applyNumberFormat="0" applyFill="0" applyAlignment="0" applyProtection="0"/>
    <xf numFmtId="4" fontId="21" fillId="26" borderId="226"/>
    <xf numFmtId="0" fontId="1" fillId="9" borderId="0" applyNumberFormat="0" applyBorder="0" applyAlignment="0" applyProtection="0"/>
    <xf numFmtId="4" fontId="21" fillId="26" borderId="226"/>
    <xf numFmtId="0" fontId="45" fillId="36" borderId="223" applyNumberFormat="0" applyAlignment="0" applyProtection="0"/>
    <xf numFmtId="49" fontId="20" fillId="0" borderId="234" applyNumberFormat="0" applyFill="0" applyBorder="0" applyProtection="0">
      <alignment horizontal="left" vertical="center"/>
    </xf>
    <xf numFmtId="0" fontId="18" fillId="27" borderId="236">
      <alignment horizontal="right" vertical="center"/>
    </xf>
    <xf numFmtId="0" fontId="33" fillId="49" borderId="223" applyNumberFormat="0" applyAlignment="0" applyProtection="0"/>
    <xf numFmtId="0" fontId="37" fillId="0" borderId="232" applyNumberFormat="0" applyFill="0" applyAlignment="0" applyProtection="0"/>
    <xf numFmtId="0" fontId="52" fillId="0" borderId="232" applyNumberFormat="0" applyFill="0" applyAlignment="0" applyProtection="0"/>
    <xf numFmtId="0" fontId="21" fillId="27" borderId="245">
      <alignment horizontal="left" vertical="center" wrapText="1" indent="2"/>
    </xf>
    <xf numFmtId="0" fontId="19" fillId="52" borderId="225" applyNumberFormat="0" applyFont="0" applyAlignment="0" applyProtection="0"/>
    <xf numFmtId="167" fontId="21" fillId="53" borderId="226" applyNumberFormat="0" applyFont="0" applyBorder="0" applyAlignment="0" applyProtection="0">
      <alignment horizontal="right" vertical="center"/>
    </xf>
    <xf numFmtId="0" fontId="52" fillId="0" borderId="232" applyNumberFormat="0" applyFill="0" applyAlignment="0" applyProtection="0"/>
    <xf numFmtId="4" fontId="21" fillId="26" borderId="242"/>
    <xf numFmtId="0" fontId="49" fillId="49" borderId="222" applyNumberFormat="0" applyAlignment="0" applyProtection="0"/>
    <xf numFmtId="167" fontId="21" fillId="53" borderId="234" applyNumberFormat="0" applyFont="0" applyBorder="0" applyAlignment="0" applyProtection="0">
      <alignment horizontal="right" vertical="center"/>
    </xf>
    <xf numFmtId="49" fontId="21" fillId="0" borderId="242" applyNumberFormat="0" applyFont="0" applyFill="0" applyBorder="0" applyProtection="0">
      <alignment horizontal="left" vertical="center" indent="2"/>
    </xf>
    <xf numFmtId="0" fontId="18" fillId="27" borderId="253">
      <alignment horizontal="right" vertical="center"/>
    </xf>
    <xf numFmtId="0" fontId="18" fillId="27" borderId="244">
      <alignment horizontal="right" vertical="center"/>
    </xf>
    <xf numFmtId="4" fontId="18" fillId="27" borderId="242">
      <alignment horizontal="right" vertical="center"/>
    </xf>
    <xf numFmtId="4" fontId="21" fillId="0" borderId="215" applyFill="0" applyBorder="0" applyProtection="0">
      <alignment horizontal="right" vertical="center"/>
    </xf>
    <xf numFmtId="4" fontId="18" fillId="25" borderId="226">
      <alignment horizontal="right" vertical="center"/>
    </xf>
    <xf numFmtId="0" fontId="21" fillId="0" borderId="229">
      <alignment horizontal="left" vertical="center" wrapText="1" indent="2"/>
    </xf>
    <xf numFmtId="4" fontId="21" fillId="0" borderId="234" applyFill="0" applyBorder="0" applyProtection="0">
      <alignment horizontal="right" vertical="center"/>
    </xf>
    <xf numFmtId="0" fontId="45" fillId="36" borderId="231" applyNumberFormat="0" applyAlignment="0" applyProtection="0"/>
    <xf numFmtId="0" fontId="30" fillId="49" borderId="238" applyNumberFormat="0" applyAlignment="0" applyProtection="0"/>
    <xf numFmtId="0" fontId="21" fillId="26" borderId="226"/>
    <xf numFmtId="0" fontId="45" fillId="36" borderId="239" applyNumberFormat="0" applyAlignment="0" applyProtection="0"/>
    <xf numFmtId="4" fontId="21" fillId="26" borderId="234"/>
    <xf numFmtId="4" fontId="18" fillId="27" borderId="234">
      <alignment horizontal="right" vertical="center"/>
    </xf>
    <xf numFmtId="0" fontId="52" fillId="0" borderId="224" applyNumberFormat="0" applyFill="0" applyAlignment="0" applyProtection="0"/>
    <xf numFmtId="0" fontId="21" fillId="0" borderId="259">
      <alignment horizontal="right" vertical="center"/>
    </xf>
    <xf numFmtId="4" fontId="18" fillId="27" borderId="228">
      <alignment horizontal="right" vertical="center"/>
    </xf>
    <xf numFmtId="49" fontId="21" fillId="0" borderId="227" applyNumberFormat="0" applyFont="0" applyFill="0" applyBorder="0" applyProtection="0">
      <alignment horizontal="left" vertical="center" indent="5"/>
    </xf>
    <xf numFmtId="0" fontId="23" fillId="25" borderId="226">
      <alignment horizontal="right" vertical="center"/>
    </xf>
    <xf numFmtId="4" fontId="18" fillId="25" borderId="226">
      <alignment horizontal="right" vertical="center"/>
    </xf>
    <xf numFmtId="0" fontId="52" fillId="0" borderId="232" applyNumberFormat="0" applyFill="0" applyAlignment="0" applyProtection="0"/>
    <xf numFmtId="0" fontId="18" fillId="27" borderId="227">
      <alignment horizontal="right" vertical="center"/>
    </xf>
    <xf numFmtId="49" fontId="21" fillId="0" borderId="234" applyNumberFormat="0" applyFont="0" applyFill="0" applyBorder="0" applyProtection="0">
      <alignment horizontal="left" vertical="center" indent="2"/>
    </xf>
    <xf numFmtId="0" fontId="21" fillId="0" borderId="229">
      <alignment horizontal="left" vertical="center" wrapText="1" indent="2"/>
    </xf>
    <xf numFmtId="4" fontId="18" fillId="25" borderId="234">
      <alignment horizontal="right" vertical="center"/>
    </xf>
    <xf numFmtId="0" fontId="52" fillId="0" borderId="224" applyNumberFormat="0" applyFill="0" applyAlignment="0" applyProtection="0"/>
    <xf numFmtId="4" fontId="18" fillId="27" borderId="242">
      <alignment horizontal="right" vertical="center"/>
    </xf>
    <xf numFmtId="0" fontId="9" fillId="19" borderId="0" applyNumberFormat="0" applyBorder="0" applyAlignment="0" applyProtection="0"/>
    <xf numFmtId="0" fontId="27" fillId="52" borderId="225" applyNumberFormat="0" applyFont="0" applyAlignment="0" applyProtection="0"/>
    <xf numFmtId="0" fontId="21" fillId="0" borderId="234" applyNumberFormat="0" applyFill="0" applyAlignment="0" applyProtection="0"/>
    <xf numFmtId="0" fontId="1" fillId="18" borderId="0" applyNumberFormat="0" applyBorder="0" applyAlignment="0" applyProtection="0"/>
    <xf numFmtId="4" fontId="18" fillId="27" borderId="234">
      <alignment horizontal="right" vertical="center"/>
    </xf>
    <xf numFmtId="0" fontId="9" fillId="10" borderId="0" applyNumberFormat="0" applyBorder="0" applyAlignment="0" applyProtection="0"/>
    <xf numFmtId="0" fontId="33" fillId="49" borderId="231" applyNumberFormat="0" applyAlignment="0" applyProtection="0"/>
    <xf numFmtId="0" fontId="45" fillId="36" borderId="223" applyNumberFormat="0" applyAlignment="0" applyProtection="0"/>
    <xf numFmtId="4" fontId="18" fillId="25" borderId="226">
      <alignment horizontal="right" vertical="center"/>
    </xf>
    <xf numFmtId="4" fontId="18" fillId="27" borderId="228">
      <alignment horizontal="right" vertical="center"/>
    </xf>
    <xf numFmtId="49" fontId="20" fillId="0" borderId="234" applyNumberFormat="0" applyFill="0" applyBorder="0" applyProtection="0">
      <alignment horizontal="left" vertical="center"/>
    </xf>
    <xf numFmtId="49" fontId="20" fillId="0" borderId="234" applyNumberFormat="0" applyFill="0" applyBorder="0" applyProtection="0">
      <alignment horizontal="left" vertical="center"/>
    </xf>
    <xf numFmtId="0" fontId="30" fillId="49" borderId="255" applyNumberFormat="0" applyAlignment="0" applyProtection="0"/>
    <xf numFmtId="4" fontId="18" fillId="27" borderId="234">
      <alignment horizontal="right" vertical="center"/>
    </xf>
    <xf numFmtId="0" fontId="1" fillId="9" borderId="0" applyNumberFormat="0" applyBorder="0" applyAlignment="0" applyProtection="0"/>
    <xf numFmtId="0" fontId="18" fillId="27" borderId="227">
      <alignment horizontal="right" vertical="center"/>
    </xf>
    <xf numFmtId="0" fontId="21" fillId="26" borderId="242"/>
    <xf numFmtId="4" fontId="18" fillId="27" borderId="236">
      <alignment horizontal="right" vertical="center"/>
    </xf>
    <xf numFmtId="0" fontId="1" fillId="15" borderId="0" applyNumberFormat="0" applyBorder="0" applyAlignment="0" applyProtection="0"/>
    <xf numFmtId="4" fontId="21" fillId="26" borderId="226"/>
    <xf numFmtId="0" fontId="21" fillId="0" borderId="234">
      <alignment horizontal="right" vertical="center"/>
    </xf>
    <xf numFmtId="0" fontId="33" fillId="49" borderId="223" applyNumberFormat="0" applyAlignment="0" applyProtection="0"/>
    <xf numFmtId="0" fontId="30" fillId="49" borderId="222" applyNumberFormat="0" applyAlignment="0" applyProtection="0"/>
    <xf numFmtId="0" fontId="5" fillId="4" borderId="1" applyNumberFormat="0" applyAlignment="0" applyProtection="0"/>
    <xf numFmtId="4" fontId="23" fillId="25" borderId="234">
      <alignment horizontal="right" vertical="center"/>
    </xf>
    <xf numFmtId="0" fontId="33" fillId="49" borderId="223" applyNumberFormat="0" applyAlignment="0" applyProtection="0"/>
    <xf numFmtId="4" fontId="21" fillId="0" borderId="226" applyFill="0" applyBorder="0" applyProtection="0">
      <alignment horizontal="right" vertical="center"/>
    </xf>
    <xf numFmtId="0" fontId="1" fillId="14" borderId="0" applyNumberFormat="0" applyBorder="0" applyAlignment="0" applyProtection="0"/>
    <xf numFmtId="0" fontId="21" fillId="0" borderId="234">
      <alignment horizontal="right" vertical="center"/>
    </xf>
    <xf numFmtId="0" fontId="9" fillId="22" borderId="0" applyNumberFormat="0" applyBorder="0" applyAlignment="0" applyProtection="0"/>
    <xf numFmtId="0" fontId="21" fillId="26" borderId="242"/>
    <xf numFmtId="0" fontId="9" fillId="13" borderId="0" applyNumberFormat="0" applyBorder="0" applyAlignment="0" applyProtection="0"/>
    <xf numFmtId="49" fontId="21" fillId="0" borderId="226" applyNumberFormat="0" applyFont="0" applyFill="0" applyBorder="0" applyProtection="0">
      <alignment horizontal="left" vertical="center" indent="2"/>
    </xf>
    <xf numFmtId="0" fontId="18" fillId="27" borderId="251">
      <alignment horizontal="right" vertical="center"/>
    </xf>
    <xf numFmtId="0" fontId="21" fillId="27" borderId="237">
      <alignment horizontal="left" vertical="center" wrapText="1" indent="2"/>
    </xf>
    <xf numFmtId="0" fontId="1" fillId="8" borderId="0" applyNumberFormat="0" applyBorder="0" applyAlignment="0" applyProtection="0"/>
    <xf numFmtId="0" fontId="1" fillId="21" borderId="0" applyNumberFormat="0" applyBorder="0" applyAlignment="0" applyProtection="0"/>
    <xf numFmtId="0" fontId="45" fillId="36" borderId="223" applyNumberFormat="0" applyAlignment="0" applyProtection="0"/>
    <xf numFmtId="49" fontId="21" fillId="0" borderId="235" applyNumberFormat="0" applyFont="0" applyFill="0" applyBorder="0" applyProtection="0">
      <alignment horizontal="left" vertical="center" indent="5"/>
    </xf>
    <xf numFmtId="4" fontId="18" fillId="27" borderId="244">
      <alignment horizontal="right" vertical="center"/>
    </xf>
    <xf numFmtId="0" fontId="21" fillId="26" borderId="234"/>
    <xf numFmtId="0" fontId="18" fillId="27" borderId="227">
      <alignment horizontal="right" vertical="center"/>
    </xf>
    <xf numFmtId="0" fontId="27" fillId="52" borderId="233" applyNumberFormat="0" applyFont="0" applyAlignment="0" applyProtection="0"/>
    <xf numFmtId="4" fontId="18" fillId="27" borderId="234">
      <alignment horizontal="right" vertical="center"/>
    </xf>
    <xf numFmtId="4" fontId="21" fillId="0" borderId="234">
      <alignment horizontal="right" vertical="center"/>
    </xf>
    <xf numFmtId="49" fontId="21" fillId="0" borderId="242" applyNumberFormat="0" applyFont="0" applyFill="0" applyBorder="0" applyProtection="0">
      <alignment horizontal="left" vertical="center" indent="2"/>
    </xf>
    <xf numFmtId="49" fontId="21" fillId="0" borderId="252" applyNumberFormat="0" applyFont="0" applyFill="0" applyBorder="0" applyProtection="0">
      <alignment horizontal="left" vertical="center" indent="5"/>
    </xf>
    <xf numFmtId="0" fontId="18" fillId="27" borderId="226">
      <alignment horizontal="right" vertical="center"/>
    </xf>
    <xf numFmtId="0" fontId="21" fillId="0" borderId="242" applyNumberFormat="0" applyFill="0" applyAlignment="0" applyProtection="0"/>
    <xf numFmtId="0" fontId="18" fillId="27" borderId="251">
      <alignment horizontal="right" vertical="center"/>
    </xf>
    <xf numFmtId="0" fontId="49" fillId="49" borderId="222" applyNumberFormat="0" applyAlignment="0" applyProtection="0"/>
    <xf numFmtId="49" fontId="21" fillId="0" borderId="226" applyNumberFormat="0" applyFont="0" applyFill="0" applyBorder="0" applyProtection="0">
      <alignment horizontal="left" vertical="center" indent="2"/>
    </xf>
    <xf numFmtId="0" fontId="1" fillId="6" borderId="0" applyNumberFormat="0" applyBorder="0" applyAlignment="0" applyProtection="0"/>
    <xf numFmtId="0" fontId="27" fillId="52" borderId="241" applyNumberFormat="0" applyFont="0" applyAlignment="0" applyProtection="0"/>
    <xf numFmtId="167" fontId="21" fillId="53" borderId="226" applyNumberFormat="0" applyFont="0" applyBorder="0" applyAlignment="0" applyProtection="0">
      <alignment horizontal="right" vertical="center"/>
    </xf>
    <xf numFmtId="4" fontId="21" fillId="26" borderId="226"/>
    <xf numFmtId="0" fontId="27" fillId="52" borderId="225" applyNumberFormat="0" applyFont="0" applyAlignment="0" applyProtection="0"/>
    <xf numFmtId="0" fontId="18" fillId="25" borderId="226">
      <alignment horizontal="right" vertical="center"/>
    </xf>
    <xf numFmtId="0" fontId="52" fillId="0" borderId="240" applyNumberFormat="0" applyFill="0" applyAlignment="0" applyProtection="0"/>
    <xf numFmtId="0" fontId="18" fillId="27" borderId="234">
      <alignment horizontal="right" vertical="center"/>
    </xf>
    <xf numFmtId="0" fontId="1" fillId="5" borderId="0" applyNumberFormat="0" applyBorder="0" applyAlignment="0" applyProtection="0"/>
    <xf numFmtId="0" fontId="21" fillId="27" borderId="237">
      <alignment horizontal="left" vertical="center" wrapText="1" indent="2"/>
    </xf>
    <xf numFmtId="0" fontId="49" fillId="49" borderId="222" applyNumberFormat="0" applyAlignment="0" applyProtection="0"/>
    <xf numFmtId="0" fontId="7" fillId="0" borderId="0" applyNumberFormat="0" applyFill="0" applyBorder="0" applyAlignment="0" applyProtection="0"/>
    <xf numFmtId="0" fontId="33" fillId="49" borderId="231" applyNumberFormat="0" applyAlignment="0" applyProtection="0"/>
    <xf numFmtId="0" fontId="1" fillId="14" borderId="0" applyNumberFormat="0" applyBorder="0" applyAlignment="0" applyProtection="0"/>
    <xf numFmtId="0" fontId="33" fillId="49" borderId="231" applyNumberFormat="0" applyAlignment="0" applyProtection="0"/>
    <xf numFmtId="0" fontId="18" fillId="25" borderId="234">
      <alignment horizontal="right" vertical="center"/>
    </xf>
    <xf numFmtId="0" fontId="1" fillId="12" borderId="0" applyNumberFormat="0" applyBorder="0" applyAlignment="0" applyProtection="0"/>
    <xf numFmtId="4" fontId="21" fillId="26" borderId="234"/>
    <xf numFmtId="0" fontId="9" fillId="13" borderId="0" applyNumberFormat="0" applyBorder="0" applyAlignment="0" applyProtection="0"/>
    <xf numFmtId="0" fontId="21" fillId="0" borderId="234" applyNumberFormat="0" applyFill="0" applyAlignment="0" applyProtection="0"/>
    <xf numFmtId="0" fontId="21" fillId="0" borderId="215">
      <alignment horizontal="right" vertical="center"/>
    </xf>
    <xf numFmtId="4" fontId="23" fillId="25" borderId="242">
      <alignment horizontal="right" vertical="center"/>
    </xf>
    <xf numFmtId="0" fontId="36" fillId="36" borderId="223" applyNumberFormat="0" applyAlignment="0" applyProtection="0"/>
    <xf numFmtId="0" fontId="21" fillId="0" borderId="234" applyNumberFormat="0" applyFill="0" applyAlignment="0" applyProtection="0"/>
    <xf numFmtId="0" fontId="21" fillId="0" borderId="237">
      <alignment horizontal="left" vertical="center" wrapText="1" indent="2"/>
    </xf>
    <xf numFmtId="49" fontId="21" fillId="0" borderId="234" applyNumberFormat="0" applyFont="0" applyFill="0" applyBorder="0" applyProtection="0">
      <alignment horizontal="left" vertical="center" indent="2"/>
    </xf>
    <xf numFmtId="0" fontId="33" fillId="49" borderId="223" applyNumberFormat="0" applyAlignment="0" applyProtection="0"/>
    <xf numFmtId="0" fontId="45" fillId="36" borderId="223" applyNumberFormat="0" applyAlignment="0" applyProtection="0"/>
    <xf numFmtId="0" fontId="21" fillId="0" borderId="237">
      <alignment horizontal="left" vertical="center" wrapText="1" indent="2"/>
    </xf>
    <xf numFmtId="4" fontId="18" fillId="27" borderId="234">
      <alignment horizontal="right" vertical="center"/>
    </xf>
    <xf numFmtId="0" fontId="27" fillId="52" borderId="225" applyNumberFormat="0" applyFont="0" applyAlignment="0" applyProtection="0"/>
    <xf numFmtId="0" fontId="21" fillId="0" borderId="242" applyNumberFormat="0" applyFill="0" applyAlignment="0" applyProtection="0"/>
    <xf numFmtId="0" fontId="8" fillId="0" borderId="3" applyNumberFormat="0" applyFill="0" applyAlignment="0" applyProtection="0"/>
    <xf numFmtId="0" fontId="1" fillId="17" borderId="0" applyNumberFormat="0" applyBorder="0" applyAlignment="0" applyProtection="0"/>
    <xf numFmtId="0" fontId="9" fillId="10" borderId="0" applyNumberFormat="0" applyBorder="0" applyAlignment="0" applyProtection="0"/>
    <xf numFmtId="0" fontId="45" fillId="36" borderId="223" applyNumberFormat="0" applyAlignment="0" applyProtection="0"/>
    <xf numFmtId="0" fontId="1" fillId="5" borderId="0" applyNumberFormat="0" applyBorder="0" applyAlignment="0" applyProtection="0"/>
    <xf numFmtId="0" fontId="9" fillId="10" borderId="0" applyNumberFormat="0" applyBorder="0" applyAlignment="0" applyProtection="0"/>
    <xf numFmtId="0" fontId="18" fillId="27" borderId="242">
      <alignment horizontal="right" vertical="center"/>
    </xf>
    <xf numFmtId="49" fontId="20" fillId="0" borderId="234" applyNumberFormat="0" applyFill="0" applyBorder="0" applyProtection="0">
      <alignment horizontal="left" vertical="center"/>
    </xf>
    <xf numFmtId="4" fontId="21" fillId="0" borderId="226">
      <alignment horizontal="right" vertical="center"/>
    </xf>
    <xf numFmtId="0" fontId="1" fillId="9" borderId="0" applyNumberFormat="0" applyBorder="0" applyAlignment="0" applyProtection="0"/>
    <xf numFmtId="0" fontId="1" fillId="18" borderId="0" applyNumberFormat="0" applyBorder="0" applyAlignment="0" applyProtection="0"/>
    <xf numFmtId="0" fontId="18" fillId="27" borderId="236">
      <alignment horizontal="right" vertical="center"/>
    </xf>
    <xf numFmtId="0" fontId="21" fillId="26" borderId="242"/>
    <xf numFmtId="0" fontId="1" fillId="21" borderId="0" applyNumberFormat="0" applyBorder="0" applyAlignment="0" applyProtection="0"/>
    <xf numFmtId="49" fontId="21" fillId="0" borderId="227" applyNumberFormat="0" applyFont="0" applyFill="0" applyBorder="0" applyProtection="0">
      <alignment horizontal="left" vertical="center" indent="5"/>
    </xf>
    <xf numFmtId="0" fontId="27" fillId="52" borderId="241" applyNumberFormat="0" applyFont="0" applyAlignment="0" applyProtection="0"/>
    <xf numFmtId="49" fontId="21" fillId="0" borderId="235" applyNumberFormat="0" applyFont="0" applyFill="0" applyBorder="0" applyProtection="0">
      <alignment horizontal="left" vertical="center" indent="5"/>
    </xf>
    <xf numFmtId="0" fontId="52" fillId="0" borderId="240" applyNumberFormat="0" applyFill="0" applyAlignment="0" applyProtection="0"/>
    <xf numFmtId="0" fontId="21" fillId="0" borderId="226" applyNumberFormat="0" applyFill="0" applyAlignment="0" applyProtection="0"/>
    <xf numFmtId="0" fontId="27" fillId="52" borderId="233" applyNumberFormat="0" applyFont="0" applyAlignment="0" applyProtection="0"/>
    <xf numFmtId="4" fontId="21" fillId="0" borderId="234" applyFill="0" applyBorder="0" applyProtection="0">
      <alignment horizontal="right" vertical="center"/>
    </xf>
    <xf numFmtId="0" fontId="21" fillId="0" borderId="242">
      <alignment horizontal="right" vertical="center"/>
    </xf>
    <xf numFmtId="0" fontId="52" fillId="0" borderId="232" applyNumberFormat="0" applyFill="0" applyAlignment="0" applyProtection="0"/>
    <xf numFmtId="0" fontId="37" fillId="0" borderId="224" applyNumberFormat="0" applyFill="0" applyAlignment="0" applyProtection="0"/>
    <xf numFmtId="0" fontId="1" fillId="20" borderId="0" applyNumberFormat="0" applyBorder="0" applyAlignment="0" applyProtection="0"/>
    <xf numFmtId="0" fontId="9" fillId="16" borderId="0" applyNumberFormat="0" applyBorder="0" applyAlignment="0" applyProtection="0"/>
    <xf numFmtId="0" fontId="37" fillId="0" borderId="224" applyNumberFormat="0" applyFill="0" applyAlignment="0" applyProtection="0"/>
    <xf numFmtId="4" fontId="21" fillId="0" borderId="234">
      <alignment horizontal="right" vertical="center"/>
    </xf>
    <xf numFmtId="0" fontId="6" fillId="0" borderId="0" applyNumberFormat="0" applyFill="0" applyBorder="0" applyAlignment="0" applyProtection="0"/>
    <xf numFmtId="4" fontId="18" fillId="27" borderId="234">
      <alignment horizontal="right" vertical="center"/>
    </xf>
    <xf numFmtId="0" fontId="1" fillId="11" borderId="0" applyNumberFormat="0" applyBorder="0" applyAlignment="0" applyProtection="0"/>
    <xf numFmtId="164" fontId="19" fillId="0" borderId="0" applyFont="0" applyFill="0" applyBorder="0" applyAlignment="0" applyProtection="0"/>
    <xf numFmtId="0" fontId="19" fillId="52" borderId="225" applyNumberFormat="0" applyFont="0" applyAlignment="0" applyProtection="0"/>
    <xf numFmtId="0" fontId="19" fillId="52" borderId="225" applyNumberFormat="0" applyFont="0" applyAlignment="0" applyProtection="0"/>
    <xf numFmtId="0" fontId="1" fillId="20" borderId="0" applyNumberFormat="0" applyBorder="0" applyAlignment="0" applyProtection="0"/>
    <xf numFmtId="4" fontId="21" fillId="0" borderId="226" applyFill="0" applyBorder="0" applyProtection="0">
      <alignment horizontal="right" vertical="center"/>
    </xf>
    <xf numFmtId="0" fontId="18" fillId="27" borderId="236">
      <alignment horizontal="right" vertical="center"/>
    </xf>
    <xf numFmtId="4" fontId="21" fillId="0" borderId="234">
      <alignment horizontal="right" vertical="center"/>
    </xf>
    <xf numFmtId="0" fontId="21" fillId="0" borderId="226" applyNumberFormat="0" applyFill="0" applyAlignment="0" applyProtection="0"/>
    <xf numFmtId="0" fontId="36" fillId="36" borderId="223" applyNumberFormat="0" applyAlignment="0" applyProtection="0"/>
    <xf numFmtId="0" fontId="1" fillId="8" borderId="0" applyNumberFormat="0" applyBorder="0" applyAlignment="0" applyProtection="0"/>
    <xf numFmtId="49" fontId="21" fillId="0" borderId="235" applyNumberFormat="0" applyFont="0" applyFill="0" applyBorder="0" applyProtection="0">
      <alignment horizontal="left" vertical="center" indent="5"/>
    </xf>
    <xf numFmtId="0" fontId="49" fillId="49" borderId="230" applyNumberFormat="0" applyAlignment="0" applyProtection="0"/>
    <xf numFmtId="0" fontId="18" fillId="27" borderId="228">
      <alignment horizontal="right" vertical="center"/>
    </xf>
    <xf numFmtId="0" fontId="21" fillId="27" borderId="229">
      <alignment horizontal="left" vertical="center" wrapText="1" indent="2"/>
    </xf>
    <xf numFmtId="0" fontId="32" fillId="49" borderId="223" applyNumberFormat="0" applyAlignment="0" applyProtection="0"/>
    <xf numFmtId="4" fontId="18" fillId="27" borderId="242">
      <alignment horizontal="right" vertical="center"/>
    </xf>
    <xf numFmtId="0" fontId="1" fillId="17" borderId="0" applyNumberFormat="0" applyBorder="0" applyAlignment="0" applyProtection="0"/>
    <xf numFmtId="0" fontId="33" fillId="49" borderId="231" applyNumberFormat="0" applyAlignment="0" applyProtection="0"/>
    <xf numFmtId="0" fontId="36" fillId="36" borderId="223" applyNumberFormat="0" applyAlignment="0" applyProtection="0"/>
    <xf numFmtId="4" fontId="18" fillId="27" borderId="226">
      <alignment horizontal="right" vertical="center"/>
    </xf>
    <xf numFmtId="167" fontId="21" fillId="53" borderId="226" applyNumberFormat="0" applyFont="0" applyBorder="0" applyAlignment="0" applyProtection="0">
      <alignment horizontal="right" vertical="center"/>
    </xf>
    <xf numFmtId="4" fontId="18" fillId="27" borderId="253">
      <alignment horizontal="right" vertical="center"/>
    </xf>
    <xf numFmtId="0" fontId="1" fillId="5" borderId="0" applyNumberFormat="0" applyBorder="0" applyAlignment="0" applyProtection="0"/>
    <xf numFmtId="0" fontId="21" fillId="25" borderId="227">
      <alignment horizontal="left" vertical="center"/>
    </xf>
    <xf numFmtId="0" fontId="52" fillId="0" borderId="240" applyNumberFormat="0" applyFill="0" applyAlignment="0" applyProtection="0"/>
    <xf numFmtId="0" fontId="1" fillId="17" borderId="0" applyNumberFormat="0" applyBorder="0" applyAlignment="0" applyProtection="0"/>
    <xf numFmtId="0" fontId="37" fillId="0" borderId="224" applyNumberFormat="0" applyFill="0" applyAlignment="0" applyProtection="0"/>
    <xf numFmtId="0" fontId="33" fillId="49" borderId="239" applyNumberFormat="0" applyAlignment="0" applyProtection="0"/>
    <xf numFmtId="0" fontId="21" fillId="26" borderId="234"/>
    <xf numFmtId="0" fontId="5" fillId="4" borderId="1" applyNumberFormat="0" applyAlignment="0" applyProtection="0"/>
    <xf numFmtId="0" fontId="45" fillId="36" borderId="223" applyNumberFormat="0" applyAlignment="0" applyProtection="0"/>
    <xf numFmtId="0" fontId="52" fillId="0" borderId="240" applyNumberFormat="0" applyFill="0" applyAlignment="0" applyProtection="0"/>
    <xf numFmtId="4" fontId="18" fillId="27" borderId="226">
      <alignment horizontal="right" vertical="center"/>
    </xf>
    <xf numFmtId="0" fontId="52" fillId="0" borderId="240" applyNumberFormat="0" applyFill="0" applyAlignment="0" applyProtection="0"/>
    <xf numFmtId="49" fontId="21" fillId="0" borderId="242" applyNumberFormat="0" applyFont="0" applyFill="0" applyBorder="0" applyProtection="0">
      <alignment horizontal="left" vertical="center" indent="2"/>
    </xf>
    <xf numFmtId="0" fontId="52" fillId="0" borderId="232" applyNumberFormat="0" applyFill="0" applyAlignment="0" applyProtection="0"/>
    <xf numFmtId="0" fontId="8" fillId="0" borderId="3" applyNumberFormat="0" applyFill="0" applyAlignment="0" applyProtection="0"/>
    <xf numFmtId="0" fontId="18" fillId="25" borderId="226">
      <alignment horizontal="right" vertical="center"/>
    </xf>
    <xf numFmtId="0" fontId="9" fillId="7" borderId="0" applyNumberFormat="0" applyBorder="0" applyAlignment="0" applyProtection="0"/>
    <xf numFmtId="0" fontId="9" fillId="7" borderId="0" applyNumberFormat="0" applyBorder="0" applyAlignment="0" applyProtection="0"/>
    <xf numFmtId="0" fontId="1" fillId="21" borderId="0" applyNumberFormat="0" applyBorder="0" applyAlignment="0" applyProtection="0"/>
    <xf numFmtId="4" fontId="21" fillId="0" borderId="242" applyFill="0" applyBorder="0" applyProtection="0">
      <alignment horizontal="right" vertical="center"/>
    </xf>
    <xf numFmtId="49" fontId="21" fillId="0" borderId="226" applyNumberFormat="0" applyFont="0" applyFill="0" applyBorder="0" applyProtection="0">
      <alignment horizontal="left" vertical="center" indent="2"/>
    </xf>
    <xf numFmtId="0" fontId="21" fillId="26" borderId="215"/>
    <xf numFmtId="4" fontId="18" fillId="27" borderId="234">
      <alignment horizontal="right" vertical="center"/>
    </xf>
    <xf numFmtId="0" fontId="33" fillId="49" borderId="223" applyNumberFormat="0" applyAlignment="0" applyProtection="0"/>
    <xf numFmtId="0" fontId="1" fillId="6" borderId="0" applyNumberFormat="0" applyBorder="0" applyAlignment="0" applyProtection="0"/>
    <xf numFmtId="0" fontId="49" fillId="49" borderId="230" applyNumberFormat="0" applyAlignment="0" applyProtection="0"/>
    <xf numFmtId="164" fontId="1" fillId="0" borderId="0" applyFont="0" applyFill="0" applyBorder="0" applyAlignment="0" applyProtection="0"/>
    <xf numFmtId="0" fontId="21" fillId="26" borderId="234"/>
    <xf numFmtId="0" fontId="21" fillId="0" borderId="237">
      <alignment horizontal="left" vertical="center" wrapText="1" indent="2"/>
    </xf>
    <xf numFmtId="0" fontId="21" fillId="27" borderId="237">
      <alignment horizontal="left" vertical="center" wrapText="1" indent="2"/>
    </xf>
    <xf numFmtId="49" fontId="21" fillId="0" borderId="243" applyNumberFormat="0" applyFont="0" applyFill="0" applyBorder="0" applyProtection="0">
      <alignment horizontal="left" vertical="center" indent="5"/>
    </xf>
    <xf numFmtId="0" fontId="45" fillId="36" borderId="223" applyNumberFormat="0" applyAlignment="0" applyProtection="0"/>
    <xf numFmtId="0" fontId="52" fillId="0" borderId="232" applyNumberFormat="0" applyFill="0" applyAlignment="0" applyProtection="0"/>
    <xf numFmtId="0" fontId="49" fillId="49" borderId="222" applyNumberFormat="0" applyAlignment="0" applyProtection="0"/>
    <xf numFmtId="0" fontId="32" fillId="49" borderId="231" applyNumberFormat="0" applyAlignment="0" applyProtection="0"/>
    <xf numFmtId="4" fontId="18" fillId="27" borderId="244">
      <alignment horizontal="right" vertical="center"/>
    </xf>
    <xf numFmtId="0" fontId="37" fillId="0" borderId="232" applyNumberFormat="0" applyFill="0" applyAlignment="0" applyProtection="0"/>
    <xf numFmtId="4" fontId="18" fillId="27" borderId="243">
      <alignment horizontal="right" vertical="center"/>
    </xf>
    <xf numFmtId="4" fontId="18" fillId="27" borderId="226">
      <alignment horizontal="right" vertical="center"/>
    </xf>
    <xf numFmtId="49" fontId="20" fillId="0" borderId="242" applyNumberFormat="0" applyFill="0" applyBorder="0" applyProtection="0">
      <alignment horizontal="left" vertical="center"/>
    </xf>
    <xf numFmtId="0" fontId="21" fillId="0" borderId="229">
      <alignment horizontal="left" vertical="center" wrapText="1" indent="2"/>
    </xf>
    <xf numFmtId="0" fontId="9" fillId="19" borderId="0" applyNumberFormat="0" applyBorder="0" applyAlignment="0" applyProtection="0"/>
    <xf numFmtId="0" fontId="45" fillId="36" borderId="223" applyNumberFormat="0" applyAlignment="0" applyProtection="0"/>
    <xf numFmtId="0" fontId="1" fillId="20" borderId="0" applyNumberFormat="0" applyBorder="0" applyAlignment="0" applyProtection="0"/>
    <xf numFmtId="0" fontId="23" fillId="25" borderId="226">
      <alignment horizontal="right" vertical="center"/>
    </xf>
    <xf numFmtId="0" fontId="21" fillId="25" borderId="235">
      <alignment horizontal="left" vertical="center"/>
    </xf>
    <xf numFmtId="4" fontId="21" fillId="26" borderId="226"/>
    <xf numFmtId="0" fontId="21" fillId="26" borderId="226"/>
    <xf numFmtId="0" fontId="32" fillId="49" borderId="223" applyNumberFormat="0" applyAlignment="0" applyProtection="0"/>
    <xf numFmtId="0" fontId="52" fillId="0" borderId="224" applyNumberFormat="0" applyFill="0" applyAlignment="0" applyProtection="0"/>
    <xf numFmtId="167" fontId="21" fillId="53" borderId="234" applyNumberFormat="0" applyFont="0" applyBorder="0" applyAlignment="0" applyProtection="0">
      <alignment horizontal="right" vertical="center"/>
    </xf>
    <xf numFmtId="0" fontId="49" fillId="49" borderId="222" applyNumberFormat="0" applyAlignment="0" applyProtection="0"/>
    <xf numFmtId="0" fontId="27" fillId="52" borderId="241" applyNumberFormat="0" applyFont="0" applyAlignment="0" applyProtection="0"/>
    <xf numFmtId="0" fontId="19" fillId="52" borderId="225" applyNumberFormat="0" applyFont="0" applyAlignment="0" applyProtection="0"/>
    <xf numFmtId="0" fontId="36" fillId="36" borderId="223" applyNumberFormat="0" applyAlignment="0" applyProtection="0"/>
    <xf numFmtId="0" fontId="1" fillId="18" borderId="0" applyNumberFormat="0" applyBorder="0" applyAlignment="0" applyProtection="0"/>
    <xf numFmtId="0" fontId="32" fillId="49" borderId="223" applyNumberFormat="0" applyAlignment="0" applyProtection="0"/>
    <xf numFmtId="0" fontId="32" fillId="49" borderId="239" applyNumberFormat="0" applyAlignment="0" applyProtection="0"/>
    <xf numFmtId="0" fontId="18" fillId="27" borderId="235">
      <alignment horizontal="right" vertical="center"/>
    </xf>
    <xf numFmtId="0" fontId="27" fillId="52" borderId="225" applyNumberFormat="0" applyFont="0" applyAlignment="0" applyProtection="0"/>
    <xf numFmtId="0" fontId="1" fillId="15" borderId="0" applyNumberFormat="0" applyBorder="0" applyAlignment="0" applyProtection="0"/>
    <xf numFmtId="0" fontId="19" fillId="52" borderId="258" applyNumberFormat="0" applyFont="0" applyAlignment="0" applyProtection="0"/>
    <xf numFmtId="4" fontId="21" fillId="0" borderId="234" applyFill="0" applyBorder="0" applyProtection="0">
      <alignment horizontal="right" vertical="center"/>
    </xf>
    <xf numFmtId="0" fontId="21" fillId="0" borderId="226" applyNumberFormat="0" applyFill="0" applyAlignment="0" applyProtection="0"/>
    <xf numFmtId="0" fontId="32" fillId="49" borderId="223" applyNumberFormat="0" applyAlignment="0" applyProtection="0"/>
    <xf numFmtId="0" fontId="52" fillId="0" borderId="224" applyNumberFormat="0" applyFill="0" applyAlignment="0" applyProtection="0"/>
    <xf numFmtId="0" fontId="45" fillId="36" borderId="239" applyNumberFormat="0" applyAlignment="0" applyProtection="0"/>
    <xf numFmtId="0" fontId="1" fillId="12" borderId="0" applyNumberFormat="0" applyBorder="0" applyAlignment="0" applyProtection="0"/>
    <xf numFmtId="0" fontId="1" fillId="8" borderId="0" applyNumberFormat="0" applyBorder="0" applyAlignment="0" applyProtection="0"/>
    <xf numFmtId="0" fontId="33" fillId="49" borderId="223" applyNumberFormat="0" applyAlignment="0" applyProtection="0"/>
    <xf numFmtId="0" fontId="45" fillId="36" borderId="239" applyNumberFormat="0" applyAlignment="0" applyProtection="0"/>
    <xf numFmtId="4" fontId="21" fillId="0" borderId="226" applyFill="0" applyBorder="0" applyProtection="0">
      <alignment horizontal="right" vertical="center"/>
    </xf>
    <xf numFmtId="0" fontId="18" fillId="27" borderId="226">
      <alignment horizontal="right" vertical="center"/>
    </xf>
    <xf numFmtId="49" fontId="20" fillId="0" borderId="226" applyNumberFormat="0" applyFill="0" applyBorder="0" applyProtection="0">
      <alignment horizontal="left" vertical="center"/>
    </xf>
    <xf numFmtId="0" fontId="52" fillId="0" borderId="232" applyNumberFormat="0" applyFill="0" applyAlignment="0" applyProtection="0"/>
    <xf numFmtId="0" fontId="21" fillId="0" borderId="229">
      <alignment horizontal="left" vertical="center" wrapText="1" indent="2"/>
    </xf>
    <xf numFmtId="0" fontId="21" fillId="0" borderId="237">
      <alignment horizontal="left" vertical="center" wrapText="1" indent="2"/>
    </xf>
    <xf numFmtId="0" fontId="1" fillId="15" borderId="0" applyNumberFormat="0" applyBorder="0" applyAlignment="0" applyProtection="0"/>
    <xf numFmtId="4" fontId="21" fillId="0" borderId="234" applyFill="0" applyBorder="0" applyProtection="0">
      <alignment horizontal="right" vertical="center"/>
    </xf>
    <xf numFmtId="0" fontId="23" fillId="25" borderId="234">
      <alignment horizontal="right" vertical="center"/>
    </xf>
    <xf numFmtId="0" fontId="1" fillId="11" borderId="0" applyNumberFormat="0" applyBorder="0" applyAlignment="0" applyProtection="0"/>
    <xf numFmtId="167" fontId="21" fillId="53" borderId="234" applyNumberFormat="0" applyFont="0" applyBorder="0" applyAlignment="0" applyProtection="0">
      <alignment horizontal="right" vertical="center"/>
    </xf>
    <xf numFmtId="167" fontId="21" fillId="53" borderId="226" applyNumberFormat="0" applyFont="0" applyBorder="0" applyAlignment="0" applyProtection="0">
      <alignment horizontal="right" vertical="center"/>
    </xf>
    <xf numFmtId="4" fontId="21" fillId="0" borderId="234">
      <alignment horizontal="right" vertical="center"/>
    </xf>
    <xf numFmtId="0" fontId="1" fillId="21" borderId="0" applyNumberFormat="0" applyBorder="0" applyAlignment="0" applyProtection="0"/>
    <xf numFmtId="4" fontId="18" fillId="27" borderId="236">
      <alignment horizontal="right" vertical="center"/>
    </xf>
    <xf numFmtId="4" fontId="18" fillId="25" borderId="234">
      <alignment horizontal="right" vertical="center"/>
    </xf>
    <xf numFmtId="0" fontId="52" fillId="0" borderId="224" applyNumberFormat="0" applyFill="0" applyAlignment="0" applyProtection="0"/>
    <xf numFmtId="0" fontId="52" fillId="0" borderId="224" applyNumberFormat="0" applyFill="0" applyAlignment="0" applyProtection="0"/>
    <xf numFmtId="0" fontId="9" fillId="7" borderId="0" applyNumberFormat="0" applyBorder="0" applyAlignment="0" applyProtection="0"/>
    <xf numFmtId="0" fontId="21" fillId="27" borderId="229">
      <alignment horizontal="left" vertical="center" wrapText="1" indent="2"/>
    </xf>
    <xf numFmtId="0" fontId="1" fillId="18" borderId="0" applyNumberFormat="0" applyBorder="0" applyAlignment="0" applyProtection="0"/>
    <xf numFmtId="0" fontId="21" fillId="25" borderId="235">
      <alignment horizontal="left" vertical="center"/>
    </xf>
    <xf numFmtId="0" fontId="21" fillId="27" borderId="237">
      <alignment horizontal="left" vertical="center" wrapText="1" indent="2"/>
    </xf>
    <xf numFmtId="49" fontId="20" fillId="0" borderId="226" applyNumberFormat="0" applyFill="0" applyBorder="0" applyProtection="0">
      <alignment horizontal="left" vertical="center"/>
    </xf>
    <xf numFmtId="0" fontId="52" fillId="0" borderId="232" applyNumberFormat="0" applyFill="0" applyAlignment="0" applyProtection="0"/>
    <xf numFmtId="0" fontId="21" fillId="26" borderId="226"/>
    <xf numFmtId="0" fontId="21" fillId="0" borderId="229">
      <alignment horizontal="left" vertical="center" wrapText="1" indent="2"/>
    </xf>
    <xf numFmtId="0" fontId="21" fillId="25" borderId="227">
      <alignment horizontal="left" vertical="center"/>
    </xf>
    <xf numFmtId="4" fontId="21" fillId="0" borderId="234">
      <alignment horizontal="right" vertical="center"/>
    </xf>
    <xf numFmtId="0" fontId="18" fillId="27" borderId="235">
      <alignment horizontal="right" vertical="center"/>
    </xf>
    <xf numFmtId="4" fontId="23" fillId="25" borderId="226">
      <alignment horizontal="right" vertical="center"/>
    </xf>
    <xf numFmtId="4" fontId="21" fillId="0" borderId="242">
      <alignment horizontal="right" vertical="center"/>
    </xf>
    <xf numFmtId="4" fontId="18" fillId="27" borderId="226">
      <alignment horizontal="right" vertical="center"/>
    </xf>
    <xf numFmtId="0" fontId="45" fillId="36" borderId="231" applyNumberFormat="0" applyAlignment="0" applyProtection="0"/>
    <xf numFmtId="0" fontId="1" fillId="5" borderId="0" applyNumberFormat="0" applyBorder="0" applyAlignment="0" applyProtection="0"/>
    <xf numFmtId="0" fontId="18" fillId="27" borderId="235">
      <alignment horizontal="right" vertical="center"/>
    </xf>
    <xf numFmtId="0" fontId="21" fillId="27" borderId="229">
      <alignment horizontal="left" vertical="center" wrapText="1" indent="2"/>
    </xf>
    <xf numFmtId="0" fontId="21" fillId="0" borderId="245">
      <alignment horizontal="left" vertical="center" wrapText="1" indent="2"/>
    </xf>
    <xf numFmtId="0" fontId="52" fillId="0" borderId="224" applyNumberFormat="0" applyFill="0" applyAlignment="0" applyProtection="0"/>
    <xf numFmtId="167" fontId="21" fillId="53" borderId="226" applyNumberFormat="0" applyFont="0" applyBorder="0" applyAlignment="0" applyProtection="0">
      <alignment horizontal="right" vertical="center"/>
    </xf>
    <xf numFmtId="0" fontId="30" fillId="49" borderId="238" applyNumberFormat="0" applyAlignment="0" applyProtection="0"/>
    <xf numFmtId="0" fontId="30" fillId="49" borderId="222" applyNumberFormat="0" applyAlignment="0" applyProtection="0"/>
    <xf numFmtId="0" fontId="21" fillId="27" borderId="229">
      <alignment horizontal="left" vertical="center" wrapText="1" indent="2"/>
    </xf>
    <xf numFmtId="0" fontId="18" fillId="27" borderId="252">
      <alignment horizontal="right" vertical="center"/>
    </xf>
    <xf numFmtId="0" fontId="1" fillId="12" borderId="0" applyNumberFormat="0" applyBorder="0" applyAlignment="0" applyProtection="0"/>
    <xf numFmtId="0" fontId="27" fillId="52" borderId="233" applyNumberFormat="0" applyFont="0" applyAlignment="0" applyProtection="0"/>
    <xf numFmtId="0" fontId="37" fillId="0" borderId="240" applyNumberFormat="0" applyFill="0" applyAlignment="0" applyProtection="0"/>
    <xf numFmtId="4" fontId="21" fillId="0" borderId="234">
      <alignment horizontal="right" vertical="center"/>
    </xf>
    <xf numFmtId="4" fontId="18" fillId="27" borderId="226">
      <alignment horizontal="right" vertical="center"/>
    </xf>
    <xf numFmtId="0" fontId="33" fillId="49" borderId="239" applyNumberFormat="0" applyAlignment="0" applyProtection="0"/>
    <xf numFmtId="0" fontId="45" fillId="36" borderId="231" applyNumberFormat="0" applyAlignment="0" applyProtection="0"/>
    <xf numFmtId="0" fontId="45" fillId="36" borderId="223" applyNumberFormat="0" applyAlignment="0" applyProtection="0"/>
    <xf numFmtId="0" fontId="1" fillId="12" borderId="0" applyNumberFormat="0" applyBorder="0" applyAlignment="0" applyProtection="0"/>
    <xf numFmtId="4" fontId="23" fillId="25" borderId="259">
      <alignment horizontal="right" vertical="center"/>
    </xf>
    <xf numFmtId="0" fontId="21" fillId="0" borderId="234">
      <alignment horizontal="right" vertical="center"/>
    </xf>
    <xf numFmtId="4" fontId="21" fillId="0" borderId="226" applyFill="0" applyBorder="0" applyProtection="0">
      <alignment horizontal="right" vertical="center"/>
    </xf>
    <xf numFmtId="4" fontId="21" fillId="0" borderId="226" applyFill="0" applyBorder="0" applyProtection="0">
      <alignment horizontal="right" vertical="center"/>
    </xf>
    <xf numFmtId="167" fontId="21" fillId="53" borderId="226" applyNumberFormat="0" applyFont="0" applyBorder="0" applyAlignment="0" applyProtection="0">
      <alignment horizontal="right" vertical="center"/>
    </xf>
    <xf numFmtId="0" fontId="21" fillId="0" borderId="242">
      <alignment horizontal="right" vertical="center"/>
    </xf>
    <xf numFmtId="49" fontId="21" fillId="0" borderId="226" applyNumberFormat="0" applyFont="0" applyFill="0" applyBorder="0" applyProtection="0">
      <alignment horizontal="left" vertical="center" indent="2"/>
    </xf>
    <xf numFmtId="0" fontId="21" fillId="0" borderId="215" applyNumberFormat="0" applyFill="0" applyAlignment="0" applyProtection="0"/>
    <xf numFmtId="4" fontId="21" fillId="26" borderId="226"/>
    <xf numFmtId="0" fontId="49" fillId="49" borderId="238" applyNumberFormat="0" applyAlignment="0" applyProtection="0"/>
    <xf numFmtId="0" fontId="37" fillId="0" borderId="224" applyNumberFormat="0" applyFill="0" applyAlignment="0" applyProtection="0"/>
    <xf numFmtId="0" fontId="36" fillId="36" borderId="231" applyNumberFormat="0" applyAlignment="0" applyProtection="0"/>
    <xf numFmtId="0" fontId="49" fillId="49" borderId="230" applyNumberFormat="0" applyAlignment="0" applyProtection="0"/>
    <xf numFmtId="0" fontId="18" fillId="27" borderId="215">
      <alignment horizontal="right" vertical="center"/>
    </xf>
    <xf numFmtId="0" fontId="18" fillId="27" borderId="244">
      <alignment horizontal="right" vertical="center"/>
    </xf>
    <xf numFmtId="0" fontId="18" fillId="27" borderId="242">
      <alignment horizontal="right" vertical="center"/>
    </xf>
    <xf numFmtId="167" fontId="21" fillId="53" borderId="234" applyNumberFormat="0" applyFont="0" applyBorder="0" applyAlignment="0" applyProtection="0">
      <alignment horizontal="right" vertical="center"/>
    </xf>
    <xf numFmtId="164" fontId="19" fillId="0" borderId="0" applyFont="0" applyFill="0" applyBorder="0" applyAlignment="0" applyProtection="0"/>
    <xf numFmtId="0" fontId="21" fillId="0" borderId="229">
      <alignment horizontal="left" vertical="center" wrapText="1" indent="2"/>
    </xf>
    <xf numFmtId="4" fontId="21" fillId="0" borderId="234" applyFill="0" applyBorder="0" applyProtection="0">
      <alignment horizontal="right" vertical="center"/>
    </xf>
    <xf numFmtId="0" fontId="21" fillId="0" borderId="226">
      <alignment horizontal="right" vertical="center"/>
    </xf>
    <xf numFmtId="0" fontId="18" fillId="27" borderId="215">
      <alignment horizontal="right" vertical="center"/>
    </xf>
    <xf numFmtId="0" fontId="21" fillId="27" borderId="237">
      <alignment horizontal="left" vertical="center" wrapText="1" indent="2"/>
    </xf>
    <xf numFmtId="167" fontId="21" fillId="53" borderId="251" applyNumberFormat="0" applyFont="0" applyBorder="0" applyAlignment="0" applyProtection="0">
      <alignment horizontal="right" vertical="center"/>
    </xf>
    <xf numFmtId="4" fontId="18" fillId="27" borderId="242">
      <alignment horizontal="right" vertical="center"/>
    </xf>
    <xf numFmtId="0" fontId="33" fillId="49" borderId="231" applyNumberFormat="0" applyAlignment="0" applyProtection="0"/>
    <xf numFmtId="0" fontId="18" fillId="27" borderId="234">
      <alignment horizontal="right" vertical="center"/>
    </xf>
    <xf numFmtId="0" fontId="18" fillId="27" borderId="226">
      <alignment horizontal="right" vertical="center"/>
    </xf>
    <xf numFmtId="0" fontId="18" fillId="25" borderId="234">
      <alignment horizontal="right" vertical="center"/>
    </xf>
    <xf numFmtId="0" fontId="18" fillId="27" borderId="244">
      <alignment horizontal="right" vertical="center"/>
    </xf>
    <xf numFmtId="0" fontId="49" fillId="49" borderId="222" applyNumberFormat="0" applyAlignment="0" applyProtection="0"/>
    <xf numFmtId="0" fontId="37" fillId="0" borderId="224" applyNumberFormat="0" applyFill="0" applyAlignment="0" applyProtection="0"/>
    <xf numFmtId="49" fontId="21" fillId="0" borderId="234" applyNumberFormat="0" applyFont="0" applyFill="0" applyBorder="0" applyProtection="0">
      <alignment horizontal="left" vertical="center" indent="2"/>
    </xf>
    <xf numFmtId="0" fontId="52" fillId="0" borderId="232" applyNumberFormat="0" applyFill="0" applyAlignment="0" applyProtection="0"/>
    <xf numFmtId="0" fontId="9" fillId="16" borderId="0" applyNumberFormat="0" applyBorder="0" applyAlignment="0" applyProtection="0"/>
    <xf numFmtId="0" fontId="23" fillId="25" borderId="215">
      <alignment horizontal="right" vertical="center"/>
    </xf>
    <xf numFmtId="49" fontId="21" fillId="0" borderId="234" applyNumberFormat="0" applyFont="0" applyFill="0" applyBorder="0" applyProtection="0">
      <alignment horizontal="left" vertical="center" indent="2"/>
    </xf>
    <xf numFmtId="0" fontId="1" fillId="17" borderId="0" applyNumberFormat="0" applyBorder="0" applyAlignment="0" applyProtection="0"/>
    <xf numFmtId="0" fontId="30" fillId="49" borderId="230" applyNumberFormat="0" applyAlignment="0" applyProtection="0"/>
    <xf numFmtId="4" fontId="18" fillId="27" borderId="226">
      <alignment horizontal="right" vertical="center"/>
    </xf>
    <xf numFmtId="4" fontId="23" fillId="25" borderId="226">
      <alignment horizontal="right" vertical="center"/>
    </xf>
    <xf numFmtId="0" fontId="21" fillId="26" borderId="226"/>
    <xf numFmtId="0" fontId="33" fillId="49" borderId="223" applyNumberFormat="0" applyAlignment="0" applyProtection="0"/>
    <xf numFmtId="0" fontId="21" fillId="0" borderId="226">
      <alignment horizontal="right" vertical="center"/>
    </xf>
    <xf numFmtId="0" fontId="37" fillId="0" borderId="224" applyNumberFormat="0" applyFill="0" applyAlignment="0" applyProtection="0"/>
    <xf numFmtId="0" fontId="21" fillId="26" borderId="226"/>
    <xf numFmtId="4" fontId="21" fillId="0" borderId="226" applyFill="0" applyBorder="0" applyProtection="0">
      <alignment horizontal="right" vertical="center"/>
    </xf>
    <xf numFmtId="0" fontId="5" fillId="4" borderId="1" applyNumberFormat="0" applyAlignment="0" applyProtection="0"/>
    <xf numFmtId="4" fontId="18" fillId="27" borderId="228">
      <alignment horizontal="right" vertical="center"/>
    </xf>
    <xf numFmtId="4" fontId="18" fillId="25" borderId="242">
      <alignment horizontal="right" vertical="center"/>
    </xf>
    <xf numFmtId="0" fontId="36" fillId="36" borderId="231" applyNumberFormat="0" applyAlignment="0" applyProtection="0"/>
    <xf numFmtId="0" fontId="33" fillId="49" borderId="231" applyNumberFormat="0" applyAlignment="0" applyProtection="0"/>
    <xf numFmtId="0" fontId="21" fillId="0" borderId="218">
      <alignment horizontal="left" vertical="center" wrapText="1" indent="2"/>
    </xf>
    <xf numFmtId="0" fontId="23" fillId="25" borderId="226">
      <alignment horizontal="right" vertical="center"/>
    </xf>
    <xf numFmtId="0" fontId="36" fillId="36" borderId="223" applyNumberFormat="0" applyAlignment="0" applyProtection="0"/>
    <xf numFmtId="0" fontId="33" fillId="49" borderId="223" applyNumberFormat="0" applyAlignment="0" applyProtection="0"/>
    <xf numFmtId="4" fontId="21" fillId="0" borderId="226">
      <alignment horizontal="right" vertical="center"/>
    </xf>
    <xf numFmtId="0" fontId="21" fillId="27" borderId="229">
      <alignment horizontal="left" vertical="center" wrapText="1" indent="2"/>
    </xf>
    <xf numFmtId="0" fontId="21" fillId="0" borderId="229">
      <alignment horizontal="left" vertical="center" wrapText="1" indent="2"/>
    </xf>
    <xf numFmtId="0" fontId="49" fillId="49" borderId="222" applyNumberFormat="0" applyAlignment="0" applyProtection="0"/>
    <xf numFmtId="0" fontId="45" fillId="36" borderId="223" applyNumberFormat="0" applyAlignment="0" applyProtection="0"/>
    <xf numFmtId="0" fontId="32" fillId="49" borderId="223" applyNumberFormat="0" applyAlignment="0" applyProtection="0"/>
    <xf numFmtId="0" fontId="30" fillId="49" borderId="222" applyNumberFormat="0" applyAlignment="0" applyProtection="0"/>
    <xf numFmtId="0" fontId="18" fillId="27" borderId="228">
      <alignment horizontal="right" vertical="center"/>
    </xf>
    <xf numFmtId="0" fontId="23" fillId="25" borderId="226">
      <alignment horizontal="right" vertical="center"/>
    </xf>
    <xf numFmtId="4" fontId="18" fillId="25" borderId="226">
      <alignment horizontal="right" vertical="center"/>
    </xf>
    <xf numFmtId="4" fontId="18" fillId="27" borderId="226">
      <alignment horizontal="right" vertical="center"/>
    </xf>
    <xf numFmtId="49" fontId="21" fillId="0" borderId="227" applyNumberFormat="0" applyFont="0" applyFill="0" applyBorder="0" applyProtection="0">
      <alignment horizontal="left" vertical="center" indent="5"/>
    </xf>
    <xf numFmtId="4" fontId="21" fillId="0" borderId="226" applyFill="0" applyBorder="0" applyProtection="0">
      <alignment horizontal="right" vertical="center"/>
    </xf>
    <xf numFmtId="4" fontId="18" fillId="25" borderId="226">
      <alignment horizontal="right" vertical="center"/>
    </xf>
    <xf numFmtId="0" fontId="45" fillId="36" borderId="223" applyNumberFormat="0" applyAlignment="0" applyProtection="0"/>
    <xf numFmtId="0" fontId="36" fillId="36" borderId="223" applyNumberFormat="0" applyAlignment="0" applyProtection="0"/>
    <xf numFmtId="0" fontId="32" fillId="49" borderId="223" applyNumberFormat="0" applyAlignment="0" applyProtection="0"/>
    <xf numFmtId="0" fontId="21" fillId="27" borderId="229">
      <alignment horizontal="left" vertical="center" wrapText="1" indent="2"/>
    </xf>
    <xf numFmtId="0" fontId="21" fillId="0" borderId="229">
      <alignment horizontal="left" vertical="center" wrapText="1" indent="2"/>
    </xf>
    <xf numFmtId="0" fontId="21" fillId="27" borderId="229">
      <alignment horizontal="left" vertical="center" wrapText="1" indent="2"/>
    </xf>
    <xf numFmtId="0" fontId="21" fillId="0" borderId="229">
      <alignment horizontal="left" vertical="center" wrapText="1" indent="2"/>
    </xf>
    <xf numFmtId="4" fontId="18" fillId="27" borderId="235">
      <alignment horizontal="right" vertical="center"/>
    </xf>
    <xf numFmtId="0" fontId="18" fillId="25" borderId="234">
      <alignment horizontal="right" vertical="center"/>
    </xf>
    <xf numFmtId="4" fontId="23" fillId="25" borderId="234">
      <alignment horizontal="right" vertical="center"/>
    </xf>
    <xf numFmtId="0" fontId="18" fillId="27" borderId="234">
      <alignment horizontal="right" vertical="center"/>
    </xf>
    <xf numFmtId="4" fontId="18" fillId="25" borderId="234">
      <alignment horizontal="right" vertical="center"/>
    </xf>
    <xf numFmtId="0" fontId="23" fillId="25" borderId="242">
      <alignment horizontal="right" vertical="center"/>
    </xf>
    <xf numFmtId="0" fontId="45" fillId="36" borderId="239" applyNumberFormat="0" applyAlignment="0" applyProtection="0"/>
    <xf numFmtId="4" fontId="21" fillId="26" borderId="242"/>
    <xf numFmtId="0" fontId="52" fillId="0" borderId="232" applyNumberFormat="0" applyFill="0" applyAlignment="0" applyProtection="0"/>
    <xf numFmtId="4" fontId="18" fillId="27" borderId="251">
      <alignment horizontal="right" vertical="center"/>
    </xf>
    <xf numFmtId="0" fontId="45" fillId="36" borderId="231" applyNumberFormat="0" applyAlignment="0" applyProtection="0"/>
    <xf numFmtId="4" fontId="18" fillId="27" borderId="242">
      <alignment horizontal="right" vertical="center"/>
    </xf>
    <xf numFmtId="0" fontId="18" fillId="27" borderId="253">
      <alignment horizontal="right" vertical="center"/>
    </xf>
    <xf numFmtId="0" fontId="21" fillId="0" borderId="242" applyNumberFormat="0" applyFill="0" applyAlignment="0" applyProtection="0"/>
    <xf numFmtId="0" fontId="33" fillId="49" borderId="231" applyNumberFormat="0" applyAlignment="0" applyProtection="0"/>
    <xf numFmtId="0" fontId="1" fillId="11" borderId="0" applyNumberFormat="0" applyBorder="0" applyAlignment="0" applyProtection="0"/>
    <xf numFmtId="0" fontId="45" fillId="36" borderId="239" applyNumberFormat="0" applyAlignment="0" applyProtection="0"/>
    <xf numFmtId="0" fontId="21" fillId="27" borderId="245">
      <alignment horizontal="left" vertical="center" wrapText="1" indent="2"/>
    </xf>
    <xf numFmtId="0" fontId="32" fillId="49" borderId="239" applyNumberFormat="0" applyAlignment="0" applyProtection="0"/>
    <xf numFmtId="4" fontId="21" fillId="0" borderId="242" applyFill="0" applyBorder="0" applyProtection="0">
      <alignment horizontal="right" vertical="center"/>
    </xf>
    <xf numFmtId="0" fontId="45" fillId="36" borderId="239" applyNumberFormat="0" applyAlignment="0" applyProtection="0"/>
    <xf numFmtId="4" fontId="18" fillId="25" borderId="251">
      <alignment horizontal="right" vertical="center"/>
    </xf>
    <xf numFmtId="0" fontId="33" fillId="49" borderId="239" applyNumberFormat="0" applyAlignment="0" applyProtection="0"/>
    <xf numFmtId="0" fontId="1" fillId="11" borderId="0" applyNumberFormat="0" applyBorder="0" applyAlignment="0" applyProtection="0"/>
    <xf numFmtId="0" fontId="1" fillId="14" borderId="0" applyNumberFormat="0" applyBorder="0" applyAlignment="0" applyProtection="0"/>
    <xf numFmtId="0" fontId="32" fillId="49" borderId="239" applyNumberFormat="0" applyAlignment="0" applyProtection="0"/>
    <xf numFmtId="0" fontId="18" fillId="27" borderId="242">
      <alignment horizontal="right" vertical="center"/>
    </xf>
    <xf numFmtId="0" fontId="52" fillId="0" borderId="232" applyNumberFormat="0" applyFill="0" applyAlignment="0" applyProtection="0"/>
    <xf numFmtId="164" fontId="24" fillId="0" borderId="0" applyFont="0" applyFill="0" applyBorder="0" applyAlignment="0" applyProtection="0"/>
    <xf numFmtId="0" fontId="9" fillId="13" borderId="0" applyNumberFormat="0" applyBorder="0" applyAlignment="0" applyProtection="0"/>
    <xf numFmtId="0" fontId="18" fillId="27" borderId="242">
      <alignment horizontal="right" vertical="center"/>
    </xf>
    <xf numFmtId="4" fontId="18" fillId="25" borderId="251">
      <alignment horizontal="right" vertical="center"/>
    </xf>
    <xf numFmtId="4" fontId="21" fillId="0" borderId="226" applyFill="0" applyBorder="0" applyProtection="0">
      <alignment horizontal="right" vertical="center"/>
    </xf>
    <xf numFmtId="0" fontId="21" fillId="25" borderId="243">
      <alignment horizontal="left" vertical="center"/>
    </xf>
    <xf numFmtId="4" fontId="18" fillId="27" borderId="244">
      <alignment horizontal="right" vertical="center"/>
    </xf>
    <xf numFmtId="0" fontId="1" fillId="6" borderId="0" applyNumberFormat="0" applyBorder="0" applyAlignment="0" applyProtection="0"/>
    <xf numFmtId="0" fontId="45" fillId="36" borderId="239" applyNumberFormat="0" applyAlignment="0" applyProtection="0"/>
    <xf numFmtId="0" fontId="21" fillId="27" borderId="254">
      <alignment horizontal="left" vertical="center" wrapText="1" indent="2"/>
    </xf>
    <xf numFmtId="0" fontId="45" fillId="36" borderId="231" applyNumberFormat="0" applyAlignment="0" applyProtection="0"/>
    <xf numFmtId="49" fontId="20" fillId="0" borderId="251" applyNumberFormat="0" applyFill="0" applyBorder="0" applyProtection="0">
      <alignment horizontal="left" vertical="center"/>
    </xf>
    <xf numFmtId="0" fontId="52" fillId="0" borderId="232" applyNumberFormat="0" applyFill="0" applyAlignment="0" applyProtection="0"/>
    <xf numFmtId="0" fontId="21" fillId="0" borderId="245">
      <alignment horizontal="left" vertical="center" wrapText="1" indent="2"/>
    </xf>
    <xf numFmtId="164" fontId="1" fillId="0" borderId="0" applyFont="0" applyFill="0" applyBorder="0" applyAlignment="0" applyProtection="0"/>
    <xf numFmtId="0" fontId="33" fillId="49" borderId="239" applyNumberFormat="0" applyAlignment="0" applyProtection="0"/>
    <xf numFmtId="4" fontId="23" fillId="25" borderId="242">
      <alignment horizontal="right" vertical="center"/>
    </xf>
    <xf numFmtId="0" fontId="27" fillId="52" borderId="258" applyNumberFormat="0" applyFont="0" applyAlignment="0" applyProtection="0"/>
    <xf numFmtId="0" fontId="21" fillId="0" borderId="245">
      <alignment horizontal="left" vertical="center" wrapText="1" indent="2"/>
    </xf>
    <xf numFmtId="0" fontId="49" fillId="49" borderId="230" applyNumberFormat="0" applyAlignment="0" applyProtection="0"/>
    <xf numFmtId="0" fontId="21" fillId="0" borderId="237">
      <alignment horizontal="left" vertical="center" wrapText="1" indent="2"/>
    </xf>
    <xf numFmtId="4" fontId="18" fillId="27" borderId="234">
      <alignment horizontal="right" vertical="center"/>
    </xf>
    <xf numFmtId="0" fontId="32" fillId="49" borderId="231" applyNumberFormat="0" applyAlignment="0" applyProtection="0"/>
    <xf numFmtId="0" fontId="45" fillId="36" borderId="239" applyNumberFormat="0" applyAlignment="0" applyProtection="0"/>
    <xf numFmtId="4" fontId="18" fillId="27" borderId="235">
      <alignment horizontal="right" vertical="center"/>
    </xf>
    <xf numFmtId="49" fontId="20" fillId="0" borderId="234" applyNumberFormat="0" applyFill="0" applyBorder="0" applyProtection="0">
      <alignment horizontal="left" vertical="center"/>
    </xf>
    <xf numFmtId="4" fontId="18" fillId="25" borderId="234">
      <alignment horizontal="right" vertical="center"/>
    </xf>
    <xf numFmtId="4" fontId="18" fillId="27" borderId="244">
      <alignment horizontal="right" vertical="center"/>
    </xf>
    <xf numFmtId="4" fontId="18" fillId="27" borderId="234">
      <alignment horizontal="right" vertical="center"/>
    </xf>
    <xf numFmtId="4" fontId="23" fillId="25" borderId="234">
      <alignment horizontal="right" vertical="center"/>
    </xf>
    <xf numFmtId="49" fontId="20" fillId="0" borderId="242" applyNumberFormat="0" applyFill="0" applyBorder="0" applyProtection="0">
      <alignment horizontal="left" vertical="center"/>
    </xf>
    <xf numFmtId="0" fontId="1" fillId="21" borderId="0" applyNumberFormat="0" applyBorder="0" applyAlignment="0" applyProtection="0"/>
    <xf numFmtId="0" fontId="1" fillId="5" borderId="0" applyNumberFormat="0" applyBorder="0" applyAlignment="0" applyProtection="0"/>
    <xf numFmtId="49" fontId="21" fillId="0" borderId="242" applyNumberFormat="0" applyFont="0" applyFill="0" applyBorder="0" applyProtection="0">
      <alignment horizontal="left" vertical="center" indent="2"/>
    </xf>
    <xf numFmtId="4" fontId="18" fillId="27" borderId="235">
      <alignment horizontal="right" vertical="center"/>
    </xf>
    <xf numFmtId="0" fontId="21" fillId="0" borderId="234">
      <alignment horizontal="right" vertical="center"/>
    </xf>
    <xf numFmtId="0" fontId="21" fillId="25" borderId="243">
      <alignment horizontal="left" vertical="center"/>
    </xf>
    <xf numFmtId="0" fontId="21" fillId="0" borderId="234">
      <alignment horizontal="right" vertical="center"/>
    </xf>
    <xf numFmtId="0" fontId="18" fillId="25" borderId="234">
      <alignment horizontal="right" vertical="center"/>
    </xf>
    <xf numFmtId="4" fontId="18" fillId="27" borderId="235">
      <alignment horizontal="right" vertical="center"/>
    </xf>
    <xf numFmtId="0" fontId="18" fillId="25" borderId="234">
      <alignment horizontal="right" vertical="center"/>
    </xf>
    <xf numFmtId="0" fontId="49" fillId="49" borderId="230" applyNumberFormat="0" applyAlignment="0" applyProtection="0"/>
    <xf numFmtId="0" fontId="27" fillId="52" borderId="233" applyNumberFormat="0" applyFont="0" applyAlignment="0" applyProtection="0"/>
    <xf numFmtId="49" fontId="21" fillId="0" borderId="243" applyNumberFormat="0" applyFont="0" applyFill="0" applyBorder="0" applyProtection="0">
      <alignment horizontal="left" vertical="center" indent="5"/>
    </xf>
    <xf numFmtId="4" fontId="18" fillId="27" borderId="242">
      <alignment horizontal="right" vertical="center"/>
    </xf>
    <xf numFmtId="0" fontId="33" fillId="49" borderId="239" applyNumberFormat="0" applyAlignment="0" applyProtection="0"/>
    <xf numFmtId="4" fontId="18" fillId="27" borderId="234">
      <alignment horizontal="right" vertical="center"/>
    </xf>
    <xf numFmtId="0" fontId="36" fillId="36" borderId="239" applyNumberFormat="0" applyAlignment="0" applyProtection="0"/>
    <xf numFmtId="0" fontId="9" fillId="22" borderId="0" applyNumberFormat="0" applyBorder="0" applyAlignment="0" applyProtection="0"/>
    <xf numFmtId="0" fontId="9" fillId="19" borderId="0" applyNumberFormat="0" applyBorder="0" applyAlignment="0" applyProtection="0"/>
    <xf numFmtId="49" fontId="21" fillId="0" borderId="243" applyNumberFormat="0" applyFont="0" applyFill="0" applyBorder="0" applyProtection="0">
      <alignment horizontal="left" vertical="center" indent="5"/>
    </xf>
    <xf numFmtId="0" fontId="30" fillId="49" borderId="230" applyNumberFormat="0" applyAlignment="0" applyProtection="0"/>
    <xf numFmtId="0" fontId="27" fillId="52" borderId="241" applyNumberFormat="0" applyFont="0" applyAlignment="0" applyProtection="0"/>
    <xf numFmtId="49" fontId="21" fillId="0" borderId="235" applyNumberFormat="0" applyFont="0" applyFill="0" applyBorder="0" applyProtection="0">
      <alignment horizontal="left" vertical="center" indent="5"/>
    </xf>
    <xf numFmtId="4" fontId="21" fillId="0" borderId="234" applyFill="0" applyBorder="0" applyProtection="0">
      <alignment horizontal="right" vertical="center"/>
    </xf>
    <xf numFmtId="0" fontId="18" fillId="27" borderId="234">
      <alignment horizontal="right" vertical="center"/>
    </xf>
    <xf numFmtId="0" fontId="6" fillId="0" borderId="0" applyNumberFormat="0" applyFill="0" applyBorder="0" applyAlignment="0" applyProtection="0"/>
    <xf numFmtId="0" fontId="21" fillId="0" borderId="245">
      <alignment horizontal="left" vertical="center" wrapText="1" indent="2"/>
    </xf>
    <xf numFmtId="0" fontId="21" fillId="26" borderId="226"/>
    <xf numFmtId="4" fontId="18" fillId="27" borderId="234">
      <alignment horizontal="right" vertical="center"/>
    </xf>
    <xf numFmtId="0" fontId="1" fillId="12" borderId="0" applyNumberFormat="0" applyBorder="0" applyAlignment="0" applyProtection="0"/>
    <xf numFmtId="164" fontId="1" fillId="0" borderId="0" applyFont="0" applyFill="0" applyBorder="0" applyAlignment="0" applyProtection="0"/>
    <xf numFmtId="0" fontId="1" fillId="9" borderId="0" applyNumberFormat="0" applyBorder="0" applyAlignment="0" applyProtection="0"/>
    <xf numFmtId="0" fontId="18" fillId="27" borderId="234">
      <alignment horizontal="right" vertical="center"/>
    </xf>
    <xf numFmtId="0" fontId="1" fillId="15" borderId="0" applyNumberFormat="0" applyBorder="0" applyAlignment="0" applyProtection="0"/>
    <xf numFmtId="0" fontId="18" fillId="27" borderId="234">
      <alignment horizontal="right" vertical="center"/>
    </xf>
    <xf numFmtId="0" fontId="21" fillId="0" borderId="242">
      <alignment horizontal="right" vertical="center"/>
    </xf>
    <xf numFmtId="0" fontId="33" fillId="49" borderId="239" applyNumberFormat="0" applyAlignment="0" applyProtection="0"/>
    <xf numFmtId="0" fontId="33" fillId="49" borderId="231" applyNumberFormat="0" applyAlignment="0" applyProtection="0"/>
    <xf numFmtId="0" fontId="18" fillId="27" borderId="242">
      <alignment horizontal="right" vertical="center"/>
    </xf>
    <xf numFmtId="0" fontId="1" fillId="14" borderId="0" applyNumberFormat="0" applyBorder="0" applyAlignment="0" applyProtection="0"/>
    <xf numFmtId="0" fontId="52" fillId="0" borderId="240" applyNumberFormat="0" applyFill="0" applyAlignment="0" applyProtection="0"/>
    <xf numFmtId="0" fontId="37" fillId="0" borderId="232" applyNumberFormat="0" applyFill="0" applyAlignment="0" applyProtection="0"/>
    <xf numFmtId="0" fontId="9" fillId="22" borderId="0" applyNumberFormat="0" applyBorder="0" applyAlignment="0" applyProtection="0"/>
    <xf numFmtId="0" fontId="37" fillId="0" borderId="240" applyNumberFormat="0" applyFill="0" applyAlignment="0" applyProtection="0"/>
    <xf numFmtId="4" fontId="21" fillId="0" borderId="234">
      <alignment horizontal="right" vertical="center"/>
    </xf>
    <xf numFmtId="0" fontId="27" fillId="52" borderId="233" applyNumberFormat="0" applyFont="0" applyAlignment="0" applyProtection="0"/>
    <xf numFmtId="0" fontId="27" fillId="52" borderId="233" applyNumberFormat="0" applyFont="0" applyAlignment="0" applyProtection="0"/>
    <xf numFmtId="4" fontId="23" fillId="25" borderId="242">
      <alignment horizontal="right" vertical="center"/>
    </xf>
    <xf numFmtId="0" fontId="23" fillId="25" borderId="234">
      <alignment horizontal="right" vertical="center"/>
    </xf>
    <xf numFmtId="0" fontId="21" fillId="0" borderId="237">
      <alignment horizontal="left" vertical="center" wrapText="1" indent="2"/>
    </xf>
    <xf numFmtId="0" fontId="49" fillId="49" borderId="230" applyNumberFormat="0" applyAlignment="0" applyProtection="0"/>
    <xf numFmtId="4" fontId="21" fillId="26" borderId="234"/>
    <xf numFmtId="0" fontId="30" fillId="49" borderId="230" applyNumberFormat="0" applyAlignment="0" applyProtection="0"/>
    <xf numFmtId="0" fontId="21" fillId="26" borderId="234"/>
    <xf numFmtId="0" fontId="18" fillId="25" borderId="234">
      <alignment horizontal="right" vertical="center"/>
    </xf>
    <xf numFmtId="0" fontId="23" fillId="25" borderId="234">
      <alignment horizontal="right" vertical="center"/>
    </xf>
    <xf numFmtId="4" fontId="18" fillId="27" borderId="236">
      <alignment horizontal="right" vertical="center"/>
    </xf>
    <xf numFmtId="0" fontId="21" fillId="27" borderId="237">
      <alignment horizontal="left" vertical="center" wrapText="1" indent="2"/>
    </xf>
    <xf numFmtId="0" fontId="45" fillId="36" borderId="231" applyNumberFormat="0" applyAlignment="0" applyProtection="0"/>
    <xf numFmtId="0" fontId="45" fillId="36" borderId="231" applyNumberFormat="0" applyAlignment="0" applyProtection="0"/>
    <xf numFmtId="0" fontId="33" fillId="49" borderId="239" applyNumberFormat="0" applyAlignment="0" applyProtection="0"/>
    <xf numFmtId="164" fontId="24" fillId="0" borderId="0" applyFont="0" applyFill="0" applyBorder="0" applyAlignment="0" applyProtection="0"/>
    <xf numFmtId="0" fontId="45" fillId="36" borderId="239" applyNumberFormat="0" applyAlignment="0" applyProtection="0"/>
    <xf numFmtId="0" fontId="7" fillId="0" borderId="0" applyNumberFormat="0" applyFill="0" applyBorder="0" applyAlignment="0" applyProtection="0"/>
    <xf numFmtId="0" fontId="52" fillId="0" borderId="257" applyNumberFormat="0" applyFill="0" applyAlignment="0" applyProtection="0"/>
    <xf numFmtId="0" fontId="33" fillId="49" borderId="239" applyNumberFormat="0" applyAlignment="0" applyProtection="0"/>
    <xf numFmtId="0" fontId="37" fillId="0" borderId="232" applyNumberFormat="0" applyFill="0" applyAlignment="0" applyProtection="0"/>
    <xf numFmtId="0" fontId="1" fillId="6" borderId="0" applyNumberFormat="0" applyBorder="0" applyAlignment="0" applyProtection="0"/>
    <xf numFmtId="0" fontId="18" fillId="25" borderId="251">
      <alignment horizontal="right" vertical="center"/>
    </xf>
    <xf numFmtId="0" fontId="27" fillId="52" borderId="241" applyNumberFormat="0" applyFont="0" applyAlignment="0" applyProtection="0"/>
    <xf numFmtId="0" fontId="18" fillId="27" borderId="226">
      <alignment horizontal="right" vertical="center"/>
    </xf>
    <xf numFmtId="0" fontId="32" fillId="49" borderId="256" applyNumberFormat="0" applyAlignment="0" applyProtection="0"/>
    <xf numFmtId="0" fontId="37" fillId="0" borderId="232" applyNumberFormat="0" applyFill="0" applyAlignment="0" applyProtection="0"/>
    <xf numFmtId="0" fontId="27" fillId="52" borderId="241" applyNumberFormat="0" applyFont="0" applyAlignment="0" applyProtection="0"/>
    <xf numFmtId="0" fontId="19" fillId="52" borderId="248" applyNumberFormat="0" applyFont="0" applyAlignment="0" applyProtection="0"/>
    <xf numFmtId="0" fontId="32" fillId="49" borderId="231" applyNumberFormat="0" applyAlignment="0" applyProtection="0"/>
    <xf numFmtId="0" fontId="37" fillId="0" borderId="232" applyNumberFormat="0" applyFill="0" applyAlignment="0" applyProtection="0"/>
    <xf numFmtId="4" fontId="18" fillId="27" borderId="228">
      <alignment horizontal="right" vertical="center"/>
    </xf>
    <xf numFmtId="0" fontId="7" fillId="0" borderId="0" applyNumberFormat="0" applyFill="0" applyBorder="0" applyAlignment="0" applyProtection="0"/>
    <xf numFmtId="0" fontId="30" fillId="49" borderId="230" applyNumberFormat="0" applyAlignment="0" applyProtection="0"/>
    <xf numFmtId="4" fontId="18" fillId="27" borderId="234">
      <alignment horizontal="right" vertical="center"/>
    </xf>
    <xf numFmtId="4" fontId="18" fillId="27" borderId="236">
      <alignment horizontal="right" vertical="center"/>
    </xf>
    <xf numFmtId="4" fontId="23" fillId="25" borderId="234">
      <alignment horizontal="right" vertical="center"/>
    </xf>
    <xf numFmtId="0" fontId="49" fillId="49" borderId="238" applyNumberFormat="0" applyAlignment="0" applyProtection="0"/>
    <xf numFmtId="0" fontId="9" fillId="13" borderId="0" applyNumberFormat="0" applyBorder="0" applyAlignment="0" applyProtection="0"/>
    <xf numFmtId="0" fontId="27" fillId="52" borderId="233" applyNumberFormat="0" applyFont="0" applyAlignment="0" applyProtection="0"/>
    <xf numFmtId="0" fontId="21" fillId="0" borderId="251">
      <alignment horizontal="right" vertical="center"/>
    </xf>
    <xf numFmtId="0" fontId="21" fillId="0" borderId="234" applyNumberFormat="0" applyFill="0" applyAlignment="0" applyProtection="0"/>
    <xf numFmtId="49" fontId="21" fillId="0" borderId="235" applyNumberFormat="0" applyFont="0" applyFill="0" applyBorder="0" applyProtection="0">
      <alignment horizontal="left" vertical="center" indent="5"/>
    </xf>
    <xf numFmtId="0" fontId="33" fillId="49" borderId="231" applyNumberFormat="0" applyAlignment="0" applyProtection="0"/>
    <xf numFmtId="0" fontId="33" fillId="49" borderId="231" applyNumberFormat="0" applyAlignment="0" applyProtection="0"/>
    <xf numFmtId="0" fontId="21" fillId="0" borderId="234" applyNumberFormat="0" applyFill="0" applyAlignment="0" applyProtection="0"/>
    <xf numFmtId="164" fontId="24" fillId="0" borderId="0" applyFont="0" applyFill="0" applyBorder="0" applyAlignment="0" applyProtection="0"/>
    <xf numFmtId="0" fontId="21" fillId="0" borderId="245">
      <alignment horizontal="left" vertical="center" wrapText="1" indent="2"/>
    </xf>
    <xf numFmtId="0" fontId="33" fillId="49" borderId="231" applyNumberFormat="0" applyAlignment="0" applyProtection="0"/>
    <xf numFmtId="0" fontId="32" fillId="49" borderId="231" applyNumberFormat="0" applyAlignment="0" applyProtection="0"/>
    <xf numFmtId="0" fontId="36" fillId="36" borderId="239" applyNumberFormat="0" applyAlignment="0" applyProtection="0"/>
    <xf numFmtId="0" fontId="9" fillId="10" borderId="0" applyNumberFormat="0" applyBorder="0" applyAlignment="0" applyProtection="0"/>
    <xf numFmtId="0" fontId="52" fillId="0" borderId="240" applyNumberFormat="0" applyFill="0" applyAlignment="0" applyProtection="0"/>
    <xf numFmtId="0" fontId="1" fillId="17" borderId="0" applyNumberFormat="0" applyBorder="0" applyAlignment="0" applyProtection="0"/>
    <xf numFmtId="4" fontId="21" fillId="26" borderId="234"/>
    <xf numFmtId="0" fontId="33" fillId="49" borderId="231" applyNumberFormat="0" applyAlignment="0" applyProtection="0"/>
    <xf numFmtId="0" fontId="33" fillId="49" borderId="231" applyNumberFormat="0" applyAlignment="0" applyProtection="0"/>
    <xf numFmtId="0" fontId="45" fillId="36" borderId="231" applyNumberFormat="0" applyAlignment="0" applyProtection="0"/>
    <xf numFmtId="0" fontId="37" fillId="0" borderId="232" applyNumberFormat="0" applyFill="0" applyAlignment="0" applyProtection="0"/>
    <xf numFmtId="0" fontId="52" fillId="0" borderId="232" applyNumberFormat="0" applyFill="0" applyAlignment="0" applyProtection="0"/>
    <xf numFmtId="0" fontId="52" fillId="0" borderId="232" applyNumberFormat="0" applyFill="0" applyAlignment="0" applyProtection="0"/>
    <xf numFmtId="49" fontId="21" fillId="0" borderId="252" applyNumberFormat="0" applyFont="0" applyFill="0" applyBorder="0" applyProtection="0">
      <alignment horizontal="left" vertical="center" indent="5"/>
    </xf>
    <xf numFmtId="0" fontId="18" fillId="25" borderId="234">
      <alignment horizontal="right" vertical="center"/>
    </xf>
    <xf numFmtId="4" fontId="18" fillId="25" borderId="251">
      <alignment horizontal="right" vertical="center"/>
    </xf>
    <xf numFmtId="49" fontId="20" fillId="0" borderId="234" applyNumberFormat="0" applyFill="0" applyBorder="0" applyProtection="0">
      <alignment horizontal="left" vertical="center"/>
    </xf>
    <xf numFmtId="0" fontId="18" fillId="25" borderId="242">
      <alignment horizontal="right" vertical="center"/>
    </xf>
    <xf numFmtId="0" fontId="27" fillId="52" borderId="233" applyNumberFormat="0" applyFont="0" applyAlignment="0" applyProtection="0"/>
    <xf numFmtId="0" fontId="21" fillId="27" borderId="245">
      <alignment horizontal="left" vertical="center" wrapText="1" indent="2"/>
    </xf>
    <xf numFmtId="164" fontId="24" fillId="0" borderId="0" applyFont="0" applyFill="0" applyBorder="0" applyAlignment="0" applyProtection="0"/>
    <xf numFmtId="0" fontId="32" fillId="49" borderId="231" applyNumberFormat="0" applyAlignment="0" applyProtection="0"/>
    <xf numFmtId="0" fontId="45" fillId="36" borderId="231" applyNumberFormat="0" applyAlignment="0" applyProtection="0"/>
    <xf numFmtId="0" fontId="9" fillId="19" borderId="0" applyNumberFormat="0" applyBorder="0" applyAlignment="0" applyProtection="0"/>
    <xf numFmtId="0" fontId="52" fillId="0" borderId="240" applyNumberFormat="0" applyFill="0" applyAlignment="0" applyProtection="0"/>
    <xf numFmtId="0" fontId="1" fillId="20" borderId="0" applyNumberFormat="0" applyBorder="0" applyAlignment="0" applyProtection="0"/>
    <xf numFmtId="0" fontId="9" fillId="16" borderId="0" applyNumberFormat="0" applyBorder="0" applyAlignment="0" applyProtection="0"/>
    <xf numFmtId="0" fontId="19" fillId="52" borderId="241" applyNumberFormat="0" applyFont="0" applyAlignment="0" applyProtection="0"/>
    <xf numFmtId="0" fontId="9" fillId="13" borderId="0" applyNumberFormat="0" applyBorder="0" applyAlignment="0" applyProtection="0"/>
    <xf numFmtId="0" fontId="52" fillId="0" borderId="240" applyNumberFormat="0" applyFill="0" applyAlignment="0" applyProtection="0"/>
    <xf numFmtId="0" fontId="21" fillId="0" borderId="226">
      <alignment horizontal="right" vertical="center"/>
    </xf>
    <xf numFmtId="0" fontId="1" fillId="11" borderId="0" applyNumberFormat="0" applyBorder="0" applyAlignment="0" applyProtection="0"/>
    <xf numFmtId="49" fontId="20" fillId="0" borderId="242" applyNumberFormat="0" applyFill="0" applyBorder="0" applyProtection="0">
      <alignment horizontal="left" vertical="center"/>
    </xf>
    <xf numFmtId="0" fontId="52" fillId="0" borderId="232" applyNumberFormat="0" applyFill="0" applyAlignment="0" applyProtection="0"/>
    <xf numFmtId="4" fontId="18" fillId="27" borderId="234">
      <alignment horizontal="right" vertical="center"/>
    </xf>
    <xf numFmtId="0" fontId="32" fillId="49" borderId="231" applyNumberFormat="0" applyAlignment="0" applyProtection="0"/>
    <xf numFmtId="0" fontId="37" fillId="0" borderId="232" applyNumberFormat="0" applyFill="0" applyAlignment="0" applyProtection="0"/>
    <xf numFmtId="4" fontId="18" fillId="27" borderId="236">
      <alignment horizontal="right" vertical="center"/>
    </xf>
    <xf numFmtId="4" fontId="18" fillId="25" borderId="251">
      <alignment horizontal="right" vertical="center"/>
    </xf>
    <xf numFmtId="4" fontId="21" fillId="26" borderId="242"/>
    <xf numFmtId="4" fontId="18" fillId="27" borderId="243">
      <alignment horizontal="right" vertical="center"/>
    </xf>
    <xf numFmtId="0" fontId="4" fillId="4" borderId="2" applyNumberFormat="0" applyAlignment="0" applyProtection="0"/>
    <xf numFmtId="0" fontId="18" fillId="27" borderId="235">
      <alignment horizontal="right" vertical="center"/>
    </xf>
    <xf numFmtId="4" fontId="18" fillId="25" borderId="242">
      <alignment horizontal="right" vertical="center"/>
    </xf>
    <xf numFmtId="0" fontId="19" fillId="52" borderId="233" applyNumberFormat="0" applyFont="0" applyAlignment="0" applyProtection="0"/>
    <xf numFmtId="0" fontId="27" fillId="52" borderId="233" applyNumberFormat="0" applyFont="0" applyAlignment="0" applyProtection="0"/>
    <xf numFmtId="49" fontId="21" fillId="0" borderId="234" applyNumberFormat="0" applyFont="0" applyFill="0" applyBorder="0" applyProtection="0">
      <alignment horizontal="left" vertical="center" indent="2"/>
    </xf>
    <xf numFmtId="4" fontId="18" fillId="27" borderId="234">
      <alignment horizontal="right" vertical="center"/>
    </xf>
    <xf numFmtId="0" fontId="49" fillId="49" borderId="230" applyNumberFormat="0" applyAlignment="0" applyProtection="0"/>
    <xf numFmtId="0" fontId="18" fillId="27" borderId="234">
      <alignment horizontal="right" vertical="center"/>
    </xf>
    <xf numFmtId="0" fontId="21" fillId="0" borderId="237">
      <alignment horizontal="left" vertical="center" wrapText="1" indent="2"/>
    </xf>
    <xf numFmtId="0" fontId="33" fillId="49" borderId="231" applyNumberFormat="0" applyAlignment="0" applyProtection="0"/>
    <xf numFmtId="0" fontId="23" fillId="25" borderId="234">
      <alignment horizontal="right" vertical="center"/>
    </xf>
    <xf numFmtId="0" fontId="23" fillId="25" borderId="234">
      <alignment horizontal="right" vertical="center"/>
    </xf>
    <xf numFmtId="0" fontId="52" fillId="0" borderId="232" applyNumberFormat="0" applyFill="0" applyAlignment="0" applyProtection="0"/>
    <xf numFmtId="0" fontId="37" fillId="0" borderId="232" applyNumberFormat="0" applyFill="0" applyAlignment="0" applyProtection="0"/>
    <xf numFmtId="0" fontId="4" fillId="4" borderId="2" applyNumberFormat="0" applyAlignment="0" applyProtection="0"/>
    <xf numFmtId="4" fontId="21" fillId="0" borderId="242" applyFill="0" applyBorder="0" applyProtection="0">
      <alignment horizontal="right" vertical="center"/>
    </xf>
    <xf numFmtId="4" fontId="21" fillId="26" borderId="251"/>
    <xf numFmtId="0" fontId="19" fillId="52" borderId="248" applyNumberFormat="0" applyFont="0" applyAlignment="0" applyProtection="0"/>
    <xf numFmtId="0" fontId="49" fillId="49" borderId="230" applyNumberFormat="0" applyAlignment="0" applyProtection="0"/>
    <xf numFmtId="4" fontId="18" fillId="27" borderId="244">
      <alignment horizontal="right" vertical="center"/>
    </xf>
    <xf numFmtId="0" fontId="33" fillId="49" borderId="231" applyNumberFormat="0" applyAlignment="0" applyProtection="0"/>
    <xf numFmtId="0" fontId="33" fillId="49" borderId="231" applyNumberFormat="0" applyAlignment="0" applyProtection="0"/>
    <xf numFmtId="4" fontId="18" fillId="25" borderId="242">
      <alignment horizontal="right" vertical="center"/>
    </xf>
    <xf numFmtId="0" fontId="21" fillId="0" borderId="242" applyNumberFormat="0" applyFill="0" applyAlignment="0" applyProtection="0"/>
    <xf numFmtId="0" fontId="36" fillId="36" borderId="239" applyNumberFormat="0" applyAlignment="0" applyProtection="0"/>
    <xf numFmtId="164" fontId="1" fillId="0" borderId="0" applyFont="0" applyFill="0" applyBorder="0" applyAlignment="0" applyProtection="0"/>
    <xf numFmtId="0" fontId="8" fillId="0" borderId="3" applyNumberFormat="0" applyFill="0" applyAlignment="0" applyProtection="0"/>
    <xf numFmtId="4" fontId="21" fillId="26" borderId="242"/>
    <xf numFmtId="0" fontId="30" fillId="49" borderId="238" applyNumberFormat="0" applyAlignment="0" applyProtection="0"/>
    <xf numFmtId="0" fontId="27" fillId="52" borderId="233" applyNumberFormat="0" applyFont="0" applyAlignment="0" applyProtection="0"/>
    <xf numFmtId="0" fontId="21" fillId="27" borderId="237">
      <alignment horizontal="left" vertical="center" wrapText="1" indent="2"/>
    </xf>
    <xf numFmtId="4" fontId="18" fillId="25" borderId="234">
      <alignment horizontal="right" vertical="center"/>
    </xf>
    <xf numFmtId="0" fontId="30" fillId="49" borderId="230" applyNumberFormat="0" applyAlignment="0" applyProtection="0"/>
    <xf numFmtId="0" fontId="52" fillId="0" borderId="232" applyNumberFormat="0" applyFill="0" applyAlignment="0" applyProtection="0"/>
    <xf numFmtId="0" fontId="18" fillId="27" borderId="235">
      <alignment horizontal="right" vertical="center"/>
    </xf>
    <xf numFmtId="4" fontId="18" fillId="25" borderId="242">
      <alignment horizontal="right" vertical="center"/>
    </xf>
    <xf numFmtId="0" fontId="45" fillId="36" borderId="231" applyNumberFormat="0" applyAlignment="0" applyProtection="0"/>
    <xf numFmtId="0" fontId="18" fillId="25" borderId="234">
      <alignment horizontal="right" vertical="center"/>
    </xf>
    <xf numFmtId="0" fontId="21" fillId="27" borderId="245">
      <alignment horizontal="left" vertical="center" wrapText="1" indent="2"/>
    </xf>
    <xf numFmtId="0" fontId="18" fillId="27" borderId="251">
      <alignment horizontal="right" vertical="center"/>
    </xf>
    <xf numFmtId="0" fontId="18" fillId="27" borderId="234">
      <alignment horizontal="right" vertical="center"/>
    </xf>
    <xf numFmtId="0" fontId="1" fillId="8" borderId="0" applyNumberFormat="0" applyBorder="0" applyAlignment="0" applyProtection="0"/>
    <xf numFmtId="0" fontId="49" fillId="49" borderId="238" applyNumberFormat="0" applyAlignment="0" applyProtection="0"/>
    <xf numFmtId="4" fontId="23" fillId="25" borderId="242">
      <alignment horizontal="right" vertical="center"/>
    </xf>
    <xf numFmtId="0" fontId="33" fillId="49" borderId="231" applyNumberFormat="0" applyAlignment="0" applyProtection="0"/>
    <xf numFmtId="49" fontId="20" fillId="0" borderId="234" applyNumberFormat="0" applyFill="0" applyBorder="0" applyProtection="0">
      <alignment horizontal="left" vertical="center"/>
    </xf>
    <xf numFmtId="0" fontId="18" fillId="27" borderId="251">
      <alignment horizontal="right" vertical="center"/>
    </xf>
    <xf numFmtId="0" fontId="18" fillId="25" borderId="234">
      <alignment horizontal="right" vertical="center"/>
    </xf>
    <xf numFmtId="0" fontId="23" fillId="25" borderId="234">
      <alignment horizontal="right" vertical="center"/>
    </xf>
    <xf numFmtId="0" fontId="18" fillId="27" borderId="235">
      <alignment horizontal="right" vertical="center"/>
    </xf>
    <xf numFmtId="4" fontId="23" fillId="25" borderId="234">
      <alignment horizontal="right" vertical="center"/>
    </xf>
    <xf numFmtId="0" fontId="21" fillId="0" borderId="234" applyNumberFormat="0" applyFill="0" applyAlignment="0" applyProtection="0"/>
    <xf numFmtId="0" fontId="45" fillId="36" borderId="231" applyNumberFormat="0" applyAlignment="0" applyProtection="0"/>
    <xf numFmtId="0" fontId="18" fillId="27" borderId="242">
      <alignment horizontal="right" vertical="center"/>
    </xf>
    <xf numFmtId="0" fontId="18" fillId="25" borderId="226">
      <alignment horizontal="right" vertical="center"/>
    </xf>
    <xf numFmtId="4" fontId="18" fillId="27" borderId="242">
      <alignment horizontal="right" vertical="center"/>
    </xf>
    <xf numFmtId="0" fontId="52" fillId="0" borderId="240" applyNumberFormat="0" applyFill="0" applyAlignment="0" applyProtection="0"/>
    <xf numFmtId="0" fontId="21" fillId="0" borderId="262">
      <alignment horizontal="left" vertical="center" wrapText="1" indent="2"/>
    </xf>
    <xf numFmtId="4" fontId="18" fillId="27" borderId="234">
      <alignment horizontal="right" vertical="center"/>
    </xf>
    <xf numFmtId="49" fontId="21" fillId="0" borderId="251" applyNumberFormat="0" applyFont="0" applyFill="0" applyBorder="0" applyProtection="0">
      <alignment horizontal="left" vertical="center" indent="2"/>
    </xf>
    <xf numFmtId="0" fontId="18" fillId="27" borderId="226">
      <alignment horizontal="right" vertical="center"/>
    </xf>
    <xf numFmtId="0" fontId="1" fillId="18" borderId="0" applyNumberFormat="0" applyBorder="0" applyAlignment="0" applyProtection="0"/>
    <xf numFmtId="0" fontId="23" fillId="25" borderId="242">
      <alignment horizontal="right" vertical="center"/>
    </xf>
    <xf numFmtId="0" fontId="18" fillId="27" borderId="234">
      <alignment horizontal="right" vertical="center"/>
    </xf>
    <xf numFmtId="49" fontId="20" fillId="0" borderId="234" applyNumberFormat="0" applyFill="0" applyBorder="0" applyProtection="0">
      <alignment horizontal="left" vertical="center"/>
    </xf>
    <xf numFmtId="0" fontId="36" fillId="36" borderId="231" applyNumberFormat="0" applyAlignment="0" applyProtection="0"/>
    <xf numFmtId="0" fontId="18" fillId="27" borderId="234">
      <alignment horizontal="right" vertical="center"/>
    </xf>
    <xf numFmtId="4" fontId="18" fillId="27" borderId="253">
      <alignment horizontal="right" vertical="center"/>
    </xf>
    <xf numFmtId="0" fontId="23" fillId="25" borderId="226">
      <alignment horizontal="right" vertical="center"/>
    </xf>
    <xf numFmtId="0" fontId="18" fillId="27" borderId="234">
      <alignment horizontal="right" vertical="center"/>
    </xf>
    <xf numFmtId="0" fontId="1" fillId="14" borderId="0" applyNumberFormat="0" applyBorder="0" applyAlignment="0" applyProtection="0"/>
    <xf numFmtId="0" fontId="52" fillId="0" borderId="240" applyNumberFormat="0" applyFill="0" applyAlignment="0" applyProtection="0"/>
    <xf numFmtId="0" fontId="1" fillId="8" borderId="0" applyNumberFormat="0" applyBorder="0" applyAlignment="0" applyProtection="0"/>
    <xf numFmtId="0" fontId="27" fillId="52" borderId="241" applyNumberFormat="0" applyFont="0" applyAlignment="0" applyProtection="0"/>
    <xf numFmtId="4" fontId="21" fillId="0" borderId="242" applyFill="0" applyBorder="0" applyProtection="0">
      <alignment horizontal="right" vertical="center"/>
    </xf>
    <xf numFmtId="4" fontId="18" fillId="27" borderId="234">
      <alignment horizontal="right" vertical="center"/>
    </xf>
    <xf numFmtId="0" fontId="36" fillId="36" borderId="239" applyNumberFormat="0" applyAlignment="0" applyProtection="0"/>
    <xf numFmtId="4" fontId="21" fillId="26" borderId="234"/>
    <xf numFmtId="0" fontId="18" fillId="25" borderId="242">
      <alignment horizontal="right" vertical="center"/>
    </xf>
    <xf numFmtId="0" fontId="21" fillId="25" borderId="235">
      <alignment horizontal="left" vertical="center"/>
    </xf>
    <xf numFmtId="0" fontId="9" fillId="16" borderId="0" applyNumberFormat="0" applyBorder="0" applyAlignment="0" applyProtection="0"/>
    <xf numFmtId="4" fontId="18" fillId="25" borderId="242">
      <alignment horizontal="right" vertical="center"/>
    </xf>
    <xf numFmtId="0" fontId="52" fillId="0" borderId="240" applyNumberFormat="0" applyFill="0" applyAlignment="0" applyProtection="0"/>
    <xf numFmtId="4" fontId="21" fillId="0" borderId="242">
      <alignment horizontal="right" vertical="center"/>
    </xf>
    <xf numFmtId="0" fontId="32" fillId="49" borderId="231" applyNumberFormat="0" applyAlignment="0" applyProtection="0"/>
    <xf numFmtId="0" fontId="1" fillId="21" borderId="0" applyNumberFormat="0" applyBorder="0" applyAlignment="0" applyProtection="0"/>
    <xf numFmtId="0" fontId="9" fillId="16" borderId="0" applyNumberFormat="0" applyBorder="0" applyAlignment="0" applyProtection="0"/>
    <xf numFmtId="0" fontId="21" fillId="0" borderId="234">
      <alignment horizontal="right" vertical="center"/>
    </xf>
    <xf numFmtId="0" fontId="19" fillId="52" borderId="233" applyNumberFormat="0" applyFont="0" applyAlignment="0" applyProtection="0"/>
    <xf numFmtId="0" fontId="45" fillId="36" borderId="231" applyNumberFormat="0" applyAlignment="0" applyProtection="0"/>
    <xf numFmtId="0" fontId="21" fillId="27" borderId="254">
      <alignment horizontal="left" vertical="center" wrapText="1" indent="2"/>
    </xf>
    <xf numFmtId="4" fontId="18" fillId="25" borderId="234">
      <alignment horizontal="right" vertical="center"/>
    </xf>
    <xf numFmtId="0" fontId="21" fillId="27" borderId="237">
      <alignment horizontal="left" vertical="center" wrapText="1" indent="2"/>
    </xf>
    <xf numFmtId="0" fontId="19" fillId="52" borderId="233" applyNumberFormat="0" applyFont="0" applyAlignment="0" applyProtection="0"/>
    <xf numFmtId="0" fontId="21" fillId="26" borderId="234"/>
    <xf numFmtId="0" fontId="32" fillId="49" borderId="231" applyNumberFormat="0" applyAlignment="0" applyProtection="0"/>
    <xf numFmtId="167" fontId="21" fillId="53" borderId="234" applyNumberFormat="0" applyFont="0" applyBorder="0" applyAlignment="0" applyProtection="0">
      <alignment horizontal="right" vertical="center"/>
    </xf>
    <xf numFmtId="4" fontId="23" fillId="25" borderId="234">
      <alignment horizontal="right" vertical="center"/>
    </xf>
    <xf numFmtId="4" fontId="18" fillId="25" borderId="234">
      <alignment horizontal="right" vertical="center"/>
    </xf>
    <xf numFmtId="0" fontId="18" fillId="27" borderId="236">
      <alignment horizontal="right" vertical="center"/>
    </xf>
    <xf numFmtId="4" fontId="18" fillId="27" borderId="235">
      <alignment horizontal="right" vertical="center"/>
    </xf>
    <xf numFmtId="4" fontId="18" fillId="27" borderId="236">
      <alignment horizontal="right" vertical="center"/>
    </xf>
    <xf numFmtId="49" fontId="21" fillId="0" borderId="234" applyNumberFormat="0" applyFont="0" applyFill="0" applyBorder="0" applyProtection="0">
      <alignment horizontal="left" vertical="center" indent="2"/>
    </xf>
    <xf numFmtId="49" fontId="21" fillId="0" borderId="242" applyNumberFormat="0" applyFont="0" applyFill="0" applyBorder="0" applyProtection="0">
      <alignment horizontal="left" vertical="center" indent="2"/>
    </xf>
    <xf numFmtId="0" fontId="32" fillId="49" borderId="239" applyNumberFormat="0" applyAlignment="0" applyProtection="0"/>
    <xf numFmtId="0" fontId="19" fillId="52" borderId="241" applyNumberFormat="0" applyFont="0" applyAlignment="0" applyProtection="0"/>
    <xf numFmtId="0" fontId="27" fillId="52" borderId="241" applyNumberFormat="0" applyFont="0" applyAlignment="0" applyProtection="0"/>
    <xf numFmtId="0" fontId="36" fillId="36" borderId="231" applyNumberFormat="0" applyAlignment="0" applyProtection="0"/>
    <xf numFmtId="0" fontId="1" fillId="5" borderId="0" applyNumberFormat="0" applyBorder="0" applyAlignment="0" applyProtection="0"/>
    <xf numFmtId="0" fontId="21" fillId="0" borderId="251" applyNumberFormat="0" applyFill="0" applyAlignment="0" applyProtection="0"/>
    <xf numFmtId="0" fontId="21" fillId="0" borderId="226" applyNumberFormat="0" applyFill="0" applyAlignment="0" applyProtection="0"/>
    <xf numFmtId="0" fontId="33" fillId="49" borderId="239" applyNumberFormat="0" applyAlignment="0" applyProtection="0"/>
    <xf numFmtId="0" fontId="32" fillId="49" borderId="231" applyNumberFormat="0" applyAlignment="0" applyProtection="0"/>
    <xf numFmtId="0" fontId="36" fillId="36" borderId="231" applyNumberFormat="0" applyAlignment="0" applyProtection="0"/>
    <xf numFmtId="0" fontId="21" fillId="26" borderId="234"/>
    <xf numFmtId="0" fontId="36" fillId="36" borderId="231" applyNumberFormat="0" applyAlignment="0" applyProtection="0"/>
    <xf numFmtId="0" fontId="18" fillId="27" borderId="228">
      <alignment horizontal="right" vertical="center"/>
    </xf>
    <xf numFmtId="0" fontId="18" fillId="27" borderId="234">
      <alignment horizontal="right" vertical="center"/>
    </xf>
    <xf numFmtId="0" fontId="52" fillId="0" borderId="232" applyNumberFormat="0" applyFill="0" applyAlignment="0" applyProtection="0"/>
    <xf numFmtId="0" fontId="23" fillId="25" borderId="234">
      <alignment horizontal="right" vertical="center"/>
    </xf>
    <xf numFmtId="0" fontId="45" fillId="36" borderId="231" applyNumberFormat="0" applyAlignment="0" applyProtection="0"/>
    <xf numFmtId="0" fontId="33" fillId="49" borderId="231" applyNumberFormat="0" applyAlignment="0" applyProtection="0"/>
    <xf numFmtId="0" fontId="21" fillId="25" borderId="243">
      <alignment horizontal="left" vertical="center"/>
    </xf>
    <xf numFmtId="0" fontId="1" fillId="12" borderId="0" applyNumberFormat="0" applyBorder="0" applyAlignment="0" applyProtection="0"/>
    <xf numFmtId="0" fontId="37" fillId="0" borderId="232" applyNumberFormat="0" applyFill="0" applyAlignment="0" applyProtection="0"/>
    <xf numFmtId="167" fontId="21" fillId="53" borderId="234" applyNumberFormat="0" applyFont="0" applyBorder="0" applyAlignment="0" applyProtection="0">
      <alignment horizontal="right" vertical="center"/>
    </xf>
    <xf numFmtId="49" fontId="21" fillId="0" borderId="234" applyNumberFormat="0" applyFont="0" applyFill="0" applyBorder="0" applyProtection="0">
      <alignment horizontal="left" vertical="center" indent="2"/>
    </xf>
    <xf numFmtId="0" fontId="36" fillId="36" borderId="231" applyNumberFormat="0" applyAlignment="0" applyProtection="0"/>
    <xf numFmtId="0" fontId="21" fillId="27" borderId="237">
      <alignment horizontal="left" vertical="center" wrapText="1" indent="2"/>
    </xf>
    <xf numFmtId="0" fontId="49" fillId="49" borderId="230" applyNumberFormat="0" applyAlignment="0" applyProtection="0"/>
    <xf numFmtId="0" fontId="18" fillId="27" borderId="244">
      <alignment horizontal="right" vertical="center"/>
    </xf>
    <xf numFmtId="0" fontId="36" fillId="36" borderId="231" applyNumberFormat="0" applyAlignment="0" applyProtection="0"/>
    <xf numFmtId="0" fontId="36" fillId="36" borderId="231" applyNumberFormat="0" applyAlignment="0" applyProtection="0"/>
    <xf numFmtId="0" fontId="1" fillId="9" borderId="0" applyNumberFormat="0" applyBorder="0" applyAlignment="0" applyProtection="0"/>
    <xf numFmtId="0" fontId="49" fillId="49" borderId="238" applyNumberFormat="0" applyAlignment="0" applyProtection="0"/>
    <xf numFmtId="164" fontId="19" fillId="0" borderId="0" applyFont="0" applyFill="0" applyBorder="0" applyAlignment="0" applyProtection="0"/>
    <xf numFmtId="0" fontId="49" fillId="49" borderId="238" applyNumberFormat="0" applyAlignment="0" applyProtection="0"/>
    <xf numFmtId="0" fontId="21" fillId="0" borderId="237">
      <alignment horizontal="left" vertical="center" wrapText="1" indent="2"/>
    </xf>
    <xf numFmtId="0" fontId="21" fillId="27" borderId="237">
      <alignment horizontal="left" vertical="center" wrapText="1" indent="2"/>
    </xf>
    <xf numFmtId="0" fontId="18" fillId="27" borderId="235">
      <alignment horizontal="right" vertical="center"/>
    </xf>
    <xf numFmtId="0" fontId="32" fillId="49" borderId="231" applyNumberFormat="0" applyAlignment="0" applyProtection="0"/>
    <xf numFmtId="0" fontId="37" fillId="0" borderId="232" applyNumberFormat="0" applyFill="0" applyAlignment="0" applyProtection="0"/>
    <xf numFmtId="0" fontId="49" fillId="49" borderId="230" applyNumberFormat="0" applyAlignment="0" applyProtection="0"/>
    <xf numFmtId="49" fontId="21" fillId="0" borderId="234" applyNumberFormat="0" applyFont="0" applyFill="0" applyBorder="0" applyProtection="0">
      <alignment horizontal="left" vertical="center" indent="2"/>
    </xf>
    <xf numFmtId="4" fontId="21" fillId="0" borderId="234" applyFill="0" applyBorder="0" applyProtection="0">
      <alignment horizontal="right" vertical="center"/>
    </xf>
    <xf numFmtId="167" fontId="21" fillId="53" borderId="234" applyNumberFormat="0" applyFont="0" applyBorder="0" applyAlignment="0" applyProtection="0">
      <alignment horizontal="right" vertical="center"/>
    </xf>
    <xf numFmtId="0" fontId="18" fillId="27" borderId="243">
      <alignment horizontal="right" vertical="center"/>
    </xf>
    <xf numFmtId="0" fontId="21" fillId="0" borderId="237">
      <alignment horizontal="left" vertical="center" wrapText="1" indent="2"/>
    </xf>
    <xf numFmtId="0" fontId="49" fillId="49" borderId="230" applyNumberFormat="0" applyAlignment="0" applyProtection="0"/>
    <xf numFmtId="0" fontId="18" fillId="27" borderId="236">
      <alignment horizontal="right" vertical="center"/>
    </xf>
    <xf numFmtId="0" fontId="36" fillId="36" borderId="231" applyNumberFormat="0" applyAlignment="0" applyProtection="0"/>
    <xf numFmtId="0" fontId="18" fillId="27" borderId="236">
      <alignment horizontal="right" vertical="center"/>
    </xf>
    <xf numFmtId="4" fontId="18" fillId="27" borderId="234">
      <alignment horizontal="right" vertical="center"/>
    </xf>
    <xf numFmtId="0" fontId="18" fillId="27" borderId="234">
      <alignment horizontal="right" vertical="center"/>
    </xf>
    <xf numFmtId="0" fontId="30" fillId="49" borderId="230" applyNumberFormat="0" applyAlignment="0" applyProtection="0"/>
    <xf numFmtId="0" fontId="32" fillId="49" borderId="231" applyNumberFormat="0" applyAlignment="0" applyProtection="0"/>
    <xf numFmtId="0" fontId="37" fillId="0" borderId="232" applyNumberFormat="0" applyFill="0" applyAlignment="0" applyProtection="0"/>
    <xf numFmtId="0" fontId="21" fillId="26" borderId="234"/>
    <xf numFmtId="4" fontId="21" fillId="26" borderId="234"/>
    <xf numFmtId="4" fontId="18" fillId="27" borderId="234">
      <alignment horizontal="right" vertical="center"/>
    </xf>
    <xf numFmtId="0" fontId="23" fillId="25" borderId="234">
      <alignment horizontal="right" vertical="center"/>
    </xf>
    <xf numFmtId="0" fontId="36" fillId="36" borderId="231" applyNumberFormat="0" applyAlignment="0" applyProtection="0"/>
    <xf numFmtId="0" fontId="33" fillId="49" borderId="231" applyNumberFormat="0" applyAlignment="0" applyProtection="0"/>
    <xf numFmtId="4" fontId="21" fillId="0" borderId="234">
      <alignment horizontal="right" vertical="center"/>
    </xf>
    <xf numFmtId="0" fontId="21" fillId="27" borderId="237">
      <alignment horizontal="left" vertical="center" wrapText="1" indent="2"/>
    </xf>
    <xf numFmtId="0" fontId="21" fillId="0" borderId="237">
      <alignment horizontal="left" vertical="center" wrapText="1" indent="2"/>
    </xf>
    <xf numFmtId="0" fontId="49" fillId="49" borderId="230" applyNumberFormat="0" applyAlignment="0" applyProtection="0"/>
    <xf numFmtId="0" fontId="45" fillId="36" borderId="231" applyNumberFormat="0" applyAlignment="0" applyProtection="0"/>
    <xf numFmtId="0" fontId="32" fillId="49" borderId="231" applyNumberFormat="0" applyAlignment="0" applyProtection="0"/>
    <xf numFmtId="0" fontId="30" fillId="49" borderId="230" applyNumberFormat="0" applyAlignment="0" applyProtection="0"/>
    <xf numFmtId="0" fontId="18" fillId="27" borderId="236">
      <alignment horizontal="right" vertical="center"/>
    </xf>
    <xf numFmtId="0" fontId="23" fillId="25" borderId="234">
      <alignment horizontal="right" vertical="center"/>
    </xf>
    <xf numFmtId="4" fontId="18" fillId="25" borderId="234">
      <alignment horizontal="right" vertical="center"/>
    </xf>
    <xf numFmtId="4" fontId="18" fillId="27" borderId="234">
      <alignment horizontal="right" vertical="center"/>
    </xf>
    <xf numFmtId="49" fontId="21" fillId="0" borderId="235" applyNumberFormat="0" applyFont="0" applyFill="0" applyBorder="0" applyProtection="0">
      <alignment horizontal="left" vertical="center" indent="5"/>
    </xf>
    <xf numFmtId="4" fontId="21" fillId="0" borderId="234" applyFill="0" applyBorder="0" applyProtection="0">
      <alignment horizontal="right" vertical="center"/>
    </xf>
    <xf numFmtId="4" fontId="18" fillId="25" borderId="234">
      <alignment horizontal="right" vertical="center"/>
    </xf>
    <xf numFmtId="0" fontId="45" fillId="36" borderId="231" applyNumberFormat="0" applyAlignment="0" applyProtection="0"/>
    <xf numFmtId="0" fontId="36" fillId="36" borderId="231" applyNumberFormat="0" applyAlignment="0" applyProtection="0"/>
    <xf numFmtId="0" fontId="32" fillId="49" borderId="231" applyNumberFormat="0" applyAlignment="0" applyProtection="0"/>
    <xf numFmtId="0" fontId="21" fillId="27" borderId="237">
      <alignment horizontal="left" vertical="center" wrapText="1" indent="2"/>
    </xf>
    <xf numFmtId="0" fontId="21" fillId="0" borderId="237">
      <alignment horizontal="left" vertical="center" wrapText="1" indent="2"/>
    </xf>
    <xf numFmtId="0" fontId="21" fillId="27" borderId="237">
      <alignment horizontal="left" vertical="center" wrapText="1" indent="2"/>
    </xf>
    <xf numFmtId="0" fontId="21" fillId="0" borderId="237">
      <alignment horizontal="left" vertical="center" wrapText="1" indent="2"/>
    </xf>
    <xf numFmtId="0" fontId="18" fillId="27" borderId="251">
      <alignment horizontal="right" vertical="center"/>
    </xf>
    <xf numFmtId="0" fontId="33" fillId="49" borderId="239" applyNumberFormat="0" applyAlignment="0" applyProtection="0"/>
    <xf numFmtId="0" fontId="52" fillId="0" borderId="240" applyNumberFormat="0" applyFill="0" applyAlignment="0" applyProtection="0"/>
    <xf numFmtId="0" fontId="18" fillId="25" borderId="251">
      <alignment horizontal="right" vertical="center"/>
    </xf>
    <xf numFmtId="0" fontId="21" fillId="0" borderId="242" applyNumberFormat="0" applyFill="0" applyAlignment="0" applyProtection="0"/>
    <xf numFmtId="0" fontId="33" fillId="49" borderId="239" applyNumberFormat="0" applyAlignment="0" applyProtection="0"/>
    <xf numFmtId="0" fontId="49" fillId="49" borderId="238" applyNumberFormat="0" applyAlignment="0" applyProtection="0"/>
    <xf numFmtId="0" fontId="30" fillId="49" borderId="238" applyNumberFormat="0" applyAlignment="0" applyProtection="0"/>
    <xf numFmtId="0" fontId="49" fillId="49" borderId="238" applyNumberFormat="0" applyAlignment="0" applyProtection="0"/>
    <xf numFmtId="4" fontId="18" fillId="27" borderId="242">
      <alignment horizontal="right" vertical="center"/>
    </xf>
    <xf numFmtId="0" fontId="52" fillId="0" borderId="240" applyNumberFormat="0" applyFill="0" applyAlignment="0" applyProtection="0"/>
    <xf numFmtId="0" fontId="18" fillId="27" borderId="243">
      <alignment horizontal="right" vertical="center"/>
    </xf>
    <xf numFmtId="0" fontId="18" fillId="27" borderId="242">
      <alignment horizontal="right" vertical="center"/>
    </xf>
    <xf numFmtId="0" fontId="18" fillId="27" borderId="242">
      <alignment horizontal="right" vertical="center"/>
    </xf>
    <xf numFmtId="0" fontId="18" fillId="27" borderId="244">
      <alignment horizontal="right" vertical="center"/>
    </xf>
    <xf numFmtId="0" fontId="21" fillId="26" borderId="242"/>
    <xf numFmtId="0" fontId="9" fillId="16" borderId="0" applyNumberFormat="0" applyBorder="0" applyAlignment="0" applyProtection="0"/>
    <xf numFmtId="4" fontId="23" fillId="25" borderId="242">
      <alignment horizontal="right" vertical="center"/>
    </xf>
    <xf numFmtId="0" fontId="18" fillId="27" borderId="243">
      <alignment horizontal="right" vertical="center"/>
    </xf>
    <xf numFmtId="0" fontId="32" fillId="49" borderId="239" applyNumberFormat="0" applyAlignment="0" applyProtection="0"/>
    <xf numFmtId="0" fontId="21" fillId="0" borderId="242">
      <alignment horizontal="right" vertical="center"/>
    </xf>
    <xf numFmtId="0" fontId="30" fillId="49" borderId="238" applyNumberFormat="0" applyAlignment="0" applyProtection="0"/>
    <xf numFmtId="4" fontId="21" fillId="0" borderId="242">
      <alignment horizontal="right" vertical="center"/>
    </xf>
    <xf numFmtId="0" fontId="18" fillId="27" borderId="243">
      <alignment horizontal="right" vertical="center"/>
    </xf>
    <xf numFmtId="0" fontId="19" fillId="52" borderId="241" applyNumberFormat="0" applyFont="0" applyAlignment="0" applyProtection="0"/>
    <xf numFmtId="0" fontId="27" fillId="52" borderId="241" applyNumberFormat="0" applyFont="0" applyAlignment="0" applyProtection="0"/>
    <xf numFmtId="0" fontId="33" fillId="49" borderId="239" applyNumberFormat="0" applyAlignment="0" applyProtection="0"/>
    <xf numFmtId="0" fontId="52" fillId="0" borderId="240" applyNumberFormat="0" applyFill="0" applyAlignment="0" applyProtection="0"/>
    <xf numFmtId="0" fontId="52" fillId="0" borderId="240" applyNumberFormat="0" applyFill="0" applyAlignment="0" applyProtection="0"/>
    <xf numFmtId="0" fontId="18" fillId="25" borderId="242">
      <alignment horizontal="right" vertical="center"/>
    </xf>
    <xf numFmtId="0" fontId="18" fillId="25" borderId="242">
      <alignment horizontal="right" vertical="center"/>
    </xf>
    <xf numFmtId="49" fontId="21" fillId="0" borderId="243" applyNumberFormat="0" applyFont="0" applyFill="0" applyBorder="0" applyProtection="0">
      <alignment horizontal="left" vertical="center" indent="5"/>
    </xf>
    <xf numFmtId="49" fontId="21" fillId="0" borderId="251" applyNumberFormat="0" applyFont="0" applyFill="0" applyBorder="0" applyProtection="0">
      <alignment horizontal="left" vertical="center" indent="2"/>
    </xf>
    <xf numFmtId="0" fontId="4" fillId="4" borderId="2" applyNumberFormat="0" applyAlignment="0" applyProtection="0"/>
    <xf numFmtId="0" fontId="23" fillId="25" borderId="251">
      <alignment horizontal="right" vertical="center"/>
    </xf>
    <xf numFmtId="164" fontId="1" fillId="0" borderId="0" applyFont="0" applyFill="0" applyBorder="0" applyAlignment="0" applyProtection="0"/>
    <xf numFmtId="164" fontId="24" fillId="0" borderId="0" applyFont="0" applyFill="0" applyBorder="0" applyAlignment="0" applyProtection="0"/>
    <xf numFmtId="4" fontId="21" fillId="26" borderId="259"/>
    <xf numFmtId="0" fontId="1" fillId="20" borderId="0" applyNumberFormat="0" applyBorder="0" applyAlignment="0" applyProtection="0"/>
    <xf numFmtId="4" fontId="21" fillId="0" borderId="259" applyFill="0" applyBorder="0" applyProtection="0">
      <alignment horizontal="right" vertical="center"/>
    </xf>
    <xf numFmtId="4" fontId="18" fillId="27" borderId="242">
      <alignment horizontal="right" vertical="center"/>
    </xf>
    <xf numFmtId="0" fontId="37" fillId="0" borderId="240" applyNumberFormat="0" applyFill="0" applyAlignment="0" applyProtection="0"/>
    <xf numFmtId="4" fontId="18" fillId="27" borderId="242">
      <alignment horizontal="right" vertical="center"/>
    </xf>
    <xf numFmtId="164" fontId="24" fillId="0" borderId="0" applyFont="0" applyFill="0" applyBorder="0" applyAlignment="0" applyProtection="0"/>
    <xf numFmtId="0" fontId="21" fillId="26" borderId="242"/>
    <xf numFmtId="0" fontId="32" fillId="49" borderId="239" applyNumberFormat="0" applyAlignment="0" applyProtection="0"/>
    <xf numFmtId="0" fontId="21" fillId="26" borderId="242"/>
    <xf numFmtId="0" fontId="1" fillId="5" borderId="0" applyNumberFormat="0" applyBorder="0" applyAlignment="0" applyProtection="0"/>
    <xf numFmtId="0" fontId="36" fillId="36" borderId="239" applyNumberFormat="0" applyAlignment="0" applyProtection="0"/>
    <xf numFmtId="0" fontId="49" fillId="49" borderId="238" applyNumberFormat="0" applyAlignment="0" applyProtection="0"/>
    <xf numFmtId="0" fontId="9" fillId="7" borderId="0" applyNumberFormat="0" applyBorder="0" applyAlignment="0" applyProtection="0"/>
    <xf numFmtId="0" fontId="37" fillId="0" borderId="240" applyNumberFormat="0" applyFill="0" applyAlignment="0" applyProtection="0"/>
    <xf numFmtId="0" fontId="49" fillId="49" borderId="238" applyNumberFormat="0" applyAlignment="0" applyProtection="0"/>
    <xf numFmtId="0" fontId="37" fillId="0" borderId="240" applyNumberFormat="0" applyFill="0" applyAlignment="0" applyProtection="0"/>
    <xf numFmtId="4" fontId="18" fillId="27" borderId="242">
      <alignment horizontal="right" vertical="center"/>
    </xf>
    <xf numFmtId="4" fontId="21" fillId="0" borderId="251">
      <alignment horizontal="right" vertical="center"/>
    </xf>
    <xf numFmtId="49" fontId="20" fillId="0" borderId="242" applyNumberFormat="0" applyFill="0" applyBorder="0" applyProtection="0">
      <alignment horizontal="left" vertical="center"/>
    </xf>
    <xf numFmtId="0" fontId="6" fillId="0" borderId="0" applyNumberFormat="0" applyFill="0" applyBorder="0" applyAlignment="0" applyProtection="0"/>
    <xf numFmtId="0" fontId="23" fillId="25" borderId="242">
      <alignment horizontal="right" vertical="center"/>
    </xf>
    <xf numFmtId="0" fontId="18" fillId="25" borderId="242">
      <alignment horizontal="right" vertical="center"/>
    </xf>
    <xf numFmtId="0" fontId="18" fillId="27" borderId="242">
      <alignment horizontal="right" vertical="center"/>
    </xf>
    <xf numFmtId="0" fontId="21" fillId="27" borderId="254">
      <alignment horizontal="left" vertical="center" wrapText="1" indent="2"/>
    </xf>
    <xf numFmtId="0" fontId="21" fillId="27" borderId="245">
      <alignment horizontal="left" vertical="center" wrapText="1" indent="2"/>
    </xf>
    <xf numFmtId="0" fontId="21" fillId="0" borderId="259">
      <alignment horizontal="right" vertical="center"/>
    </xf>
    <xf numFmtId="0" fontId="52" fillId="0" borderId="240" applyNumberFormat="0" applyFill="0" applyAlignment="0" applyProtection="0"/>
    <xf numFmtId="4" fontId="21" fillId="0" borderId="242">
      <alignment horizontal="right" vertical="center"/>
    </xf>
    <xf numFmtId="0" fontId="49" fillId="49" borderId="238" applyNumberFormat="0" applyAlignment="0" applyProtection="0"/>
    <xf numFmtId="164" fontId="1" fillId="0" borderId="0" applyFont="0" applyFill="0" applyBorder="0" applyAlignment="0" applyProtection="0"/>
    <xf numFmtId="0" fontId="21" fillId="27" borderId="245">
      <alignment horizontal="left" vertical="center" wrapText="1" indent="2"/>
    </xf>
    <xf numFmtId="0" fontId="21" fillId="26" borderId="242"/>
    <xf numFmtId="0" fontId="21" fillId="0" borderId="242">
      <alignment horizontal="right" vertical="center"/>
    </xf>
    <xf numFmtId="4" fontId="21" fillId="26" borderId="242"/>
    <xf numFmtId="0" fontId="18" fillId="25" borderId="242">
      <alignment horizontal="right" vertical="center"/>
    </xf>
    <xf numFmtId="4" fontId="18" fillId="25" borderId="242">
      <alignment horizontal="right" vertical="center"/>
    </xf>
    <xf numFmtId="0" fontId="21" fillId="27" borderId="245">
      <alignment horizontal="left" vertical="center" wrapText="1" indent="2"/>
    </xf>
    <xf numFmtId="0" fontId="21" fillId="26" borderId="251"/>
    <xf numFmtId="0" fontId="21" fillId="25" borderId="243">
      <alignment horizontal="left" vertical="center"/>
    </xf>
    <xf numFmtId="0" fontId="23" fillId="25" borderId="242">
      <alignment horizontal="right" vertical="center"/>
    </xf>
    <xf numFmtId="0" fontId="18" fillId="25" borderId="242">
      <alignment horizontal="right" vertical="center"/>
    </xf>
    <xf numFmtId="0" fontId="21" fillId="27" borderId="245">
      <alignment horizontal="left" vertical="center" wrapText="1" indent="2"/>
    </xf>
    <xf numFmtId="0" fontId="18" fillId="27" borderId="242">
      <alignment horizontal="right" vertical="center"/>
    </xf>
    <xf numFmtId="49" fontId="20" fillId="0" borderId="251" applyNumberFormat="0" applyFill="0" applyBorder="0" applyProtection="0">
      <alignment horizontal="left" vertical="center"/>
    </xf>
    <xf numFmtId="4" fontId="18" fillId="27" borderId="242">
      <alignment horizontal="right" vertical="center"/>
    </xf>
    <xf numFmtId="0" fontId="37" fillId="0" borderId="240" applyNumberFormat="0" applyFill="0" applyAlignment="0" applyProtection="0"/>
    <xf numFmtId="4" fontId="21" fillId="0" borderId="242">
      <alignment horizontal="right" vertical="center"/>
    </xf>
    <xf numFmtId="4" fontId="23" fillId="25" borderId="251">
      <alignment horizontal="right" vertical="center"/>
    </xf>
    <xf numFmtId="0" fontId="9" fillId="10" borderId="0" applyNumberFormat="0" applyBorder="0" applyAlignment="0" applyProtection="0"/>
    <xf numFmtId="0" fontId="18" fillId="27" borderId="243">
      <alignment horizontal="right" vertical="center"/>
    </xf>
    <xf numFmtId="0" fontId="49" fillId="49" borderId="238" applyNumberFormat="0" applyAlignment="0" applyProtection="0"/>
    <xf numFmtId="164" fontId="1" fillId="0" borderId="0" applyFont="0" applyFill="0" applyBorder="0" applyAlignment="0" applyProtection="0"/>
    <xf numFmtId="49" fontId="21" fillId="0" borderId="242" applyNumberFormat="0" applyFont="0" applyFill="0" applyBorder="0" applyProtection="0">
      <alignment horizontal="left" vertical="center" indent="2"/>
    </xf>
    <xf numFmtId="0" fontId="1" fillId="15" borderId="0" applyNumberFormat="0" applyBorder="0" applyAlignment="0" applyProtection="0"/>
    <xf numFmtId="0" fontId="37" fillId="0" borderId="240" applyNumberFormat="0" applyFill="0" applyAlignment="0" applyProtection="0"/>
    <xf numFmtId="0" fontId="27" fillId="52" borderId="241" applyNumberFormat="0" applyFont="0" applyAlignment="0" applyProtection="0"/>
    <xf numFmtId="4" fontId="21" fillId="26" borderId="242"/>
    <xf numFmtId="4" fontId="21" fillId="26" borderId="242"/>
    <xf numFmtId="0" fontId="9" fillId="7" borderId="0" applyNumberFormat="0" applyBorder="0" applyAlignment="0" applyProtection="0"/>
    <xf numFmtId="0" fontId="21" fillId="26" borderId="242"/>
    <xf numFmtId="4" fontId="21" fillId="0" borderId="242">
      <alignment horizontal="right" vertical="center"/>
    </xf>
    <xf numFmtId="0" fontId="52" fillId="0" borderId="240" applyNumberFormat="0" applyFill="0" applyAlignment="0" applyProtection="0"/>
    <xf numFmtId="0" fontId="1" fillId="12" borderId="0" applyNumberFormat="0" applyBorder="0" applyAlignment="0" applyProtection="0"/>
    <xf numFmtId="49" fontId="21" fillId="0" borderId="243" applyNumberFormat="0" applyFont="0" applyFill="0" applyBorder="0" applyProtection="0">
      <alignment horizontal="left" vertical="center" indent="5"/>
    </xf>
    <xf numFmtId="0" fontId="21" fillId="0" borderId="242" applyNumberFormat="0" applyFill="0" applyAlignment="0" applyProtection="0"/>
    <xf numFmtId="0" fontId="32" fillId="49" borderId="239" applyNumberFormat="0" applyAlignment="0" applyProtection="0"/>
    <xf numFmtId="49" fontId="21" fillId="0" borderId="251" applyNumberFormat="0" applyFont="0" applyFill="0" applyBorder="0" applyProtection="0">
      <alignment horizontal="left" vertical="center" indent="2"/>
    </xf>
    <xf numFmtId="0" fontId="9" fillId="10" borderId="0" applyNumberFormat="0" applyBorder="0" applyAlignment="0" applyProtection="0"/>
    <xf numFmtId="0" fontId="21" fillId="0" borderId="245">
      <alignment horizontal="left" vertical="center" wrapText="1" indent="2"/>
    </xf>
    <xf numFmtId="0" fontId="45" fillId="36" borderId="239" applyNumberFormat="0" applyAlignment="0" applyProtection="0"/>
    <xf numFmtId="0" fontId="21" fillId="0" borderId="245">
      <alignment horizontal="left" vertical="center" wrapText="1" indent="2"/>
    </xf>
    <xf numFmtId="49" fontId="20" fillId="0" borderId="259" applyNumberFormat="0" applyFill="0" applyBorder="0" applyProtection="0">
      <alignment horizontal="left" vertical="center"/>
    </xf>
    <xf numFmtId="0" fontId="1" fillId="8" borderId="0" applyNumberFormat="0" applyBorder="0" applyAlignment="0" applyProtection="0"/>
    <xf numFmtId="0" fontId="18" fillId="25" borderId="242">
      <alignment horizontal="right" vertical="center"/>
    </xf>
    <xf numFmtId="0" fontId="18" fillId="27" borderId="251">
      <alignment horizontal="right" vertical="center"/>
    </xf>
    <xf numFmtId="0" fontId="9" fillId="7" borderId="0" applyNumberFormat="0" applyBorder="0" applyAlignment="0" applyProtection="0"/>
    <xf numFmtId="0" fontId="49" fillId="49" borderId="238" applyNumberFormat="0" applyAlignment="0" applyProtection="0"/>
    <xf numFmtId="0" fontId="33" fillId="49" borderId="239" applyNumberFormat="0" applyAlignment="0" applyProtection="0"/>
    <xf numFmtId="0" fontId="27" fillId="52" borderId="241" applyNumberFormat="0" applyFont="0" applyAlignment="0" applyProtection="0"/>
    <xf numFmtId="0" fontId="52" fillId="0" borderId="240" applyNumberFormat="0" applyFill="0" applyAlignment="0" applyProtection="0"/>
    <xf numFmtId="4" fontId="18" fillId="27" borderId="243">
      <alignment horizontal="right" vertical="center"/>
    </xf>
    <xf numFmtId="4" fontId="18" fillId="27" borderId="251">
      <alignment horizontal="right" vertical="center"/>
    </xf>
    <xf numFmtId="0" fontId="45" fillId="36" borderId="239" applyNumberFormat="0" applyAlignment="0" applyProtection="0"/>
    <xf numFmtId="0" fontId="8" fillId="0" borderId="3" applyNumberFormat="0" applyFill="0" applyAlignment="0" applyProtection="0"/>
    <xf numFmtId="4" fontId="21" fillId="0" borderId="251" applyFill="0" applyBorder="0" applyProtection="0">
      <alignment horizontal="right" vertical="center"/>
    </xf>
    <xf numFmtId="0" fontId="19" fillId="52" borderId="241" applyNumberFormat="0" applyFont="0" applyAlignment="0" applyProtection="0"/>
    <xf numFmtId="0" fontId="21" fillId="27" borderId="245">
      <alignment horizontal="left" vertical="center" wrapText="1" indent="2"/>
    </xf>
    <xf numFmtId="0" fontId="21" fillId="0" borderId="242">
      <alignment horizontal="right" vertical="center"/>
    </xf>
    <xf numFmtId="0" fontId="21" fillId="0" borderId="251" applyNumberFormat="0" applyFill="0" applyAlignment="0" applyProtection="0"/>
    <xf numFmtId="4" fontId="18" fillId="27" borderId="260">
      <alignment horizontal="right" vertical="center"/>
    </xf>
    <xf numFmtId="0" fontId="32" fillId="49" borderId="239" applyNumberFormat="0" applyAlignment="0" applyProtection="0"/>
    <xf numFmtId="0" fontId="33" fillId="49" borderId="256" applyNumberFormat="0" applyAlignment="0" applyProtection="0"/>
    <xf numFmtId="0" fontId="1" fillId="18" borderId="0" applyNumberFormat="0" applyBorder="0" applyAlignment="0" applyProtection="0"/>
    <xf numFmtId="4" fontId="23" fillId="25" borderId="242">
      <alignment horizontal="right" vertical="center"/>
    </xf>
    <xf numFmtId="0" fontId="21" fillId="0" borderId="254">
      <alignment horizontal="left" vertical="center" wrapText="1" indent="2"/>
    </xf>
    <xf numFmtId="0" fontId="8" fillId="0" borderId="3" applyNumberFormat="0" applyFill="0" applyAlignment="0" applyProtection="0"/>
    <xf numFmtId="4" fontId="23" fillId="25" borderId="242">
      <alignment horizontal="right" vertical="center"/>
    </xf>
    <xf numFmtId="164" fontId="24" fillId="0" borderId="0" applyFont="0" applyFill="0" applyBorder="0" applyAlignment="0" applyProtection="0"/>
    <xf numFmtId="164" fontId="1" fillId="0" borderId="0" applyFont="0" applyFill="0" applyBorder="0" applyAlignment="0" applyProtection="0"/>
    <xf numFmtId="0" fontId="1" fillId="18" borderId="0" applyNumberFormat="0" applyBorder="0" applyAlignment="0" applyProtection="0"/>
    <xf numFmtId="0" fontId="18" fillId="27" borderId="242">
      <alignment horizontal="right" vertical="center"/>
    </xf>
    <xf numFmtId="4" fontId="18" fillId="27" borderId="242">
      <alignment horizontal="right" vertical="center"/>
    </xf>
    <xf numFmtId="164" fontId="66" fillId="0" borderId="0" applyFont="0" applyFill="0" applyBorder="0" applyAlignment="0" applyProtection="0"/>
    <xf numFmtId="164" fontId="1" fillId="0" borderId="0" applyFont="0" applyFill="0" applyBorder="0" applyAlignment="0" applyProtection="0"/>
    <xf numFmtId="0" fontId="18" fillId="27" borderId="244">
      <alignment horizontal="right" vertical="center"/>
    </xf>
    <xf numFmtId="0" fontId="18" fillId="27" borderId="242">
      <alignment horizontal="right" vertical="center"/>
    </xf>
    <xf numFmtId="0" fontId="18" fillId="27" borderId="251">
      <alignment horizontal="right" vertical="center"/>
    </xf>
    <xf numFmtId="4" fontId="23" fillId="25" borderId="242">
      <alignment horizontal="right" vertical="center"/>
    </xf>
    <xf numFmtId="49" fontId="21" fillId="0" borderId="243" applyNumberFormat="0" applyFont="0" applyFill="0" applyBorder="0" applyProtection="0">
      <alignment horizontal="left" vertical="center" indent="5"/>
    </xf>
    <xf numFmtId="0" fontId="27" fillId="52" borderId="248" applyNumberFormat="0" applyFont="0" applyAlignment="0" applyProtection="0"/>
    <xf numFmtId="0" fontId="23" fillId="25" borderId="251">
      <alignment horizontal="right" vertical="center"/>
    </xf>
    <xf numFmtId="0" fontId="52" fillId="0" borderId="257" applyNumberFormat="0" applyFill="0" applyAlignment="0" applyProtection="0"/>
    <xf numFmtId="0" fontId="33" fillId="49" borderId="239" applyNumberFormat="0" applyAlignment="0" applyProtection="0"/>
    <xf numFmtId="0" fontId="33" fillId="49" borderId="239" applyNumberFormat="0" applyAlignment="0" applyProtection="0"/>
    <xf numFmtId="167" fontId="21" fillId="53" borderId="242" applyNumberFormat="0" applyFont="0" applyBorder="0" applyAlignment="0" applyProtection="0">
      <alignment horizontal="right" vertical="center"/>
    </xf>
    <xf numFmtId="0" fontId="1" fillId="21" borderId="0" applyNumberFormat="0" applyBorder="0" applyAlignment="0" applyProtection="0"/>
    <xf numFmtId="0" fontId="96" fillId="0" borderId="246" applyNumberFormat="0" applyFill="0" applyAlignment="0" applyProtection="0">
      <alignment vertical="top"/>
      <protection locked="0"/>
    </xf>
    <xf numFmtId="0" fontId="33" fillId="49" borderId="239" applyNumberFormat="0" applyAlignment="0" applyProtection="0"/>
    <xf numFmtId="0" fontId="33" fillId="49" borderId="239" applyNumberFormat="0" applyAlignment="0" applyProtection="0"/>
    <xf numFmtId="0" fontId="1" fillId="12" borderId="0" applyNumberFormat="0" applyBorder="0" applyAlignment="0" applyProtection="0"/>
    <xf numFmtId="167" fontId="21" fillId="53" borderId="242" applyNumberFormat="0" applyFont="0" applyBorder="0" applyAlignment="0" applyProtection="0">
      <alignment horizontal="right" vertical="center"/>
    </xf>
    <xf numFmtId="0" fontId="21" fillId="0" borderId="245">
      <alignment horizontal="left" vertical="center" wrapText="1" indent="2"/>
    </xf>
    <xf numFmtId="0" fontId="21" fillId="26" borderId="242"/>
    <xf numFmtId="4" fontId="18" fillId="25" borderId="242">
      <alignment horizontal="right" vertical="center"/>
    </xf>
    <xf numFmtId="0" fontId="27" fillId="52" borderId="241" applyNumberFormat="0" applyFont="0" applyAlignment="0" applyProtection="0"/>
    <xf numFmtId="4" fontId="23" fillId="25" borderId="251">
      <alignment horizontal="right" vertical="center"/>
    </xf>
    <xf numFmtId="0" fontId="18" fillId="27" borderId="242">
      <alignment horizontal="right" vertical="center"/>
    </xf>
    <xf numFmtId="49" fontId="21" fillId="0" borderId="251" applyNumberFormat="0" applyFont="0" applyFill="0" applyBorder="0" applyProtection="0">
      <alignment horizontal="left" vertical="center" indent="2"/>
    </xf>
    <xf numFmtId="164" fontId="24" fillId="0" borderId="0" applyFont="0" applyFill="0" applyBorder="0" applyAlignment="0" applyProtection="0"/>
    <xf numFmtId="0" fontId="21" fillId="0" borderId="251" applyNumberFormat="0" applyFill="0" applyAlignment="0" applyProtection="0"/>
    <xf numFmtId="0" fontId="27" fillId="52" borderId="241" applyNumberFormat="0" applyFont="0" applyAlignment="0" applyProtection="0"/>
    <xf numFmtId="0" fontId="45" fillId="36" borderId="239" applyNumberFormat="0" applyAlignment="0" applyProtection="0"/>
    <xf numFmtId="0" fontId="21" fillId="0" borderId="245">
      <alignment horizontal="left" vertical="center" wrapText="1" indent="2"/>
    </xf>
    <xf numFmtId="167" fontId="21" fillId="53" borderId="242" applyNumberFormat="0" applyFont="0" applyBorder="0" applyAlignment="0" applyProtection="0">
      <alignment horizontal="right" vertical="center"/>
    </xf>
    <xf numFmtId="0" fontId="27" fillId="52" borderId="258" applyNumberFormat="0" applyFont="0" applyAlignment="0" applyProtection="0"/>
    <xf numFmtId="4" fontId="23" fillId="25" borderId="242">
      <alignment horizontal="right" vertical="center"/>
    </xf>
    <xf numFmtId="0" fontId="45" fillId="36" borderId="239" applyNumberFormat="0" applyAlignment="0" applyProtection="0"/>
    <xf numFmtId="0" fontId="21" fillId="0" borderId="242">
      <alignment horizontal="right" vertical="center"/>
    </xf>
    <xf numFmtId="164" fontId="19" fillId="0" borderId="0" applyFont="0" applyFill="0" applyBorder="0" applyAlignment="0" applyProtection="0"/>
    <xf numFmtId="0" fontId="1" fillId="15" borderId="0" applyNumberFormat="0" applyBorder="0" applyAlignment="0" applyProtection="0"/>
    <xf numFmtId="0" fontId="37" fillId="0" borderId="240" applyNumberFormat="0" applyFill="0" applyAlignment="0" applyProtection="0"/>
    <xf numFmtId="0" fontId="1" fillId="8" borderId="0" applyNumberFormat="0" applyBorder="0" applyAlignment="0" applyProtection="0"/>
    <xf numFmtId="0" fontId="21" fillId="0" borderId="242" applyNumberFormat="0" applyFill="0" applyAlignment="0" applyProtection="0"/>
    <xf numFmtId="0" fontId="23" fillId="25" borderId="242">
      <alignment horizontal="right" vertical="center"/>
    </xf>
    <xf numFmtId="49" fontId="21" fillId="0" borderId="252" applyNumberFormat="0" applyFont="0" applyFill="0" applyBorder="0" applyProtection="0">
      <alignment horizontal="left" vertical="center" indent="5"/>
    </xf>
    <xf numFmtId="4" fontId="18" fillId="27" borderId="242">
      <alignment horizontal="right" vertical="center"/>
    </xf>
    <xf numFmtId="167" fontId="21" fillId="53" borderId="242" applyNumberFormat="0" applyFont="0" applyBorder="0" applyAlignment="0" applyProtection="0">
      <alignment horizontal="right" vertical="center"/>
    </xf>
    <xf numFmtId="0" fontId="18" fillId="27" borderId="261">
      <alignment horizontal="right" vertical="center"/>
    </xf>
    <xf numFmtId="4" fontId="23" fillId="25" borderId="242">
      <alignment horizontal="right" vertical="center"/>
    </xf>
    <xf numFmtId="0" fontId="37" fillId="0" borderId="257" applyNumberFormat="0" applyFill="0" applyAlignment="0" applyProtection="0"/>
    <xf numFmtId="0" fontId="18" fillId="25" borderId="242">
      <alignment horizontal="right" vertical="center"/>
    </xf>
    <xf numFmtId="0" fontId="21" fillId="0" borderId="242" applyNumberFormat="0" applyFill="0" applyAlignment="0" applyProtection="0"/>
    <xf numFmtId="0" fontId="18" fillId="27" borderId="242">
      <alignment horizontal="right" vertical="center"/>
    </xf>
    <xf numFmtId="49" fontId="21" fillId="0" borderId="242" applyNumberFormat="0" applyFont="0" applyFill="0" applyBorder="0" applyProtection="0">
      <alignment horizontal="left" vertical="center" indent="2"/>
    </xf>
    <xf numFmtId="0" fontId="36" fillId="36" borderId="239" applyNumberFormat="0" applyAlignment="0" applyProtection="0"/>
    <xf numFmtId="0" fontId="52" fillId="0" borderId="240" applyNumberFormat="0" applyFill="0" applyAlignment="0" applyProtection="0"/>
    <xf numFmtId="0" fontId="32" fillId="49" borderId="239" applyNumberFormat="0" applyAlignment="0" applyProtection="0"/>
    <xf numFmtId="0" fontId="21" fillId="0" borderId="242">
      <alignment horizontal="right" vertical="center"/>
    </xf>
    <xf numFmtId="0" fontId="30" fillId="49" borderId="238" applyNumberFormat="0" applyAlignment="0" applyProtection="0"/>
    <xf numFmtId="49" fontId="20" fillId="0" borderId="251" applyNumberFormat="0" applyFill="0" applyBorder="0" applyProtection="0">
      <alignment horizontal="left" vertical="center"/>
    </xf>
    <xf numFmtId="0" fontId="52" fillId="0" borderId="240" applyNumberFormat="0" applyFill="0" applyAlignment="0" applyProtection="0"/>
    <xf numFmtId="0" fontId="37" fillId="0" borderId="240" applyNumberFormat="0" applyFill="0" applyAlignment="0" applyProtection="0"/>
    <xf numFmtId="4" fontId="21" fillId="0" borderId="242" applyFill="0" applyBorder="0" applyProtection="0">
      <alignment horizontal="right" vertical="center"/>
    </xf>
    <xf numFmtId="4" fontId="21" fillId="0" borderId="242" applyFill="0" applyBorder="0" applyProtection="0">
      <alignment horizontal="right" vertical="center"/>
    </xf>
    <xf numFmtId="49" fontId="20" fillId="0" borderId="242" applyNumberFormat="0" applyFill="0" applyBorder="0" applyProtection="0">
      <alignment horizontal="left" vertical="center"/>
    </xf>
    <xf numFmtId="0" fontId="21" fillId="26" borderId="242"/>
    <xf numFmtId="0" fontId="8" fillId="0" borderId="3" applyNumberFormat="0" applyFill="0" applyAlignment="0" applyProtection="0"/>
    <xf numFmtId="0" fontId="36" fillId="36" borderId="239" applyNumberFormat="0" applyAlignment="0" applyProtection="0"/>
    <xf numFmtId="0" fontId="23" fillId="25" borderId="242">
      <alignment horizontal="right" vertical="center"/>
    </xf>
    <xf numFmtId="0" fontId="18" fillId="27" borderId="242">
      <alignment horizontal="right" vertical="center"/>
    </xf>
    <xf numFmtId="4" fontId="18" fillId="27" borderId="259">
      <alignment horizontal="right" vertical="center"/>
    </xf>
    <xf numFmtId="0" fontId="36" fillId="36" borderId="239" applyNumberFormat="0" applyAlignment="0" applyProtection="0"/>
    <xf numFmtId="0" fontId="19" fillId="52" borderId="241" applyNumberFormat="0" applyFont="0" applyAlignment="0" applyProtection="0"/>
    <xf numFmtId="0" fontId="21" fillId="0" borderId="251" applyNumberFormat="0" applyFill="0" applyAlignment="0" applyProtection="0"/>
    <xf numFmtId="0" fontId="9" fillId="19" borderId="0" applyNumberFormat="0" applyBorder="0" applyAlignment="0" applyProtection="0"/>
    <xf numFmtId="0" fontId="52" fillId="0" borderId="240" applyNumberFormat="0" applyFill="0" applyAlignment="0" applyProtection="0"/>
    <xf numFmtId="0" fontId="45" fillId="36" borderId="256" applyNumberFormat="0" applyAlignment="0" applyProtection="0"/>
    <xf numFmtId="0" fontId="18" fillId="27" borderId="252">
      <alignment horizontal="right" vertical="center"/>
    </xf>
    <xf numFmtId="0" fontId="45" fillId="36" borderId="239" applyNumberFormat="0" applyAlignment="0" applyProtection="0"/>
    <xf numFmtId="0" fontId="37" fillId="0" borderId="240" applyNumberFormat="0" applyFill="0" applyAlignment="0" applyProtection="0"/>
    <xf numFmtId="164" fontId="1" fillId="0" borderId="0" applyFont="0" applyFill="0" applyBorder="0" applyAlignment="0" applyProtection="0"/>
    <xf numFmtId="4" fontId="18" fillId="27" borderId="243">
      <alignment horizontal="right" vertical="center"/>
    </xf>
    <xf numFmtId="0" fontId="1" fillId="9" borderId="0" applyNumberFormat="0" applyBorder="0" applyAlignment="0" applyProtection="0"/>
    <xf numFmtId="0" fontId="33" fillId="49" borderId="239" applyNumberFormat="0" applyAlignment="0" applyProtection="0"/>
    <xf numFmtId="4" fontId="18" fillId="27" borderId="244">
      <alignment horizontal="right" vertical="center"/>
    </xf>
    <xf numFmtId="49" fontId="20" fillId="0" borderId="242" applyNumberFormat="0" applyFill="0" applyBorder="0" applyProtection="0">
      <alignment horizontal="left" vertical="center"/>
    </xf>
    <xf numFmtId="4" fontId="18" fillId="27" borderId="242">
      <alignment horizontal="right" vertical="center"/>
    </xf>
    <xf numFmtId="0" fontId="21" fillId="0" borderId="242" applyNumberFormat="0" applyFill="0" applyAlignment="0" applyProtection="0"/>
    <xf numFmtId="0" fontId="18" fillId="27" borderId="242">
      <alignment horizontal="right" vertical="center"/>
    </xf>
    <xf numFmtId="49" fontId="20" fillId="0" borderId="242" applyNumberFormat="0" applyFill="0" applyBorder="0" applyProtection="0">
      <alignment horizontal="left" vertical="center"/>
    </xf>
    <xf numFmtId="0" fontId="1" fillId="14" borderId="0" applyNumberFormat="0" applyBorder="0" applyAlignment="0" applyProtection="0"/>
    <xf numFmtId="4" fontId="21" fillId="0" borderId="242" applyFill="0" applyBorder="0" applyProtection="0">
      <alignment horizontal="right" vertical="center"/>
    </xf>
    <xf numFmtId="0" fontId="9" fillId="22" borderId="0" applyNumberFormat="0" applyBorder="0" applyAlignment="0" applyProtection="0"/>
    <xf numFmtId="4" fontId="21" fillId="0" borderId="251">
      <alignment horizontal="right" vertical="center"/>
    </xf>
    <xf numFmtId="4" fontId="18" fillId="27" borderId="253">
      <alignment horizontal="right" vertical="center"/>
    </xf>
    <xf numFmtId="0" fontId="21" fillId="0" borderId="245">
      <alignment horizontal="left" vertical="center" wrapText="1" indent="2"/>
    </xf>
    <xf numFmtId="0" fontId="18" fillId="25" borderId="251">
      <alignment horizontal="right" vertical="center"/>
    </xf>
    <xf numFmtId="0" fontId="33" fillId="49" borderId="239" applyNumberFormat="0" applyAlignment="0" applyProtection="0"/>
    <xf numFmtId="0" fontId="19" fillId="52" borderId="241" applyNumberFormat="0" applyFont="0" applyAlignment="0" applyProtection="0"/>
    <xf numFmtId="0" fontId="18" fillId="27" borderId="244">
      <alignment horizontal="right" vertical="center"/>
    </xf>
    <xf numFmtId="4" fontId="18" fillId="27" borderId="244">
      <alignment horizontal="right" vertical="center"/>
    </xf>
    <xf numFmtId="0" fontId="18" fillId="25" borderId="251">
      <alignment horizontal="right" vertical="center"/>
    </xf>
    <xf numFmtId="4" fontId="21" fillId="0" borderId="242" applyFill="0" applyBorder="0" applyProtection="0">
      <alignment horizontal="right" vertical="center"/>
    </xf>
    <xf numFmtId="0" fontId="33" fillId="49" borderId="239" applyNumberFormat="0" applyAlignment="0" applyProtection="0"/>
    <xf numFmtId="0" fontId="49" fillId="49" borderId="238" applyNumberFormat="0" applyAlignment="0" applyProtection="0"/>
    <xf numFmtId="0" fontId="21" fillId="27" borderId="254">
      <alignment horizontal="left" vertical="center" wrapText="1" indent="2"/>
    </xf>
    <xf numFmtId="0" fontId="21" fillId="25" borderId="243">
      <alignment horizontal="left" vertical="center"/>
    </xf>
    <xf numFmtId="0" fontId="45" fillId="36" borderId="239" applyNumberFormat="0" applyAlignment="0" applyProtection="0"/>
    <xf numFmtId="0" fontId="27" fillId="52" borderId="241" applyNumberFormat="0" applyFont="0" applyAlignment="0" applyProtection="0"/>
    <xf numFmtId="167" fontId="21" fillId="53" borderId="242" applyNumberFormat="0" applyFont="0" applyBorder="0" applyAlignment="0" applyProtection="0">
      <alignment horizontal="right" vertical="center"/>
    </xf>
    <xf numFmtId="0" fontId="1" fillId="6" borderId="0" applyNumberFormat="0" applyBorder="0" applyAlignment="0" applyProtection="0"/>
    <xf numFmtId="0" fontId="49" fillId="49" borderId="238" applyNumberFormat="0" applyAlignment="0" applyProtection="0"/>
    <xf numFmtId="0" fontId="52" fillId="0" borderId="240" applyNumberFormat="0" applyFill="0" applyAlignment="0" applyProtection="0"/>
    <xf numFmtId="0" fontId="21" fillId="0" borderId="242" applyNumberFormat="0" applyFill="0" applyAlignment="0" applyProtection="0"/>
    <xf numFmtId="0" fontId="21" fillId="0" borderId="242">
      <alignment horizontal="right" vertical="center"/>
    </xf>
    <xf numFmtId="164" fontId="24" fillId="0" borderId="0" applyFont="0" applyFill="0" applyBorder="0" applyAlignment="0" applyProtection="0"/>
    <xf numFmtId="0" fontId="7" fillId="0" borderId="0" applyNumberFormat="0" applyFill="0" applyBorder="0" applyAlignment="0" applyProtection="0"/>
    <xf numFmtId="0" fontId="36" fillId="36" borderId="239" applyNumberFormat="0" applyAlignment="0" applyProtection="0"/>
    <xf numFmtId="0" fontId="37" fillId="0" borderId="240" applyNumberFormat="0" applyFill="0" applyAlignment="0" applyProtection="0"/>
    <xf numFmtId="0" fontId="18" fillId="27" borderId="243">
      <alignment horizontal="right" vertical="center"/>
    </xf>
    <xf numFmtId="4" fontId="18" fillId="27" borderId="252">
      <alignment horizontal="right" vertical="center"/>
    </xf>
    <xf numFmtId="164" fontId="1" fillId="0" borderId="0" applyFont="0" applyFill="0" applyBorder="0" applyAlignment="0" applyProtection="0"/>
    <xf numFmtId="0" fontId="9" fillId="13" borderId="0" applyNumberFormat="0" applyBorder="0" applyAlignment="0" applyProtection="0"/>
    <xf numFmtId="0" fontId="21" fillId="0" borderId="245">
      <alignment horizontal="left" vertical="center" wrapText="1" indent="2"/>
    </xf>
    <xf numFmtId="164" fontId="19" fillId="0" borderId="0" applyFont="0" applyFill="0" applyBorder="0" applyAlignment="0" applyProtection="0"/>
    <xf numFmtId="167" fontId="21" fillId="53" borderId="251" applyNumberFormat="0" applyFont="0" applyBorder="0" applyAlignment="0" applyProtection="0">
      <alignment horizontal="right" vertical="center"/>
    </xf>
    <xf numFmtId="0" fontId="30" fillId="49" borderId="255" applyNumberFormat="0" applyAlignment="0" applyProtection="0"/>
    <xf numFmtId="0" fontId="45" fillId="36" borderId="239" applyNumberFormat="0" applyAlignment="0" applyProtection="0"/>
    <xf numFmtId="4" fontId="18" fillId="27" borderId="244">
      <alignment horizontal="right" vertical="center"/>
    </xf>
    <xf numFmtId="0" fontId="18" fillId="25" borderId="242">
      <alignment horizontal="right" vertical="center"/>
    </xf>
    <xf numFmtId="0" fontId="1" fillId="17" borderId="0" applyNumberFormat="0" applyBorder="0" applyAlignment="0" applyProtection="0"/>
    <xf numFmtId="0" fontId="18" fillId="27" borderId="251">
      <alignment horizontal="right" vertical="center"/>
    </xf>
    <xf numFmtId="0" fontId="45" fillId="36" borderId="239" applyNumberFormat="0" applyAlignment="0" applyProtection="0"/>
    <xf numFmtId="0" fontId="27" fillId="52" borderId="241" applyNumberFormat="0" applyFont="0" applyAlignment="0" applyProtection="0"/>
    <xf numFmtId="0" fontId="21" fillId="0" borderId="242">
      <alignment horizontal="right" vertical="center"/>
    </xf>
    <xf numFmtId="0" fontId="21" fillId="27" borderId="245">
      <alignment horizontal="left" vertical="center" wrapText="1" indent="2"/>
    </xf>
    <xf numFmtId="4" fontId="18" fillId="27" borderId="243">
      <alignment horizontal="right" vertical="center"/>
    </xf>
    <xf numFmtId="0" fontId="21" fillId="0" borderId="254">
      <alignment horizontal="left" vertical="center" wrapText="1" indent="2"/>
    </xf>
    <xf numFmtId="4" fontId="23" fillId="25" borderId="259">
      <alignment horizontal="right" vertical="center"/>
    </xf>
    <xf numFmtId="0" fontId="23" fillId="25" borderId="242">
      <alignment horizontal="right" vertical="center"/>
    </xf>
    <xf numFmtId="4" fontId="21" fillId="26" borderId="242"/>
    <xf numFmtId="0" fontId="21" fillId="27" borderId="245">
      <alignment horizontal="left" vertical="center" wrapText="1" indent="2"/>
    </xf>
    <xf numFmtId="0" fontId="21" fillId="27" borderId="254">
      <alignment horizontal="left" vertical="center" wrapText="1" indent="2"/>
    </xf>
    <xf numFmtId="49" fontId="21" fillId="0" borderId="242" applyNumberFormat="0" applyFont="0" applyFill="0" applyBorder="0" applyProtection="0">
      <alignment horizontal="left" vertical="center" indent="2"/>
    </xf>
    <xf numFmtId="0" fontId="45" fillId="36" borderId="239" applyNumberFormat="0" applyAlignment="0" applyProtection="0"/>
    <xf numFmtId="0" fontId="1" fillId="17" borderId="0" applyNumberFormat="0" applyBorder="0" applyAlignment="0" applyProtection="0"/>
    <xf numFmtId="0" fontId="23" fillId="25" borderId="242">
      <alignment horizontal="right" vertical="center"/>
    </xf>
    <xf numFmtId="0" fontId="36" fillId="36" borderId="239" applyNumberFormat="0" applyAlignment="0" applyProtection="0"/>
    <xf numFmtId="167" fontId="21" fillId="53" borderId="242" applyNumberFormat="0" applyFont="0" applyBorder="0" applyAlignment="0" applyProtection="0">
      <alignment horizontal="right" vertical="center"/>
    </xf>
    <xf numFmtId="0" fontId="36" fillId="36" borderId="239" applyNumberFormat="0" applyAlignment="0" applyProtection="0"/>
    <xf numFmtId="4" fontId="21" fillId="0" borderId="242">
      <alignment horizontal="right" vertical="center"/>
    </xf>
    <xf numFmtId="49" fontId="21" fillId="0" borderId="242" applyNumberFormat="0" applyFont="0" applyFill="0" applyBorder="0" applyProtection="0">
      <alignment horizontal="left" vertical="center" indent="2"/>
    </xf>
    <xf numFmtId="167" fontId="21" fillId="53" borderId="242" applyNumberFormat="0" applyFont="0" applyBorder="0" applyAlignment="0" applyProtection="0">
      <alignment horizontal="right" vertical="center"/>
    </xf>
    <xf numFmtId="4" fontId="21" fillId="0" borderId="251" applyFill="0" applyBorder="0" applyProtection="0">
      <alignment horizontal="right" vertical="center"/>
    </xf>
    <xf numFmtId="49" fontId="20" fillId="0" borderId="242" applyNumberFormat="0" applyFill="0" applyBorder="0" applyProtection="0">
      <alignment horizontal="left" vertical="center"/>
    </xf>
    <xf numFmtId="4" fontId="18" fillId="27" borderId="242">
      <alignment horizontal="right" vertical="center"/>
    </xf>
    <xf numFmtId="0" fontId="27" fillId="52" borderId="248" applyNumberFormat="0" applyFont="0" applyAlignment="0" applyProtection="0"/>
    <xf numFmtId="0" fontId="27" fillId="52" borderId="248" applyNumberFormat="0" applyFont="0" applyAlignment="0" applyProtection="0"/>
    <xf numFmtId="0" fontId="36" fillId="36" borderId="239" applyNumberFormat="0" applyAlignment="0" applyProtection="0"/>
    <xf numFmtId="0" fontId="33" fillId="49" borderId="239" applyNumberFormat="0" applyAlignment="0" applyProtection="0"/>
    <xf numFmtId="4" fontId="21" fillId="0" borderId="242">
      <alignment horizontal="right" vertical="center"/>
    </xf>
    <xf numFmtId="0" fontId="21" fillId="27" borderId="245">
      <alignment horizontal="left" vertical="center" wrapText="1" indent="2"/>
    </xf>
    <xf numFmtId="0" fontId="21" fillId="0" borderId="245">
      <alignment horizontal="left" vertical="center" wrapText="1" indent="2"/>
    </xf>
    <xf numFmtId="0" fontId="49" fillId="49" borderId="238" applyNumberFormat="0" applyAlignment="0" applyProtection="0"/>
    <xf numFmtId="0" fontId="45" fillId="36" borderId="239" applyNumberFormat="0" applyAlignment="0" applyProtection="0"/>
    <xf numFmtId="0" fontId="32" fillId="49" borderId="239" applyNumberFormat="0" applyAlignment="0" applyProtection="0"/>
    <xf numFmtId="0" fontId="30" fillId="49" borderId="238" applyNumberFormat="0" applyAlignment="0" applyProtection="0"/>
    <xf numFmtId="0" fontId="18" fillId="27" borderId="244">
      <alignment horizontal="right" vertical="center"/>
    </xf>
    <xf numFmtId="0" fontId="23" fillId="25" borderId="242">
      <alignment horizontal="right" vertical="center"/>
    </xf>
    <xf numFmtId="4" fontId="18" fillId="25" borderId="242">
      <alignment horizontal="right" vertical="center"/>
    </xf>
    <xf numFmtId="4" fontId="18" fillId="27" borderId="242">
      <alignment horizontal="right" vertical="center"/>
    </xf>
    <xf numFmtId="49" fontId="21" fillId="0" borderId="243" applyNumberFormat="0" applyFont="0" applyFill="0" applyBorder="0" applyProtection="0">
      <alignment horizontal="left" vertical="center" indent="5"/>
    </xf>
    <xf numFmtId="4" fontId="21" fillId="0" borderId="242" applyFill="0" applyBorder="0" applyProtection="0">
      <alignment horizontal="right" vertical="center"/>
    </xf>
    <xf numFmtId="4" fontId="18" fillId="25" borderId="242">
      <alignment horizontal="right" vertical="center"/>
    </xf>
    <xf numFmtId="0" fontId="45" fillId="36" borderId="239" applyNumberFormat="0" applyAlignment="0" applyProtection="0"/>
    <xf numFmtId="0" fontId="36" fillId="36" borderId="239" applyNumberFormat="0" applyAlignment="0" applyProtection="0"/>
    <xf numFmtId="0" fontId="32" fillId="49" borderId="239" applyNumberFormat="0" applyAlignment="0" applyProtection="0"/>
    <xf numFmtId="0" fontId="21" fillId="27" borderId="245">
      <alignment horizontal="left" vertical="center" wrapText="1" indent="2"/>
    </xf>
    <xf numFmtId="0" fontId="21" fillId="0" borderId="245">
      <alignment horizontal="left" vertical="center" wrapText="1" indent="2"/>
    </xf>
    <xf numFmtId="0" fontId="21" fillId="27" borderId="245">
      <alignment horizontal="left" vertical="center" wrapText="1" indent="2"/>
    </xf>
    <xf numFmtId="0" fontId="21" fillId="0" borderId="245">
      <alignment horizontal="left" vertical="center" wrapText="1" indent="2"/>
    </xf>
    <xf numFmtId="0" fontId="45" fillId="36" borderId="256" applyNumberFormat="0" applyAlignment="0" applyProtection="0"/>
    <xf numFmtId="0" fontId="21" fillId="25" borderId="252">
      <alignment horizontal="left" vertical="center"/>
    </xf>
    <xf numFmtId="0" fontId="49" fillId="49" borderId="255" applyNumberFormat="0" applyAlignment="0" applyProtection="0"/>
    <xf numFmtId="0" fontId="18" fillId="25" borderId="251">
      <alignment horizontal="right" vertical="center"/>
    </xf>
    <xf numFmtId="0" fontId="21" fillId="0" borderId="254">
      <alignment horizontal="left" vertical="center" wrapText="1" indent="2"/>
    </xf>
    <xf numFmtId="4" fontId="21" fillId="0" borderId="259" applyFill="0" applyBorder="0" applyProtection="0">
      <alignment horizontal="right" vertical="center"/>
    </xf>
    <xf numFmtId="4" fontId="18" fillId="27" borderId="253">
      <alignment horizontal="right" vertical="center"/>
    </xf>
    <xf numFmtId="0" fontId="21" fillId="27" borderId="254">
      <alignment horizontal="left" vertical="center" wrapText="1" indent="2"/>
    </xf>
    <xf numFmtId="0" fontId="1" fillId="21" borderId="0" applyNumberFormat="0" applyBorder="0" applyAlignment="0" applyProtection="0"/>
    <xf numFmtId="4" fontId="21" fillId="0" borderId="251" applyFill="0" applyBorder="0" applyProtection="0">
      <alignment horizontal="right" vertical="center"/>
    </xf>
    <xf numFmtId="4" fontId="18" fillId="27" borderId="251">
      <alignment horizontal="right" vertical="center"/>
    </xf>
    <xf numFmtId="4" fontId="18" fillId="25" borderId="251">
      <alignment horizontal="right" vertical="center"/>
    </xf>
    <xf numFmtId="0" fontId="27" fillId="52" borderId="248" applyNumberFormat="0" applyFont="0" applyAlignment="0" applyProtection="0"/>
    <xf numFmtId="49" fontId="21" fillId="0" borderId="252" applyNumberFormat="0" applyFont="0" applyFill="0" applyBorder="0" applyProtection="0">
      <alignment horizontal="left" vertical="center" indent="5"/>
    </xf>
    <xf numFmtId="0" fontId="1" fillId="14" borderId="0" applyNumberFormat="0" applyBorder="0" applyAlignment="0" applyProtection="0"/>
    <xf numFmtId="0" fontId="18" fillId="27" borderId="251">
      <alignment horizontal="right" vertical="center"/>
    </xf>
    <xf numFmtId="0" fontId="21" fillId="25" borderId="260">
      <alignment horizontal="left" vertical="center"/>
    </xf>
    <xf numFmtId="0" fontId="21" fillId="25" borderId="260">
      <alignment horizontal="left" vertical="center"/>
    </xf>
    <xf numFmtId="4" fontId="18" fillId="27" borderId="253">
      <alignment horizontal="right" vertical="center"/>
    </xf>
    <xf numFmtId="0" fontId="33" fillId="49" borderId="256" applyNumberFormat="0" applyAlignment="0" applyProtection="0"/>
    <xf numFmtId="0" fontId="21" fillId="26" borderId="259"/>
    <xf numFmtId="0" fontId="18" fillId="27" borderId="252">
      <alignment horizontal="right" vertical="center"/>
    </xf>
    <xf numFmtId="0" fontId="21" fillId="0" borderId="262">
      <alignment horizontal="left" vertical="center" wrapText="1" indent="2"/>
    </xf>
    <xf numFmtId="0" fontId="18" fillId="27" borderId="251">
      <alignment horizontal="right" vertical="center"/>
    </xf>
    <xf numFmtId="0" fontId="32" fillId="49" borderId="247" applyNumberFormat="0" applyAlignment="0" applyProtection="0"/>
    <xf numFmtId="0" fontId="32" fillId="49" borderId="247" applyNumberFormat="0" applyAlignment="0" applyProtection="0"/>
    <xf numFmtId="0" fontId="32" fillId="49" borderId="247" applyNumberFormat="0" applyAlignment="0" applyProtection="0"/>
    <xf numFmtId="0" fontId="32" fillId="49" borderId="247" applyNumberFormat="0" applyAlignment="0" applyProtection="0"/>
    <xf numFmtId="0" fontId="32" fillId="49" borderId="247" applyNumberFormat="0" applyAlignment="0" applyProtection="0"/>
    <xf numFmtId="0" fontId="32" fillId="49" borderId="247" applyNumberFormat="0" applyAlignment="0" applyProtection="0"/>
    <xf numFmtId="0" fontId="32" fillId="49" borderId="247" applyNumberFormat="0" applyAlignment="0" applyProtection="0"/>
    <xf numFmtId="0" fontId="32" fillId="49" borderId="247" applyNumberFormat="0" applyAlignment="0" applyProtection="0"/>
    <xf numFmtId="0" fontId="32" fillId="49" borderId="247" applyNumberFormat="0" applyAlignment="0" applyProtection="0"/>
    <xf numFmtId="0" fontId="21" fillId="0" borderId="254">
      <alignment horizontal="left" vertical="center" wrapText="1" indent="2"/>
    </xf>
    <xf numFmtId="0" fontId="21" fillId="0" borderId="254">
      <alignment horizontal="left" vertical="center" wrapText="1" indent="2"/>
    </xf>
    <xf numFmtId="49" fontId="21" fillId="0" borderId="260" applyNumberFormat="0" applyFont="0" applyFill="0" applyBorder="0" applyProtection="0">
      <alignment horizontal="left" vertical="center" indent="5"/>
    </xf>
    <xf numFmtId="49" fontId="20" fillId="0" borderId="251" applyNumberFormat="0" applyFill="0" applyBorder="0" applyProtection="0">
      <alignment horizontal="left" vertical="center"/>
    </xf>
    <xf numFmtId="0" fontId="18" fillId="25" borderId="251">
      <alignment horizontal="right" vertical="center"/>
    </xf>
    <xf numFmtId="0" fontId="18" fillId="27" borderId="259">
      <alignment horizontal="right" vertical="center"/>
    </xf>
    <xf numFmtId="49" fontId="21" fillId="0" borderId="259" applyNumberFormat="0" applyFont="0" applyFill="0" applyBorder="0" applyProtection="0">
      <alignment horizontal="left" vertical="center" indent="2"/>
    </xf>
    <xf numFmtId="4" fontId="21" fillId="0" borderId="259">
      <alignment horizontal="right" vertical="center"/>
    </xf>
    <xf numFmtId="0" fontId="37" fillId="0" borderId="257" applyNumberFormat="0" applyFill="0" applyAlignment="0" applyProtection="0"/>
    <xf numFmtId="0" fontId="52" fillId="0" borderId="257" applyNumberFormat="0" applyFill="0" applyAlignment="0" applyProtection="0"/>
    <xf numFmtId="0" fontId="49" fillId="49" borderId="255" applyNumberFormat="0" applyAlignment="0" applyProtection="0"/>
    <xf numFmtId="0" fontId="27" fillId="52" borderId="248" applyNumberFormat="0" applyFont="0" applyAlignment="0" applyProtection="0"/>
    <xf numFmtId="4" fontId="18" fillId="27" borderId="251">
      <alignment horizontal="right" vertical="center"/>
    </xf>
    <xf numFmtId="4" fontId="18" fillId="27" borderId="251">
      <alignment horizontal="right" vertical="center"/>
    </xf>
    <xf numFmtId="0" fontId="21" fillId="26" borderId="251"/>
    <xf numFmtId="0" fontId="23" fillId="25" borderId="259">
      <alignment horizontal="right" vertical="center"/>
    </xf>
    <xf numFmtId="0" fontId="32" fillId="49" borderId="256" applyNumberFormat="0" applyAlignment="0" applyProtection="0"/>
    <xf numFmtId="0" fontId="18" fillId="27" borderId="260">
      <alignment horizontal="right" vertical="center"/>
    </xf>
    <xf numFmtId="0" fontId="1" fillId="20" borderId="0" applyNumberFormat="0" applyBorder="0" applyAlignment="0" applyProtection="0"/>
    <xf numFmtId="0" fontId="27" fillId="52" borderId="248" applyNumberFormat="0" applyFont="0" applyAlignment="0" applyProtection="0"/>
    <xf numFmtId="0" fontId="18" fillId="25" borderId="259">
      <alignment horizontal="right" vertical="center"/>
    </xf>
    <xf numFmtId="0" fontId="21" fillId="27" borderId="254">
      <alignment horizontal="left" vertical="center" wrapText="1" indent="2"/>
    </xf>
    <xf numFmtId="0" fontId="1" fillId="17" borderId="0" applyNumberFormat="0" applyBorder="0" applyAlignment="0" applyProtection="0"/>
    <xf numFmtId="0" fontId="21" fillId="0" borderId="259" applyNumberFormat="0" applyFill="0" applyAlignment="0" applyProtection="0"/>
    <xf numFmtId="0" fontId="21" fillId="25" borderId="252">
      <alignment horizontal="left" vertical="center"/>
    </xf>
    <xf numFmtId="49" fontId="21" fillId="0" borderId="252" applyNumberFormat="0" applyFont="0" applyFill="0" applyBorder="0" applyProtection="0">
      <alignment horizontal="left" vertical="center" indent="5"/>
    </xf>
    <xf numFmtId="0" fontId="1" fillId="11" borderId="0" applyNumberFormat="0" applyBorder="0" applyAlignment="0" applyProtection="0"/>
    <xf numFmtId="0" fontId="36" fillId="36" borderId="247" applyNumberFormat="0" applyAlignment="0" applyProtection="0"/>
    <xf numFmtId="0" fontId="36" fillId="36" borderId="247" applyNumberFormat="0" applyAlignment="0" applyProtection="0"/>
    <xf numFmtId="0" fontId="36" fillId="36" borderId="247" applyNumberFormat="0" applyAlignment="0" applyProtection="0"/>
    <xf numFmtId="0" fontId="36" fillId="36" borderId="247" applyNumberFormat="0" applyAlignment="0" applyProtection="0"/>
    <xf numFmtId="0" fontId="36" fillId="36" borderId="247" applyNumberFormat="0" applyAlignment="0" applyProtection="0"/>
    <xf numFmtId="0" fontId="36" fillId="36" borderId="247" applyNumberFormat="0" applyAlignment="0" applyProtection="0"/>
    <xf numFmtId="0" fontId="36" fillId="36" borderId="247" applyNumberFormat="0" applyAlignment="0" applyProtection="0"/>
    <xf numFmtId="0" fontId="36" fillId="36" borderId="247" applyNumberFormat="0" applyAlignment="0" applyProtection="0"/>
    <xf numFmtId="0" fontId="36" fillId="36" borderId="247" applyNumberFormat="0" applyAlignment="0" applyProtection="0"/>
    <xf numFmtId="0" fontId="21" fillId="0" borderId="254">
      <alignment horizontal="left" vertical="center" wrapText="1" indent="2"/>
    </xf>
    <xf numFmtId="4" fontId="18" fillId="27" borderId="260">
      <alignment horizontal="right" vertical="center"/>
    </xf>
    <xf numFmtId="0" fontId="21" fillId="27" borderId="254">
      <alignment horizontal="left" vertical="center" wrapText="1" indent="2"/>
    </xf>
    <xf numFmtId="0" fontId="1" fillId="17" borderId="0" applyNumberFormat="0" applyBorder="0" applyAlignment="0" applyProtection="0"/>
    <xf numFmtId="4" fontId="18" fillId="27" borderId="251">
      <alignment horizontal="right" vertical="center"/>
    </xf>
    <xf numFmtId="0" fontId="1" fillId="18" borderId="0" applyNumberFormat="0" applyBorder="0" applyAlignment="0" applyProtection="0"/>
    <xf numFmtId="167" fontId="21" fillId="53" borderId="259" applyNumberFormat="0" applyFont="0" applyBorder="0" applyAlignment="0" applyProtection="0">
      <alignment horizontal="right" vertical="center"/>
    </xf>
    <xf numFmtId="0" fontId="1" fillId="21" borderId="0" applyNumberFormat="0" applyBorder="0" applyAlignment="0" applyProtection="0"/>
    <xf numFmtId="0" fontId="36" fillId="36" borderId="247" applyNumberFormat="0" applyAlignment="0" applyProtection="0"/>
    <xf numFmtId="0" fontId="18" fillId="27" borderId="251">
      <alignment horizontal="right" vertical="center"/>
    </xf>
    <xf numFmtId="0" fontId="21" fillId="27" borderId="262">
      <alignment horizontal="left" vertical="center" wrapText="1" indent="2"/>
    </xf>
    <xf numFmtId="4" fontId="21" fillId="0" borderId="251" applyFill="0" applyBorder="0" applyProtection="0">
      <alignment horizontal="right" vertical="center"/>
    </xf>
    <xf numFmtId="0" fontId="21" fillId="0" borderId="251">
      <alignment horizontal="right" vertical="center"/>
    </xf>
    <xf numFmtId="49" fontId="20" fillId="0" borderId="251" applyNumberFormat="0" applyFill="0" applyBorder="0" applyProtection="0">
      <alignment horizontal="left" vertical="center"/>
    </xf>
    <xf numFmtId="0" fontId="27" fillId="52" borderId="258" applyNumberFormat="0" applyFont="0" applyAlignment="0" applyProtection="0"/>
    <xf numFmtId="4" fontId="23" fillId="25" borderId="251">
      <alignment horizontal="right" vertical="center"/>
    </xf>
    <xf numFmtId="0" fontId="18" fillId="27" borderId="253">
      <alignment horizontal="right" vertical="center"/>
    </xf>
    <xf numFmtId="0" fontId="21" fillId="27" borderId="262">
      <alignment horizontal="left" vertical="center" wrapText="1" indent="2"/>
    </xf>
    <xf numFmtId="0" fontId="45" fillId="36" borderId="256" applyNumberFormat="0" applyAlignment="0" applyProtection="0"/>
    <xf numFmtId="0" fontId="24" fillId="52" borderId="248" applyNumberFormat="0" applyFont="0" applyAlignment="0" applyProtection="0"/>
    <xf numFmtId="0" fontId="24" fillId="52" borderId="248" applyNumberFormat="0" applyFont="0" applyAlignment="0" applyProtection="0"/>
    <xf numFmtId="0" fontId="24" fillId="52" borderId="248" applyNumberFormat="0" applyFont="0" applyAlignment="0" applyProtection="0"/>
    <xf numFmtId="0" fontId="24" fillId="52" borderId="248" applyNumberFormat="0" applyFont="0" applyAlignment="0" applyProtection="0"/>
    <xf numFmtId="0" fontId="24" fillId="52" borderId="248" applyNumberFormat="0" applyFont="0" applyAlignment="0" applyProtection="0"/>
    <xf numFmtId="0" fontId="24" fillId="52" borderId="248" applyNumberFormat="0" applyFont="0" applyAlignment="0" applyProtection="0"/>
    <xf numFmtId="0" fontId="24" fillId="52" borderId="248" applyNumberFormat="0" applyFont="0" applyAlignment="0" applyProtection="0"/>
    <xf numFmtId="0" fontId="24" fillId="52" borderId="248" applyNumberFormat="0" applyFont="0" applyAlignment="0" applyProtection="0"/>
    <xf numFmtId="0" fontId="24" fillId="52" borderId="248" applyNumberFormat="0" applyFont="0" applyAlignment="0" applyProtection="0"/>
    <xf numFmtId="0" fontId="67" fillId="52" borderId="248" applyNumberFormat="0" applyFont="0" applyAlignment="0" applyProtection="0"/>
    <xf numFmtId="0" fontId="27" fillId="52" borderId="248" applyNumberFormat="0" applyFont="0" applyAlignment="0" applyProtection="0"/>
    <xf numFmtId="0" fontId="30" fillId="49" borderId="249" applyNumberFormat="0" applyAlignment="0" applyProtection="0"/>
    <xf numFmtId="0" fontId="30" fillId="49" borderId="249" applyNumberFormat="0" applyAlignment="0" applyProtection="0"/>
    <xf numFmtId="0" fontId="30" fillId="49" borderId="249" applyNumberFormat="0" applyAlignment="0" applyProtection="0"/>
    <xf numFmtId="0" fontId="30" fillId="49" borderId="249" applyNumberFormat="0" applyAlignment="0" applyProtection="0"/>
    <xf numFmtId="0" fontId="30" fillId="49" borderId="249" applyNumberFormat="0" applyAlignment="0" applyProtection="0"/>
    <xf numFmtId="0" fontId="30" fillId="49" borderId="249" applyNumberFormat="0" applyAlignment="0" applyProtection="0"/>
    <xf numFmtId="0" fontId="30" fillId="49" borderId="249" applyNumberFormat="0" applyAlignment="0" applyProtection="0"/>
    <xf numFmtId="0" fontId="30" fillId="49" borderId="249" applyNumberFormat="0" applyAlignment="0" applyProtection="0"/>
    <xf numFmtId="0" fontId="30" fillId="49" borderId="249" applyNumberFormat="0" applyAlignment="0" applyProtection="0"/>
    <xf numFmtId="0" fontId="30" fillId="49" borderId="255" applyNumberFormat="0" applyAlignment="0" applyProtection="0"/>
    <xf numFmtId="4" fontId="21" fillId="26" borderId="251"/>
    <xf numFmtId="49" fontId="21" fillId="0" borderId="260" applyNumberFormat="0" applyFont="0" applyFill="0" applyBorder="0" applyProtection="0">
      <alignment horizontal="left" vertical="center" indent="5"/>
    </xf>
    <xf numFmtId="4" fontId="21" fillId="26" borderId="251"/>
    <xf numFmtId="0" fontId="21" fillId="0" borderId="251">
      <alignment horizontal="right" vertical="center"/>
    </xf>
    <xf numFmtId="0" fontId="18" fillId="27" borderId="252">
      <alignment horizontal="right" vertical="center"/>
    </xf>
    <xf numFmtId="49" fontId="20" fillId="0" borderId="259" applyNumberFormat="0" applyFill="0" applyBorder="0" applyProtection="0">
      <alignment horizontal="left" vertical="center"/>
    </xf>
    <xf numFmtId="0" fontId="18" fillId="25" borderId="259">
      <alignment horizontal="right" vertical="center"/>
    </xf>
    <xf numFmtId="0" fontId="18" fillId="27" borderId="259">
      <alignment horizontal="right" vertical="center"/>
    </xf>
    <xf numFmtId="4" fontId="21" fillId="0" borderId="259">
      <alignment horizontal="right" vertical="center"/>
    </xf>
    <xf numFmtId="0" fontId="21" fillId="0" borderId="259">
      <alignment horizontal="right" vertical="center"/>
    </xf>
    <xf numFmtId="0" fontId="37" fillId="0" borderId="250" applyNumberFormat="0" applyFill="0" applyAlignment="0" applyProtection="0"/>
    <xf numFmtId="0" fontId="37" fillId="0" borderId="250" applyNumberFormat="0" applyFill="0" applyAlignment="0" applyProtection="0"/>
    <xf numFmtId="0" fontId="37" fillId="0" borderId="250" applyNumberFormat="0" applyFill="0" applyAlignment="0" applyProtection="0"/>
    <xf numFmtId="0" fontId="37" fillId="0" borderId="250" applyNumberFormat="0" applyFill="0" applyAlignment="0" applyProtection="0"/>
    <xf numFmtId="0" fontId="37" fillId="0" borderId="250" applyNumberFormat="0" applyFill="0" applyAlignment="0" applyProtection="0"/>
    <xf numFmtId="0" fontId="37" fillId="0" borderId="250" applyNumberFormat="0" applyFill="0" applyAlignment="0" applyProtection="0"/>
    <xf numFmtId="0" fontId="37" fillId="0" borderId="250" applyNumberFormat="0" applyFill="0" applyAlignment="0" applyProtection="0"/>
    <xf numFmtId="0" fontId="37" fillId="0" borderId="250" applyNumberFormat="0" applyFill="0" applyAlignment="0" applyProtection="0"/>
    <xf numFmtId="0" fontId="37" fillId="0" borderId="250" applyNumberFormat="0" applyFill="0" applyAlignment="0" applyProtection="0"/>
    <xf numFmtId="0" fontId="21" fillId="27" borderId="254">
      <alignment horizontal="left" vertical="center" wrapText="1" indent="2"/>
    </xf>
    <xf numFmtId="164" fontId="1" fillId="0" borderId="0" applyFont="0" applyFill="0" applyBorder="0" applyAlignment="0" applyProtection="0"/>
    <xf numFmtId="164" fontId="19" fillId="0" borderId="0" applyFont="0" applyFill="0" applyBorder="0" applyAlignment="0" applyProtection="0"/>
    <xf numFmtId="0" fontId="36" fillId="36" borderId="247" applyNumberFormat="0" applyAlignment="0" applyProtection="0"/>
    <xf numFmtId="0" fontId="30" fillId="49" borderId="249" applyNumberFormat="0" applyAlignment="0" applyProtection="0"/>
    <xf numFmtId="0" fontId="67" fillId="52" borderId="248" applyNumberFormat="0" applyFont="0" applyAlignment="0" applyProtection="0"/>
    <xf numFmtId="0" fontId="36" fillId="36" borderId="247" applyNumberFormat="0" applyAlignment="0" applyProtection="0"/>
    <xf numFmtId="0" fontId="32" fillId="49" borderId="247" applyNumberFormat="0" applyAlignment="0" applyProtection="0"/>
    <xf numFmtId="164" fontId="19" fillId="0" borderId="0" applyFont="0" applyFill="0" applyBorder="0" applyAlignment="0" applyProtection="0"/>
    <xf numFmtId="164" fontId="1" fillId="0" borderId="0" applyFont="0" applyFill="0" applyBorder="0" applyAlignment="0" applyProtection="0"/>
    <xf numFmtId="4" fontId="21" fillId="0" borderId="259">
      <alignment horizontal="right" vertical="center"/>
    </xf>
    <xf numFmtId="164" fontId="1" fillId="0" borderId="0" applyFont="0" applyFill="0" applyBorder="0" applyAlignment="0" applyProtection="0"/>
    <xf numFmtId="164" fontId="1" fillId="0" borderId="0" applyFont="0" applyFill="0" applyBorder="0" applyAlignment="0" applyProtection="0"/>
    <xf numFmtId="164" fontId="105" fillId="0" borderId="0" applyFont="0" applyFill="0" applyBorder="0" applyAlignment="0" applyProtection="0"/>
    <xf numFmtId="4" fontId="18" fillId="27" borderId="251">
      <alignment horizontal="right" vertical="center"/>
    </xf>
    <xf numFmtId="4" fontId="18" fillId="27" borderId="252">
      <alignment horizontal="right" vertical="center"/>
    </xf>
    <xf numFmtId="0" fontId="23" fillId="25" borderId="251">
      <alignment horizontal="right" vertical="center"/>
    </xf>
    <xf numFmtId="164" fontId="65" fillId="0" borderId="0" applyFont="0" applyFill="0" applyBorder="0" applyAlignment="0" applyProtection="0"/>
    <xf numFmtId="164" fontId="1" fillId="0" borderId="0" applyFont="0" applyFill="0" applyBorder="0" applyAlignment="0" applyProtection="0"/>
    <xf numFmtId="0" fontId="30" fillId="49" borderId="249" applyNumberFormat="0" applyAlignment="0" applyProtection="0"/>
    <xf numFmtId="0" fontId="67" fillId="52" borderId="248" applyNumberFormat="0" applyFont="0" applyAlignment="0" applyProtection="0"/>
    <xf numFmtId="0" fontId="36" fillId="36" borderId="247" applyNumberFormat="0" applyAlignment="0" applyProtection="0"/>
    <xf numFmtId="0" fontId="32" fillId="49" borderId="247" applyNumberFormat="0" applyAlignment="0" applyProtection="0"/>
    <xf numFmtId="4" fontId="18" fillId="27" borderId="253">
      <alignment horizontal="right" vertical="center"/>
    </xf>
    <xf numFmtId="4" fontId="18" fillId="27" borderId="251">
      <alignment horizontal="right" vertical="center"/>
    </xf>
    <xf numFmtId="164" fontId="1" fillId="0" borderId="0" applyFont="0" applyFill="0" applyBorder="0" applyAlignment="0" applyProtection="0"/>
    <xf numFmtId="164" fontId="1" fillId="0" borderId="0" applyFont="0" applyFill="0" applyBorder="0" applyAlignment="0" applyProtection="0"/>
    <xf numFmtId="0" fontId="27" fillId="52" borderId="258" applyNumberFormat="0" applyFont="0" applyAlignment="0" applyProtection="0"/>
    <xf numFmtId="164" fontId="1" fillId="0" borderId="0" applyFont="0" applyFill="0" applyBorder="0" applyAlignment="0" applyProtection="0"/>
    <xf numFmtId="0" fontId="23" fillId="25" borderId="251">
      <alignment horizontal="right" vertical="center"/>
    </xf>
    <xf numFmtId="0" fontId="21" fillId="26" borderId="259"/>
    <xf numFmtId="164" fontId="1" fillId="0" borderId="0" applyFont="0" applyFill="0" applyBorder="0" applyAlignment="0" applyProtection="0"/>
    <xf numFmtId="0" fontId="30" fillId="49" borderId="249" applyNumberFormat="0" applyAlignment="0" applyProtection="0"/>
    <xf numFmtId="0" fontId="32" fillId="49" borderId="247" applyNumberFormat="0" applyAlignment="0" applyProtection="0"/>
    <xf numFmtId="0" fontId="67" fillId="52" borderId="248" applyNumberFormat="0" applyFont="0" applyAlignment="0" applyProtection="0"/>
    <xf numFmtId="0" fontId="32" fillId="49" borderId="247" applyNumberFormat="0" applyAlignment="0" applyProtection="0"/>
    <xf numFmtId="0" fontId="32" fillId="49" borderId="247" applyNumberFormat="0" applyAlignment="0" applyProtection="0"/>
    <xf numFmtId="0" fontId="32" fillId="49" borderId="247" applyNumberFormat="0" applyAlignment="0" applyProtection="0"/>
    <xf numFmtId="0" fontId="32" fillId="49" borderId="247" applyNumberFormat="0" applyAlignment="0" applyProtection="0"/>
    <xf numFmtId="0" fontId="32" fillId="49" borderId="247" applyNumberFormat="0" applyAlignment="0" applyProtection="0"/>
    <xf numFmtId="0" fontId="32" fillId="49" borderId="247" applyNumberFormat="0" applyAlignment="0" applyProtection="0"/>
    <xf numFmtId="0" fontId="32" fillId="49" borderId="247" applyNumberFormat="0" applyAlignment="0" applyProtection="0"/>
    <xf numFmtId="0" fontId="32" fillId="49" borderId="247" applyNumberFormat="0" applyAlignment="0" applyProtection="0"/>
    <xf numFmtId="0" fontId="32" fillId="49" borderId="247" applyNumberFormat="0" applyAlignment="0" applyProtection="0"/>
    <xf numFmtId="0" fontId="36" fillId="36" borderId="247" applyNumberFormat="0" applyAlignment="0" applyProtection="0"/>
    <xf numFmtId="0" fontId="36" fillId="36" borderId="247" applyNumberFormat="0" applyAlignment="0" applyProtection="0"/>
    <xf numFmtId="0" fontId="36" fillId="36" borderId="247" applyNumberFormat="0" applyAlignment="0" applyProtection="0"/>
    <xf numFmtId="0" fontId="36" fillId="36" borderId="247" applyNumberFormat="0" applyAlignment="0" applyProtection="0"/>
    <xf numFmtId="0" fontId="36" fillId="36" borderId="247" applyNumberFormat="0" applyAlignment="0" applyProtection="0"/>
    <xf numFmtId="0" fontId="36" fillId="36" borderId="247" applyNumberFormat="0" applyAlignment="0" applyProtection="0"/>
    <xf numFmtId="0" fontId="36" fillId="36" borderId="247" applyNumberFormat="0" applyAlignment="0" applyProtection="0"/>
    <xf numFmtId="0" fontId="36" fillId="36" borderId="247" applyNumberFormat="0" applyAlignment="0" applyProtection="0"/>
    <xf numFmtId="0" fontId="36" fillId="36" borderId="247" applyNumberFormat="0" applyAlignment="0" applyProtection="0"/>
    <xf numFmtId="0" fontId="18" fillId="25" borderId="251">
      <alignment horizontal="right" vertical="center"/>
    </xf>
    <xf numFmtId="0" fontId="24" fillId="52" borderId="248" applyNumberFormat="0" applyFont="0" applyAlignment="0" applyProtection="0"/>
    <xf numFmtId="0" fontId="24" fillId="52" borderId="248" applyNumberFormat="0" applyFont="0" applyAlignment="0" applyProtection="0"/>
    <xf numFmtId="0" fontId="24" fillId="52" borderId="248" applyNumberFormat="0" applyFont="0" applyAlignment="0" applyProtection="0"/>
    <xf numFmtId="0" fontId="24" fillId="52" borderId="248" applyNumberFormat="0" applyFont="0" applyAlignment="0" applyProtection="0"/>
    <xf numFmtId="0" fontId="24" fillId="52" borderId="248" applyNumberFormat="0" applyFont="0" applyAlignment="0" applyProtection="0"/>
    <xf numFmtId="0" fontId="24" fillId="52" borderId="248" applyNumberFormat="0" applyFont="0" applyAlignment="0" applyProtection="0"/>
    <xf numFmtId="0" fontId="24" fillId="52" borderId="248" applyNumberFormat="0" applyFont="0" applyAlignment="0" applyProtection="0"/>
    <xf numFmtId="0" fontId="24" fillId="52" borderId="248" applyNumberFormat="0" applyFont="0" applyAlignment="0" applyProtection="0"/>
    <xf numFmtId="0" fontId="24" fillId="52" borderId="248" applyNumberFormat="0" applyFont="0" applyAlignment="0" applyProtection="0"/>
    <xf numFmtId="0" fontId="30" fillId="49" borderId="249" applyNumberFormat="0" applyAlignment="0" applyProtection="0"/>
    <xf numFmtId="0" fontId="30" fillId="49" borderId="249" applyNumberFormat="0" applyAlignment="0" applyProtection="0"/>
    <xf numFmtId="0" fontId="30" fillId="49" borderId="249" applyNumberFormat="0" applyAlignment="0" applyProtection="0"/>
    <xf numFmtId="0" fontId="30" fillId="49" borderId="249" applyNumberFormat="0" applyAlignment="0" applyProtection="0"/>
    <xf numFmtId="0" fontId="30" fillId="49" borderId="249" applyNumberFormat="0" applyAlignment="0" applyProtection="0"/>
    <xf numFmtId="0" fontId="30" fillId="49" borderId="249" applyNumberFormat="0" applyAlignment="0" applyProtection="0"/>
    <xf numFmtId="0" fontId="30" fillId="49" borderId="249" applyNumberFormat="0" applyAlignment="0" applyProtection="0"/>
    <xf numFmtId="0" fontId="30" fillId="49" borderId="249" applyNumberFormat="0" applyAlignment="0" applyProtection="0"/>
    <xf numFmtId="0" fontId="30" fillId="49" borderId="249" applyNumberFormat="0" applyAlignment="0" applyProtection="0"/>
    <xf numFmtId="0" fontId="37" fillId="0" borderId="250" applyNumberFormat="0" applyFill="0" applyAlignment="0" applyProtection="0"/>
    <xf numFmtId="0" fontId="37" fillId="0" borderId="250" applyNumberFormat="0" applyFill="0" applyAlignment="0" applyProtection="0"/>
    <xf numFmtId="0" fontId="37" fillId="0" borderId="250" applyNumberFormat="0" applyFill="0" applyAlignment="0" applyProtection="0"/>
    <xf numFmtId="0" fontId="37" fillId="0" borderId="250" applyNumberFormat="0" applyFill="0" applyAlignment="0" applyProtection="0"/>
    <xf numFmtId="0" fontId="37" fillId="0" borderId="250" applyNumberFormat="0" applyFill="0" applyAlignment="0" applyProtection="0"/>
    <xf numFmtId="0" fontId="37" fillId="0" borderId="250" applyNumberFormat="0" applyFill="0" applyAlignment="0" applyProtection="0"/>
    <xf numFmtId="0" fontId="37" fillId="0" borderId="250" applyNumberFormat="0" applyFill="0" applyAlignment="0" applyProtection="0"/>
    <xf numFmtId="0" fontId="37" fillId="0" borderId="250" applyNumberFormat="0" applyFill="0" applyAlignment="0" applyProtection="0"/>
    <xf numFmtId="0" fontId="37" fillId="0" borderId="250" applyNumberFormat="0" applyFill="0" applyAlignment="0" applyProtection="0"/>
    <xf numFmtId="4" fontId="21" fillId="0" borderId="251">
      <alignment horizontal="right" vertical="center"/>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45" fillId="36" borderId="256" applyNumberFormat="0" applyAlignment="0" applyProtection="0"/>
    <xf numFmtId="4" fontId="18" fillId="27" borderId="251">
      <alignment horizontal="right" vertical="center"/>
    </xf>
    <xf numFmtId="4" fontId="18" fillId="27" borderId="252">
      <alignment horizontal="right" vertical="center"/>
    </xf>
    <xf numFmtId="0" fontId="18" fillId="27" borderId="251">
      <alignment horizontal="right" vertical="center"/>
    </xf>
    <xf numFmtId="4" fontId="18" fillId="25" borderId="251">
      <alignment horizontal="right" vertical="center"/>
    </xf>
    <xf numFmtId="0" fontId="21" fillId="27" borderId="254">
      <alignment horizontal="left" vertical="center" wrapText="1" indent="2"/>
    </xf>
    <xf numFmtId="0" fontId="21" fillId="0" borderId="251">
      <alignment horizontal="right" vertical="center"/>
    </xf>
    <xf numFmtId="4" fontId="18" fillId="25" borderId="251">
      <alignment horizontal="right" vertical="center"/>
    </xf>
    <xf numFmtId="164" fontId="66" fillId="0" borderId="0" applyFont="0" applyFill="0" applyBorder="0" applyAlignment="0" applyProtection="0"/>
    <xf numFmtId="167" fontId="21" fillId="53" borderId="259" applyNumberFormat="0" applyFont="0" applyBorder="0" applyAlignment="0" applyProtection="0">
      <alignment horizontal="right" vertical="center"/>
    </xf>
    <xf numFmtId="164" fontId="1" fillId="0" borderId="0" applyFont="0" applyFill="0" applyBorder="0" applyAlignment="0" applyProtection="0"/>
    <xf numFmtId="0" fontId="33" fillId="49" borderId="256" applyNumberFormat="0" applyAlignment="0" applyProtection="0"/>
    <xf numFmtId="4" fontId="21" fillId="0" borderId="251">
      <alignment horizontal="right" vertical="center"/>
    </xf>
    <xf numFmtId="0" fontId="24" fillId="52" borderId="248" applyNumberFormat="0" applyFont="0" applyAlignment="0" applyProtection="0"/>
    <xf numFmtId="0" fontId="1" fillId="5" borderId="0" applyNumberFormat="0" applyBorder="0" applyAlignment="0" applyProtection="0"/>
    <xf numFmtId="164" fontId="1" fillId="0" borderId="0" applyFont="0" applyFill="0" applyBorder="0" applyAlignment="0" applyProtection="0"/>
    <xf numFmtId="4" fontId="21" fillId="0" borderId="251">
      <alignment horizontal="right" vertical="center"/>
    </xf>
    <xf numFmtId="0" fontId="18" fillId="27" borderId="251">
      <alignment horizontal="right" vertical="center"/>
    </xf>
    <xf numFmtId="0" fontId="21" fillId="0" borderId="259" applyNumberFormat="0" applyFill="0" applyAlignment="0" applyProtection="0"/>
    <xf numFmtId="0" fontId="1" fillId="11" borderId="0" applyNumberFormat="0" applyBorder="0" applyAlignment="0" applyProtection="0"/>
    <xf numFmtId="0" fontId="49" fillId="49" borderId="255" applyNumberFormat="0" applyAlignment="0" applyProtection="0"/>
    <xf numFmtId="0" fontId="21" fillId="0" borderId="251" applyNumberFormat="0" applyFill="0" applyAlignment="0" applyProtection="0"/>
    <xf numFmtId="4" fontId="18" fillId="27" borderId="251">
      <alignment horizontal="right" vertical="center"/>
    </xf>
    <xf numFmtId="4" fontId="18" fillId="25" borderId="259">
      <alignment horizontal="right" vertical="center"/>
    </xf>
    <xf numFmtId="0" fontId="27" fillId="52" borderId="248" applyNumberFormat="0" applyFont="0" applyAlignment="0" applyProtection="0"/>
    <xf numFmtId="4" fontId="18" fillId="27" borderId="252">
      <alignment horizontal="right" vertical="center"/>
    </xf>
    <xf numFmtId="0" fontId="21" fillId="0" borderId="251" applyNumberFormat="0" applyFill="0" applyAlignment="0" applyProtection="0"/>
    <xf numFmtId="49" fontId="20" fillId="0" borderId="259" applyNumberFormat="0" applyFill="0" applyBorder="0" applyProtection="0">
      <alignment horizontal="left" vertical="center"/>
    </xf>
    <xf numFmtId="0" fontId="27" fillId="52" borderId="258" applyNumberFormat="0" applyFont="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 fontId="21" fillId="0" borderId="251">
      <alignment horizontal="right" vertical="center"/>
    </xf>
    <xf numFmtId="0" fontId="6" fillId="0" borderId="0" applyNumberFormat="0" applyFill="0" applyBorder="0" applyAlignment="0" applyProtection="0"/>
    <xf numFmtId="0" fontId="23" fillId="25" borderId="251">
      <alignment horizontal="right" vertical="center"/>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6" fillId="36" borderId="256" applyNumberFormat="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8" fillId="27" borderId="252">
      <alignment horizontal="right" vertical="center"/>
    </xf>
    <xf numFmtId="164" fontId="1" fillId="0" borderId="0" applyFont="0" applyFill="0" applyBorder="0" applyAlignment="0" applyProtection="0"/>
    <xf numFmtId="4" fontId="21" fillId="0" borderId="251">
      <alignment horizontal="right" vertical="center"/>
    </xf>
    <xf numFmtId="0" fontId="21" fillId="0" borderId="254">
      <alignment horizontal="left" vertical="center" wrapText="1" indent="2"/>
    </xf>
    <xf numFmtId="0" fontId="9" fillId="22" borderId="0" applyNumberFormat="0" applyBorder="0" applyAlignment="0" applyProtection="0"/>
    <xf numFmtId="0" fontId="18" fillId="27" borderId="253">
      <alignment horizontal="right" vertical="center"/>
    </xf>
    <xf numFmtId="0" fontId="52" fillId="0" borderId="257" applyNumberFormat="0" applyFill="0" applyAlignment="0" applyProtection="0"/>
    <xf numFmtId="0" fontId="21" fillId="0" borderId="251" applyNumberFormat="0" applyFill="0" applyAlignment="0" applyProtection="0"/>
    <xf numFmtId="0" fontId="19" fillId="52" borderId="258" applyNumberFormat="0" applyFont="0" applyAlignment="0" applyProtection="0"/>
    <xf numFmtId="0" fontId="27" fillId="52" borderId="248" applyNumberFormat="0" applyFont="0" applyAlignment="0" applyProtection="0"/>
    <xf numFmtId="0" fontId="21" fillId="27" borderId="254">
      <alignment horizontal="left" vertical="center" wrapText="1" indent="2"/>
    </xf>
    <xf numFmtId="0" fontId="1" fillId="6" borderId="0" applyNumberFormat="0" applyBorder="0" applyAlignment="0" applyProtection="0"/>
    <xf numFmtId="0" fontId="21" fillId="0" borderId="254">
      <alignment horizontal="left" vertical="center" wrapText="1" indent="2"/>
    </xf>
    <xf numFmtId="0" fontId="32" fillId="49" borderId="256" applyNumberFormat="0" applyAlignment="0" applyProtection="0"/>
    <xf numFmtId="0" fontId="21" fillId="27" borderId="254">
      <alignment horizontal="left" vertical="center" wrapText="1" indent="2"/>
    </xf>
    <xf numFmtId="0" fontId="18" fillId="27" borderId="260">
      <alignment horizontal="right" vertical="center"/>
    </xf>
    <xf numFmtId="0" fontId="21" fillId="26" borderId="251"/>
    <xf numFmtId="4" fontId="18" fillId="27" borderId="253">
      <alignment horizontal="right" vertical="center"/>
    </xf>
    <xf numFmtId="49" fontId="20" fillId="0" borderId="251" applyNumberFormat="0" applyFill="0" applyBorder="0" applyProtection="0">
      <alignment horizontal="left" vertical="center"/>
    </xf>
    <xf numFmtId="0" fontId="18" fillId="27" borderId="260">
      <alignment horizontal="right" vertical="center"/>
    </xf>
    <xf numFmtId="0" fontId="9" fillId="10" borderId="0" applyNumberFormat="0" applyBorder="0" applyAlignment="0" applyProtection="0"/>
    <xf numFmtId="0" fontId="52" fillId="0" borderId="257" applyNumberFormat="0" applyFill="0" applyAlignment="0" applyProtection="0"/>
    <xf numFmtId="164" fontId="1" fillId="0" borderId="0" applyFont="0" applyFill="0" applyBorder="0" applyAlignment="0" applyProtection="0"/>
    <xf numFmtId="0" fontId="33" fillId="49" borderId="256" applyNumberFormat="0" applyAlignment="0" applyProtection="0"/>
    <xf numFmtId="4" fontId="18" fillId="27" borderId="251">
      <alignment horizontal="right" vertical="center"/>
    </xf>
    <xf numFmtId="0" fontId="7" fillId="0" borderId="0" applyNumberFormat="0" applyFill="0" applyBorder="0" applyAlignment="0" applyProtection="0"/>
    <xf numFmtId="4" fontId="21" fillId="26" borderId="251"/>
    <xf numFmtId="0" fontId="52" fillId="0" borderId="257" applyNumberFormat="0" applyFill="0" applyAlignment="0" applyProtection="0"/>
    <xf numFmtId="0" fontId="21" fillId="0" borderId="254">
      <alignment horizontal="left" vertical="center" wrapText="1" indent="2"/>
    </xf>
    <xf numFmtId="0" fontId="1" fillId="9" borderId="0" applyNumberFormat="0" applyBorder="0" applyAlignment="0" applyProtection="0"/>
    <xf numFmtId="49" fontId="21" fillId="0" borderId="252" applyNumberFormat="0" applyFont="0" applyFill="0" applyBorder="0" applyProtection="0">
      <alignment horizontal="left" vertical="center" indent="5"/>
    </xf>
    <xf numFmtId="0" fontId="21" fillId="26" borderId="251"/>
    <xf numFmtId="0" fontId="33" fillId="49" borderId="256" applyNumberFormat="0" applyAlignment="0" applyProtection="0"/>
    <xf numFmtId="0" fontId="21" fillId="26" borderId="251"/>
    <xf numFmtId="0" fontId="21" fillId="25" borderId="252">
      <alignment horizontal="left" vertical="center"/>
    </xf>
    <xf numFmtId="4" fontId="18" fillId="27" borderId="251">
      <alignment horizontal="right" vertical="center"/>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257" applyNumberFormat="0" applyFill="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 fontId="18" fillId="25" borderId="259">
      <alignment horizontal="right" vertical="center"/>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 fontId="18" fillId="27" borderId="259">
      <alignment horizontal="right" vertical="center"/>
    </xf>
    <xf numFmtId="164" fontId="1" fillId="0" borderId="0" applyFont="0" applyFill="0" applyBorder="0" applyAlignment="0" applyProtection="0"/>
    <xf numFmtId="0" fontId="21" fillId="27" borderId="254">
      <alignment horizontal="left" vertical="center" wrapText="1" indent="2"/>
    </xf>
    <xf numFmtId="49" fontId="21" fillId="0" borderId="259" applyNumberFormat="0" applyFont="0" applyFill="0" applyBorder="0" applyProtection="0">
      <alignment horizontal="left" vertical="center" indent="2"/>
    </xf>
    <xf numFmtId="0" fontId="21" fillId="0" borderId="259" applyNumberFormat="0" applyFill="0" applyAlignment="0" applyProtection="0"/>
    <xf numFmtId="0" fontId="37" fillId="0" borderId="257" applyNumberFormat="0" applyFill="0" applyAlignment="0" applyProtection="0"/>
    <xf numFmtId="0" fontId="4" fillId="4" borderId="2" applyNumberFormat="0" applyAlignment="0" applyProtection="0"/>
    <xf numFmtId="0" fontId="18" fillId="27" borderId="253">
      <alignment horizontal="right" vertical="center"/>
    </xf>
    <xf numFmtId="4" fontId="18" fillId="27" borderId="252">
      <alignment horizontal="right" vertical="center"/>
    </xf>
    <xf numFmtId="4" fontId="23" fillId="25" borderId="251">
      <alignment horizontal="right" vertical="center"/>
    </xf>
    <xf numFmtId="4" fontId="18" fillId="25" borderId="259">
      <alignment horizontal="right" vertical="center"/>
    </xf>
    <xf numFmtId="0" fontId="21" fillId="25" borderId="252">
      <alignment horizontal="left" vertical="center"/>
    </xf>
    <xf numFmtId="0" fontId="18" fillId="27" borderId="259">
      <alignment horizontal="right" vertical="center"/>
    </xf>
    <xf numFmtId="4" fontId="23" fillId="25" borderId="251">
      <alignment horizontal="right" vertical="center"/>
    </xf>
    <xf numFmtId="0" fontId="19" fillId="52" borderId="248" applyNumberFormat="0" applyFont="0" applyAlignment="0" applyProtection="0"/>
    <xf numFmtId="0" fontId="18" fillId="25" borderId="259">
      <alignment horizontal="right" vertical="center"/>
    </xf>
    <xf numFmtId="4" fontId="23" fillId="25" borderId="251">
      <alignment horizontal="right" vertical="center"/>
    </xf>
    <xf numFmtId="0" fontId="49" fillId="49" borderId="255" applyNumberFormat="0" applyAlignment="0" applyProtection="0"/>
    <xf numFmtId="0" fontId="21" fillId="26" borderId="251"/>
    <xf numFmtId="4" fontId="21" fillId="0" borderId="251">
      <alignment horizontal="right" vertical="center"/>
    </xf>
    <xf numFmtId="0" fontId="18" fillId="27" borderId="259">
      <alignment horizontal="right" vertical="center"/>
    </xf>
    <xf numFmtId="0" fontId="21" fillId="26" borderId="259"/>
    <xf numFmtId="0" fontId="18" fillId="27" borderId="251">
      <alignment horizontal="right" vertical="center"/>
    </xf>
    <xf numFmtId="0" fontId="21" fillId="25" borderId="260">
      <alignment horizontal="left" vertical="center"/>
    </xf>
    <xf numFmtId="0" fontId="23" fillId="25" borderId="251">
      <alignment horizontal="right" vertical="center"/>
    </xf>
    <xf numFmtId="4" fontId="18" fillId="27" borderId="252">
      <alignment horizontal="right" vertical="center"/>
    </xf>
    <xf numFmtId="164" fontId="1" fillId="0" borderId="0" applyFont="0" applyFill="0" applyBorder="0" applyAlignment="0" applyProtection="0"/>
    <xf numFmtId="0" fontId="18" fillId="27" borderId="251">
      <alignment horizontal="right" vertical="center"/>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 fontId="18" fillId="27" borderId="251">
      <alignment horizontal="right" vertical="center"/>
    </xf>
    <xf numFmtId="0" fontId="21" fillId="25" borderId="252">
      <alignment horizontal="left" vertical="center"/>
    </xf>
    <xf numFmtId="4" fontId="18" fillId="27" borderId="251">
      <alignment horizontal="right" vertical="center"/>
    </xf>
    <xf numFmtId="49" fontId="20" fillId="0" borderId="251" applyNumberFormat="0" applyFill="0" applyBorder="0" applyProtection="0">
      <alignment horizontal="left" vertical="center"/>
    </xf>
    <xf numFmtId="164" fontId="1" fillId="0" borderId="0" applyFont="0" applyFill="0" applyBorder="0" applyAlignment="0" applyProtection="0"/>
    <xf numFmtId="164" fontId="1" fillId="0" borderId="0" applyFont="0" applyFill="0" applyBorder="0" applyAlignment="0" applyProtection="0"/>
    <xf numFmtId="0" fontId="21" fillId="0" borderId="254">
      <alignment horizontal="left" vertical="center" wrapText="1" indent="2"/>
    </xf>
    <xf numFmtId="4" fontId="18" fillId="27" borderId="253">
      <alignment horizontal="right" vertical="center"/>
    </xf>
    <xf numFmtId="0" fontId="9" fillId="16" borderId="0" applyNumberFormat="0" applyBorder="0" applyAlignment="0" applyProtection="0"/>
    <xf numFmtId="164" fontId="1" fillId="0" borderId="0" applyFont="0" applyFill="0" applyBorder="0" applyAlignment="0" applyProtection="0"/>
    <xf numFmtId="0" fontId="18" fillId="27" borderId="252">
      <alignment horizontal="right" vertical="center"/>
    </xf>
    <xf numFmtId="0" fontId="52" fillId="0" borderId="257" applyNumberFormat="0" applyFill="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52" fillId="0" borderId="257" applyNumberFormat="0" applyFill="0" applyAlignment="0" applyProtection="0"/>
    <xf numFmtId="164" fontId="1" fillId="0" borderId="0" applyFont="0" applyFill="0" applyBorder="0" applyAlignment="0" applyProtection="0"/>
    <xf numFmtId="4" fontId="21" fillId="0" borderId="251">
      <alignment horizontal="right" vertical="center"/>
    </xf>
    <xf numFmtId="164" fontId="1" fillId="0" borderId="0" applyFont="0" applyFill="0" applyBorder="0" applyAlignment="0" applyProtection="0"/>
    <xf numFmtId="164" fontId="1" fillId="0" borderId="0" applyFont="0" applyFill="0" applyBorder="0" applyAlignment="0" applyProtection="0"/>
    <xf numFmtId="49" fontId="21" fillId="0" borderId="251" applyNumberFormat="0" applyFont="0" applyFill="0" applyBorder="0" applyProtection="0">
      <alignment horizontal="left" vertical="center" indent="2"/>
    </xf>
    <xf numFmtId="164" fontId="1" fillId="0" borderId="0" applyFont="0" applyFill="0" applyBorder="0" applyAlignment="0" applyProtection="0"/>
    <xf numFmtId="0" fontId="9" fillId="7" borderId="0" applyNumberFormat="0" applyBorder="0" applyAlignment="0" applyProtection="0"/>
    <xf numFmtId="0" fontId="52" fillId="0" borderId="257" applyNumberFormat="0" applyFill="0" applyAlignment="0" applyProtection="0"/>
    <xf numFmtId="49" fontId="21" fillId="0" borderId="252" applyNumberFormat="0" applyFont="0" applyFill="0" applyBorder="0" applyProtection="0">
      <alignment horizontal="left" vertical="center" indent="5"/>
    </xf>
    <xf numFmtId="4" fontId="18" fillId="27" borderId="251">
      <alignment horizontal="right" vertical="center"/>
    </xf>
    <xf numFmtId="0" fontId="18" fillId="27" borderId="252">
      <alignment horizontal="right" vertical="center"/>
    </xf>
    <xf numFmtId="0" fontId="21" fillId="0" borderId="254">
      <alignment horizontal="left" vertical="center" wrapText="1" indent="2"/>
    </xf>
    <xf numFmtId="4" fontId="18" fillId="27" borderId="259">
      <alignment horizontal="right" vertical="center"/>
    </xf>
    <xf numFmtId="164" fontId="1" fillId="0" borderId="0" applyFont="0" applyFill="0" applyBorder="0" applyAlignment="0" applyProtection="0"/>
    <xf numFmtId="0" fontId="18" fillId="27" borderId="253">
      <alignment horizontal="right" vertical="center"/>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7" fontId="21" fillId="53" borderId="251" applyNumberFormat="0" applyFont="0" applyBorder="0" applyAlignment="0" applyProtection="0">
      <alignment horizontal="right" vertical="center"/>
    </xf>
    <xf numFmtId="167" fontId="21" fillId="53" borderId="251" applyNumberFormat="0" applyFont="0" applyBorder="0" applyAlignment="0" applyProtection="0">
      <alignment horizontal="right" vertical="center"/>
    </xf>
    <xf numFmtId="164" fontId="1" fillId="0" borderId="0" applyFont="0" applyFill="0" applyBorder="0" applyAlignment="0" applyProtection="0"/>
    <xf numFmtId="4" fontId="23" fillId="25" borderId="251">
      <alignment horizontal="right" vertical="center"/>
    </xf>
    <xf numFmtId="0" fontId="5" fillId="4" borderId="1" applyNumberFormat="0" applyAlignment="0" applyProtection="0"/>
    <xf numFmtId="4" fontId="21" fillId="0" borderId="251">
      <alignment horizontal="right" vertical="center"/>
    </xf>
    <xf numFmtId="4" fontId="21" fillId="0" borderId="251" applyFill="0" applyBorder="0" applyProtection="0">
      <alignment horizontal="right" vertical="center"/>
    </xf>
    <xf numFmtId="0" fontId="9" fillId="22" borderId="0" applyNumberFormat="0" applyBorder="0" applyAlignment="0" applyProtection="0"/>
    <xf numFmtId="0" fontId="18" fillId="27" borderId="251">
      <alignment horizontal="right" vertical="center"/>
    </xf>
    <xf numFmtId="49" fontId="20" fillId="0" borderId="251" applyNumberFormat="0" applyFill="0" applyBorder="0" applyProtection="0">
      <alignment horizontal="left" vertical="center"/>
    </xf>
    <xf numFmtId="164" fontId="1" fillId="0" borderId="0" applyFont="0" applyFill="0" applyBorder="0" applyAlignment="0" applyProtection="0"/>
    <xf numFmtId="0" fontId="21" fillId="0" borderId="251">
      <alignment horizontal="right" vertical="center"/>
    </xf>
    <xf numFmtId="4" fontId="21" fillId="0" borderId="251" applyFill="0" applyBorder="0" applyProtection="0">
      <alignment horizontal="right" vertical="center"/>
    </xf>
    <xf numFmtId="0" fontId="21" fillId="27" borderId="254">
      <alignment horizontal="left" vertical="center" wrapText="1" indent="2"/>
    </xf>
    <xf numFmtId="0" fontId="18" fillId="27" borderId="251">
      <alignment horizontal="right" vertical="center"/>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8" fillId="0" borderId="3" applyNumberFormat="0" applyFill="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23" fillId="25" borderId="251">
      <alignment horizontal="right" vertical="center"/>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 fontId="18" fillId="25" borderId="251">
      <alignment horizontal="right" vertical="center"/>
    </xf>
    <xf numFmtId="164" fontId="1" fillId="0" borderId="0" applyFont="0" applyFill="0" applyBorder="0" applyAlignment="0" applyProtection="0"/>
    <xf numFmtId="0" fontId="21" fillId="0" borderId="251" applyNumberFormat="0" applyFill="0" applyAlignment="0" applyProtection="0"/>
    <xf numFmtId="167" fontId="21" fillId="53" borderId="251" applyNumberFormat="0" applyFont="0" applyBorder="0" applyAlignment="0" applyProtection="0">
      <alignment horizontal="right" vertical="center"/>
    </xf>
    <xf numFmtId="4" fontId="18" fillId="27" borderId="251">
      <alignment horizontal="right" vertical="center"/>
    </xf>
    <xf numFmtId="167" fontId="21" fillId="53" borderId="251" applyNumberFormat="0" applyFont="0" applyBorder="0" applyAlignment="0" applyProtection="0">
      <alignment horizontal="right" vertical="center"/>
    </xf>
    <xf numFmtId="0" fontId="23" fillId="25" borderId="251">
      <alignment horizontal="right" vertical="center"/>
    </xf>
    <xf numFmtId="0" fontId="33" fillId="49" borderId="256" applyNumberFormat="0" applyAlignment="0" applyProtection="0"/>
    <xf numFmtId="167" fontId="21" fillId="53" borderId="259" applyNumberFormat="0" applyFont="0" applyBorder="0" applyAlignment="0" applyProtection="0">
      <alignment horizontal="right" vertical="center"/>
    </xf>
    <xf numFmtId="0" fontId="36" fillId="36" borderId="256" applyNumberFormat="0" applyAlignment="0" applyProtection="0"/>
    <xf numFmtId="0" fontId="18" fillId="27" borderId="259">
      <alignment horizontal="right" vertical="center"/>
    </xf>
    <xf numFmtId="0" fontId="18" fillId="27" borderId="259">
      <alignment horizontal="right" vertical="center"/>
    </xf>
    <xf numFmtId="0" fontId="9" fillId="19" borderId="0" applyNumberFormat="0" applyBorder="0" applyAlignment="0" applyProtection="0"/>
    <xf numFmtId="0" fontId="21" fillId="0" borderId="254">
      <alignment horizontal="left" vertical="center" wrapText="1" indent="2"/>
    </xf>
    <xf numFmtId="0" fontId="21" fillId="0" borderId="251">
      <alignment horizontal="right" vertical="center"/>
    </xf>
    <xf numFmtId="0" fontId="33" fillId="49" borderId="256" applyNumberFormat="0" applyAlignment="0" applyProtection="0"/>
    <xf numFmtId="0" fontId="23" fillId="25" borderId="251">
      <alignment horizontal="right" vertical="center"/>
    </xf>
    <xf numFmtId="4" fontId="21" fillId="0" borderId="251" applyFill="0" applyBorder="0" applyProtection="0">
      <alignment horizontal="right" vertical="center"/>
    </xf>
    <xf numFmtId="0" fontId="9" fillId="16" borderId="0" applyNumberFormat="0" applyBorder="0" applyAlignment="0" applyProtection="0"/>
    <xf numFmtId="0" fontId="18" fillId="27" borderId="259">
      <alignment horizontal="right" vertical="center"/>
    </xf>
    <xf numFmtId="0" fontId="33" fillId="49" borderId="256" applyNumberFormat="0" applyAlignment="0" applyProtection="0"/>
    <xf numFmtId="0" fontId="9" fillId="13" borderId="0" applyNumberFormat="0" applyBorder="0" applyAlignment="0" applyProtection="0"/>
    <xf numFmtId="0" fontId="21" fillId="25" borderId="252">
      <alignment horizontal="left" vertical="center"/>
    </xf>
    <xf numFmtId="4" fontId="18" fillId="27" borderId="251">
      <alignment horizontal="right" vertical="center"/>
    </xf>
    <xf numFmtId="49" fontId="21" fillId="0" borderId="259" applyNumberFormat="0" applyFont="0" applyFill="0" applyBorder="0" applyProtection="0">
      <alignment horizontal="left" vertical="center" indent="2"/>
    </xf>
    <xf numFmtId="164" fontId="1" fillId="0" borderId="0" applyFont="0" applyFill="0" applyBorder="0" applyAlignment="0" applyProtection="0"/>
    <xf numFmtId="49" fontId="20" fillId="0" borderId="251" applyNumberFormat="0" applyFill="0" applyBorder="0" applyProtection="0">
      <alignment horizontal="left" vertical="center"/>
    </xf>
    <xf numFmtId="4" fontId="18" fillId="27" borderId="261">
      <alignment horizontal="right" vertical="center"/>
    </xf>
    <xf numFmtId="0" fontId="21" fillId="0" borderId="251">
      <alignment horizontal="right" vertical="center"/>
    </xf>
    <xf numFmtId="0" fontId="45" fillId="36" borderId="256" applyNumberFormat="0" applyAlignment="0" applyProtection="0"/>
    <xf numFmtId="0" fontId="27" fillId="52" borderId="248" applyNumberFormat="0" applyFont="0" applyAlignment="0" applyProtection="0"/>
    <xf numFmtId="0" fontId="23" fillId="25" borderId="251">
      <alignment horizontal="right" vertical="center"/>
    </xf>
    <xf numFmtId="167" fontId="21" fillId="53" borderId="251" applyNumberFormat="0" applyFont="0" applyBorder="0" applyAlignment="0" applyProtection="0">
      <alignment horizontal="right" vertical="center"/>
    </xf>
    <xf numFmtId="0" fontId="18" fillId="27" borderId="253">
      <alignment horizontal="right" vertical="center"/>
    </xf>
    <xf numFmtId="0" fontId="21" fillId="0" borderId="262">
      <alignment horizontal="left" vertical="center" wrapText="1" indent="2"/>
    </xf>
    <xf numFmtId="0" fontId="1" fillId="18" borderId="0" applyNumberFormat="0" applyBorder="0" applyAlignment="0" applyProtection="0"/>
    <xf numFmtId="4" fontId="21" fillId="26" borderId="251"/>
    <xf numFmtId="0" fontId="9" fillId="19" borderId="0" applyNumberFormat="0" applyBorder="0" applyAlignment="0" applyProtection="0"/>
    <xf numFmtId="0" fontId="52" fillId="0" borderId="257" applyNumberFormat="0" applyFill="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 fontId="21" fillId="26" borderId="251"/>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 fontId="18" fillId="27" borderId="253">
      <alignment horizontal="right" vertical="center"/>
    </xf>
    <xf numFmtId="164" fontId="1" fillId="0" borderId="0" applyFont="0" applyFill="0" applyBorder="0" applyAlignment="0" applyProtection="0"/>
    <xf numFmtId="0" fontId="18" fillId="25" borderId="259">
      <alignment horizontal="right" vertical="center"/>
    </xf>
    <xf numFmtId="0" fontId="18" fillId="25" borderId="251">
      <alignment horizontal="right" vertical="center"/>
    </xf>
    <xf numFmtId="49" fontId="21" fillId="0" borderId="251" applyNumberFormat="0" applyFont="0" applyFill="0" applyBorder="0" applyProtection="0">
      <alignment horizontal="left" vertical="center" indent="2"/>
    </xf>
    <xf numFmtId="4" fontId="18" fillId="27" borderId="251">
      <alignment horizontal="right" vertical="center"/>
    </xf>
    <xf numFmtId="0" fontId="33" fillId="49" borderId="256" applyNumberFormat="0" applyAlignment="0" applyProtection="0"/>
    <xf numFmtId="0" fontId="1" fillId="6" borderId="0" applyNumberFormat="0" applyBorder="0" applyAlignment="0" applyProtection="0"/>
    <xf numFmtId="0" fontId="21" fillId="0" borderId="251" applyNumberFormat="0" applyFill="0" applyAlignment="0" applyProtection="0"/>
    <xf numFmtId="0" fontId="49" fillId="49" borderId="255" applyNumberFormat="0" applyAlignment="0" applyProtection="0"/>
    <xf numFmtId="0" fontId="21" fillId="0" borderId="262">
      <alignment horizontal="left" vertical="center" wrapText="1" indent="2"/>
    </xf>
    <xf numFmtId="0" fontId="21" fillId="0" borderId="251">
      <alignment horizontal="right" vertical="center"/>
    </xf>
    <xf numFmtId="0" fontId="45" fillId="36" borderId="256" applyNumberFormat="0" applyAlignment="0" applyProtection="0"/>
    <xf numFmtId="0" fontId="18" fillId="25" borderId="251">
      <alignment horizontal="right" vertical="center"/>
    </xf>
    <xf numFmtId="4" fontId="18" fillId="25" borderId="251">
      <alignment horizontal="right" vertical="center"/>
    </xf>
    <xf numFmtId="49" fontId="21" fillId="0" borderId="251" applyNumberFormat="0" applyFont="0" applyFill="0" applyBorder="0" applyProtection="0">
      <alignment horizontal="left" vertical="center" indent="2"/>
    </xf>
    <xf numFmtId="4" fontId="21" fillId="26" borderId="251"/>
    <xf numFmtId="4" fontId="18" fillId="27" borderId="259">
      <alignment horizontal="right" vertical="center"/>
    </xf>
    <xf numFmtId="4" fontId="23" fillId="25" borderId="251">
      <alignment horizontal="right" vertical="center"/>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6" fillId="0" borderId="0" applyNumberFormat="0" applyFill="0" applyBorder="0" applyAlignment="0" applyProtection="0"/>
    <xf numFmtId="4" fontId="18" fillId="27" borderId="252">
      <alignment horizontal="right" vertical="center"/>
    </xf>
    <xf numFmtId="164" fontId="1" fillId="0" borderId="0" applyFont="0" applyFill="0" applyBorder="0" applyAlignment="0" applyProtection="0"/>
    <xf numFmtId="49" fontId="20" fillId="0" borderId="259" applyNumberFormat="0" applyFill="0" applyBorder="0" applyProtection="0">
      <alignment horizontal="left" vertical="center"/>
    </xf>
    <xf numFmtId="164" fontId="1" fillId="0" borderId="0" applyFont="0" applyFill="0" applyBorder="0" applyAlignment="0" applyProtection="0"/>
    <xf numFmtId="164" fontId="1" fillId="0" borderId="0" applyFont="0" applyFill="0" applyBorder="0" applyAlignment="0" applyProtection="0"/>
    <xf numFmtId="0" fontId="45" fillId="36" borderId="256" applyNumberFormat="0" applyAlignment="0" applyProtection="0"/>
    <xf numFmtId="0" fontId="18" fillId="27" borderId="251">
      <alignment horizontal="right" vertical="center"/>
    </xf>
    <xf numFmtId="0" fontId="9" fillId="10" borderId="0" applyNumberFormat="0" applyBorder="0" applyAlignment="0" applyProtection="0"/>
    <xf numFmtId="164" fontId="1" fillId="0" borderId="0" applyFont="0" applyFill="0" applyBorder="0" applyAlignment="0" applyProtection="0"/>
    <xf numFmtId="0" fontId="96" fillId="0" borderId="246" applyNumberFormat="0" applyFill="0" applyAlignment="0" applyProtection="0">
      <alignment vertical="top"/>
      <protection locked="0"/>
    </xf>
    <xf numFmtId="0" fontId="4" fillId="4" borderId="2" applyNumberFormat="0" applyAlignment="0" applyProtection="0"/>
    <xf numFmtId="0" fontId="19" fillId="52" borderId="248" applyNumberFormat="0" applyFont="0" applyAlignment="0" applyProtection="0"/>
    <xf numFmtId="0" fontId="23" fillId="25" borderId="259">
      <alignment horizontal="right" vertical="center"/>
    </xf>
    <xf numFmtId="0" fontId="21" fillId="26" borderId="251"/>
    <xf numFmtId="0" fontId="18" fillId="25" borderId="251">
      <alignment horizontal="right" vertical="center"/>
    </xf>
    <xf numFmtId="0" fontId="18" fillId="25" borderId="251">
      <alignment horizontal="right" vertical="center"/>
    </xf>
    <xf numFmtId="4" fontId="21" fillId="26" borderId="259"/>
    <xf numFmtId="4" fontId="18" fillId="27" borderId="261">
      <alignment horizontal="right" vertical="center"/>
    </xf>
    <xf numFmtId="49" fontId="21" fillId="0" borderId="251" applyNumberFormat="0" applyFont="0" applyFill="0" applyBorder="0" applyProtection="0">
      <alignment horizontal="left" vertical="center" indent="2"/>
    </xf>
    <xf numFmtId="0" fontId="21" fillId="25" borderId="252">
      <alignment horizontal="left" vertical="center"/>
    </xf>
    <xf numFmtId="4" fontId="23" fillId="25" borderId="251">
      <alignment horizontal="right" vertical="center"/>
    </xf>
    <xf numFmtId="0" fontId="21" fillId="0" borderId="254">
      <alignment horizontal="left" vertical="center" wrapText="1" indent="2"/>
    </xf>
    <xf numFmtId="0" fontId="21" fillId="26" borderId="251"/>
    <xf numFmtId="4" fontId="18" fillId="27" borderId="259">
      <alignment horizontal="right" vertical="center"/>
    </xf>
    <xf numFmtId="0" fontId="21" fillId="26" borderId="251"/>
    <xf numFmtId="0" fontId="18" fillId="27" borderId="253">
      <alignment horizontal="right" vertical="center"/>
    </xf>
    <xf numFmtId="4" fontId="21" fillId="0" borderId="251" applyFill="0" applyBorder="0" applyProtection="0">
      <alignment horizontal="right" vertical="center"/>
    </xf>
    <xf numFmtId="0" fontId="21" fillId="27" borderId="262">
      <alignment horizontal="left" vertical="center" wrapText="1" indent="2"/>
    </xf>
    <xf numFmtId="0" fontId="21" fillId="26" borderId="251"/>
    <xf numFmtId="0" fontId="27" fillId="52" borderId="258" applyNumberFormat="0" applyFont="0" applyAlignment="0" applyProtection="0"/>
    <xf numFmtId="4" fontId="18" fillId="27" borderId="260">
      <alignment horizontal="right" vertical="center"/>
    </xf>
    <xf numFmtId="4" fontId="18" fillId="27" borderId="261">
      <alignment horizontal="right" vertical="center"/>
    </xf>
    <xf numFmtId="4" fontId="21" fillId="26" borderId="251"/>
    <xf numFmtId="4" fontId="21" fillId="0" borderId="251" applyFill="0" applyBorder="0" applyProtection="0">
      <alignment horizontal="right" vertical="center"/>
    </xf>
    <xf numFmtId="167" fontId="21" fillId="53" borderId="251" applyNumberFormat="0" applyFont="0" applyBorder="0" applyAlignment="0" applyProtection="0">
      <alignment horizontal="right" vertical="center"/>
    </xf>
    <xf numFmtId="4" fontId="18" fillId="27" borderId="251">
      <alignment horizontal="right" vertical="center"/>
    </xf>
    <xf numFmtId="0" fontId="18" fillId="27" borderId="251">
      <alignment horizontal="right" vertical="center"/>
    </xf>
    <xf numFmtId="0" fontId="19" fillId="52" borderId="248" applyNumberFormat="0" applyFont="0" applyAlignment="0" applyProtection="0"/>
    <xf numFmtId="0" fontId="27" fillId="52" borderId="248" applyNumberFormat="0" applyFont="0" applyAlignment="0" applyProtection="0"/>
    <xf numFmtId="0" fontId="21" fillId="0" borderId="251" applyNumberFormat="0" applyFill="0" applyAlignment="0" applyProtection="0"/>
    <xf numFmtId="0" fontId="27" fillId="52" borderId="248" applyNumberFormat="0" applyFont="0" applyAlignment="0" applyProtection="0"/>
    <xf numFmtId="4" fontId="21" fillId="0" borderId="259" applyFill="0" applyBorder="0" applyProtection="0">
      <alignment horizontal="right" vertical="center"/>
    </xf>
    <xf numFmtId="0" fontId="21" fillId="0" borderId="259">
      <alignment horizontal="right" vertical="center"/>
    </xf>
    <xf numFmtId="49" fontId="21" fillId="0" borderId="251" applyNumberFormat="0" applyFont="0" applyFill="0" applyBorder="0" applyProtection="0">
      <alignment horizontal="left" vertical="center" indent="2"/>
    </xf>
    <xf numFmtId="0" fontId="18" fillId="27" borderId="251">
      <alignment horizontal="right" vertical="center"/>
    </xf>
    <xf numFmtId="0" fontId="21" fillId="0" borderId="251">
      <alignment horizontal="right" vertical="center"/>
    </xf>
    <xf numFmtId="0" fontId="21" fillId="27" borderId="254">
      <alignment horizontal="left" vertical="center" wrapText="1" indent="2"/>
    </xf>
    <xf numFmtId="0" fontId="21" fillId="0" borderId="251">
      <alignment horizontal="right" vertical="center"/>
    </xf>
    <xf numFmtId="0" fontId="19" fillId="52" borderId="258" applyNumberFormat="0" applyFont="0" applyAlignment="0" applyProtection="0"/>
    <xf numFmtId="0" fontId="18" fillId="27" borderId="251">
      <alignment horizontal="right" vertical="center"/>
    </xf>
    <xf numFmtId="0" fontId="18" fillId="27" borderId="253">
      <alignment horizontal="right" vertical="center"/>
    </xf>
    <xf numFmtId="0" fontId="1" fillId="15" borderId="0" applyNumberFormat="0" applyBorder="0" applyAlignment="0" applyProtection="0"/>
    <xf numFmtId="0" fontId="1" fillId="8" borderId="0" applyNumberFormat="0" applyBorder="0" applyAlignment="0" applyProtection="0"/>
    <xf numFmtId="0" fontId="21" fillId="0" borderId="251">
      <alignment horizontal="right" vertical="center"/>
    </xf>
    <xf numFmtId="0" fontId="21" fillId="27" borderId="254">
      <alignment horizontal="left" vertical="center" wrapText="1" indent="2"/>
    </xf>
    <xf numFmtId="49" fontId="20" fillId="0" borderId="251" applyNumberFormat="0" applyFill="0" applyBorder="0" applyProtection="0">
      <alignment horizontal="left" vertical="center"/>
    </xf>
    <xf numFmtId="4" fontId="21" fillId="0" borderId="251" applyFill="0" applyBorder="0" applyProtection="0">
      <alignment horizontal="right" vertical="center"/>
    </xf>
    <xf numFmtId="4" fontId="23" fillId="25" borderId="251">
      <alignment horizontal="right" vertical="center"/>
    </xf>
    <xf numFmtId="0" fontId="36" fillId="36" borderId="256" applyNumberFormat="0" applyAlignment="0" applyProtection="0"/>
    <xf numFmtId="4" fontId="23" fillId="25" borderId="259">
      <alignment horizontal="right" vertical="center"/>
    </xf>
    <xf numFmtId="0" fontId="7" fillId="0" borderId="0" applyNumberFormat="0" applyFill="0" applyBorder="0" applyAlignment="0" applyProtection="0"/>
    <xf numFmtId="167" fontId="21" fillId="53" borderId="251" applyNumberFormat="0" applyFont="0" applyBorder="0" applyAlignment="0" applyProtection="0">
      <alignment horizontal="right" vertical="center"/>
    </xf>
    <xf numFmtId="167" fontId="21" fillId="53" borderId="251" applyNumberFormat="0" applyFont="0" applyBorder="0" applyAlignment="0" applyProtection="0">
      <alignment horizontal="right" vertical="center"/>
    </xf>
    <xf numFmtId="0" fontId="1" fillId="9" borderId="0" applyNumberFormat="0" applyBorder="0" applyAlignment="0" applyProtection="0"/>
    <xf numFmtId="0" fontId="27" fillId="52" borderId="258" applyNumberFormat="0" applyFont="0" applyAlignment="0" applyProtection="0"/>
    <xf numFmtId="0" fontId="18" fillId="27" borderId="253">
      <alignment horizontal="right" vertical="center"/>
    </xf>
    <xf numFmtId="4" fontId="21" fillId="26" borderId="251"/>
    <xf numFmtId="4" fontId="18" fillId="25" borderId="251">
      <alignment horizontal="right" vertical="center"/>
    </xf>
    <xf numFmtId="0" fontId="32" fillId="49" borderId="256" applyNumberFormat="0" applyAlignment="0" applyProtection="0"/>
    <xf numFmtId="4" fontId="21" fillId="0" borderId="251" applyFill="0" applyBorder="0" applyProtection="0">
      <alignment horizontal="right" vertical="center"/>
    </xf>
    <xf numFmtId="0" fontId="21" fillId="0" borderId="254">
      <alignment horizontal="left" vertical="center" wrapText="1" indent="2"/>
    </xf>
    <xf numFmtId="0" fontId="21" fillId="27" borderId="262">
      <alignment horizontal="left" vertical="center" wrapText="1" indent="2"/>
    </xf>
    <xf numFmtId="4" fontId="18" fillId="27" borderId="251">
      <alignment horizontal="right" vertical="center"/>
    </xf>
    <xf numFmtId="4" fontId="21" fillId="26" borderId="259"/>
    <xf numFmtId="0" fontId="5" fillId="4" borderId="1" applyNumberFormat="0" applyAlignment="0" applyProtection="0"/>
    <xf numFmtId="0" fontId="19" fillId="52" borderId="248" applyNumberFormat="0" applyFont="0" applyAlignment="0" applyProtection="0"/>
    <xf numFmtId="0" fontId="23" fillId="25" borderId="259">
      <alignment horizontal="right" vertical="center"/>
    </xf>
    <xf numFmtId="4" fontId="23" fillId="25" borderId="259">
      <alignment horizontal="right" vertical="center"/>
    </xf>
    <xf numFmtId="0" fontId="18" fillId="27" borderId="259">
      <alignment horizontal="right" vertical="center"/>
    </xf>
    <xf numFmtId="4" fontId="18" fillId="27" borderId="259">
      <alignment horizontal="right" vertical="center"/>
    </xf>
    <xf numFmtId="0" fontId="18" fillId="27" borderId="259">
      <alignment horizontal="right" vertical="center"/>
    </xf>
    <xf numFmtId="4" fontId="18" fillId="27" borderId="259">
      <alignment horizontal="right" vertical="center"/>
    </xf>
    <xf numFmtId="0" fontId="18" fillId="27" borderId="260">
      <alignment horizontal="right" vertical="center"/>
    </xf>
    <xf numFmtId="4" fontId="18" fillId="27" borderId="260">
      <alignment horizontal="right" vertical="center"/>
    </xf>
    <xf numFmtId="0" fontId="18" fillId="27" borderId="261">
      <alignment horizontal="right" vertical="center"/>
    </xf>
    <xf numFmtId="4" fontId="18" fillId="27" borderId="261">
      <alignment horizontal="right" vertical="center"/>
    </xf>
    <xf numFmtId="0" fontId="33" fillId="49" borderId="256" applyNumberFormat="0" applyAlignment="0" applyProtection="0"/>
    <xf numFmtId="0" fontId="21" fillId="27" borderId="262">
      <alignment horizontal="left" vertical="center" wrapText="1" indent="2"/>
    </xf>
    <xf numFmtId="0" fontId="21" fillId="0" borderId="262">
      <alignment horizontal="left" vertical="center" wrapText="1" indent="2"/>
    </xf>
    <xf numFmtId="0" fontId="21" fillId="25" borderId="260">
      <alignment horizontal="left" vertical="center"/>
    </xf>
    <xf numFmtId="0" fontId="45" fillId="36" borderId="256" applyNumberFormat="0" applyAlignment="0" applyProtection="0"/>
    <xf numFmtId="0" fontId="21" fillId="0" borderId="259">
      <alignment horizontal="right" vertical="center"/>
    </xf>
    <xf numFmtId="4" fontId="21" fillId="0" borderId="259">
      <alignment horizontal="right" vertical="center"/>
    </xf>
    <xf numFmtId="0" fontId="21" fillId="0" borderId="259" applyNumberFormat="0" applyFill="0" applyAlignment="0" applyProtection="0"/>
    <xf numFmtId="0" fontId="49" fillId="49" borderId="255" applyNumberFormat="0" applyAlignment="0" applyProtection="0"/>
    <xf numFmtId="167" fontId="21" fillId="53" borderId="259" applyNumberFormat="0" applyFont="0" applyBorder="0" applyAlignment="0" applyProtection="0">
      <alignment horizontal="right" vertical="center"/>
    </xf>
    <xf numFmtId="0" fontId="21" fillId="26" borderId="259"/>
    <xf numFmtId="4" fontId="21" fillId="26" borderId="259"/>
    <xf numFmtId="0" fontId="52" fillId="0" borderId="257" applyNumberFormat="0" applyFill="0" applyAlignment="0" applyProtection="0"/>
    <xf numFmtId="0" fontId="19" fillId="52" borderId="258" applyNumberFormat="0" applyFont="0" applyAlignment="0" applyProtection="0"/>
    <xf numFmtId="0" fontId="27" fillId="52" borderId="258" applyNumberFormat="0" applyFont="0" applyAlignment="0" applyProtection="0"/>
    <xf numFmtId="0" fontId="21" fillId="0" borderId="259" applyNumberFormat="0" applyFill="0" applyAlignment="0" applyProtection="0"/>
    <xf numFmtId="0" fontId="37" fillId="0" borderId="257" applyNumberFormat="0" applyFill="0" applyAlignment="0" applyProtection="0"/>
    <xf numFmtId="0" fontId="52" fillId="0" borderId="257" applyNumberFormat="0" applyFill="0" applyAlignment="0" applyProtection="0"/>
    <xf numFmtId="0" fontId="36" fillId="36" borderId="256" applyNumberFormat="0" applyAlignment="0" applyProtection="0"/>
    <xf numFmtId="0" fontId="33" fillId="49" borderId="256" applyNumberFormat="0" applyAlignment="0" applyProtection="0"/>
    <xf numFmtId="4" fontId="23" fillId="25" borderId="259">
      <alignment horizontal="right" vertical="center"/>
    </xf>
    <xf numFmtId="0" fontId="18" fillId="25" borderId="259">
      <alignment horizontal="right" vertical="center"/>
    </xf>
    <xf numFmtId="167" fontId="21" fillId="53" borderId="259" applyNumberFormat="0" applyFont="0" applyBorder="0" applyAlignment="0" applyProtection="0">
      <alignment horizontal="right" vertical="center"/>
    </xf>
    <xf numFmtId="0" fontId="37" fillId="0" borderId="257" applyNumberFormat="0" applyFill="0" applyAlignment="0" applyProtection="0"/>
    <xf numFmtId="49" fontId="21" fillId="0" borderId="259" applyNumberFormat="0" applyFont="0" applyFill="0" applyBorder="0" applyProtection="0">
      <alignment horizontal="left" vertical="center" indent="2"/>
    </xf>
    <xf numFmtId="49" fontId="21" fillId="0" borderId="260" applyNumberFormat="0" applyFont="0" applyFill="0" applyBorder="0" applyProtection="0">
      <alignment horizontal="left" vertical="center" indent="5"/>
    </xf>
    <xf numFmtId="49" fontId="21" fillId="0" borderId="259" applyNumberFormat="0" applyFont="0" applyFill="0" applyBorder="0" applyProtection="0">
      <alignment horizontal="left" vertical="center" indent="2"/>
    </xf>
    <xf numFmtId="4" fontId="21" fillId="0" borderId="259" applyFill="0" applyBorder="0" applyProtection="0">
      <alignment horizontal="right" vertical="center"/>
    </xf>
    <xf numFmtId="49" fontId="20" fillId="0" borderId="259" applyNumberFormat="0" applyFill="0" applyBorder="0" applyProtection="0">
      <alignment horizontal="left" vertical="center"/>
    </xf>
    <xf numFmtId="0" fontId="21" fillId="0" borderId="262">
      <alignment horizontal="left" vertical="center" wrapText="1" indent="2"/>
    </xf>
    <xf numFmtId="0" fontId="49" fillId="49" borderId="255" applyNumberFormat="0" applyAlignment="0" applyProtection="0"/>
    <xf numFmtId="0" fontId="18" fillId="27" borderId="261">
      <alignment horizontal="right" vertical="center"/>
    </xf>
    <xf numFmtId="0" fontId="36" fillId="36" borderId="256" applyNumberFormat="0" applyAlignment="0" applyProtection="0"/>
    <xf numFmtId="0" fontId="18" fillId="27" borderId="261">
      <alignment horizontal="right" vertical="center"/>
    </xf>
    <xf numFmtId="4" fontId="18" fillId="27" borderId="259">
      <alignment horizontal="right" vertical="center"/>
    </xf>
    <xf numFmtId="0" fontId="18" fillId="27" borderId="259">
      <alignment horizontal="right" vertical="center"/>
    </xf>
    <xf numFmtId="0" fontId="30" fillId="49" borderId="255" applyNumberFormat="0" applyAlignment="0" applyProtection="0"/>
    <xf numFmtId="0" fontId="32" fillId="49" borderId="256" applyNumberFormat="0" applyAlignment="0" applyProtection="0"/>
    <xf numFmtId="0" fontId="37" fillId="0" borderId="257" applyNumberFormat="0" applyFill="0" applyAlignment="0" applyProtection="0"/>
    <xf numFmtId="0" fontId="21" fillId="26" borderId="259"/>
    <xf numFmtId="4" fontId="21" fillId="26" borderId="259"/>
    <xf numFmtId="4" fontId="18" fillId="27" borderId="259">
      <alignment horizontal="right" vertical="center"/>
    </xf>
    <xf numFmtId="0" fontId="23" fillId="25" borderId="259">
      <alignment horizontal="right" vertical="center"/>
    </xf>
    <xf numFmtId="0" fontId="36" fillId="36" borderId="256" applyNumberFormat="0" applyAlignment="0" applyProtection="0"/>
    <xf numFmtId="0" fontId="33" fillId="49" borderId="256" applyNumberFormat="0" applyAlignment="0" applyProtection="0"/>
    <xf numFmtId="4" fontId="21" fillId="0" borderId="259">
      <alignment horizontal="right" vertical="center"/>
    </xf>
    <xf numFmtId="0" fontId="21" fillId="27" borderId="262">
      <alignment horizontal="left" vertical="center" wrapText="1" indent="2"/>
    </xf>
    <xf numFmtId="0" fontId="21" fillId="0" borderId="262">
      <alignment horizontal="left" vertical="center" wrapText="1" indent="2"/>
    </xf>
    <xf numFmtId="0" fontId="49" fillId="49" borderId="255" applyNumberFormat="0" applyAlignment="0" applyProtection="0"/>
    <xf numFmtId="0" fontId="45" fillId="36" borderId="256" applyNumberFormat="0" applyAlignment="0" applyProtection="0"/>
    <xf numFmtId="0" fontId="32" fillId="49" borderId="256" applyNumberFormat="0" applyAlignment="0" applyProtection="0"/>
    <xf numFmtId="0" fontId="30" fillId="49" borderId="255" applyNumberFormat="0" applyAlignment="0" applyProtection="0"/>
    <xf numFmtId="0" fontId="18" fillId="27" borderId="261">
      <alignment horizontal="right" vertical="center"/>
    </xf>
    <xf numFmtId="0" fontId="23" fillId="25" borderId="259">
      <alignment horizontal="right" vertical="center"/>
    </xf>
    <xf numFmtId="4" fontId="18" fillId="25" borderId="259">
      <alignment horizontal="right" vertical="center"/>
    </xf>
    <xf numFmtId="4" fontId="18" fillId="27" borderId="259">
      <alignment horizontal="right" vertical="center"/>
    </xf>
    <xf numFmtId="49" fontId="21" fillId="0" borderId="260" applyNumberFormat="0" applyFont="0" applyFill="0" applyBorder="0" applyProtection="0">
      <alignment horizontal="left" vertical="center" indent="5"/>
    </xf>
    <xf numFmtId="4" fontId="21" fillId="0" borderId="259" applyFill="0" applyBorder="0" applyProtection="0">
      <alignment horizontal="right" vertical="center"/>
    </xf>
    <xf numFmtId="4" fontId="18" fillId="25" borderId="259">
      <alignment horizontal="right" vertical="center"/>
    </xf>
    <xf numFmtId="0" fontId="45" fillId="36" borderId="256" applyNumberFormat="0" applyAlignment="0" applyProtection="0"/>
    <xf numFmtId="0" fontId="36" fillId="36" borderId="256" applyNumberFormat="0" applyAlignment="0" applyProtection="0"/>
    <xf numFmtId="0" fontId="32" fillId="49" borderId="256" applyNumberFormat="0" applyAlignment="0" applyProtection="0"/>
    <xf numFmtId="0" fontId="21" fillId="27" borderId="262">
      <alignment horizontal="left" vertical="center" wrapText="1" indent="2"/>
    </xf>
    <xf numFmtId="0" fontId="21" fillId="0" borderId="262">
      <alignment horizontal="left" vertical="center" wrapText="1" indent="2"/>
    </xf>
    <xf numFmtId="0" fontId="21" fillId="27" borderId="262">
      <alignment horizontal="left" vertical="center" wrapText="1" indent="2"/>
    </xf>
    <xf numFmtId="0" fontId="21" fillId="0" borderId="262">
      <alignment horizontal="left" vertical="center" wrapText="1" indent="2"/>
    </xf>
    <xf numFmtId="0" fontId="30" fillId="49" borderId="255" applyNumberFormat="0" applyAlignment="0" applyProtection="0"/>
    <xf numFmtId="0" fontId="32" fillId="49" borderId="256" applyNumberFormat="0" applyAlignment="0" applyProtection="0"/>
    <xf numFmtId="0" fontId="33" fillId="49" borderId="256" applyNumberFormat="0" applyAlignment="0" applyProtection="0"/>
    <xf numFmtId="0" fontId="36" fillId="36" borderId="256" applyNumberFormat="0" applyAlignment="0" applyProtection="0"/>
    <xf numFmtId="0" fontId="37" fillId="0" borderId="257" applyNumberFormat="0" applyFill="0" applyAlignment="0" applyProtection="0"/>
    <xf numFmtId="0" fontId="45" fillId="36" borderId="256" applyNumberFormat="0" applyAlignment="0" applyProtection="0"/>
    <xf numFmtId="0" fontId="27" fillId="52" borderId="258" applyNumberFormat="0" applyFont="0" applyAlignment="0" applyProtection="0"/>
    <xf numFmtId="0" fontId="19" fillId="52" borderId="258" applyNumberFormat="0" applyFont="0" applyAlignment="0" applyProtection="0"/>
    <xf numFmtId="0" fontId="49" fillId="49" borderId="255" applyNumberFormat="0" applyAlignment="0" applyProtection="0"/>
    <xf numFmtId="0" fontId="52" fillId="0" borderId="257" applyNumberFormat="0" applyFill="0" applyAlignment="0" applyProtection="0"/>
    <xf numFmtId="0" fontId="33" fillId="49" borderId="256" applyNumberFormat="0" applyAlignment="0" applyProtection="0"/>
    <xf numFmtId="0" fontId="45" fillId="36" borderId="256" applyNumberFormat="0" applyAlignment="0" applyProtection="0"/>
    <xf numFmtId="0" fontId="27" fillId="52" borderId="258" applyNumberFormat="0" applyFont="0" applyAlignment="0" applyProtection="0"/>
    <xf numFmtId="0" fontId="49" fillId="49" borderId="255" applyNumberFormat="0" applyAlignment="0" applyProtection="0"/>
    <xf numFmtId="0" fontId="52" fillId="0" borderId="257" applyNumberFormat="0" applyFill="0" applyAlignment="0" applyProtection="0"/>
    <xf numFmtId="0" fontId="18" fillId="27" borderId="253">
      <alignment horizontal="right" vertical="center"/>
    </xf>
    <xf numFmtId="4" fontId="18" fillId="27" borderId="253">
      <alignment horizontal="right" vertical="center"/>
    </xf>
    <xf numFmtId="0" fontId="33" fillId="49" borderId="256" applyNumberFormat="0" applyAlignment="0" applyProtection="0"/>
    <xf numFmtId="0" fontId="45" fillId="36" borderId="256" applyNumberFormat="0" applyAlignment="0" applyProtection="0"/>
    <xf numFmtId="0" fontId="49" fillId="49" borderId="255" applyNumberFormat="0" applyAlignment="0" applyProtection="0"/>
    <xf numFmtId="0" fontId="52" fillId="0" borderId="257" applyNumberFormat="0" applyFill="0" applyAlignment="0" applyProtection="0"/>
    <xf numFmtId="0" fontId="30" fillId="49" borderId="255" applyNumberFormat="0" applyAlignment="0" applyProtection="0"/>
    <xf numFmtId="0" fontId="32" fillId="49" borderId="256" applyNumberFormat="0" applyAlignment="0" applyProtection="0"/>
    <xf numFmtId="0" fontId="37" fillId="0" borderId="257" applyNumberFormat="0" applyFill="0" applyAlignment="0" applyProtection="0"/>
    <xf numFmtId="49" fontId="21" fillId="0" borderId="259" applyNumberFormat="0" applyFont="0" applyFill="0" applyBorder="0" applyProtection="0">
      <alignment horizontal="left" vertical="center" indent="2"/>
    </xf>
    <xf numFmtId="0" fontId="18" fillId="25" borderId="259">
      <alignment horizontal="right" vertical="center"/>
    </xf>
    <xf numFmtId="4" fontId="18" fillId="25" borderId="259">
      <alignment horizontal="right" vertical="center"/>
    </xf>
    <xf numFmtId="0" fontId="23" fillId="25" borderId="259">
      <alignment horizontal="right" vertical="center"/>
    </xf>
    <xf numFmtId="4" fontId="23" fillId="25" borderId="259">
      <alignment horizontal="right" vertical="center"/>
    </xf>
    <xf numFmtId="0" fontId="18" fillId="27" borderId="259">
      <alignment horizontal="right" vertical="center"/>
    </xf>
    <xf numFmtId="4" fontId="18" fillId="27" borderId="259">
      <alignment horizontal="right" vertical="center"/>
    </xf>
    <xf numFmtId="0" fontId="18" fillId="27" borderId="259">
      <alignment horizontal="right" vertical="center"/>
    </xf>
    <xf numFmtId="4" fontId="18" fillId="27" borderId="259">
      <alignment horizontal="right" vertical="center"/>
    </xf>
    <xf numFmtId="0" fontId="36" fillId="36" borderId="256" applyNumberFormat="0" applyAlignment="0" applyProtection="0"/>
    <xf numFmtId="0" fontId="21" fillId="0" borderId="259">
      <alignment horizontal="right" vertical="center"/>
    </xf>
    <xf numFmtId="4" fontId="21" fillId="0" borderId="259">
      <alignment horizontal="right" vertical="center"/>
    </xf>
    <xf numFmtId="4" fontId="21" fillId="0" borderId="259" applyFill="0" applyBorder="0" applyProtection="0">
      <alignment horizontal="right" vertical="center"/>
    </xf>
    <xf numFmtId="49" fontId="20" fillId="0" borderId="259" applyNumberFormat="0" applyFill="0" applyBorder="0" applyProtection="0">
      <alignment horizontal="left" vertical="center"/>
    </xf>
    <xf numFmtId="0" fontId="21" fillId="0" borderId="259" applyNumberFormat="0" applyFill="0" applyAlignment="0" applyProtection="0"/>
    <xf numFmtId="167" fontId="21" fillId="53" borderId="259" applyNumberFormat="0" applyFont="0" applyBorder="0" applyAlignment="0" applyProtection="0">
      <alignment horizontal="right" vertical="center"/>
    </xf>
    <xf numFmtId="0" fontId="21" fillId="26" borderId="259"/>
    <xf numFmtId="4" fontId="21" fillId="26" borderId="259"/>
    <xf numFmtId="4" fontId="18" fillId="27" borderId="259">
      <alignment horizontal="right" vertical="center"/>
    </xf>
    <xf numFmtId="0" fontId="21" fillId="26" borderId="259"/>
    <xf numFmtId="0" fontId="32" fillId="49" borderId="256" applyNumberFormat="0" applyAlignment="0" applyProtection="0"/>
    <xf numFmtId="0" fontId="18" fillId="25" borderId="259">
      <alignment horizontal="right" vertical="center"/>
    </xf>
    <xf numFmtId="0" fontId="21" fillId="0" borderId="259">
      <alignment horizontal="right" vertical="center"/>
    </xf>
    <xf numFmtId="0" fontId="52" fillId="0" borderId="257" applyNumberFormat="0" applyFill="0" applyAlignment="0" applyProtection="0"/>
    <xf numFmtId="0" fontId="21" fillId="25" borderId="260">
      <alignment horizontal="left" vertical="center"/>
    </xf>
    <xf numFmtId="0" fontId="45" fillId="36" borderId="256" applyNumberFormat="0" applyAlignment="0" applyProtection="0"/>
    <xf numFmtId="167" fontId="21" fillId="53" borderId="259" applyNumberFormat="0" applyFont="0" applyBorder="0" applyAlignment="0" applyProtection="0">
      <alignment horizontal="right" vertical="center"/>
    </xf>
    <xf numFmtId="0" fontId="27" fillId="52" borderId="258" applyNumberFormat="0" applyFont="0" applyAlignment="0" applyProtection="0"/>
    <xf numFmtId="0" fontId="21" fillId="0" borderId="262">
      <alignment horizontal="left" vertical="center" wrapText="1" indent="2"/>
    </xf>
    <xf numFmtId="4" fontId="21" fillId="26" borderId="259"/>
    <xf numFmtId="49" fontId="20" fillId="0" borderId="259" applyNumberFormat="0" applyFill="0" applyBorder="0" applyProtection="0">
      <alignment horizontal="left" vertical="center"/>
    </xf>
    <xf numFmtId="0" fontId="21" fillId="0" borderId="259">
      <alignment horizontal="right" vertical="center"/>
    </xf>
    <xf numFmtId="4" fontId="18" fillId="27" borderId="261">
      <alignment horizontal="right" vertical="center"/>
    </xf>
    <xf numFmtId="4" fontId="18" fillId="27" borderId="259">
      <alignment horizontal="right" vertical="center"/>
    </xf>
    <xf numFmtId="4" fontId="18" fillId="27" borderId="259">
      <alignment horizontal="right" vertical="center"/>
    </xf>
    <xf numFmtId="0" fontId="23" fillId="25" borderId="259">
      <alignment horizontal="right" vertical="center"/>
    </xf>
    <xf numFmtId="0" fontId="18" fillId="25" borderId="259">
      <alignment horizontal="right" vertical="center"/>
    </xf>
    <xf numFmtId="49" fontId="21" fillId="0" borderId="259" applyNumberFormat="0" applyFont="0" applyFill="0" applyBorder="0" applyProtection="0">
      <alignment horizontal="left" vertical="center" indent="2"/>
    </xf>
    <xf numFmtId="0" fontId="45" fillId="36" borderId="256" applyNumberFormat="0" applyAlignment="0" applyProtection="0"/>
    <xf numFmtId="0" fontId="30" fillId="49" borderId="255" applyNumberFormat="0" applyAlignment="0" applyProtection="0"/>
    <xf numFmtId="49" fontId="21" fillId="0" borderId="259" applyNumberFormat="0" applyFont="0" applyFill="0" applyBorder="0" applyProtection="0">
      <alignment horizontal="left" vertical="center" indent="2"/>
    </xf>
    <xf numFmtId="0" fontId="36" fillId="36" borderId="256" applyNumberFormat="0" applyAlignment="0" applyProtection="0"/>
    <xf numFmtId="4" fontId="21" fillId="0" borderId="259" applyFill="0" applyBorder="0" applyProtection="0">
      <alignment horizontal="right" vertical="center"/>
    </xf>
    <xf numFmtId="0" fontId="33" fillId="49" borderId="256" applyNumberFormat="0" applyAlignment="0" applyProtection="0"/>
    <xf numFmtId="0" fontId="52" fillId="0" borderId="257" applyNumberFormat="0" applyFill="0" applyAlignment="0" applyProtection="0"/>
    <xf numFmtId="0" fontId="49" fillId="49" borderId="255" applyNumberFormat="0" applyAlignment="0" applyProtection="0"/>
    <xf numFmtId="0" fontId="21" fillId="0" borderId="259" applyNumberFormat="0" applyFill="0" applyAlignment="0" applyProtection="0"/>
    <xf numFmtId="4" fontId="21" fillId="0" borderId="259">
      <alignment horizontal="right" vertical="center"/>
    </xf>
    <xf numFmtId="0" fontId="21" fillId="0" borderId="259">
      <alignment horizontal="right" vertical="center"/>
    </xf>
    <xf numFmtId="0" fontId="45" fillId="36" borderId="256" applyNumberFormat="0" applyAlignment="0" applyProtection="0"/>
    <xf numFmtId="0" fontId="30" fillId="49" borderId="255" applyNumberFormat="0" applyAlignment="0" applyProtection="0"/>
    <xf numFmtId="0" fontId="32" fillId="49" borderId="256" applyNumberFormat="0" applyAlignment="0" applyProtection="0"/>
    <xf numFmtId="0" fontId="21" fillId="27" borderId="262">
      <alignment horizontal="left" vertical="center" wrapText="1" indent="2"/>
    </xf>
    <xf numFmtId="0" fontId="33" fillId="49" borderId="256" applyNumberFormat="0" applyAlignment="0" applyProtection="0"/>
    <xf numFmtId="0" fontId="33" fillId="49" borderId="256" applyNumberFormat="0" applyAlignment="0" applyProtection="0"/>
    <xf numFmtId="4" fontId="18" fillId="27" borderId="260">
      <alignment horizontal="right" vertical="center"/>
    </xf>
    <xf numFmtId="0" fontId="18" fillId="27" borderId="260">
      <alignment horizontal="right" vertical="center"/>
    </xf>
    <xf numFmtId="0" fontId="18" fillId="27" borderId="259">
      <alignment horizontal="right" vertical="center"/>
    </xf>
    <xf numFmtId="4" fontId="23" fillId="25" borderId="259">
      <alignment horizontal="right" vertical="center"/>
    </xf>
    <xf numFmtId="0" fontId="36" fillId="36" borderId="256" applyNumberFormat="0" applyAlignment="0" applyProtection="0"/>
    <xf numFmtId="0" fontId="37" fillId="0" borderId="257" applyNumberFormat="0" applyFill="0" applyAlignment="0" applyProtection="0"/>
    <xf numFmtId="0" fontId="52" fillId="0" borderId="257" applyNumberFormat="0" applyFill="0" applyAlignment="0" applyProtection="0"/>
    <xf numFmtId="0" fontId="27" fillId="52" borderId="258" applyNumberFormat="0" applyFont="0" applyAlignment="0" applyProtection="0"/>
    <xf numFmtId="0" fontId="45" fillId="36" borderId="256" applyNumberFormat="0" applyAlignment="0" applyProtection="0"/>
    <xf numFmtId="49" fontId="20" fillId="0" borderId="259" applyNumberFormat="0" applyFill="0" applyBorder="0" applyProtection="0">
      <alignment horizontal="left" vertical="center"/>
    </xf>
    <xf numFmtId="0" fontId="21" fillId="27" borderId="262">
      <alignment horizontal="left" vertical="center" wrapText="1" indent="2"/>
    </xf>
    <xf numFmtId="0" fontId="33" fillId="49" borderId="256" applyNumberFormat="0" applyAlignment="0" applyProtection="0"/>
    <xf numFmtId="0" fontId="21" fillId="0" borderId="262">
      <alignment horizontal="left" vertical="center" wrapText="1" indent="2"/>
    </xf>
    <xf numFmtId="0" fontId="27" fillId="52" borderId="258" applyNumberFormat="0" applyFont="0" applyAlignment="0" applyProtection="0"/>
    <xf numFmtId="0" fontId="19" fillId="52" borderId="258" applyNumberFormat="0" applyFont="0" applyAlignment="0" applyProtection="0"/>
    <xf numFmtId="0" fontId="49" fillId="49" borderId="255" applyNumberFormat="0" applyAlignment="0" applyProtection="0"/>
    <xf numFmtId="0" fontId="52" fillId="0" borderId="257" applyNumberFormat="0" applyFill="0" applyAlignment="0" applyProtection="0"/>
    <xf numFmtId="4" fontId="21" fillId="26" borderId="259"/>
    <xf numFmtId="0" fontId="18" fillId="27" borderId="259">
      <alignment horizontal="right" vertical="center"/>
    </xf>
    <xf numFmtId="0" fontId="52" fillId="0" borderId="257" applyNumberFormat="0" applyFill="0" applyAlignment="0" applyProtection="0"/>
    <xf numFmtId="4" fontId="18" fillId="27" borderId="261">
      <alignment horizontal="right" vertical="center"/>
    </xf>
    <xf numFmtId="0" fontId="32" fillId="49" borderId="256" applyNumberFormat="0" applyAlignment="0" applyProtection="0"/>
    <xf numFmtId="0" fontId="18" fillId="27" borderId="260">
      <alignment horizontal="right" vertical="center"/>
    </xf>
    <xf numFmtId="0" fontId="33" fillId="49" borderId="256" applyNumberFormat="0" applyAlignment="0" applyProtection="0"/>
    <xf numFmtId="0" fontId="37" fillId="0" borderId="257" applyNumberFormat="0" applyFill="0" applyAlignment="0" applyProtection="0"/>
    <xf numFmtId="0" fontId="27" fillId="52" borderId="258" applyNumberFormat="0" applyFont="0" applyAlignment="0" applyProtection="0"/>
    <xf numFmtId="4" fontId="18" fillId="27" borderId="260">
      <alignment horizontal="right" vertical="center"/>
    </xf>
    <xf numFmtId="0" fontId="21" fillId="27" borderId="262">
      <alignment horizontal="left" vertical="center" wrapText="1" indent="2"/>
    </xf>
    <xf numFmtId="0" fontId="21" fillId="26" borderId="259"/>
    <xf numFmtId="167" fontId="21" fillId="53" borderId="259" applyNumberFormat="0" applyFont="0" applyBorder="0" applyAlignment="0" applyProtection="0">
      <alignment horizontal="right" vertical="center"/>
    </xf>
    <xf numFmtId="0" fontId="21" fillId="0" borderId="259" applyNumberFormat="0" applyFill="0" applyAlignment="0" applyProtection="0"/>
    <xf numFmtId="4" fontId="21" fillId="0" borderId="259" applyFill="0" applyBorder="0" applyProtection="0">
      <alignment horizontal="right" vertical="center"/>
    </xf>
    <xf numFmtId="4" fontId="18" fillId="25" borderId="259">
      <alignment horizontal="right" vertical="center"/>
    </xf>
    <xf numFmtId="0" fontId="37" fillId="0" borderId="257" applyNumberFormat="0" applyFill="0" applyAlignment="0" applyProtection="0"/>
    <xf numFmtId="49" fontId="20" fillId="0" borderId="259" applyNumberFormat="0" applyFill="0" applyBorder="0" applyProtection="0">
      <alignment horizontal="left" vertical="center"/>
    </xf>
    <xf numFmtId="49" fontId="21" fillId="0" borderId="260" applyNumberFormat="0" applyFont="0" applyFill="0" applyBorder="0" applyProtection="0">
      <alignment horizontal="left" vertical="center" indent="5"/>
    </xf>
    <xf numFmtId="0" fontId="21" fillId="25" borderId="260">
      <alignment horizontal="left" vertical="center"/>
    </xf>
    <xf numFmtId="0" fontId="33" fillId="49" borderId="256" applyNumberFormat="0" applyAlignment="0" applyProtection="0"/>
    <xf numFmtId="4" fontId="18" fillId="27" borderId="261">
      <alignment horizontal="right" vertical="center"/>
    </xf>
    <xf numFmtId="0" fontId="45" fillId="36" borderId="256" applyNumberFormat="0" applyAlignment="0" applyProtection="0"/>
    <xf numFmtId="0" fontId="45" fillId="36" borderId="256" applyNumberFormat="0" applyAlignment="0" applyProtection="0"/>
    <xf numFmtId="0" fontId="27" fillId="52" borderId="258" applyNumberFormat="0" applyFont="0" applyAlignment="0" applyProtection="0"/>
    <xf numFmtId="0" fontId="49" fillId="49" borderId="255" applyNumberFormat="0" applyAlignment="0" applyProtection="0"/>
    <xf numFmtId="0" fontId="52" fillId="0" borderId="257" applyNumberFormat="0" applyFill="0" applyAlignment="0" applyProtection="0"/>
    <xf numFmtId="0" fontId="18" fillId="27" borderId="259">
      <alignment horizontal="right" vertical="center"/>
    </xf>
    <xf numFmtId="0" fontId="19" fillId="52" borderId="258" applyNumberFormat="0" applyFont="0" applyAlignment="0" applyProtection="0"/>
    <xf numFmtId="4" fontId="21" fillId="0" borderId="259">
      <alignment horizontal="right" vertical="center"/>
    </xf>
    <xf numFmtId="0" fontId="52" fillId="0" borderId="257" applyNumberFormat="0" applyFill="0" applyAlignment="0" applyProtection="0"/>
    <xf numFmtId="0" fontId="18" fillId="27" borderId="259">
      <alignment horizontal="right" vertical="center"/>
    </xf>
    <xf numFmtId="0" fontId="18" fillId="27" borderId="259">
      <alignment horizontal="right" vertical="center"/>
    </xf>
    <xf numFmtId="4" fontId="23" fillId="25" borderId="259">
      <alignment horizontal="right" vertical="center"/>
    </xf>
    <xf numFmtId="0" fontId="18" fillId="25" borderId="259">
      <alignment horizontal="right" vertical="center"/>
    </xf>
    <xf numFmtId="4" fontId="18" fillId="25" borderId="259">
      <alignment horizontal="right" vertical="center"/>
    </xf>
    <xf numFmtId="0" fontId="23" fillId="25" borderId="259">
      <alignment horizontal="right" vertical="center"/>
    </xf>
    <xf numFmtId="4" fontId="23" fillId="25" borderId="259">
      <alignment horizontal="right" vertical="center"/>
    </xf>
    <xf numFmtId="0" fontId="18" fillId="27" borderId="259">
      <alignment horizontal="right" vertical="center"/>
    </xf>
    <xf numFmtId="4" fontId="18" fillId="27" borderId="259">
      <alignment horizontal="right" vertical="center"/>
    </xf>
    <xf numFmtId="0" fontId="18" fillId="27" borderId="259">
      <alignment horizontal="right" vertical="center"/>
    </xf>
    <xf numFmtId="4" fontId="18" fillId="27" borderId="259">
      <alignment horizontal="right" vertical="center"/>
    </xf>
    <xf numFmtId="0" fontId="18" fillId="27" borderId="260">
      <alignment horizontal="right" vertical="center"/>
    </xf>
    <xf numFmtId="4" fontId="18" fillId="27" borderId="260">
      <alignment horizontal="right" vertical="center"/>
    </xf>
    <xf numFmtId="0" fontId="18" fillId="27" borderId="261">
      <alignment horizontal="right" vertical="center"/>
    </xf>
    <xf numFmtId="4" fontId="18" fillId="27" borderId="261">
      <alignment horizontal="right" vertical="center"/>
    </xf>
    <xf numFmtId="0" fontId="33" fillId="49" borderId="256" applyNumberFormat="0" applyAlignment="0" applyProtection="0"/>
    <xf numFmtId="0" fontId="21" fillId="27" borderId="262">
      <alignment horizontal="left" vertical="center" wrapText="1" indent="2"/>
    </xf>
    <xf numFmtId="0" fontId="21" fillId="0" borderId="262">
      <alignment horizontal="left" vertical="center" wrapText="1" indent="2"/>
    </xf>
    <xf numFmtId="0" fontId="21" fillId="25" borderId="260">
      <alignment horizontal="left" vertical="center"/>
    </xf>
    <xf numFmtId="0" fontId="45" fillId="36" borderId="256" applyNumberFormat="0" applyAlignment="0" applyProtection="0"/>
    <xf numFmtId="0" fontId="21" fillId="0" borderId="259">
      <alignment horizontal="right" vertical="center"/>
    </xf>
    <xf numFmtId="4" fontId="21" fillId="0" borderId="259">
      <alignment horizontal="right" vertical="center"/>
    </xf>
    <xf numFmtId="0" fontId="21" fillId="0" borderId="259" applyNumberFormat="0" applyFill="0" applyAlignment="0" applyProtection="0"/>
    <xf numFmtId="0" fontId="49" fillId="49" borderId="255" applyNumberFormat="0" applyAlignment="0" applyProtection="0"/>
    <xf numFmtId="167" fontId="21" fillId="53" borderId="259" applyNumberFormat="0" applyFont="0" applyBorder="0" applyAlignment="0" applyProtection="0">
      <alignment horizontal="right" vertical="center"/>
    </xf>
    <xf numFmtId="0" fontId="21" fillId="26" borderId="259"/>
    <xf numFmtId="4" fontId="21" fillId="26" borderId="259"/>
    <xf numFmtId="0" fontId="52" fillId="0" borderId="257" applyNumberFormat="0" applyFill="0" applyAlignment="0" applyProtection="0"/>
    <xf numFmtId="0" fontId="19" fillId="52" borderId="258" applyNumberFormat="0" applyFont="0" applyAlignment="0" applyProtection="0"/>
    <xf numFmtId="0" fontId="27" fillId="52" borderId="258" applyNumberFormat="0" applyFont="0" applyAlignment="0" applyProtection="0"/>
    <xf numFmtId="0" fontId="21" fillId="0" borderId="259" applyNumberFormat="0" applyFill="0" applyAlignment="0" applyProtection="0"/>
    <xf numFmtId="0" fontId="37" fillId="0" borderId="257" applyNumberFormat="0" applyFill="0" applyAlignment="0" applyProtection="0"/>
    <xf numFmtId="0" fontId="52" fillId="0" borderId="257" applyNumberFormat="0" applyFill="0" applyAlignment="0" applyProtection="0"/>
    <xf numFmtId="0" fontId="36" fillId="36" borderId="256" applyNumberFormat="0" applyAlignment="0" applyProtection="0"/>
    <xf numFmtId="0" fontId="33" fillId="49" borderId="256" applyNumberFormat="0" applyAlignment="0" applyProtection="0"/>
    <xf numFmtId="4" fontId="23" fillId="25" borderId="259">
      <alignment horizontal="right" vertical="center"/>
    </xf>
    <xf numFmtId="0" fontId="18" fillId="25" borderId="259">
      <alignment horizontal="right" vertical="center"/>
    </xf>
    <xf numFmtId="167" fontId="21" fillId="53" borderId="259" applyNumberFormat="0" applyFont="0" applyBorder="0" applyAlignment="0" applyProtection="0">
      <alignment horizontal="right" vertical="center"/>
    </xf>
    <xf numFmtId="0" fontId="37" fillId="0" borderId="257" applyNumberFormat="0" applyFill="0" applyAlignment="0" applyProtection="0"/>
    <xf numFmtId="49" fontId="21" fillId="0" borderId="259" applyNumberFormat="0" applyFont="0" applyFill="0" applyBorder="0" applyProtection="0">
      <alignment horizontal="left" vertical="center" indent="2"/>
    </xf>
    <xf numFmtId="49" fontId="21" fillId="0" borderId="260" applyNumberFormat="0" applyFont="0" applyFill="0" applyBorder="0" applyProtection="0">
      <alignment horizontal="left" vertical="center" indent="5"/>
    </xf>
    <xf numFmtId="49" fontId="21" fillId="0" borderId="259" applyNumberFormat="0" applyFont="0" applyFill="0" applyBorder="0" applyProtection="0">
      <alignment horizontal="left" vertical="center" indent="2"/>
    </xf>
    <xf numFmtId="4" fontId="21" fillId="0" borderId="259" applyFill="0" applyBorder="0" applyProtection="0">
      <alignment horizontal="right" vertical="center"/>
    </xf>
    <xf numFmtId="49" fontId="20" fillId="0" borderId="259" applyNumberFormat="0" applyFill="0" applyBorder="0" applyProtection="0">
      <alignment horizontal="left" vertical="center"/>
    </xf>
    <xf numFmtId="0" fontId="21" fillId="0" borderId="262">
      <alignment horizontal="left" vertical="center" wrapText="1" indent="2"/>
    </xf>
    <xf numFmtId="0" fontId="49" fillId="49" borderId="255" applyNumberFormat="0" applyAlignment="0" applyProtection="0"/>
    <xf numFmtId="0" fontId="18" fillId="27" borderId="261">
      <alignment horizontal="right" vertical="center"/>
    </xf>
    <xf numFmtId="0" fontId="36" fillId="36" borderId="256" applyNumberFormat="0" applyAlignment="0" applyProtection="0"/>
    <xf numFmtId="0" fontId="18" fillId="27" borderId="261">
      <alignment horizontal="right" vertical="center"/>
    </xf>
    <xf numFmtId="4" fontId="18" fillId="27" borderId="259">
      <alignment horizontal="right" vertical="center"/>
    </xf>
    <xf numFmtId="0" fontId="18" fillId="27" borderId="259">
      <alignment horizontal="right" vertical="center"/>
    </xf>
    <xf numFmtId="0" fontId="30" fillId="49" borderId="255" applyNumberFormat="0" applyAlignment="0" applyProtection="0"/>
    <xf numFmtId="0" fontId="32" fillId="49" borderId="256" applyNumberFormat="0" applyAlignment="0" applyProtection="0"/>
    <xf numFmtId="0" fontId="37" fillId="0" borderId="257" applyNumberFormat="0" applyFill="0" applyAlignment="0" applyProtection="0"/>
    <xf numFmtId="0" fontId="21" fillId="26" borderId="259"/>
    <xf numFmtId="4" fontId="21" fillId="26" borderId="259"/>
    <xf numFmtId="4" fontId="18" fillId="27" borderId="259">
      <alignment horizontal="right" vertical="center"/>
    </xf>
    <xf numFmtId="0" fontId="23" fillId="25" borderId="259">
      <alignment horizontal="right" vertical="center"/>
    </xf>
    <xf numFmtId="0" fontId="36" fillId="36" borderId="256" applyNumberFormat="0" applyAlignment="0" applyProtection="0"/>
    <xf numFmtId="0" fontId="33" fillId="49" borderId="256" applyNumberFormat="0" applyAlignment="0" applyProtection="0"/>
    <xf numFmtId="4" fontId="21" fillId="0" borderId="259">
      <alignment horizontal="right" vertical="center"/>
    </xf>
    <xf numFmtId="0" fontId="21" fillId="27" borderId="262">
      <alignment horizontal="left" vertical="center" wrapText="1" indent="2"/>
    </xf>
    <xf numFmtId="0" fontId="21" fillId="0" borderId="262">
      <alignment horizontal="left" vertical="center" wrapText="1" indent="2"/>
    </xf>
    <xf numFmtId="0" fontId="49" fillId="49" borderId="255" applyNumberFormat="0" applyAlignment="0" applyProtection="0"/>
    <xf numFmtId="0" fontId="45" fillId="36" borderId="256" applyNumberFormat="0" applyAlignment="0" applyProtection="0"/>
    <xf numFmtId="0" fontId="32" fillId="49" borderId="256" applyNumberFormat="0" applyAlignment="0" applyProtection="0"/>
    <xf numFmtId="0" fontId="30" fillId="49" borderId="255" applyNumberFormat="0" applyAlignment="0" applyProtection="0"/>
    <xf numFmtId="0" fontId="18" fillId="27" borderId="261">
      <alignment horizontal="right" vertical="center"/>
    </xf>
    <xf numFmtId="0" fontId="23" fillId="25" borderId="259">
      <alignment horizontal="right" vertical="center"/>
    </xf>
    <xf numFmtId="4" fontId="18" fillId="25" borderId="259">
      <alignment horizontal="right" vertical="center"/>
    </xf>
    <xf numFmtId="4" fontId="18" fillId="27" borderId="259">
      <alignment horizontal="right" vertical="center"/>
    </xf>
    <xf numFmtId="49" fontId="21" fillId="0" borderId="260" applyNumberFormat="0" applyFont="0" applyFill="0" applyBorder="0" applyProtection="0">
      <alignment horizontal="left" vertical="center" indent="5"/>
    </xf>
    <xf numFmtId="4" fontId="21" fillId="0" borderId="259" applyFill="0" applyBorder="0" applyProtection="0">
      <alignment horizontal="right" vertical="center"/>
    </xf>
    <xf numFmtId="4" fontId="18" fillId="25" borderId="259">
      <alignment horizontal="right" vertical="center"/>
    </xf>
    <xf numFmtId="0" fontId="45" fillId="36" borderId="256" applyNumberFormat="0" applyAlignment="0" applyProtection="0"/>
    <xf numFmtId="0" fontId="36" fillId="36" borderId="256" applyNumberFormat="0" applyAlignment="0" applyProtection="0"/>
    <xf numFmtId="0" fontId="32" fillId="49" borderId="256" applyNumberFormat="0" applyAlignment="0" applyProtection="0"/>
    <xf numFmtId="0" fontId="21" fillId="27" borderId="262">
      <alignment horizontal="left" vertical="center" wrapText="1" indent="2"/>
    </xf>
    <xf numFmtId="0" fontId="21" fillId="0" borderId="262">
      <alignment horizontal="left" vertical="center" wrapText="1" indent="2"/>
    </xf>
    <xf numFmtId="0" fontId="21" fillId="27" borderId="262">
      <alignment horizontal="left" vertical="center" wrapText="1" indent="2"/>
    </xf>
    <xf numFmtId="0" fontId="4" fillId="4" borderId="2" applyNumberFormat="0" applyAlignment="0" applyProtection="0"/>
    <xf numFmtId="0" fontId="5" fillId="4" borderId="1" applyNumberFormat="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8" fillId="0" borderId="3" applyNumberFormat="0" applyFill="0" applyAlignment="0" applyProtection="0"/>
    <xf numFmtId="0" fontId="1" fillId="5" borderId="0" applyNumberFormat="0" applyBorder="0" applyAlignment="0" applyProtection="0"/>
    <xf numFmtId="0" fontId="1" fillId="6" borderId="0" applyNumberFormat="0" applyBorder="0" applyAlignment="0" applyProtection="0"/>
    <xf numFmtId="0" fontId="9"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9"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9"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21" fillId="0" borderId="259" applyNumberFormat="0" applyFill="0" applyAlignment="0" applyProtection="0"/>
    <xf numFmtId="0" fontId="18" fillId="27" borderId="259">
      <alignment horizontal="right" vertical="center"/>
    </xf>
    <xf numFmtId="0" fontId="18" fillId="27" borderId="259">
      <alignment horizontal="right" vertical="center"/>
    </xf>
    <xf numFmtId="0" fontId="21" fillId="0" borderId="259">
      <alignment horizontal="right" vertical="center"/>
    </xf>
    <xf numFmtId="0" fontId="23" fillId="25" borderId="259">
      <alignment horizontal="right" vertical="center"/>
    </xf>
    <xf numFmtId="0" fontId="21" fillId="26" borderId="259"/>
    <xf numFmtId="0" fontId="18" fillId="25" borderId="259">
      <alignment horizontal="right" vertical="center"/>
    </xf>
    <xf numFmtId="0" fontId="33" fillId="49" borderId="264" applyNumberFormat="0" applyAlignment="0" applyProtection="0"/>
    <xf numFmtId="164" fontId="24" fillId="0" borderId="0" applyFont="0" applyFill="0" applyBorder="0" applyAlignment="0" applyProtection="0"/>
    <xf numFmtId="164" fontId="24" fillId="0" borderId="0" applyFont="0" applyFill="0" applyBorder="0" applyAlignment="0" applyProtection="0"/>
    <xf numFmtId="0" fontId="45" fillId="36" borderId="264" applyNumberFormat="0" applyAlignment="0" applyProtection="0"/>
    <xf numFmtId="4" fontId="21" fillId="0" borderId="259" applyFill="0" applyBorder="0" applyProtection="0">
      <alignment horizontal="right" vertical="center"/>
    </xf>
    <xf numFmtId="0" fontId="27" fillId="52" borderId="266" applyNumberFormat="0" applyFont="0" applyAlignment="0" applyProtection="0"/>
    <xf numFmtId="0" fontId="19" fillId="52" borderId="266" applyNumberFormat="0" applyFont="0" applyAlignment="0" applyProtection="0"/>
    <xf numFmtId="0" fontId="49" fillId="49" borderId="263" applyNumberFormat="0" applyAlignment="0" applyProtection="0"/>
    <xf numFmtId="0" fontId="52" fillId="0" borderId="265" applyNumberFormat="0" applyFill="0" applyAlignment="0" applyProtection="0"/>
    <xf numFmtId="0" fontId="33" fillId="49" borderId="264" applyNumberFormat="0" applyAlignment="0" applyProtection="0"/>
    <xf numFmtId="0" fontId="45" fillId="36" borderId="264" applyNumberFormat="0" applyAlignment="0" applyProtection="0"/>
    <xf numFmtId="0" fontId="27" fillId="52" borderId="266" applyNumberFormat="0" applyFont="0" applyAlignment="0" applyProtection="0"/>
    <xf numFmtId="0" fontId="49" fillId="49" borderId="263" applyNumberFormat="0" applyAlignment="0" applyProtection="0"/>
    <xf numFmtId="0" fontId="52" fillId="0" borderId="265" applyNumberFormat="0" applyFill="0" applyAlignment="0" applyProtection="0"/>
    <xf numFmtId="0" fontId="18" fillId="25" borderId="267">
      <alignment horizontal="right" vertical="center"/>
    </xf>
    <xf numFmtId="4" fontId="18" fillId="25" borderId="267">
      <alignment horizontal="right" vertical="center"/>
    </xf>
    <xf numFmtId="0" fontId="23" fillId="25" borderId="267">
      <alignment horizontal="right" vertical="center"/>
    </xf>
    <xf numFmtId="4" fontId="23" fillId="25" borderId="267">
      <alignment horizontal="right" vertical="center"/>
    </xf>
    <xf numFmtId="0" fontId="18" fillId="27" borderId="267">
      <alignment horizontal="right" vertical="center"/>
    </xf>
    <xf numFmtId="4" fontId="18" fillId="27" borderId="267">
      <alignment horizontal="right" vertical="center"/>
    </xf>
    <xf numFmtId="0" fontId="18" fillId="27" borderId="267">
      <alignment horizontal="right" vertical="center"/>
    </xf>
    <xf numFmtId="4" fontId="18" fillId="27" borderId="267">
      <alignment horizontal="right" vertical="center"/>
    </xf>
    <xf numFmtId="0" fontId="18" fillId="27" borderId="268">
      <alignment horizontal="right" vertical="center"/>
    </xf>
    <xf numFmtId="4" fontId="18" fillId="27" borderId="268">
      <alignment horizontal="right" vertical="center"/>
    </xf>
    <xf numFmtId="0" fontId="18" fillId="27" borderId="269">
      <alignment horizontal="right" vertical="center"/>
    </xf>
    <xf numFmtId="4" fontId="18" fillId="27" borderId="269">
      <alignment horizontal="right" vertical="center"/>
    </xf>
    <xf numFmtId="0" fontId="33" fillId="49" borderId="264" applyNumberFormat="0" applyAlignment="0" applyProtection="0"/>
    <xf numFmtId="0" fontId="21" fillId="27" borderId="270">
      <alignment horizontal="left" vertical="center" wrapText="1" indent="2"/>
    </xf>
    <xf numFmtId="0" fontId="21" fillId="0" borderId="270">
      <alignment horizontal="left" vertical="center" wrapText="1" indent="2"/>
    </xf>
    <xf numFmtId="0" fontId="21" fillId="25" borderId="268">
      <alignment horizontal="left" vertical="center"/>
    </xf>
    <xf numFmtId="0" fontId="45" fillId="36" borderId="264" applyNumberFormat="0" applyAlignment="0" applyProtection="0"/>
    <xf numFmtId="0" fontId="21" fillId="0" borderId="267">
      <alignment horizontal="right" vertical="center"/>
    </xf>
    <xf numFmtId="4" fontId="21" fillId="0" borderId="267">
      <alignment horizontal="right" vertical="center"/>
    </xf>
    <xf numFmtId="0" fontId="21" fillId="0" borderId="267" applyNumberFormat="0" applyFill="0" applyAlignment="0" applyProtection="0"/>
    <xf numFmtId="0" fontId="49" fillId="49" borderId="263" applyNumberFormat="0" applyAlignment="0" applyProtection="0"/>
    <xf numFmtId="167" fontId="21" fillId="53" borderId="267" applyNumberFormat="0" applyFont="0" applyBorder="0" applyAlignment="0" applyProtection="0">
      <alignment horizontal="right" vertical="center"/>
    </xf>
    <xf numFmtId="0" fontId="21" fillId="26" borderId="267"/>
    <xf numFmtId="4" fontId="21" fillId="26" borderId="267"/>
    <xf numFmtId="0" fontId="52" fillId="0" borderId="265" applyNumberFormat="0" applyFill="0" applyAlignment="0" applyProtection="0"/>
    <xf numFmtId="0" fontId="9" fillId="19" borderId="0" applyNumberFormat="0" applyBorder="0" applyAlignment="0" applyProtection="0"/>
    <xf numFmtId="0" fontId="1" fillId="5" borderId="0" applyNumberFormat="0" applyBorder="0" applyAlignment="0" applyProtection="0"/>
    <xf numFmtId="0" fontId="1" fillId="18" borderId="0" applyNumberFormat="0" applyBorder="0" applyAlignment="0" applyProtection="0"/>
    <xf numFmtId="0" fontId="5" fillId="4" borderId="1" applyNumberFormat="0" applyAlignment="0" applyProtection="0"/>
    <xf numFmtId="0" fontId="1" fillId="12"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6" fillId="0" borderId="0" applyNumberFormat="0" applyFill="0" applyBorder="0" applyAlignment="0" applyProtection="0"/>
    <xf numFmtId="0" fontId="8" fillId="0" borderId="3" applyNumberFormat="0" applyFill="0" applyAlignment="0" applyProtection="0"/>
    <xf numFmtId="0" fontId="4" fillId="4" borderId="2" applyNumberFormat="0" applyAlignment="0" applyProtection="0"/>
    <xf numFmtId="49" fontId="21" fillId="0" borderId="267" applyNumberFormat="0" applyFont="0" applyFill="0" applyBorder="0" applyProtection="0">
      <alignment horizontal="left" vertical="center" indent="2"/>
    </xf>
    <xf numFmtId="49" fontId="21" fillId="0" borderId="268" applyNumberFormat="0" applyFont="0" applyFill="0" applyBorder="0" applyProtection="0">
      <alignment horizontal="left" vertical="center" indent="5"/>
    </xf>
    <xf numFmtId="4" fontId="21" fillId="0" borderId="267" applyFill="0" applyBorder="0" applyProtection="0">
      <alignment horizontal="right" vertical="center"/>
    </xf>
    <xf numFmtId="49" fontId="20" fillId="0" borderId="267" applyNumberFormat="0" applyFill="0" applyBorder="0" applyProtection="0">
      <alignment horizontal="left" vertical="center"/>
    </xf>
    <xf numFmtId="0" fontId="30" fillId="49" borderId="263" applyNumberFormat="0" applyAlignment="0" applyProtection="0"/>
    <xf numFmtId="0" fontId="32" fillId="49" borderId="264" applyNumberFormat="0" applyAlignment="0" applyProtection="0"/>
    <xf numFmtId="0" fontId="37" fillId="0" borderId="265" applyNumberFormat="0" applyFill="0" applyAlignment="0" applyProtection="0"/>
    <xf numFmtId="0" fontId="1" fillId="21" borderId="0" applyNumberFormat="0" applyBorder="0" applyAlignment="0" applyProtection="0"/>
    <xf numFmtId="0" fontId="36" fillId="36" borderId="264" applyNumberFormat="0" applyAlignment="0" applyProtection="0"/>
    <xf numFmtId="0" fontId="21" fillId="27" borderId="270">
      <alignment horizontal="left" vertical="center" wrapText="1" indent="2"/>
    </xf>
    <xf numFmtId="0" fontId="21" fillId="0" borderId="270">
      <alignment horizontal="left" vertical="center" wrapText="1" indent="2"/>
    </xf>
    <xf numFmtId="0" fontId="9" fillId="22" borderId="0" applyNumberFormat="0" applyBorder="0" applyAlignment="0" applyProtection="0"/>
    <xf numFmtId="0" fontId="1" fillId="20" borderId="0" applyNumberFormat="0" applyBorder="0" applyAlignment="0" applyProtection="0"/>
    <xf numFmtId="0" fontId="1" fillId="6" borderId="0" applyNumberFormat="0" applyBorder="0" applyAlignment="0" applyProtection="0"/>
    <xf numFmtId="0" fontId="9" fillId="13"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9" fillId="10" borderId="0" applyNumberFormat="0" applyBorder="0" applyAlignment="0" applyProtection="0"/>
    <xf numFmtId="0" fontId="1" fillId="8" borderId="0" applyNumberFormat="0" applyBorder="0" applyAlignment="0" applyProtection="0"/>
    <xf numFmtId="0" fontId="9" fillId="7" borderId="0" applyNumberFormat="0" applyBorder="0" applyAlignment="0" applyProtection="0"/>
    <xf numFmtId="0" fontId="7" fillId="0" borderId="0" applyNumberFormat="0" applyFill="0" applyBorder="0" applyAlignment="0" applyProtection="0"/>
    <xf numFmtId="4" fontId="18" fillId="27" borderId="267">
      <alignment horizontal="right" vertical="center"/>
    </xf>
    <xf numFmtId="0" fontId="21" fillId="26" borderId="267"/>
    <xf numFmtId="0" fontId="32" fillId="49" borderId="264" applyNumberFormat="0" applyAlignment="0" applyProtection="0"/>
    <xf numFmtId="0" fontId="18" fillId="25" borderId="267">
      <alignment horizontal="right" vertical="center"/>
    </xf>
    <xf numFmtId="0" fontId="21" fillId="0" borderId="267">
      <alignment horizontal="right" vertical="center"/>
    </xf>
    <xf numFmtId="0" fontId="52" fillId="0" borderId="265" applyNumberFormat="0" applyFill="0" applyAlignment="0" applyProtection="0"/>
    <xf numFmtId="0" fontId="21" fillId="25" borderId="268">
      <alignment horizontal="left" vertical="center"/>
    </xf>
    <xf numFmtId="0" fontId="45" fillId="36" borderId="264" applyNumberFormat="0" applyAlignment="0" applyProtection="0"/>
    <xf numFmtId="167" fontId="21" fillId="53" borderId="267" applyNumberFormat="0" applyFont="0" applyBorder="0" applyAlignment="0" applyProtection="0">
      <alignment horizontal="right" vertical="center"/>
    </xf>
    <xf numFmtId="0" fontId="27" fillId="52" borderId="266" applyNumberFormat="0" applyFont="0" applyAlignment="0" applyProtection="0"/>
    <xf numFmtId="0" fontId="21" fillId="0" borderId="270">
      <alignment horizontal="left" vertical="center" wrapText="1" indent="2"/>
    </xf>
    <xf numFmtId="4" fontId="21" fillId="26" borderId="267"/>
    <xf numFmtId="49" fontId="20" fillId="0" borderId="267" applyNumberFormat="0" applyFill="0" applyBorder="0" applyProtection="0">
      <alignment horizontal="left" vertical="center"/>
    </xf>
    <xf numFmtId="0" fontId="21" fillId="0" borderId="267">
      <alignment horizontal="right" vertical="center"/>
    </xf>
    <xf numFmtId="4" fontId="18" fillId="27" borderId="269">
      <alignment horizontal="right" vertical="center"/>
    </xf>
    <xf numFmtId="4" fontId="18" fillId="27" borderId="267">
      <alignment horizontal="right" vertical="center"/>
    </xf>
    <xf numFmtId="4" fontId="18" fillId="27" borderId="267">
      <alignment horizontal="right" vertical="center"/>
    </xf>
    <xf numFmtId="0" fontId="23" fillId="25" borderId="267">
      <alignment horizontal="right" vertical="center"/>
    </xf>
    <xf numFmtId="0" fontId="18" fillId="25" borderId="267">
      <alignment horizontal="right" vertical="center"/>
    </xf>
    <xf numFmtId="49" fontId="21" fillId="0" borderId="267" applyNumberFormat="0" applyFont="0" applyFill="0" applyBorder="0" applyProtection="0">
      <alignment horizontal="left" vertical="center" indent="2"/>
    </xf>
    <xf numFmtId="0" fontId="45" fillId="36" borderId="264" applyNumberFormat="0" applyAlignment="0" applyProtection="0"/>
    <xf numFmtId="0" fontId="30" fillId="49" borderId="263" applyNumberFormat="0" applyAlignment="0" applyProtection="0"/>
    <xf numFmtId="49" fontId="21" fillId="0" borderId="267" applyNumberFormat="0" applyFont="0" applyFill="0" applyBorder="0" applyProtection="0">
      <alignment horizontal="left" vertical="center" indent="2"/>
    </xf>
    <xf numFmtId="0" fontId="36" fillId="36" borderId="264" applyNumberFormat="0" applyAlignment="0" applyProtection="0"/>
    <xf numFmtId="4" fontId="21" fillId="0" borderId="267" applyFill="0" applyBorder="0" applyProtection="0">
      <alignment horizontal="right" vertical="center"/>
    </xf>
    <xf numFmtId="0" fontId="33" fillId="49" borderId="264" applyNumberFormat="0" applyAlignment="0" applyProtection="0"/>
    <xf numFmtId="0" fontId="52" fillId="0" borderId="265" applyNumberFormat="0" applyFill="0" applyAlignment="0" applyProtection="0"/>
    <xf numFmtId="0" fontId="49" fillId="49" borderId="263" applyNumberFormat="0" applyAlignment="0" applyProtection="0"/>
    <xf numFmtId="0" fontId="21" fillId="0" borderId="267" applyNumberFormat="0" applyFill="0" applyAlignment="0" applyProtection="0"/>
    <xf numFmtId="4" fontId="21" fillId="0" borderId="267">
      <alignment horizontal="right" vertical="center"/>
    </xf>
    <xf numFmtId="0" fontId="21" fillId="0" borderId="267">
      <alignment horizontal="right" vertical="center"/>
    </xf>
    <xf numFmtId="0" fontId="45" fillId="36" borderId="264" applyNumberFormat="0" applyAlignment="0" applyProtection="0"/>
    <xf numFmtId="0" fontId="30" fillId="49" borderId="263" applyNumberFormat="0" applyAlignment="0" applyProtection="0"/>
    <xf numFmtId="0" fontId="32" fillId="49" borderId="264" applyNumberFormat="0" applyAlignment="0" applyProtection="0"/>
    <xf numFmtId="0" fontId="21" fillId="27" borderId="270">
      <alignment horizontal="left" vertical="center" wrapText="1" indent="2"/>
    </xf>
    <xf numFmtId="0" fontId="33" fillId="49" borderId="264" applyNumberFormat="0" applyAlignment="0" applyProtection="0"/>
    <xf numFmtId="0" fontId="33" fillId="49" borderId="264" applyNumberFormat="0" applyAlignment="0" applyProtection="0"/>
    <xf numFmtId="4" fontId="18" fillId="27" borderId="268">
      <alignment horizontal="right" vertical="center"/>
    </xf>
    <xf numFmtId="0" fontId="18" fillId="27" borderId="268">
      <alignment horizontal="right" vertical="center"/>
    </xf>
    <xf numFmtId="0" fontId="18" fillId="27" borderId="267">
      <alignment horizontal="right" vertical="center"/>
    </xf>
    <xf numFmtId="4" fontId="23" fillId="25" borderId="267">
      <alignment horizontal="right" vertical="center"/>
    </xf>
    <xf numFmtId="0" fontId="36" fillId="36" borderId="264" applyNumberFormat="0" applyAlignment="0" applyProtection="0"/>
    <xf numFmtId="0" fontId="37" fillId="0" borderId="265" applyNumberFormat="0" applyFill="0" applyAlignment="0" applyProtection="0"/>
    <xf numFmtId="0" fontId="52" fillId="0" borderId="265" applyNumberFormat="0" applyFill="0" applyAlignment="0" applyProtection="0"/>
    <xf numFmtId="0" fontId="27" fillId="52" borderId="266" applyNumberFormat="0" applyFont="0" applyAlignment="0" applyProtection="0"/>
    <xf numFmtId="0" fontId="45" fillId="36" borderId="264" applyNumberFormat="0" applyAlignment="0" applyProtection="0"/>
    <xf numFmtId="49" fontId="20" fillId="0" borderId="267" applyNumberFormat="0" applyFill="0" applyBorder="0" applyProtection="0">
      <alignment horizontal="left" vertical="center"/>
    </xf>
    <xf numFmtId="0" fontId="21" fillId="27" borderId="270">
      <alignment horizontal="left" vertical="center" wrapText="1" indent="2"/>
    </xf>
    <xf numFmtId="0" fontId="33" fillId="49" borderId="264" applyNumberFormat="0" applyAlignment="0" applyProtection="0"/>
    <xf numFmtId="0" fontId="21" fillId="0" borderId="270">
      <alignment horizontal="left" vertical="center" wrapText="1" indent="2"/>
    </xf>
    <xf numFmtId="0" fontId="27" fillId="52" borderId="266" applyNumberFormat="0" applyFont="0" applyAlignment="0" applyProtection="0"/>
    <xf numFmtId="0" fontId="19" fillId="52" borderId="266" applyNumberFormat="0" applyFont="0" applyAlignment="0" applyProtection="0"/>
    <xf numFmtId="0" fontId="49" fillId="49" borderId="263" applyNumberFormat="0" applyAlignment="0" applyProtection="0"/>
    <xf numFmtId="0" fontId="52" fillId="0" borderId="265" applyNumberFormat="0" applyFill="0" applyAlignment="0" applyProtection="0"/>
    <xf numFmtId="4" fontId="21" fillId="26" borderId="267"/>
    <xf numFmtId="0" fontId="18" fillId="27" borderId="267">
      <alignment horizontal="right" vertical="center"/>
    </xf>
    <xf numFmtId="0" fontId="52" fillId="0" borderId="265" applyNumberFormat="0" applyFill="0" applyAlignment="0" applyProtection="0"/>
    <xf numFmtId="4" fontId="18" fillId="27" borderId="269">
      <alignment horizontal="right" vertical="center"/>
    </xf>
    <xf numFmtId="0" fontId="32" fillId="49" borderId="264" applyNumberFormat="0" applyAlignment="0" applyProtection="0"/>
    <xf numFmtId="0" fontId="18" fillId="27" borderId="268">
      <alignment horizontal="right" vertical="center"/>
    </xf>
    <xf numFmtId="0" fontId="33" fillId="49" borderId="264" applyNumberFormat="0" applyAlignment="0" applyProtection="0"/>
    <xf numFmtId="0" fontId="37" fillId="0" borderId="265" applyNumberFormat="0" applyFill="0" applyAlignment="0" applyProtection="0"/>
    <xf numFmtId="0" fontId="27" fillId="52" borderId="266" applyNumberFormat="0" applyFont="0" applyAlignment="0" applyProtection="0"/>
    <xf numFmtId="4" fontId="18" fillId="27" borderId="268">
      <alignment horizontal="right" vertical="center"/>
    </xf>
    <xf numFmtId="0" fontId="21" fillId="27" borderId="270">
      <alignment horizontal="left" vertical="center" wrapText="1" indent="2"/>
    </xf>
    <xf numFmtId="0" fontId="21" fillId="26" borderId="267"/>
    <xf numFmtId="167" fontId="21" fillId="53" borderId="267" applyNumberFormat="0" applyFont="0" applyBorder="0" applyAlignment="0" applyProtection="0">
      <alignment horizontal="right" vertical="center"/>
    </xf>
    <xf numFmtId="0" fontId="21" fillId="0" borderId="267" applyNumberFormat="0" applyFill="0" applyAlignment="0" applyProtection="0"/>
    <xf numFmtId="4" fontId="21" fillId="0" borderId="267" applyFill="0" applyBorder="0" applyProtection="0">
      <alignment horizontal="right" vertical="center"/>
    </xf>
    <xf numFmtId="4" fontId="18" fillId="25" borderId="267">
      <alignment horizontal="right" vertical="center"/>
    </xf>
    <xf numFmtId="0" fontId="37" fillId="0" borderId="265" applyNumberFormat="0" applyFill="0" applyAlignment="0" applyProtection="0"/>
    <xf numFmtId="49" fontId="20" fillId="0" borderId="267" applyNumberFormat="0" applyFill="0" applyBorder="0" applyProtection="0">
      <alignment horizontal="left" vertical="center"/>
    </xf>
    <xf numFmtId="49" fontId="21" fillId="0" borderId="268" applyNumberFormat="0" applyFont="0" applyFill="0" applyBorder="0" applyProtection="0">
      <alignment horizontal="left" vertical="center" indent="5"/>
    </xf>
    <xf numFmtId="0" fontId="21" fillId="25" borderId="268">
      <alignment horizontal="left" vertical="center"/>
    </xf>
    <xf numFmtId="0" fontId="33" fillId="49" borderId="264" applyNumberFormat="0" applyAlignment="0" applyProtection="0"/>
    <xf numFmtId="4" fontId="18" fillId="27" borderId="269">
      <alignment horizontal="right" vertical="center"/>
    </xf>
    <xf numFmtId="0" fontId="45" fillId="36" borderId="264" applyNumberFormat="0" applyAlignment="0" applyProtection="0"/>
    <xf numFmtId="0" fontId="45" fillId="36" borderId="264" applyNumberFormat="0" applyAlignment="0" applyProtection="0"/>
    <xf numFmtId="0" fontId="27" fillId="52" borderId="266" applyNumberFormat="0" applyFont="0" applyAlignment="0" applyProtection="0"/>
    <xf numFmtId="0" fontId="49" fillId="49" borderId="263" applyNumberFormat="0" applyAlignment="0" applyProtection="0"/>
    <xf numFmtId="0" fontId="52" fillId="0" borderId="265" applyNumberFormat="0" applyFill="0" applyAlignment="0" applyProtection="0"/>
    <xf numFmtId="0" fontId="18" fillId="27" borderId="267">
      <alignment horizontal="right" vertical="center"/>
    </xf>
    <xf numFmtId="0" fontId="19" fillId="52" borderId="266" applyNumberFormat="0" applyFont="0" applyAlignment="0" applyProtection="0"/>
    <xf numFmtId="4" fontId="21" fillId="0" borderId="267">
      <alignment horizontal="right" vertical="center"/>
    </xf>
    <xf numFmtId="0" fontId="52" fillId="0" borderId="265" applyNumberFormat="0" applyFill="0" applyAlignment="0" applyProtection="0"/>
    <xf numFmtId="0" fontId="18" fillId="27" borderId="267">
      <alignment horizontal="right" vertical="center"/>
    </xf>
    <xf numFmtId="0" fontId="18" fillId="27" borderId="267">
      <alignment horizontal="right" vertical="center"/>
    </xf>
    <xf numFmtId="4" fontId="23" fillId="25" borderId="267">
      <alignment horizontal="right" vertical="center"/>
    </xf>
    <xf numFmtId="0" fontId="18" fillId="25" borderId="267">
      <alignment horizontal="right" vertical="center"/>
    </xf>
    <xf numFmtId="4" fontId="18" fillId="25" borderId="267">
      <alignment horizontal="right" vertical="center"/>
    </xf>
    <xf numFmtId="0" fontId="23" fillId="25" borderId="267">
      <alignment horizontal="right" vertical="center"/>
    </xf>
    <xf numFmtId="4" fontId="23" fillId="25" borderId="267">
      <alignment horizontal="right" vertical="center"/>
    </xf>
    <xf numFmtId="0" fontId="18" fillId="27" borderId="267">
      <alignment horizontal="right" vertical="center"/>
    </xf>
    <xf numFmtId="4" fontId="18" fillId="27" borderId="267">
      <alignment horizontal="right" vertical="center"/>
    </xf>
    <xf numFmtId="0" fontId="18" fillId="27" borderId="267">
      <alignment horizontal="right" vertical="center"/>
    </xf>
    <xf numFmtId="4" fontId="18" fillId="27" borderId="267">
      <alignment horizontal="right" vertical="center"/>
    </xf>
    <xf numFmtId="0" fontId="18" fillId="27" borderId="268">
      <alignment horizontal="right" vertical="center"/>
    </xf>
    <xf numFmtId="4" fontId="18" fillId="27" borderId="268">
      <alignment horizontal="right" vertical="center"/>
    </xf>
    <xf numFmtId="0" fontId="18" fillId="27" borderId="269">
      <alignment horizontal="right" vertical="center"/>
    </xf>
    <xf numFmtId="4" fontId="18" fillId="27" borderId="269">
      <alignment horizontal="right" vertical="center"/>
    </xf>
    <xf numFmtId="0" fontId="33" fillId="49" borderId="264" applyNumberFormat="0" applyAlignment="0" applyProtection="0"/>
    <xf numFmtId="0" fontId="21" fillId="27" borderId="270">
      <alignment horizontal="left" vertical="center" wrapText="1" indent="2"/>
    </xf>
    <xf numFmtId="0" fontId="21" fillId="0" borderId="270">
      <alignment horizontal="left" vertical="center" wrapText="1" indent="2"/>
    </xf>
    <xf numFmtId="0" fontId="21" fillId="25" borderId="268">
      <alignment horizontal="left" vertical="center"/>
    </xf>
    <xf numFmtId="0" fontId="45" fillId="36" borderId="264" applyNumberFormat="0" applyAlignment="0" applyProtection="0"/>
    <xf numFmtId="0" fontId="21" fillId="0" borderId="267">
      <alignment horizontal="right" vertical="center"/>
    </xf>
    <xf numFmtId="4" fontId="21" fillId="0" borderId="267">
      <alignment horizontal="right" vertical="center"/>
    </xf>
    <xf numFmtId="0" fontId="21" fillId="0" borderId="267" applyNumberFormat="0" applyFill="0" applyAlignment="0" applyProtection="0"/>
    <xf numFmtId="0" fontId="49" fillId="49" borderId="263" applyNumberFormat="0" applyAlignment="0" applyProtection="0"/>
    <xf numFmtId="167" fontId="21" fillId="53" borderId="267" applyNumberFormat="0" applyFont="0" applyBorder="0" applyAlignment="0" applyProtection="0">
      <alignment horizontal="right" vertical="center"/>
    </xf>
    <xf numFmtId="0" fontId="21" fillId="26" borderId="267"/>
    <xf numFmtId="4" fontId="21" fillId="26" borderId="267"/>
    <xf numFmtId="0" fontId="52" fillId="0" borderId="265" applyNumberFormat="0" applyFill="0" applyAlignment="0" applyProtection="0"/>
    <xf numFmtId="0" fontId="19" fillId="52" borderId="266" applyNumberFormat="0" applyFont="0" applyAlignment="0" applyProtection="0"/>
    <xf numFmtId="0" fontId="27" fillId="52" borderId="266" applyNumberFormat="0" applyFont="0" applyAlignment="0" applyProtection="0"/>
    <xf numFmtId="0" fontId="21" fillId="0" borderId="267" applyNumberFormat="0" applyFill="0" applyAlignment="0" applyProtection="0"/>
    <xf numFmtId="0" fontId="37" fillId="0" borderId="265" applyNumberFormat="0" applyFill="0" applyAlignment="0" applyProtection="0"/>
    <xf numFmtId="0" fontId="52" fillId="0" borderId="265" applyNumberFormat="0" applyFill="0" applyAlignment="0" applyProtection="0"/>
    <xf numFmtId="0" fontId="36" fillId="36" borderId="264" applyNumberFormat="0" applyAlignment="0" applyProtection="0"/>
    <xf numFmtId="0" fontId="33" fillId="49" borderId="264" applyNumberFormat="0" applyAlignment="0" applyProtection="0"/>
    <xf numFmtId="4" fontId="23" fillId="25" borderId="267">
      <alignment horizontal="right" vertical="center"/>
    </xf>
    <xf numFmtId="0" fontId="18" fillId="25" borderId="267">
      <alignment horizontal="right" vertical="center"/>
    </xf>
    <xf numFmtId="167" fontId="21" fillId="53" borderId="267" applyNumberFormat="0" applyFont="0" applyBorder="0" applyAlignment="0" applyProtection="0">
      <alignment horizontal="right" vertical="center"/>
    </xf>
    <xf numFmtId="0" fontId="37" fillId="0" borderId="265" applyNumberFormat="0" applyFill="0" applyAlignment="0" applyProtection="0"/>
    <xf numFmtId="49" fontId="21" fillId="0" borderId="267" applyNumberFormat="0" applyFont="0" applyFill="0" applyBorder="0" applyProtection="0">
      <alignment horizontal="left" vertical="center" indent="2"/>
    </xf>
    <xf numFmtId="49" fontId="21" fillId="0" borderId="268" applyNumberFormat="0" applyFont="0" applyFill="0" applyBorder="0" applyProtection="0">
      <alignment horizontal="left" vertical="center" indent="5"/>
    </xf>
    <xf numFmtId="49" fontId="21" fillId="0" borderId="267" applyNumberFormat="0" applyFont="0" applyFill="0" applyBorder="0" applyProtection="0">
      <alignment horizontal="left" vertical="center" indent="2"/>
    </xf>
    <xf numFmtId="4" fontId="21" fillId="0" borderId="267" applyFill="0" applyBorder="0" applyProtection="0">
      <alignment horizontal="right" vertical="center"/>
    </xf>
    <xf numFmtId="49" fontId="20" fillId="0" borderId="267" applyNumberFormat="0" applyFill="0" applyBorder="0" applyProtection="0">
      <alignment horizontal="left" vertical="center"/>
    </xf>
    <xf numFmtId="0" fontId="21" fillId="0" borderId="270">
      <alignment horizontal="left" vertical="center" wrapText="1" indent="2"/>
    </xf>
    <xf numFmtId="0" fontId="49" fillId="49" borderId="263" applyNumberFormat="0" applyAlignment="0" applyProtection="0"/>
    <xf numFmtId="0" fontId="18" fillId="27" borderId="269">
      <alignment horizontal="right" vertical="center"/>
    </xf>
    <xf numFmtId="0" fontId="36" fillId="36" borderId="264" applyNumberFormat="0" applyAlignment="0" applyProtection="0"/>
    <xf numFmtId="0" fontId="18" fillId="27" borderId="269">
      <alignment horizontal="right" vertical="center"/>
    </xf>
    <xf numFmtId="4" fontId="18" fillId="27" borderId="267">
      <alignment horizontal="right" vertical="center"/>
    </xf>
    <xf numFmtId="0" fontId="18" fillId="27" borderId="267">
      <alignment horizontal="right" vertical="center"/>
    </xf>
    <xf numFmtId="0" fontId="30" fillId="49" borderId="263" applyNumberFormat="0" applyAlignment="0" applyProtection="0"/>
    <xf numFmtId="0" fontId="32" fillId="49" borderId="264" applyNumberFormat="0" applyAlignment="0" applyProtection="0"/>
    <xf numFmtId="0" fontId="37" fillId="0" borderId="265" applyNumberFormat="0" applyFill="0" applyAlignment="0" applyProtection="0"/>
    <xf numFmtId="0" fontId="21" fillId="26" borderId="267"/>
    <xf numFmtId="4" fontId="21" fillId="26" borderId="267"/>
    <xf numFmtId="4" fontId="18" fillId="27" borderId="267">
      <alignment horizontal="right" vertical="center"/>
    </xf>
    <xf numFmtId="0" fontId="23" fillId="25" borderId="267">
      <alignment horizontal="right" vertical="center"/>
    </xf>
    <xf numFmtId="0" fontId="36" fillId="36" borderId="264" applyNumberFormat="0" applyAlignment="0" applyProtection="0"/>
    <xf numFmtId="0" fontId="33" fillId="49" borderId="264" applyNumberFormat="0" applyAlignment="0" applyProtection="0"/>
    <xf numFmtId="4" fontId="21" fillId="0" borderId="267">
      <alignment horizontal="right" vertical="center"/>
    </xf>
    <xf numFmtId="0" fontId="21" fillId="27" borderId="270">
      <alignment horizontal="left" vertical="center" wrapText="1" indent="2"/>
    </xf>
    <xf numFmtId="0" fontId="21" fillId="0" borderId="270">
      <alignment horizontal="left" vertical="center" wrapText="1" indent="2"/>
    </xf>
    <xf numFmtId="0" fontId="49" fillId="49" borderId="263" applyNumberFormat="0" applyAlignment="0" applyProtection="0"/>
    <xf numFmtId="0" fontId="45" fillId="36" borderId="264" applyNumberFormat="0" applyAlignment="0" applyProtection="0"/>
    <xf numFmtId="0" fontId="32" fillId="49" borderId="264" applyNumberFormat="0" applyAlignment="0" applyProtection="0"/>
    <xf numFmtId="0" fontId="30" fillId="49" borderId="263" applyNumberFormat="0" applyAlignment="0" applyProtection="0"/>
    <xf numFmtId="0" fontId="18" fillId="27" borderId="269">
      <alignment horizontal="right" vertical="center"/>
    </xf>
    <xf numFmtId="0" fontId="23" fillId="25" borderId="267">
      <alignment horizontal="right" vertical="center"/>
    </xf>
    <xf numFmtId="4" fontId="18" fillId="25" borderId="267">
      <alignment horizontal="right" vertical="center"/>
    </xf>
    <xf numFmtId="4" fontId="18" fillId="27" borderId="267">
      <alignment horizontal="right" vertical="center"/>
    </xf>
    <xf numFmtId="49" fontId="21" fillId="0" borderId="268" applyNumberFormat="0" applyFont="0" applyFill="0" applyBorder="0" applyProtection="0">
      <alignment horizontal="left" vertical="center" indent="5"/>
    </xf>
    <xf numFmtId="4" fontId="21" fillId="0" borderId="267" applyFill="0" applyBorder="0" applyProtection="0">
      <alignment horizontal="right" vertical="center"/>
    </xf>
    <xf numFmtId="4" fontId="18" fillId="25" borderId="267">
      <alignment horizontal="right" vertical="center"/>
    </xf>
    <xf numFmtId="0" fontId="45" fillId="36" borderId="264" applyNumberFormat="0" applyAlignment="0" applyProtection="0"/>
    <xf numFmtId="0" fontId="36" fillId="36" borderId="264" applyNumberFormat="0" applyAlignment="0" applyProtection="0"/>
    <xf numFmtId="0" fontId="32" fillId="49" borderId="264" applyNumberFormat="0" applyAlignment="0" applyProtection="0"/>
    <xf numFmtId="0" fontId="21" fillId="27" borderId="270">
      <alignment horizontal="left" vertical="center" wrapText="1" indent="2"/>
    </xf>
    <xf numFmtId="0" fontId="21" fillId="0" borderId="270">
      <alignment horizontal="left" vertical="center" wrapText="1" indent="2"/>
    </xf>
    <xf numFmtId="0" fontId="21" fillId="27" borderId="270">
      <alignment horizontal="left" vertical="center" wrapText="1" indent="2"/>
    </xf>
    <xf numFmtId="0" fontId="21" fillId="0" borderId="270">
      <alignment horizontal="left" vertical="center" wrapText="1" indent="2"/>
    </xf>
    <xf numFmtId="0" fontId="30" fillId="49" borderId="263" applyNumberFormat="0" applyAlignment="0" applyProtection="0"/>
    <xf numFmtId="0" fontId="32" fillId="49" borderId="264" applyNumberFormat="0" applyAlignment="0" applyProtection="0"/>
    <xf numFmtId="0" fontId="33" fillId="49" borderId="264" applyNumberFormat="0" applyAlignment="0" applyProtection="0"/>
    <xf numFmtId="0" fontId="36" fillId="36" borderId="264" applyNumberFormat="0" applyAlignment="0" applyProtection="0"/>
    <xf numFmtId="0" fontId="37" fillId="0" borderId="265" applyNumberFormat="0" applyFill="0" applyAlignment="0" applyProtection="0"/>
    <xf numFmtId="0" fontId="45" fillId="36" borderId="264" applyNumberFormat="0" applyAlignment="0" applyProtection="0"/>
    <xf numFmtId="0" fontId="27" fillId="52" borderId="266" applyNumberFormat="0" applyFont="0" applyAlignment="0" applyProtection="0"/>
    <xf numFmtId="0" fontId="19" fillId="52" borderId="266" applyNumberFormat="0" applyFont="0" applyAlignment="0" applyProtection="0"/>
    <xf numFmtId="0" fontId="49" fillId="49" borderId="263" applyNumberFormat="0" applyAlignment="0" applyProtection="0"/>
    <xf numFmtId="0" fontId="52" fillId="0" borderId="265" applyNumberFormat="0" applyFill="0" applyAlignment="0" applyProtection="0"/>
    <xf numFmtId="0" fontId="33" fillId="49" borderId="264" applyNumberFormat="0" applyAlignment="0" applyProtection="0"/>
    <xf numFmtId="0" fontId="45" fillId="36" borderId="264" applyNumberFormat="0" applyAlignment="0" applyProtection="0"/>
    <xf numFmtId="0" fontId="27" fillId="52" borderId="266" applyNumberFormat="0" applyFont="0" applyAlignment="0" applyProtection="0"/>
    <xf numFmtId="0" fontId="49" fillId="49" borderId="263" applyNumberFormat="0" applyAlignment="0" applyProtection="0"/>
    <xf numFmtId="0" fontId="52" fillId="0" borderId="265" applyNumberFormat="0" applyFill="0" applyAlignment="0" applyProtection="0"/>
    <xf numFmtId="0" fontId="33" fillId="49" borderId="264" applyNumberFormat="0" applyAlignment="0" applyProtection="0"/>
    <xf numFmtId="0" fontId="45" fillId="36" borderId="264" applyNumberFormat="0" applyAlignment="0" applyProtection="0"/>
    <xf numFmtId="0" fontId="49" fillId="49" borderId="263" applyNumberFormat="0" applyAlignment="0" applyProtection="0"/>
    <xf numFmtId="0" fontId="52" fillId="0" borderId="265" applyNumberFormat="0" applyFill="0" applyAlignment="0" applyProtection="0"/>
    <xf numFmtId="0" fontId="30" fillId="49" borderId="263" applyNumberFormat="0" applyAlignment="0" applyProtection="0"/>
    <xf numFmtId="0" fontId="32" fillId="49" borderId="264" applyNumberFormat="0" applyAlignment="0" applyProtection="0"/>
    <xf numFmtId="0" fontId="37" fillId="0" borderId="265" applyNumberFormat="0" applyFill="0" applyAlignment="0" applyProtection="0"/>
    <xf numFmtId="49" fontId="21" fillId="0" borderId="267" applyNumberFormat="0" applyFont="0" applyFill="0" applyBorder="0" applyProtection="0">
      <alignment horizontal="left" vertical="center" indent="2"/>
    </xf>
    <xf numFmtId="0" fontId="18" fillId="25" borderId="267">
      <alignment horizontal="right" vertical="center"/>
    </xf>
    <xf numFmtId="4" fontId="18" fillId="25" borderId="267">
      <alignment horizontal="right" vertical="center"/>
    </xf>
    <xf numFmtId="0" fontId="23" fillId="25" borderId="267">
      <alignment horizontal="right" vertical="center"/>
    </xf>
    <xf numFmtId="4" fontId="23" fillId="25" borderId="267">
      <alignment horizontal="right" vertical="center"/>
    </xf>
    <xf numFmtId="0" fontId="18" fillId="27" borderId="267">
      <alignment horizontal="right" vertical="center"/>
    </xf>
    <xf numFmtId="4" fontId="18" fillId="27" borderId="267">
      <alignment horizontal="right" vertical="center"/>
    </xf>
    <xf numFmtId="0" fontId="18" fillId="27" borderId="267">
      <alignment horizontal="right" vertical="center"/>
    </xf>
    <xf numFmtId="4" fontId="18" fillId="27" borderId="267">
      <alignment horizontal="right" vertical="center"/>
    </xf>
    <xf numFmtId="0" fontId="36" fillId="36" borderId="264" applyNumberFormat="0" applyAlignment="0" applyProtection="0"/>
    <xf numFmtId="0" fontId="21" fillId="0" borderId="267">
      <alignment horizontal="right" vertical="center"/>
    </xf>
    <xf numFmtId="4" fontId="21" fillId="0" borderId="267">
      <alignment horizontal="right" vertical="center"/>
    </xf>
    <xf numFmtId="4" fontId="21" fillId="0" borderId="267" applyFill="0" applyBorder="0" applyProtection="0">
      <alignment horizontal="right" vertical="center"/>
    </xf>
    <xf numFmtId="49" fontId="20" fillId="0" borderId="267" applyNumberFormat="0" applyFill="0" applyBorder="0" applyProtection="0">
      <alignment horizontal="left" vertical="center"/>
    </xf>
    <xf numFmtId="0" fontId="21" fillId="0" borderId="267" applyNumberFormat="0" applyFill="0" applyAlignment="0" applyProtection="0"/>
    <xf numFmtId="167" fontId="21" fillId="53" borderId="267" applyNumberFormat="0" applyFont="0" applyBorder="0" applyAlignment="0" applyProtection="0">
      <alignment horizontal="right" vertical="center"/>
    </xf>
    <xf numFmtId="0" fontId="21" fillId="26" borderId="267"/>
    <xf numFmtId="4" fontId="21" fillId="26" borderId="267"/>
    <xf numFmtId="4" fontId="18" fillId="27" borderId="267">
      <alignment horizontal="right" vertical="center"/>
    </xf>
    <xf numFmtId="0" fontId="21" fillId="26" borderId="267"/>
    <xf numFmtId="0" fontId="32" fillId="49" borderId="264" applyNumberFormat="0" applyAlignment="0" applyProtection="0"/>
    <xf numFmtId="0" fontId="18" fillId="25" borderId="267">
      <alignment horizontal="right" vertical="center"/>
    </xf>
    <xf numFmtId="0" fontId="21" fillId="0" borderId="267">
      <alignment horizontal="right" vertical="center"/>
    </xf>
    <xf numFmtId="0" fontId="52" fillId="0" borderId="265" applyNumberFormat="0" applyFill="0" applyAlignment="0" applyProtection="0"/>
    <xf numFmtId="0" fontId="21" fillId="25" borderId="268">
      <alignment horizontal="left" vertical="center"/>
    </xf>
    <xf numFmtId="0" fontId="45" fillId="36" borderId="264" applyNumberFormat="0" applyAlignment="0" applyProtection="0"/>
    <xf numFmtId="167" fontId="21" fillId="53" borderId="267" applyNumberFormat="0" applyFont="0" applyBorder="0" applyAlignment="0" applyProtection="0">
      <alignment horizontal="right" vertical="center"/>
    </xf>
    <xf numFmtId="0" fontId="27" fillId="52" borderId="266" applyNumberFormat="0" applyFont="0" applyAlignment="0" applyProtection="0"/>
    <xf numFmtId="0" fontId="21" fillId="0" borderId="270">
      <alignment horizontal="left" vertical="center" wrapText="1" indent="2"/>
    </xf>
    <xf numFmtId="4" fontId="21" fillId="26" borderId="267"/>
    <xf numFmtId="49" fontId="20" fillId="0" borderId="267" applyNumberFormat="0" applyFill="0" applyBorder="0" applyProtection="0">
      <alignment horizontal="left" vertical="center"/>
    </xf>
    <xf numFmtId="0" fontId="21" fillId="0" borderId="267">
      <alignment horizontal="right" vertical="center"/>
    </xf>
    <xf numFmtId="4" fontId="18" fillId="27" borderId="269">
      <alignment horizontal="right" vertical="center"/>
    </xf>
    <xf numFmtId="4" fontId="18" fillId="27" borderId="267">
      <alignment horizontal="right" vertical="center"/>
    </xf>
    <xf numFmtId="4" fontId="18" fillId="27" borderId="267">
      <alignment horizontal="right" vertical="center"/>
    </xf>
    <xf numFmtId="0" fontId="23" fillId="25" borderId="267">
      <alignment horizontal="right" vertical="center"/>
    </xf>
    <xf numFmtId="0" fontId="18" fillId="25" borderId="267">
      <alignment horizontal="right" vertical="center"/>
    </xf>
    <xf numFmtId="49" fontId="21" fillId="0" borderId="267" applyNumberFormat="0" applyFont="0" applyFill="0" applyBorder="0" applyProtection="0">
      <alignment horizontal="left" vertical="center" indent="2"/>
    </xf>
    <xf numFmtId="0" fontId="45" fillId="36" borderId="264" applyNumberFormat="0" applyAlignment="0" applyProtection="0"/>
    <xf numFmtId="0" fontId="30" fillId="49" borderId="263" applyNumberFormat="0" applyAlignment="0" applyProtection="0"/>
    <xf numFmtId="49" fontId="21" fillId="0" borderId="267" applyNumberFormat="0" applyFont="0" applyFill="0" applyBorder="0" applyProtection="0">
      <alignment horizontal="left" vertical="center" indent="2"/>
    </xf>
    <xf numFmtId="0" fontId="36" fillId="36" borderId="264" applyNumberFormat="0" applyAlignment="0" applyProtection="0"/>
    <xf numFmtId="4" fontId="21" fillId="0" borderId="267" applyFill="0" applyBorder="0" applyProtection="0">
      <alignment horizontal="right" vertical="center"/>
    </xf>
    <xf numFmtId="0" fontId="33" fillId="49" borderId="264" applyNumberFormat="0" applyAlignment="0" applyProtection="0"/>
    <xf numFmtId="0" fontId="52" fillId="0" borderId="265" applyNumberFormat="0" applyFill="0" applyAlignment="0" applyProtection="0"/>
    <xf numFmtId="0" fontId="49" fillId="49" borderId="263" applyNumberFormat="0" applyAlignment="0" applyProtection="0"/>
    <xf numFmtId="0" fontId="21" fillId="0" borderId="267" applyNumberFormat="0" applyFill="0" applyAlignment="0" applyProtection="0"/>
    <xf numFmtId="4" fontId="21" fillId="0" borderId="267">
      <alignment horizontal="right" vertical="center"/>
    </xf>
    <xf numFmtId="0" fontId="21" fillId="0" borderId="267">
      <alignment horizontal="right" vertical="center"/>
    </xf>
    <xf numFmtId="0" fontId="45" fillId="36" borderId="264" applyNumberFormat="0" applyAlignment="0" applyProtection="0"/>
    <xf numFmtId="0" fontId="30" fillId="49" borderId="263" applyNumberFormat="0" applyAlignment="0" applyProtection="0"/>
    <xf numFmtId="0" fontId="32" fillId="49" borderId="264" applyNumberFormat="0" applyAlignment="0" applyProtection="0"/>
    <xf numFmtId="0" fontId="21" fillId="27" borderId="270">
      <alignment horizontal="left" vertical="center" wrapText="1" indent="2"/>
    </xf>
    <xf numFmtId="0" fontId="33" fillId="49" borderId="264" applyNumberFormat="0" applyAlignment="0" applyProtection="0"/>
    <xf numFmtId="0" fontId="33" fillId="49" borderId="264" applyNumberFormat="0" applyAlignment="0" applyProtection="0"/>
    <xf numFmtId="4" fontId="18" fillId="27" borderId="268">
      <alignment horizontal="right" vertical="center"/>
    </xf>
    <xf numFmtId="0" fontId="18" fillId="27" borderId="268">
      <alignment horizontal="right" vertical="center"/>
    </xf>
    <xf numFmtId="0" fontId="18" fillId="27" borderId="267">
      <alignment horizontal="right" vertical="center"/>
    </xf>
    <xf numFmtId="4" fontId="23" fillId="25" borderId="267">
      <alignment horizontal="right" vertical="center"/>
    </xf>
    <xf numFmtId="0" fontId="36" fillId="36" borderId="264" applyNumberFormat="0" applyAlignment="0" applyProtection="0"/>
    <xf numFmtId="0" fontId="37" fillId="0" borderId="265" applyNumberFormat="0" applyFill="0" applyAlignment="0" applyProtection="0"/>
    <xf numFmtId="0" fontId="52" fillId="0" borderId="265" applyNumberFormat="0" applyFill="0" applyAlignment="0" applyProtection="0"/>
    <xf numFmtId="0" fontId="27" fillId="52" borderId="266" applyNumberFormat="0" applyFont="0" applyAlignment="0" applyProtection="0"/>
    <xf numFmtId="0" fontId="45" fillId="36" borderId="264" applyNumberFormat="0" applyAlignment="0" applyProtection="0"/>
    <xf numFmtId="49" fontId="20" fillId="0" borderId="267" applyNumberFormat="0" applyFill="0" applyBorder="0" applyProtection="0">
      <alignment horizontal="left" vertical="center"/>
    </xf>
    <xf numFmtId="0" fontId="21" fillId="27" borderId="270">
      <alignment horizontal="left" vertical="center" wrapText="1" indent="2"/>
    </xf>
    <xf numFmtId="0" fontId="33" fillId="49" borderId="264" applyNumberFormat="0" applyAlignment="0" applyProtection="0"/>
    <xf numFmtId="0" fontId="21" fillId="0" borderId="270">
      <alignment horizontal="left" vertical="center" wrapText="1" indent="2"/>
    </xf>
    <xf numFmtId="0" fontId="27" fillId="52" borderId="266" applyNumberFormat="0" applyFont="0" applyAlignment="0" applyProtection="0"/>
    <xf numFmtId="0" fontId="19" fillId="52" borderId="266" applyNumberFormat="0" applyFont="0" applyAlignment="0" applyProtection="0"/>
    <xf numFmtId="0" fontId="49" fillId="49" borderId="263" applyNumberFormat="0" applyAlignment="0" applyProtection="0"/>
    <xf numFmtId="0" fontId="52" fillId="0" borderId="265" applyNumberFormat="0" applyFill="0" applyAlignment="0" applyProtection="0"/>
    <xf numFmtId="4" fontId="21" fillId="26" borderId="267"/>
    <xf numFmtId="0" fontId="18" fillId="27" borderId="267">
      <alignment horizontal="right" vertical="center"/>
    </xf>
    <xf numFmtId="0" fontId="52" fillId="0" borderId="265" applyNumberFormat="0" applyFill="0" applyAlignment="0" applyProtection="0"/>
    <xf numFmtId="4" fontId="18" fillId="27" borderId="269">
      <alignment horizontal="right" vertical="center"/>
    </xf>
    <xf numFmtId="0" fontId="32" fillId="49" borderId="264" applyNumberFormat="0" applyAlignment="0" applyProtection="0"/>
    <xf numFmtId="0" fontId="18" fillId="27" borderId="268">
      <alignment horizontal="right" vertical="center"/>
    </xf>
    <xf numFmtId="0" fontId="33" fillId="49" borderId="264" applyNumberFormat="0" applyAlignment="0" applyProtection="0"/>
    <xf numFmtId="0" fontId="37" fillId="0" borderId="265" applyNumberFormat="0" applyFill="0" applyAlignment="0" applyProtection="0"/>
    <xf numFmtId="0" fontId="27" fillId="52" borderId="266" applyNumberFormat="0" applyFont="0" applyAlignment="0" applyProtection="0"/>
    <xf numFmtId="4" fontId="18" fillId="27" borderId="268">
      <alignment horizontal="right" vertical="center"/>
    </xf>
    <xf numFmtId="0" fontId="21" fillId="27" borderId="270">
      <alignment horizontal="left" vertical="center" wrapText="1" indent="2"/>
    </xf>
    <xf numFmtId="0" fontId="21" fillId="26" borderId="267"/>
    <xf numFmtId="167" fontId="21" fillId="53" borderId="267" applyNumberFormat="0" applyFont="0" applyBorder="0" applyAlignment="0" applyProtection="0">
      <alignment horizontal="right" vertical="center"/>
    </xf>
    <xf numFmtId="0" fontId="21" fillId="0" borderId="267" applyNumberFormat="0" applyFill="0" applyAlignment="0" applyProtection="0"/>
    <xf numFmtId="4" fontId="21" fillId="0" borderId="267" applyFill="0" applyBorder="0" applyProtection="0">
      <alignment horizontal="right" vertical="center"/>
    </xf>
    <xf numFmtId="4" fontId="18" fillId="25" borderId="267">
      <alignment horizontal="right" vertical="center"/>
    </xf>
    <xf numFmtId="0" fontId="37" fillId="0" borderId="265" applyNumberFormat="0" applyFill="0" applyAlignment="0" applyProtection="0"/>
    <xf numFmtId="49" fontId="20" fillId="0" borderId="267" applyNumberFormat="0" applyFill="0" applyBorder="0" applyProtection="0">
      <alignment horizontal="left" vertical="center"/>
    </xf>
    <xf numFmtId="49" fontId="21" fillId="0" borderId="268" applyNumberFormat="0" applyFont="0" applyFill="0" applyBorder="0" applyProtection="0">
      <alignment horizontal="left" vertical="center" indent="5"/>
    </xf>
    <xf numFmtId="0" fontId="21" fillId="25" borderId="268">
      <alignment horizontal="left" vertical="center"/>
    </xf>
    <xf numFmtId="0" fontId="33" fillId="49" borderId="264" applyNumberFormat="0" applyAlignment="0" applyProtection="0"/>
    <xf numFmtId="4" fontId="18" fillId="27" borderId="269">
      <alignment horizontal="right" vertical="center"/>
    </xf>
    <xf numFmtId="0" fontId="45" fillId="36" borderId="264" applyNumberFormat="0" applyAlignment="0" applyProtection="0"/>
    <xf numFmtId="0" fontId="45" fillId="36" borderId="264" applyNumberFormat="0" applyAlignment="0" applyProtection="0"/>
    <xf numFmtId="0" fontId="27" fillId="52" borderId="266" applyNumberFormat="0" applyFont="0" applyAlignment="0" applyProtection="0"/>
    <xf numFmtId="0" fontId="49" fillId="49" borderId="263" applyNumberFormat="0" applyAlignment="0" applyProtection="0"/>
    <xf numFmtId="0" fontId="52" fillId="0" borderId="265" applyNumberFormat="0" applyFill="0" applyAlignment="0" applyProtection="0"/>
    <xf numFmtId="0" fontId="18" fillId="27" borderId="267">
      <alignment horizontal="right" vertical="center"/>
    </xf>
    <xf numFmtId="0" fontId="19" fillId="52" borderId="266" applyNumberFormat="0" applyFont="0" applyAlignment="0" applyProtection="0"/>
    <xf numFmtId="4" fontId="21" fillId="0" borderId="267">
      <alignment horizontal="right" vertical="center"/>
    </xf>
    <xf numFmtId="0" fontId="52" fillId="0" borderId="265" applyNumberFormat="0" applyFill="0" applyAlignment="0" applyProtection="0"/>
    <xf numFmtId="0" fontId="18" fillId="27" borderId="267">
      <alignment horizontal="right" vertical="center"/>
    </xf>
    <xf numFmtId="0" fontId="18" fillId="27" borderId="267">
      <alignment horizontal="right" vertical="center"/>
    </xf>
    <xf numFmtId="4" fontId="23" fillId="25" borderId="267">
      <alignment horizontal="right" vertical="center"/>
    </xf>
    <xf numFmtId="0" fontId="18" fillId="25" borderId="267">
      <alignment horizontal="right" vertical="center"/>
    </xf>
    <xf numFmtId="4" fontId="18" fillId="25" borderId="267">
      <alignment horizontal="right" vertical="center"/>
    </xf>
    <xf numFmtId="0" fontId="23" fillId="25" borderId="267">
      <alignment horizontal="right" vertical="center"/>
    </xf>
    <xf numFmtId="4" fontId="23" fillId="25" borderId="267">
      <alignment horizontal="right" vertical="center"/>
    </xf>
    <xf numFmtId="0" fontId="18" fillId="27" borderId="267">
      <alignment horizontal="right" vertical="center"/>
    </xf>
    <xf numFmtId="4" fontId="18" fillId="27" borderId="267">
      <alignment horizontal="right" vertical="center"/>
    </xf>
    <xf numFmtId="0" fontId="18" fillId="27" borderId="267">
      <alignment horizontal="right" vertical="center"/>
    </xf>
    <xf numFmtId="4" fontId="18" fillId="27" borderId="267">
      <alignment horizontal="right" vertical="center"/>
    </xf>
    <xf numFmtId="0" fontId="18" fillId="27" borderId="268">
      <alignment horizontal="right" vertical="center"/>
    </xf>
    <xf numFmtId="4" fontId="18" fillId="27" borderId="268">
      <alignment horizontal="right" vertical="center"/>
    </xf>
    <xf numFmtId="0" fontId="18" fillId="27" borderId="269">
      <alignment horizontal="right" vertical="center"/>
    </xf>
    <xf numFmtId="4" fontId="18" fillId="27" borderId="269">
      <alignment horizontal="right" vertical="center"/>
    </xf>
    <xf numFmtId="0" fontId="33" fillId="49" borderId="264" applyNumberFormat="0" applyAlignment="0" applyProtection="0"/>
    <xf numFmtId="0" fontId="21" fillId="27" borderId="270">
      <alignment horizontal="left" vertical="center" wrapText="1" indent="2"/>
    </xf>
    <xf numFmtId="0" fontId="21" fillId="0" borderId="270">
      <alignment horizontal="left" vertical="center" wrapText="1" indent="2"/>
    </xf>
    <xf numFmtId="0" fontId="21" fillId="25" borderId="268">
      <alignment horizontal="left" vertical="center"/>
    </xf>
    <xf numFmtId="0" fontId="45" fillId="36" borderId="264" applyNumberFormat="0" applyAlignment="0" applyProtection="0"/>
    <xf numFmtId="0" fontId="21" fillId="0" borderId="267">
      <alignment horizontal="right" vertical="center"/>
    </xf>
    <xf numFmtId="4" fontId="21" fillId="0" borderId="267">
      <alignment horizontal="right" vertical="center"/>
    </xf>
    <xf numFmtId="0" fontId="21" fillId="0" borderId="267" applyNumberFormat="0" applyFill="0" applyAlignment="0" applyProtection="0"/>
    <xf numFmtId="0" fontId="49" fillId="49" borderId="263" applyNumberFormat="0" applyAlignment="0" applyProtection="0"/>
    <xf numFmtId="167" fontId="21" fillId="53" borderId="267" applyNumberFormat="0" applyFont="0" applyBorder="0" applyAlignment="0" applyProtection="0">
      <alignment horizontal="right" vertical="center"/>
    </xf>
    <xf numFmtId="0" fontId="21" fillId="26" borderId="267"/>
    <xf numFmtId="4" fontId="21" fillId="26" borderId="267"/>
    <xf numFmtId="0" fontId="52" fillId="0" borderId="265" applyNumberFormat="0" applyFill="0" applyAlignment="0" applyProtection="0"/>
    <xf numFmtId="0" fontId="19" fillId="52" borderId="266" applyNumberFormat="0" applyFont="0" applyAlignment="0" applyProtection="0"/>
    <xf numFmtId="0" fontId="27" fillId="52" borderId="266" applyNumberFormat="0" applyFont="0" applyAlignment="0" applyProtection="0"/>
    <xf numFmtId="0" fontId="21" fillId="0" borderId="267" applyNumberFormat="0" applyFill="0" applyAlignment="0" applyProtection="0"/>
    <xf numFmtId="0" fontId="37" fillId="0" borderId="265" applyNumberFormat="0" applyFill="0" applyAlignment="0" applyProtection="0"/>
    <xf numFmtId="0" fontId="52" fillId="0" borderId="265" applyNumberFormat="0" applyFill="0" applyAlignment="0" applyProtection="0"/>
    <xf numFmtId="0" fontId="36" fillId="36" borderId="264" applyNumberFormat="0" applyAlignment="0" applyProtection="0"/>
    <xf numFmtId="0" fontId="33" fillId="49" borderId="264" applyNumberFormat="0" applyAlignment="0" applyProtection="0"/>
    <xf numFmtId="4" fontId="23" fillId="25" borderId="267">
      <alignment horizontal="right" vertical="center"/>
    </xf>
    <xf numFmtId="0" fontId="18" fillId="25" borderId="267">
      <alignment horizontal="right" vertical="center"/>
    </xf>
    <xf numFmtId="167" fontId="21" fillId="53" borderId="267" applyNumberFormat="0" applyFont="0" applyBorder="0" applyAlignment="0" applyProtection="0">
      <alignment horizontal="right" vertical="center"/>
    </xf>
    <xf numFmtId="0" fontId="37" fillId="0" borderId="265" applyNumberFormat="0" applyFill="0" applyAlignment="0" applyProtection="0"/>
    <xf numFmtId="49" fontId="21" fillId="0" borderId="267" applyNumberFormat="0" applyFont="0" applyFill="0" applyBorder="0" applyProtection="0">
      <alignment horizontal="left" vertical="center" indent="2"/>
    </xf>
    <xf numFmtId="49" fontId="21" fillId="0" borderId="268" applyNumberFormat="0" applyFont="0" applyFill="0" applyBorder="0" applyProtection="0">
      <alignment horizontal="left" vertical="center" indent="5"/>
    </xf>
    <xf numFmtId="49" fontId="21" fillId="0" borderId="267" applyNumberFormat="0" applyFont="0" applyFill="0" applyBorder="0" applyProtection="0">
      <alignment horizontal="left" vertical="center" indent="2"/>
    </xf>
    <xf numFmtId="4" fontId="21" fillId="0" borderId="267" applyFill="0" applyBorder="0" applyProtection="0">
      <alignment horizontal="right" vertical="center"/>
    </xf>
    <xf numFmtId="49" fontId="20" fillId="0" borderId="267" applyNumberFormat="0" applyFill="0" applyBorder="0" applyProtection="0">
      <alignment horizontal="left" vertical="center"/>
    </xf>
    <xf numFmtId="0" fontId="21" fillId="0" borderId="270">
      <alignment horizontal="left" vertical="center" wrapText="1" indent="2"/>
    </xf>
    <xf numFmtId="0" fontId="49" fillId="49" borderId="263" applyNumberFormat="0" applyAlignment="0" applyProtection="0"/>
    <xf numFmtId="0" fontId="18" fillId="27" borderId="269">
      <alignment horizontal="right" vertical="center"/>
    </xf>
    <xf numFmtId="0" fontId="36" fillId="36" borderId="264" applyNumberFormat="0" applyAlignment="0" applyProtection="0"/>
    <xf numFmtId="0" fontId="18" fillId="27" borderId="269">
      <alignment horizontal="right" vertical="center"/>
    </xf>
    <xf numFmtId="4" fontId="18" fillId="27" borderId="267">
      <alignment horizontal="right" vertical="center"/>
    </xf>
    <xf numFmtId="0" fontId="18" fillId="27" borderId="267">
      <alignment horizontal="right" vertical="center"/>
    </xf>
    <xf numFmtId="0" fontId="30" fillId="49" borderId="263" applyNumberFormat="0" applyAlignment="0" applyProtection="0"/>
    <xf numFmtId="0" fontId="32" fillId="49" borderId="264" applyNumberFormat="0" applyAlignment="0" applyProtection="0"/>
    <xf numFmtId="0" fontId="37" fillId="0" borderId="265" applyNumberFormat="0" applyFill="0" applyAlignment="0" applyProtection="0"/>
    <xf numFmtId="0" fontId="21" fillId="26" borderId="267"/>
    <xf numFmtId="4" fontId="21" fillId="26" borderId="267"/>
    <xf numFmtId="4" fontId="18" fillId="27" borderId="267">
      <alignment horizontal="right" vertical="center"/>
    </xf>
    <xf numFmtId="0" fontId="23" fillId="25" borderId="267">
      <alignment horizontal="right" vertical="center"/>
    </xf>
    <xf numFmtId="0" fontId="36" fillId="36" borderId="264" applyNumberFormat="0" applyAlignment="0" applyProtection="0"/>
    <xf numFmtId="0" fontId="33" fillId="49" borderId="264" applyNumberFormat="0" applyAlignment="0" applyProtection="0"/>
    <xf numFmtId="4" fontId="21" fillId="0" borderId="267">
      <alignment horizontal="right" vertical="center"/>
    </xf>
    <xf numFmtId="0" fontId="21" fillId="27" borderId="270">
      <alignment horizontal="left" vertical="center" wrapText="1" indent="2"/>
    </xf>
    <xf numFmtId="0" fontId="21" fillId="0" borderId="270">
      <alignment horizontal="left" vertical="center" wrapText="1" indent="2"/>
    </xf>
    <xf numFmtId="0" fontId="49" fillId="49" borderId="263" applyNumberFormat="0" applyAlignment="0" applyProtection="0"/>
    <xf numFmtId="0" fontId="45" fillId="36" borderId="264" applyNumberFormat="0" applyAlignment="0" applyProtection="0"/>
    <xf numFmtId="0" fontId="32" fillId="49" borderId="264" applyNumberFormat="0" applyAlignment="0" applyProtection="0"/>
    <xf numFmtId="0" fontId="30" fillId="49" borderId="263" applyNumberFormat="0" applyAlignment="0" applyProtection="0"/>
    <xf numFmtId="0" fontId="18" fillId="27" borderId="269">
      <alignment horizontal="right" vertical="center"/>
    </xf>
    <xf numFmtId="0" fontId="23" fillId="25" borderId="267">
      <alignment horizontal="right" vertical="center"/>
    </xf>
    <xf numFmtId="4" fontId="18" fillId="25" borderId="267">
      <alignment horizontal="right" vertical="center"/>
    </xf>
    <xf numFmtId="4" fontId="18" fillId="27" borderId="267">
      <alignment horizontal="right" vertical="center"/>
    </xf>
    <xf numFmtId="49" fontId="21" fillId="0" borderId="268" applyNumberFormat="0" applyFont="0" applyFill="0" applyBorder="0" applyProtection="0">
      <alignment horizontal="left" vertical="center" indent="5"/>
    </xf>
    <xf numFmtId="4" fontId="21" fillId="0" borderId="267" applyFill="0" applyBorder="0" applyProtection="0">
      <alignment horizontal="right" vertical="center"/>
    </xf>
    <xf numFmtId="4" fontId="18" fillId="25" borderId="267">
      <alignment horizontal="right" vertical="center"/>
    </xf>
    <xf numFmtId="0" fontId="45" fillId="36" borderId="264" applyNumberFormat="0" applyAlignment="0" applyProtection="0"/>
    <xf numFmtId="0" fontId="36" fillId="36" borderId="264" applyNumberFormat="0" applyAlignment="0" applyProtection="0"/>
    <xf numFmtId="0" fontId="32" fillId="49" borderId="264" applyNumberFormat="0" applyAlignment="0" applyProtection="0"/>
    <xf numFmtId="0" fontId="21" fillId="27" borderId="270">
      <alignment horizontal="left" vertical="center" wrapText="1" indent="2"/>
    </xf>
    <xf numFmtId="0" fontId="21" fillId="0" borderId="270">
      <alignment horizontal="left" vertical="center" wrapText="1" indent="2"/>
    </xf>
    <xf numFmtId="0" fontId="21" fillId="27" borderId="270">
      <alignment horizontal="left" vertical="center" wrapText="1" indent="2"/>
    </xf>
    <xf numFmtId="0" fontId="21" fillId="27" borderId="286">
      <alignment horizontal="left" vertical="center" wrapText="1" indent="2"/>
    </xf>
    <xf numFmtId="4" fontId="18" fillId="27" borderId="283">
      <alignment horizontal="right" vertical="center"/>
    </xf>
    <xf numFmtId="0" fontId="1" fillId="5" borderId="0" applyNumberFormat="0" applyBorder="0" applyAlignment="0" applyProtection="0"/>
    <xf numFmtId="0" fontId="21" fillId="0" borderId="275">
      <alignment horizontal="right" vertical="center"/>
    </xf>
    <xf numFmtId="0" fontId="21" fillId="27" borderId="293">
      <alignment horizontal="left" vertical="center" wrapText="1" indent="2"/>
    </xf>
    <xf numFmtId="0" fontId="21" fillId="0" borderId="278">
      <alignment horizontal="left" vertical="center" wrapText="1" indent="2"/>
    </xf>
    <xf numFmtId="4" fontId="18" fillId="27" borderId="285">
      <alignment horizontal="right" vertical="center"/>
    </xf>
    <xf numFmtId="0" fontId="33" fillId="49" borderId="280" applyNumberFormat="0" applyAlignment="0" applyProtection="0"/>
    <xf numFmtId="4" fontId="23" fillId="25" borderId="290">
      <alignment horizontal="right" vertical="center"/>
    </xf>
    <xf numFmtId="0" fontId="21" fillId="0" borderId="293">
      <alignment horizontal="left" vertical="center" wrapText="1" indent="2"/>
    </xf>
    <xf numFmtId="0" fontId="33" fillId="49" borderId="280" applyNumberFormat="0" applyAlignment="0" applyProtection="0"/>
    <xf numFmtId="0" fontId="18" fillId="25" borderId="275">
      <alignment horizontal="right" vertical="center"/>
    </xf>
    <xf numFmtId="0" fontId="23" fillId="25" borderId="283">
      <alignment horizontal="right" vertical="center"/>
    </xf>
    <xf numFmtId="0" fontId="33" fillId="49" borderId="280" applyNumberFormat="0" applyAlignment="0" applyProtection="0"/>
    <xf numFmtId="0" fontId="45" fillId="36" borderId="280" applyNumberFormat="0" applyAlignment="0" applyProtection="0"/>
    <xf numFmtId="0" fontId="37" fillId="0" borderId="281" applyNumberFormat="0" applyFill="0" applyAlignment="0" applyProtection="0"/>
    <xf numFmtId="4" fontId="21" fillId="0" borderId="283">
      <alignment horizontal="right" vertical="center"/>
    </xf>
    <xf numFmtId="0" fontId="18" fillId="27" borderId="283">
      <alignment horizontal="right" vertical="center"/>
    </xf>
    <xf numFmtId="4" fontId="21" fillId="26" borderId="283"/>
    <xf numFmtId="0" fontId="21" fillId="0" borderId="290">
      <alignment horizontal="right" vertical="center"/>
    </xf>
    <xf numFmtId="0" fontId="45" fillId="36" borderId="280" applyNumberFormat="0" applyAlignment="0" applyProtection="0"/>
    <xf numFmtId="4" fontId="18" fillId="27" borderId="285">
      <alignment horizontal="right" vertical="center"/>
    </xf>
    <xf numFmtId="49" fontId="21" fillId="0" borderId="283" applyNumberFormat="0" applyFont="0" applyFill="0" applyBorder="0" applyProtection="0">
      <alignment horizontal="left" vertical="center" indent="2"/>
    </xf>
    <xf numFmtId="0" fontId="23" fillId="25" borderId="283">
      <alignment horizontal="right" vertical="center"/>
    </xf>
    <xf numFmtId="49" fontId="20" fillId="0" borderId="283" applyNumberFormat="0" applyFill="0" applyBorder="0" applyProtection="0">
      <alignment horizontal="left" vertical="center"/>
    </xf>
    <xf numFmtId="4" fontId="21" fillId="0" borderId="283" applyFill="0" applyBorder="0" applyProtection="0">
      <alignment horizontal="right" vertical="center"/>
    </xf>
    <xf numFmtId="0" fontId="49" fillId="49" borderId="279" applyNumberFormat="0" applyAlignment="0" applyProtection="0"/>
    <xf numFmtId="0" fontId="21" fillId="0" borderId="286">
      <alignment horizontal="left" vertical="center" wrapText="1" indent="2"/>
    </xf>
    <xf numFmtId="167" fontId="21" fillId="53" borderId="283" applyNumberFormat="0" applyFont="0" applyBorder="0" applyAlignment="0" applyProtection="0">
      <alignment horizontal="right" vertical="center"/>
    </xf>
    <xf numFmtId="4" fontId="18" fillId="27" borderId="285">
      <alignment horizontal="right" vertical="center"/>
    </xf>
    <xf numFmtId="0" fontId="9" fillId="19" borderId="0" applyNumberFormat="0" applyBorder="0" applyAlignment="0" applyProtection="0"/>
    <xf numFmtId="0" fontId="49" fillId="49" borderId="279" applyNumberFormat="0" applyAlignment="0" applyProtection="0"/>
    <xf numFmtId="4" fontId="18" fillId="27" borderId="284">
      <alignment horizontal="right" vertical="center"/>
    </xf>
    <xf numFmtId="0" fontId="18" fillId="27" borderId="283">
      <alignment horizontal="right" vertical="center"/>
    </xf>
    <xf numFmtId="0" fontId="1" fillId="11" borderId="0" applyNumberFormat="0" applyBorder="0" applyAlignment="0" applyProtection="0"/>
    <xf numFmtId="0" fontId="4" fillId="4" borderId="2" applyNumberFormat="0" applyAlignment="0" applyProtection="0"/>
    <xf numFmtId="0" fontId="5" fillId="4" borderId="1" applyNumberFormat="0" applyAlignment="0" applyProtection="0"/>
    <xf numFmtId="49" fontId="21" fillId="0" borderId="284" applyNumberFormat="0" applyFont="0" applyFill="0" applyBorder="0" applyProtection="0">
      <alignment horizontal="left" vertical="center" indent="5"/>
    </xf>
    <xf numFmtId="0" fontId="45" fillId="36" borderId="280" applyNumberFormat="0" applyAlignment="0" applyProtection="0"/>
    <xf numFmtId="0" fontId="6" fillId="0" borderId="0" applyNumberFormat="0" applyFill="0" applyBorder="0" applyAlignment="0" applyProtection="0"/>
    <xf numFmtId="0" fontId="27" fillId="52" borderId="282" applyNumberFormat="0" applyFont="0" applyAlignment="0" applyProtection="0"/>
    <xf numFmtId="0" fontId="7" fillId="0" borderId="0" applyNumberFormat="0" applyFill="0" applyBorder="0" applyAlignment="0" applyProtection="0"/>
    <xf numFmtId="0" fontId="8" fillId="0" borderId="3" applyNumberFormat="0" applyFill="0" applyAlignment="0" applyProtection="0"/>
    <xf numFmtId="4" fontId="23" fillId="25" borderId="283">
      <alignment horizontal="right" vertical="center"/>
    </xf>
    <xf numFmtId="0" fontId="1" fillId="5" borderId="0" applyNumberFormat="0" applyBorder="0" applyAlignment="0" applyProtection="0"/>
    <xf numFmtId="0" fontId="1" fillId="6" borderId="0" applyNumberFormat="0" applyBorder="0" applyAlignment="0" applyProtection="0"/>
    <xf numFmtId="0" fontId="9" fillId="7" borderId="0" applyNumberFormat="0" applyBorder="0" applyAlignment="0" applyProtection="0"/>
    <xf numFmtId="0" fontId="21" fillId="0" borderId="286">
      <alignment horizontal="left" vertical="center" wrapText="1" indent="2"/>
    </xf>
    <xf numFmtId="0" fontId="1" fillId="8" borderId="0" applyNumberFormat="0" applyBorder="0" applyAlignment="0" applyProtection="0"/>
    <xf numFmtId="0" fontId="1" fillId="9" borderId="0" applyNumberFormat="0" applyBorder="0" applyAlignment="0" applyProtection="0"/>
    <xf numFmtId="0" fontId="9" fillId="10"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9" fillId="13" borderId="0" applyNumberFormat="0" applyBorder="0" applyAlignment="0" applyProtection="0"/>
    <xf numFmtId="4" fontId="21" fillId="26" borderId="283"/>
    <xf numFmtId="0" fontId="1" fillId="14"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21" fillId="0" borderId="267" applyNumberFormat="0" applyFill="0" applyAlignment="0" applyProtection="0"/>
    <xf numFmtId="0" fontId="18" fillId="27" borderId="267">
      <alignment horizontal="right" vertical="center"/>
    </xf>
    <xf numFmtId="0" fontId="18" fillId="27" borderId="267">
      <alignment horizontal="right" vertical="center"/>
    </xf>
    <xf numFmtId="0" fontId="19" fillId="52" borderId="282" applyNumberFormat="0" applyFont="0" applyAlignment="0" applyProtection="0"/>
    <xf numFmtId="0" fontId="21" fillId="26" borderId="290"/>
    <xf numFmtId="0" fontId="21" fillId="0" borderId="267">
      <alignment horizontal="right" vertical="center"/>
    </xf>
    <xf numFmtId="0" fontId="23" fillId="25" borderId="267">
      <alignment horizontal="right" vertical="center"/>
    </xf>
    <xf numFmtId="0" fontId="21" fillId="26" borderId="267"/>
    <xf numFmtId="0" fontId="18" fillId="25" borderId="267">
      <alignment horizontal="right" vertical="center"/>
    </xf>
    <xf numFmtId="0" fontId="21" fillId="27" borderId="286">
      <alignment horizontal="left" vertical="center" wrapText="1" indent="2"/>
    </xf>
    <xf numFmtId="0" fontId="23" fillId="25" borderId="283">
      <alignment horizontal="right" vertical="center"/>
    </xf>
    <xf numFmtId="0" fontId="9" fillId="16" borderId="0" applyNumberFormat="0" applyBorder="0" applyAlignment="0" applyProtection="0"/>
    <xf numFmtId="0" fontId="32" fillId="49" borderId="280" applyNumberFormat="0" applyAlignment="0" applyProtection="0"/>
    <xf numFmtId="0" fontId="21" fillId="0" borderId="275" applyNumberFormat="0" applyFill="0" applyAlignment="0" applyProtection="0"/>
    <xf numFmtId="0" fontId="9" fillId="13" borderId="0" applyNumberFormat="0" applyBorder="0" applyAlignment="0" applyProtection="0"/>
    <xf numFmtId="0" fontId="21" fillId="27" borderId="286">
      <alignment horizontal="left" vertical="center" wrapText="1" indent="2"/>
    </xf>
    <xf numFmtId="49" fontId="20" fillId="0" borderId="283" applyNumberFormat="0" applyFill="0" applyBorder="0" applyProtection="0">
      <alignment horizontal="left" vertical="center"/>
    </xf>
    <xf numFmtId="0" fontId="18" fillId="27" borderId="284">
      <alignment horizontal="right" vertical="center"/>
    </xf>
    <xf numFmtId="0" fontId="21" fillId="0" borderId="283">
      <alignment horizontal="right" vertical="center"/>
    </xf>
    <xf numFmtId="4" fontId="21" fillId="0" borderId="283">
      <alignment horizontal="right" vertical="center"/>
    </xf>
    <xf numFmtId="0" fontId="18" fillId="25" borderId="283">
      <alignment horizontal="right" vertical="center"/>
    </xf>
    <xf numFmtId="0" fontId="52" fillId="0" borderId="297" applyNumberFormat="0" applyFill="0" applyAlignment="0" applyProtection="0"/>
    <xf numFmtId="0" fontId="37" fillId="0" borderId="281" applyNumberFormat="0" applyFill="0" applyAlignment="0" applyProtection="0"/>
    <xf numFmtId="0" fontId="21" fillId="0" borderId="286">
      <alignment horizontal="left" vertical="center" wrapText="1" indent="2"/>
    </xf>
    <xf numFmtId="4" fontId="21" fillId="0" borderId="283" applyFill="0" applyBorder="0" applyProtection="0">
      <alignment horizontal="right" vertical="center"/>
    </xf>
    <xf numFmtId="49" fontId="21" fillId="0" borderId="283" applyNumberFormat="0" applyFont="0" applyFill="0" applyBorder="0" applyProtection="0">
      <alignment horizontal="left" vertical="center" indent="2"/>
    </xf>
    <xf numFmtId="0" fontId="32" fillId="49" borderId="296" applyNumberFormat="0" applyAlignment="0" applyProtection="0"/>
    <xf numFmtId="0" fontId="18" fillId="27" borderId="283">
      <alignment horizontal="right" vertical="center"/>
    </xf>
    <xf numFmtId="4" fontId="21" fillId="26" borderId="290"/>
    <xf numFmtId="0" fontId="45" fillId="36" borderId="296" applyNumberFormat="0" applyAlignment="0" applyProtection="0"/>
    <xf numFmtId="167" fontId="21" fillId="53" borderId="290" applyNumberFormat="0" applyFont="0" applyBorder="0" applyAlignment="0" applyProtection="0">
      <alignment horizontal="right" vertical="center"/>
    </xf>
    <xf numFmtId="4" fontId="18" fillId="27" borderId="285">
      <alignment horizontal="right" vertical="center"/>
    </xf>
    <xf numFmtId="0" fontId="21" fillId="26" borderId="275"/>
    <xf numFmtId="0" fontId="30" fillId="49" borderId="279" applyNumberFormat="0" applyAlignment="0" applyProtection="0"/>
    <xf numFmtId="0" fontId="21" fillId="26" borderId="283"/>
    <xf numFmtId="0" fontId="1" fillId="21" borderId="0" applyNumberFormat="0" applyBorder="0" applyAlignment="0" applyProtection="0"/>
    <xf numFmtId="4" fontId="21" fillId="0" borderId="290">
      <alignment horizontal="right" vertical="center"/>
    </xf>
    <xf numFmtId="4" fontId="18" fillId="27" borderId="284">
      <alignment horizontal="right" vertical="center"/>
    </xf>
    <xf numFmtId="0" fontId="18" fillId="25" borderId="290">
      <alignment horizontal="right" vertical="center"/>
    </xf>
    <xf numFmtId="0" fontId="33" fillId="49" borderId="272" applyNumberFormat="0" applyAlignment="0" applyProtection="0"/>
    <xf numFmtId="164" fontId="24" fillId="0" borderId="0" applyFont="0" applyFill="0" applyBorder="0" applyAlignment="0" applyProtection="0"/>
    <xf numFmtId="164" fontId="24" fillId="0" borderId="0" applyFont="0" applyFill="0" applyBorder="0" applyAlignment="0" applyProtection="0"/>
    <xf numFmtId="0" fontId="45" fillId="36" borderId="280" applyNumberFormat="0" applyAlignment="0" applyProtection="0"/>
    <xf numFmtId="4" fontId="18" fillId="27" borderId="283">
      <alignment horizontal="right" vertical="center"/>
    </xf>
    <xf numFmtId="0" fontId="33" fillId="49" borderId="280" applyNumberFormat="0" applyAlignment="0" applyProtection="0"/>
    <xf numFmtId="0" fontId="21" fillId="25" borderId="284">
      <alignment horizontal="left" vertical="center"/>
    </xf>
    <xf numFmtId="0" fontId="21" fillId="25" borderId="284">
      <alignment horizontal="left" vertical="center"/>
    </xf>
    <xf numFmtId="0" fontId="18" fillId="25" borderId="283">
      <alignment horizontal="right" vertical="center"/>
    </xf>
    <xf numFmtId="0" fontId="45" fillId="36" borderId="272" applyNumberFormat="0" applyAlignment="0" applyProtection="0"/>
    <xf numFmtId="49" fontId="21" fillId="0" borderId="291" applyNumberFormat="0" applyFont="0" applyFill="0" applyBorder="0" applyProtection="0">
      <alignment horizontal="left" vertical="center" indent="5"/>
    </xf>
    <xf numFmtId="0" fontId="21" fillId="25" borderId="284">
      <alignment horizontal="left" vertical="center"/>
    </xf>
    <xf numFmtId="0" fontId="27" fillId="52" borderId="289" applyNumberFormat="0" applyFont="0" applyAlignment="0" applyProtection="0"/>
    <xf numFmtId="0" fontId="19" fillId="52" borderId="282" applyNumberFormat="0" applyFont="0" applyAlignment="0" applyProtection="0"/>
    <xf numFmtId="4" fontId="21" fillId="0" borderId="283">
      <alignment horizontal="right" vertical="center"/>
    </xf>
    <xf numFmtId="0" fontId="52" fillId="0" borderId="281" applyNumberFormat="0" applyFill="0" applyAlignment="0" applyProtection="0"/>
    <xf numFmtId="0" fontId="1" fillId="11" borderId="0" applyNumberFormat="0" applyBorder="0" applyAlignment="0" applyProtection="0"/>
    <xf numFmtId="0" fontId="1" fillId="20" borderId="0" applyNumberFormat="0" applyBorder="0" applyAlignment="0" applyProtection="0"/>
    <xf numFmtId="4" fontId="18" fillId="27" borderId="285">
      <alignment horizontal="right" vertical="center"/>
    </xf>
    <xf numFmtId="0" fontId="18" fillId="27" borderId="284">
      <alignment horizontal="right" vertical="center"/>
    </xf>
    <xf numFmtId="4" fontId="18" fillId="27" borderId="284">
      <alignment horizontal="right" vertical="center"/>
    </xf>
    <xf numFmtId="0" fontId="32" fillId="49" borderId="280" applyNumberFormat="0" applyAlignment="0" applyProtection="0"/>
    <xf numFmtId="0" fontId="19" fillId="52" borderId="282" applyNumberFormat="0" applyFont="0" applyAlignment="0" applyProtection="0"/>
    <xf numFmtId="4" fontId="21" fillId="0" borderId="267" applyFill="0" applyBorder="0" applyProtection="0">
      <alignment horizontal="right" vertical="center"/>
    </xf>
    <xf numFmtId="4" fontId="21" fillId="26" borderId="283"/>
    <xf numFmtId="0" fontId="52" fillId="0" borderId="281" applyNumberFormat="0" applyFill="0" applyAlignment="0" applyProtection="0"/>
    <xf numFmtId="0" fontId="52" fillId="0" borderId="281" applyNumberFormat="0" applyFill="0" applyAlignment="0" applyProtection="0"/>
    <xf numFmtId="0" fontId="21" fillId="0" borderId="283" applyNumberFormat="0" applyFill="0" applyAlignment="0" applyProtection="0"/>
    <xf numFmtId="0" fontId="21" fillId="0" borderId="283" applyNumberFormat="0" applyFill="0" applyAlignment="0" applyProtection="0"/>
    <xf numFmtId="0" fontId="27" fillId="52" borderId="274" applyNumberFormat="0" applyFont="0" applyAlignment="0" applyProtection="0"/>
    <xf numFmtId="0" fontId="19" fillId="52" borderId="274" applyNumberFormat="0" applyFont="0" applyAlignment="0" applyProtection="0"/>
    <xf numFmtId="0" fontId="49" fillId="49" borderId="271" applyNumberFormat="0" applyAlignment="0" applyProtection="0"/>
    <xf numFmtId="0" fontId="21" fillId="26" borderId="283"/>
    <xf numFmtId="0" fontId="18" fillId="27" borderId="291">
      <alignment horizontal="right" vertical="center"/>
    </xf>
    <xf numFmtId="0" fontId="52" fillId="0" borderId="273" applyNumberFormat="0" applyFill="0" applyAlignment="0" applyProtection="0"/>
    <xf numFmtId="4" fontId="18" fillId="27" borderId="283">
      <alignment horizontal="right" vertical="center"/>
    </xf>
    <xf numFmtId="0" fontId="18" fillId="27" borderId="277">
      <alignment horizontal="right" vertical="center"/>
    </xf>
    <xf numFmtId="0" fontId="18" fillId="27" borderId="283">
      <alignment horizontal="right" vertical="center"/>
    </xf>
    <xf numFmtId="4" fontId="18" fillId="27" borderId="285">
      <alignment horizontal="right" vertical="center"/>
    </xf>
    <xf numFmtId="0" fontId="5" fillId="4" borderId="1" applyNumberFormat="0" applyAlignment="0" applyProtection="0"/>
    <xf numFmtId="0" fontId="18" fillId="27" borderId="285">
      <alignment horizontal="right" vertical="center"/>
    </xf>
    <xf numFmtId="0" fontId="19" fillId="52" borderId="282" applyNumberFormat="0" applyFont="0" applyAlignment="0" applyProtection="0"/>
    <xf numFmtId="0" fontId="52" fillId="0" borderId="281" applyNumberFormat="0" applyFill="0" applyAlignment="0" applyProtection="0"/>
    <xf numFmtId="4" fontId="18" fillId="25" borderId="283">
      <alignment horizontal="right" vertical="center"/>
    </xf>
    <xf numFmtId="0" fontId="21" fillId="27" borderId="286">
      <alignment horizontal="left" vertical="center" wrapText="1" indent="2"/>
    </xf>
    <xf numFmtId="0" fontId="27" fillId="52" borderId="298" applyNumberFormat="0" applyFont="0" applyAlignment="0" applyProtection="0"/>
    <xf numFmtId="0" fontId="18" fillId="27" borderId="283">
      <alignment horizontal="right" vertical="center"/>
    </xf>
    <xf numFmtId="0" fontId="45" fillId="36" borderId="280" applyNumberFormat="0" applyAlignment="0" applyProtection="0"/>
    <xf numFmtId="0" fontId="49" fillId="49" borderId="279" applyNumberFormat="0" applyAlignment="0" applyProtection="0"/>
    <xf numFmtId="0" fontId="45" fillId="36" borderId="280" applyNumberFormat="0" applyAlignment="0" applyProtection="0"/>
    <xf numFmtId="0" fontId="45" fillId="36" borderId="280" applyNumberFormat="0" applyAlignment="0" applyProtection="0"/>
    <xf numFmtId="0" fontId="18" fillId="27" borderId="290">
      <alignment horizontal="right" vertical="center"/>
    </xf>
    <xf numFmtId="0" fontId="18" fillId="27" borderId="301">
      <alignment horizontal="right" vertical="center"/>
    </xf>
    <xf numFmtId="0" fontId="30" fillId="49" borderId="279" applyNumberFormat="0" applyAlignment="0" applyProtection="0"/>
    <xf numFmtId="0" fontId="33" fillId="49" borderId="287" applyNumberFormat="0" applyAlignment="0" applyProtection="0"/>
    <xf numFmtId="0" fontId="21" fillId="26" borderId="283"/>
    <xf numFmtId="0" fontId="21" fillId="27" borderId="286">
      <alignment horizontal="left" vertical="center" wrapText="1" indent="2"/>
    </xf>
    <xf numFmtId="167" fontId="21" fillId="53" borderId="283" applyNumberFormat="0" applyFont="0" applyBorder="0" applyAlignment="0" applyProtection="0">
      <alignment horizontal="right" vertical="center"/>
    </xf>
    <xf numFmtId="49" fontId="20" fillId="0" borderId="283" applyNumberFormat="0" applyFill="0" applyBorder="0" applyProtection="0">
      <alignment horizontal="left" vertical="center"/>
    </xf>
    <xf numFmtId="0" fontId="52" fillId="0" borderId="281" applyNumberFormat="0" applyFill="0" applyAlignment="0" applyProtection="0"/>
    <xf numFmtId="4" fontId="18" fillId="27" borderId="283">
      <alignment horizontal="right" vertical="center"/>
    </xf>
    <xf numFmtId="0" fontId="5" fillId="4" borderId="1" applyNumberFormat="0" applyAlignment="0" applyProtection="0"/>
    <xf numFmtId="0" fontId="33" fillId="49" borderId="272" applyNumberFormat="0" applyAlignment="0" applyProtection="0"/>
    <xf numFmtId="0" fontId="23" fillId="25" borderId="283">
      <alignment horizontal="right" vertical="center"/>
    </xf>
    <xf numFmtId="0" fontId="19" fillId="52" borderId="282" applyNumberFormat="0" applyFont="0" applyAlignment="0" applyProtection="0"/>
    <xf numFmtId="0" fontId="9" fillId="22" borderId="0" applyNumberFormat="0" applyBorder="0" applyAlignment="0" applyProtection="0"/>
    <xf numFmtId="0" fontId="21" fillId="0" borderId="278">
      <alignment horizontal="left" vertical="center" wrapText="1" indent="2"/>
    </xf>
    <xf numFmtId="0" fontId="45" fillId="36" borderId="272" applyNumberFormat="0" applyAlignment="0" applyProtection="0"/>
    <xf numFmtId="0" fontId="21" fillId="26" borderId="283"/>
    <xf numFmtId="0" fontId="18" fillId="27" borderId="292">
      <alignment horizontal="right" vertical="center"/>
    </xf>
    <xf numFmtId="0" fontId="27" fillId="52" borderId="274" applyNumberFormat="0" applyFont="0" applyAlignment="0" applyProtection="0"/>
    <xf numFmtId="0" fontId="49" fillId="49" borderId="271" applyNumberFormat="0" applyAlignment="0" applyProtection="0"/>
    <xf numFmtId="0" fontId="52" fillId="0" borderId="273" applyNumberFormat="0" applyFill="0" applyAlignment="0" applyProtection="0"/>
    <xf numFmtId="0" fontId="5" fillId="4" borderId="1" applyNumberFormat="0" applyAlignment="0" applyProtection="0"/>
    <xf numFmtId="0" fontId="1" fillId="12" borderId="0" applyNumberFormat="0" applyBorder="0" applyAlignment="0" applyProtection="0"/>
    <xf numFmtId="0" fontId="37" fillId="0" borderId="281" applyNumberFormat="0" applyFill="0" applyAlignment="0" applyProtection="0"/>
    <xf numFmtId="4" fontId="21" fillId="0" borderId="283" applyFill="0" applyBorder="0" applyProtection="0">
      <alignment horizontal="right" vertical="center"/>
    </xf>
    <xf numFmtId="4" fontId="21" fillId="0" borderId="283" applyFill="0" applyBorder="0" applyProtection="0">
      <alignment horizontal="right" vertical="center"/>
    </xf>
    <xf numFmtId="4" fontId="18" fillId="27" borderId="285">
      <alignment horizontal="right" vertical="center"/>
    </xf>
    <xf numFmtId="49" fontId="20" fillId="0" borderId="283" applyNumberFormat="0" applyFill="0" applyBorder="0" applyProtection="0">
      <alignment horizontal="left" vertical="center"/>
    </xf>
    <xf numFmtId="0" fontId="1" fillId="17" borderId="0" applyNumberFormat="0" applyBorder="0" applyAlignment="0" applyProtection="0"/>
    <xf numFmtId="0" fontId="36" fillId="36" borderId="280" applyNumberFormat="0" applyAlignment="0" applyProtection="0"/>
    <xf numFmtId="49" fontId="20" fillId="0" borderId="283" applyNumberFormat="0" applyFill="0" applyBorder="0" applyProtection="0">
      <alignment horizontal="left" vertical="center"/>
    </xf>
    <xf numFmtId="0" fontId="18" fillId="25" borderId="299">
      <alignment horizontal="right" vertical="center"/>
    </xf>
    <xf numFmtId="0" fontId="1" fillId="11" borderId="0" applyNumberFormat="0" applyBorder="0" applyAlignment="0" applyProtection="0"/>
    <xf numFmtId="0" fontId="32" fillId="49" borderId="280" applyNumberFormat="0" applyAlignment="0" applyProtection="0"/>
    <xf numFmtId="4" fontId="18" fillId="27" borderId="301">
      <alignment horizontal="right" vertical="center"/>
    </xf>
    <xf numFmtId="0" fontId="18" fillId="25" borderId="275">
      <alignment horizontal="right" vertical="center"/>
    </xf>
    <xf numFmtId="4" fontId="18" fillId="25" borderId="275">
      <alignment horizontal="right" vertical="center"/>
    </xf>
    <xf numFmtId="0" fontId="23" fillId="25" borderId="275">
      <alignment horizontal="right" vertical="center"/>
    </xf>
    <xf numFmtId="4" fontId="23" fillId="25" borderId="275">
      <alignment horizontal="right" vertical="center"/>
    </xf>
    <xf numFmtId="0" fontId="18" fillId="27" borderId="275">
      <alignment horizontal="right" vertical="center"/>
    </xf>
    <xf numFmtId="4" fontId="18" fillId="27" borderId="275">
      <alignment horizontal="right" vertical="center"/>
    </xf>
    <xf numFmtId="0" fontId="18" fillId="27" borderId="275">
      <alignment horizontal="right" vertical="center"/>
    </xf>
    <xf numFmtId="4" fontId="18" fillId="27" borderId="275">
      <alignment horizontal="right" vertical="center"/>
    </xf>
    <xf numFmtId="0" fontId="18" fillId="27" borderId="276">
      <alignment horizontal="right" vertical="center"/>
    </xf>
    <xf numFmtId="4" fontId="18" fillId="27" borderId="276">
      <alignment horizontal="right" vertical="center"/>
    </xf>
    <xf numFmtId="0" fontId="18" fillId="27" borderId="277">
      <alignment horizontal="right" vertical="center"/>
    </xf>
    <xf numFmtId="4" fontId="18" fillId="27" borderId="277">
      <alignment horizontal="right" vertical="center"/>
    </xf>
    <xf numFmtId="0" fontId="33" fillId="49" borderId="272" applyNumberFormat="0" applyAlignment="0" applyProtection="0"/>
    <xf numFmtId="0" fontId="21" fillId="27" borderId="278">
      <alignment horizontal="left" vertical="center" wrapText="1" indent="2"/>
    </xf>
    <xf numFmtId="0" fontId="21" fillId="0" borderId="278">
      <alignment horizontal="left" vertical="center" wrapText="1" indent="2"/>
    </xf>
    <xf numFmtId="0" fontId="21" fillId="25" borderId="276">
      <alignment horizontal="left" vertical="center"/>
    </xf>
    <xf numFmtId="0" fontId="1" fillId="20" borderId="0" applyNumberFormat="0" applyBorder="0" applyAlignment="0" applyProtection="0"/>
    <xf numFmtId="0" fontId="45" fillId="36" borderId="272" applyNumberFormat="0" applyAlignment="0" applyProtection="0"/>
    <xf numFmtId="0" fontId="21" fillId="0" borderId="275">
      <alignment horizontal="right" vertical="center"/>
    </xf>
    <xf numFmtId="4" fontId="21" fillId="0" borderId="275">
      <alignment horizontal="right" vertical="center"/>
    </xf>
    <xf numFmtId="0" fontId="36" fillId="36" borderId="280" applyNumberFormat="0" applyAlignment="0" applyProtection="0"/>
    <xf numFmtId="0" fontId="21" fillId="0" borderId="275" applyNumberFormat="0" applyFill="0" applyAlignment="0" applyProtection="0"/>
    <xf numFmtId="0" fontId="49" fillId="49" borderId="271" applyNumberFormat="0" applyAlignment="0" applyProtection="0"/>
    <xf numFmtId="167" fontId="21" fillId="53" borderId="275" applyNumberFormat="0" applyFont="0" applyBorder="0" applyAlignment="0" applyProtection="0">
      <alignment horizontal="right" vertical="center"/>
    </xf>
    <xf numFmtId="0" fontId="21" fillId="26" borderId="275"/>
    <xf numFmtId="4" fontId="21" fillId="26" borderId="275"/>
    <xf numFmtId="0" fontId="52" fillId="0" borderId="273" applyNumberFormat="0" applyFill="0" applyAlignment="0" applyProtection="0"/>
    <xf numFmtId="0" fontId="52" fillId="0" borderId="281" applyNumberFormat="0" applyFill="0" applyAlignment="0" applyProtection="0"/>
    <xf numFmtId="0" fontId="21" fillId="0" borderId="283">
      <alignment horizontal="right" vertical="center"/>
    </xf>
    <xf numFmtId="49" fontId="21" fillId="0" borderId="284" applyNumberFormat="0" applyFont="0" applyFill="0" applyBorder="0" applyProtection="0">
      <alignment horizontal="left" vertical="center" indent="5"/>
    </xf>
    <xf numFmtId="0" fontId="9" fillId="7" borderId="0" applyNumberFormat="0" applyBorder="0" applyAlignment="0" applyProtection="0"/>
    <xf numFmtId="0" fontId="9" fillId="19" borderId="0" applyNumberFormat="0" applyBorder="0" applyAlignment="0" applyProtection="0"/>
    <xf numFmtId="4" fontId="18" fillId="27" borderId="277">
      <alignment horizontal="right" vertical="center"/>
    </xf>
    <xf numFmtId="0" fontId="1" fillId="5" borderId="0" applyNumberFormat="0" applyBorder="0" applyAlignment="0" applyProtection="0"/>
    <xf numFmtId="0" fontId="37" fillId="0" borderId="281" applyNumberFormat="0" applyFill="0" applyAlignment="0" applyProtection="0"/>
    <xf numFmtId="4" fontId="21" fillId="0" borderId="283" applyFill="0" applyBorder="0" applyProtection="0">
      <alignment horizontal="right" vertical="center"/>
    </xf>
    <xf numFmtId="0" fontId="1" fillId="18" borderId="0" applyNumberFormat="0" applyBorder="0" applyAlignment="0" applyProtection="0"/>
    <xf numFmtId="4" fontId="21" fillId="0" borderId="290" applyFill="0" applyBorder="0" applyProtection="0">
      <alignment horizontal="right" vertical="center"/>
    </xf>
    <xf numFmtId="0" fontId="18" fillId="27" borderId="283">
      <alignment horizontal="right" vertical="center"/>
    </xf>
    <xf numFmtId="0" fontId="49" fillId="49" borderId="279" applyNumberFormat="0" applyAlignment="0" applyProtection="0"/>
    <xf numFmtId="0" fontId="18" fillId="27" borderId="277">
      <alignment horizontal="right" vertical="center"/>
    </xf>
    <xf numFmtId="4" fontId="21" fillId="0" borderId="275" applyFill="0" applyBorder="0" applyProtection="0">
      <alignment horizontal="right" vertical="center"/>
    </xf>
    <xf numFmtId="0" fontId="5" fillId="4" borderId="1" applyNumberFormat="0" applyAlignment="0" applyProtection="0"/>
    <xf numFmtId="0" fontId="1" fillId="12" borderId="0" applyNumberFormat="0" applyBorder="0" applyAlignment="0" applyProtection="0"/>
    <xf numFmtId="0" fontId="1" fillId="17" borderId="0" applyNumberFormat="0" applyBorder="0" applyAlignment="0" applyProtection="0"/>
    <xf numFmtId="0" fontId="21" fillId="0" borderId="302">
      <alignment horizontal="left" vertical="center" wrapText="1" indent="2"/>
    </xf>
    <xf numFmtId="0" fontId="18" fillId="27" borderId="285">
      <alignment horizontal="right" vertical="center"/>
    </xf>
    <xf numFmtId="4" fontId="18" fillId="27" borderId="283">
      <alignment horizontal="right" vertical="center"/>
    </xf>
    <xf numFmtId="0" fontId="27" fillId="52" borderId="282" applyNumberFormat="0" applyFont="0" applyAlignment="0" applyProtection="0"/>
    <xf numFmtId="0" fontId="1" fillId="8" borderId="0" applyNumberFormat="0" applyBorder="0" applyAlignment="0" applyProtection="0"/>
    <xf numFmtId="4" fontId="21" fillId="26" borderId="283"/>
    <xf numFmtId="0" fontId="18" fillId="25" borderId="283">
      <alignment horizontal="right" vertical="center"/>
    </xf>
    <xf numFmtId="0" fontId="1" fillId="12" borderId="0" applyNumberFormat="0" applyBorder="0" applyAlignment="0" applyProtection="0"/>
    <xf numFmtId="0" fontId="52" fillId="0" borderId="281" applyNumberFormat="0" applyFill="0" applyAlignment="0" applyProtection="0"/>
    <xf numFmtId="0" fontId="23" fillId="25" borderId="290">
      <alignment horizontal="right" vertical="center"/>
    </xf>
    <xf numFmtId="0" fontId="45" fillId="36" borderId="287" applyNumberFormat="0" applyAlignment="0" applyProtection="0"/>
    <xf numFmtId="0" fontId="18" fillId="27" borderId="275">
      <alignment horizontal="right" vertical="center"/>
    </xf>
    <xf numFmtId="0" fontId="7" fillId="0" borderId="0" applyNumberFormat="0" applyFill="0" applyBorder="0" applyAlignment="0" applyProtection="0"/>
    <xf numFmtId="4" fontId="18" fillId="27" borderId="285">
      <alignment horizontal="right" vertical="center"/>
    </xf>
    <xf numFmtId="0" fontId="1" fillId="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6" fillId="0" borderId="0" applyNumberFormat="0" applyFill="0" applyBorder="0" applyAlignment="0" applyProtection="0"/>
    <xf numFmtId="0" fontId="8" fillId="0" borderId="3" applyNumberFormat="0" applyFill="0" applyAlignment="0" applyProtection="0"/>
    <xf numFmtId="0" fontId="4" fillId="4" borderId="2" applyNumberFormat="0" applyAlignment="0" applyProtection="0"/>
    <xf numFmtId="0" fontId="36" fillId="36" borderId="280" applyNumberFormat="0" applyAlignment="0" applyProtection="0"/>
    <xf numFmtId="49" fontId="21" fillId="0" borderId="275" applyNumberFormat="0" applyFont="0" applyFill="0" applyBorder="0" applyProtection="0">
      <alignment horizontal="left" vertical="center" indent="2"/>
    </xf>
    <xf numFmtId="49" fontId="21" fillId="0" borderId="276" applyNumberFormat="0" applyFont="0" applyFill="0" applyBorder="0" applyProtection="0">
      <alignment horizontal="left" vertical="center" indent="5"/>
    </xf>
    <xf numFmtId="4" fontId="18" fillId="27" borderId="283">
      <alignment horizontal="right" vertical="center"/>
    </xf>
    <xf numFmtId="0" fontId="21" fillId="0" borderId="283">
      <alignment horizontal="right" vertical="center"/>
    </xf>
    <xf numFmtId="0" fontId="21" fillId="27" borderId="286">
      <alignment horizontal="left" vertical="center" wrapText="1" indent="2"/>
    </xf>
    <xf numFmtId="0" fontId="36" fillId="36" borderId="280" applyNumberFormat="0" applyAlignment="0" applyProtection="0"/>
    <xf numFmtId="4" fontId="18" fillId="27" borderId="283">
      <alignment horizontal="right" vertical="center"/>
    </xf>
    <xf numFmtId="0" fontId="1" fillId="15" borderId="0" applyNumberFormat="0" applyBorder="0" applyAlignment="0" applyProtection="0"/>
    <xf numFmtId="4" fontId="21" fillId="0" borderId="275" applyFill="0" applyBorder="0" applyProtection="0">
      <alignment horizontal="right" vertical="center"/>
    </xf>
    <xf numFmtId="49" fontId="20" fillId="0" borderId="275" applyNumberFormat="0" applyFill="0" applyBorder="0" applyProtection="0">
      <alignment horizontal="left" vertical="center"/>
    </xf>
    <xf numFmtId="0" fontId="18" fillId="27" borderId="283">
      <alignment horizontal="right" vertical="center"/>
    </xf>
    <xf numFmtId="49" fontId="20" fillId="0" borderId="283" applyNumberFormat="0" applyFill="0" applyBorder="0" applyProtection="0">
      <alignment horizontal="left" vertical="center"/>
    </xf>
    <xf numFmtId="0" fontId="32" fillId="49" borderId="280" applyNumberFormat="0" applyAlignment="0" applyProtection="0"/>
    <xf numFmtId="0" fontId="37" fillId="0" borderId="281" applyNumberFormat="0" applyFill="0" applyAlignment="0" applyProtection="0"/>
    <xf numFmtId="0" fontId="21" fillId="27" borderId="286">
      <alignment horizontal="left" vertical="center" wrapText="1" indent="2"/>
    </xf>
    <xf numFmtId="0" fontId="45" fillId="36" borderId="280" applyNumberFormat="0" applyAlignment="0" applyProtection="0"/>
    <xf numFmtId="4" fontId="18" fillId="27" borderId="283">
      <alignment horizontal="right" vertical="center"/>
    </xf>
    <xf numFmtId="0" fontId="33" fillId="49" borderId="280" applyNumberFormat="0" applyAlignment="0" applyProtection="0"/>
    <xf numFmtId="0" fontId="1" fillId="6" borderId="0" applyNumberFormat="0" applyBorder="0" applyAlignment="0" applyProtection="0"/>
    <xf numFmtId="0" fontId="27" fillId="52" borderId="282" applyNumberFormat="0" applyFont="0" applyAlignment="0" applyProtection="0"/>
    <xf numFmtId="0" fontId="27" fillId="52" borderId="282" applyNumberFormat="0" applyFont="0" applyAlignment="0" applyProtection="0"/>
    <xf numFmtId="0" fontId="1" fillId="8" borderId="0" applyNumberFormat="0" applyBorder="0" applyAlignment="0" applyProtection="0"/>
    <xf numFmtId="0" fontId="36" fillId="36" borderId="296" applyNumberFormat="0" applyAlignment="0" applyProtection="0"/>
    <xf numFmtId="0" fontId="30" fillId="49" borderId="279" applyNumberFormat="0" applyAlignment="0" applyProtection="0"/>
    <xf numFmtId="4" fontId="23" fillId="25" borderId="283">
      <alignment horizontal="right" vertical="center"/>
    </xf>
    <xf numFmtId="0" fontId="1" fillId="18" borderId="0" applyNumberFormat="0" applyBorder="0" applyAlignment="0" applyProtection="0"/>
    <xf numFmtId="0" fontId="30" fillId="49" borderId="271" applyNumberFormat="0" applyAlignment="0" applyProtection="0"/>
    <xf numFmtId="0" fontId="32" fillId="49" borderId="272" applyNumberFormat="0" applyAlignment="0" applyProtection="0"/>
    <xf numFmtId="0" fontId="37" fillId="0" borderId="273" applyNumberFormat="0" applyFill="0" applyAlignment="0" applyProtection="0"/>
    <xf numFmtId="0" fontId="21" fillId="0" borderId="286">
      <alignment horizontal="left" vertical="center" wrapText="1" indent="2"/>
    </xf>
    <xf numFmtId="4" fontId="23" fillId="25" borderId="299">
      <alignment horizontal="right" vertical="center"/>
    </xf>
    <xf numFmtId="0" fontId="33" fillId="49" borderId="280" applyNumberFormat="0" applyAlignment="0" applyProtection="0"/>
    <xf numFmtId="0" fontId="1" fillId="21" borderId="0" applyNumberFormat="0" applyBorder="0" applyAlignment="0" applyProtection="0"/>
    <xf numFmtId="0" fontId="21" fillId="0" borderId="286">
      <alignment horizontal="left" vertical="center" wrapText="1" indent="2"/>
    </xf>
    <xf numFmtId="0" fontId="36" fillId="36" borderId="280" applyNumberFormat="0" applyAlignment="0" applyProtection="0"/>
    <xf numFmtId="0" fontId="30" fillId="49" borderId="279" applyNumberFormat="0" applyAlignment="0" applyProtection="0"/>
    <xf numFmtId="4" fontId="18" fillId="25" borderId="283">
      <alignment horizontal="right" vertical="center"/>
    </xf>
    <xf numFmtId="0" fontId="27" fillId="52" borderId="289" applyNumberFormat="0" applyFont="0" applyAlignment="0" applyProtection="0"/>
    <xf numFmtId="0" fontId="4" fillId="4" borderId="2" applyNumberFormat="0" applyAlignment="0" applyProtection="0"/>
    <xf numFmtId="0" fontId="9" fillId="16" borderId="0" applyNumberFormat="0" applyBorder="0" applyAlignment="0" applyProtection="0"/>
    <xf numFmtId="0" fontId="18" fillId="25" borderId="283">
      <alignment horizontal="right" vertical="center"/>
    </xf>
    <xf numFmtId="0" fontId="9" fillId="22" borderId="0" applyNumberFormat="0" applyBorder="0" applyAlignment="0" applyProtection="0"/>
    <xf numFmtId="49" fontId="20" fillId="0" borderId="290" applyNumberFormat="0" applyFill="0" applyBorder="0" applyProtection="0">
      <alignment horizontal="left" vertical="center"/>
    </xf>
    <xf numFmtId="0" fontId="27" fillId="52" borderId="282" applyNumberFormat="0" applyFont="0" applyAlignment="0" applyProtection="0"/>
    <xf numFmtId="0" fontId="21" fillId="0" borderId="290" applyNumberFormat="0" applyFill="0" applyAlignment="0" applyProtection="0"/>
    <xf numFmtId="0" fontId="36" fillId="36" borderId="272" applyNumberFormat="0" applyAlignment="0" applyProtection="0"/>
    <xf numFmtId="4" fontId="18" fillId="27" borderId="291">
      <alignment horizontal="right" vertical="center"/>
    </xf>
    <xf numFmtId="4" fontId="18" fillId="27" borderId="284">
      <alignment horizontal="right" vertical="center"/>
    </xf>
    <xf numFmtId="0" fontId="19" fillId="52" borderId="282" applyNumberFormat="0" applyFont="0" applyAlignment="0" applyProtection="0"/>
    <xf numFmtId="4" fontId="23" fillId="25" borderId="283">
      <alignment horizontal="right" vertical="center"/>
    </xf>
    <xf numFmtId="0" fontId="1" fillId="15" borderId="0" applyNumberFormat="0" applyBorder="0" applyAlignment="0" applyProtection="0"/>
    <xf numFmtId="0" fontId="19" fillId="52" borderId="282" applyNumberFormat="0" applyFont="0" applyAlignment="0" applyProtection="0"/>
    <xf numFmtId="0" fontId="49" fillId="49" borderId="279" applyNumberFormat="0" applyAlignment="0" applyProtection="0"/>
    <xf numFmtId="167" fontId="21" fillId="53" borderId="283" applyNumberFormat="0" applyFont="0" applyBorder="0" applyAlignment="0" applyProtection="0">
      <alignment horizontal="right" vertical="center"/>
    </xf>
    <xf numFmtId="0" fontId="9" fillId="7" borderId="0" applyNumberFormat="0" applyBorder="0" applyAlignment="0" applyProtection="0"/>
    <xf numFmtId="0" fontId="21" fillId="0" borderId="283">
      <alignment horizontal="right" vertical="center"/>
    </xf>
    <xf numFmtId="49" fontId="21" fillId="0" borderId="291" applyNumberFormat="0" applyFont="0" applyFill="0" applyBorder="0" applyProtection="0">
      <alignment horizontal="left" vertical="center" indent="5"/>
    </xf>
    <xf numFmtId="0" fontId="21" fillId="0" borderId="302">
      <alignment horizontal="left" vertical="center" wrapText="1" indent="2"/>
    </xf>
    <xf numFmtId="4" fontId="21" fillId="26" borderId="283"/>
    <xf numFmtId="0" fontId="5" fillId="4" borderId="1" applyNumberFormat="0" applyAlignment="0" applyProtection="0"/>
    <xf numFmtId="0" fontId="21" fillId="27" borderId="278">
      <alignment horizontal="left" vertical="center" wrapText="1" indent="2"/>
    </xf>
    <xf numFmtId="0" fontId="21" fillId="0" borderId="278">
      <alignment horizontal="left" vertical="center" wrapText="1" indent="2"/>
    </xf>
    <xf numFmtId="0" fontId="21" fillId="26" borderId="283"/>
    <xf numFmtId="0" fontId="21" fillId="0" borderId="283">
      <alignment horizontal="right" vertical="center"/>
    </xf>
    <xf numFmtId="0" fontId="52" fillId="0" borderId="281" applyNumberFormat="0" applyFill="0" applyAlignment="0" applyProtection="0"/>
    <xf numFmtId="0" fontId="21" fillId="0" borderId="283" applyNumberFormat="0" applyFill="0" applyAlignment="0" applyProtection="0"/>
    <xf numFmtId="4" fontId="21" fillId="26" borderId="283"/>
    <xf numFmtId="0" fontId="21" fillId="25" borderId="284">
      <alignment horizontal="left" vertical="center"/>
    </xf>
    <xf numFmtId="0" fontId="32" fillId="49" borderId="280" applyNumberFormat="0" applyAlignment="0" applyProtection="0"/>
    <xf numFmtId="0" fontId="21" fillId="0" borderId="286">
      <alignment horizontal="left" vertical="center" wrapText="1" indent="2"/>
    </xf>
    <xf numFmtId="0" fontId="9" fillId="13" borderId="0" applyNumberFormat="0" applyBorder="0" applyAlignment="0" applyProtection="0"/>
    <xf numFmtId="49" fontId="21" fillId="0" borderId="290" applyNumberFormat="0" applyFont="0" applyFill="0" applyBorder="0" applyProtection="0">
      <alignment horizontal="left" vertical="center" indent="2"/>
    </xf>
    <xf numFmtId="0" fontId="37" fillId="0" borderId="281" applyNumberFormat="0" applyFill="0" applyAlignment="0" applyProtection="0"/>
    <xf numFmtId="0" fontId="18" fillId="27" borderId="285">
      <alignment horizontal="right" vertical="center"/>
    </xf>
    <xf numFmtId="0" fontId="37" fillId="0" borderId="281" applyNumberFormat="0" applyFill="0" applyAlignment="0" applyProtection="0"/>
    <xf numFmtId="0" fontId="36" fillId="36" borderId="280" applyNumberFormat="0" applyAlignment="0" applyProtection="0"/>
    <xf numFmtId="0" fontId="36" fillId="36" borderId="287" applyNumberFormat="0" applyAlignment="0" applyProtection="0"/>
    <xf numFmtId="4" fontId="23" fillId="25" borderId="283">
      <alignment horizontal="right" vertical="center"/>
    </xf>
    <xf numFmtId="4" fontId="18" fillId="27" borderId="290">
      <alignment horizontal="right" vertical="center"/>
    </xf>
    <xf numFmtId="0" fontId="18" fillId="27" borderId="285">
      <alignment horizontal="right" vertical="center"/>
    </xf>
    <xf numFmtId="0" fontId="23" fillId="25" borderId="290">
      <alignment horizontal="right" vertical="center"/>
    </xf>
    <xf numFmtId="4" fontId="18" fillId="27" borderId="291">
      <alignment horizontal="right" vertical="center"/>
    </xf>
    <xf numFmtId="0" fontId="21" fillId="0" borderId="283">
      <alignment horizontal="right" vertical="center"/>
    </xf>
    <xf numFmtId="0" fontId="32" fillId="49" borderId="280" applyNumberFormat="0" applyAlignment="0" applyProtection="0"/>
    <xf numFmtId="0" fontId="1" fillId="14" borderId="0" applyNumberFormat="0" applyBorder="0" applyAlignment="0" applyProtection="0"/>
    <xf numFmtId="0" fontId="1" fillId="8" borderId="0" applyNumberFormat="0" applyBorder="0" applyAlignment="0" applyProtection="0"/>
    <xf numFmtId="0" fontId="8" fillId="0" borderId="3" applyNumberFormat="0" applyFill="0" applyAlignment="0" applyProtection="0"/>
    <xf numFmtId="0" fontId="21" fillId="0" borderId="283" applyNumberFormat="0" applyFill="0" applyAlignment="0" applyProtection="0"/>
    <xf numFmtId="49" fontId="21" fillId="0" borderId="299" applyNumberFormat="0" applyFont="0" applyFill="0" applyBorder="0" applyProtection="0">
      <alignment horizontal="left" vertical="center" indent="2"/>
    </xf>
    <xf numFmtId="0" fontId="33" fillId="49" borderId="280" applyNumberFormat="0" applyAlignment="0" applyProtection="0"/>
    <xf numFmtId="0" fontId="52" fillId="0" borderId="281" applyNumberFormat="0" applyFill="0" applyAlignment="0" applyProtection="0"/>
    <xf numFmtId="4" fontId="18" fillId="27" borderId="283">
      <alignment horizontal="right" vertical="center"/>
    </xf>
    <xf numFmtId="0" fontId="9" fillId="22" borderId="0" applyNumberFormat="0" applyBorder="0" applyAlignment="0" applyProtection="0"/>
    <xf numFmtId="0" fontId="1" fillId="20" borderId="0" applyNumberFormat="0" applyBorder="0" applyAlignment="0" applyProtection="0"/>
    <xf numFmtId="49" fontId="21" fillId="0" borderId="284" applyNumberFormat="0" applyFont="0" applyFill="0" applyBorder="0" applyProtection="0">
      <alignment horizontal="left" vertical="center" indent="5"/>
    </xf>
    <xf numFmtId="0" fontId="1" fillId="6" borderId="0" applyNumberFormat="0" applyBorder="0" applyAlignment="0" applyProtection="0"/>
    <xf numFmtId="0" fontId="9" fillId="13"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6" fillId="0" borderId="0" applyNumberFormat="0" applyFill="0" applyBorder="0" applyAlignment="0" applyProtection="0"/>
    <xf numFmtId="0" fontId="9" fillId="10" borderId="0" applyNumberFormat="0" applyBorder="0" applyAlignment="0" applyProtection="0"/>
    <xf numFmtId="0" fontId="18" fillId="27" borderId="283">
      <alignment horizontal="right" vertical="center"/>
    </xf>
    <xf numFmtId="0" fontId="1" fillId="8" borderId="0" applyNumberFormat="0" applyBorder="0" applyAlignment="0" applyProtection="0"/>
    <xf numFmtId="0" fontId="9" fillId="7" borderId="0" applyNumberFormat="0" applyBorder="0" applyAlignment="0" applyProtection="0"/>
    <xf numFmtId="0" fontId="7" fillId="0" borderId="0" applyNumberFormat="0" applyFill="0" applyBorder="0" applyAlignment="0" applyProtection="0"/>
    <xf numFmtId="0" fontId="49" fillId="49" borderId="279" applyNumberFormat="0" applyAlignment="0" applyProtection="0"/>
    <xf numFmtId="0" fontId="30" fillId="49" borderId="279" applyNumberFormat="0" applyAlignment="0" applyProtection="0"/>
    <xf numFmtId="0" fontId="21" fillId="26" borderId="283"/>
    <xf numFmtId="0" fontId="1" fillId="14" borderId="0" applyNumberFormat="0" applyBorder="0" applyAlignment="0" applyProtection="0"/>
    <xf numFmtId="49" fontId="20" fillId="0" borderId="283" applyNumberFormat="0" applyFill="0" applyBorder="0" applyProtection="0">
      <alignment horizontal="left" vertical="center"/>
    </xf>
    <xf numFmtId="0" fontId="9" fillId="16" borderId="0" applyNumberFormat="0" applyBorder="0" applyAlignment="0" applyProtection="0"/>
    <xf numFmtId="0" fontId="32" fillId="49" borderId="280" applyNumberFormat="0" applyAlignment="0" applyProtection="0"/>
    <xf numFmtId="0" fontId="4" fillId="4" borderId="2" applyNumberFormat="0" applyAlignment="0" applyProtection="0"/>
    <xf numFmtId="4" fontId="18" fillId="27" borderId="275">
      <alignment horizontal="right" vertical="center"/>
    </xf>
    <xf numFmtId="0" fontId="21" fillId="26" borderId="275"/>
    <xf numFmtId="0" fontId="32" fillId="49" borderId="272" applyNumberFormat="0" applyAlignment="0" applyProtection="0"/>
    <xf numFmtId="0" fontId="18" fillId="25" borderId="275">
      <alignment horizontal="right" vertical="center"/>
    </xf>
    <xf numFmtId="0" fontId="21" fillId="0" borderId="275">
      <alignment horizontal="right" vertical="center"/>
    </xf>
    <xf numFmtId="0" fontId="52" fillId="0" borderId="273" applyNumberFormat="0" applyFill="0" applyAlignment="0" applyProtection="0"/>
    <xf numFmtId="0" fontId="21" fillId="25" borderId="276">
      <alignment horizontal="left" vertical="center"/>
    </xf>
    <xf numFmtId="0" fontId="45" fillId="36" borderId="272" applyNumberFormat="0" applyAlignment="0" applyProtection="0"/>
    <xf numFmtId="167" fontId="21" fillId="53" borderId="275" applyNumberFormat="0" applyFont="0" applyBorder="0" applyAlignment="0" applyProtection="0">
      <alignment horizontal="right" vertical="center"/>
    </xf>
    <xf numFmtId="0" fontId="27" fillId="52" borderId="274" applyNumberFormat="0" applyFont="0" applyAlignment="0" applyProtection="0"/>
    <xf numFmtId="0" fontId="21" fillId="0" borderId="278">
      <alignment horizontal="left" vertical="center" wrapText="1" indent="2"/>
    </xf>
    <xf numFmtId="4" fontId="21" fillId="26" borderId="275"/>
    <xf numFmtId="49" fontId="20" fillId="0" borderId="275" applyNumberFormat="0" applyFill="0" applyBorder="0" applyProtection="0">
      <alignment horizontal="left" vertical="center"/>
    </xf>
    <xf numFmtId="0" fontId="21" fillId="0" borderId="275">
      <alignment horizontal="right" vertical="center"/>
    </xf>
    <xf numFmtId="4" fontId="18" fillId="27" borderId="277">
      <alignment horizontal="right" vertical="center"/>
    </xf>
    <xf numFmtId="4" fontId="18" fillId="27" borderId="275">
      <alignment horizontal="right" vertical="center"/>
    </xf>
    <xf numFmtId="4" fontId="18" fillId="27" borderId="275">
      <alignment horizontal="right" vertical="center"/>
    </xf>
    <xf numFmtId="0" fontId="23" fillId="25" borderId="275">
      <alignment horizontal="right" vertical="center"/>
    </xf>
    <xf numFmtId="0" fontId="18" fillId="25" borderId="275">
      <alignment horizontal="right" vertical="center"/>
    </xf>
    <xf numFmtId="49" fontId="21" fillId="0" borderId="275" applyNumberFormat="0" applyFont="0" applyFill="0" applyBorder="0" applyProtection="0">
      <alignment horizontal="left" vertical="center" indent="2"/>
    </xf>
    <xf numFmtId="0" fontId="45" fillId="36" borderId="272" applyNumberFormat="0" applyAlignment="0" applyProtection="0"/>
    <xf numFmtId="0" fontId="30" fillId="49" borderId="271" applyNumberFormat="0" applyAlignment="0" applyProtection="0"/>
    <xf numFmtId="49" fontId="21" fillId="0" borderId="275" applyNumberFormat="0" applyFont="0" applyFill="0" applyBorder="0" applyProtection="0">
      <alignment horizontal="left" vertical="center" indent="2"/>
    </xf>
    <xf numFmtId="0" fontId="36" fillId="36" borderId="272" applyNumberFormat="0" applyAlignment="0" applyProtection="0"/>
    <xf numFmtId="4" fontId="21" fillId="0" borderId="275" applyFill="0" applyBorder="0" applyProtection="0">
      <alignment horizontal="right" vertical="center"/>
    </xf>
    <xf numFmtId="0" fontId="33" fillId="49" borderId="272" applyNumberFormat="0" applyAlignment="0" applyProtection="0"/>
    <xf numFmtId="0" fontId="52" fillId="0" borderId="273" applyNumberFormat="0" applyFill="0" applyAlignment="0" applyProtection="0"/>
    <xf numFmtId="0" fontId="49" fillId="49" borderId="271" applyNumberFormat="0" applyAlignment="0" applyProtection="0"/>
    <xf numFmtId="0" fontId="21" fillId="0" borderId="275" applyNumberFormat="0" applyFill="0" applyAlignment="0" applyProtection="0"/>
    <xf numFmtId="4" fontId="21" fillId="0" borderId="275">
      <alignment horizontal="right" vertical="center"/>
    </xf>
    <xf numFmtId="0" fontId="21" fillId="0" borderId="275">
      <alignment horizontal="right" vertical="center"/>
    </xf>
    <xf numFmtId="0" fontId="45" fillId="36" borderId="272" applyNumberFormat="0" applyAlignment="0" applyProtection="0"/>
    <xf numFmtId="0" fontId="30" fillId="49" borderId="271" applyNumberFormat="0" applyAlignment="0" applyProtection="0"/>
    <xf numFmtId="0" fontId="32" fillId="49" borderId="272" applyNumberFormat="0" applyAlignment="0" applyProtection="0"/>
    <xf numFmtId="0" fontId="21" fillId="27" borderId="278">
      <alignment horizontal="left" vertical="center" wrapText="1" indent="2"/>
    </xf>
    <xf numFmtId="0" fontId="33" fillId="49" borderId="272" applyNumberFormat="0" applyAlignment="0" applyProtection="0"/>
    <xf numFmtId="0" fontId="33" fillId="49" borderId="272" applyNumberFormat="0" applyAlignment="0" applyProtection="0"/>
    <xf numFmtId="4" fontId="18" fillId="27" borderId="276">
      <alignment horizontal="right" vertical="center"/>
    </xf>
    <xf numFmtId="0" fontId="18" fillId="27" borderId="276">
      <alignment horizontal="right" vertical="center"/>
    </xf>
    <xf numFmtId="0" fontId="18" fillId="27" borderId="275">
      <alignment horizontal="right" vertical="center"/>
    </xf>
    <xf numFmtId="4" fontId="23" fillId="25" borderId="275">
      <alignment horizontal="right" vertical="center"/>
    </xf>
    <xf numFmtId="0" fontId="36" fillId="36" borderId="272" applyNumberFormat="0" applyAlignment="0" applyProtection="0"/>
    <xf numFmtId="0" fontId="37" fillId="0" borderId="273" applyNumberFormat="0" applyFill="0" applyAlignment="0" applyProtection="0"/>
    <xf numFmtId="0" fontId="52" fillId="0" borderId="273" applyNumberFormat="0" applyFill="0" applyAlignment="0" applyProtection="0"/>
    <xf numFmtId="0" fontId="27" fillId="52" borderId="274" applyNumberFormat="0" applyFont="0" applyAlignment="0" applyProtection="0"/>
    <xf numFmtId="0" fontId="45" fillId="36" borderId="272" applyNumberFormat="0" applyAlignment="0" applyProtection="0"/>
    <xf numFmtId="49" fontId="20" fillId="0" borderId="275" applyNumberFormat="0" applyFill="0" applyBorder="0" applyProtection="0">
      <alignment horizontal="left" vertical="center"/>
    </xf>
    <xf numFmtId="0" fontId="21" fillId="27" borderId="278">
      <alignment horizontal="left" vertical="center" wrapText="1" indent="2"/>
    </xf>
    <xf numFmtId="0" fontId="33" fillId="49" borderId="272" applyNumberFormat="0" applyAlignment="0" applyProtection="0"/>
    <xf numFmtId="0" fontId="21" fillId="0" borderId="278">
      <alignment horizontal="left" vertical="center" wrapText="1" indent="2"/>
    </xf>
    <xf numFmtId="0" fontId="27" fillId="52" borderId="274" applyNumberFormat="0" applyFont="0" applyAlignment="0" applyProtection="0"/>
    <xf numFmtId="0" fontId="19" fillId="52" borderId="274" applyNumberFormat="0" applyFont="0" applyAlignment="0" applyProtection="0"/>
    <xf numFmtId="0" fontId="49" fillId="49" borderId="271" applyNumberFormat="0" applyAlignment="0" applyProtection="0"/>
    <xf numFmtId="0" fontId="52" fillId="0" borderId="273" applyNumberFormat="0" applyFill="0" applyAlignment="0" applyProtection="0"/>
    <xf numFmtId="4" fontId="21" fillId="26" borderId="275"/>
    <xf numFmtId="0" fontId="18" fillId="27" borderId="275">
      <alignment horizontal="right" vertical="center"/>
    </xf>
    <xf numFmtId="0" fontId="52" fillId="0" borderId="273" applyNumberFormat="0" applyFill="0" applyAlignment="0" applyProtection="0"/>
    <xf numFmtId="4" fontId="18" fillId="27" borderId="277">
      <alignment horizontal="right" vertical="center"/>
    </xf>
    <xf numFmtId="0" fontId="32" fillId="49" borderId="272" applyNumberFormat="0" applyAlignment="0" applyProtection="0"/>
    <xf numFmtId="0" fontId="18" fillId="27" borderId="276">
      <alignment horizontal="right" vertical="center"/>
    </xf>
    <xf numFmtId="0" fontId="33" fillId="49" borderId="272" applyNumberFormat="0" applyAlignment="0" applyProtection="0"/>
    <xf numFmtId="0" fontId="37" fillId="0" borderId="273" applyNumberFormat="0" applyFill="0" applyAlignment="0" applyProtection="0"/>
    <xf numFmtId="0" fontId="27" fillId="52" borderId="274" applyNumberFormat="0" applyFont="0" applyAlignment="0" applyProtection="0"/>
    <xf numFmtId="4" fontId="18" fillId="27" borderId="276">
      <alignment horizontal="right" vertical="center"/>
    </xf>
    <xf numFmtId="0" fontId="21" fillId="27" borderId="278">
      <alignment horizontal="left" vertical="center" wrapText="1" indent="2"/>
    </xf>
    <xf numFmtId="0" fontId="21" fillId="26" borderId="275"/>
    <xf numFmtId="167" fontId="21" fillId="53" borderId="275" applyNumberFormat="0" applyFont="0" applyBorder="0" applyAlignment="0" applyProtection="0">
      <alignment horizontal="right" vertical="center"/>
    </xf>
    <xf numFmtId="0" fontId="21" fillId="0" borderId="275" applyNumberFormat="0" applyFill="0" applyAlignment="0" applyProtection="0"/>
    <xf numFmtId="4" fontId="21" fillId="0" borderId="275" applyFill="0" applyBorder="0" applyProtection="0">
      <alignment horizontal="right" vertical="center"/>
    </xf>
    <xf numFmtId="4" fontId="18" fillId="25" borderId="275">
      <alignment horizontal="right" vertical="center"/>
    </xf>
    <xf numFmtId="0" fontId="37" fillId="0" borderId="273" applyNumberFormat="0" applyFill="0" applyAlignment="0" applyProtection="0"/>
    <xf numFmtId="49" fontId="20" fillId="0" borderId="275" applyNumberFormat="0" applyFill="0" applyBorder="0" applyProtection="0">
      <alignment horizontal="left" vertical="center"/>
    </xf>
    <xf numFmtId="49" fontId="21" fillId="0" borderId="276" applyNumberFormat="0" applyFont="0" applyFill="0" applyBorder="0" applyProtection="0">
      <alignment horizontal="left" vertical="center" indent="5"/>
    </xf>
    <xf numFmtId="0" fontId="21" fillId="25" borderId="276">
      <alignment horizontal="left" vertical="center"/>
    </xf>
    <xf numFmtId="0" fontId="33" fillId="49" borderId="272" applyNumberFormat="0" applyAlignment="0" applyProtection="0"/>
    <xf numFmtId="4" fontId="18" fillId="27" borderId="277">
      <alignment horizontal="right" vertical="center"/>
    </xf>
    <xf numFmtId="0" fontId="45" fillId="36" borderId="272" applyNumberFormat="0" applyAlignment="0" applyProtection="0"/>
    <xf numFmtId="0" fontId="45" fillId="36" borderId="272" applyNumberFormat="0" applyAlignment="0" applyProtection="0"/>
    <xf numFmtId="0" fontId="27" fillId="52" borderId="274" applyNumberFormat="0" applyFont="0" applyAlignment="0" applyProtection="0"/>
    <xf numFmtId="0" fontId="49" fillId="49" borderId="271" applyNumberFormat="0" applyAlignment="0" applyProtection="0"/>
    <xf numFmtId="0" fontId="52" fillId="0" borderId="273" applyNumberFormat="0" applyFill="0" applyAlignment="0" applyProtection="0"/>
    <xf numFmtId="0" fontId="18" fillId="27" borderId="275">
      <alignment horizontal="right" vertical="center"/>
    </xf>
    <xf numFmtId="0" fontId="19" fillId="52" borderId="274" applyNumberFormat="0" applyFont="0" applyAlignment="0" applyProtection="0"/>
    <xf numFmtId="4" fontId="21" fillId="0" borderId="275">
      <alignment horizontal="right" vertical="center"/>
    </xf>
    <xf numFmtId="0" fontId="52" fillId="0" borderId="273" applyNumberFormat="0" applyFill="0" applyAlignment="0" applyProtection="0"/>
    <xf numFmtId="0" fontId="18" fillId="27" borderId="275">
      <alignment horizontal="right" vertical="center"/>
    </xf>
    <xf numFmtId="0" fontId="18" fillId="27" borderId="275">
      <alignment horizontal="right" vertical="center"/>
    </xf>
    <xf numFmtId="4" fontId="23" fillId="25" borderId="275">
      <alignment horizontal="right" vertical="center"/>
    </xf>
    <xf numFmtId="0" fontId="18" fillId="25" borderId="275">
      <alignment horizontal="right" vertical="center"/>
    </xf>
    <xf numFmtId="4" fontId="18" fillId="25" borderId="275">
      <alignment horizontal="right" vertical="center"/>
    </xf>
    <xf numFmtId="0" fontId="23" fillId="25" borderId="275">
      <alignment horizontal="right" vertical="center"/>
    </xf>
    <xf numFmtId="4" fontId="23" fillId="25" borderId="275">
      <alignment horizontal="right" vertical="center"/>
    </xf>
    <xf numFmtId="0" fontId="18" fillId="27" borderId="275">
      <alignment horizontal="right" vertical="center"/>
    </xf>
    <xf numFmtId="4" fontId="18" fillId="27" borderId="275">
      <alignment horizontal="right" vertical="center"/>
    </xf>
    <xf numFmtId="0" fontId="18" fillId="27" borderId="275">
      <alignment horizontal="right" vertical="center"/>
    </xf>
    <xf numFmtId="4" fontId="18" fillId="27" borderId="275">
      <alignment horizontal="right" vertical="center"/>
    </xf>
    <xf numFmtId="0" fontId="18" fillId="27" borderId="276">
      <alignment horizontal="right" vertical="center"/>
    </xf>
    <xf numFmtId="4" fontId="18" fillId="27" borderId="276">
      <alignment horizontal="right" vertical="center"/>
    </xf>
    <xf numFmtId="0" fontId="18" fillId="27" borderId="277">
      <alignment horizontal="right" vertical="center"/>
    </xf>
    <xf numFmtId="4" fontId="18" fillId="27" borderId="277">
      <alignment horizontal="right" vertical="center"/>
    </xf>
    <xf numFmtId="0" fontId="33" fillId="49" borderId="272" applyNumberFormat="0" applyAlignment="0" applyProtection="0"/>
    <xf numFmtId="0" fontId="21" fillId="27" borderId="278">
      <alignment horizontal="left" vertical="center" wrapText="1" indent="2"/>
    </xf>
    <xf numFmtId="0" fontId="21" fillId="0" borderId="278">
      <alignment horizontal="left" vertical="center" wrapText="1" indent="2"/>
    </xf>
    <xf numFmtId="0" fontId="21" fillId="25" borderId="276">
      <alignment horizontal="left" vertical="center"/>
    </xf>
    <xf numFmtId="0" fontId="45" fillId="36" borderId="272" applyNumberFormat="0" applyAlignment="0" applyProtection="0"/>
    <xf numFmtId="0" fontId="21" fillId="0" borderId="275">
      <alignment horizontal="right" vertical="center"/>
    </xf>
    <xf numFmtId="4" fontId="21" fillId="0" borderId="275">
      <alignment horizontal="right" vertical="center"/>
    </xf>
    <xf numFmtId="0" fontId="21" fillId="0" borderId="275" applyNumberFormat="0" applyFill="0" applyAlignment="0" applyProtection="0"/>
    <xf numFmtId="0" fontId="49" fillId="49" borderId="271" applyNumberFormat="0" applyAlignment="0" applyProtection="0"/>
    <xf numFmtId="167" fontId="21" fillId="53" borderId="275" applyNumberFormat="0" applyFont="0" applyBorder="0" applyAlignment="0" applyProtection="0">
      <alignment horizontal="right" vertical="center"/>
    </xf>
    <xf numFmtId="0" fontId="21" fillId="26" borderId="275"/>
    <xf numFmtId="4" fontId="21" fillId="26" borderId="275"/>
    <xf numFmtId="0" fontId="52" fillId="0" borderId="273" applyNumberFormat="0" applyFill="0" applyAlignment="0" applyProtection="0"/>
    <xf numFmtId="0" fontId="19" fillId="52" borderId="274" applyNumberFormat="0" applyFont="0" applyAlignment="0" applyProtection="0"/>
    <xf numFmtId="0" fontId="27" fillId="52" borderId="274" applyNumberFormat="0" applyFont="0" applyAlignment="0" applyProtection="0"/>
    <xf numFmtId="0" fontId="21" fillId="0" borderId="275" applyNumberFormat="0" applyFill="0" applyAlignment="0" applyProtection="0"/>
    <xf numFmtId="0" fontId="37" fillId="0" borderId="273" applyNumberFormat="0" applyFill="0" applyAlignment="0" applyProtection="0"/>
    <xf numFmtId="0" fontId="52" fillId="0" borderId="273" applyNumberFormat="0" applyFill="0" applyAlignment="0" applyProtection="0"/>
    <xf numFmtId="0" fontId="36" fillId="36" borderId="272" applyNumberFormat="0" applyAlignment="0" applyProtection="0"/>
    <xf numFmtId="0" fontId="33" fillId="49" borderId="272" applyNumberFormat="0" applyAlignment="0" applyProtection="0"/>
    <xf numFmtId="4" fontId="23" fillId="25" borderId="275">
      <alignment horizontal="right" vertical="center"/>
    </xf>
    <xf numFmtId="0" fontId="18" fillId="25" borderId="275">
      <alignment horizontal="right" vertical="center"/>
    </xf>
    <xf numFmtId="167" fontId="21" fillId="53" borderId="275" applyNumberFormat="0" applyFont="0" applyBorder="0" applyAlignment="0" applyProtection="0">
      <alignment horizontal="right" vertical="center"/>
    </xf>
    <xf numFmtId="0" fontId="37" fillId="0" borderId="273" applyNumberFormat="0" applyFill="0" applyAlignment="0" applyProtection="0"/>
    <xf numFmtId="49" fontId="21" fillId="0" borderId="275" applyNumberFormat="0" applyFont="0" applyFill="0" applyBorder="0" applyProtection="0">
      <alignment horizontal="left" vertical="center" indent="2"/>
    </xf>
    <xf numFmtId="49" fontId="21" fillId="0" borderId="276" applyNumberFormat="0" applyFont="0" applyFill="0" applyBorder="0" applyProtection="0">
      <alignment horizontal="left" vertical="center" indent="5"/>
    </xf>
    <xf numFmtId="49" fontId="21" fillId="0" borderId="275" applyNumberFormat="0" applyFont="0" applyFill="0" applyBorder="0" applyProtection="0">
      <alignment horizontal="left" vertical="center" indent="2"/>
    </xf>
    <xf numFmtId="4" fontId="21" fillId="0" borderId="275" applyFill="0" applyBorder="0" applyProtection="0">
      <alignment horizontal="right" vertical="center"/>
    </xf>
    <xf numFmtId="49" fontId="20" fillId="0" borderId="275" applyNumberFormat="0" applyFill="0" applyBorder="0" applyProtection="0">
      <alignment horizontal="left" vertical="center"/>
    </xf>
    <xf numFmtId="0" fontId="21" fillId="0" borderId="278">
      <alignment horizontal="left" vertical="center" wrapText="1" indent="2"/>
    </xf>
    <xf numFmtId="0" fontId="49" fillId="49" borderId="271" applyNumberFormat="0" applyAlignment="0" applyProtection="0"/>
    <xf numFmtId="0" fontId="18" fillId="27" borderId="277">
      <alignment horizontal="right" vertical="center"/>
    </xf>
    <xf numFmtId="0" fontId="36" fillId="36" borderId="272" applyNumberFormat="0" applyAlignment="0" applyProtection="0"/>
    <xf numFmtId="0" fontId="18" fillId="27" borderId="277">
      <alignment horizontal="right" vertical="center"/>
    </xf>
    <xf numFmtId="4" fontId="18" fillId="27" borderId="275">
      <alignment horizontal="right" vertical="center"/>
    </xf>
    <xf numFmtId="0" fontId="18" fillId="27" borderId="275">
      <alignment horizontal="right" vertical="center"/>
    </xf>
    <xf numFmtId="0" fontId="30" fillId="49" borderId="271" applyNumberFormat="0" applyAlignment="0" applyProtection="0"/>
    <xf numFmtId="0" fontId="32" fillId="49" borderId="272" applyNumberFormat="0" applyAlignment="0" applyProtection="0"/>
    <xf numFmtId="0" fontId="37" fillId="0" borderId="273" applyNumberFormat="0" applyFill="0" applyAlignment="0" applyProtection="0"/>
    <xf numFmtId="0" fontId="21" fillId="26" borderId="275"/>
    <xf numFmtId="4" fontId="21" fillId="26" borderId="275"/>
    <xf numFmtId="4" fontId="18" fillId="27" borderId="275">
      <alignment horizontal="right" vertical="center"/>
    </xf>
    <xf numFmtId="0" fontId="23" fillId="25" borderId="275">
      <alignment horizontal="right" vertical="center"/>
    </xf>
    <xf numFmtId="0" fontId="36" fillId="36" borderId="272" applyNumberFormat="0" applyAlignment="0" applyProtection="0"/>
    <xf numFmtId="0" fontId="33" fillId="49" borderId="272" applyNumberFormat="0" applyAlignment="0" applyProtection="0"/>
    <xf numFmtId="4" fontId="21" fillId="0" borderId="275">
      <alignment horizontal="right" vertical="center"/>
    </xf>
    <xf numFmtId="0" fontId="21" fillId="27" borderId="278">
      <alignment horizontal="left" vertical="center" wrapText="1" indent="2"/>
    </xf>
    <xf numFmtId="0" fontId="21" fillId="0" borderId="278">
      <alignment horizontal="left" vertical="center" wrapText="1" indent="2"/>
    </xf>
    <xf numFmtId="0" fontId="49" fillId="49" borderId="271" applyNumberFormat="0" applyAlignment="0" applyProtection="0"/>
    <xf numFmtId="0" fontId="45" fillId="36" borderId="272" applyNumberFormat="0" applyAlignment="0" applyProtection="0"/>
    <xf numFmtId="0" fontId="32" fillId="49" borderId="272" applyNumberFormat="0" applyAlignment="0" applyProtection="0"/>
    <xf numFmtId="0" fontId="30" fillId="49" borderId="271" applyNumberFormat="0" applyAlignment="0" applyProtection="0"/>
    <xf numFmtId="0" fontId="18" fillId="27" borderId="277">
      <alignment horizontal="right" vertical="center"/>
    </xf>
    <xf numFmtId="0" fontId="23" fillId="25" borderId="275">
      <alignment horizontal="right" vertical="center"/>
    </xf>
    <xf numFmtId="4" fontId="18" fillId="25" borderId="275">
      <alignment horizontal="right" vertical="center"/>
    </xf>
    <xf numFmtId="4" fontId="18" fillId="27" borderId="275">
      <alignment horizontal="right" vertical="center"/>
    </xf>
    <xf numFmtId="49" fontId="21" fillId="0" borderId="276" applyNumberFormat="0" applyFont="0" applyFill="0" applyBorder="0" applyProtection="0">
      <alignment horizontal="left" vertical="center" indent="5"/>
    </xf>
    <xf numFmtId="4" fontId="21" fillId="0" borderId="275" applyFill="0" applyBorder="0" applyProtection="0">
      <alignment horizontal="right" vertical="center"/>
    </xf>
    <xf numFmtId="4" fontId="18" fillId="25" borderId="275">
      <alignment horizontal="right" vertical="center"/>
    </xf>
    <xf numFmtId="0" fontId="45" fillId="36" borderId="272" applyNumberFormat="0" applyAlignment="0" applyProtection="0"/>
    <xf numFmtId="0" fontId="36" fillId="36" borderId="272" applyNumberFormat="0" applyAlignment="0" applyProtection="0"/>
    <xf numFmtId="0" fontId="32" fillId="49" borderId="272" applyNumberFormat="0" applyAlignment="0" applyProtection="0"/>
    <xf numFmtId="0" fontId="21" fillId="27" borderId="278">
      <alignment horizontal="left" vertical="center" wrapText="1" indent="2"/>
    </xf>
    <xf numFmtId="0" fontId="21" fillId="0" borderId="278">
      <alignment horizontal="left" vertical="center" wrapText="1" indent="2"/>
    </xf>
    <xf numFmtId="0" fontId="21" fillId="27" borderId="278">
      <alignment horizontal="left" vertical="center" wrapText="1" indent="2"/>
    </xf>
    <xf numFmtId="0" fontId="21" fillId="0" borderId="278">
      <alignment horizontal="left" vertical="center" wrapText="1" indent="2"/>
    </xf>
    <xf numFmtId="0" fontId="30" fillId="49" borderId="271" applyNumberFormat="0" applyAlignment="0" applyProtection="0"/>
    <xf numFmtId="0" fontId="32" fillId="49" borderId="272" applyNumberFormat="0" applyAlignment="0" applyProtection="0"/>
    <xf numFmtId="0" fontId="33" fillId="49" borderId="272" applyNumberFormat="0" applyAlignment="0" applyProtection="0"/>
    <xf numFmtId="0" fontId="36" fillId="36" borderId="272" applyNumberFormat="0" applyAlignment="0" applyProtection="0"/>
    <xf numFmtId="0" fontId="37" fillId="0" borderId="273" applyNumberFormat="0" applyFill="0" applyAlignment="0" applyProtection="0"/>
    <xf numFmtId="0" fontId="45" fillId="36" borderId="272" applyNumberFormat="0" applyAlignment="0" applyProtection="0"/>
    <xf numFmtId="0" fontId="27" fillId="52" borderId="274" applyNumberFormat="0" applyFont="0" applyAlignment="0" applyProtection="0"/>
    <xf numFmtId="0" fontId="19" fillId="52" borderId="274" applyNumberFormat="0" applyFont="0" applyAlignment="0" applyProtection="0"/>
    <xf numFmtId="0" fontId="49" fillId="49" borderId="271" applyNumberFormat="0" applyAlignment="0" applyProtection="0"/>
    <xf numFmtId="0" fontId="52" fillId="0" borderId="273" applyNumberFormat="0" applyFill="0" applyAlignment="0" applyProtection="0"/>
    <xf numFmtId="0" fontId="33" fillId="49" borderId="272" applyNumberFormat="0" applyAlignment="0" applyProtection="0"/>
    <xf numFmtId="0" fontId="45" fillId="36" borderId="272" applyNumberFormat="0" applyAlignment="0" applyProtection="0"/>
    <xf numFmtId="0" fontId="27" fillId="52" borderId="274" applyNumberFormat="0" applyFont="0" applyAlignment="0" applyProtection="0"/>
    <xf numFmtId="0" fontId="49" fillId="49" borderId="271" applyNumberFormat="0" applyAlignment="0" applyProtection="0"/>
    <xf numFmtId="0" fontId="52" fillId="0" borderId="273" applyNumberFormat="0" applyFill="0" applyAlignment="0" applyProtection="0"/>
    <xf numFmtId="0" fontId="18" fillId="27" borderId="291">
      <alignment horizontal="right" vertical="center"/>
    </xf>
    <xf numFmtId="0" fontId="21" fillId="27" borderId="302">
      <alignment horizontal="left" vertical="center" wrapText="1" indent="2"/>
    </xf>
    <xf numFmtId="0" fontId="33" fillId="49" borderId="272" applyNumberFormat="0" applyAlignment="0" applyProtection="0"/>
    <xf numFmtId="4" fontId="21" fillId="0" borderId="283">
      <alignment horizontal="right" vertical="center"/>
    </xf>
    <xf numFmtId="0" fontId="45" fillId="36" borderId="272" applyNumberFormat="0" applyAlignment="0" applyProtection="0"/>
    <xf numFmtId="0" fontId="49" fillId="49" borderId="271" applyNumberFormat="0" applyAlignment="0" applyProtection="0"/>
    <xf numFmtId="0" fontId="52" fillId="0" borderId="273" applyNumberFormat="0" applyFill="0" applyAlignment="0" applyProtection="0"/>
    <xf numFmtId="0" fontId="30" fillId="49" borderId="271" applyNumberFormat="0" applyAlignment="0" applyProtection="0"/>
    <xf numFmtId="0" fontId="32" fillId="49" borderId="272" applyNumberFormat="0" applyAlignment="0" applyProtection="0"/>
    <xf numFmtId="0" fontId="37" fillId="0" borderId="273" applyNumberFormat="0" applyFill="0" applyAlignment="0" applyProtection="0"/>
    <xf numFmtId="49" fontId="21" fillId="0" borderId="275" applyNumberFormat="0" applyFont="0" applyFill="0" applyBorder="0" applyProtection="0">
      <alignment horizontal="left" vertical="center" indent="2"/>
    </xf>
    <xf numFmtId="0" fontId="18" fillId="25" borderId="275">
      <alignment horizontal="right" vertical="center"/>
    </xf>
    <xf numFmtId="4" fontId="18" fillId="25" borderId="275">
      <alignment horizontal="right" vertical="center"/>
    </xf>
    <xf numFmtId="0" fontId="23" fillId="25" borderId="275">
      <alignment horizontal="right" vertical="center"/>
    </xf>
    <xf numFmtId="4" fontId="23" fillId="25" borderId="275">
      <alignment horizontal="right" vertical="center"/>
    </xf>
    <xf numFmtId="0" fontId="18" fillId="27" borderId="275">
      <alignment horizontal="right" vertical="center"/>
    </xf>
    <xf numFmtId="4" fontId="18" fillId="27" borderId="275">
      <alignment horizontal="right" vertical="center"/>
    </xf>
    <xf numFmtId="0" fontId="18" fillId="27" borderId="275">
      <alignment horizontal="right" vertical="center"/>
    </xf>
    <xf numFmtId="4" fontId="18" fillId="27" borderId="275">
      <alignment horizontal="right" vertical="center"/>
    </xf>
    <xf numFmtId="0" fontId="36" fillId="36" borderId="272" applyNumberFormat="0" applyAlignment="0" applyProtection="0"/>
    <xf numFmtId="0" fontId="21" fillId="0" borderId="275">
      <alignment horizontal="right" vertical="center"/>
    </xf>
    <xf numFmtId="4" fontId="21" fillId="0" borderId="275">
      <alignment horizontal="right" vertical="center"/>
    </xf>
    <xf numFmtId="4" fontId="21" fillId="0" borderId="275" applyFill="0" applyBorder="0" applyProtection="0">
      <alignment horizontal="right" vertical="center"/>
    </xf>
    <xf numFmtId="49" fontId="20" fillId="0" borderId="275" applyNumberFormat="0" applyFill="0" applyBorder="0" applyProtection="0">
      <alignment horizontal="left" vertical="center"/>
    </xf>
    <xf numFmtId="0" fontId="21" fillId="0" borderId="275" applyNumberFormat="0" applyFill="0" applyAlignment="0" applyProtection="0"/>
    <xf numFmtId="167" fontId="21" fillId="53" borderId="275" applyNumberFormat="0" applyFont="0" applyBorder="0" applyAlignment="0" applyProtection="0">
      <alignment horizontal="right" vertical="center"/>
    </xf>
    <xf numFmtId="0" fontId="21" fillId="26" borderId="275"/>
    <xf numFmtId="4" fontId="21" fillId="26" borderId="275"/>
    <xf numFmtId="4" fontId="18" fillId="27" borderId="275">
      <alignment horizontal="right" vertical="center"/>
    </xf>
    <xf numFmtId="0" fontId="21" fillId="26" borderId="275"/>
    <xf numFmtId="0" fontId="32" fillId="49" borderId="272" applyNumberFormat="0" applyAlignment="0" applyProtection="0"/>
    <xf numFmtId="0" fontId="18" fillId="25" borderId="275">
      <alignment horizontal="right" vertical="center"/>
    </xf>
    <xf numFmtId="0" fontId="21" fillId="0" borderId="275">
      <alignment horizontal="right" vertical="center"/>
    </xf>
    <xf numFmtId="0" fontId="52" fillId="0" borderId="273" applyNumberFormat="0" applyFill="0" applyAlignment="0" applyProtection="0"/>
    <xf numFmtId="0" fontId="21" fillId="25" borderId="276">
      <alignment horizontal="left" vertical="center"/>
    </xf>
    <xf numFmtId="0" fontId="45" fillId="36" borderId="272" applyNumberFormat="0" applyAlignment="0" applyProtection="0"/>
    <xf numFmtId="167" fontId="21" fillId="53" borderId="275" applyNumberFormat="0" applyFont="0" applyBorder="0" applyAlignment="0" applyProtection="0">
      <alignment horizontal="right" vertical="center"/>
    </xf>
    <xf numFmtId="0" fontId="27" fillId="52" borderId="274" applyNumberFormat="0" applyFont="0" applyAlignment="0" applyProtection="0"/>
    <xf numFmtId="0" fontId="21" fillId="0" borderId="278">
      <alignment horizontal="left" vertical="center" wrapText="1" indent="2"/>
    </xf>
    <xf numFmtId="4" fontId="21" fillId="26" borderId="275"/>
    <xf numFmtId="49" fontId="20" fillId="0" borderId="275" applyNumberFormat="0" applyFill="0" applyBorder="0" applyProtection="0">
      <alignment horizontal="left" vertical="center"/>
    </xf>
    <xf numFmtId="0" fontId="21" fillId="0" borderId="275">
      <alignment horizontal="right" vertical="center"/>
    </xf>
    <xf numFmtId="4" fontId="18" fillId="27" borderId="277">
      <alignment horizontal="right" vertical="center"/>
    </xf>
    <xf numFmtId="4" fontId="18" fillId="27" borderId="275">
      <alignment horizontal="right" vertical="center"/>
    </xf>
    <xf numFmtId="4" fontId="18" fillId="27" borderId="275">
      <alignment horizontal="right" vertical="center"/>
    </xf>
    <xf numFmtId="0" fontId="23" fillId="25" borderId="275">
      <alignment horizontal="right" vertical="center"/>
    </xf>
    <xf numFmtId="0" fontId="18" fillId="25" borderId="275">
      <alignment horizontal="right" vertical="center"/>
    </xf>
    <xf numFmtId="49" fontId="21" fillId="0" borderId="275" applyNumberFormat="0" applyFont="0" applyFill="0" applyBorder="0" applyProtection="0">
      <alignment horizontal="left" vertical="center" indent="2"/>
    </xf>
    <xf numFmtId="0" fontId="45" fillId="36" borderId="272" applyNumberFormat="0" applyAlignment="0" applyProtection="0"/>
    <xf numFmtId="0" fontId="30" fillId="49" borderId="271" applyNumberFormat="0" applyAlignment="0" applyProtection="0"/>
    <xf numFmtId="49" fontId="21" fillId="0" borderId="275" applyNumberFormat="0" applyFont="0" applyFill="0" applyBorder="0" applyProtection="0">
      <alignment horizontal="left" vertical="center" indent="2"/>
    </xf>
    <xf numFmtId="0" fontId="36" fillId="36" borderId="272" applyNumberFormat="0" applyAlignment="0" applyProtection="0"/>
    <xf numFmtId="4" fontId="21" fillId="0" borderId="275" applyFill="0" applyBorder="0" applyProtection="0">
      <alignment horizontal="right" vertical="center"/>
    </xf>
    <xf numFmtId="0" fontId="33" fillId="49" borderId="272" applyNumberFormat="0" applyAlignment="0" applyProtection="0"/>
    <xf numFmtId="0" fontId="52" fillId="0" borderId="273" applyNumberFormat="0" applyFill="0" applyAlignment="0" applyProtection="0"/>
    <xf numFmtId="0" fontId="49" fillId="49" borderId="271" applyNumberFormat="0" applyAlignment="0" applyProtection="0"/>
    <xf numFmtId="0" fontId="21" fillId="0" borderId="275" applyNumberFormat="0" applyFill="0" applyAlignment="0" applyProtection="0"/>
    <xf numFmtId="4" fontId="21" fillId="0" borderId="275">
      <alignment horizontal="right" vertical="center"/>
    </xf>
    <xf numFmtId="0" fontId="21" fillId="0" borderId="275">
      <alignment horizontal="right" vertical="center"/>
    </xf>
    <xf numFmtId="0" fontId="45" fillId="36" borderId="272" applyNumberFormat="0" applyAlignment="0" applyProtection="0"/>
    <xf numFmtId="0" fontId="30" fillId="49" borderId="271" applyNumberFormat="0" applyAlignment="0" applyProtection="0"/>
    <xf numFmtId="0" fontId="32" fillId="49" borderId="272" applyNumberFormat="0" applyAlignment="0" applyProtection="0"/>
    <xf numFmtId="0" fontId="21" fillId="27" borderId="278">
      <alignment horizontal="left" vertical="center" wrapText="1" indent="2"/>
    </xf>
    <xf numFmtId="0" fontId="33" fillId="49" borderId="272" applyNumberFormat="0" applyAlignment="0" applyProtection="0"/>
    <xf numFmtId="0" fontId="33" fillId="49" borderId="272" applyNumberFormat="0" applyAlignment="0" applyProtection="0"/>
    <xf numFmtId="4" fontId="18" fillId="27" borderId="276">
      <alignment horizontal="right" vertical="center"/>
    </xf>
    <xf numFmtId="0" fontId="18" fillId="27" borderId="276">
      <alignment horizontal="right" vertical="center"/>
    </xf>
    <xf numFmtId="0" fontId="18" fillId="27" borderId="275">
      <alignment horizontal="right" vertical="center"/>
    </xf>
    <xf numFmtId="4" fontId="23" fillId="25" borderId="275">
      <alignment horizontal="right" vertical="center"/>
    </xf>
    <xf numFmtId="0" fontId="36" fillId="36" borderId="272" applyNumberFormat="0" applyAlignment="0" applyProtection="0"/>
    <xf numFmtId="0" fontId="37" fillId="0" borderId="273" applyNumberFormat="0" applyFill="0" applyAlignment="0" applyProtection="0"/>
    <xf numFmtId="0" fontId="52" fillId="0" borderId="273" applyNumberFormat="0" applyFill="0" applyAlignment="0" applyProtection="0"/>
    <xf numFmtId="0" fontId="27" fillId="52" borderId="274" applyNumberFormat="0" applyFont="0" applyAlignment="0" applyProtection="0"/>
    <xf numFmtId="0" fontId="45" fillId="36" borderId="272" applyNumberFormat="0" applyAlignment="0" applyProtection="0"/>
    <xf numFmtId="49" fontId="20" fillId="0" borderId="275" applyNumberFormat="0" applyFill="0" applyBorder="0" applyProtection="0">
      <alignment horizontal="left" vertical="center"/>
    </xf>
    <xf numFmtId="0" fontId="21" fillId="27" borderId="278">
      <alignment horizontal="left" vertical="center" wrapText="1" indent="2"/>
    </xf>
    <xf numFmtId="0" fontId="33" fillId="49" borderId="272" applyNumberFormat="0" applyAlignment="0" applyProtection="0"/>
    <xf numFmtId="0" fontId="21" fillId="0" borderId="278">
      <alignment horizontal="left" vertical="center" wrapText="1" indent="2"/>
    </xf>
    <xf numFmtId="0" fontId="27" fillId="52" borderId="274" applyNumberFormat="0" applyFont="0" applyAlignment="0" applyProtection="0"/>
    <xf numFmtId="0" fontId="19" fillId="52" borderId="274" applyNumberFormat="0" applyFont="0" applyAlignment="0" applyProtection="0"/>
    <xf numFmtId="0" fontId="49" fillId="49" borderId="271" applyNumberFormat="0" applyAlignment="0" applyProtection="0"/>
    <xf numFmtId="0" fontId="52" fillId="0" borderId="273" applyNumberFormat="0" applyFill="0" applyAlignment="0" applyProtection="0"/>
    <xf numFmtId="4" fontId="21" fillId="26" borderId="275"/>
    <xf numFmtId="0" fontId="18" fillId="27" borderId="275">
      <alignment horizontal="right" vertical="center"/>
    </xf>
    <xf numFmtId="0" fontId="52" fillId="0" borderId="273" applyNumberFormat="0" applyFill="0" applyAlignment="0" applyProtection="0"/>
    <xf numFmtId="4" fontId="18" fillId="27" borderId="277">
      <alignment horizontal="right" vertical="center"/>
    </xf>
    <xf numFmtId="0" fontId="32" fillId="49" borderId="272" applyNumberFormat="0" applyAlignment="0" applyProtection="0"/>
    <xf numFmtId="0" fontId="18" fillId="27" borderId="276">
      <alignment horizontal="right" vertical="center"/>
    </xf>
    <xf numFmtId="0" fontId="33" fillId="49" borderId="272" applyNumberFormat="0" applyAlignment="0" applyProtection="0"/>
    <xf numFmtId="0" fontId="37" fillId="0" borderId="273" applyNumberFormat="0" applyFill="0" applyAlignment="0" applyProtection="0"/>
    <xf numFmtId="0" fontId="27" fillId="52" borderId="274" applyNumberFormat="0" applyFont="0" applyAlignment="0" applyProtection="0"/>
    <xf numFmtId="4" fontId="18" fillId="27" borderId="276">
      <alignment horizontal="right" vertical="center"/>
    </xf>
    <xf numFmtId="0" fontId="21" fillId="27" borderId="278">
      <alignment horizontal="left" vertical="center" wrapText="1" indent="2"/>
    </xf>
    <xf numFmtId="0" fontId="21" fillId="26" borderId="275"/>
    <xf numFmtId="167" fontId="21" fillId="53" borderId="275" applyNumberFormat="0" applyFont="0" applyBorder="0" applyAlignment="0" applyProtection="0">
      <alignment horizontal="right" vertical="center"/>
    </xf>
    <xf numFmtId="0" fontId="21" fillId="0" borderId="275" applyNumberFormat="0" applyFill="0" applyAlignment="0" applyProtection="0"/>
    <xf numFmtId="4" fontId="21" fillId="0" borderId="275" applyFill="0" applyBorder="0" applyProtection="0">
      <alignment horizontal="right" vertical="center"/>
    </xf>
    <xf numFmtId="4" fontId="18" fillId="25" borderId="275">
      <alignment horizontal="right" vertical="center"/>
    </xf>
    <xf numFmtId="0" fontId="37" fillId="0" borderId="273" applyNumberFormat="0" applyFill="0" applyAlignment="0" applyProtection="0"/>
    <xf numFmtId="49" fontId="20" fillId="0" borderId="275" applyNumberFormat="0" applyFill="0" applyBorder="0" applyProtection="0">
      <alignment horizontal="left" vertical="center"/>
    </xf>
    <xf numFmtId="49" fontId="21" fillId="0" borderId="276" applyNumberFormat="0" applyFont="0" applyFill="0" applyBorder="0" applyProtection="0">
      <alignment horizontal="left" vertical="center" indent="5"/>
    </xf>
    <xf numFmtId="0" fontId="21" fillId="25" borderId="276">
      <alignment horizontal="left" vertical="center"/>
    </xf>
    <xf numFmtId="0" fontId="33" fillId="49" borderId="272" applyNumberFormat="0" applyAlignment="0" applyProtection="0"/>
    <xf numFmtId="4" fontId="18" fillId="27" borderId="277">
      <alignment horizontal="right" vertical="center"/>
    </xf>
    <xf numFmtId="0" fontId="45" fillId="36" borderId="272" applyNumberFormat="0" applyAlignment="0" applyProtection="0"/>
    <xf numFmtId="0" fontId="45" fillId="36" borderId="272" applyNumberFormat="0" applyAlignment="0" applyProtection="0"/>
    <xf numFmtId="0" fontId="27" fillId="52" borderId="274" applyNumberFormat="0" applyFont="0" applyAlignment="0" applyProtection="0"/>
    <xf numFmtId="0" fontId="49" fillId="49" borderId="271" applyNumberFormat="0" applyAlignment="0" applyProtection="0"/>
    <xf numFmtId="0" fontId="52" fillId="0" borderId="273" applyNumberFormat="0" applyFill="0" applyAlignment="0" applyProtection="0"/>
    <xf numFmtId="0" fontId="18" fillId="27" borderId="275">
      <alignment horizontal="right" vertical="center"/>
    </xf>
    <xf numFmtId="0" fontId="19" fillId="52" borderId="274" applyNumberFormat="0" applyFont="0" applyAlignment="0" applyProtection="0"/>
    <xf numFmtId="4" fontId="21" fillId="0" borderId="275">
      <alignment horizontal="right" vertical="center"/>
    </xf>
    <xf numFmtId="0" fontId="52" fillId="0" borderId="273" applyNumberFormat="0" applyFill="0" applyAlignment="0" applyProtection="0"/>
    <xf numFmtId="0" fontId="18" fillId="27" borderId="275">
      <alignment horizontal="right" vertical="center"/>
    </xf>
    <xf numFmtId="0" fontId="18" fillId="27" borderId="275">
      <alignment horizontal="right" vertical="center"/>
    </xf>
    <xf numFmtId="4" fontId="23" fillId="25" borderId="275">
      <alignment horizontal="right" vertical="center"/>
    </xf>
    <xf numFmtId="0" fontId="18" fillId="25" borderId="275">
      <alignment horizontal="right" vertical="center"/>
    </xf>
    <xf numFmtId="4" fontId="18" fillId="25" borderId="275">
      <alignment horizontal="right" vertical="center"/>
    </xf>
    <xf numFmtId="0" fontId="23" fillId="25" borderId="275">
      <alignment horizontal="right" vertical="center"/>
    </xf>
    <xf numFmtId="4" fontId="23" fillId="25" borderId="275">
      <alignment horizontal="right" vertical="center"/>
    </xf>
    <xf numFmtId="0" fontId="18" fillId="27" borderId="275">
      <alignment horizontal="right" vertical="center"/>
    </xf>
    <xf numFmtId="4" fontId="18" fillId="27" borderId="275">
      <alignment horizontal="right" vertical="center"/>
    </xf>
    <xf numFmtId="0" fontId="18" fillId="27" borderId="275">
      <alignment horizontal="right" vertical="center"/>
    </xf>
    <xf numFmtId="4" fontId="18" fillId="27" borderId="275">
      <alignment horizontal="right" vertical="center"/>
    </xf>
    <xf numFmtId="0" fontId="18" fillId="27" borderId="276">
      <alignment horizontal="right" vertical="center"/>
    </xf>
    <xf numFmtId="4" fontId="18" fillId="27" borderId="276">
      <alignment horizontal="right" vertical="center"/>
    </xf>
    <xf numFmtId="0" fontId="18" fillId="27" borderId="277">
      <alignment horizontal="right" vertical="center"/>
    </xf>
    <xf numFmtId="4" fontId="18" fillId="27" borderId="277">
      <alignment horizontal="right" vertical="center"/>
    </xf>
    <xf numFmtId="0" fontId="33" fillId="49" borderId="272" applyNumberFormat="0" applyAlignment="0" applyProtection="0"/>
    <xf numFmtId="0" fontId="21" fillId="27" borderId="278">
      <alignment horizontal="left" vertical="center" wrapText="1" indent="2"/>
    </xf>
    <xf numFmtId="0" fontId="21" fillId="0" borderId="278">
      <alignment horizontal="left" vertical="center" wrapText="1" indent="2"/>
    </xf>
    <xf numFmtId="0" fontId="21" fillId="25" borderId="276">
      <alignment horizontal="left" vertical="center"/>
    </xf>
    <xf numFmtId="0" fontId="45" fillId="36" borderId="272" applyNumberFormat="0" applyAlignment="0" applyProtection="0"/>
    <xf numFmtId="0" fontId="21" fillId="0" borderId="275">
      <alignment horizontal="right" vertical="center"/>
    </xf>
    <xf numFmtId="4" fontId="21" fillId="0" borderId="275">
      <alignment horizontal="right" vertical="center"/>
    </xf>
    <xf numFmtId="0" fontId="21" fillId="0" borderId="275" applyNumberFormat="0" applyFill="0" applyAlignment="0" applyProtection="0"/>
    <xf numFmtId="0" fontId="49" fillId="49" borderId="271" applyNumberFormat="0" applyAlignment="0" applyProtection="0"/>
    <xf numFmtId="167" fontId="21" fillId="53" borderId="275" applyNumberFormat="0" applyFont="0" applyBorder="0" applyAlignment="0" applyProtection="0">
      <alignment horizontal="right" vertical="center"/>
    </xf>
    <xf numFmtId="0" fontId="21" fillId="26" borderId="275"/>
    <xf numFmtId="4" fontId="21" fillId="26" borderId="275"/>
    <xf numFmtId="0" fontId="52" fillId="0" borderId="273" applyNumberFormat="0" applyFill="0" applyAlignment="0" applyProtection="0"/>
    <xf numFmtId="0" fontId="19" fillId="52" borderId="274" applyNumberFormat="0" applyFont="0" applyAlignment="0" applyProtection="0"/>
    <xf numFmtId="0" fontId="27" fillId="52" borderId="274" applyNumberFormat="0" applyFont="0" applyAlignment="0" applyProtection="0"/>
    <xf numFmtId="0" fontId="21" fillId="0" borderId="275" applyNumberFormat="0" applyFill="0" applyAlignment="0" applyProtection="0"/>
    <xf numFmtId="0" fontId="37" fillId="0" borderId="273" applyNumberFormat="0" applyFill="0" applyAlignment="0" applyProtection="0"/>
    <xf numFmtId="0" fontId="52" fillId="0" borderId="273" applyNumberFormat="0" applyFill="0" applyAlignment="0" applyProtection="0"/>
    <xf numFmtId="0" fontId="36" fillId="36" borderId="272" applyNumberFormat="0" applyAlignment="0" applyProtection="0"/>
    <xf numFmtId="0" fontId="33" fillId="49" borderId="272" applyNumberFormat="0" applyAlignment="0" applyProtection="0"/>
    <xf numFmtId="4" fontId="23" fillId="25" borderId="275">
      <alignment horizontal="right" vertical="center"/>
    </xf>
    <xf numFmtId="0" fontId="18" fillId="25" borderId="275">
      <alignment horizontal="right" vertical="center"/>
    </xf>
    <xf numFmtId="167" fontId="21" fillId="53" borderId="275" applyNumberFormat="0" applyFont="0" applyBorder="0" applyAlignment="0" applyProtection="0">
      <alignment horizontal="right" vertical="center"/>
    </xf>
    <xf numFmtId="0" fontId="37" fillId="0" borderId="273" applyNumberFormat="0" applyFill="0" applyAlignment="0" applyProtection="0"/>
    <xf numFmtId="49" fontId="21" fillId="0" borderId="275" applyNumberFormat="0" applyFont="0" applyFill="0" applyBorder="0" applyProtection="0">
      <alignment horizontal="left" vertical="center" indent="2"/>
    </xf>
    <xf numFmtId="49" fontId="21" fillId="0" borderId="276" applyNumberFormat="0" applyFont="0" applyFill="0" applyBorder="0" applyProtection="0">
      <alignment horizontal="left" vertical="center" indent="5"/>
    </xf>
    <xf numFmtId="49" fontId="21" fillId="0" borderId="275" applyNumberFormat="0" applyFont="0" applyFill="0" applyBorder="0" applyProtection="0">
      <alignment horizontal="left" vertical="center" indent="2"/>
    </xf>
    <xf numFmtId="4" fontId="21" fillId="0" borderId="275" applyFill="0" applyBorder="0" applyProtection="0">
      <alignment horizontal="right" vertical="center"/>
    </xf>
    <xf numFmtId="49" fontId="20" fillId="0" borderId="275" applyNumberFormat="0" applyFill="0" applyBorder="0" applyProtection="0">
      <alignment horizontal="left" vertical="center"/>
    </xf>
    <xf numFmtId="0" fontId="21" fillId="0" borderId="278">
      <alignment horizontal="left" vertical="center" wrapText="1" indent="2"/>
    </xf>
    <xf numFmtId="0" fontId="49" fillId="49" borderId="271" applyNumberFormat="0" applyAlignment="0" applyProtection="0"/>
    <xf numFmtId="0" fontId="18" fillId="27" borderId="277">
      <alignment horizontal="right" vertical="center"/>
    </xf>
    <xf numFmtId="0" fontId="36" fillId="36" borderId="272" applyNumberFormat="0" applyAlignment="0" applyProtection="0"/>
    <xf numFmtId="0" fontId="18" fillId="27" borderId="277">
      <alignment horizontal="right" vertical="center"/>
    </xf>
    <xf numFmtId="4" fontId="18" fillId="27" borderId="275">
      <alignment horizontal="right" vertical="center"/>
    </xf>
    <xf numFmtId="0" fontId="18" fillId="27" borderId="275">
      <alignment horizontal="right" vertical="center"/>
    </xf>
    <xf numFmtId="0" fontId="30" fillId="49" borderId="271" applyNumberFormat="0" applyAlignment="0" applyProtection="0"/>
    <xf numFmtId="0" fontId="32" fillId="49" borderId="272" applyNumberFormat="0" applyAlignment="0" applyProtection="0"/>
    <xf numFmtId="0" fontId="37" fillId="0" borderId="273" applyNumberFormat="0" applyFill="0" applyAlignment="0" applyProtection="0"/>
    <xf numFmtId="0" fontId="21" fillId="26" borderId="275"/>
    <xf numFmtId="4" fontId="21" fillId="26" borderId="275"/>
    <xf numFmtId="4" fontId="18" fillId="27" borderId="275">
      <alignment horizontal="right" vertical="center"/>
    </xf>
    <xf numFmtId="0" fontId="23" fillId="25" borderId="275">
      <alignment horizontal="right" vertical="center"/>
    </xf>
    <xf numFmtId="0" fontId="36" fillId="36" borderId="272" applyNumberFormat="0" applyAlignment="0" applyProtection="0"/>
    <xf numFmtId="0" fontId="33" fillId="49" borderId="272" applyNumberFormat="0" applyAlignment="0" applyProtection="0"/>
    <xf numFmtId="4" fontId="21" fillId="0" borderId="275">
      <alignment horizontal="right" vertical="center"/>
    </xf>
    <xf numFmtId="0" fontId="21" fillId="27" borderId="278">
      <alignment horizontal="left" vertical="center" wrapText="1" indent="2"/>
    </xf>
    <xf numFmtId="0" fontId="21" fillId="0" borderId="278">
      <alignment horizontal="left" vertical="center" wrapText="1" indent="2"/>
    </xf>
    <xf numFmtId="0" fontId="49" fillId="49" borderId="271" applyNumberFormat="0" applyAlignment="0" applyProtection="0"/>
    <xf numFmtId="0" fontId="45" fillId="36" borderId="272" applyNumberFormat="0" applyAlignment="0" applyProtection="0"/>
    <xf numFmtId="0" fontId="32" fillId="49" borderId="272" applyNumberFormat="0" applyAlignment="0" applyProtection="0"/>
    <xf numFmtId="0" fontId="30" fillId="49" borderId="271" applyNumberFormat="0" applyAlignment="0" applyProtection="0"/>
    <xf numFmtId="0" fontId="18" fillId="27" borderId="277">
      <alignment horizontal="right" vertical="center"/>
    </xf>
    <xf numFmtId="0" fontId="23" fillId="25" borderId="275">
      <alignment horizontal="right" vertical="center"/>
    </xf>
    <xf numFmtId="4" fontId="18" fillId="25" borderId="275">
      <alignment horizontal="right" vertical="center"/>
    </xf>
    <xf numFmtId="4" fontId="18" fillId="27" borderId="275">
      <alignment horizontal="right" vertical="center"/>
    </xf>
    <xf numFmtId="49" fontId="21" fillId="0" borderId="276" applyNumberFormat="0" applyFont="0" applyFill="0" applyBorder="0" applyProtection="0">
      <alignment horizontal="left" vertical="center" indent="5"/>
    </xf>
    <xf numFmtId="4" fontId="21" fillId="0" borderId="275" applyFill="0" applyBorder="0" applyProtection="0">
      <alignment horizontal="right" vertical="center"/>
    </xf>
    <xf numFmtId="4" fontId="18" fillId="25" borderId="275">
      <alignment horizontal="right" vertical="center"/>
    </xf>
    <xf numFmtId="0" fontId="45" fillId="36" borderId="272" applyNumberFormat="0" applyAlignment="0" applyProtection="0"/>
    <xf numFmtId="0" fontId="36" fillId="36" borderId="272" applyNumberFormat="0" applyAlignment="0" applyProtection="0"/>
    <xf numFmtId="0" fontId="32" fillId="49" borderId="272" applyNumberFormat="0" applyAlignment="0" applyProtection="0"/>
    <xf numFmtId="0" fontId="21" fillId="27" borderId="278">
      <alignment horizontal="left" vertical="center" wrapText="1" indent="2"/>
    </xf>
    <xf numFmtId="0" fontId="21" fillId="0" borderId="278">
      <alignment horizontal="left" vertical="center" wrapText="1" indent="2"/>
    </xf>
    <xf numFmtId="0" fontId="21" fillId="27" borderId="278">
      <alignment horizontal="left" vertical="center" wrapText="1" indent="2"/>
    </xf>
    <xf numFmtId="4" fontId="18" fillId="27" borderId="283">
      <alignment horizontal="right" vertical="center"/>
    </xf>
    <xf numFmtId="0" fontId="33" fillId="49" borderId="296" applyNumberFormat="0" applyAlignment="0" applyProtection="0"/>
    <xf numFmtId="0" fontId="33" fillId="49" borderId="280" applyNumberFormat="0" applyAlignment="0" applyProtection="0"/>
    <xf numFmtId="49" fontId="21" fillId="0" borderId="283" applyNumberFormat="0" applyFont="0" applyFill="0" applyBorder="0" applyProtection="0">
      <alignment horizontal="left" vertical="center" indent="2"/>
    </xf>
    <xf numFmtId="0" fontId="1" fillId="17" borderId="0" applyNumberFormat="0" applyBorder="0" applyAlignment="0" applyProtection="0"/>
    <xf numFmtId="0" fontId="8" fillId="0" borderId="3" applyNumberFormat="0" applyFill="0" applyAlignment="0" applyProtection="0"/>
    <xf numFmtId="0" fontId="5" fillId="4" borderId="1" applyNumberFormat="0" applyAlignment="0" applyProtection="0"/>
    <xf numFmtId="0" fontId="18" fillId="27" borderId="284">
      <alignment horizontal="right" vertical="center"/>
    </xf>
    <xf numFmtId="0" fontId="49" fillId="49" borderId="279" applyNumberFormat="0" applyAlignment="0" applyProtection="0"/>
    <xf numFmtId="0" fontId="1" fillId="20" borderId="0" applyNumberFormat="0" applyBorder="0" applyAlignment="0" applyProtection="0"/>
    <xf numFmtId="4" fontId="21" fillId="0" borderId="283" applyFill="0" applyBorder="0" applyProtection="0">
      <alignment horizontal="right" vertical="center"/>
    </xf>
    <xf numFmtId="0" fontId="18" fillId="27" borderId="290">
      <alignment horizontal="right" vertical="center"/>
    </xf>
    <xf numFmtId="0" fontId="18" fillId="27" borderId="285">
      <alignment horizontal="right" vertical="center"/>
    </xf>
    <xf numFmtId="0" fontId="45" fillId="36" borderId="280" applyNumberFormat="0" applyAlignment="0" applyProtection="0"/>
    <xf numFmtId="0" fontId="49" fillId="49" borderId="279" applyNumberFormat="0" applyAlignment="0" applyProtection="0"/>
    <xf numFmtId="4" fontId="18" fillId="27" borderId="283">
      <alignment horizontal="right" vertical="center"/>
    </xf>
    <xf numFmtId="0" fontId="18" fillId="27" borderId="285">
      <alignment horizontal="right" vertical="center"/>
    </xf>
    <xf numFmtId="0" fontId="1" fillId="5" borderId="0" applyNumberFormat="0" applyBorder="0" applyAlignment="0" applyProtection="0"/>
    <xf numFmtId="0" fontId="52" fillId="0" borderId="281" applyNumberFormat="0" applyFill="0" applyAlignment="0" applyProtection="0"/>
    <xf numFmtId="0" fontId="45" fillId="36" borderId="280" applyNumberFormat="0" applyAlignment="0" applyProtection="0"/>
    <xf numFmtId="0" fontId="21" fillId="0" borderId="283" applyNumberFormat="0" applyFill="0" applyAlignment="0" applyProtection="0"/>
    <xf numFmtId="0" fontId="6" fillId="0" borderId="0" applyNumberFormat="0" applyFill="0" applyBorder="0" applyAlignment="0" applyProtection="0"/>
    <xf numFmtId="0" fontId="49" fillId="49" borderId="279" applyNumberFormat="0" applyAlignment="0" applyProtection="0"/>
    <xf numFmtId="0" fontId="21" fillId="0" borderId="286">
      <alignment horizontal="left" vertical="center" wrapText="1" indent="2"/>
    </xf>
    <xf numFmtId="4" fontId="21" fillId="0" borderId="283">
      <alignment horizontal="right" vertical="center"/>
    </xf>
    <xf numFmtId="0" fontId="27" fillId="52" borderId="282" applyNumberFormat="0" applyFont="0" applyAlignment="0" applyProtection="0"/>
    <xf numFmtId="4" fontId="18" fillId="27" borderId="283">
      <alignment horizontal="right" vertical="center"/>
    </xf>
    <xf numFmtId="0" fontId="27" fillId="52" borderId="282" applyNumberFormat="0" applyFont="0" applyAlignment="0" applyProtection="0"/>
    <xf numFmtId="0" fontId="27" fillId="52" borderId="282" applyNumberFormat="0" applyFont="0" applyAlignment="0" applyProtection="0"/>
    <xf numFmtId="0" fontId="49" fillId="49" borderId="279" applyNumberFormat="0" applyAlignment="0" applyProtection="0"/>
    <xf numFmtId="0" fontId="1" fillId="21" borderId="0" applyNumberFormat="0" applyBorder="0" applyAlignment="0" applyProtection="0"/>
    <xf numFmtId="0" fontId="27" fillId="52" borderId="282" applyNumberFormat="0" applyFont="0" applyAlignment="0" applyProtection="0"/>
    <xf numFmtId="0" fontId="37" fillId="0" borderId="281" applyNumberFormat="0" applyFill="0" applyAlignment="0" applyProtection="0"/>
    <xf numFmtId="0" fontId="9" fillId="19" borderId="0" applyNumberFormat="0" applyBorder="0" applyAlignment="0" applyProtection="0"/>
    <xf numFmtId="0" fontId="21" fillId="27" borderId="286">
      <alignment horizontal="left" vertical="center" wrapText="1" indent="2"/>
    </xf>
    <xf numFmtId="0" fontId="18" fillId="27" borderId="284">
      <alignment horizontal="right" vertical="center"/>
    </xf>
    <xf numFmtId="0" fontId="52" fillId="0" borderId="281" applyNumberFormat="0" applyFill="0" applyAlignment="0" applyProtection="0"/>
    <xf numFmtId="0" fontId="21" fillId="25" borderId="291">
      <alignment horizontal="left" vertical="center"/>
    </xf>
    <xf numFmtId="0" fontId="19" fillId="52" borderId="282" applyNumberFormat="0" applyFont="0" applyAlignment="0" applyProtection="0"/>
    <xf numFmtId="0" fontId="23" fillId="25" borderId="283">
      <alignment horizontal="right" vertical="center"/>
    </xf>
    <xf numFmtId="0" fontId="21" fillId="25" borderId="284">
      <alignment horizontal="left" vertical="center"/>
    </xf>
    <xf numFmtId="0" fontId="9" fillId="16" borderId="0" applyNumberFormat="0" applyBorder="0" applyAlignment="0" applyProtection="0"/>
    <xf numFmtId="4" fontId="18" fillId="27" borderId="283">
      <alignment horizontal="right" vertical="center"/>
    </xf>
    <xf numFmtId="0" fontId="1" fillId="9" borderId="0" applyNumberFormat="0" applyBorder="0" applyAlignment="0" applyProtection="0"/>
    <xf numFmtId="4" fontId="18" fillId="27" borderId="283">
      <alignment horizontal="right" vertical="center"/>
    </xf>
    <xf numFmtId="0" fontId="33" fillId="49" borderId="280" applyNumberFormat="0" applyAlignment="0" applyProtection="0"/>
    <xf numFmtId="0" fontId="52" fillId="0" borderId="281" applyNumberFormat="0" applyFill="0" applyAlignment="0" applyProtection="0"/>
    <xf numFmtId="0" fontId="52" fillId="0" borderId="281" applyNumberFormat="0" applyFill="0" applyAlignment="0" applyProtection="0"/>
    <xf numFmtId="0" fontId="18" fillId="27" borderId="283">
      <alignment horizontal="right" vertical="center"/>
    </xf>
    <xf numFmtId="0" fontId="9" fillId="22" borderId="0" applyNumberFormat="0" applyBorder="0" applyAlignment="0" applyProtection="0"/>
    <xf numFmtId="49" fontId="21" fillId="0" borderId="283" applyNumberFormat="0" applyFont="0" applyFill="0" applyBorder="0" applyProtection="0">
      <alignment horizontal="left" vertical="center" indent="2"/>
    </xf>
    <xf numFmtId="4" fontId="23" fillId="25" borderId="283">
      <alignment horizontal="right" vertical="center"/>
    </xf>
    <xf numFmtId="49" fontId="21" fillId="0" borderId="283" applyNumberFormat="0" applyFont="0" applyFill="0" applyBorder="0" applyProtection="0">
      <alignment horizontal="left" vertical="center" indent="2"/>
    </xf>
    <xf numFmtId="0" fontId="37" fillId="0" borderId="281" applyNumberFormat="0" applyFill="0" applyAlignment="0" applyProtection="0"/>
    <xf numFmtId="0" fontId="4" fillId="4" borderId="2" applyNumberFormat="0" applyAlignment="0" applyProtection="0"/>
    <xf numFmtId="0" fontId="30" fillId="49" borderId="279" applyNumberFormat="0" applyAlignment="0" applyProtection="0"/>
    <xf numFmtId="4" fontId="18" fillId="27" borderId="300">
      <alignment horizontal="right" vertical="center"/>
    </xf>
    <xf numFmtId="0" fontId="21" fillId="0" borderId="299" applyNumberFormat="0" applyFill="0" applyAlignment="0" applyProtection="0"/>
    <xf numFmtId="49" fontId="21" fillId="0" borderId="283" applyNumberFormat="0" applyFont="0" applyFill="0" applyBorder="0" applyProtection="0">
      <alignment horizontal="left" vertical="center" indent="2"/>
    </xf>
    <xf numFmtId="0" fontId="32" fillId="49" borderId="280" applyNumberFormat="0" applyAlignment="0" applyProtection="0"/>
    <xf numFmtId="49" fontId="20" fillId="0" borderId="299" applyNumberFormat="0" applyFill="0" applyBorder="0" applyProtection="0">
      <alignment horizontal="left" vertical="center"/>
    </xf>
    <xf numFmtId="0" fontId="1" fillId="20" borderId="0" applyNumberFormat="0" applyBorder="0" applyAlignment="0" applyProtection="0"/>
    <xf numFmtId="0" fontId="33" fillId="49" borderId="280" applyNumberFormat="0" applyAlignment="0" applyProtection="0"/>
    <xf numFmtId="0" fontId="18" fillId="25" borderId="283">
      <alignment horizontal="right" vertical="center"/>
    </xf>
    <xf numFmtId="0" fontId="45" fillId="36" borderId="280" applyNumberFormat="0" applyAlignment="0" applyProtection="0"/>
    <xf numFmtId="49" fontId="21" fillId="0" borderId="284" applyNumberFormat="0" applyFont="0" applyFill="0" applyBorder="0" applyProtection="0">
      <alignment horizontal="left" vertical="center" indent="5"/>
    </xf>
    <xf numFmtId="0" fontId="18" fillId="27" borderId="299">
      <alignment horizontal="right" vertical="center"/>
    </xf>
    <xf numFmtId="0" fontId="30" fillId="49" borderId="279" applyNumberFormat="0" applyAlignment="0" applyProtection="0"/>
    <xf numFmtId="0" fontId="21" fillId="0" borderId="293">
      <alignment horizontal="left" vertical="center" wrapText="1" indent="2"/>
    </xf>
    <xf numFmtId="49" fontId="21" fillId="0" borderId="283" applyNumberFormat="0" applyFont="0" applyFill="0" applyBorder="0" applyProtection="0">
      <alignment horizontal="left" vertical="center" indent="2"/>
    </xf>
    <xf numFmtId="4" fontId="21" fillId="0" borderId="283" applyFill="0" applyBorder="0" applyProtection="0">
      <alignment horizontal="right" vertical="center"/>
    </xf>
    <xf numFmtId="0" fontId="33" fillId="49" borderId="280" applyNumberFormat="0" applyAlignment="0" applyProtection="0"/>
    <xf numFmtId="167" fontId="21" fillId="53" borderId="299" applyNumberFormat="0" applyFont="0" applyBorder="0" applyAlignment="0" applyProtection="0">
      <alignment horizontal="right" vertical="center"/>
    </xf>
    <xf numFmtId="0" fontId="30" fillId="49" borderId="279" applyNumberFormat="0" applyAlignment="0" applyProtection="0"/>
    <xf numFmtId="0" fontId="1" fillId="5" borderId="0" applyNumberFormat="0" applyBorder="0" applyAlignment="0" applyProtection="0"/>
    <xf numFmtId="4" fontId="23" fillId="25" borderId="283">
      <alignment horizontal="right" vertical="center"/>
    </xf>
    <xf numFmtId="0" fontId="37" fillId="0" borderId="281" applyNumberFormat="0" applyFill="0" applyAlignment="0" applyProtection="0"/>
    <xf numFmtId="0" fontId="36" fillId="36" borderId="280" applyNumberFormat="0" applyAlignment="0" applyProtection="0"/>
    <xf numFmtId="0" fontId="21" fillId="27" borderId="286">
      <alignment horizontal="left" vertical="center" wrapText="1" indent="2"/>
    </xf>
    <xf numFmtId="0" fontId="8" fillId="0" borderId="3" applyNumberFormat="0" applyFill="0" applyAlignment="0" applyProtection="0"/>
    <xf numFmtId="0" fontId="33" fillId="49" borderId="280" applyNumberFormat="0" applyAlignment="0" applyProtection="0"/>
    <xf numFmtId="0" fontId="49" fillId="49" borderId="279" applyNumberFormat="0" applyAlignment="0" applyProtection="0"/>
    <xf numFmtId="0" fontId="18" fillId="27" borderId="283">
      <alignment horizontal="right" vertical="center"/>
    </xf>
    <xf numFmtId="0" fontId="1" fillId="14" borderId="0" applyNumberFormat="0" applyBorder="0" applyAlignment="0" applyProtection="0"/>
    <xf numFmtId="0" fontId="45" fillId="36" borderId="280" applyNumberFormat="0" applyAlignment="0" applyProtection="0"/>
    <xf numFmtId="0" fontId="52" fillId="0" borderId="288" applyNumberFormat="0" applyFill="0" applyAlignment="0" applyProtection="0"/>
    <xf numFmtId="4" fontId="21" fillId="26" borderId="299"/>
    <xf numFmtId="4" fontId="18" fillId="25" borderId="283">
      <alignment horizontal="right" vertical="center"/>
    </xf>
    <xf numFmtId="0" fontId="27" fillId="52" borderId="282" applyNumberFormat="0" applyFont="0" applyAlignment="0" applyProtection="0"/>
    <xf numFmtId="0" fontId="18" fillId="27" borderId="283">
      <alignment horizontal="right" vertical="center"/>
    </xf>
    <xf numFmtId="0" fontId="18" fillId="25" borderId="283">
      <alignment horizontal="right" vertical="center"/>
    </xf>
    <xf numFmtId="0" fontId="6" fillId="0" borderId="0" applyNumberFormat="0" applyFill="0" applyBorder="0" applyAlignment="0" applyProtection="0"/>
    <xf numFmtId="0" fontId="21" fillId="27" borderId="302">
      <alignment horizontal="left" vertical="center" wrapText="1" indent="2"/>
    </xf>
    <xf numFmtId="0" fontId="52" fillId="0" borderId="281" applyNumberFormat="0" applyFill="0" applyAlignment="0" applyProtection="0"/>
    <xf numFmtId="0" fontId="1" fillId="21" borderId="0" applyNumberFormat="0" applyBorder="0" applyAlignment="0" applyProtection="0"/>
    <xf numFmtId="167" fontId="21" fillId="53" borderId="283" applyNumberFormat="0" applyFont="0" applyBorder="0" applyAlignment="0" applyProtection="0">
      <alignment horizontal="right" vertical="center"/>
    </xf>
    <xf numFmtId="0" fontId="52" fillId="0" borderId="281" applyNumberFormat="0" applyFill="0" applyAlignment="0" applyProtection="0"/>
    <xf numFmtId="167" fontId="21" fillId="53" borderId="283" applyNumberFormat="0" applyFont="0" applyBorder="0" applyAlignment="0" applyProtection="0">
      <alignment horizontal="right" vertical="center"/>
    </xf>
    <xf numFmtId="0" fontId="45" fillId="36" borderId="280" applyNumberFormat="0" applyAlignment="0" applyProtection="0"/>
    <xf numFmtId="0" fontId="21" fillId="25" borderId="300">
      <alignment horizontal="left" vertical="center"/>
    </xf>
    <xf numFmtId="0" fontId="45" fillId="36" borderId="280" applyNumberFormat="0" applyAlignment="0" applyProtection="0"/>
    <xf numFmtId="0" fontId="1" fillId="15" borderId="0" applyNumberFormat="0" applyBorder="0" applyAlignment="0" applyProtection="0"/>
    <xf numFmtId="4" fontId="18" fillId="27" borderId="283">
      <alignment horizontal="right" vertical="center"/>
    </xf>
    <xf numFmtId="0" fontId="45" fillId="36" borderId="280" applyNumberFormat="0" applyAlignment="0" applyProtection="0"/>
    <xf numFmtId="0" fontId="33" fillId="49" borderId="280" applyNumberFormat="0" applyAlignment="0" applyProtection="0"/>
    <xf numFmtId="0" fontId="9" fillId="10" borderId="0" applyNumberFormat="0" applyBorder="0" applyAlignment="0" applyProtection="0"/>
    <xf numFmtId="4" fontId="18" fillId="27" borderId="283">
      <alignment horizontal="right" vertical="center"/>
    </xf>
    <xf numFmtId="0" fontId="27" fillId="52" borderId="282" applyNumberFormat="0" applyFont="0" applyAlignment="0" applyProtection="0"/>
    <xf numFmtId="0" fontId="21" fillId="27" borderId="278">
      <alignment horizontal="left" vertical="center" wrapText="1" indent="2"/>
    </xf>
    <xf numFmtId="0" fontId="33" fillId="49" borderId="280" applyNumberFormat="0" applyAlignment="0" applyProtection="0"/>
    <xf numFmtId="0" fontId="1" fillId="18" borderId="0" applyNumberFormat="0" applyBorder="0" applyAlignment="0" applyProtection="0"/>
    <xf numFmtId="0" fontId="49" fillId="49" borderId="279" applyNumberFormat="0" applyAlignment="0" applyProtection="0"/>
    <xf numFmtId="4" fontId="18" fillId="27" borderId="284">
      <alignment horizontal="right" vertical="center"/>
    </xf>
    <xf numFmtId="0" fontId="45" fillId="36" borderId="280" applyNumberFormat="0" applyAlignment="0" applyProtection="0"/>
    <xf numFmtId="0" fontId="1" fillId="15" borderId="0" applyNumberFormat="0" applyBorder="0" applyAlignment="0" applyProtection="0"/>
    <xf numFmtId="0" fontId="1" fillId="18" borderId="0" applyNumberFormat="0" applyBorder="0" applyAlignment="0" applyProtection="0"/>
    <xf numFmtId="0" fontId="27" fillId="52" borderId="282" applyNumberFormat="0" applyFont="0" applyAlignment="0" applyProtection="0"/>
    <xf numFmtId="0" fontId="33" fillId="49" borderId="280" applyNumberFormat="0" applyAlignment="0" applyProtection="0"/>
    <xf numFmtId="0" fontId="27" fillId="52" borderId="282" applyNumberFormat="0" applyFont="0" applyAlignment="0" applyProtection="0"/>
    <xf numFmtId="0" fontId="8" fillId="0" borderId="3" applyNumberFormat="0" applyFill="0" applyAlignment="0" applyProtection="0"/>
    <xf numFmtId="0" fontId="21" fillId="0" borderId="283" applyNumberFormat="0" applyFill="0" applyAlignment="0" applyProtection="0"/>
    <xf numFmtId="4" fontId="18" fillId="25" borderId="290">
      <alignment horizontal="right" vertical="center"/>
    </xf>
    <xf numFmtId="0" fontId="52" fillId="0" borderId="281" applyNumberFormat="0" applyFill="0" applyAlignment="0" applyProtection="0"/>
    <xf numFmtId="0" fontId="36" fillId="36" borderId="280" applyNumberFormat="0" applyAlignment="0" applyProtection="0"/>
    <xf numFmtId="0" fontId="21" fillId="27" borderId="286">
      <alignment horizontal="left" vertical="center" wrapText="1" indent="2"/>
    </xf>
    <xf numFmtId="4" fontId="21" fillId="26" borderId="283"/>
    <xf numFmtId="0" fontId="49" fillId="49" borderId="279" applyNumberFormat="0" applyAlignment="0" applyProtection="0"/>
    <xf numFmtId="0" fontId="30" fillId="49" borderId="295" applyNumberFormat="0" applyAlignment="0" applyProtection="0"/>
    <xf numFmtId="49" fontId="21" fillId="0" borderId="284" applyNumberFormat="0" applyFont="0" applyFill="0" applyBorder="0" applyProtection="0">
      <alignment horizontal="left" vertical="center" indent="5"/>
    </xf>
    <xf numFmtId="0" fontId="21" fillId="26" borderId="283"/>
    <xf numFmtId="0" fontId="49" fillId="49" borderId="279" applyNumberFormat="0" applyAlignment="0" applyProtection="0"/>
    <xf numFmtId="0" fontId="6" fillId="0" borderId="0" applyNumberFormat="0" applyFill="0" applyBorder="0" applyAlignment="0" applyProtection="0"/>
    <xf numFmtId="0" fontId="18" fillId="27" borderId="283">
      <alignment horizontal="right" vertical="center"/>
    </xf>
    <xf numFmtId="0" fontId="18" fillId="27" borderId="299">
      <alignment horizontal="right" vertical="center"/>
    </xf>
    <xf numFmtId="0" fontId="18" fillId="27" borderId="283">
      <alignment horizontal="right" vertical="center"/>
    </xf>
    <xf numFmtId="0" fontId="45" fillId="36" borderId="280" applyNumberFormat="0" applyAlignment="0" applyProtection="0"/>
    <xf numFmtId="0" fontId="9" fillId="7" borderId="0" applyNumberFormat="0" applyBorder="0" applyAlignment="0" applyProtection="0"/>
    <xf numFmtId="4" fontId="21" fillId="0" borderId="283">
      <alignment horizontal="right" vertical="center"/>
    </xf>
    <xf numFmtId="0" fontId="21" fillId="25" borderId="284">
      <alignment horizontal="left" vertical="center"/>
    </xf>
    <xf numFmtId="0" fontId="18" fillId="27" borderId="285">
      <alignment horizontal="right" vertical="center"/>
    </xf>
    <xf numFmtId="0" fontId="21" fillId="0" borderId="286">
      <alignment horizontal="left" vertical="center" wrapText="1" indent="2"/>
    </xf>
    <xf numFmtId="0" fontId="36" fillId="36" borderId="280" applyNumberFormat="0" applyAlignment="0" applyProtection="0"/>
    <xf numFmtId="0" fontId="33" fillId="49" borderId="280" applyNumberFormat="0" applyAlignment="0" applyProtection="0"/>
    <xf numFmtId="4" fontId="23" fillId="25" borderId="283">
      <alignment horizontal="right" vertical="center"/>
    </xf>
    <xf numFmtId="0" fontId="8" fillId="0" borderId="3" applyNumberFormat="0" applyFill="0" applyAlignment="0" applyProtection="0"/>
    <xf numFmtId="167" fontId="21" fillId="53" borderId="283" applyNumberFormat="0" applyFont="0" applyBorder="0" applyAlignment="0" applyProtection="0">
      <alignment horizontal="right" vertical="center"/>
    </xf>
    <xf numFmtId="49" fontId="20" fillId="0" borderId="283" applyNumberFormat="0" applyFill="0" applyBorder="0" applyProtection="0">
      <alignment horizontal="left" vertical="center"/>
    </xf>
    <xf numFmtId="0" fontId="18" fillId="27" borderId="283">
      <alignment horizontal="right" vertical="center"/>
    </xf>
    <xf numFmtId="4" fontId="18" fillId="27" borderId="285">
      <alignment horizontal="right" vertical="center"/>
    </xf>
    <xf numFmtId="0" fontId="30" fillId="49" borderId="279" applyNumberFormat="0" applyAlignment="0" applyProtection="0"/>
    <xf numFmtId="0" fontId="52" fillId="0" borderId="297" applyNumberFormat="0" applyFill="0" applyAlignment="0" applyProtection="0"/>
    <xf numFmtId="0" fontId="23" fillId="25" borderId="283">
      <alignment horizontal="right" vertical="center"/>
    </xf>
    <xf numFmtId="0" fontId="18" fillId="25" borderId="283">
      <alignment horizontal="right" vertical="center"/>
    </xf>
    <xf numFmtId="4" fontId="21" fillId="0" borderId="283">
      <alignment horizontal="right" vertical="center"/>
    </xf>
    <xf numFmtId="0" fontId="45" fillId="36" borderId="287" applyNumberFormat="0" applyAlignment="0" applyProtection="0"/>
    <xf numFmtId="0" fontId="33" fillId="49" borderId="287" applyNumberFormat="0" applyAlignment="0" applyProtection="0"/>
    <xf numFmtId="167" fontId="21" fillId="53" borderId="283" applyNumberFormat="0" applyFont="0" applyBorder="0" applyAlignment="0" applyProtection="0">
      <alignment horizontal="right" vertical="center"/>
    </xf>
    <xf numFmtId="0" fontId="52" fillId="0" borderId="281" applyNumberFormat="0" applyFill="0" applyAlignment="0" applyProtection="0"/>
    <xf numFmtId="0" fontId="1" fillId="11" borderId="0" applyNumberFormat="0" applyBorder="0" applyAlignment="0" applyProtection="0"/>
    <xf numFmtId="0" fontId="37" fillId="0" borderId="297" applyNumberFormat="0" applyFill="0" applyAlignment="0" applyProtection="0"/>
    <xf numFmtId="0" fontId="32" fillId="49" borderId="280" applyNumberFormat="0" applyAlignment="0" applyProtection="0"/>
    <xf numFmtId="0" fontId="1" fillId="18" borderId="0" applyNumberFormat="0" applyBorder="0" applyAlignment="0" applyProtection="0"/>
    <xf numFmtId="0" fontId="23" fillId="25" borderId="283">
      <alignment horizontal="right" vertical="center"/>
    </xf>
    <xf numFmtId="0" fontId="21" fillId="0" borderId="283">
      <alignment horizontal="right" vertical="center"/>
    </xf>
    <xf numFmtId="0" fontId="18" fillId="27" borderId="284">
      <alignment horizontal="right" vertical="center"/>
    </xf>
    <xf numFmtId="0" fontId="33" fillId="49" borderId="280" applyNumberFormat="0" applyAlignment="0" applyProtection="0"/>
    <xf numFmtId="0" fontId="33" fillId="49" borderId="280" applyNumberFormat="0" applyAlignment="0" applyProtection="0"/>
    <xf numFmtId="4" fontId="21" fillId="26" borderId="283"/>
    <xf numFmtId="0" fontId="37" fillId="0" borderId="281" applyNumberFormat="0" applyFill="0" applyAlignment="0" applyProtection="0"/>
    <xf numFmtId="0" fontId="36" fillId="36" borderId="280" applyNumberFormat="0" applyAlignment="0" applyProtection="0"/>
    <xf numFmtId="0" fontId="21" fillId="0" borderId="283">
      <alignment horizontal="right" vertical="center"/>
    </xf>
    <xf numFmtId="0" fontId="1" fillId="6" borderId="0" applyNumberFormat="0" applyBorder="0" applyAlignment="0" applyProtection="0"/>
    <xf numFmtId="0" fontId="21" fillId="0" borderId="283">
      <alignment horizontal="right" vertical="center"/>
    </xf>
    <xf numFmtId="0" fontId="49" fillId="49" borderId="295" applyNumberFormat="0" applyAlignment="0" applyProtection="0"/>
    <xf numFmtId="0" fontId="21" fillId="26" borderId="283"/>
    <xf numFmtId="167" fontId="21" fillId="53" borderId="283" applyNumberFormat="0" applyFont="0" applyBorder="0" applyAlignment="0" applyProtection="0">
      <alignment horizontal="right" vertical="center"/>
    </xf>
    <xf numFmtId="0" fontId="32" fillId="49" borderId="280" applyNumberFormat="0" applyAlignment="0" applyProtection="0"/>
    <xf numFmtId="0" fontId="33" fillId="49" borderId="296" applyNumberFormat="0" applyAlignment="0" applyProtection="0"/>
    <xf numFmtId="4" fontId="21" fillId="26" borderId="283"/>
    <xf numFmtId="0" fontId="21" fillId="27" borderId="286">
      <alignment horizontal="left" vertical="center" wrapText="1" indent="2"/>
    </xf>
    <xf numFmtId="0" fontId="7" fillId="0" borderId="0" applyNumberFormat="0" applyFill="0" applyBorder="0" applyAlignment="0" applyProtection="0"/>
    <xf numFmtId="0" fontId="1" fillId="21" borderId="0" applyNumberFormat="0" applyBorder="0" applyAlignment="0" applyProtection="0"/>
    <xf numFmtId="4" fontId="18" fillId="27" borderId="299">
      <alignment horizontal="right" vertical="center"/>
    </xf>
    <xf numFmtId="0" fontId="36" fillId="36" borderId="280" applyNumberFormat="0" applyAlignment="0" applyProtection="0"/>
    <xf numFmtId="0" fontId="32" fillId="49" borderId="280" applyNumberFormat="0" applyAlignment="0" applyProtection="0"/>
    <xf numFmtId="0" fontId="52" fillId="0" borderId="281" applyNumberFormat="0" applyFill="0" applyAlignment="0" applyProtection="0"/>
    <xf numFmtId="0" fontId="1" fillId="12" borderId="0" applyNumberFormat="0" applyBorder="0" applyAlignment="0" applyProtection="0"/>
    <xf numFmtId="0" fontId="18" fillId="27" borderId="300">
      <alignment horizontal="right" vertical="center"/>
    </xf>
    <xf numFmtId="0" fontId="30" fillId="49" borderId="279" applyNumberFormat="0" applyAlignment="0" applyProtection="0"/>
    <xf numFmtId="0" fontId="21" fillId="27" borderId="286">
      <alignment horizontal="left" vertical="center" wrapText="1" indent="2"/>
    </xf>
    <xf numFmtId="0" fontId="27" fillId="52" borderId="282" applyNumberFormat="0" applyFont="0" applyAlignment="0" applyProtection="0"/>
    <xf numFmtId="0" fontId="18" fillId="27" borderId="284">
      <alignment horizontal="right" vertical="center"/>
    </xf>
    <xf numFmtId="4" fontId="18" fillId="25" borderId="283">
      <alignment horizontal="right" vertical="center"/>
    </xf>
    <xf numFmtId="0" fontId="21" fillId="27" borderId="286">
      <alignment horizontal="left" vertical="center" wrapText="1" indent="2"/>
    </xf>
    <xf numFmtId="0" fontId="21" fillId="0" borderId="286">
      <alignment horizontal="left" vertical="center" wrapText="1" indent="2"/>
    </xf>
    <xf numFmtId="0" fontId="1" fillId="6" borderId="0" applyNumberFormat="0" applyBorder="0" applyAlignment="0" applyProtection="0"/>
    <xf numFmtId="0" fontId="52" fillId="0" borderId="288" applyNumberFormat="0" applyFill="0" applyAlignment="0" applyProtection="0"/>
    <xf numFmtId="0" fontId="21" fillId="0" borderId="283" applyNumberFormat="0" applyFill="0" applyAlignment="0" applyProtection="0"/>
    <xf numFmtId="0" fontId="21" fillId="25" borderId="291">
      <alignment horizontal="left" vertical="center"/>
    </xf>
    <xf numFmtId="4" fontId="23" fillId="25" borderId="283">
      <alignment horizontal="right" vertical="center"/>
    </xf>
    <xf numFmtId="0" fontId="32" fillId="49" borderId="280" applyNumberFormat="0" applyAlignment="0" applyProtection="0"/>
    <xf numFmtId="0" fontId="7" fillId="0" borderId="0" applyNumberFormat="0" applyFill="0" applyBorder="0" applyAlignment="0" applyProtection="0"/>
    <xf numFmtId="0" fontId="21" fillId="0" borderId="283" applyNumberFormat="0" applyFill="0" applyAlignment="0" applyProtection="0"/>
    <xf numFmtId="4" fontId="21" fillId="26" borderId="283"/>
    <xf numFmtId="0" fontId="21" fillId="0" borderId="299">
      <alignment horizontal="right" vertical="center"/>
    </xf>
    <xf numFmtId="0" fontId="1" fillId="8" borderId="0" applyNumberFormat="0" applyBorder="0" applyAlignment="0" applyProtection="0"/>
    <xf numFmtId="0" fontId="1" fillId="15" borderId="0" applyNumberFormat="0" applyBorder="0" applyAlignment="0" applyProtection="0"/>
    <xf numFmtId="0" fontId="45" fillId="36" borderId="287" applyNumberFormat="0" applyAlignment="0" applyProtection="0"/>
    <xf numFmtId="0" fontId="45" fillId="36" borderId="280" applyNumberFormat="0" applyAlignment="0" applyProtection="0"/>
    <xf numFmtId="4" fontId="18" fillId="25" borderId="283">
      <alignment horizontal="right" vertical="center"/>
    </xf>
    <xf numFmtId="4" fontId="21" fillId="0" borderId="283" applyFill="0" applyBorder="0" applyProtection="0">
      <alignment horizontal="right" vertical="center"/>
    </xf>
    <xf numFmtId="0" fontId="4" fillId="4" borderId="2" applyNumberFormat="0" applyAlignment="0" applyProtection="0"/>
    <xf numFmtId="0" fontId="52" fillId="0" borderId="281" applyNumberFormat="0" applyFill="0" applyAlignment="0" applyProtection="0"/>
    <xf numFmtId="0" fontId="18" fillId="25" borderId="283">
      <alignment horizontal="right" vertical="center"/>
    </xf>
    <xf numFmtId="0" fontId="21" fillId="26" borderId="290"/>
    <xf numFmtId="0" fontId="33" fillId="49" borderId="280" applyNumberFormat="0" applyAlignment="0" applyProtection="0"/>
    <xf numFmtId="4" fontId="18" fillId="25" borderId="283">
      <alignment horizontal="right" vertical="center"/>
    </xf>
    <xf numFmtId="0" fontId="37" fillId="0" borderId="281" applyNumberFormat="0" applyFill="0" applyAlignment="0" applyProtection="0"/>
    <xf numFmtId="0" fontId="9" fillId="7" borderId="0" applyNumberFormat="0" applyBorder="0" applyAlignment="0" applyProtection="0"/>
    <xf numFmtId="0" fontId="52" fillId="0" borderId="281" applyNumberFormat="0" applyFill="0" applyAlignment="0" applyProtection="0"/>
    <xf numFmtId="49" fontId="21" fillId="0" borderId="283" applyNumberFormat="0" applyFont="0" applyFill="0" applyBorder="0" applyProtection="0">
      <alignment horizontal="left" vertical="center" indent="2"/>
    </xf>
    <xf numFmtId="0" fontId="21" fillId="0" borderId="286">
      <alignment horizontal="left" vertical="center" wrapText="1" indent="2"/>
    </xf>
    <xf numFmtId="49" fontId="21" fillId="0" borderId="284" applyNumberFormat="0" applyFont="0" applyFill="0" applyBorder="0" applyProtection="0">
      <alignment horizontal="left" vertical="center" indent="5"/>
    </xf>
    <xf numFmtId="0" fontId="21" fillId="0" borderId="283">
      <alignment horizontal="right" vertical="center"/>
    </xf>
    <xf numFmtId="4" fontId="23" fillId="25" borderId="283">
      <alignment horizontal="right" vertical="center"/>
    </xf>
    <xf numFmtId="0" fontId="52" fillId="0" borderId="281" applyNumberFormat="0" applyFill="0" applyAlignment="0" applyProtection="0"/>
    <xf numFmtId="0" fontId="32" fillId="49" borderId="280" applyNumberFormat="0" applyAlignment="0" applyProtection="0"/>
    <xf numFmtId="0" fontId="21" fillId="26" borderId="283"/>
    <xf numFmtId="0" fontId="52" fillId="0" borderId="281" applyNumberFormat="0" applyFill="0" applyAlignment="0" applyProtection="0"/>
    <xf numFmtId="4" fontId="18" fillId="27" borderId="283">
      <alignment horizontal="right" vertical="center"/>
    </xf>
    <xf numFmtId="0" fontId="52" fillId="0" borderId="281" applyNumberFormat="0" applyFill="0" applyAlignment="0" applyProtection="0"/>
    <xf numFmtId="0" fontId="49" fillId="49" borderId="279" applyNumberFormat="0" applyAlignment="0" applyProtection="0"/>
    <xf numFmtId="0" fontId="49" fillId="49" borderId="279" applyNumberFormat="0" applyAlignment="0" applyProtection="0"/>
    <xf numFmtId="0" fontId="37" fillId="0" borderId="281" applyNumberFormat="0" applyFill="0" applyAlignment="0" applyProtection="0"/>
    <xf numFmtId="0" fontId="33" fillId="49" borderId="280" applyNumberFormat="0" applyAlignment="0" applyProtection="0"/>
    <xf numFmtId="0" fontId="18" fillId="27" borderId="283">
      <alignment horizontal="right" vertical="center"/>
    </xf>
    <xf numFmtId="0" fontId="18" fillId="27" borderId="275">
      <alignment horizontal="right" vertical="center"/>
    </xf>
    <xf numFmtId="0" fontId="9" fillId="19" borderId="0" applyNumberFormat="0" applyBorder="0" applyAlignment="0" applyProtection="0"/>
    <xf numFmtId="0" fontId="1" fillId="12" borderId="0" applyNumberFormat="0" applyBorder="0" applyAlignment="0" applyProtection="0"/>
    <xf numFmtId="0" fontId="37" fillId="0" borderId="281" applyNumberFormat="0" applyFill="0" applyAlignment="0" applyProtection="0"/>
    <xf numFmtId="4" fontId="18" fillId="25" borderId="283">
      <alignment horizontal="right" vertical="center"/>
    </xf>
    <xf numFmtId="49" fontId="21" fillId="0" borderId="283" applyNumberFormat="0" applyFont="0" applyFill="0" applyBorder="0" applyProtection="0">
      <alignment horizontal="left" vertical="center" indent="2"/>
    </xf>
    <xf numFmtId="0" fontId="18" fillId="25" borderId="283">
      <alignment horizontal="right" vertical="center"/>
    </xf>
    <xf numFmtId="49" fontId="21" fillId="0" borderId="300" applyNumberFormat="0" applyFont="0" applyFill="0" applyBorder="0" applyProtection="0">
      <alignment horizontal="left" vertical="center" indent="5"/>
    </xf>
    <xf numFmtId="0" fontId="4" fillId="4" borderId="2" applyNumberFormat="0" applyAlignment="0" applyProtection="0"/>
    <xf numFmtId="0" fontId="18" fillId="27" borderId="283">
      <alignment horizontal="right" vertical="center"/>
    </xf>
    <xf numFmtId="0" fontId="1" fillId="9" borderId="0" applyNumberFormat="0" applyBorder="0" applyAlignment="0" applyProtection="0"/>
    <xf numFmtId="0" fontId="21" fillId="26" borderId="283"/>
    <xf numFmtId="0" fontId="21" fillId="25" borderId="284">
      <alignment horizontal="left" vertical="center"/>
    </xf>
    <xf numFmtId="0" fontId="23" fillId="25" borderId="283">
      <alignment horizontal="right" vertical="center"/>
    </xf>
    <xf numFmtId="4" fontId="18" fillId="27" borderId="299">
      <alignment horizontal="right" vertical="center"/>
    </xf>
    <xf numFmtId="0" fontId="21" fillId="0" borderId="283" applyNumberFormat="0" applyFill="0" applyAlignment="0" applyProtection="0"/>
    <xf numFmtId="0" fontId="45" fillId="36" borderId="280" applyNumberFormat="0" applyAlignment="0" applyProtection="0"/>
    <xf numFmtId="0" fontId="37" fillId="0" borderId="281" applyNumberFormat="0" applyFill="0" applyAlignment="0" applyProtection="0"/>
    <xf numFmtId="0" fontId="9" fillId="13" borderId="0" applyNumberFormat="0" applyBorder="0" applyAlignment="0" applyProtection="0"/>
    <xf numFmtId="0" fontId="45" fillId="36" borderId="280" applyNumberFormat="0" applyAlignment="0" applyProtection="0"/>
    <xf numFmtId="4" fontId="18" fillId="27" borderId="290">
      <alignment horizontal="right" vertical="center"/>
    </xf>
    <xf numFmtId="0" fontId="1" fillId="14" borderId="0" applyNumberFormat="0" applyBorder="0" applyAlignment="0" applyProtection="0"/>
    <xf numFmtId="0" fontId="52" fillId="0" borderId="281" applyNumberFormat="0" applyFill="0" applyAlignment="0" applyProtection="0"/>
    <xf numFmtId="0" fontId="9" fillId="22" borderId="0" applyNumberFormat="0" applyBorder="0" applyAlignment="0" applyProtection="0"/>
    <xf numFmtId="0" fontId="18" fillId="27" borderId="283">
      <alignment horizontal="right" vertical="center"/>
    </xf>
    <xf numFmtId="0" fontId="33" fillId="49" borderId="280" applyNumberFormat="0" applyAlignment="0" applyProtection="0"/>
    <xf numFmtId="0" fontId="18" fillId="27" borderId="283">
      <alignment horizontal="right" vertical="center"/>
    </xf>
    <xf numFmtId="0" fontId="1" fillId="8" borderId="0" applyNumberFormat="0" applyBorder="0" applyAlignment="0" applyProtection="0"/>
    <xf numFmtId="0" fontId="1" fillId="21" borderId="0" applyNumberFormat="0" applyBorder="0" applyAlignment="0" applyProtection="0"/>
    <xf numFmtId="4" fontId="18" fillId="27" borderId="284">
      <alignment horizontal="right" vertical="center"/>
    </xf>
    <xf numFmtId="0" fontId="9" fillId="10" borderId="0" applyNumberFormat="0" applyBorder="0" applyAlignment="0" applyProtection="0"/>
    <xf numFmtId="4" fontId="21" fillId="0" borderId="283">
      <alignment horizontal="right" vertical="center"/>
    </xf>
    <xf numFmtId="4" fontId="21" fillId="0" borderId="299">
      <alignment horizontal="right" vertical="center"/>
    </xf>
    <xf numFmtId="0" fontId="9" fillId="19" borderId="0" applyNumberFormat="0" applyBorder="0" applyAlignment="0" applyProtection="0"/>
    <xf numFmtId="0" fontId="21" fillId="0" borderId="286">
      <alignment horizontal="left" vertical="center" wrapText="1" indent="2"/>
    </xf>
    <xf numFmtId="0" fontId="18" fillId="25" borderId="283">
      <alignment horizontal="right" vertical="center"/>
    </xf>
    <xf numFmtId="0" fontId="18" fillId="27" borderId="285">
      <alignment horizontal="right" vertical="center"/>
    </xf>
    <xf numFmtId="0" fontId="33" fillId="49" borderId="280" applyNumberFormat="0" applyAlignment="0" applyProtection="0"/>
    <xf numFmtId="49" fontId="20" fillId="0" borderId="283" applyNumberFormat="0" applyFill="0" applyBorder="0" applyProtection="0">
      <alignment horizontal="left" vertical="center"/>
    </xf>
    <xf numFmtId="0" fontId="19" fillId="52" borderId="289" applyNumberFormat="0" applyFont="0" applyAlignment="0" applyProtection="0"/>
    <xf numFmtId="0" fontId="9" fillId="7" borderId="0" applyNumberFormat="0" applyBorder="0" applyAlignment="0" applyProtection="0"/>
    <xf numFmtId="0" fontId="21" fillId="0" borderId="286">
      <alignment horizontal="left" vertical="center" wrapText="1" indent="2"/>
    </xf>
    <xf numFmtId="0" fontId="1" fillId="6" borderId="0" applyNumberFormat="0" applyBorder="0" applyAlignment="0" applyProtection="0"/>
    <xf numFmtId="4" fontId="18" fillId="25" borderId="283">
      <alignment horizontal="right" vertical="center"/>
    </xf>
    <xf numFmtId="0" fontId="19" fillId="52" borderId="298" applyNumberFormat="0" applyFont="0" applyAlignment="0" applyProtection="0"/>
    <xf numFmtId="0" fontId="45" fillId="36" borderId="280" applyNumberFormat="0" applyAlignment="0" applyProtection="0"/>
    <xf numFmtId="0" fontId="18" fillId="27" borderId="283">
      <alignment horizontal="right" vertical="center"/>
    </xf>
    <xf numFmtId="0" fontId="1" fillId="5" borderId="0" applyNumberFormat="0" applyBorder="0" applyAlignment="0" applyProtection="0"/>
    <xf numFmtId="0" fontId="1" fillId="6" borderId="0" applyNumberFormat="0" applyBorder="0" applyAlignment="0" applyProtection="0"/>
    <xf numFmtId="0" fontId="7" fillId="0" borderId="0" applyNumberFormat="0" applyFill="0" applyBorder="0" applyAlignment="0" applyProtection="0"/>
    <xf numFmtId="0" fontId="21" fillId="26" borderId="299"/>
    <xf numFmtId="0" fontId="1" fillId="9" borderId="0" applyNumberFormat="0" applyBorder="0" applyAlignment="0" applyProtection="0"/>
    <xf numFmtId="4" fontId="18" fillId="27" borderId="284">
      <alignment horizontal="right" vertical="center"/>
    </xf>
    <xf numFmtId="0" fontId="1" fillId="14" borderId="0" applyNumberFormat="0" applyBorder="0" applyAlignment="0" applyProtection="0"/>
    <xf numFmtId="0" fontId="9" fillId="13" borderId="0" applyNumberFormat="0" applyBorder="0" applyAlignment="0" applyProtection="0"/>
    <xf numFmtId="4" fontId="23" fillId="25" borderId="283">
      <alignment horizontal="right" vertical="center"/>
    </xf>
    <xf numFmtId="0" fontId="37" fillId="0" borderId="288" applyNumberFormat="0" applyFill="0" applyAlignment="0" applyProtection="0"/>
    <xf numFmtId="0" fontId="21" fillId="0" borderId="286">
      <alignment horizontal="left" vertical="center" wrapText="1" indent="2"/>
    </xf>
    <xf numFmtId="0" fontId="18" fillId="27" borderId="283">
      <alignment horizontal="right" vertical="center"/>
    </xf>
    <xf numFmtId="0" fontId="33" fillId="49" borderId="280" applyNumberFormat="0" applyAlignment="0" applyProtection="0"/>
    <xf numFmtId="0" fontId="32" fillId="49" borderId="287" applyNumberFormat="0" applyAlignment="0" applyProtection="0"/>
    <xf numFmtId="0" fontId="18" fillId="27" borderId="284">
      <alignment horizontal="right" vertical="center"/>
    </xf>
    <xf numFmtId="0" fontId="1" fillId="17" borderId="0" applyNumberFormat="0" applyBorder="0" applyAlignment="0" applyProtection="0"/>
    <xf numFmtId="0" fontId="52" fillId="0" borderId="288" applyNumberFormat="0" applyFill="0" applyAlignment="0" applyProtection="0"/>
    <xf numFmtId="0" fontId="23" fillId="25" borderId="275">
      <alignment horizontal="right" vertical="center"/>
    </xf>
    <xf numFmtId="0" fontId="9" fillId="10" borderId="0" applyNumberFormat="0" applyBorder="0" applyAlignment="0" applyProtection="0"/>
    <xf numFmtId="0" fontId="1" fillId="9" borderId="0" applyNumberFormat="0" applyBorder="0" applyAlignment="0" applyProtection="0"/>
    <xf numFmtId="0" fontId="49" fillId="49" borderId="279" applyNumberFormat="0" applyAlignment="0" applyProtection="0"/>
    <xf numFmtId="0" fontId="1" fillId="12" borderId="0" applyNumberFormat="0" applyBorder="0" applyAlignment="0" applyProtection="0"/>
    <xf numFmtId="4" fontId="18" fillId="27" borderId="283">
      <alignment horizontal="right" vertical="center"/>
    </xf>
    <xf numFmtId="0" fontId="45" fillId="36" borderId="280" applyNumberFormat="0" applyAlignment="0" applyProtection="0"/>
    <xf numFmtId="0" fontId="45" fillId="36" borderId="296" applyNumberFormat="0" applyAlignment="0" applyProtection="0"/>
    <xf numFmtId="0" fontId="27" fillId="52" borderId="282" applyNumberFormat="0" applyFont="0" applyAlignment="0" applyProtection="0"/>
    <xf numFmtId="4" fontId="18" fillId="27" borderId="292">
      <alignment horizontal="right" vertical="center"/>
    </xf>
    <xf numFmtId="0" fontId="1" fillId="17" borderId="0" applyNumberFormat="0" applyBorder="0" applyAlignment="0" applyProtection="0"/>
    <xf numFmtId="0" fontId="6" fillId="0" borderId="0" applyNumberFormat="0" applyFill="0" applyBorder="0" applyAlignment="0" applyProtection="0"/>
    <xf numFmtId="0" fontId="27" fillId="52" borderId="282" applyNumberFormat="0" applyFont="0" applyAlignment="0" applyProtection="0"/>
    <xf numFmtId="0" fontId="7" fillId="0" borderId="0" applyNumberFormat="0" applyFill="0" applyBorder="0" applyAlignment="0" applyProtection="0"/>
    <xf numFmtId="0" fontId="9" fillId="10" borderId="0" applyNumberFormat="0" applyBorder="0" applyAlignment="0" applyProtection="0"/>
    <xf numFmtId="4" fontId="21" fillId="0" borderId="299" applyFill="0" applyBorder="0" applyProtection="0">
      <alignment horizontal="right" vertical="center"/>
    </xf>
    <xf numFmtId="0" fontId="21" fillId="0" borderId="283" applyNumberFormat="0" applyFill="0" applyAlignment="0" applyProtection="0"/>
    <xf numFmtId="0" fontId="1" fillId="9" borderId="0" applyNumberFormat="0" applyBorder="0" applyAlignment="0" applyProtection="0"/>
    <xf numFmtId="0" fontId="45" fillId="36" borderId="296" applyNumberFormat="0" applyAlignment="0" applyProtection="0"/>
    <xf numFmtId="4" fontId="21" fillId="0" borderId="283" applyFill="0" applyBorder="0" applyProtection="0">
      <alignment horizontal="right" vertical="center"/>
    </xf>
    <xf numFmtId="0" fontId="1" fillId="17" borderId="0" applyNumberFormat="0" applyBorder="0" applyAlignment="0" applyProtection="0"/>
    <xf numFmtId="0" fontId="18" fillId="27" borderId="290">
      <alignment horizontal="right" vertical="center"/>
    </xf>
    <xf numFmtId="0" fontId="23" fillId="25" borderId="283">
      <alignment horizontal="right" vertical="center"/>
    </xf>
    <xf numFmtId="0" fontId="36" fillId="36" borderId="280" applyNumberFormat="0" applyAlignment="0" applyProtection="0"/>
    <xf numFmtId="167" fontId="21" fillId="53" borderId="283" applyNumberFormat="0" applyFont="0" applyBorder="0" applyAlignment="0" applyProtection="0">
      <alignment horizontal="right" vertical="center"/>
    </xf>
    <xf numFmtId="0" fontId="36" fillId="36" borderId="280" applyNumberFormat="0" applyAlignment="0" applyProtection="0"/>
    <xf numFmtId="4" fontId="21" fillId="0" borderId="283">
      <alignment horizontal="right" vertical="center"/>
    </xf>
    <xf numFmtId="49" fontId="21" fillId="0" borderId="283" applyNumberFormat="0" applyFont="0" applyFill="0" applyBorder="0" applyProtection="0">
      <alignment horizontal="left" vertical="center" indent="2"/>
    </xf>
    <xf numFmtId="167" fontId="21" fillId="53" borderId="283" applyNumberFormat="0" applyFont="0" applyBorder="0" applyAlignment="0" applyProtection="0">
      <alignment horizontal="right" vertical="center"/>
    </xf>
    <xf numFmtId="49" fontId="20" fillId="0" borderId="283" applyNumberFormat="0" applyFill="0" applyBorder="0" applyProtection="0">
      <alignment horizontal="left" vertical="center"/>
    </xf>
    <xf numFmtId="0" fontId="33" fillId="49" borderId="287" applyNumberFormat="0" applyAlignment="0" applyProtection="0"/>
    <xf numFmtId="4" fontId="18" fillId="27" borderId="283">
      <alignment horizontal="right" vertical="center"/>
    </xf>
    <xf numFmtId="0" fontId="52" fillId="0" borderId="297" applyNumberFormat="0" applyFill="0" applyAlignment="0" applyProtection="0"/>
    <xf numFmtId="0" fontId="49" fillId="49" borderId="295" applyNumberFormat="0" applyAlignment="0" applyProtection="0"/>
    <xf numFmtId="0" fontId="36" fillId="36" borderId="280" applyNumberFormat="0" applyAlignment="0" applyProtection="0"/>
    <xf numFmtId="0" fontId="33" fillId="49" borderId="280" applyNumberFormat="0" applyAlignment="0" applyProtection="0"/>
    <xf numFmtId="4" fontId="21" fillId="0" borderId="283">
      <alignment horizontal="right" vertical="center"/>
    </xf>
    <xf numFmtId="0" fontId="21" fillId="27" borderId="286">
      <alignment horizontal="left" vertical="center" wrapText="1" indent="2"/>
    </xf>
    <xf numFmtId="0" fontId="21" fillId="0" borderId="286">
      <alignment horizontal="left" vertical="center" wrapText="1" indent="2"/>
    </xf>
    <xf numFmtId="0" fontId="49" fillId="49" borderId="279" applyNumberFormat="0" applyAlignment="0" applyProtection="0"/>
    <xf numFmtId="0" fontId="45" fillId="36" borderId="280" applyNumberFormat="0" applyAlignment="0" applyProtection="0"/>
    <xf numFmtId="0" fontId="32" fillId="49" borderId="280" applyNumberFormat="0" applyAlignment="0" applyProtection="0"/>
    <xf numFmtId="0" fontId="30" fillId="49" borderId="279" applyNumberFormat="0" applyAlignment="0" applyProtection="0"/>
    <xf numFmtId="0" fontId="18" fillId="27" borderId="285">
      <alignment horizontal="right" vertical="center"/>
    </xf>
    <xf numFmtId="0" fontId="23" fillId="25" borderId="283">
      <alignment horizontal="right" vertical="center"/>
    </xf>
    <xf numFmtId="4" fontId="18" fillId="25" borderId="283">
      <alignment horizontal="right" vertical="center"/>
    </xf>
    <xf numFmtId="4" fontId="18" fillId="27" borderId="283">
      <alignment horizontal="right" vertical="center"/>
    </xf>
    <xf numFmtId="49" fontId="21" fillId="0" borderId="284" applyNumberFormat="0" applyFont="0" applyFill="0" applyBorder="0" applyProtection="0">
      <alignment horizontal="left" vertical="center" indent="5"/>
    </xf>
    <xf numFmtId="4" fontId="21" fillId="0" borderId="283" applyFill="0" applyBorder="0" applyProtection="0">
      <alignment horizontal="right" vertical="center"/>
    </xf>
    <xf numFmtId="4" fontId="18" fillId="25" borderId="283">
      <alignment horizontal="right" vertical="center"/>
    </xf>
    <xf numFmtId="0" fontId="45" fillId="36" borderId="280" applyNumberFormat="0" applyAlignment="0" applyProtection="0"/>
    <xf numFmtId="0" fontId="36" fillId="36" borderId="280" applyNumberFormat="0" applyAlignment="0" applyProtection="0"/>
    <xf numFmtId="0" fontId="32" fillId="49" borderId="280" applyNumberFormat="0" applyAlignment="0" applyProtection="0"/>
    <xf numFmtId="0" fontId="21" fillId="27" borderId="286">
      <alignment horizontal="left" vertical="center" wrapText="1" indent="2"/>
    </xf>
    <xf numFmtId="0" fontId="21" fillId="0" borderId="286">
      <alignment horizontal="left" vertical="center" wrapText="1" indent="2"/>
    </xf>
    <xf numFmtId="0" fontId="21" fillId="27" borderId="286">
      <alignment horizontal="left" vertical="center" wrapText="1" indent="2"/>
    </xf>
    <xf numFmtId="0" fontId="21" fillId="27" borderId="293">
      <alignment horizontal="left" vertical="center" wrapText="1" indent="2"/>
    </xf>
    <xf numFmtId="0" fontId="21" fillId="0" borderId="293">
      <alignment horizontal="left" vertical="center" wrapText="1" indent="2"/>
    </xf>
    <xf numFmtId="0" fontId="49" fillId="49" borderId="295" applyNumberFormat="0" applyAlignment="0" applyProtection="0"/>
    <xf numFmtId="0" fontId="27" fillId="52" borderId="298" applyNumberFormat="0" applyFont="0" applyAlignment="0" applyProtection="0"/>
    <xf numFmtId="4" fontId="21" fillId="0" borderId="290" applyFill="0" applyBorder="0" applyProtection="0">
      <alignment horizontal="right" vertical="center"/>
    </xf>
    <xf numFmtId="0" fontId="33" fillId="49" borderId="296" applyNumberFormat="0" applyAlignment="0" applyProtection="0"/>
    <xf numFmtId="0" fontId="9" fillId="10" borderId="0" applyNumberFormat="0" applyBorder="0" applyAlignment="0" applyProtection="0"/>
    <xf numFmtId="0" fontId="9" fillId="22" borderId="0" applyNumberFormat="0" applyBorder="0" applyAlignment="0" applyProtection="0"/>
    <xf numFmtId="0" fontId="18" fillId="25" borderId="290">
      <alignment horizontal="right" vertical="center"/>
    </xf>
    <xf numFmtId="0" fontId="18" fillId="27" borderId="291">
      <alignment horizontal="right" vertical="center"/>
    </xf>
    <xf numFmtId="0" fontId="18" fillId="27" borderId="292">
      <alignment horizontal="right" vertical="center"/>
    </xf>
    <xf numFmtId="0" fontId="21" fillId="0" borderId="290">
      <alignment horizontal="right" vertical="center"/>
    </xf>
    <xf numFmtId="0" fontId="18" fillId="27" borderId="290">
      <alignment horizontal="right" vertical="center"/>
    </xf>
    <xf numFmtId="0" fontId="21" fillId="0" borderId="290" applyNumberFormat="0" applyFill="0" applyAlignment="0" applyProtection="0"/>
    <xf numFmtId="0" fontId="9" fillId="16"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0" fontId="9" fillId="13"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23" fillId="25" borderId="299">
      <alignment horizontal="right" vertical="center"/>
    </xf>
    <xf numFmtId="4" fontId="18" fillId="27" borderId="290">
      <alignment horizontal="right" vertical="center"/>
    </xf>
    <xf numFmtId="0" fontId="21" fillId="26" borderId="290"/>
    <xf numFmtId="0" fontId="32" fillId="49" borderId="287" applyNumberFormat="0" applyAlignment="0" applyProtection="0"/>
    <xf numFmtId="0" fontId="18" fillId="25" borderId="290">
      <alignment horizontal="right" vertical="center"/>
    </xf>
    <xf numFmtId="0" fontId="21" fillId="0" borderId="290">
      <alignment horizontal="right" vertical="center"/>
    </xf>
    <xf numFmtId="0" fontId="52" fillId="0" borderId="288" applyNumberFormat="0" applyFill="0" applyAlignment="0" applyProtection="0"/>
    <xf numFmtId="0" fontId="21" fillId="25" borderId="291">
      <alignment horizontal="left" vertical="center"/>
    </xf>
    <xf numFmtId="0" fontId="45" fillId="36" borderId="287" applyNumberFormat="0" applyAlignment="0" applyProtection="0"/>
    <xf numFmtId="167" fontId="21" fillId="53" borderId="290" applyNumberFormat="0" applyFont="0" applyBorder="0" applyAlignment="0" applyProtection="0">
      <alignment horizontal="right" vertical="center"/>
    </xf>
    <xf numFmtId="0" fontId="27" fillId="52" borderId="289" applyNumberFormat="0" applyFont="0" applyAlignment="0" applyProtection="0"/>
    <xf numFmtId="0" fontId="21" fillId="0" borderId="293">
      <alignment horizontal="left" vertical="center" wrapText="1" indent="2"/>
    </xf>
    <xf numFmtId="4" fontId="21" fillId="26" borderId="290"/>
    <xf numFmtId="49" fontId="20" fillId="0" borderId="290" applyNumberFormat="0" applyFill="0" applyBorder="0" applyProtection="0">
      <alignment horizontal="left" vertical="center"/>
    </xf>
    <xf numFmtId="0" fontId="21" fillId="0" borderId="290">
      <alignment horizontal="right" vertical="center"/>
    </xf>
    <xf numFmtId="4" fontId="18" fillId="27" borderId="292">
      <alignment horizontal="right" vertical="center"/>
    </xf>
    <xf numFmtId="4" fontId="18" fillId="27" borderId="290">
      <alignment horizontal="right" vertical="center"/>
    </xf>
    <xf numFmtId="4" fontId="18" fillId="27" borderId="290">
      <alignment horizontal="right" vertical="center"/>
    </xf>
    <xf numFmtId="0" fontId="23" fillId="25" borderId="290">
      <alignment horizontal="right" vertical="center"/>
    </xf>
    <xf numFmtId="0" fontId="18" fillId="25" borderId="290">
      <alignment horizontal="right" vertical="center"/>
    </xf>
    <xf numFmtId="49" fontId="21" fillId="0" borderId="290" applyNumberFormat="0" applyFont="0" applyFill="0" applyBorder="0" applyProtection="0">
      <alignment horizontal="left" vertical="center" indent="2"/>
    </xf>
    <xf numFmtId="0" fontId="45" fillId="36" borderId="287" applyNumberFormat="0" applyAlignment="0" applyProtection="0"/>
    <xf numFmtId="0" fontId="30" fillId="49" borderId="294" applyNumberFormat="0" applyAlignment="0" applyProtection="0"/>
    <xf numFmtId="49" fontId="21" fillId="0" borderId="290" applyNumberFormat="0" applyFont="0" applyFill="0" applyBorder="0" applyProtection="0">
      <alignment horizontal="left" vertical="center" indent="2"/>
    </xf>
    <xf numFmtId="0" fontId="36" fillId="36" borderId="287" applyNumberFormat="0" applyAlignment="0" applyProtection="0"/>
    <xf numFmtId="4" fontId="21" fillId="0" borderId="290" applyFill="0" applyBorder="0" applyProtection="0">
      <alignment horizontal="right" vertical="center"/>
    </xf>
    <xf numFmtId="0" fontId="33" fillId="49" borderId="287" applyNumberFormat="0" applyAlignment="0" applyProtection="0"/>
    <xf numFmtId="0" fontId="52" fillId="0" borderId="288" applyNumberFormat="0" applyFill="0" applyAlignment="0" applyProtection="0"/>
    <xf numFmtId="0" fontId="49" fillId="49" borderId="294" applyNumberFormat="0" applyAlignment="0" applyProtection="0"/>
    <xf numFmtId="0" fontId="21" fillId="0" borderId="290" applyNumberFormat="0" applyFill="0" applyAlignment="0" applyProtection="0"/>
    <xf numFmtId="4" fontId="21" fillId="0" borderId="290">
      <alignment horizontal="right" vertical="center"/>
    </xf>
    <xf numFmtId="0" fontId="21" fillId="0" borderId="290">
      <alignment horizontal="right" vertical="center"/>
    </xf>
    <xf numFmtId="0" fontId="45" fillId="36" borderId="287" applyNumberFormat="0" applyAlignment="0" applyProtection="0"/>
    <xf numFmtId="0" fontId="30" fillId="49" borderId="294" applyNumberFormat="0" applyAlignment="0" applyProtection="0"/>
    <xf numFmtId="0" fontId="32" fillId="49" borderId="287" applyNumberFormat="0" applyAlignment="0" applyProtection="0"/>
    <xf numFmtId="0" fontId="21" fillId="27" borderId="293">
      <alignment horizontal="left" vertical="center" wrapText="1" indent="2"/>
    </xf>
    <xf numFmtId="0" fontId="33" fillId="49" borderId="287" applyNumberFormat="0" applyAlignment="0" applyProtection="0"/>
    <xf numFmtId="0" fontId="33" fillId="49" borderId="287" applyNumberFormat="0" applyAlignment="0" applyProtection="0"/>
    <xf numFmtId="4" fontId="18" fillId="27" borderId="291">
      <alignment horizontal="right" vertical="center"/>
    </xf>
    <xf numFmtId="0" fontId="18" fillId="27" borderId="291">
      <alignment horizontal="right" vertical="center"/>
    </xf>
    <xf numFmtId="0" fontId="18" fillId="27" borderId="290">
      <alignment horizontal="right" vertical="center"/>
    </xf>
    <xf numFmtId="4" fontId="23" fillId="25" borderId="290">
      <alignment horizontal="right" vertical="center"/>
    </xf>
    <xf numFmtId="0" fontId="36" fillId="36" borderId="287" applyNumberFormat="0" applyAlignment="0" applyProtection="0"/>
    <xf numFmtId="0" fontId="37" fillId="0" borderId="288" applyNumberFormat="0" applyFill="0" applyAlignment="0" applyProtection="0"/>
    <xf numFmtId="0" fontId="52" fillId="0" borderId="288" applyNumberFormat="0" applyFill="0" applyAlignment="0" applyProtection="0"/>
    <xf numFmtId="0" fontId="27" fillId="52" borderId="289" applyNumberFormat="0" applyFont="0" applyAlignment="0" applyProtection="0"/>
    <xf numFmtId="0" fontId="45" fillId="36" borderId="287" applyNumberFormat="0" applyAlignment="0" applyProtection="0"/>
    <xf numFmtId="49" fontId="20" fillId="0" borderId="290" applyNumberFormat="0" applyFill="0" applyBorder="0" applyProtection="0">
      <alignment horizontal="left" vertical="center"/>
    </xf>
    <xf numFmtId="0" fontId="21" fillId="27" borderId="293">
      <alignment horizontal="left" vertical="center" wrapText="1" indent="2"/>
    </xf>
    <xf numFmtId="0" fontId="33" fillId="49" borderId="287" applyNumberFormat="0" applyAlignment="0" applyProtection="0"/>
    <xf numFmtId="0" fontId="21" fillId="0" borderId="293">
      <alignment horizontal="left" vertical="center" wrapText="1" indent="2"/>
    </xf>
    <xf numFmtId="0" fontId="27" fillId="52" borderId="289" applyNumberFormat="0" applyFont="0" applyAlignment="0" applyProtection="0"/>
    <xf numFmtId="0" fontId="19" fillId="52" borderId="289" applyNumberFormat="0" applyFont="0" applyAlignment="0" applyProtection="0"/>
    <xf numFmtId="0" fontId="49" fillId="49" borderId="294" applyNumberFormat="0" applyAlignment="0" applyProtection="0"/>
    <xf numFmtId="0" fontId="52" fillId="0" borderId="288" applyNumberFormat="0" applyFill="0" applyAlignment="0" applyProtection="0"/>
    <xf numFmtId="4" fontId="21" fillId="26" borderId="290"/>
    <xf numFmtId="0" fontId="18" fillId="27" borderId="290">
      <alignment horizontal="right" vertical="center"/>
    </xf>
    <xf numFmtId="0" fontId="52" fillId="0" borderId="288" applyNumberFormat="0" applyFill="0" applyAlignment="0" applyProtection="0"/>
    <xf numFmtId="4" fontId="18" fillId="27" borderId="292">
      <alignment horizontal="right" vertical="center"/>
    </xf>
    <xf numFmtId="0" fontId="32" fillId="49" borderId="287" applyNumberFormat="0" applyAlignment="0" applyProtection="0"/>
    <xf numFmtId="0" fontId="18" fillId="27" borderId="291">
      <alignment horizontal="right" vertical="center"/>
    </xf>
    <xf numFmtId="0" fontId="33" fillId="49" borderId="287" applyNumberFormat="0" applyAlignment="0" applyProtection="0"/>
    <xf numFmtId="0" fontId="37" fillId="0" borderId="288" applyNumberFormat="0" applyFill="0" applyAlignment="0" applyProtection="0"/>
    <xf numFmtId="0" fontId="27" fillId="52" borderId="289" applyNumberFormat="0" applyFont="0" applyAlignment="0" applyProtection="0"/>
    <xf numFmtId="4" fontId="18" fillId="27" borderId="291">
      <alignment horizontal="right" vertical="center"/>
    </xf>
    <xf numFmtId="0" fontId="21" fillId="27" borderId="293">
      <alignment horizontal="left" vertical="center" wrapText="1" indent="2"/>
    </xf>
    <xf numFmtId="0" fontId="21" fillId="26" borderId="290"/>
    <xf numFmtId="167" fontId="21" fillId="53" borderId="290" applyNumberFormat="0" applyFont="0" applyBorder="0" applyAlignment="0" applyProtection="0">
      <alignment horizontal="right" vertical="center"/>
    </xf>
    <xf numFmtId="0" fontId="21" fillId="0" borderId="290" applyNumberFormat="0" applyFill="0" applyAlignment="0" applyProtection="0"/>
    <xf numFmtId="4" fontId="21" fillId="0" borderId="290" applyFill="0" applyBorder="0" applyProtection="0">
      <alignment horizontal="right" vertical="center"/>
    </xf>
    <xf numFmtId="4" fontId="18" fillId="25" borderId="290">
      <alignment horizontal="right" vertical="center"/>
    </xf>
    <xf numFmtId="0" fontId="37" fillId="0" borderId="288" applyNumberFormat="0" applyFill="0" applyAlignment="0" applyProtection="0"/>
    <xf numFmtId="49" fontId="20" fillId="0" borderId="290" applyNumberFormat="0" applyFill="0" applyBorder="0" applyProtection="0">
      <alignment horizontal="left" vertical="center"/>
    </xf>
    <xf numFmtId="49" fontId="21" fillId="0" borderId="291" applyNumberFormat="0" applyFont="0" applyFill="0" applyBorder="0" applyProtection="0">
      <alignment horizontal="left" vertical="center" indent="5"/>
    </xf>
    <xf numFmtId="0" fontId="21" fillId="25" borderId="291">
      <alignment horizontal="left" vertical="center"/>
    </xf>
    <xf numFmtId="0" fontId="33" fillId="49" borderId="287" applyNumberFormat="0" applyAlignment="0" applyProtection="0"/>
    <xf numFmtId="4" fontId="18" fillId="27" borderId="292">
      <alignment horizontal="right" vertical="center"/>
    </xf>
    <xf numFmtId="0" fontId="45" fillId="36" borderId="287" applyNumberFormat="0" applyAlignment="0" applyProtection="0"/>
    <xf numFmtId="0" fontId="45" fillId="36" borderId="287" applyNumberFormat="0" applyAlignment="0" applyProtection="0"/>
    <xf numFmtId="0" fontId="27" fillId="52" borderId="289" applyNumberFormat="0" applyFont="0" applyAlignment="0" applyProtection="0"/>
    <xf numFmtId="0" fontId="49" fillId="49" borderId="294" applyNumberFormat="0" applyAlignment="0" applyProtection="0"/>
    <xf numFmtId="0" fontId="52" fillId="0" borderId="288" applyNumberFormat="0" applyFill="0" applyAlignment="0" applyProtection="0"/>
    <xf numFmtId="0" fontId="18" fillId="27" borderId="290">
      <alignment horizontal="right" vertical="center"/>
    </xf>
    <xf numFmtId="0" fontId="19" fillId="52" borderId="289" applyNumberFormat="0" applyFont="0" applyAlignment="0" applyProtection="0"/>
    <xf numFmtId="4" fontId="21" fillId="0" borderId="290">
      <alignment horizontal="right" vertical="center"/>
    </xf>
    <xf numFmtId="0" fontId="52" fillId="0" borderId="288" applyNumberFormat="0" applyFill="0" applyAlignment="0" applyProtection="0"/>
    <xf numFmtId="0" fontId="18" fillId="27" borderId="290">
      <alignment horizontal="right" vertical="center"/>
    </xf>
    <xf numFmtId="0" fontId="18" fillId="27" borderId="290">
      <alignment horizontal="right" vertical="center"/>
    </xf>
    <xf numFmtId="4" fontId="23" fillId="25" borderId="290">
      <alignment horizontal="right" vertical="center"/>
    </xf>
    <xf numFmtId="0" fontId="18" fillId="25" borderId="290">
      <alignment horizontal="right" vertical="center"/>
    </xf>
    <xf numFmtId="4" fontId="18" fillId="25" borderId="290">
      <alignment horizontal="right" vertical="center"/>
    </xf>
    <xf numFmtId="0" fontId="23" fillId="25" borderId="290">
      <alignment horizontal="right" vertical="center"/>
    </xf>
    <xf numFmtId="4" fontId="23" fillId="25" borderId="290">
      <alignment horizontal="right" vertical="center"/>
    </xf>
    <xf numFmtId="0" fontId="18" fillId="27" borderId="290">
      <alignment horizontal="right" vertical="center"/>
    </xf>
    <xf numFmtId="4" fontId="18" fillId="27" borderId="290">
      <alignment horizontal="right" vertical="center"/>
    </xf>
    <xf numFmtId="0" fontId="18" fillId="27" borderId="290">
      <alignment horizontal="right" vertical="center"/>
    </xf>
    <xf numFmtId="4" fontId="18" fillId="27" borderId="290">
      <alignment horizontal="right" vertical="center"/>
    </xf>
    <xf numFmtId="0" fontId="18" fillId="27" borderId="291">
      <alignment horizontal="right" vertical="center"/>
    </xf>
    <xf numFmtId="4" fontId="18" fillId="27" borderId="291">
      <alignment horizontal="right" vertical="center"/>
    </xf>
    <xf numFmtId="0" fontId="18" fillId="27" borderId="292">
      <alignment horizontal="right" vertical="center"/>
    </xf>
    <xf numFmtId="4" fontId="18" fillId="27" borderId="292">
      <alignment horizontal="right" vertical="center"/>
    </xf>
    <xf numFmtId="0" fontId="33" fillId="49" borderId="287" applyNumberFormat="0" applyAlignment="0" applyProtection="0"/>
    <xf numFmtId="0" fontId="21" fillId="27" borderId="293">
      <alignment horizontal="left" vertical="center" wrapText="1" indent="2"/>
    </xf>
    <xf numFmtId="0" fontId="21" fillId="0" borderId="293">
      <alignment horizontal="left" vertical="center" wrapText="1" indent="2"/>
    </xf>
    <xf numFmtId="0" fontId="21" fillId="25" borderId="291">
      <alignment horizontal="left" vertical="center"/>
    </xf>
    <xf numFmtId="0" fontId="45" fillId="36" borderId="287" applyNumberFormat="0" applyAlignment="0" applyProtection="0"/>
    <xf numFmtId="0" fontId="21" fillId="0" borderId="290">
      <alignment horizontal="right" vertical="center"/>
    </xf>
    <xf numFmtId="4" fontId="21" fillId="0" borderId="290">
      <alignment horizontal="right" vertical="center"/>
    </xf>
    <xf numFmtId="0" fontId="21" fillId="0" borderId="290" applyNumberFormat="0" applyFill="0" applyAlignment="0" applyProtection="0"/>
    <xf numFmtId="0" fontId="49" fillId="49" borderId="294" applyNumberFormat="0" applyAlignment="0" applyProtection="0"/>
    <xf numFmtId="167" fontId="21" fillId="53" borderId="290" applyNumberFormat="0" applyFont="0" applyBorder="0" applyAlignment="0" applyProtection="0">
      <alignment horizontal="right" vertical="center"/>
    </xf>
    <xf numFmtId="0" fontId="21" fillId="26" borderId="290"/>
    <xf numFmtId="4" fontId="21" fillId="26" borderId="290"/>
    <xf numFmtId="0" fontId="52" fillId="0" borderId="288" applyNumberFormat="0" applyFill="0" applyAlignment="0" applyProtection="0"/>
    <xf numFmtId="0" fontId="19" fillId="52" borderId="289" applyNumberFormat="0" applyFont="0" applyAlignment="0" applyProtection="0"/>
    <xf numFmtId="0" fontId="27" fillId="52" borderId="289" applyNumberFormat="0" applyFont="0" applyAlignment="0" applyProtection="0"/>
    <xf numFmtId="0" fontId="21" fillId="0" borderId="290" applyNumberFormat="0" applyFill="0" applyAlignment="0" applyProtection="0"/>
    <xf numFmtId="0" fontId="37" fillId="0" borderId="288" applyNumberFormat="0" applyFill="0" applyAlignment="0" applyProtection="0"/>
    <xf numFmtId="0" fontId="52" fillId="0" borderId="288" applyNumberFormat="0" applyFill="0" applyAlignment="0" applyProtection="0"/>
    <xf numFmtId="0" fontId="36" fillId="36" borderId="287" applyNumberFormat="0" applyAlignment="0" applyProtection="0"/>
    <xf numFmtId="0" fontId="33" fillId="49" borderId="287" applyNumberFormat="0" applyAlignment="0" applyProtection="0"/>
    <xf numFmtId="4" fontId="23" fillId="25" borderId="290">
      <alignment horizontal="right" vertical="center"/>
    </xf>
    <xf numFmtId="0" fontId="18" fillId="25" borderId="290">
      <alignment horizontal="right" vertical="center"/>
    </xf>
    <xf numFmtId="167" fontId="21" fillId="53" borderId="290" applyNumberFormat="0" applyFont="0" applyBorder="0" applyAlignment="0" applyProtection="0">
      <alignment horizontal="right" vertical="center"/>
    </xf>
    <xf numFmtId="0" fontId="37" fillId="0" borderId="288" applyNumberFormat="0" applyFill="0" applyAlignment="0" applyProtection="0"/>
    <xf numFmtId="49" fontId="21" fillId="0" borderId="290" applyNumberFormat="0" applyFont="0" applyFill="0" applyBorder="0" applyProtection="0">
      <alignment horizontal="left" vertical="center" indent="2"/>
    </xf>
    <xf numFmtId="49" fontId="21" fillId="0" borderId="291" applyNumberFormat="0" applyFont="0" applyFill="0" applyBorder="0" applyProtection="0">
      <alignment horizontal="left" vertical="center" indent="5"/>
    </xf>
    <xf numFmtId="49" fontId="21" fillId="0" borderId="290" applyNumberFormat="0" applyFont="0" applyFill="0" applyBorder="0" applyProtection="0">
      <alignment horizontal="left" vertical="center" indent="2"/>
    </xf>
    <xf numFmtId="4" fontId="21" fillId="0" borderId="290" applyFill="0" applyBorder="0" applyProtection="0">
      <alignment horizontal="right" vertical="center"/>
    </xf>
    <xf numFmtId="49" fontId="20" fillId="0" borderId="290" applyNumberFormat="0" applyFill="0" applyBorder="0" applyProtection="0">
      <alignment horizontal="left" vertical="center"/>
    </xf>
    <xf numFmtId="0" fontId="21" fillId="0" borderId="293">
      <alignment horizontal="left" vertical="center" wrapText="1" indent="2"/>
    </xf>
    <xf numFmtId="0" fontId="49" fillId="49" borderId="294" applyNumberFormat="0" applyAlignment="0" applyProtection="0"/>
    <xf numFmtId="0" fontId="18" fillId="27" borderId="292">
      <alignment horizontal="right" vertical="center"/>
    </xf>
    <xf numFmtId="0" fontId="36" fillId="36" borderId="287" applyNumberFormat="0" applyAlignment="0" applyProtection="0"/>
    <xf numFmtId="0" fontId="18" fillId="27" borderId="292">
      <alignment horizontal="right" vertical="center"/>
    </xf>
    <xf numFmtId="4" fontId="18" fillId="27" borderId="290">
      <alignment horizontal="right" vertical="center"/>
    </xf>
    <xf numFmtId="0" fontId="18" fillId="27" borderId="290">
      <alignment horizontal="right" vertical="center"/>
    </xf>
    <xf numFmtId="0" fontId="30" fillId="49" borderId="294" applyNumberFormat="0" applyAlignment="0" applyProtection="0"/>
    <xf numFmtId="0" fontId="32" fillId="49" borderId="287" applyNumberFormat="0" applyAlignment="0" applyProtection="0"/>
    <xf numFmtId="0" fontId="37" fillId="0" borderId="288" applyNumberFormat="0" applyFill="0" applyAlignment="0" applyProtection="0"/>
    <xf numFmtId="0" fontId="21" fillId="26" borderId="290"/>
    <xf numFmtId="4" fontId="21" fillId="26" borderId="290"/>
    <xf numFmtId="4" fontId="18" fillId="27" borderId="290">
      <alignment horizontal="right" vertical="center"/>
    </xf>
    <xf numFmtId="0" fontId="23" fillId="25" borderId="290">
      <alignment horizontal="right" vertical="center"/>
    </xf>
    <xf numFmtId="0" fontId="36" fillId="36" borderId="287" applyNumberFormat="0" applyAlignment="0" applyProtection="0"/>
    <xf numFmtId="0" fontId="33" fillId="49" borderId="287" applyNumberFormat="0" applyAlignment="0" applyProtection="0"/>
    <xf numFmtId="4" fontId="21" fillId="0" borderId="290">
      <alignment horizontal="right" vertical="center"/>
    </xf>
    <xf numFmtId="0" fontId="21" fillId="27" borderId="293">
      <alignment horizontal="left" vertical="center" wrapText="1" indent="2"/>
    </xf>
    <xf numFmtId="0" fontId="21" fillId="0" borderId="293">
      <alignment horizontal="left" vertical="center" wrapText="1" indent="2"/>
    </xf>
    <xf numFmtId="0" fontId="49" fillId="49" borderId="294" applyNumberFormat="0" applyAlignment="0" applyProtection="0"/>
    <xf numFmtId="0" fontId="45" fillId="36" borderId="287" applyNumberFormat="0" applyAlignment="0" applyProtection="0"/>
    <xf numFmtId="0" fontId="32" fillId="49" borderId="287" applyNumberFormat="0" applyAlignment="0" applyProtection="0"/>
    <xf numFmtId="0" fontId="30" fillId="49" borderId="294" applyNumberFormat="0" applyAlignment="0" applyProtection="0"/>
    <xf numFmtId="0" fontId="18" fillId="27" borderId="292">
      <alignment horizontal="right" vertical="center"/>
    </xf>
    <xf numFmtId="0" fontId="23" fillId="25" borderId="290">
      <alignment horizontal="right" vertical="center"/>
    </xf>
    <xf numFmtId="4" fontId="18" fillId="25" borderId="290">
      <alignment horizontal="right" vertical="center"/>
    </xf>
    <xf numFmtId="4" fontId="18" fillId="27" borderId="290">
      <alignment horizontal="right" vertical="center"/>
    </xf>
    <xf numFmtId="49" fontId="21" fillId="0" borderId="291" applyNumberFormat="0" applyFont="0" applyFill="0" applyBorder="0" applyProtection="0">
      <alignment horizontal="left" vertical="center" indent="5"/>
    </xf>
    <xf numFmtId="4" fontId="21" fillId="0" borderId="290" applyFill="0" applyBorder="0" applyProtection="0">
      <alignment horizontal="right" vertical="center"/>
    </xf>
    <xf numFmtId="4" fontId="18" fillId="25" borderId="290">
      <alignment horizontal="right" vertical="center"/>
    </xf>
    <xf numFmtId="0" fontId="45" fillId="36" borderId="287" applyNumberFormat="0" applyAlignment="0" applyProtection="0"/>
    <xf numFmtId="0" fontId="36" fillId="36" borderId="287" applyNumberFormat="0" applyAlignment="0" applyProtection="0"/>
    <xf numFmtId="0" fontId="32" fillId="49" borderId="287" applyNumberFormat="0" applyAlignment="0" applyProtection="0"/>
    <xf numFmtId="0" fontId="21" fillId="27" borderId="293">
      <alignment horizontal="left" vertical="center" wrapText="1" indent="2"/>
    </xf>
    <xf numFmtId="0" fontId="21" fillId="0" borderId="293">
      <alignment horizontal="left" vertical="center" wrapText="1" indent="2"/>
    </xf>
    <xf numFmtId="0" fontId="21" fillId="27" borderId="293">
      <alignment horizontal="left" vertical="center" wrapText="1" indent="2"/>
    </xf>
    <xf numFmtId="0" fontId="21" fillId="0" borderId="293">
      <alignment horizontal="left" vertical="center" wrapText="1" indent="2"/>
    </xf>
    <xf numFmtId="0" fontId="30" fillId="49" borderId="294" applyNumberFormat="0" applyAlignment="0" applyProtection="0"/>
    <xf numFmtId="0" fontId="32" fillId="49" borderId="287" applyNumberFormat="0" applyAlignment="0" applyProtection="0"/>
    <xf numFmtId="0" fontId="33" fillId="49" borderId="287" applyNumberFormat="0" applyAlignment="0" applyProtection="0"/>
    <xf numFmtId="0" fontId="36" fillId="36" borderId="287" applyNumberFormat="0" applyAlignment="0" applyProtection="0"/>
    <xf numFmtId="0" fontId="37" fillId="0" borderId="288" applyNumberFormat="0" applyFill="0" applyAlignment="0" applyProtection="0"/>
    <xf numFmtId="0" fontId="45" fillId="36" borderId="287" applyNumberFormat="0" applyAlignment="0" applyProtection="0"/>
    <xf numFmtId="0" fontId="27" fillId="52" borderId="289" applyNumberFormat="0" applyFont="0" applyAlignment="0" applyProtection="0"/>
    <xf numFmtId="0" fontId="19" fillId="52" borderId="289" applyNumberFormat="0" applyFont="0" applyAlignment="0" applyProtection="0"/>
    <xf numFmtId="0" fontId="49" fillId="49" borderId="294" applyNumberFormat="0" applyAlignment="0" applyProtection="0"/>
    <xf numFmtId="0" fontId="52" fillId="0" borderId="288" applyNumberFormat="0" applyFill="0" applyAlignment="0" applyProtection="0"/>
    <xf numFmtId="0" fontId="33" fillId="49" borderId="287" applyNumberFormat="0" applyAlignment="0" applyProtection="0"/>
    <xf numFmtId="0" fontId="45" fillId="36" borderId="287" applyNumberFormat="0" applyAlignment="0" applyProtection="0"/>
    <xf numFmtId="0" fontId="27" fillId="52" borderId="289" applyNumberFormat="0" applyFont="0" applyAlignment="0" applyProtection="0"/>
    <xf numFmtId="0" fontId="49" fillId="49" borderId="294" applyNumberFormat="0" applyAlignment="0" applyProtection="0"/>
    <xf numFmtId="0" fontId="52" fillId="0" borderId="288" applyNumberFormat="0" applyFill="0" applyAlignment="0" applyProtection="0"/>
    <xf numFmtId="0" fontId="33" fillId="49" borderId="287" applyNumberFormat="0" applyAlignment="0" applyProtection="0"/>
    <xf numFmtId="4" fontId="18" fillId="25" borderId="299">
      <alignment horizontal="right" vertical="center"/>
    </xf>
    <xf numFmtId="0" fontId="45" fillId="36" borderId="287" applyNumberFormat="0" applyAlignment="0" applyProtection="0"/>
    <xf numFmtId="0" fontId="49" fillId="49" borderId="294" applyNumberFormat="0" applyAlignment="0" applyProtection="0"/>
    <xf numFmtId="0" fontId="52" fillId="0" borderId="288" applyNumberFormat="0" applyFill="0" applyAlignment="0" applyProtection="0"/>
    <xf numFmtId="0" fontId="30" fillId="49" borderId="294" applyNumberFormat="0" applyAlignment="0" applyProtection="0"/>
    <xf numFmtId="0" fontId="32" fillId="49" borderId="287" applyNumberFormat="0" applyAlignment="0" applyProtection="0"/>
    <xf numFmtId="0" fontId="37" fillId="0" borderId="288" applyNumberFormat="0" applyFill="0" applyAlignment="0" applyProtection="0"/>
    <xf numFmtId="49" fontId="21" fillId="0" borderId="290" applyNumberFormat="0" applyFont="0" applyFill="0" applyBorder="0" applyProtection="0">
      <alignment horizontal="left" vertical="center" indent="2"/>
    </xf>
    <xf numFmtId="0" fontId="18" fillId="25" borderId="290">
      <alignment horizontal="right" vertical="center"/>
    </xf>
    <xf numFmtId="4" fontId="18" fillId="25" borderId="290">
      <alignment horizontal="right" vertical="center"/>
    </xf>
    <xf numFmtId="0" fontId="23" fillId="25" borderId="290">
      <alignment horizontal="right" vertical="center"/>
    </xf>
    <xf numFmtId="4" fontId="23" fillId="25" borderId="290">
      <alignment horizontal="right" vertical="center"/>
    </xf>
    <xf numFmtId="0" fontId="18" fillId="27" borderId="290">
      <alignment horizontal="right" vertical="center"/>
    </xf>
    <xf numFmtId="4" fontId="18" fillId="27" borderId="290">
      <alignment horizontal="right" vertical="center"/>
    </xf>
    <xf numFmtId="0" fontId="18" fillId="27" borderId="290">
      <alignment horizontal="right" vertical="center"/>
    </xf>
    <xf numFmtId="4" fontId="18" fillId="27" borderId="290">
      <alignment horizontal="right" vertical="center"/>
    </xf>
    <xf numFmtId="0" fontId="36" fillId="36" borderId="287" applyNumberFormat="0" applyAlignment="0" applyProtection="0"/>
    <xf numFmtId="0" fontId="21" fillId="0" borderId="290">
      <alignment horizontal="right" vertical="center"/>
    </xf>
    <xf numFmtId="4" fontId="21" fillId="0" borderId="290">
      <alignment horizontal="right" vertical="center"/>
    </xf>
    <xf numFmtId="4" fontId="21" fillId="0" borderId="290" applyFill="0" applyBorder="0" applyProtection="0">
      <alignment horizontal="right" vertical="center"/>
    </xf>
    <xf numFmtId="49" fontId="20" fillId="0" borderId="290" applyNumberFormat="0" applyFill="0" applyBorder="0" applyProtection="0">
      <alignment horizontal="left" vertical="center"/>
    </xf>
    <xf numFmtId="0" fontId="21" fillId="0" borderId="290" applyNumberFormat="0" applyFill="0" applyAlignment="0" applyProtection="0"/>
    <xf numFmtId="167" fontId="21" fillId="53" borderId="290" applyNumberFormat="0" applyFont="0" applyBorder="0" applyAlignment="0" applyProtection="0">
      <alignment horizontal="right" vertical="center"/>
    </xf>
    <xf numFmtId="0" fontId="21" fillId="26" borderId="290"/>
    <xf numFmtId="4" fontId="21" fillId="26" borderId="290"/>
    <xf numFmtId="4" fontId="18" fillId="27" borderId="290">
      <alignment horizontal="right" vertical="center"/>
    </xf>
    <xf numFmtId="0" fontId="21" fillId="26" borderId="290"/>
    <xf numFmtId="0" fontId="32" fillId="49" borderId="287" applyNumberFormat="0" applyAlignment="0" applyProtection="0"/>
    <xf numFmtId="0" fontId="18" fillId="25" borderId="290">
      <alignment horizontal="right" vertical="center"/>
    </xf>
    <xf numFmtId="0" fontId="21" fillId="0" borderId="290">
      <alignment horizontal="right" vertical="center"/>
    </xf>
    <xf numFmtId="0" fontId="52" fillId="0" borderId="288" applyNumberFormat="0" applyFill="0" applyAlignment="0" applyProtection="0"/>
    <xf numFmtId="0" fontId="21" fillId="25" borderId="291">
      <alignment horizontal="left" vertical="center"/>
    </xf>
    <xf numFmtId="0" fontId="45" fillId="36" borderId="287" applyNumberFormat="0" applyAlignment="0" applyProtection="0"/>
    <xf numFmtId="167" fontId="21" fillId="53" borderId="290" applyNumberFormat="0" applyFont="0" applyBorder="0" applyAlignment="0" applyProtection="0">
      <alignment horizontal="right" vertical="center"/>
    </xf>
    <xf numFmtId="0" fontId="27" fillId="52" borderId="289" applyNumberFormat="0" applyFont="0" applyAlignment="0" applyProtection="0"/>
    <xf numFmtId="0" fontId="21" fillId="0" borderId="293">
      <alignment horizontal="left" vertical="center" wrapText="1" indent="2"/>
    </xf>
    <xf numFmtId="4" fontId="21" fillId="26" borderId="290"/>
    <xf numFmtId="49" fontId="20" fillId="0" borderId="290" applyNumberFormat="0" applyFill="0" applyBorder="0" applyProtection="0">
      <alignment horizontal="left" vertical="center"/>
    </xf>
    <xf numFmtId="0" fontId="21" fillId="0" borderId="290">
      <alignment horizontal="right" vertical="center"/>
    </xf>
    <xf numFmtId="4" fontId="18" fillId="27" borderId="292">
      <alignment horizontal="right" vertical="center"/>
    </xf>
    <xf numFmtId="4" fontId="18" fillId="27" borderId="290">
      <alignment horizontal="right" vertical="center"/>
    </xf>
    <xf numFmtId="4" fontId="18" fillId="27" borderId="290">
      <alignment horizontal="right" vertical="center"/>
    </xf>
    <xf numFmtId="0" fontId="23" fillId="25" borderId="290">
      <alignment horizontal="right" vertical="center"/>
    </xf>
    <xf numFmtId="0" fontId="18" fillId="25" borderId="290">
      <alignment horizontal="right" vertical="center"/>
    </xf>
    <xf numFmtId="49" fontId="21" fillId="0" borderId="290" applyNumberFormat="0" applyFont="0" applyFill="0" applyBorder="0" applyProtection="0">
      <alignment horizontal="left" vertical="center" indent="2"/>
    </xf>
    <xf numFmtId="0" fontId="45" fillId="36" borderId="287" applyNumberFormat="0" applyAlignment="0" applyProtection="0"/>
    <xf numFmtId="0" fontId="30" fillId="49" borderId="294" applyNumberFormat="0" applyAlignment="0" applyProtection="0"/>
    <xf numFmtId="49" fontId="21" fillId="0" borderId="290" applyNumberFormat="0" applyFont="0" applyFill="0" applyBorder="0" applyProtection="0">
      <alignment horizontal="left" vertical="center" indent="2"/>
    </xf>
    <xf numFmtId="0" fontId="36" fillId="36" borderId="287" applyNumberFormat="0" applyAlignment="0" applyProtection="0"/>
    <xf numFmtId="4" fontId="21" fillId="0" borderId="290" applyFill="0" applyBorder="0" applyProtection="0">
      <alignment horizontal="right" vertical="center"/>
    </xf>
    <xf numFmtId="0" fontId="33" fillId="49" borderId="287" applyNumberFormat="0" applyAlignment="0" applyProtection="0"/>
    <xf numFmtId="0" fontId="52" fillId="0" borderId="288" applyNumberFormat="0" applyFill="0" applyAlignment="0" applyProtection="0"/>
    <xf numFmtId="0" fontId="49" fillId="49" borderId="294" applyNumberFormat="0" applyAlignment="0" applyProtection="0"/>
    <xf numFmtId="0" fontId="21" fillId="0" borderId="290" applyNumberFormat="0" applyFill="0" applyAlignment="0" applyProtection="0"/>
    <xf numFmtId="4" fontId="21" fillId="0" borderId="290">
      <alignment horizontal="right" vertical="center"/>
    </xf>
    <xf numFmtId="0" fontId="21" fillId="0" borderId="290">
      <alignment horizontal="right" vertical="center"/>
    </xf>
    <xf numFmtId="0" fontId="45" fillId="36" borderId="287" applyNumberFormat="0" applyAlignment="0" applyProtection="0"/>
    <xf numFmtId="0" fontId="30" fillId="49" borderId="294" applyNumberFormat="0" applyAlignment="0" applyProtection="0"/>
    <xf numFmtId="0" fontId="32" fillId="49" borderId="287" applyNumberFormat="0" applyAlignment="0" applyProtection="0"/>
    <xf numFmtId="0" fontId="21" fillId="27" borderId="293">
      <alignment horizontal="left" vertical="center" wrapText="1" indent="2"/>
    </xf>
    <xf numFmtId="0" fontId="33" fillId="49" borderId="287" applyNumberFormat="0" applyAlignment="0" applyProtection="0"/>
    <xf numFmtId="0" fontId="33" fillId="49" borderId="287" applyNumberFormat="0" applyAlignment="0" applyProtection="0"/>
    <xf numFmtId="4" fontId="18" fillId="27" borderId="291">
      <alignment horizontal="right" vertical="center"/>
    </xf>
    <xf numFmtId="0" fontId="18" fillId="27" borderId="291">
      <alignment horizontal="right" vertical="center"/>
    </xf>
    <xf numFmtId="0" fontId="18" fillId="27" borderId="290">
      <alignment horizontal="right" vertical="center"/>
    </xf>
    <xf numFmtId="4" fontId="23" fillId="25" borderId="290">
      <alignment horizontal="right" vertical="center"/>
    </xf>
    <xf numFmtId="0" fontId="36" fillId="36" borderId="287" applyNumberFormat="0" applyAlignment="0" applyProtection="0"/>
    <xf numFmtId="0" fontId="37" fillId="0" borderId="288" applyNumberFormat="0" applyFill="0" applyAlignment="0" applyProtection="0"/>
    <xf numFmtId="0" fontId="52" fillId="0" borderId="288" applyNumberFormat="0" applyFill="0" applyAlignment="0" applyProtection="0"/>
    <xf numFmtId="0" fontId="27" fillId="52" borderId="289" applyNumberFormat="0" applyFont="0" applyAlignment="0" applyProtection="0"/>
    <xf numFmtId="0" fontId="45" fillId="36" borderId="287" applyNumberFormat="0" applyAlignment="0" applyProtection="0"/>
    <xf numFmtId="49" fontId="20" fillId="0" borderId="290" applyNumberFormat="0" applyFill="0" applyBorder="0" applyProtection="0">
      <alignment horizontal="left" vertical="center"/>
    </xf>
    <xf numFmtId="0" fontId="21" fillId="27" borderId="293">
      <alignment horizontal="left" vertical="center" wrapText="1" indent="2"/>
    </xf>
    <xf numFmtId="0" fontId="33" fillId="49" borderId="287" applyNumberFormat="0" applyAlignment="0" applyProtection="0"/>
    <xf numFmtId="0" fontId="21" fillId="0" borderId="293">
      <alignment horizontal="left" vertical="center" wrapText="1" indent="2"/>
    </xf>
    <xf numFmtId="0" fontId="27" fillId="52" borderId="289" applyNumberFormat="0" applyFont="0" applyAlignment="0" applyProtection="0"/>
    <xf numFmtId="0" fontId="19" fillId="52" borderId="289" applyNumberFormat="0" applyFont="0" applyAlignment="0" applyProtection="0"/>
    <xf numFmtId="0" fontId="49" fillId="49" borderId="294" applyNumberFormat="0" applyAlignment="0" applyProtection="0"/>
    <xf numFmtId="0" fontId="52" fillId="0" borderId="288" applyNumberFormat="0" applyFill="0" applyAlignment="0" applyProtection="0"/>
    <xf numFmtId="4" fontId="21" fillId="26" borderId="290"/>
    <xf numFmtId="0" fontId="18" fillId="27" borderId="290">
      <alignment horizontal="right" vertical="center"/>
    </xf>
    <xf numFmtId="0" fontId="52" fillId="0" borderId="288" applyNumberFormat="0" applyFill="0" applyAlignment="0" applyProtection="0"/>
    <xf numFmtId="4" fontId="18" fillId="27" borderId="292">
      <alignment horizontal="right" vertical="center"/>
    </xf>
    <xf numFmtId="0" fontId="32" fillId="49" borderId="287" applyNumberFormat="0" applyAlignment="0" applyProtection="0"/>
    <xf numFmtId="0" fontId="18" fillId="27" borderId="291">
      <alignment horizontal="right" vertical="center"/>
    </xf>
    <xf numFmtId="0" fontId="33" fillId="49" borderId="287" applyNumberFormat="0" applyAlignment="0" applyProtection="0"/>
    <xf numFmtId="0" fontId="37" fillId="0" borderId="288" applyNumberFormat="0" applyFill="0" applyAlignment="0" applyProtection="0"/>
    <xf numFmtId="0" fontId="27" fillId="52" borderId="289" applyNumberFormat="0" applyFont="0" applyAlignment="0" applyProtection="0"/>
    <xf numFmtId="4" fontId="18" fillId="27" borderId="291">
      <alignment horizontal="right" vertical="center"/>
    </xf>
    <xf numFmtId="0" fontId="21" fillId="27" borderId="293">
      <alignment horizontal="left" vertical="center" wrapText="1" indent="2"/>
    </xf>
    <xf numFmtId="0" fontId="21" fillId="26" borderId="290"/>
    <xf numFmtId="167" fontId="21" fillId="53" borderId="290" applyNumberFormat="0" applyFont="0" applyBorder="0" applyAlignment="0" applyProtection="0">
      <alignment horizontal="right" vertical="center"/>
    </xf>
    <xf numFmtId="0" fontId="21" fillId="0" borderId="290" applyNumberFormat="0" applyFill="0" applyAlignment="0" applyProtection="0"/>
    <xf numFmtId="4" fontId="21" fillId="0" borderId="290" applyFill="0" applyBorder="0" applyProtection="0">
      <alignment horizontal="right" vertical="center"/>
    </xf>
    <xf numFmtId="4" fontId="18" fillId="25" borderId="290">
      <alignment horizontal="right" vertical="center"/>
    </xf>
    <xf numFmtId="0" fontId="37" fillId="0" borderId="288" applyNumberFormat="0" applyFill="0" applyAlignment="0" applyProtection="0"/>
    <xf numFmtId="49" fontId="20" fillId="0" borderId="290" applyNumberFormat="0" applyFill="0" applyBorder="0" applyProtection="0">
      <alignment horizontal="left" vertical="center"/>
    </xf>
    <xf numFmtId="49" fontId="21" fillId="0" borderId="291" applyNumberFormat="0" applyFont="0" applyFill="0" applyBorder="0" applyProtection="0">
      <alignment horizontal="left" vertical="center" indent="5"/>
    </xf>
    <xf numFmtId="0" fontId="21" fillId="25" borderId="291">
      <alignment horizontal="left" vertical="center"/>
    </xf>
    <xf numFmtId="0" fontId="33" fillId="49" borderId="287" applyNumberFormat="0" applyAlignment="0" applyProtection="0"/>
    <xf numFmtId="4" fontId="18" fillId="27" borderId="292">
      <alignment horizontal="right" vertical="center"/>
    </xf>
    <xf numFmtId="0" fontId="45" fillId="36" borderId="287" applyNumberFormat="0" applyAlignment="0" applyProtection="0"/>
    <xf numFmtId="0" fontId="45" fillId="36" borderId="287" applyNumberFormat="0" applyAlignment="0" applyProtection="0"/>
    <xf numFmtId="0" fontId="27" fillId="52" borderId="289" applyNumberFormat="0" applyFont="0" applyAlignment="0" applyProtection="0"/>
    <xf numFmtId="0" fontId="49" fillId="49" borderId="294" applyNumberFormat="0" applyAlignment="0" applyProtection="0"/>
    <xf numFmtId="0" fontId="52" fillId="0" borderId="288" applyNumberFormat="0" applyFill="0" applyAlignment="0" applyProtection="0"/>
    <xf numFmtId="0" fontId="18" fillId="27" borderId="290">
      <alignment horizontal="right" vertical="center"/>
    </xf>
    <xf numFmtId="0" fontId="19" fillId="52" borderId="289" applyNumberFormat="0" applyFont="0" applyAlignment="0" applyProtection="0"/>
    <xf numFmtId="4" fontId="21" fillId="0" borderId="290">
      <alignment horizontal="right" vertical="center"/>
    </xf>
    <xf numFmtId="0" fontId="52" fillId="0" borderId="288" applyNumberFormat="0" applyFill="0" applyAlignment="0" applyProtection="0"/>
    <xf numFmtId="0" fontId="18" fillId="27" borderId="290">
      <alignment horizontal="right" vertical="center"/>
    </xf>
    <xf numFmtId="0" fontId="18" fillId="27" borderId="290">
      <alignment horizontal="right" vertical="center"/>
    </xf>
    <xf numFmtId="4" fontId="23" fillId="25" borderId="290">
      <alignment horizontal="right" vertical="center"/>
    </xf>
    <xf numFmtId="0" fontId="18" fillId="25" borderId="290">
      <alignment horizontal="right" vertical="center"/>
    </xf>
    <xf numFmtId="4" fontId="18" fillId="25" borderId="290">
      <alignment horizontal="right" vertical="center"/>
    </xf>
    <xf numFmtId="0" fontId="23" fillId="25" borderId="290">
      <alignment horizontal="right" vertical="center"/>
    </xf>
    <xf numFmtId="4" fontId="23" fillId="25" borderId="290">
      <alignment horizontal="right" vertical="center"/>
    </xf>
    <xf numFmtId="0" fontId="18" fillId="27" borderId="290">
      <alignment horizontal="right" vertical="center"/>
    </xf>
    <xf numFmtId="4" fontId="18" fillId="27" borderId="290">
      <alignment horizontal="right" vertical="center"/>
    </xf>
    <xf numFmtId="0" fontId="18" fillId="27" borderId="290">
      <alignment horizontal="right" vertical="center"/>
    </xf>
    <xf numFmtId="4" fontId="18" fillId="27" borderId="290">
      <alignment horizontal="right" vertical="center"/>
    </xf>
    <xf numFmtId="0" fontId="18" fillId="27" borderId="291">
      <alignment horizontal="right" vertical="center"/>
    </xf>
    <xf numFmtId="4" fontId="18" fillId="27" borderId="291">
      <alignment horizontal="right" vertical="center"/>
    </xf>
    <xf numFmtId="0" fontId="18" fillId="27" borderId="292">
      <alignment horizontal="right" vertical="center"/>
    </xf>
    <xf numFmtId="4" fontId="18" fillId="27" borderId="292">
      <alignment horizontal="right" vertical="center"/>
    </xf>
    <xf numFmtId="0" fontId="33" fillId="49" borderId="287" applyNumberFormat="0" applyAlignment="0" applyProtection="0"/>
    <xf numFmtId="0" fontId="21" fillId="27" borderId="293">
      <alignment horizontal="left" vertical="center" wrapText="1" indent="2"/>
    </xf>
    <xf numFmtId="0" fontId="21" fillId="0" borderId="293">
      <alignment horizontal="left" vertical="center" wrapText="1" indent="2"/>
    </xf>
    <xf numFmtId="0" fontId="21" fillId="25" borderId="291">
      <alignment horizontal="left" vertical="center"/>
    </xf>
    <xf numFmtId="0" fontId="45" fillId="36" borderId="287" applyNumberFormat="0" applyAlignment="0" applyProtection="0"/>
    <xf numFmtId="0" fontId="21" fillId="0" borderId="290">
      <alignment horizontal="right" vertical="center"/>
    </xf>
    <xf numFmtId="4" fontId="21" fillId="0" borderId="290">
      <alignment horizontal="right" vertical="center"/>
    </xf>
    <xf numFmtId="0" fontId="21" fillId="0" borderId="290" applyNumberFormat="0" applyFill="0" applyAlignment="0" applyProtection="0"/>
    <xf numFmtId="0" fontId="49" fillId="49" borderId="294" applyNumberFormat="0" applyAlignment="0" applyProtection="0"/>
    <xf numFmtId="167" fontId="21" fillId="53" borderId="290" applyNumberFormat="0" applyFont="0" applyBorder="0" applyAlignment="0" applyProtection="0">
      <alignment horizontal="right" vertical="center"/>
    </xf>
    <xf numFmtId="0" fontId="21" fillId="26" borderId="290"/>
    <xf numFmtId="4" fontId="21" fillId="26" borderId="290"/>
    <xf numFmtId="0" fontId="52" fillId="0" borderId="288" applyNumberFormat="0" applyFill="0" applyAlignment="0" applyProtection="0"/>
    <xf numFmtId="0" fontId="19" fillId="52" borderId="289" applyNumberFormat="0" applyFont="0" applyAlignment="0" applyProtection="0"/>
    <xf numFmtId="0" fontId="27" fillId="52" borderId="289" applyNumberFormat="0" applyFont="0" applyAlignment="0" applyProtection="0"/>
    <xf numFmtId="0" fontId="21" fillId="0" borderId="290" applyNumberFormat="0" applyFill="0" applyAlignment="0" applyProtection="0"/>
    <xf numFmtId="0" fontId="37" fillId="0" borderId="288" applyNumberFormat="0" applyFill="0" applyAlignment="0" applyProtection="0"/>
    <xf numFmtId="0" fontId="52" fillId="0" borderId="288" applyNumberFormat="0" applyFill="0" applyAlignment="0" applyProtection="0"/>
    <xf numFmtId="0" fontId="36" fillId="36" borderId="287" applyNumberFormat="0" applyAlignment="0" applyProtection="0"/>
    <xf numFmtId="0" fontId="33" fillId="49" borderId="287" applyNumberFormat="0" applyAlignment="0" applyProtection="0"/>
    <xf numFmtId="4" fontId="23" fillId="25" borderId="290">
      <alignment horizontal="right" vertical="center"/>
    </xf>
    <xf numFmtId="0" fontId="18" fillId="25" borderId="290">
      <alignment horizontal="right" vertical="center"/>
    </xf>
    <xf numFmtId="167" fontId="21" fillId="53" borderId="290" applyNumberFormat="0" applyFont="0" applyBorder="0" applyAlignment="0" applyProtection="0">
      <alignment horizontal="right" vertical="center"/>
    </xf>
    <xf numFmtId="0" fontId="37" fillId="0" borderId="288" applyNumberFormat="0" applyFill="0" applyAlignment="0" applyProtection="0"/>
    <xf numFmtId="49" fontId="21" fillId="0" borderId="290" applyNumberFormat="0" applyFont="0" applyFill="0" applyBorder="0" applyProtection="0">
      <alignment horizontal="left" vertical="center" indent="2"/>
    </xf>
    <xf numFmtId="49" fontId="21" fillId="0" borderId="291" applyNumberFormat="0" applyFont="0" applyFill="0" applyBorder="0" applyProtection="0">
      <alignment horizontal="left" vertical="center" indent="5"/>
    </xf>
    <xf numFmtId="49" fontId="21" fillId="0" borderId="290" applyNumberFormat="0" applyFont="0" applyFill="0" applyBorder="0" applyProtection="0">
      <alignment horizontal="left" vertical="center" indent="2"/>
    </xf>
    <xf numFmtId="4" fontId="21" fillId="0" borderId="290" applyFill="0" applyBorder="0" applyProtection="0">
      <alignment horizontal="right" vertical="center"/>
    </xf>
    <xf numFmtId="49" fontId="20" fillId="0" borderId="290" applyNumberFormat="0" applyFill="0" applyBorder="0" applyProtection="0">
      <alignment horizontal="left" vertical="center"/>
    </xf>
    <xf numFmtId="0" fontId="21" fillId="0" borderId="293">
      <alignment horizontal="left" vertical="center" wrapText="1" indent="2"/>
    </xf>
    <xf numFmtId="0" fontId="49" fillId="49" borderId="294" applyNumberFormat="0" applyAlignment="0" applyProtection="0"/>
    <xf numFmtId="0" fontId="18" fillId="27" borderId="292">
      <alignment horizontal="right" vertical="center"/>
    </xf>
    <xf numFmtId="0" fontId="36" fillId="36" borderId="287" applyNumberFormat="0" applyAlignment="0" applyProtection="0"/>
    <xf numFmtId="0" fontId="18" fillId="27" borderId="292">
      <alignment horizontal="right" vertical="center"/>
    </xf>
    <xf numFmtId="4" fontId="18" fillId="27" borderId="290">
      <alignment horizontal="right" vertical="center"/>
    </xf>
    <xf numFmtId="0" fontId="18" fillId="27" borderId="290">
      <alignment horizontal="right" vertical="center"/>
    </xf>
    <xf numFmtId="0" fontId="30" fillId="49" borderId="294" applyNumberFormat="0" applyAlignment="0" applyProtection="0"/>
    <xf numFmtId="0" fontId="32" fillId="49" borderId="287" applyNumberFormat="0" applyAlignment="0" applyProtection="0"/>
    <xf numFmtId="0" fontId="37" fillId="0" borderId="288" applyNumberFormat="0" applyFill="0" applyAlignment="0" applyProtection="0"/>
    <xf numFmtId="0" fontId="21" fillId="26" borderId="290"/>
    <xf numFmtId="4" fontId="21" fillId="26" borderId="290"/>
    <xf numFmtId="4" fontId="18" fillId="27" borderId="290">
      <alignment horizontal="right" vertical="center"/>
    </xf>
    <xf numFmtId="0" fontId="23" fillId="25" borderId="290">
      <alignment horizontal="right" vertical="center"/>
    </xf>
    <xf numFmtId="0" fontId="36" fillId="36" borderId="287" applyNumberFormat="0" applyAlignment="0" applyProtection="0"/>
    <xf numFmtId="0" fontId="33" fillId="49" borderId="287" applyNumberFormat="0" applyAlignment="0" applyProtection="0"/>
    <xf numFmtId="4" fontId="21" fillId="0" borderId="290">
      <alignment horizontal="right" vertical="center"/>
    </xf>
    <xf numFmtId="0" fontId="21" fillId="27" borderId="293">
      <alignment horizontal="left" vertical="center" wrapText="1" indent="2"/>
    </xf>
    <xf numFmtId="0" fontId="21" fillId="0" borderId="293">
      <alignment horizontal="left" vertical="center" wrapText="1" indent="2"/>
    </xf>
    <xf numFmtId="0" fontId="49" fillId="49" borderId="294" applyNumberFormat="0" applyAlignment="0" applyProtection="0"/>
    <xf numFmtId="0" fontId="45" fillId="36" borderId="287" applyNumberFormat="0" applyAlignment="0" applyProtection="0"/>
    <xf numFmtId="0" fontId="32" fillId="49" borderId="287" applyNumberFormat="0" applyAlignment="0" applyProtection="0"/>
    <xf numFmtId="0" fontId="30" fillId="49" borderId="294" applyNumberFormat="0" applyAlignment="0" applyProtection="0"/>
    <xf numFmtId="0" fontId="18" fillId="27" borderId="292">
      <alignment horizontal="right" vertical="center"/>
    </xf>
    <xf numFmtId="0" fontId="23" fillId="25" borderId="290">
      <alignment horizontal="right" vertical="center"/>
    </xf>
    <xf numFmtId="4" fontId="18" fillId="25" borderId="290">
      <alignment horizontal="right" vertical="center"/>
    </xf>
    <xf numFmtId="4" fontId="18" fillId="27" borderId="290">
      <alignment horizontal="right" vertical="center"/>
    </xf>
    <xf numFmtId="49" fontId="21" fillId="0" borderId="291" applyNumberFormat="0" applyFont="0" applyFill="0" applyBorder="0" applyProtection="0">
      <alignment horizontal="left" vertical="center" indent="5"/>
    </xf>
    <xf numFmtId="4" fontId="21" fillId="0" borderId="290" applyFill="0" applyBorder="0" applyProtection="0">
      <alignment horizontal="right" vertical="center"/>
    </xf>
    <xf numFmtId="4" fontId="18" fillId="25" borderId="290">
      <alignment horizontal="right" vertical="center"/>
    </xf>
    <xf numFmtId="0" fontId="45" fillId="36" borderId="287" applyNumberFormat="0" applyAlignment="0" applyProtection="0"/>
    <xf numFmtId="0" fontId="36" fillId="36" borderId="287" applyNumberFormat="0" applyAlignment="0" applyProtection="0"/>
    <xf numFmtId="0" fontId="32" fillId="49" borderId="287" applyNumberFormat="0" applyAlignment="0" applyProtection="0"/>
    <xf numFmtId="0" fontId="21" fillId="27" borderId="293">
      <alignment horizontal="left" vertical="center" wrapText="1" indent="2"/>
    </xf>
    <xf numFmtId="0" fontId="21" fillId="0" borderId="293">
      <alignment horizontal="left" vertical="center" wrapText="1" indent="2"/>
    </xf>
    <xf numFmtId="0" fontId="21" fillId="27" borderId="293">
      <alignment horizontal="left" vertical="center" wrapText="1" indent="2"/>
    </xf>
    <xf numFmtId="4" fontId="18" fillId="27" borderId="299">
      <alignment horizontal="right" vertical="center"/>
    </xf>
    <xf numFmtId="0" fontId="21" fillId="26" borderId="299"/>
    <xf numFmtId="0" fontId="32" fillId="49" borderId="296" applyNumberFormat="0" applyAlignment="0" applyProtection="0"/>
    <xf numFmtId="0" fontId="18" fillId="25" borderId="299">
      <alignment horizontal="right" vertical="center"/>
    </xf>
    <xf numFmtId="0" fontId="21" fillId="0" borderId="299">
      <alignment horizontal="right" vertical="center"/>
    </xf>
    <xf numFmtId="0" fontId="52" fillId="0" borderId="297" applyNumberFormat="0" applyFill="0" applyAlignment="0" applyProtection="0"/>
    <xf numFmtId="0" fontId="21" fillId="25" borderId="300">
      <alignment horizontal="left" vertical="center"/>
    </xf>
    <xf numFmtId="0" fontId="45" fillId="36" borderId="296" applyNumberFormat="0" applyAlignment="0" applyProtection="0"/>
    <xf numFmtId="167" fontId="21" fillId="53" borderId="299" applyNumberFormat="0" applyFont="0" applyBorder="0" applyAlignment="0" applyProtection="0">
      <alignment horizontal="right" vertical="center"/>
    </xf>
    <xf numFmtId="0" fontId="27" fillId="52" borderId="298" applyNumberFormat="0" applyFont="0" applyAlignment="0" applyProtection="0"/>
    <xf numFmtId="0" fontId="21" fillId="0" borderId="302">
      <alignment horizontal="left" vertical="center" wrapText="1" indent="2"/>
    </xf>
    <xf numFmtId="4" fontId="21" fillId="26" borderId="299"/>
    <xf numFmtId="49" fontId="20" fillId="0" borderId="299" applyNumberFormat="0" applyFill="0" applyBorder="0" applyProtection="0">
      <alignment horizontal="left" vertical="center"/>
    </xf>
    <xf numFmtId="0" fontId="21" fillId="0" borderId="299">
      <alignment horizontal="right" vertical="center"/>
    </xf>
    <xf numFmtId="4" fontId="18" fillId="27" borderId="301">
      <alignment horizontal="right" vertical="center"/>
    </xf>
    <xf numFmtId="4" fontId="18" fillId="27" borderId="299">
      <alignment horizontal="right" vertical="center"/>
    </xf>
    <xf numFmtId="4" fontId="18" fillId="27" borderId="299">
      <alignment horizontal="right" vertical="center"/>
    </xf>
    <xf numFmtId="0" fontId="23" fillId="25" borderId="299">
      <alignment horizontal="right" vertical="center"/>
    </xf>
    <xf numFmtId="0" fontId="18" fillId="25" borderId="299">
      <alignment horizontal="right" vertical="center"/>
    </xf>
    <xf numFmtId="49" fontId="21" fillId="0" borderId="299" applyNumberFormat="0" applyFont="0" applyFill="0" applyBorder="0" applyProtection="0">
      <alignment horizontal="left" vertical="center" indent="2"/>
    </xf>
    <xf numFmtId="0" fontId="45" fillId="36" borderId="296" applyNumberFormat="0" applyAlignment="0" applyProtection="0"/>
    <xf numFmtId="0" fontId="30" fillId="49" borderId="295" applyNumberFormat="0" applyAlignment="0" applyProtection="0"/>
    <xf numFmtId="49" fontId="21" fillId="0" borderId="299" applyNumberFormat="0" applyFont="0" applyFill="0" applyBorder="0" applyProtection="0">
      <alignment horizontal="left" vertical="center" indent="2"/>
    </xf>
    <xf numFmtId="0" fontId="36" fillId="36" borderId="296" applyNumberFormat="0" applyAlignment="0" applyProtection="0"/>
    <xf numFmtId="4" fontId="21" fillId="0" borderId="299" applyFill="0" applyBorder="0" applyProtection="0">
      <alignment horizontal="right" vertical="center"/>
    </xf>
    <xf numFmtId="0" fontId="33" fillId="49" borderId="296" applyNumberFormat="0" applyAlignment="0" applyProtection="0"/>
    <xf numFmtId="0" fontId="52" fillId="0" borderId="297" applyNumberFormat="0" applyFill="0" applyAlignment="0" applyProtection="0"/>
    <xf numFmtId="0" fontId="49" fillId="49" borderId="295" applyNumberFormat="0" applyAlignment="0" applyProtection="0"/>
    <xf numFmtId="0" fontId="21" fillId="0" borderId="299" applyNumberFormat="0" applyFill="0" applyAlignment="0" applyProtection="0"/>
    <xf numFmtId="4" fontId="21" fillId="0" borderId="299">
      <alignment horizontal="right" vertical="center"/>
    </xf>
    <xf numFmtId="0" fontId="21" fillId="0" borderId="299">
      <alignment horizontal="right" vertical="center"/>
    </xf>
    <xf numFmtId="0" fontId="45" fillId="36" borderId="296" applyNumberFormat="0" applyAlignment="0" applyProtection="0"/>
    <xf numFmtId="0" fontId="30" fillId="49" borderId="295" applyNumberFormat="0" applyAlignment="0" applyProtection="0"/>
    <xf numFmtId="0" fontId="32" fillId="49" borderId="296" applyNumberFormat="0" applyAlignment="0" applyProtection="0"/>
    <xf numFmtId="0" fontId="21" fillId="27" borderId="302">
      <alignment horizontal="left" vertical="center" wrapText="1" indent="2"/>
    </xf>
    <xf numFmtId="0" fontId="33" fillId="49" borderId="296" applyNumberFormat="0" applyAlignment="0" applyProtection="0"/>
    <xf numFmtId="0" fontId="33" fillId="49" borderId="296" applyNumberFormat="0" applyAlignment="0" applyProtection="0"/>
    <xf numFmtId="4" fontId="18" fillId="27" borderId="300">
      <alignment horizontal="right" vertical="center"/>
    </xf>
    <xf numFmtId="0" fontId="18" fillId="27" borderId="300">
      <alignment horizontal="right" vertical="center"/>
    </xf>
    <xf numFmtId="0" fontId="18" fillId="27" borderId="299">
      <alignment horizontal="right" vertical="center"/>
    </xf>
    <xf numFmtId="4" fontId="23" fillId="25" borderId="299">
      <alignment horizontal="right" vertical="center"/>
    </xf>
    <xf numFmtId="0" fontId="36" fillId="36" borderId="296" applyNumberFormat="0" applyAlignment="0" applyProtection="0"/>
    <xf numFmtId="0" fontId="37" fillId="0" borderId="297" applyNumberFormat="0" applyFill="0" applyAlignment="0" applyProtection="0"/>
    <xf numFmtId="0" fontId="52" fillId="0" borderId="297" applyNumberFormat="0" applyFill="0" applyAlignment="0" applyProtection="0"/>
    <xf numFmtId="0" fontId="27" fillId="52" borderId="298" applyNumberFormat="0" applyFont="0" applyAlignment="0" applyProtection="0"/>
    <xf numFmtId="0" fontId="45" fillId="36" borderId="296" applyNumberFormat="0" applyAlignment="0" applyProtection="0"/>
    <xf numFmtId="49" fontId="20" fillId="0" borderId="299" applyNumberFormat="0" applyFill="0" applyBorder="0" applyProtection="0">
      <alignment horizontal="left" vertical="center"/>
    </xf>
    <xf numFmtId="0" fontId="21" fillId="27" borderId="302">
      <alignment horizontal="left" vertical="center" wrapText="1" indent="2"/>
    </xf>
    <xf numFmtId="0" fontId="33" fillId="49" borderId="296" applyNumberFormat="0" applyAlignment="0" applyProtection="0"/>
    <xf numFmtId="0" fontId="21" fillId="0" borderId="302">
      <alignment horizontal="left" vertical="center" wrapText="1" indent="2"/>
    </xf>
    <xf numFmtId="0" fontId="27" fillId="52" borderId="298" applyNumberFormat="0" applyFont="0" applyAlignment="0" applyProtection="0"/>
    <xf numFmtId="0" fontId="19" fillId="52" borderId="298" applyNumberFormat="0" applyFont="0" applyAlignment="0" applyProtection="0"/>
    <xf numFmtId="0" fontId="49" fillId="49" borderId="295" applyNumberFormat="0" applyAlignment="0" applyProtection="0"/>
    <xf numFmtId="0" fontId="52" fillId="0" borderId="297" applyNumberFormat="0" applyFill="0" applyAlignment="0" applyProtection="0"/>
    <xf numFmtId="4" fontId="21" fillId="26" borderId="299"/>
    <xf numFmtId="0" fontId="18" fillId="27" borderId="299">
      <alignment horizontal="right" vertical="center"/>
    </xf>
    <xf numFmtId="0" fontId="52" fillId="0" borderId="297" applyNumberFormat="0" applyFill="0" applyAlignment="0" applyProtection="0"/>
    <xf numFmtId="4" fontId="18" fillId="27" borderId="301">
      <alignment horizontal="right" vertical="center"/>
    </xf>
    <xf numFmtId="0" fontId="32" fillId="49" borderId="296" applyNumberFormat="0" applyAlignment="0" applyProtection="0"/>
    <xf numFmtId="0" fontId="18" fillId="27" borderId="300">
      <alignment horizontal="right" vertical="center"/>
    </xf>
    <xf numFmtId="0" fontId="33" fillId="49" borderId="296" applyNumberFormat="0" applyAlignment="0" applyProtection="0"/>
    <xf numFmtId="0" fontId="37" fillId="0" borderId="297" applyNumberFormat="0" applyFill="0" applyAlignment="0" applyProtection="0"/>
    <xf numFmtId="0" fontId="27" fillId="52" borderId="298" applyNumberFormat="0" applyFont="0" applyAlignment="0" applyProtection="0"/>
    <xf numFmtId="4" fontId="18" fillId="27" borderId="300">
      <alignment horizontal="right" vertical="center"/>
    </xf>
    <xf numFmtId="0" fontId="21" fillId="27" borderId="302">
      <alignment horizontal="left" vertical="center" wrapText="1" indent="2"/>
    </xf>
    <xf numFmtId="0" fontId="21" fillId="26" borderId="299"/>
    <xf numFmtId="167" fontId="21" fillId="53" borderId="299" applyNumberFormat="0" applyFont="0" applyBorder="0" applyAlignment="0" applyProtection="0">
      <alignment horizontal="right" vertical="center"/>
    </xf>
    <xf numFmtId="0" fontId="21" fillId="0" borderId="299" applyNumberFormat="0" applyFill="0" applyAlignment="0" applyProtection="0"/>
    <xf numFmtId="4" fontId="21" fillId="0" borderId="299" applyFill="0" applyBorder="0" applyProtection="0">
      <alignment horizontal="right" vertical="center"/>
    </xf>
    <xf numFmtId="4" fontId="18" fillId="25" borderId="299">
      <alignment horizontal="right" vertical="center"/>
    </xf>
    <xf numFmtId="0" fontId="37" fillId="0" borderId="297" applyNumberFormat="0" applyFill="0" applyAlignment="0" applyProtection="0"/>
    <xf numFmtId="49" fontId="20" fillId="0" borderId="299" applyNumberFormat="0" applyFill="0" applyBorder="0" applyProtection="0">
      <alignment horizontal="left" vertical="center"/>
    </xf>
    <xf numFmtId="49" fontId="21" fillId="0" borderId="300" applyNumberFormat="0" applyFont="0" applyFill="0" applyBorder="0" applyProtection="0">
      <alignment horizontal="left" vertical="center" indent="5"/>
    </xf>
    <xf numFmtId="0" fontId="21" fillId="25" borderId="300">
      <alignment horizontal="left" vertical="center"/>
    </xf>
    <xf numFmtId="0" fontId="33" fillId="49" borderId="296" applyNumberFormat="0" applyAlignment="0" applyProtection="0"/>
    <xf numFmtId="4" fontId="18" fillId="27" borderId="301">
      <alignment horizontal="right" vertical="center"/>
    </xf>
    <xf numFmtId="0" fontId="45" fillId="36" borderId="296" applyNumberFormat="0" applyAlignment="0" applyProtection="0"/>
    <xf numFmtId="0" fontId="45" fillId="36" borderId="296" applyNumberFormat="0" applyAlignment="0" applyProtection="0"/>
    <xf numFmtId="0" fontId="27" fillId="52" borderId="298" applyNumberFormat="0" applyFont="0" applyAlignment="0" applyProtection="0"/>
    <xf numFmtId="0" fontId="49" fillId="49" borderId="295" applyNumberFormat="0" applyAlignment="0" applyProtection="0"/>
    <xf numFmtId="0" fontId="52" fillId="0" borderId="297" applyNumberFormat="0" applyFill="0" applyAlignment="0" applyProtection="0"/>
    <xf numFmtId="0" fontId="18" fillId="27" borderId="299">
      <alignment horizontal="right" vertical="center"/>
    </xf>
    <xf numFmtId="0" fontId="19" fillId="52" borderId="298" applyNumberFormat="0" applyFont="0" applyAlignment="0" applyProtection="0"/>
    <xf numFmtId="4" fontId="21" fillId="0" borderId="299">
      <alignment horizontal="right" vertical="center"/>
    </xf>
    <xf numFmtId="0" fontId="52" fillId="0" borderId="297" applyNumberFormat="0" applyFill="0" applyAlignment="0" applyProtection="0"/>
    <xf numFmtId="0" fontId="18" fillId="27" borderId="299">
      <alignment horizontal="right" vertical="center"/>
    </xf>
    <xf numFmtId="0" fontId="18" fillId="27" borderId="299">
      <alignment horizontal="right" vertical="center"/>
    </xf>
    <xf numFmtId="4" fontId="23" fillId="25" borderId="299">
      <alignment horizontal="right" vertical="center"/>
    </xf>
    <xf numFmtId="0" fontId="18" fillId="25" borderId="299">
      <alignment horizontal="right" vertical="center"/>
    </xf>
    <xf numFmtId="4" fontId="18" fillId="25" borderId="299">
      <alignment horizontal="right" vertical="center"/>
    </xf>
    <xf numFmtId="0" fontId="23" fillId="25" borderId="299">
      <alignment horizontal="right" vertical="center"/>
    </xf>
    <xf numFmtId="4" fontId="23" fillId="25" borderId="299">
      <alignment horizontal="right" vertical="center"/>
    </xf>
    <xf numFmtId="0" fontId="18" fillId="27" borderId="299">
      <alignment horizontal="right" vertical="center"/>
    </xf>
    <xf numFmtId="4" fontId="18" fillId="27" borderId="299">
      <alignment horizontal="right" vertical="center"/>
    </xf>
    <xf numFmtId="0" fontId="18" fillId="27" borderId="299">
      <alignment horizontal="right" vertical="center"/>
    </xf>
    <xf numFmtId="4" fontId="18" fillId="27" borderId="299">
      <alignment horizontal="right" vertical="center"/>
    </xf>
    <xf numFmtId="0" fontId="18" fillId="27" borderId="300">
      <alignment horizontal="right" vertical="center"/>
    </xf>
    <xf numFmtId="4" fontId="18" fillId="27" borderId="300">
      <alignment horizontal="right" vertical="center"/>
    </xf>
    <xf numFmtId="0" fontId="18" fillId="27" borderId="301">
      <alignment horizontal="right" vertical="center"/>
    </xf>
    <xf numFmtId="4" fontId="18" fillId="27" borderId="301">
      <alignment horizontal="right" vertical="center"/>
    </xf>
    <xf numFmtId="0" fontId="33" fillId="49" borderId="296" applyNumberFormat="0" applyAlignment="0" applyProtection="0"/>
    <xf numFmtId="0" fontId="21" fillId="27" borderId="302">
      <alignment horizontal="left" vertical="center" wrapText="1" indent="2"/>
    </xf>
    <xf numFmtId="0" fontId="21" fillId="0" borderId="302">
      <alignment horizontal="left" vertical="center" wrapText="1" indent="2"/>
    </xf>
    <xf numFmtId="0" fontId="21" fillId="25" borderId="300">
      <alignment horizontal="left" vertical="center"/>
    </xf>
    <xf numFmtId="0" fontId="45" fillId="36" borderId="296" applyNumberFormat="0" applyAlignment="0" applyProtection="0"/>
    <xf numFmtId="0" fontId="21" fillId="0" borderId="299">
      <alignment horizontal="right" vertical="center"/>
    </xf>
    <xf numFmtId="4" fontId="21" fillId="0" borderId="299">
      <alignment horizontal="right" vertical="center"/>
    </xf>
    <xf numFmtId="0" fontId="21" fillId="0" borderId="299" applyNumberFormat="0" applyFill="0" applyAlignment="0" applyProtection="0"/>
    <xf numFmtId="0" fontId="49" fillId="49" borderId="295" applyNumberFormat="0" applyAlignment="0" applyProtection="0"/>
    <xf numFmtId="167" fontId="21" fillId="53" borderId="299" applyNumberFormat="0" applyFont="0" applyBorder="0" applyAlignment="0" applyProtection="0">
      <alignment horizontal="right" vertical="center"/>
    </xf>
    <xf numFmtId="0" fontId="21" fillId="26" borderId="299"/>
    <xf numFmtId="4" fontId="21" fillId="26" borderId="299"/>
    <xf numFmtId="0" fontId="52" fillId="0" borderId="297" applyNumberFormat="0" applyFill="0" applyAlignment="0" applyProtection="0"/>
    <xf numFmtId="0" fontId="19" fillId="52" borderId="298" applyNumberFormat="0" applyFont="0" applyAlignment="0" applyProtection="0"/>
    <xf numFmtId="0" fontId="27" fillId="52" borderId="298" applyNumberFormat="0" applyFont="0" applyAlignment="0" applyProtection="0"/>
    <xf numFmtId="0" fontId="21" fillId="0" borderId="299" applyNumberFormat="0" applyFill="0" applyAlignment="0" applyProtection="0"/>
    <xf numFmtId="0" fontId="37" fillId="0" borderId="297" applyNumberFormat="0" applyFill="0" applyAlignment="0" applyProtection="0"/>
    <xf numFmtId="0" fontId="52" fillId="0" borderId="297" applyNumberFormat="0" applyFill="0" applyAlignment="0" applyProtection="0"/>
    <xf numFmtId="0" fontId="36" fillId="36" borderId="296" applyNumberFormat="0" applyAlignment="0" applyProtection="0"/>
    <xf numFmtId="0" fontId="33" fillId="49" borderId="296" applyNumberFormat="0" applyAlignment="0" applyProtection="0"/>
    <xf numFmtId="4" fontId="23" fillId="25" borderId="299">
      <alignment horizontal="right" vertical="center"/>
    </xf>
    <xf numFmtId="0" fontId="18" fillId="25" borderId="299">
      <alignment horizontal="right" vertical="center"/>
    </xf>
    <xf numFmtId="167" fontId="21" fillId="53" borderId="299" applyNumberFormat="0" applyFont="0" applyBorder="0" applyAlignment="0" applyProtection="0">
      <alignment horizontal="right" vertical="center"/>
    </xf>
    <xf numFmtId="0" fontId="37" fillId="0" borderId="297" applyNumberFormat="0" applyFill="0" applyAlignment="0" applyProtection="0"/>
    <xf numFmtId="49" fontId="21" fillId="0" borderId="299" applyNumberFormat="0" applyFont="0" applyFill="0" applyBorder="0" applyProtection="0">
      <alignment horizontal="left" vertical="center" indent="2"/>
    </xf>
    <xf numFmtId="49" fontId="21" fillId="0" borderId="300" applyNumberFormat="0" applyFont="0" applyFill="0" applyBorder="0" applyProtection="0">
      <alignment horizontal="left" vertical="center" indent="5"/>
    </xf>
    <xf numFmtId="49" fontId="21" fillId="0" borderId="299" applyNumberFormat="0" applyFont="0" applyFill="0" applyBorder="0" applyProtection="0">
      <alignment horizontal="left" vertical="center" indent="2"/>
    </xf>
    <xf numFmtId="4" fontId="21" fillId="0" borderId="299" applyFill="0" applyBorder="0" applyProtection="0">
      <alignment horizontal="right" vertical="center"/>
    </xf>
    <xf numFmtId="49" fontId="20" fillId="0" borderId="299" applyNumberFormat="0" applyFill="0" applyBorder="0" applyProtection="0">
      <alignment horizontal="left" vertical="center"/>
    </xf>
    <xf numFmtId="0" fontId="21" fillId="0" borderId="302">
      <alignment horizontal="left" vertical="center" wrapText="1" indent="2"/>
    </xf>
    <xf numFmtId="0" fontId="49" fillId="49" borderId="295" applyNumberFormat="0" applyAlignment="0" applyProtection="0"/>
    <xf numFmtId="0" fontId="18" fillId="27" borderId="301">
      <alignment horizontal="right" vertical="center"/>
    </xf>
    <xf numFmtId="0" fontId="36" fillId="36" borderId="296" applyNumberFormat="0" applyAlignment="0" applyProtection="0"/>
    <xf numFmtId="0" fontId="18" fillId="27" borderId="301">
      <alignment horizontal="right" vertical="center"/>
    </xf>
    <xf numFmtId="4" fontId="18" fillId="27" borderId="299">
      <alignment horizontal="right" vertical="center"/>
    </xf>
    <xf numFmtId="0" fontId="18" fillId="27" borderId="299">
      <alignment horizontal="right" vertical="center"/>
    </xf>
    <xf numFmtId="0" fontId="30" fillId="49" borderId="295" applyNumberFormat="0" applyAlignment="0" applyProtection="0"/>
    <xf numFmtId="0" fontId="32" fillId="49" borderId="296" applyNumberFormat="0" applyAlignment="0" applyProtection="0"/>
    <xf numFmtId="0" fontId="37" fillId="0" borderId="297" applyNumberFormat="0" applyFill="0" applyAlignment="0" applyProtection="0"/>
    <xf numFmtId="0" fontId="21" fillId="26" borderId="299"/>
    <xf numFmtId="4" fontId="21" fillId="26" borderId="299"/>
    <xf numFmtId="4" fontId="18" fillId="27" borderId="299">
      <alignment horizontal="right" vertical="center"/>
    </xf>
    <xf numFmtId="0" fontId="23" fillId="25" borderId="299">
      <alignment horizontal="right" vertical="center"/>
    </xf>
    <xf numFmtId="0" fontId="36" fillId="36" borderId="296" applyNumberFormat="0" applyAlignment="0" applyProtection="0"/>
    <xf numFmtId="0" fontId="33" fillId="49" borderId="296" applyNumberFormat="0" applyAlignment="0" applyProtection="0"/>
    <xf numFmtId="4" fontId="21" fillId="0" borderId="299">
      <alignment horizontal="right" vertical="center"/>
    </xf>
    <xf numFmtId="0" fontId="21" fillId="27" borderId="302">
      <alignment horizontal="left" vertical="center" wrapText="1" indent="2"/>
    </xf>
    <xf numFmtId="0" fontId="21" fillId="0" borderId="302">
      <alignment horizontal="left" vertical="center" wrapText="1" indent="2"/>
    </xf>
    <xf numFmtId="0" fontId="49" fillId="49" borderId="295" applyNumberFormat="0" applyAlignment="0" applyProtection="0"/>
    <xf numFmtId="0" fontId="45" fillId="36" borderId="296" applyNumberFormat="0" applyAlignment="0" applyProtection="0"/>
    <xf numFmtId="0" fontId="32" fillId="49" borderId="296" applyNumberFormat="0" applyAlignment="0" applyProtection="0"/>
    <xf numFmtId="0" fontId="30" fillId="49" borderId="295" applyNumberFormat="0" applyAlignment="0" applyProtection="0"/>
    <xf numFmtId="0" fontId="18" fillId="27" borderId="301">
      <alignment horizontal="right" vertical="center"/>
    </xf>
    <xf numFmtId="0" fontId="23" fillId="25" borderId="299">
      <alignment horizontal="right" vertical="center"/>
    </xf>
    <xf numFmtId="4" fontId="18" fillId="25" borderId="299">
      <alignment horizontal="right" vertical="center"/>
    </xf>
    <xf numFmtId="4" fontId="18" fillId="27" borderId="299">
      <alignment horizontal="right" vertical="center"/>
    </xf>
    <xf numFmtId="49" fontId="21" fillId="0" borderId="300" applyNumberFormat="0" applyFont="0" applyFill="0" applyBorder="0" applyProtection="0">
      <alignment horizontal="left" vertical="center" indent="5"/>
    </xf>
    <xf numFmtId="4" fontId="21" fillId="0" borderId="299" applyFill="0" applyBorder="0" applyProtection="0">
      <alignment horizontal="right" vertical="center"/>
    </xf>
    <xf numFmtId="4" fontId="18" fillId="25" borderId="299">
      <alignment horizontal="right" vertical="center"/>
    </xf>
    <xf numFmtId="0" fontId="45" fillId="36" borderId="296" applyNumberFormat="0" applyAlignment="0" applyProtection="0"/>
    <xf numFmtId="0" fontId="36" fillId="36" borderId="296" applyNumberFormat="0" applyAlignment="0" applyProtection="0"/>
    <xf numFmtId="0" fontId="32" fillId="49" borderId="296" applyNumberFormat="0" applyAlignment="0" applyProtection="0"/>
    <xf numFmtId="0" fontId="21" fillId="27" borderId="302">
      <alignment horizontal="left" vertical="center" wrapText="1" indent="2"/>
    </xf>
    <xf numFmtId="0" fontId="21" fillId="0" borderId="302">
      <alignment horizontal="left" vertical="center" wrapText="1" indent="2"/>
    </xf>
    <xf numFmtId="0" fontId="21" fillId="27" borderId="302">
      <alignment horizontal="left" vertical="center" wrapText="1" indent="2"/>
    </xf>
    <xf numFmtId="0" fontId="21" fillId="0" borderId="302">
      <alignment horizontal="left" vertical="center" wrapText="1" indent="2"/>
    </xf>
    <xf numFmtId="0" fontId="30" fillId="49" borderId="295" applyNumberFormat="0" applyAlignment="0" applyProtection="0"/>
    <xf numFmtId="0" fontId="32" fillId="49" borderId="296" applyNumberFormat="0" applyAlignment="0" applyProtection="0"/>
    <xf numFmtId="0" fontId="33" fillId="49" borderId="296" applyNumberFormat="0" applyAlignment="0" applyProtection="0"/>
    <xf numFmtId="0" fontId="36" fillId="36" borderId="296" applyNumberFormat="0" applyAlignment="0" applyProtection="0"/>
    <xf numFmtId="0" fontId="37" fillId="0" borderId="297" applyNumberFormat="0" applyFill="0" applyAlignment="0" applyProtection="0"/>
    <xf numFmtId="0" fontId="45" fillId="36" borderId="296" applyNumberFormat="0" applyAlignment="0" applyProtection="0"/>
    <xf numFmtId="0" fontId="27" fillId="52" borderId="298" applyNumberFormat="0" applyFont="0" applyAlignment="0" applyProtection="0"/>
    <xf numFmtId="0" fontId="19" fillId="52" borderId="298" applyNumberFormat="0" applyFont="0" applyAlignment="0" applyProtection="0"/>
    <xf numFmtId="0" fontId="49" fillId="49" borderId="295" applyNumberFormat="0" applyAlignment="0" applyProtection="0"/>
    <xf numFmtId="0" fontId="52" fillId="0" borderId="297" applyNumberFormat="0" applyFill="0" applyAlignment="0" applyProtection="0"/>
    <xf numFmtId="0" fontId="33" fillId="49" borderId="296" applyNumberFormat="0" applyAlignment="0" applyProtection="0"/>
    <xf numFmtId="0" fontId="45" fillId="36" borderId="296" applyNumberFormat="0" applyAlignment="0" applyProtection="0"/>
    <xf numFmtId="0" fontId="27" fillId="52" borderId="298" applyNumberFormat="0" applyFont="0" applyAlignment="0" applyProtection="0"/>
    <xf numFmtId="0" fontId="49" fillId="49" borderId="295" applyNumberFormat="0" applyAlignment="0" applyProtection="0"/>
    <xf numFmtId="0" fontId="52" fillId="0" borderId="297" applyNumberFormat="0" applyFill="0" applyAlignment="0" applyProtection="0"/>
    <xf numFmtId="0" fontId="18" fillId="27" borderId="291">
      <alignment horizontal="right" vertical="center"/>
    </xf>
    <xf numFmtId="4" fontId="18" fillId="27" borderId="291">
      <alignment horizontal="right" vertical="center"/>
    </xf>
    <xf numFmtId="0" fontId="18" fillId="27" borderId="292">
      <alignment horizontal="right" vertical="center"/>
    </xf>
    <xf numFmtId="4" fontId="18" fillId="27" borderId="292">
      <alignment horizontal="right" vertical="center"/>
    </xf>
    <xf numFmtId="0" fontId="33" fillId="49" borderId="296" applyNumberFormat="0" applyAlignment="0" applyProtection="0"/>
    <xf numFmtId="0" fontId="21" fillId="27" borderId="293">
      <alignment horizontal="left" vertical="center" wrapText="1" indent="2"/>
    </xf>
    <xf numFmtId="0" fontId="21" fillId="0" borderId="293">
      <alignment horizontal="left" vertical="center" wrapText="1" indent="2"/>
    </xf>
    <xf numFmtId="0" fontId="21" fillId="25" borderId="291">
      <alignment horizontal="left" vertical="center"/>
    </xf>
    <xf numFmtId="0" fontId="45" fillId="36" borderId="296" applyNumberFormat="0" applyAlignment="0" applyProtection="0"/>
    <xf numFmtId="0" fontId="49" fillId="49" borderId="295" applyNumberFormat="0" applyAlignment="0" applyProtection="0"/>
    <xf numFmtId="0" fontId="52" fillId="0" borderId="297" applyNumberFormat="0" applyFill="0" applyAlignment="0" applyProtection="0"/>
    <xf numFmtId="49" fontId="21" fillId="0" borderId="291" applyNumberFormat="0" applyFont="0" applyFill="0" applyBorder="0" applyProtection="0">
      <alignment horizontal="left" vertical="center" indent="5"/>
    </xf>
    <xf numFmtId="0" fontId="30" fillId="49" borderId="295" applyNumberFormat="0" applyAlignment="0" applyProtection="0"/>
    <xf numFmtId="0" fontId="32" fillId="49" borderId="296" applyNumberFormat="0" applyAlignment="0" applyProtection="0"/>
    <xf numFmtId="0" fontId="37" fillId="0" borderId="297" applyNumberFormat="0" applyFill="0" applyAlignment="0" applyProtection="0"/>
    <xf numFmtId="49" fontId="21" fillId="0" borderId="299" applyNumberFormat="0" applyFont="0" applyFill="0" applyBorder="0" applyProtection="0">
      <alignment horizontal="left" vertical="center" indent="2"/>
    </xf>
    <xf numFmtId="0" fontId="18" fillId="25" borderId="299">
      <alignment horizontal="right" vertical="center"/>
    </xf>
    <xf numFmtId="4" fontId="18" fillId="25" borderId="299">
      <alignment horizontal="right" vertical="center"/>
    </xf>
    <xf numFmtId="0" fontId="23" fillId="25" borderId="299">
      <alignment horizontal="right" vertical="center"/>
    </xf>
    <xf numFmtId="4" fontId="23" fillId="25" borderId="299">
      <alignment horizontal="right" vertical="center"/>
    </xf>
    <xf numFmtId="0" fontId="18" fillId="27" borderId="299">
      <alignment horizontal="right" vertical="center"/>
    </xf>
    <xf numFmtId="4" fontId="18" fillId="27" borderId="299">
      <alignment horizontal="right" vertical="center"/>
    </xf>
    <xf numFmtId="0" fontId="18" fillId="27" borderId="299">
      <alignment horizontal="right" vertical="center"/>
    </xf>
    <xf numFmtId="4" fontId="18" fillId="27" borderId="299">
      <alignment horizontal="right" vertical="center"/>
    </xf>
    <xf numFmtId="0" fontId="36" fillId="36" borderId="296" applyNumberFormat="0" applyAlignment="0" applyProtection="0"/>
    <xf numFmtId="0" fontId="21" fillId="0" borderId="299">
      <alignment horizontal="right" vertical="center"/>
    </xf>
    <xf numFmtId="4" fontId="21" fillId="0" borderId="299">
      <alignment horizontal="right" vertical="center"/>
    </xf>
    <xf numFmtId="4" fontId="21" fillId="0" borderId="299" applyFill="0" applyBorder="0" applyProtection="0">
      <alignment horizontal="right" vertical="center"/>
    </xf>
    <xf numFmtId="49" fontId="20" fillId="0" borderId="299" applyNumberFormat="0" applyFill="0" applyBorder="0" applyProtection="0">
      <alignment horizontal="left" vertical="center"/>
    </xf>
    <xf numFmtId="0" fontId="21" fillId="0" borderId="299" applyNumberFormat="0" applyFill="0" applyAlignment="0" applyProtection="0"/>
    <xf numFmtId="167" fontId="21" fillId="53" borderId="299" applyNumberFormat="0" applyFont="0" applyBorder="0" applyAlignment="0" applyProtection="0">
      <alignment horizontal="right" vertical="center"/>
    </xf>
    <xf numFmtId="0" fontId="21" fillId="26" borderId="299"/>
    <xf numFmtId="4" fontId="21" fillId="26" borderId="299"/>
    <xf numFmtId="4" fontId="18" fillId="27" borderId="299">
      <alignment horizontal="right" vertical="center"/>
    </xf>
    <xf numFmtId="0" fontId="21" fillId="26" borderId="299"/>
    <xf numFmtId="0" fontId="32" fillId="49" borderId="296" applyNumberFormat="0" applyAlignment="0" applyProtection="0"/>
    <xf numFmtId="0" fontId="18" fillId="25" borderId="299">
      <alignment horizontal="right" vertical="center"/>
    </xf>
    <xf numFmtId="0" fontId="21" fillId="0" borderId="299">
      <alignment horizontal="right" vertical="center"/>
    </xf>
    <xf numFmtId="0" fontId="52" fillId="0" borderId="297" applyNumberFormat="0" applyFill="0" applyAlignment="0" applyProtection="0"/>
    <xf numFmtId="0" fontId="21" fillId="25" borderId="300">
      <alignment horizontal="left" vertical="center"/>
    </xf>
    <xf numFmtId="0" fontId="45" fillId="36" borderId="296" applyNumberFormat="0" applyAlignment="0" applyProtection="0"/>
    <xf numFmtId="167" fontId="21" fillId="53" borderId="299" applyNumberFormat="0" applyFont="0" applyBorder="0" applyAlignment="0" applyProtection="0">
      <alignment horizontal="right" vertical="center"/>
    </xf>
    <xf numFmtId="0" fontId="27" fillId="52" borderId="298" applyNumberFormat="0" applyFont="0" applyAlignment="0" applyProtection="0"/>
    <xf numFmtId="0" fontId="21" fillId="0" borderId="302">
      <alignment horizontal="left" vertical="center" wrapText="1" indent="2"/>
    </xf>
    <xf numFmtId="4" fontId="21" fillId="26" borderId="299"/>
    <xf numFmtId="49" fontId="20" fillId="0" borderId="299" applyNumberFormat="0" applyFill="0" applyBorder="0" applyProtection="0">
      <alignment horizontal="left" vertical="center"/>
    </xf>
    <xf numFmtId="0" fontId="21" fillId="0" borderId="299">
      <alignment horizontal="right" vertical="center"/>
    </xf>
    <xf numFmtId="4" fontId="18" fillId="27" borderId="301">
      <alignment horizontal="right" vertical="center"/>
    </xf>
    <xf numFmtId="4" fontId="18" fillId="27" borderId="299">
      <alignment horizontal="right" vertical="center"/>
    </xf>
    <xf numFmtId="4" fontId="18" fillId="27" borderId="299">
      <alignment horizontal="right" vertical="center"/>
    </xf>
    <xf numFmtId="0" fontId="23" fillId="25" borderId="299">
      <alignment horizontal="right" vertical="center"/>
    </xf>
    <xf numFmtId="0" fontId="18" fillId="25" borderId="299">
      <alignment horizontal="right" vertical="center"/>
    </xf>
    <xf numFmtId="49" fontId="21" fillId="0" borderId="299" applyNumberFormat="0" applyFont="0" applyFill="0" applyBorder="0" applyProtection="0">
      <alignment horizontal="left" vertical="center" indent="2"/>
    </xf>
    <xf numFmtId="0" fontId="45" fillId="36" borderId="296" applyNumberFormat="0" applyAlignment="0" applyProtection="0"/>
    <xf numFmtId="0" fontId="30" fillId="49" borderId="295" applyNumberFormat="0" applyAlignment="0" applyProtection="0"/>
    <xf numFmtId="49" fontId="21" fillId="0" borderId="299" applyNumberFormat="0" applyFont="0" applyFill="0" applyBorder="0" applyProtection="0">
      <alignment horizontal="left" vertical="center" indent="2"/>
    </xf>
    <xf numFmtId="0" fontId="36" fillId="36" borderId="296" applyNumberFormat="0" applyAlignment="0" applyProtection="0"/>
    <xf numFmtId="4" fontId="21" fillId="0" borderId="299" applyFill="0" applyBorder="0" applyProtection="0">
      <alignment horizontal="right" vertical="center"/>
    </xf>
    <xf numFmtId="0" fontId="33" fillId="49" borderId="296" applyNumberFormat="0" applyAlignment="0" applyProtection="0"/>
    <xf numFmtId="0" fontId="52" fillId="0" borderId="297" applyNumberFormat="0" applyFill="0" applyAlignment="0" applyProtection="0"/>
    <xf numFmtId="0" fontId="49" fillId="49" borderId="295" applyNumberFormat="0" applyAlignment="0" applyProtection="0"/>
    <xf numFmtId="0" fontId="21" fillId="0" borderId="299" applyNumberFormat="0" applyFill="0" applyAlignment="0" applyProtection="0"/>
    <xf numFmtId="4" fontId="21" fillId="0" borderId="299">
      <alignment horizontal="right" vertical="center"/>
    </xf>
    <xf numFmtId="0" fontId="21" fillId="0" borderId="299">
      <alignment horizontal="right" vertical="center"/>
    </xf>
    <xf numFmtId="0" fontId="45" fillId="36" borderId="296" applyNumberFormat="0" applyAlignment="0" applyProtection="0"/>
    <xf numFmtId="0" fontId="30" fillId="49" borderId="295" applyNumberFormat="0" applyAlignment="0" applyProtection="0"/>
    <xf numFmtId="0" fontId="32" fillId="49" borderId="296" applyNumberFormat="0" applyAlignment="0" applyProtection="0"/>
    <xf numFmtId="0" fontId="21" fillId="27" borderId="302">
      <alignment horizontal="left" vertical="center" wrapText="1" indent="2"/>
    </xf>
    <xf numFmtId="0" fontId="33" fillId="49" borderId="296" applyNumberFormat="0" applyAlignment="0" applyProtection="0"/>
    <xf numFmtId="0" fontId="33" fillId="49" borderId="296" applyNumberFormat="0" applyAlignment="0" applyProtection="0"/>
    <xf numFmtId="4" fontId="18" fillId="27" borderId="300">
      <alignment horizontal="right" vertical="center"/>
    </xf>
    <xf numFmtId="0" fontId="18" fillId="27" borderId="300">
      <alignment horizontal="right" vertical="center"/>
    </xf>
    <xf numFmtId="0" fontId="18" fillId="27" borderId="299">
      <alignment horizontal="right" vertical="center"/>
    </xf>
    <xf numFmtId="4" fontId="23" fillId="25" borderId="299">
      <alignment horizontal="right" vertical="center"/>
    </xf>
    <xf numFmtId="0" fontId="36" fillId="36" borderId="296" applyNumberFormat="0" applyAlignment="0" applyProtection="0"/>
    <xf numFmtId="0" fontId="37" fillId="0" borderId="297" applyNumberFormat="0" applyFill="0" applyAlignment="0" applyProtection="0"/>
    <xf numFmtId="0" fontId="52" fillId="0" borderId="297" applyNumberFormat="0" applyFill="0" applyAlignment="0" applyProtection="0"/>
    <xf numFmtId="0" fontId="27" fillId="52" borderId="298" applyNumberFormat="0" applyFont="0" applyAlignment="0" applyProtection="0"/>
    <xf numFmtId="0" fontId="45" fillId="36" borderId="296" applyNumberFormat="0" applyAlignment="0" applyProtection="0"/>
    <xf numFmtId="49" fontId="20" fillId="0" borderId="299" applyNumberFormat="0" applyFill="0" applyBorder="0" applyProtection="0">
      <alignment horizontal="left" vertical="center"/>
    </xf>
    <xf numFmtId="0" fontId="21" fillId="27" borderId="302">
      <alignment horizontal="left" vertical="center" wrapText="1" indent="2"/>
    </xf>
    <xf numFmtId="0" fontId="33" fillId="49" borderId="296" applyNumberFormat="0" applyAlignment="0" applyProtection="0"/>
    <xf numFmtId="0" fontId="21" fillId="0" borderId="302">
      <alignment horizontal="left" vertical="center" wrapText="1" indent="2"/>
    </xf>
    <xf numFmtId="0" fontId="27" fillId="52" borderId="298" applyNumberFormat="0" applyFont="0" applyAlignment="0" applyProtection="0"/>
    <xf numFmtId="0" fontId="19" fillId="52" borderId="298" applyNumberFormat="0" applyFont="0" applyAlignment="0" applyProtection="0"/>
    <xf numFmtId="0" fontId="49" fillId="49" borderId="295" applyNumberFormat="0" applyAlignment="0" applyProtection="0"/>
    <xf numFmtId="0" fontId="52" fillId="0" borderId="297" applyNumberFormat="0" applyFill="0" applyAlignment="0" applyProtection="0"/>
    <xf numFmtId="4" fontId="21" fillId="26" borderId="299"/>
    <xf numFmtId="0" fontId="18" fillId="27" borderId="299">
      <alignment horizontal="right" vertical="center"/>
    </xf>
    <xf numFmtId="0" fontId="52" fillId="0" borderId="297" applyNumberFormat="0" applyFill="0" applyAlignment="0" applyProtection="0"/>
    <xf numFmtId="4" fontId="18" fillId="27" borderId="301">
      <alignment horizontal="right" vertical="center"/>
    </xf>
    <xf numFmtId="0" fontId="32" fillId="49" borderId="296" applyNumberFormat="0" applyAlignment="0" applyProtection="0"/>
    <xf numFmtId="0" fontId="18" fillId="27" borderId="300">
      <alignment horizontal="right" vertical="center"/>
    </xf>
    <xf numFmtId="0" fontId="33" fillId="49" borderId="296" applyNumberFormat="0" applyAlignment="0" applyProtection="0"/>
    <xf numFmtId="0" fontId="37" fillId="0" borderId="297" applyNumberFormat="0" applyFill="0" applyAlignment="0" applyProtection="0"/>
    <xf numFmtId="0" fontId="27" fillId="52" borderId="298" applyNumberFormat="0" applyFont="0" applyAlignment="0" applyProtection="0"/>
    <xf numFmtId="4" fontId="18" fillId="27" borderId="300">
      <alignment horizontal="right" vertical="center"/>
    </xf>
    <xf numFmtId="0" fontId="21" fillId="27" borderId="302">
      <alignment horizontal="left" vertical="center" wrapText="1" indent="2"/>
    </xf>
    <xf numFmtId="0" fontId="21" fillId="26" borderId="299"/>
    <xf numFmtId="167" fontId="21" fillId="53" borderId="299" applyNumberFormat="0" applyFont="0" applyBorder="0" applyAlignment="0" applyProtection="0">
      <alignment horizontal="right" vertical="center"/>
    </xf>
    <xf numFmtId="0" fontId="21" fillId="0" borderId="299" applyNumberFormat="0" applyFill="0" applyAlignment="0" applyProtection="0"/>
    <xf numFmtId="4" fontId="21" fillId="0" borderId="299" applyFill="0" applyBorder="0" applyProtection="0">
      <alignment horizontal="right" vertical="center"/>
    </xf>
    <xf numFmtId="4" fontId="18" fillId="25" borderId="299">
      <alignment horizontal="right" vertical="center"/>
    </xf>
    <xf numFmtId="0" fontId="37" fillId="0" borderId="297" applyNumberFormat="0" applyFill="0" applyAlignment="0" applyProtection="0"/>
    <xf numFmtId="49" fontId="20" fillId="0" borderId="299" applyNumberFormat="0" applyFill="0" applyBorder="0" applyProtection="0">
      <alignment horizontal="left" vertical="center"/>
    </xf>
    <xf numFmtId="49" fontId="21" fillId="0" borderId="300" applyNumberFormat="0" applyFont="0" applyFill="0" applyBorder="0" applyProtection="0">
      <alignment horizontal="left" vertical="center" indent="5"/>
    </xf>
    <xf numFmtId="0" fontId="21" fillId="25" borderId="300">
      <alignment horizontal="left" vertical="center"/>
    </xf>
    <xf numFmtId="0" fontId="33" fillId="49" borderId="296" applyNumberFormat="0" applyAlignment="0" applyProtection="0"/>
    <xf numFmtId="4" fontId="18" fillId="27" borderId="301">
      <alignment horizontal="right" vertical="center"/>
    </xf>
    <xf numFmtId="0" fontId="45" fillId="36" borderId="296" applyNumberFormat="0" applyAlignment="0" applyProtection="0"/>
    <xf numFmtId="0" fontId="45" fillId="36" borderId="296" applyNumberFormat="0" applyAlignment="0" applyProtection="0"/>
    <xf numFmtId="0" fontId="27" fillId="52" borderId="298" applyNumberFormat="0" applyFont="0" applyAlignment="0" applyProtection="0"/>
    <xf numFmtId="0" fontId="49" fillId="49" borderId="295" applyNumberFormat="0" applyAlignment="0" applyProtection="0"/>
    <xf numFmtId="0" fontId="52" fillId="0" borderId="297" applyNumberFormat="0" applyFill="0" applyAlignment="0" applyProtection="0"/>
    <xf numFmtId="0" fontId="18" fillId="27" borderId="299">
      <alignment horizontal="right" vertical="center"/>
    </xf>
    <xf numFmtId="0" fontId="19" fillId="52" borderId="298" applyNumberFormat="0" applyFont="0" applyAlignment="0" applyProtection="0"/>
    <xf numFmtId="4" fontId="21" fillId="0" borderId="299">
      <alignment horizontal="right" vertical="center"/>
    </xf>
    <xf numFmtId="0" fontId="52" fillId="0" borderId="297" applyNumberFormat="0" applyFill="0" applyAlignment="0" applyProtection="0"/>
    <xf numFmtId="0" fontId="18" fillId="27" borderId="299">
      <alignment horizontal="right" vertical="center"/>
    </xf>
    <xf numFmtId="0" fontId="18" fillId="27" borderId="299">
      <alignment horizontal="right" vertical="center"/>
    </xf>
    <xf numFmtId="4" fontId="23" fillId="25" borderId="299">
      <alignment horizontal="right" vertical="center"/>
    </xf>
    <xf numFmtId="0" fontId="18" fillId="25" borderId="299">
      <alignment horizontal="right" vertical="center"/>
    </xf>
    <xf numFmtId="4" fontId="18" fillId="25" borderId="299">
      <alignment horizontal="right" vertical="center"/>
    </xf>
    <xf numFmtId="0" fontId="23" fillId="25" borderId="299">
      <alignment horizontal="right" vertical="center"/>
    </xf>
    <xf numFmtId="4" fontId="23" fillId="25" borderId="299">
      <alignment horizontal="right" vertical="center"/>
    </xf>
    <xf numFmtId="0" fontId="18" fillId="27" borderId="299">
      <alignment horizontal="right" vertical="center"/>
    </xf>
    <xf numFmtId="4" fontId="18" fillId="27" borderId="299">
      <alignment horizontal="right" vertical="center"/>
    </xf>
    <xf numFmtId="0" fontId="18" fillId="27" borderId="299">
      <alignment horizontal="right" vertical="center"/>
    </xf>
    <xf numFmtId="4" fontId="18" fillId="27" borderId="299">
      <alignment horizontal="right" vertical="center"/>
    </xf>
    <xf numFmtId="0" fontId="18" fillId="27" borderId="300">
      <alignment horizontal="right" vertical="center"/>
    </xf>
    <xf numFmtId="4" fontId="18" fillId="27" borderId="300">
      <alignment horizontal="right" vertical="center"/>
    </xf>
    <xf numFmtId="0" fontId="18" fillId="27" borderId="301">
      <alignment horizontal="right" vertical="center"/>
    </xf>
    <xf numFmtId="4" fontId="18" fillId="27" borderId="301">
      <alignment horizontal="right" vertical="center"/>
    </xf>
    <xf numFmtId="0" fontId="33" fillId="49" borderId="296" applyNumberFormat="0" applyAlignment="0" applyProtection="0"/>
    <xf numFmtId="0" fontId="21" fillId="27" borderId="302">
      <alignment horizontal="left" vertical="center" wrapText="1" indent="2"/>
    </xf>
    <xf numFmtId="0" fontId="21" fillId="0" borderId="302">
      <alignment horizontal="left" vertical="center" wrapText="1" indent="2"/>
    </xf>
    <xf numFmtId="0" fontId="21" fillId="25" borderId="300">
      <alignment horizontal="left" vertical="center"/>
    </xf>
    <xf numFmtId="0" fontId="45" fillId="36" borderId="296" applyNumberFormat="0" applyAlignment="0" applyProtection="0"/>
    <xf numFmtId="0" fontId="21" fillId="0" borderId="299">
      <alignment horizontal="right" vertical="center"/>
    </xf>
    <xf numFmtId="4" fontId="21" fillId="0" borderId="299">
      <alignment horizontal="right" vertical="center"/>
    </xf>
    <xf numFmtId="0" fontId="21" fillId="0" borderId="299" applyNumberFormat="0" applyFill="0" applyAlignment="0" applyProtection="0"/>
    <xf numFmtId="0" fontId="49" fillId="49" borderId="295" applyNumberFormat="0" applyAlignment="0" applyProtection="0"/>
    <xf numFmtId="167" fontId="21" fillId="53" borderId="299" applyNumberFormat="0" applyFont="0" applyBorder="0" applyAlignment="0" applyProtection="0">
      <alignment horizontal="right" vertical="center"/>
    </xf>
    <xf numFmtId="0" fontId="21" fillId="26" borderId="299"/>
    <xf numFmtId="4" fontId="21" fillId="26" borderId="299"/>
    <xf numFmtId="0" fontId="52" fillId="0" borderId="297" applyNumberFormat="0" applyFill="0" applyAlignment="0" applyProtection="0"/>
    <xf numFmtId="0" fontId="19" fillId="52" borderId="298" applyNumberFormat="0" applyFont="0" applyAlignment="0" applyProtection="0"/>
    <xf numFmtId="0" fontId="27" fillId="52" borderId="298" applyNumberFormat="0" applyFont="0" applyAlignment="0" applyProtection="0"/>
    <xf numFmtId="0" fontId="21" fillId="0" borderId="299" applyNumberFormat="0" applyFill="0" applyAlignment="0" applyProtection="0"/>
    <xf numFmtId="0" fontId="37" fillId="0" borderId="297" applyNumberFormat="0" applyFill="0" applyAlignment="0" applyProtection="0"/>
    <xf numFmtId="0" fontId="52" fillId="0" borderId="297" applyNumberFormat="0" applyFill="0" applyAlignment="0" applyProtection="0"/>
    <xf numFmtId="0" fontId="36" fillId="36" borderId="296" applyNumberFormat="0" applyAlignment="0" applyProtection="0"/>
    <xf numFmtId="0" fontId="33" fillId="49" borderId="296" applyNumberFormat="0" applyAlignment="0" applyProtection="0"/>
    <xf numFmtId="4" fontId="23" fillId="25" borderId="299">
      <alignment horizontal="right" vertical="center"/>
    </xf>
    <xf numFmtId="0" fontId="18" fillId="25" borderId="299">
      <alignment horizontal="right" vertical="center"/>
    </xf>
    <xf numFmtId="167" fontId="21" fillId="53" borderId="299" applyNumberFormat="0" applyFont="0" applyBorder="0" applyAlignment="0" applyProtection="0">
      <alignment horizontal="right" vertical="center"/>
    </xf>
    <xf numFmtId="0" fontId="37" fillId="0" borderId="297" applyNumberFormat="0" applyFill="0" applyAlignment="0" applyProtection="0"/>
    <xf numFmtId="49" fontId="21" fillId="0" borderId="299" applyNumberFormat="0" applyFont="0" applyFill="0" applyBorder="0" applyProtection="0">
      <alignment horizontal="left" vertical="center" indent="2"/>
    </xf>
    <xf numFmtId="49" fontId="21" fillId="0" borderId="300" applyNumberFormat="0" applyFont="0" applyFill="0" applyBorder="0" applyProtection="0">
      <alignment horizontal="left" vertical="center" indent="5"/>
    </xf>
    <xf numFmtId="49" fontId="21" fillId="0" borderId="299" applyNumberFormat="0" applyFont="0" applyFill="0" applyBorder="0" applyProtection="0">
      <alignment horizontal="left" vertical="center" indent="2"/>
    </xf>
    <xf numFmtId="4" fontId="21" fillId="0" borderId="299" applyFill="0" applyBorder="0" applyProtection="0">
      <alignment horizontal="right" vertical="center"/>
    </xf>
    <xf numFmtId="49" fontId="20" fillId="0" borderId="299" applyNumberFormat="0" applyFill="0" applyBorder="0" applyProtection="0">
      <alignment horizontal="left" vertical="center"/>
    </xf>
    <xf numFmtId="0" fontId="21" fillId="0" borderId="302">
      <alignment horizontal="left" vertical="center" wrapText="1" indent="2"/>
    </xf>
    <xf numFmtId="0" fontId="49" fillId="49" borderId="295" applyNumberFormat="0" applyAlignment="0" applyProtection="0"/>
    <xf numFmtId="0" fontId="18" fillId="27" borderId="301">
      <alignment horizontal="right" vertical="center"/>
    </xf>
    <xf numFmtId="0" fontId="36" fillId="36" borderId="296" applyNumberFormat="0" applyAlignment="0" applyProtection="0"/>
    <xf numFmtId="0" fontId="18" fillId="27" borderId="301">
      <alignment horizontal="right" vertical="center"/>
    </xf>
    <xf numFmtId="4" fontId="18" fillId="27" borderId="299">
      <alignment horizontal="right" vertical="center"/>
    </xf>
    <xf numFmtId="0" fontId="18" fillId="27" borderId="299">
      <alignment horizontal="right" vertical="center"/>
    </xf>
    <xf numFmtId="0" fontId="30" fillId="49" borderId="295" applyNumberFormat="0" applyAlignment="0" applyProtection="0"/>
    <xf numFmtId="0" fontId="32" fillId="49" borderId="296" applyNumberFormat="0" applyAlignment="0" applyProtection="0"/>
    <xf numFmtId="0" fontId="37" fillId="0" borderId="297" applyNumberFormat="0" applyFill="0" applyAlignment="0" applyProtection="0"/>
    <xf numFmtId="0" fontId="21" fillId="26" borderId="299"/>
    <xf numFmtId="4" fontId="21" fillId="26" borderId="299"/>
    <xf numFmtId="4" fontId="18" fillId="27" borderId="299">
      <alignment horizontal="right" vertical="center"/>
    </xf>
    <xf numFmtId="0" fontId="23" fillId="25" borderId="299">
      <alignment horizontal="right" vertical="center"/>
    </xf>
    <xf numFmtId="0" fontId="36" fillId="36" borderId="296" applyNumberFormat="0" applyAlignment="0" applyProtection="0"/>
    <xf numFmtId="0" fontId="33" fillId="49" borderId="296" applyNumberFormat="0" applyAlignment="0" applyProtection="0"/>
    <xf numFmtId="4" fontId="21" fillId="0" borderId="299">
      <alignment horizontal="right" vertical="center"/>
    </xf>
    <xf numFmtId="0" fontId="21" fillId="27" borderId="302">
      <alignment horizontal="left" vertical="center" wrapText="1" indent="2"/>
    </xf>
    <xf numFmtId="0" fontId="21" fillId="0" borderId="302">
      <alignment horizontal="left" vertical="center" wrapText="1" indent="2"/>
    </xf>
    <xf numFmtId="0" fontId="49" fillId="49" borderId="295" applyNumberFormat="0" applyAlignment="0" applyProtection="0"/>
    <xf numFmtId="0" fontId="45" fillId="36" borderId="296" applyNumberFormat="0" applyAlignment="0" applyProtection="0"/>
    <xf numFmtId="0" fontId="32" fillId="49" borderId="296" applyNumberFormat="0" applyAlignment="0" applyProtection="0"/>
    <xf numFmtId="0" fontId="30" fillId="49" borderId="295" applyNumberFormat="0" applyAlignment="0" applyProtection="0"/>
    <xf numFmtId="0" fontId="18" fillId="27" borderId="301">
      <alignment horizontal="right" vertical="center"/>
    </xf>
    <xf numFmtId="0" fontId="23" fillId="25" borderId="299">
      <alignment horizontal="right" vertical="center"/>
    </xf>
    <xf numFmtId="4" fontId="18" fillId="25" borderId="299">
      <alignment horizontal="right" vertical="center"/>
    </xf>
    <xf numFmtId="4" fontId="18" fillId="27" borderId="299">
      <alignment horizontal="right" vertical="center"/>
    </xf>
    <xf numFmtId="49" fontId="21" fillId="0" borderId="300" applyNumberFormat="0" applyFont="0" applyFill="0" applyBorder="0" applyProtection="0">
      <alignment horizontal="left" vertical="center" indent="5"/>
    </xf>
    <xf numFmtId="4" fontId="21" fillId="0" borderId="299" applyFill="0" applyBorder="0" applyProtection="0">
      <alignment horizontal="right" vertical="center"/>
    </xf>
    <xf numFmtId="4" fontId="18" fillId="25" borderId="299">
      <alignment horizontal="right" vertical="center"/>
    </xf>
    <xf numFmtId="0" fontId="45" fillId="36" borderId="296" applyNumberFormat="0" applyAlignment="0" applyProtection="0"/>
    <xf numFmtId="0" fontId="36" fillId="36" borderId="296" applyNumberFormat="0" applyAlignment="0" applyProtection="0"/>
    <xf numFmtId="0" fontId="32" fillId="49" borderId="296" applyNumberFormat="0" applyAlignment="0" applyProtection="0"/>
    <xf numFmtId="0" fontId="21" fillId="27" borderId="302">
      <alignment horizontal="left" vertical="center" wrapText="1" indent="2"/>
    </xf>
    <xf numFmtId="0" fontId="21" fillId="0" borderId="302">
      <alignment horizontal="left" vertical="center" wrapText="1" indent="2"/>
    </xf>
    <xf numFmtId="0" fontId="21" fillId="27" borderId="302">
      <alignment horizontal="left" vertical="center" wrapText="1" indent="2"/>
    </xf>
    <xf numFmtId="0" fontId="36" fillId="36" borderId="328" applyNumberFormat="0" applyAlignment="0" applyProtection="0"/>
    <xf numFmtId="167" fontId="21" fillId="53" borderId="314" applyNumberFormat="0" applyFont="0" applyBorder="0" applyAlignment="0" applyProtection="0">
      <alignment horizontal="right" vertical="center"/>
    </xf>
    <xf numFmtId="0" fontId="19" fillId="52" borderId="313" applyNumberFormat="0" applyFont="0" applyAlignment="0" applyProtection="0"/>
    <xf numFmtId="0" fontId="27" fillId="52" borderId="338" applyNumberFormat="0" applyFont="0" applyAlignment="0" applyProtection="0"/>
    <xf numFmtId="0" fontId="19" fillId="52" borderId="313" applyNumberFormat="0" applyFont="0" applyAlignment="0" applyProtection="0"/>
    <xf numFmtId="0" fontId="9" fillId="22" borderId="0" applyNumberFormat="0" applyBorder="0" applyAlignment="0" applyProtection="0"/>
    <xf numFmtId="0" fontId="21" fillId="0" borderId="314">
      <alignment horizontal="right" vertical="center"/>
    </xf>
    <xf numFmtId="4" fontId="18" fillId="25" borderId="339">
      <alignment horizontal="right" vertical="center"/>
    </xf>
    <xf numFmtId="0" fontId="37" fillId="0" borderId="312" applyNumberFormat="0" applyFill="0" applyAlignment="0" applyProtection="0"/>
    <xf numFmtId="0" fontId="45" fillId="36" borderId="311" applyNumberFormat="0" applyAlignment="0" applyProtection="0"/>
    <xf numFmtId="0" fontId="21" fillId="0" borderId="317">
      <alignment horizontal="left" vertical="center" wrapText="1" indent="2"/>
    </xf>
    <xf numFmtId="0" fontId="33" fillId="49" borderId="311" applyNumberFormat="0" applyAlignment="0" applyProtection="0"/>
    <xf numFmtId="4" fontId="18" fillId="27" borderId="339">
      <alignment horizontal="right" vertical="center"/>
    </xf>
    <xf numFmtId="0" fontId="27" fillId="52" borderId="313" applyNumberFormat="0" applyFont="0" applyAlignment="0" applyProtection="0"/>
    <xf numFmtId="0" fontId="19" fillId="52" borderId="338" applyNumberFormat="0" applyFont="0" applyAlignment="0" applyProtection="0"/>
    <xf numFmtId="0" fontId="37" fillId="0" borderId="312" applyNumberFormat="0" applyFill="0" applyAlignment="0" applyProtection="0"/>
    <xf numFmtId="0" fontId="5" fillId="4" borderId="1" applyNumberFormat="0" applyAlignment="0" applyProtection="0"/>
    <xf numFmtId="0" fontId="18" fillId="27" borderId="316">
      <alignment horizontal="right" vertical="center"/>
    </xf>
    <xf numFmtId="4" fontId="18" fillId="27" borderId="316">
      <alignment horizontal="right" vertical="center"/>
    </xf>
    <xf numFmtId="0" fontId="9" fillId="22" borderId="0" applyNumberFormat="0" applyBorder="0" applyAlignment="0" applyProtection="0"/>
    <xf numFmtId="0" fontId="45" fillId="36" borderId="311" applyNumberFormat="0" applyAlignment="0" applyProtection="0"/>
    <xf numFmtId="0" fontId="1" fillId="11" borderId="0" applyNumberFormat="0" applyBorder="0" applyAlignment="0" applyProtection="0"/>
    <xf numFmtId="0" fontId="4" fillId="4" borderId="2" applyNumberFormat="0" applyAlignment="0" applyProtection="0"/>
    <xf numFmtId="0" fontId="45" fillId="36" borderId="336" applyNumberFormat="0" applyAlignment="0" applyProtection="0"/>
    <xf numFmtId="0" fontId="21" fillId="0" borderId="314" applyNumberFormat="0" applyFill="0" applyAlignment="0" applyProtection="0"/>
    <xf numFmtId="0" fontId="18" fillId="25" borderId="323">
      <alignment horizontal="right" vertical="center"/>
    </xf>
    <xf numFmtId="0" fontId="21" fillId="26" borderId="323"/>
    <xf numFmtId="0" fontId="32" fillId="49" borderId="311" applyNumberFormat="0" applyAlignment="0" applyProtection="0"/>
    <xf numFmtId="4" fontId="18" fillId="27" borderId="333">
      <alignment horizontal="right" vertical="center"/>
    </xf>
    <xf numFmtId="49" fontId="21" fillId="0" borderId="315" applyNumberFormat="0" applyFont="0" applyFill="0" applyBorder="0" applyProtection="0">
      <alignment horizontal="left" vertical="center" indent="5"/>
    </xf>
    <xf numFmtId="0" fontId="33" fillId="49" borderId="311" applyNumberFormat="0" applyAlignment="0" applyProtection="0"/>
    <xf numFmtId="0" fontId="30" fillId="49" borderId="318" applyNumberFormat="0" applyAlignment="0" applyProtection="0"/>
    <xf numFmtId="0" fontId="18" fillId="27" borderId="314">
      <alignment horizontal="right" vertical="center"/>
    </xf>
    <xf numFmtId="49" fontId="21" fillId="0" borderId="314" applyNumberFormat="0" applyFont="0" applyFill="0" applyBorder="0" applyProtection="0">
      <alignment horizontal="left" vertical="center" indent="2"/>
    </xf>
    <xf numFmtId="0" fontId="18" fillId="27" borderId="339">
      <alignment horizontal="right" vertical="center"/>
    </xf>
    <xf numFmtId="0" fontId="9" fillId="19" borderId="0" applyNumberFormat="0" applyBorder="0" applyAlignment="0" applyProtection="0"/>
    <xf numFmtId="4" fontId="18" fillId="27" borderId="316">
      <alignment horizontal="right" vertical="center"/>
    </xf>
    <xf numFmtId="4" fontId="21" fillId="0" borderId="323">
      <alignment horizontal="right" vertical="center"/>
    </xf>
    <xf numFmtId="0" fontId="21" fillId="0" borderId="314">
      <alignment horizontal="right" vertical="center"/>
    </xf>
    <xf numFmtId="0" fontId="23" fillId="25" borderId="314">
      <alignment horizontal="right" vertical="center"/>
    </xf>
    <xf numFmtId="0" fontId="52" fillId="0" borderId="337" applyNumberFormat="0" applyFill="0" applyAlignment="0" applyProtection="0"/>
    <xf numFmtId="0" fontId="19" fillId="52" borderId="338" applyNumberFormat="0" applyFont="0" applyAlignment="0" applyProtection="0"/>
    <xf numFmtId="0" fontId="21" fillId="27" borderId="334">
      <alignment horizontal="left" vertical="center" wrapText="1" indent="2"/>
    </xf>
    <xf numFmtId="0" fontId="9" fillId="16" borderId="0" applyNumberFormat="0" applyBorder="0" applyAlignment="0" applyProtection="0"/>
    <xf numFmtId="0" fontId="4" fillId="4" borderId="2" applyNumberFormat="0" applyAlignment="0" applyProtection="0"/>
    <xf numFmtId="0" fontId="5" fillId="4" borderId="1" applyNumberFormat="0" applyAlignment="0" applyProtection="0"/>
    <xf numFmtId="49" fontId="21" fillId="0" borderId="315" applyNumberFormat="0" applyFont="0" applyFill="0" applyBorder="0" applyProtection="0">
      <alignment horizontal="left" vertical="center" indent="5"/>
    </xf>
    <xf numFmtId="49" fontId="21" fillId="0" borderId="339" applyNumberFormat="0" applyFont="0" applyFill="0" applyBorder="0" applyProtection="0">
      <alignment horizontal="left" vertical="center" indent="2"/>
    </xf>
    <xf numFmtId="0" fontId="6" fillId="0" borderId="0" applyNumberFormat="0" applyFill="0" applyBorder="0" applyAlignment="0" applyProtection="0"/>
    <xf numFmtId="0" fontId="18" fillId="27" borderId="314">
      <alignment horizontal="right" vertical="center"/>
    </xf>
    <xf numFmtId="0" fontId="7" fillId="0" borderId="0" applyNumberFormat="0" applyFill="0" applyBorder="0" applyAlignment="0" applyProtection="0"/>
    <xf numFmtId="0" fontId="8" fillId="0" borderId="3" applyNumberFormat="0" applyFill="0" applyAlignment="0" applyProtection="0"/>
    <xf numFmtId="4" fontId="18" fillId="25" borderId="331">
      <alignment horizontal="right" vertical="center"/>
    </xf>
    <xf numFmtId="0" fontId="1" fillId="5" borderId="0" applyNumberFormat="0" applyBorder="0" applyAlignment="0" applyProtection="0"/>
    <xf numFmtId="0" fontId="1" fillId="6" borderId="0" applyNumberFormat="0" applyBorder="0" applyAlignment="0" applyProtection="0"/>
    <xf numFmtId="0" fontId="9" fillId="7" borderId="0" applyNumberFormat="0" applyBorder="0" applyAlignment="0" applyProtection="0"/>
    <xf numFmtId="0" fontId="37" fillId="0" borderId="337" applyNumberFormat="0" applyFill="0" applyAlignment="0" applyProtection="0"/>
    <xf numFmtId="0" fontId="1" fillId="8" borderId="0" applyNumberFormat="0" applyBorder="0" applyAlignment="0" applyProtection="0"/>
    <xf numFmtId="0" fontId="1" fillId="9" borderId="0" applyNumberFormat="0" applyBorder="0" applyAlignment="0" applyProtection="0"/>
    <xf numFmtId="0" fontId="9" fillId="10" borderId="0" applyNumberFormat="0" applyBorder="0" applyAlignment="0" applyProtection="0"/>
    <xf numFmtId="0" fontId="21" fillId="0" borderId="342">
      <alignment horizontal="left" vertical="center" wrapText="1" indent="2"/>
    </xf>
    <xf numFmtId="0" fontId="1" fillId="11" borderId="0" applyNumberFormat="0" applyBorder="0" applyAlignment="0" applyProtection="0"/>
    <xf numFmtId="0" fontId="1" fillId="12" borderId="0" applyNumberFormat="0" applyBorder="0" applyAlignment="0" applyProtection="0"/>
    <xf numFmtId="0" fontId="9" fillId="13" borderId="0" applyNumberFormat="0" applyBorder="0" applyAlignment="0" applyProtection="0"/>
    <xf numFmtId="0" fontId="30" fillId="49" borderId="318" applyNumberFormat="0" applyAlignment="0" applyProtection="0"/>
    <xf numFmtId="0" fontId="1" fillId="14"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21" fillId="26" borderId="314"/>
    <xf numFmtId="0" fontId="1" fillId="17"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21" fillId="0" borderId="299" applyNumberFormat="0" applyFill="0" applyAlignment="0" applyProtection="0"/>
    <xf numFmtId="0" fontId="18" fillId="27" borderId="299">
      <alignment horizontal="right" vertical="center"/>
    </xf>
    <xf numFmtId="0" fontId="18" fillId="27" borderId="299">
      <alignment horizontal="right" vertical="center"/>
    </xf>
    <xf numFmtId="4" fontId="18" fillId="27" borderId="316">
      <alignment horizontal="right" vertical="center"/>
    </xf>
    <xf numFmtId="0" fontId="49" fillId="49" borderId="327" applyNumberFormat="0" applyAlignment="0" applyProtection="0"/>
    <xf numFmtId="0" fontId="21" fillId="0" borderId="299">
      <alignment horizontal="right" vertical="center"/>
    </xf>
    <xf numFmtId="0" fontId="23" fillId="25" borderId="299">
      <alignment horizontal="right" vertical="center"/>
    </xf>
    <xf numFmtId="0" fontId="21" fillId="26" borderId="299"/>
    <xf numFmtId="0" fontId="18" fillId="25" borderId="299">
      <alignment horizontal="right" vertical="center"/>
    </xf>
    <xf numFmtId="4" fontId="18" fillId="27" borderId="314">
      <alignment horizontal="right" vertical="center"/>
    </xf>
    <xf numFmtId="4" fontId="21" fillId="0" borderId="314" applyFill="0" applyBorder="0" applyProtection="0">
      <alignment horizontal="right" vertical="center"/>
    </xf>
    <xf numFmtId="0" fontId="9" fillId="7" borderId="0" applyNumberFormat="0" applyBorder="0" applyAlignment="0" applyProtection="0"/>
    <xf numFmtId="4" fontId="21" fillId="0" borderId="314">
      <alignment horizontal="right" vertical="center"/>
    </xf>
    <xf numFmtId="0" fontId="18" fillId="27" borderId="314">
      <alignment horizontal="right" vertical="center"/>
    </xf>
    <xf numFmtId="0" fontId="21" fillId="27" borderId="317">
      <alignment horizontal="left" vertical="center" wrapText="1" indent="2"/>
    </xf>
    <xf numFmtId="0" fontId="45" fillId="36" borderId="311" applyNumberFormat="0" applyAlignment="0" applyProtection="0"/>
    <xf numFmtId="0" fontId="19" fillId="52" borderId="313" applyNumberFormat="0" applyFont="0" applyAlignment="0" applyProtection="0"/>
    <xf numFmtId="0" fontId="9" fillId="13" borderId="0" applyNumberFormat="0" applyBorder="0" applyAlignment="0" applyProtection="0"/>
    <xf numFmtId="4" fontId="18" fillId="27" borderId="315">
      <alignment horizontal="right" vertical="center"/>
    </xf>
    <xf numFmtId="0" fontId="49" fillId="49" borderId="318" applyNumberFormat="0" applyAlignment="0" applyProtection="0"/>
    <xf numFmtId="0" fontId="32" fillId="49" borderId="311" applyNumberFormat="0" applyAlignment="0" applyProtection="0"/>
    <xf numFmtId="0" fontId="18" fillId="27" borderId="314">
      <alignment horizontal="right" vertical="center"/>
    </xf>
    <xf numFmtId="0" fontId="21" fillId="25" borderId="315">
      <alignment horizontal="left" vertical="center"/>
    </xf>
    <xf numFmtId="0" fontId="9" fillId="16" borderId="0" applyNumberFormat="0" applyBorder="0" applyAlignment="0" applyProtection="0"/>
    <xf numFmtId="0" fontId="21" fillId="25" borderId="315">
      <alignment horizontal="left" vertical="center"/>
    </xf>
    <xf numFmtId="4" fontId="21" fillId="0" borderId="314" applyFill="0" applyBorder="0" applyProtection="0">
      <alignment horizontal="right" vertical="center"/>
    </xf>
    <xf numFmtId="0" fontId="18" fillId="27" borderId="314">
      <alignment horizontal="right" vertical="center"/>
    </xf>
    <xf numFmtId="0" fontId="27" fillId="52" borderId="313" applyNumberFormat="0" applyFont="0" applyAlignment="0" applyProtection="0"/>
    <xf numFmtId="0" fontId="30" fillId="49" borderId="319" applyNumberFormat="0" applyAlignment="0" applyProtection="0"/>
    <xf numFmtId="0" fontId="33" fillId="49" borderId="311" applyNumberFormat="0" applyAlignment="0" applyProtection="0"/>
    <xf numFmtId="0" fontId="18" fillId="27" borderId="316">
      <alignment horizontal="right" vertical="center"/>
    </xf>
    <xf numFmtId="4" fontId="21" fillId="26" borderId="314"/>
    <xf numFmtId="0" fontId="1" fillId="12" borderId="0" applyNumberFormat="0" applyBorder="0" applyAlignment="0" applyProtection="0"/>
    <xf numFmtId="0" fontId="5" fillId="4" borderId="1" applyNumberFormat="0" applyAlignment="0" applyProtection="0"/>
    <xf numFmtId="49" fontId="20" fillId="0" borderId="314" applyNumberFormat="0" applyFill="0" applyBorder="0" applyProtection="0">
      <alignment horizontal="left" vertical="center"/>
    </xf>
    <xf numFmtId="0" fontId="27" fillId="52" borderId="313" applyNumberFormat="0" applyFont="0" applyAlignment="0" applyProtection="0"/>
    <xf numFmtId="0" fontId="21" fillId="0" borderId="317">
      <alignment horizontal="left" vertical="center" wrapText="1" indent="2"/>
    </xf>
    <xf numFmtId="0" fontId="21" fillId="0" borderId="314" applyNumberFormat="0" applyFill="0" applyAlignment="0" applyProtection="0"/>
    <xf numFmtId="0" fontId="1" fillId="18" borderId="0" applyNumberFormat="0" applyBorder="0" applyAlignment="0" applyProtection="0"/>
    <xf numFmtId="0" fontId="52" fillId="0" borderId="312" applyNumberFormat="0" applyFill="0" applyAlignment="0" applyProtection="0"/>
    <xf numFmtId="167" fontId="21" fillId="53" borderId="314" applyNumberFormat="0" applyFont="0" applyBorder="0" applyAlignment="0" applyProtection="0">
      <alignment horizontal="right" vertical="center"/>
    </xf>
    <xf numFmtId="0" fontId="37" fillId="0" borderId="312" applyNumberFormat="0" applyFill="0" applyAlignment="0" applyProtection="0"/>
    <xf numFmtId="0" fontId="23" fillId="25" borderId="339">
      <alignment horizontal="right" vertical="center"/>
    </xf>
    <xf numFmtId="0" fontId="27" fillId="52" borderId="313" applyNumberFormat="0" applyFont="0" applyAlignment="0" applyProtection="0"/>
    <xf numFmtId="0" fontId="18" fillId="27" borderId="314">
      <alignment horizontal="right" vertical="center"/>
    </xf>
    <xf numFmtId="4" fontId="18" fillId="25" borderId="314">
      <alignment horizontal="right" vertical="center"/>
    </xf>
    <xf numFmtId="49" fontId="21" fillId="0" borderId="331" applyNumberFormat="0" applyFont="0" applyFill="0" applyBorder="0" applyProtection="0">
      <alignment horizontal="left" vertical="center" indent="2"/>
    </xf>
    <xf numFmtId="0" fontId="21" fillId="0" borderId="314">
      <alignment horizontal="right" vertical="center"/>
    </xf>
    <xf numFmtId="4" fontId="18" fillId="27" borderId="314">
      <alignment horizontal="right" vertical="center"/>
    </xf>
    <xf numFmtId="0" fontId="30" fillId="49" borderId="335" applyNumberFormat="0" applyAlignment="0" applyProtection="0"/>
    <xf numFmtId="0" fontId="19" fillId="52" borderId="313" applyNumberFormat="0" applyFont="0" applyAlignment="0" applyProtection="0"/>
    <xf numFmtId="0" fontId="45" fillId="36" borderId="311" applyNumberFormat="0" applyAlignment="0" applyProtection="0"/>
    <xf numFmtId="0" fontId="52" fillId="0" borderId="312" applyNumberFormat="0" applyFill="0" applyAlignment="0" applyProtection="0"/>
    <xf numFmtId="0" fontId="18" fillId="27" borderId="315">
      <alignment horizontal="right" vertical="center"/>
    </xf>
    <xf numFmtId="0" fontId="23" fillId="25" borderId="331">
      <alignment horizontal="right" vertical="center"/>
    </xf>
    <xf numFmtId="0" fontId="33" fillId="49" borderId="304" applyNumberFormat="0" applyAlignment="0" applyProtection="0"/>
    <xf numFmtId="4" fontId="21" fillId="0" borderId="314" applyFill="0" applyBorder="0" applyProtection="0">
      <alignment horizontal="right" vertical="center"/>
    </xf>
    <xf numFmtId="164" fontId="24" fillId="0" borderId="0" applyFont="0" applyFill="0" applyBorder="0" applyAlignment="0" applyProtection="0"/>
    <xf numFmtId="0" fontId="21" fillId="27" borderId="317">
      <alignment horizontal="left" vertical="center" wrapText="1" indent="2"/>
    </xf>
    <xf numFmtId="164" fontId="24" fillId="0" borderId="0" applyFont="0" applyFill="0" applyBorder="0" applyAlignment="0" applyProtection="0"/>
    <xf numFmtId="0" fontId="21" fillId="26" borderId="314"/>
    <xf numFmtId="4" fontId="18" fillId="27" borderId="314">
      <alignment horizontal="right" vertical="center"/>
    </xf>
    <xf numFmtId="0" fontId="52" fillId="0" borderId="337" applyNumberFormat="0" applyFill="0" applyAlignment="0" applyProtection="0"/>
    <xf numFmtId="0" fontId="52" fillId="0" borderId="312" applyNumberFormat="0" applyFill="0" applyAlignment="0" applyProtection="0"/>
    <xf numFmtId="0" fontId="27" fillId="52" borderId="330" applyNumberFormat="0" applyFont="0" applyAlignment="0" applyProtection="0"/>
    <xf numFmtId="49" fontId="21" fillId="0" borderId="314" applyNumberFormat="0" applyFont="0" applyFill="0" applyBorder="0" applyProtection="0">
      <alignment horizontal="left" vertical="center" indent="2"/>
    </xf>
    <xf numFmtId="0" fontId="37" fillId="0" borderId="337" applyNumberFormat="0" applyFill="0" applyAlignment="0" applyProtection="0"/>
    <xf numFmtId="0" fontId="18" fillId="25" borderId="314">
      <alignment horizontal="right" vertical="center"/>
    </xf>
    <xf numFmtId="0" fontId="45" fillId="36" borderId="304" applyNumberFormat="0" applyAlignment="0" applyProtection="0"/>
    <xf numFmtId="0" fontId="8" fillId="0" borderId="3" applyNumberFormat="0" applyFill="0" applyAlignment="0" applyProtection="0"/>
    <xf numFmtId="0" fontId="33" fillId="49" borderId="320" applyNumberFormat="0" applyAlignment="0" applyProtection="0"/>
    <xf numFmtId="0" fontId="33" fillId="49" borderId="311" applyNumberFormat="0" applyAlignment="0" applyProtection="0"/>
    <xf numFmtId="0" fontId="52" fillId="0" borderId="329" applyNumberFormat="0" applyFill="0" applyAlignment="0" applyProtection="0"/>
    <xf numFmtId="0" fontId="30" fillId="49" borderId="318" applyNumberFormat="0" applyAlignment="0" applyProtection="0"/>
    <xf numFmtId="0" fontId="32" fillId="49" borderId="311" applyNumberFormat="0" applyAlignment="0" applyProtection="0"/>
    <xf numFmtId="0" fontId="18" fillId="27" borderId="331">
      <alignment horizontal="right" vertical="center"/>
    </xf>
    <xf numFmtId="0" fontId="1" fillId="11" borderId="0" applyNumberFormat="0" applyBorder="0" applyAlignment="0" applyProtection="0"/>
    <xf numFmtId="0" fontId="1" fillId="20" borderId="0" applyNumberFormat="0" applyBorder="0" applyAlignment="0" applyProtection="0"/>
    <xf numFmtId="0" fontId="21" fillId="0" borderId="314">
      <alignment horizontal="right" vertical="center"/>
    </xf>
    <xf numFmtId="4" fontId="21" fillId="0" borderId="331" applyFill="0" applyBorder="0" applyProtection="0">
      <alignment horizontal="right" vertical="center"/>
    </xf>
    <xf numFmtId="0" fontId="1" fillId="9" borderId="0" applyNumberFormat="0" applyBorder="0" applyAlignment="0" applyProtection="0"/>
    <xf numFmtId="0" fontId="21" fillId="26" borderId="314"/>
    <xf numFmtId="0" fontId="33" fillId="49" borderId="311" applyNumberFormat="0" applyAlignment="0" applyProtection="0"/>
    <xf numFmtId="0" fontId="18" fillId="27" borderId="314">
      <alignment horizontal="right" vertical="center"/>
    </xf>
    <xf numFmtId="4" fontId="21" fillId="0" borderId="299" applyFill="0" applyBorder="0" applyProtection="0">
      <alignment horizontal="right" vertical="center"/>
    </xf>
    <xf numFmtId="4" fontId="21" fillId="0" borderId="314">
      <alignment horizontal="right" vertical="center"/>
    </xf>
    <xf numFmtId="4" fontId="18" fillId="25" borderId="314">
      <alignment horizontal="right" vertical="center"/>
    </xf>
    <xf numFmtId="4" fontId="18" fillId="27" borderId="316">
      <alignment horizontal="right" vertical="center"/>
    </xf>
    <xf numFmtId="0" fontId="1" fillId="8" borderId="0" applyNumberFormat="0" applyBorder="0" applyAlignment="0" applyProtection="0"/>
    <xf numFmtId="0" fontId="23" fillId="25" borderId="314">
      <alignment horizontal="right" vertical="center"/>
    </xf>
    <xf numFmtId="49" fontId="21" fillId="0" borderId="315" applyNumberFormat="0" applyFont="0" applyFill="0" applyBorder="0" applyProtection="0">
      <alignment horizontal="left" vertical="center" indent="5"/>
    </xf>
    <xf numFmtId="0" fontId="21" fillId="0" borderId="317">
      <alignment horizontal="left" vertical="center" wrapText="1" indent="2"/>
    </xf>
    <xf numFmtId="0" fontId="27" fillId="52" borderId="322" applyNumberFormat="0" applyFont="0" applyAlignment="0" applyProtection="0"/>
    <xf numFmtId="0" fontId="27" fillId="52" borderId="306" applyNumberFormat="0" applyFont="0" applyAlignment="0" applyProtection="0"/>
    <xf numFmtId="0" fontId="19" fillId="52" borderId="306" applyNumberFormat="0" applyFont="0" applyAlignment="0" applyProtection="0"/>
    <xf numFmtId="0" fontId="49" fillId="49" borderId="303" applyNumberFormat="0" applyAlignment="0" applyProtection="0"/>
    <xf numFmtId="4" fontId="18" fillId="25" borderId="314">
      <alignment horizontal="right" vertical="center"/>
    </xf>
    <xf numFmtId="0" fontId="45" fillId="36" borderId="311" applyNumberFormat="0" applyAlignment="0" applyProtection="0"/>
    <xf numFmtId="0" fontId="36" fillId="36" borderId="311" applyNumberFormat="0" applyAlignment="0" applyProtection="0"/>
    <xf numFmtId="49" fontId="20" fillId="0" borderId="331" applyNumberFormat="0" applyFill="0" applyBorder="0" applyProtection="0">
      <alignment horizontal="left" vertical="center"/>
    </xf>
    <xf numFmtId="0" fontId="52" fillId="0" borderId="312" applyNumberFormat="0" applyFill="0" applyAlignment="0" applyProtection="0"/>
    <xf numFmtId="0" fontId="52" fillId="0" borderId="305" applyNumberFormat="0" applyFill="0" applyAlignment="0" applyProtection="0"/>
    <xf numFmtId="0" fontId="19" fillId="52" borderId="313" applyNumberFormat="0" applyFont="0" applyAlignment="0" applyProtection="0"/>
    <xf numFmtId="49" fontId="21" fillId="0" borderId="339" applyNumberFormat="0" applyFont="0" applyFill="0" applyBorder="0" applyProtection="0">
      <alignment horizontal="left" vertical="center" indent="2"/>
    </xf>
    <xf numFmtId="0" fontId="30" fillId="49" borderId="318" applyNumberFormat="0" applyAlignment="0" applyProtection="0"/>
    <xf numFmtId="0" fontId="32" fillId="49" borderId="311" applyNumberFormat="0" applyAlignment="0" applyProtection="0"/>
    <xf numFmtId="0" fontId="5" fillId="4" borderId="1" applyNumberFormat="0" applyAlignment="0" applyProtection="0"/>
    <xf numFmtId="0" fontId="27" fillId="52" borderId="313" applyNumberFormat="0" applyFont="0" applyAlignment="0" applyProtection="0"/>
    <xf numFmtId="0" fontId="21" fillId="26" borderId="314"/>
    <xf numFmtId="0" fontId="21" fillId="0" borderId="314" applyNumberFormat="0" applyFill="0" applyAlignment="0" applyProtection="0"/>
    <xf numFmtId="0" fontId="33" fillId="49" borderId="311" applyNumberFormat="0" applyAlignment="0" applyProtection="0"/>
    <xf numFmtId="49" fontId="21" fillId="0" borderId="315" applyNumberFormat="0" applyFont="0" applyFill="0" applyBorder="0" applyProtection="0">
      <alignment horizontal="left" vertical="center" indent="5"/>
    </xf>
    <xf numFmtId="0" fontId="37" fillId="0" borderId="337" applyNumberFormat="0" applyFill="0" applyAlignment="0" applyProtection="0"/>
    <xf numFmtId="0" fontId="45" fillId="36" borderId="311" applyNumberFormat="0" applyAlignment="0" applyProtection="0"/>
    <xf numFmtId="0" fontId="33" fillId="49" borderId="336" applyNumberFormat="0" applyAlignment="0" applyProtection="0"/>
    <xf numFmtId="0" fontId="27" fillId="52" borderId="313" applyNumberFormat="0" applyFont="0" applyAlignment="0" applyProtection="0"/>
    <xf numFmtId="4" fontId="18" fillId="27" borderId="316">
      <alignment horizontal="right" vertical="center"/>
    </xf>
    <xf numFmtId="0" fontId="33" fillId="49" borderId="311" applyNumberFormat="0" applyAlignment="0" applyProtection="0"/>
    <xf numFmtId="0" fontId="27" fillId="52" borderId="313" applyNumberFormat="0" applyFont="0" applyAlignment="0" applyProtection="0"/>
    <xf numFmtId="0" fontId="1" fillId="17" borderId="0" applyNumberFormat="0" applyBorder="0" applyAlignment="0" applyProtection="0"/>
    <xf numFmtId="49" fontId="20" fillId="0" borderId="314" applyNumberFormat="0" applyFill="0" applyBorder="0" applyProtection="0">
      <alignment horizontal="left" vertical="center"/>
    </xf>
    <xf numFmtId="0" fontId="45" fillId="36" borderId="311" applyNumberFormat="0" applyAlignment="0" applyProtection="0"/>
    <xf numFmtId="0" fontId="37" fillId="0" borderId="312" applyNumberFormat="0" applyFill="0" applyAlignment="0" applyProtection="0"/>
    <xf numFmtId="0" fontId="21" fillId="0" borderId="317">
      <alignment horizontal="left" vertical="center" wrapText="1" indent="2"/>
    </xf>
    <xf numFmtId="49" fontId="20" fillId="0" borderId="314" applyNumberFormat="0" applyFill="0" applyBorder="0" applyProtection="0">
      <alignment horizontal="left" vertical="center"/>
    </xf>
    <xf numFmtId="0" fontId="52" fillId="0" borderId="312" applyNumberFormat="0" applyFill="0" applyAlignment="0" applyProtection="0"/>
    <xf numFmtId="4" fontId="21" fillId="26" borderId="331"/>
    <xf numFmtId="0" fontId="32" fillId="49" borderId="311" applyNumberFormat="0" applyAlignment="0" applyProtection="0"/>
    <xf numFmtId="0" fontId="33" fillId="49" borderId="311" applyNumberFormat="0" applyAlignment="0" applyProtection="0"/>
    <xf numFmtId="0" fontId="18" fillId="27" borderId="316">
      <alignment horizontal="right" vertical="center"/>
    </xf>
    <xf numFmtId="0" fontId="1" fillId="21" borderId="0" applyNumberFormat="0" applyBorder="0" applyAlignment="0" applyProtection="0"/>
    <xf numFmtId="4" fontId="21" fillId="26" borderId="314"/>
    <xf numFmtId="0" fontId="1" fillId="21" borderId="0" applyNumberFormat="0" applyBorder="0" applyAlignment="0" applyProtection="0"/>
    <xf numFmtId="0" fontId="36" fillId="36" borderId="336" applyNumberFormat="0" applyAlignment="0" applyProtection="0"/>
    <xf numFmtId="0" fontId="45" fillId="36" borderId="328" applyNumberFormat="0" applyAlignment="0" applyProtection="0"/>
    <xf numFmtId="0" fontId="37" fillId="0" borderId="312" applyNumberFormat="0" applyFill="0" applyAlignment="0" applyProtection="0"/>
    <xf numFmtId="0" fontId="33" fillId="49" borderId="304" applyNumberFormat="0" applyAlignment="0" applyProtection="0"/>
    <xf numFmtId="0" fontId="21" fillId="25" borderId="315">
      <alignment horizontal="left" vertical="center"/>
    </xf>
    <xf numFmtId="0" fontId="1" fillId="14" borderId="0" applyNumberFormat="0" applyBorder="0" applyAlignment="0" applyProtection="0"/>
    <xf numFmtId="0" fontId="21" fillId="0" borderId="317">
      <alignment horizontal="left" vertical="center" wrapText="1" indent="2"/>
    </xf>
    <xf numFmtId="0" fontId="32" fillId="49" borderId="336" applyNumberFormat="0" applyAlignment="0" applyProtection="0"/>
    <xf numFmtId="0" fontId="37" fillId="0" borderId="337" applyNumberFormat="0" applyFill="0" applyAlignment="0" applyProtection="0"/>
    <xf numFmtId="0" fontId="9" fillId="22" borderId="0" applyNumberFormat="0" applyBorder="0" applyAlignment="0" applyProtection="0"/>
    <xf numFmtId="4" fontId="23" fillId="25" borderId="314">
      <alignment horizontal="right" vertical="center"/>
    </xf>
    <xf numFmtId="0" fontId="45" fillId="36" borderId="304" applyNumberFormat="0" applyAlignment="0" applyProtection="0"/>
    <xf numFmtId="0" fontId="52" fillId="0" borderId="312" applyNumberFormat="0" applyFill="0" applyAlignment="0" applyProtection="0"/>
    <xf numFmtId="0" fontId="45" fillId="36" borderId="311" applyNumberFormat="0" applyAlignment="0" applyProtection="0"/>
    <xf numFmtId="0" fontId="27" fillId="52" borderId="306" applyNumberFormat="0" applyFont="0" applyAlignment="0" applyProtection="0"/>
    <xf numFmtId="0" fontId="49" fillId="49" borderId="303" applyNumberFormat="0" applyAlignment="0" applyProtection="0"/>
    <xf numFmtId="4" fontId="21" fillId="0" borderId="314">
      <alignment horizontal="right" vertical="center"/>
    </xf>
    <xf numFmtId="0" fontId="52" fillId="0" borderId="305" applyNumberFormat="0" applyFill="0" applyAlignment="0" applyProtection="0"/>
    <xf numFmtId="0" fontId="21" fillId="27" borderId="317">
      <alignment horizontal="left" vertical="center" wrapText="1" indent="2"/>
    </xf>
    <xf numFmtId="0" fontId="5" fillId="4" borderId="1" applyNumberFormat="0" applyAlignment="0" applyProtection="0"/>
    <xf numFmtId="0" fontId="1" fillId="12" borderId="0" applyNumberFormat="0" applyBorder="0" applyAlignment="0" applyProtection="0"/>
    <xf numFmtId="0" fontId="21" fillId="0" borderId="317">
      <alignment horizontal="left" vertical="center" wrapText="1" indent="2"/>
    </xf>
    <xf numFmtId="0" fontId="21" fillId="0" borderId="339">
      <alignment horizontal="right" vertical="center"/>
    </xf>
    <xf numFmtId="4" fontId="21" fillId="26" borderId="314"/>
    <xf numFmtId="4" fontId="21" fillId="26" borderId="314"/>
    <xf numFmtId="0" fontId="1" fillId="11" borderId="0" applyNumberFormat="0" applyBorder="0" applyAlignment="0" applyProtection="0"/>
    <xf numFmtId="4" fontId="18" fillId="27" borderId="314">
      <alignment horizontal="right" vertical="center"/>
    </xf>
    <xf numFmtId="4" fontId="18" fillId="27" borderId="314">
      <alignment horizontal="right" vertical="center"/>
    </xf>
    <xf numFmtId="0" fontId="18" fillId="27" borderId="339">
      <alignment horizontal="right" vertical="center"/>
    </xf>
    <xf numFmtId="0" fontId="9" fillId="19" borderId="0" applyNumberFormat="0" applyBorder="0" applyAlignment="0" applyProtection="0"/>
    <xf numFmtId="0" fontId="1" fillId="11" borderId="0" applyNumberFormat="0" applyBorder="0" applyAlignment="0" applyProtection="0"/>
    <xf numFmtId="0" fontId="18" fillId="27" borderId="340">
      <alignment horizontal="right" vertical="center"/>
    </xf>
    <xf numFmtId="4" fontId="18" fillId="25" borderId="339">
      <alignment horizontal="right" vertical="center"/>
    </xf>
    <xf numFmtId="0" fontId="30" fillId="49" borderId="335" applyNumberFormat="0" applyAlignment="0" applyProtection="0"/>
    <xf numFmtId="0" fontId="18" fillId="25" borderId="307">
      <alignment horizontal="right" vertical="center"/>
    </xf>
    <xf numFmtId="4" fontId="18" fillId="25" borderId="307">
      <alignment horizontal="right" vertical="center"/>
    </xf>
    <xf numFmtId="0" fontId="23" fillId="25" borderId="307">
      <alignment horizontal="right" vertical="center"/>
    </xf>
    <xf numFmtId="4" fontId="23" fillId="25" borderId="307">
      <alignment horizontal="right" vertical="center"/>
    </xf>
    <xf numFmtId="0" fontId="18" fillId="27" borderId="307">
      <alignment horizontal="right" vertical="center"/>
    </xf>
    <xf numFmtId="4" fontId="18" fillId="27" borderId="307">
      <alignment horizontal="right" vertical="center"/>
    </xf>
    <xf numFmtId="0" fontId="18" fillId="27" borderId="307">
      <alignment horizontal="right" vertical="center"/>
    </xf>
    <xf numFmtId="4" fontId="18" fillId="27" borderId="307">
      <alignment horizontal="right" vertical="center"/>
    </xf>
    <xf numFmtId="0" fontId="18" fillId="27" borderId="308">
      <alignment horizontal="right" vertical="center"/>
    </xf>
    <xf numFmtId="4" fontId="18" fillId="27" borderId="308">
      <alignment horizontal="right" vertical="center"/>
    </xf>
    <xf numFmtId="0" fontId="18" fillId="27" borderId="309">
      <alignment horizontal="right" vertical="center"/>
    </xf>
    <xf numFmtId="4" fontId="18" fillId="27" borderId="309">
      <alignment horizontal="right" vertical="center"/>
    </xf>
    <xf numFmtId="0" fontId="33" fillId="49" borderId="304" applyNumberFormat="0" applyAlignment="0" applyProtection="0"/>
    <xf numFmtId="0" fontId="21" fillId="27" borderId="310">
      <alignment horizontal="left" vertical="center" wrapText="1" indent="2"/>
    </xf>
    <xf numFmtId="0" fontId="21" fillId="0" borderId="310">
      <alignment horizontal="left" vertical="center" wrapText="1" indent="2"/>
    </xf>
    <xf numFmtId="0" fontId="21" fillId="25" borderId="308">
      <alignment horizontal="left" vertical="center"/>
    </xf>
    <xf numFmtId="0" fontId="21" fillId="27" borderId="317">
      <alignment horizontal="left" vertical="center" wrapText="1" indent="2"/>
    </xf>
    <xf numFmtId="0" fontId="45" fillId="36" borderId="304" applyNumberFormat="0" applyAlignment="0" applyProtection="0"/>
    <xf numFmtId="0" fontId="21" fillId="0" borderId="307">
      <alignment horizontal="right" vertical="center"/>
    </xf>
    <xf numFmtId="4" fontId="21" fillId="0" borderId="307">
      <alignment horizontal="right" vertical="center"/>
    </xf>
    <xf numFmtId="4" fontId="18" fillId="27" borderId="314">
      <alignment horizontal="right" vertical="center"/>
    </xf>
    <xf numFmtId="0" fontId="21" fillId="0" borderId="307" applyNumberFormat="0" applyFill="0" applyAlignment="0" applyProtection="0"/>
    <xf numFmtId="0" fontId="49" fillId="49" borderId="303" applyNumberFormat="0" applyAlignment="0" applyProtection="0"/>
    <xf numFmtId="167" fontId="21" fillId="53" borderId="307" applyNumberFormat="0" applyFont="0" applyBorder="0" applyAlignment="0" applyProtection="0">
      <alignment horizontal="right" vertical="center"/>
    </xf>
    <xf numFmtId="0" fontId="21" fillId="26" borderId="307"/>
    <xf numFmtId="4" fontId="21" fillId="26" borderId="307"/>
    <xf numFmtId="0" fontId="52" fillId="0" borderId="305" applyNumberFormat="0" applyFill="0" applyAlignment="0" applyProtection="0"/>
    <xf numFmtId="0" fontId="18" fillId="25" borderId="339">
      <alignment horizontal="right" vertical="center"/>
    </xf>
    <xf numFmtId="0" fontId="18" fillId="27" borderId="316">
      <alignment horizontal="right" vertical="center"/>
    </xf>
    <xf numFmtId="0" fontId="9" fillId="7" borderId="0" applyNumberFormat="0" applyBorder="0" applyAlignment="0" applyProtection="0"/>
    <xf numFmtId="0" fontId="9" fillId="19" borderId="0" applyNumberFormat="0" applyBorder="0" applyAlignment="0" applyProtection="0"/>
    <xf numFmtId="4" fontId="23" fillId="25" borderId="314">
      <alignment horizontal="right" vertical="center"/>
    </xf>
    <xf numFmtId="0" fontId="45" fillId="36" borderId="320" applyNumberFormat="0" applyAlignment="0" applyProtection="0"/>
    <xf numFmtId="0" fontId="1" fillId="5" borderId="0" applyNumberFormat="0" applyBorder="0" applyAlignment="0" applyProtection="0"/>
    <xf numFmtId="4" fontId="18" fillId="25" borderId="314">
      <alignment horizontal="right" vertical="center"/>
    </xf>
    <xf numFmtId="0" fontId="1" fillId="18" borderId="0" applyNumberFormat="0" applyBorder="0" applyAlignment="0" applyProtection="0"/>
    <xf numFmtId="0" fontId="33" fillId="49" borderId="336" applyNumberFormat="0" applyAlignment="0" applyProtection="0"/>
    <xf numFmtId="0" fontId="18" fillId="27" borderId="339">
      <alignment horizontal="right" vertical="center"/>
    </xf>
    <xf numFmtId="4" fontId="21" fillId="26" borderId="314"/>
    <xf numFmtId="0" fontId="18" fillId="27" borderId="315">
      <alignment horizontal="right" vertical="center"/>
    </xf>
    <xf numFmtId="0" fontId="1" fillId="11" borderId="0" applyNumberFormat="0" applyBorder="0" applyAlignment="0" applyProtection="0"/>
    <xf numFmtId="0" fontId="49" fillId="49" borderId="318" applyNumberFormat="0" applyAlignment="0" applyProtection="0"/>
    <xf numFmtId="4" fontId="23" fillId="25" borderId="314">
      <alignment horizontal="right" vertical="center"/>
    </xf>
    <xf numFmtId="0" fontId="45" fillId="36" borderId="336" applyNumberFormat="0" applyAlignment="0" applyProtection="0"/>
    <xf numFmtId="0" fontId="52" fillId="0" borderId="312" applyNumberFormat="0" applyFill="0" applyAlignment="0" applyProtection="0"/>
    <xf numFmtId="0" fontId="5" fillId="4" borderId="1" applyNumberFormat="0" applyAlignment="0" applyProtection="0"/>
    <xf numFmtId="0" fontId="1" fillId="12" borderId="0" applyNumberFormat="0" applyBorder="0" applyAlignment="0" applyProtection="0"/>
    <xf numFmtId="0" fontId="1" fillId="17" borderId="0" applyNumberFormat="0" applyBorder="0" applyAlignment="0" applyProtection="0"/>
    <xf numFmtId="0" fontId="1" fillId="11" borderId="0" applyNumberFormat="0" applyBorder="0" applyAlignment="0" applyProtection="0"/>
    <xf numFmtId="0" fontId="45" fillId="36" borderId="311" applyNumberFormat="0" applyAlignment="0" applyProtection="0"/>
    <xf numFmtId="0" fontId="49" fillId="49" borderId="335" applyNumberFormat="0" applyAlignment="0" applyProtection="0"/>
    <xf numFmtId="0" fontId="1" fillId="12" borderId="0" applyNumberFormat="0" applyBorder="0" applyAlignment="0" applyProtection="0"/>
    <xf numFmtId="0" fontId="18" fillId="27" borderId="315">
      <alignment horizontal="right" vertical="center"/>
    </xf>
    <xf numFmtId="0" fontId="18" fillId="25" borderId="314">
      <alignment horizontal="right" vertical="center"/>
    </xf>
    <xf numFmtId="4" fontId="18" fillId="27" borderId="316">
      <alignment horizontal="right" vertical="center"/>
    </xf>
    <xf numFmtId="0" fontId="36" fillId="36" borderId="336" applyNumberFormat="0" applyAlignment="0" applyProtection="0"/>
    <xf numFmtId="0" fontId="18" fillId="25" borderId="314">
      <alignment horizontal="right" vertical="center"/>
    </xf>
    <xf numFmtId="49" fontId="21" fillId="0" borderId="314" applyNumberFormat="0" applyFont="0" applyFill="0" applyBorder="0" applyProtection="0">
      <alignment horizontal="left" vertical="center" indent="2"/>
    </xf>
    <xf numFmtId="4" fontId="18" fillId="27" borderId="339">
      <alignment horizontal="right" vertical="center"/>
    </xf>
    <xf numFmtId="4" fontId="18" fillId="27" borderId="331">
      <alignment horizontal="right" vertical="center"/>
    </xf>
    <xf numFmtId="49" fontId="20" fillId="0" borderId="314" applyNumberFormat="0" applyFill="0" applyBorder="0" applyProtection="0">
      <alignment horizontal="left" vertical="center"/>
    </xf>
    <xf numFmtId="4" fontId="23" fillId="25" borderId="339">
      <alignment horizontal="right" vertical="center"/>
    </xf>
    <xf numFmtId="0" fontId="19" fillId="52" borderId="313" applyNumberFormat="0" applyFont="0" applyAlignment="0" applyProtection="0"/>
    <xf numFmtId="0" fontId="21" fillId="0" borderId="326">
      <alignment horizontal="left" vertical="center" wrapText="1" indent="2"/>
    </xf>
    <xf numFmtId="0" fontId="7" fillId="0" borderId="0" applyNumberFormat="0" applyFill="0" applyBorder="0" applyAlignment="0" applyProtection="0"/>
    <xf numFmtId="0" fontId="18" fillId="27" borderId="323">
      <alignment horizontal="right" vertical="center"/>
    </xf>
    <xf numFmtId="0" fontId="1" fillId="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6" fillId="0" borderId="0" applyNumberFormat="0" applyFill="0" applyBorder="0" applyAlignment="0" applyProtection="0"/>
    <xf numFmtId="0" fontId="8" fillId="0" borderId="3" applyNumberFormat="0" applyFill="0" applyAlignment="0" applyProtection="0"/>
    <xf numFmtId="0" fontId="4" fillId="4" borderId="2" applyNumberFormat="0" applyAlignment="0" applyProtection="0"/>
    <xf numFmtId="0" fontId="37" fillId="0" borderId="312" applyNumberFormat="0" applyFill="0" applyAlignment="0" applyProtection="0"/>
    <xf numFmtId="0" fontId="21" fillId="26" borderId="331"/>
    <xf numFmtId="0" fontId="21" fillId="25" borderId="340">
      <alignment horizontal="left" vertical="center"/>
    </xf>
    <xf numFmtId="0" fontId="52" fillId="0" borderId="337" applyNumberFormat="0" applyFill="0" applyAlignment="0" applyProtection="0"/>
    <xf numFmtId="4" fontId="21" fillId="0" borderId="314" applyFill="0" applyBorder="0" applyProtection="0">
      <alignment horizontal="right" vertical="center"/>
    </xf>
    <xf numFmtId="0" fontId="21" fillId="0" borderId="317">
      <alignment horizontal="left" vertical="center" wrapText="1" indent="2"/>
    </xf>
    <xf numFmtId="49" fontId="21" fillId="0" borderId="307" applyNumberFormat="0" applyFont="0" applyFill="0" applyBorder="0" applyProtection="0">
      <alignment horizontal="left" vertical="center" indent="2"/>
    </xf>
    <xf numFmtId="49" fontId="21" fillId="0" borderId="308" applyNumberFormat="0" applyFont="0" applyFill="0" applyBorder="0" applyProtection="0">
      <alignment horizontal="left" vertical="center" indent="5"/>
    </xf>
    <xf numFmtId="0" fontId="32" fillId="49" borderId="311" applyNumberFormat="0" applyAlignment="0" applyProtection="0"/>
    <xf numFmtId="0" fontId="27" fillId="52" borderId="313" applyNumberFormat="0" applyFont="0" applyAlignment="0" applyProtection="0"/>
    <xf numFmtId="49" fontId="20" fillId="0" borderId="339" applyNumberFormat="0" applyFill="0" applyBorder="0" applyProtection="0">
      <alignment horizontal="left" vertical="center"/>
    </xf>
    <xf numFmtId="4" fontId="21" fillId="0" borderId="323" applyFill="0" applyBorder="0" applyProtection="0">
      <alignment horizontal="right" vertical="center"/>
    </xf>
    <xf numFmtId="0" fontId="36" fillId="36" borderId="311" applyNumberFormat="0" applyAlignment="0" applyProtection="0"/>
    <xf numFmtId="0" fontId="52" fillId="0" borderId="312" applyNumberFormat="0" applyFill="0" applyAlignment="0" applyProtection="0"/>
    <xf numFmtId="0" fontId="18" fillId="27" borderId="314">
      <alignment horizontal="right" vertical="center"/>
    </xf>
    <xf numFmtId="0" fontId="18" fillId="25" borderId="314">
      <alignment horizontal="right" vertical="center"/>
    </xf>
    <xf numFmtId="0" fontId="49" fillId="49" borderId="318" applyNumberFormat="0" applyAlignment="0" applyProtection="0"/>
    <xf numFmtId="0" fontId="21" fillId="0" borderId="342">
      <alignment horizontal="left" vertical="center" wrapText="1" indent="2"/>
    </xf>
    <xf numFmtId="4" fontId="21" fillId="0" borderId="307" applyFill="0" applyBorder="0" applyProtection="0">
      <alignment horizontal="right" vertical="center"/>
    </xf>
    <xf numFmtId="49" fontId="20" fillId="0" borderId="307" applyNumberFormat="0" applyFill="0" applyBorder="0" applyProtection="0">
      <alignment horizontal="left" vertical="center"/>
    </xf>
    <xf numFmtId="0" fontId="1" fillId="11" borderId="0" applyNumberFormat="0" applyBorder="0" applyAlignment="0" applyProtection="0"/>
    <xf numFmtId="0" fontId="52" fillId="0" borderId="312" applyNumberFormat="0" applyFill="0" applyAlignment="0" applyProtection="0"/>
    <xf numFmtId="0" fontId="21" fillId="0" borderId="323" applyNumberFormat="0" applyFill="0" applyAlignment="0" applyProtection="0"/>
    <xf numFmtId="0" fontId="9" fillId="22" borderId="0" applyNumberFormat="0" applyBorder="0" applyAlignment="0" applyProtection="0"/>
    <xf numFmtId="0" fontId="23" fillId="25" borderId="314">
      <alignment horizontal="right" vertical="center"/>
    </xf>
    <xf numFmtId="0" fontId="18" fillId="27" borderId="314">
      <alignment horizontal="right" vertical="center"/>
    </xf>
    <xf numFmtId="167" fontId="21" fillId="53" borderId="331" applyNumberFormat="0" applyFont="0" applyBorder="0" applyAlignment="0" applyProtection="0">
      <alignment horizontal="right" vertical="center"/>
    </xf>
    <xf numFmtId="0" fontId="45" fillId="36" borderId="311" applyNumberFormat="0" applyAlignment="0" applyProtection="0"/>
    <xf numFmtId="4" fontId="18" fillId="25" borderId="314">
      <alignment horizontal="right" vertical="center"/>
    </xf>
    <xf numFmtId="4" fontId="21" fillId="0" borderId="314" applyFill="0" applyBorder="0" applyProtection="0">
      <alignment horizontal="right" vertical="center"/>
    </xf>
    <xf numFmtId="0" fontId="36" fillId="36" borderId="336" applyNumberFormat="0" applyAlignment="0" applyProtection="0"/>
    <xf numFmtId="0" fontId="18" fillId="27" borderId="333">
      <alignment horizontal="right" vertical="center"/>
    </xf>
    <xf numFmtId="4" fontId="21" fillId="0" borderId="314" applyFill="0" applyBorder="0" applyProtection="0">
      <alignment horizontal="right" vertical="center"/>
    </xf>
    <xf numFmtId="0" fontId="36" fillId="36" borderId="311" applyNumberFormat="0" applyAlignment="0" applyProtection="0"/>
    <xf numFmtId="4" fontId="23" fillId="25" borderId="323">
      <alignment horizontal="right" vertical="center"/>
    </xf>
    <xf numFmtId="167" fontId="21" fillId="53" borderId="314" applyNumberFormat="0" applyFont="0" applyBorder="0" applyAlignment="0" applyProtection="0">
      <alignment horizontal="right" vertical="center"/>
    </xf>
    <xf numFmtId="0" fontId="23" fillId="25" borderId="314">
      <alignment horizontal="right" vertical="center"/>
    </xf>
    <xf numFmtId="0" fontId="21" fillId="0" borderId="314">
      <alignment horizontal="right" vertical="center"/>
    </xf>
    <xf numFmtId="0" fontId="21" fillId="27" borderId="317">
      <alignment horizontal="left" vertical="center" wrapText="1" indent="2"/>
    </xf>
    <xf numFmtId="0" fontId="21" fillId="0" borderId="339">
      <alignment horizontal="right" vertical="center"/>
    </xf>
    <xf numFmtId="0" fontId="1" fillId="9" borderId="0" applyNumberFormat="0" applyBorder="0" applyAlignment="0" applyProtection="0"/>
    <xf numFmtId="0" fontId="18" fillId="27" borderId="315">
      <alignment horizontal="right" vertical="center"/>
    </xf>
    <xf numFmtId="0" fontId="21" fillId="27" borderId="317">
      <alignment horizontal="left" vertical="center" wrapText="1" indent="2"/>
    </xf>
    <xf numFmtId="0" fontId="1" fillId="15" borderId="0" applyNumberFormat="0" applyBorder="0" applyAlignment="0" applyProtection="0"/>
    <xf numFmtId="0" fontId="30" fillId="49" borderId="303" applyNumberFormat="0" applyAlignment="0" applyProtection="0"/>
    <xf numFmtId="0" fontId="32" fillId="49" borderId="304" applyNumberFormat="0" applyAlignment="0" applyProtection="0"/>
    <xf numFmtId="0" fontId="37" fillId="0" borderId="305" applyNumberFormat="0" applyFill="0" applyAlignment="0" applyProtection="0"/>
    <xf numFmtId="4" fontId="18" fillId="27" borderId="314">
      <alignment horizontal="right" vertical="center"/>
    </xf>
    <xf numFmtId="0" fontId="27" fillId="52" borderId="313" applyNumberFormat="0" applyFont="0" applyAlignment="0" applyProtection="0"/>
    <xf numFmtId="0" fontId="21" fillId="26" borderId="314"/>
    <xf numFmtId="0" fontId="7" fillId="0" borderId="0" applyNumberFormat="0" applyFill="0" applyBorder="0" applyAlignment="0" applyProtection="0"/>
    <xf numFmtId="0" fontId="1" fillId="21" borderId="0" applyNumberFormat="0" applyBorder="0" applyAlignment="0" applyProtection="0"/>
    <xf numFmtId="4" fontId="18" fillId="27" borderId="314">
      <alignment horizontal="right" vertical="center"/>
    </xf>
    <xf numFmtId="0" fontId="33" fillId="49" borderId="311" applyNumberFormat="0" applyAlignment="0" applyProtection="0"/>
    <xf numFmtId="0" fontId="18" fillId="27" borderId="323">
      <alignment horizontal="right" vertical="center"/>
    </xf>
    <xf numFmtId="0" fontId="49" fillId="49" borderId="335" applyNumberFormat="0" applyAlignment="0" applyProtection="0"/>
    <xf numFmtId="4" fontId="21" fillId="0" borderId="331">
      <alignment horizontal="right" vertical="center"/>
    </xf>
    <xf numFmtId="0" fontId="1" fillId="17" borderId="0" applyNumberFormat="0" applyBorder="0" applyAlignment="0" applyProtection="0"/>
    <xf numFmtId="0" fontId="5" fillId="4" borderId="1" applyNumberFormat="0" applyAlignment="0" applyProtection="0"/>
    <xf numFmtId="0" fontId="45" fillId="36" borderId="311" applyNumberFormat="0" applyAlignment="0" applyProtection="0"/>
    <xf numFmtId="0" fontId="1" fillId="11" borderId="0" applyNumberFormat="0" applyBorder="0" applyAlignment="0" applyProtection="0"/>
    <xf numFmtId="0" fontId="18" fillId="27" borderId="340">
      <alignment horizontal="right" vertical="center"/>
    </xf>
    <xf numFmtId="4" fontId="21" fillId="0" borderId="339" applyFill="0" applyBorder="0" applyProtection="0">
      <alignment horizontal="right" vertical="center"/>
    </xf>
    <xf numFmtId="0" fontId="1" fillId="17" borderId="0" applyNumberFormat="0" applyBorder="0" applyAlignment="0" applyProtection="0"/>
    <xf numFmtId="0" fontId="21" fillId="27" borderId="317">
      <alignment horizontal="left" vertical="center" wrapText="1" indent="2"/>
    </xf>
    <xf numFmtId="4" fontId="18" fillId="25" borderId="339">
      <alignment horizontal="right" vertical="center"/>
    </xf>
    <xf numFmtId="0" fontId="27" fillId="52" borderId="338" applyNumberFormat="0" applyFont="0" applyAlignment="0" applyProtection="0"/>
    <xf numFmtId="0" fontId="45" fillId="36" borderId="336" applyNumberFormat="0" applyAlignment="0" applyProtection="0"/>
    <xf numFmtId="0" fontId="49" fillId="49" borderId="319" applyNumberFormat="0" applyAlignment="0" applyProtection="0"/>
    <xf numFmtId="0" fontId="37" fillId="0" borderId="312" applyNumberFormat="0" applyFill="0" applyAlignment="0" applyProtection="0"/>
    <xf numFmtId="0" fontId="36" fillId="36" borderId="304" applyNumberFormat="0" applyAlignment="0" applyProtection="0"/>
    <xf numFmtId="4" fontId="23" fillId="25" borderId="314">
      <alignment horizontal="right" vertical="center"/>
    </xf>
    <xf numFmtId="0" fontId="23" fillId="25" borderId="314">
      <alignment horizontal="right" vertical="center"/>
    </xf>
    <xf numFmtId="4" fontId="21" fillId="26" borderId="314"/>
    <xf numFmtId="0" fontId="19" fillId="52" borderId="330" applyNumberFormat="0" applyFont="0" applyAlignment="0" applyProtection="0"/>
    <xf numFmtId="0" fontId="21" fillId="0" borderId="314" applyNumberFormat="0" applyFill="0" applyAlignment="0" applyProtection="0"/>
    <xf numFmtId="0" fontId="37" fillId="0" borderId="312" applyNumberFormat="0" applyFill="0" applyAlignment="0" applyProtection="0"/>
    <xf numFmtId="0" fontId="37" fillId="0" borderId="329" applyNumberFormat="0" applyFill="0" applyAlignment="0" applyProtection="0"/>
    <xf numFmtId="0" fontId="18" fillId="27" borderId="314">
      <alignment horizontal="right" vertical="center"/>
    </xf>
    <xf numFmtId="0" fontId="18" fillId="27" borderId="323">
      <alignment horizontal="right" vertical="center"/>
    </xf>
    <xf numFmtId="4" fontId="21" fillId="0" borderId="314">
      <alignment horizontal="right" vertical="center"/>
    </xf>
    <xf numFmtId="49" fontId="21" fillId="0" borderId="314" applyNumberFormat="0" applyFont="0" applyFill="0" applyBorder="0" applyProtection="0">
      <alignment horizontal="left" vertical="center" indent="2"/>
    </xf>
    <xf numFmtId="0" fontId="21" fillId="26" borderId="314"/>
    <xf numFmtId="0" fontId="21" fillId="0" borderId="317">
      <alignment horizontal="left" vertical="center" wrapText="1" indent="2"/>
    </xf>
    <xf numFmtId="0" fontId="33" fillId="49" borderId="311" applyNumberFormat="0" applyAlignment="0" applyProtection="0"/>
    <xf numFmtId="0" fontId="52" fillId="0" borderId="312" applyNumberFormat="0" applyFill="0" applyAlignment="0" applyProtection="0"/>
    <xf numFmtId="0" fontId="21" fillId="27" borderId="310">
      <alignment horizontal="left" vertical="center" wrapText="1" indent="2"/>
    </xf>
    <xf numFmtId="0" fontId="21" fillId="0" borderId="310">
      <alignment horizontal="left" vertical="center" wrapText="1" indent="2"/>
    </xf>
    <xf numFmtId="49" fontId="21" fillId="0" borderId="314" applyNumberFormat="0" applyFont="0" applyFill="0" applyBorder="0" applyProtection="0">
      <alignment horizontal="left" vertical="center" indent="2"/>
    </xf>
    <xf numFmtId="0" fontId="21" fillId="0" borderId="339" applyNumberFormat="0" applyFill="0" applyAlignment="0" applyProtection="0"/>
    <xf numFmtId="0" fontId="45" fillId="36" borderId="311" applyNumberFormat="0" applyAlignment="0" applyProtection="0"/>
    <xf numFmtId="4" fontId="18" fillId="27" borderId="315">
      <alignment horizontal="right" vertical="center"/>
    </xf>
    <xf numFmtId="0" fontId="21" fillId="25" borderId="315">
      <alignment horizontal="left" vertical="center"/>
    </xf>
    <xf numFmtId="4" fontId="18" fillId="27" borderId="315">
      <alignment horizontal="right" vertical="center"/>
    </xf>
    <xf numFmtId="0" fontId="21" fillId="26" borderId="339"/>
    <xf numFmtId="4" fontId="18" fillId="27" borderId="315">
      <alignment horizontal="right" vertical="center"/>
    </xf>
    <xf numFmtId="0" fontId="21" fillId="0" borderId="339" applyNumberFormat="0" applyFill="0" applyAlignment="0" applyProtection="0"/>
    <xf numFmtId="49" fontId="21" fillId="0" borderId="314" applyNumberFormat="0" applyFont="0" applyFill="0" applyBorder="0" applyProtection="0">
      <alignment horizontal="left" vertical="center" indent="2"/>
    </xf>
    <xf numFmtId="0" fontId="49" fillId="49" borderId="318" applyNumberFormat="0" applyAlignment="0" applyProtection="0"/>
    <xf numFmtId="0" fontId="21" fillId="0" borderId="339" applyNumberFormat="0" applyFill="0" applyAlignment="0" applyProtection="0"/>
    <xf numFmtId="0" fontId="36" fillId="36" borderId="311" applyNumberFormat="0" applyAlignment="0" applyProtection="0"/>
    <xf numFmtId="0" fontId="52" fillId="0" borderId="312" applyNumberFormat="0" applyFill="0" applyAlignment="0" applyProtection="0"/>
    <xf numFmtId="0" fontId="21" fillId="27" borderId="342">
      <alignment horizontal="left" vertical="center" wrapText="1" indent="2"/>
    </xf>
    <xf numFmtId="0" fontId="37" fillId="0" borderId="312" applyNumberFormat="0" applyFill="0" applyAlignment="0" applyProtection="0"/>
    <xf numFmtId="0" fontId="18" fillId="27" borderId="314">
      <alignment horizontal="right" vertical="center"/>
    </xf>
    <xf numFmtId="0" fontId="49" fillId="49" borderId="335" applyNumberFormat="0" applyAlignment="0" applyProtection="0"/>
    <xf numFmtId="0" fontId="4" fillId="4" borderId="2" applyNumberFormat="0" applyAlignment="0" applyProtection="0"/>
    <xf numFmtId="0" fontId="36" fillId="36" borderId="336" applyNumberFormat="0" applyAlignment="0" applyProtection="0"/>
    <xf numFmtId="4" fontId="18" fillId="27" borderId="314">
      <alignment horizontal="right" vertical="center"/>
    </xf>
    <xf numFmtId="49" fontId="20" fillId="0" borderId="314" applyNumberFormat="0" applyFill="0" applyBorder="0" applyProtection="0">
      <alignment horizontal="left" vertical="center"/>
    </xf>
    <xf numFmtId="4" fontId="21" fillId="0" borderId="314" applyFill="0" applyBorder="0" applyProtection="0">
      <alignment horizontal="right" vertical="center"/>
    </xf>
    <xf numFmtId="0" fontId="18" fillId="27" borderId="314">
      <alignment horizontal="right" vertical="center"/>
    </xf>
    <xf numFmtId="0" fontId="1" fillId="8" borderId="0" applyNumberFormat="0" applyBorder="0" applyAlignment="0" applyProtection="0"/>
    <xf numFmtId="0" fontId="21" fillId="0" borderId="317">
      <alignment horizontal="left" vertical="center" wrapText="1" indent="2"/>
    </xf>
    <xf numFmtId="0" fontId="52" fillId="0" borderId="312" applyNumberFormat="0" applyFill="0" applyAlignment="0" applyProtection="0"/>
    <xf numFmtId="0" fontId="32" fillId="49" borderId="311" applyNumberFormat="0" applyAlignment="0" applyProtection="0"/>
    <xf numFmtId="0" fontId="1" fillId="14" borderId="0" applyNumberFormat="0" applyBorder="0" applyAlignment="0" applyProtection="0"/>
    <xf numFmtId="167" fontId="21" fillId="53" borderId="314" applyNumberFormat="0" applyFont="0" applyBorder="0" applyAlignment="0" applyProtection="0">
      <alignment horizontal="right" vertical="center"/>
    </xf>
    <xf numFmtId="0" fontId="30" fillId="49" borderId="335" applyNumberFormat="0" applyAlignment="0" applyProtection="0"/>
    <xf numFmtId="0" fontId="7" fillId="0" borderId="0" applyNumberFormat="0" applyFill="0" applyBorder="0" applyAlignment="0" applyProtection="0"/>
    <xf numFmtId="0" fontId="49" fillId="49" borderId="318" applyNumberFormat="0" applyAlignment="0" applyProtection="0"/>
    <xf numFmtId="0" fontId="45" fillId="36" borderId="311" applyNumberFormat="0" applyAlignment="0" applyProtection="0"/>
    <xf numFmtId="4" fontId="21" fillId="0" borderId="314">
      <alignment horizontal="right" vertical="center"/>
    </xf>
    <xf numFmtId="0" fontId="32" fillId="49" borderId="328" applyNumberFormat="0" applyAlignment="0" applyProtection="0"/>
    <xf numFmtId="0" fontId="21" fillId="25" borderId="340">
      <alignment horizontal="left" vertical="center"/>
    </xf>
    <xf numFmtId="0" fontId="52" fillId="0" borderId="312" applyNumberFormat="0" applyFill="0" applyAlignment="0" applyProtection="0"/>
    <xf numFmtId="0" fontId="9" fillId="22" borderId="0" applyNumberFormat="0" applyBorder="0" applyAlignment="0" applyProtection="0"/>
    <xf numFmtId="0" fontId="1" fillId="20" borderId="0" applyNumberFormat="0" applyBorder="0" applyAlignment="0" applyProtection="0"/>
    <xf numFmtId="49" fontId="21" fillId="0" borderId="339" applyNumberFormat="0" applyFont="0" applyFill="0" applyBorder="0" applyProtection="0">
      <alignment horizontal="left" vertical="center" indent="2"/>
    </xf>
    <xf numFmtId="0" fontId="1" fillId="6" borderId="0" applyNumberFormat="0" applyBorder="0" applyAlignment="0" applyProtection="0"/>
    <xf numFmtId="0" fontId="9" fillId="13"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21" fillId="25" borderId="315">
      <alignment horizontal="left" vertical="center"/>
    </xf>
    <xf numFmtId="0" fontId="9" fillId="10" borderId="0" applyNumberFormat="0" applyBorder="0" applyAlignment="0" applyProtection="0"/>
    <xf numFmtId="4" fontId="18" fillId="27" borderId="316">
      <alignment horizontal="right" vertical="center"/>
    </xf>
    <xf numFmtId="0" fontId="1" fillId="8" borderId="0" applyNumberFormat="0" applyBorder="0" applyAlignment="0" applyProtection="0"/>
    <xf numFmtId="0" fontId="9" fillId="7" borderId="0" applyNumberFormat="0" applyBorder="0" applyAlignment="0" applyProtection="0"/>
    <xf numFmtId="0" fontId="27" fillId="52" borderId="330" applyNumberFormat="0" applyFont="0" applyAlignment="0" applyProtection="0"/>
    <xf numFmtId="0" fontId="7" fillId="0" borderId="0" applyNumberFormat="0" applyFill="0" applyBorder="0" applyAlignment="0" applyProtection="0"/>
    <xf numFmtId="0" fontId="9" fillId="19" borderId="0" applyNumberFormat="0" applyBorder="0" applyAlignment="0" applyProtection="0"/>
    <xf numFmtId="4" fontId="21" fillId="0" borderId="323" applyFill="0" applyBorder="0" applyProtection="0">
      <alignment horizontal="right" vertical="center"/>
    </xf>
    <xf numFmtId="0" fontId="33" fillId="49" borderId="336" applyNumberFormat="0" applyAlignment="0" applyProtection="0"/>
    <xf numFmtId="0" fontId="1" fillId="20" borderId="0" applyNumberFormat="0" applyBorder="0" applyAlignment="0" applyProtection="0"/>
    <xf numFmtId="0" fontId="49" fillId="49" borderId="318" applyNumberFormat="0" applyAlignment="0" applyProtection="0"/>
    <xf numFmtId="0" fontId="21" fillId="27" borderId="317">
      <alignment horizontal="left" vertical="center" wrapText="1" indent="2"/>
    </xf>
    <xf numFmtId="0" fontId="45" fillId="36" borderId="311" applyNumberFormat="0" applyAlignment="0" applyProtection="0"/>
    <xf numFmtId="0" fontId="9" fillId="16" borderId="0" applyNumberFormat="0" applyBorder="0" applyAlignment="0" applyProtection="0"/>
    <xf numFmtId="4" fontId="18" fillId="27" borderId="314">
      <alignment horizontal="right" vertical="center"/>
    </xf>
    <xf numFmtId="0" fontId="4" fillId="4" borderId="2" applyNumberFormat="0" applyAlignment="0" applyProtection="0"/>
    <xf numFmtId="4" fontId="18" fillId="27" borderId="307">
      <alignment horizontal="right" vertical="center"/>
    </xf>
    <xf numFmtId="0" fontId="21" fillId="26" borderId="307"/>
    <xf numFmtId="0" fontId="32" fillId="49" borderId="304" applyNumberFormat="0" applyAlignment="0" applyProtection="0"/>
    <xf numFmtId="0" fontId="18" fillId="25" borderId="307">
      <alignment horizontal="right" vertical="center"/>
    </xf>
    <xf numFmtId="0" fontId="21" fillId="0" borderId="307">
      <alignment horizontal="right" vertical="center"/>
    </xf>
    <xf numFmtId="0" fontId="52" fillId="0" borderId="305" applyNumberFormat="0" applyFill="0" applyAlignment="0" applyProtection="0"/>
    <xf numFmtId="0" fontId="21" fillId="25" borderId="308">
      <alignment horizontal="left" vertical="center"/>
    </xf>
    <xf numFmtId="0" fontId="45" fillId="36" borderId="304" applyNumberFormat="0" applyAlignment="0" applyProtection="0"/>
    <xf numFmtId="167" fontId="21" fillId="53" borderId="307" applyNumberFormat="0" applyFont="0" applyBorder="0" applyAlignment="0" applyProtection="0">
      <alignment horizontal="right" vertical="center"/>
    </xf>
    <xf numFmtId="0" fontId="27" fillId="52" borderId="306" applyNumberFormat="0" applyFont="0" applyAlignment="0" applyProtection="0"/>
    <xf numFmtId="0" fontId="21" fillId="0" borderId="310">
      <alignment horizontal="left" vertical="center" wrapText="1" indent="2"/>
    </xf>
    <xf numFmtId="4" fontId="21" fillId="26" borderId="307"/>
    <xf numFmtId="49" fontId="20" fillId="0" borderId="307" applyNumberFormat="0" applyFill="0" applyBorder="0" applyProtection="0">
      <alignment horizontal="left" vertical="center"/>
    </xf>
    <xf numFmtId="0" fontId="21" fillId="0" borderId="307">
      <alignment horizontal="right" vertical="center"/>
    </xf>
    <xf numFmtId="4" fontId="18" fillId="27" borderId="309">
      <alignment horizontal="right" vertical="center"/>
    </xf>
    <xf numFmtId="4" fontId="18" fillId="27" borderId="307">
      <alignment horizontal="right" vertical="center"/>
    </xf>
    <xf numFmtId="4" fontId="18" fillId="27" borderId="307">
      <alignment horizontal="right" vertical="center"/>
    </xf>
    <xf numFmtId="0" fontId="23" fillId="25" borderId="307">
      <alignment horizontal="right" vertical="center"/>
    </xf>
    <xf numFmtId="0" fontId="18" fillId="25" borderId="307">
      <alignment horizontal="right" vertical="center"/>
    </xf>
    <xf numFmtId="49" fontId="21" fillId="0" borderId="307" applyNumberFormat="0" applyFont="0" applyFill="0" applyBorder="0" applyProtection="0">
      <alignment horizontal="left" vertical="center" indent="2"/>
    </xf>
    <xf numFmtId="0" fontId="45" fillId="36" borderId="304" applyNumberFormat="0" applyAlignment="0" applyProtection="0"/>
    <xf numFmtId="0" fontId="30" fillId="49" borderId="303" applyNumberFormat="0" applyAlignment="0" applyProtection="0"/>
    <xf numFmtId="49" fontId="21" fillId="0" borderId="307" applyNumberFormat="0" applyFont="0" applyFill="0" applyBorder="0" applyProtection="0">
      <alignment horizontal="left" vertical="center" indent="2"/>
    </xf>
    <xf numFmtId="0" fontId="36" fillId="36" borderId="304" applyNumberFormat="0" applyAlignment="0" applyProtection="0"/>
    <xf numFmtId="4" fontId="21" fillId="0" borderId="307" applyFill="0" applyBorder="0" applyProtection="0">
      <alignment horizontal="right" vertical="center"/>
    </xf>
    <xf numFmtId="0" fontId="33" fillId="49" borderId="304" applyNumberFormat="0" applyAlignment="0" applyProtection="0"/>
    <xf numFmtId="0" fontId="52" fillId="0" borderId="305" applyNumberFormat="0" applyFill="0" applyAlignment="0" applyProtection="0"/>
    <xf numFmtId="0" fontId="49" fillId="49" borderId="303" applyNumberFormat="0" applyAlignment="0" applyProtection="0"/>
    <xf numFmtId="0" fontId="21" fillId="0" borderId="307" applyNumberFormat="0" applyFill="0" applyAlignment="0" applyProtection="0"/>
    <xf numFmtId="4" fontId="21" fillId="0" borderId="307">
      <alignment horizontal="right" vertical="center"/>
    </xf>
    <xf numFmtId="0" fontId="21" fillId="0" borderId="307">
      <alignment horizontal="right" vertical="center"/>
    </xf>
    <xf numFmtId="0" fontId="45" fillId="36" borderId="304" applyNumberFormat="0" applyAlignment="0" applyProtection="0"/>
    <xf numFmtId="0" fontId="30" fillId="49" borderId="303" applyNumberFormat="0" applyAlignment="0" applyProtection="0"/>
    <xf numFmtId="0" fontId="32" fillId="49" borderId="304" applyNumberFormat="0" applyAlignment="0" applyProtection="0"/>
    <xf numFmtId="0" fontId="21" fillId="27" borderId="310">
      <alignment horizontal="left" vertical="center" wrapText="1" indent="2"/>
    </xf>
    <xf numFmtId="0" fontId="33" fillId="49" borderId="304" applyNumberFormat="0" applyAlignment="0" applyProtection="0"/>
    <xf numFmtId="0" fontId="33" fillId="49" borderId="304" applyNumberFormat="0" applyAlignment="0" applyProtection="0"/>
    <xf numFmtId="4" fontId="18" fillId="27" borderId="308">
      <alignment horizontal="right" vertical="center"/>
    </xf>
    <xf numFmtId="0" fontId="18" fillId="27" borderId="308">
      <alignment horizontal="right" vertical="center"/>
    </xf>
    <xf numFmtId="0" fontId="18" fillId="27" borderId="307">
      <alignment horizontal="right" vertical="center"/>
    </xf>
    <xf numFmtId="4" fontId="23" fillId="25" borderId="307">
      <alignment horizontal="right" vertical="center"/>
    </xf>
    <xf numFmtId="0" fontId="36" fillId="36" borderId="304" applyNumberFormat="0" applyAlignment="0" applyProtection="0"/>
    <xf numFmtId="0" fontId="37" fillId="0" borderId="305" applyNumberFormat="0" applyFill="0" applyAlignment="0" applyProtection="0"/>
    <xf numFmtId="0" fontId="52" fillId="0" borderId="305" applyNumberFormat="0" applyFill="0" applyAlignment="0" applyProtection="0"/>
    <xf numFmtId="0" fontId="27" fillId="52" borderId="306" applyNumberFormat="0" applyFont="0" applyAlignment="0" applyProtection="0"/>
    <xf numFmtId="0" fontId="45" fillId="36" borderId="304" applyNumberFormat="0" applyAlignment="0" applyProtection="0"/>
    <xf numFmtId="49" fontId="20" fillId="0" borderId="307" applyNumberFormat="0" applyFill="0" applyBorder="0" applyProtection="0">
      <alignment horizontal="left" vertical="center"/>
    </xf>
    <xf numFmtId="0" fontId="21" fillId="27" borderId="310">
      <alignment horizontal="left" vertical="center" wrapText="1" indent="2"/>
    </xf>
    <xf numFmtId="0" fontId="33" fillId="49" borderId="304" applyNumberFormat="0" applyAlignment="0" applyProtection="0"/>
    <xf numFmtId="0" fontId="21" fillId="0" borderId="310">
      <alignment horizontal="left" vertical="center" wrapText="1" indent="2"/>
    </xf>
    <xf numFmtId="0" fontId="27" fillId="52" borderId="306" applyNumberFormat="0" applyFont="0" applyAlignment="0" applyProtection="0"/>
    <xf numFmtId="0" fontId="19" fillId="52" borderId="306" applyNumberFormat="0" applyFont="0" applyAlignment="0" applyProtection="0"/>
    <xf numFmtId="0" fontId="49" fillId="49" borderId="303" applyNumberFormat="0" applyAlignment="0" applyProtection="0"/>
    <xf numFmtId="0" fontId="52" fillId="0" borderId="305" applyNumberFormat="0" applyFill="0" applyAlignment="0" applyProtection="0"/>
    <xf numFmtId="4" fontId="21" fillId="26" borderId="307"/>
    <xf numFmtId="0" fontId="18" fillId="27" borderId="307">
      <alignment horizontal="right" vertical="center"/>
    </xf>
    <xf numFmtId="0" fontId="52" fillId="0" borderId="305" applyNumberFormat="0" applyFill="0" applyAlignment="0" applyProtection="0"/>
    <xf numFmtId="4" fontId="18" fillId="27" borderId="309">
      <alignment horizontal="right" vertical="center"/>
    </xf>
    <xf numFmtId="0" fontId="32" fillId="49" borderId="304" applyNumberFormat="0" applyAlignment="0" applyProtection="0"/>
    <xf numFmtId="0" fontId="18" fillId="27" borderId="308">
      <alignment horizontal="right" vertical="center"/>
    </xf>
    <xf numFmtId="0" fontId="33" fillId="49" borderId="304" applyNumberFormat="0" applyAlignment="0" applyProtection="0"/>
    <xf numFmtId="0" fontId="37" fillId="0" borderId="305" applyNumberFormat="0" applyFill="0" applyAlignment="0" applyProtection="0"/>
    <xf numFmtId="0" fontId="27" fillId="52" borderId="306" applyNumberFormat="0" applyFont="0" applyAlignment="0" applyProtection="0"/>
    <xf numFmtId="4" fontId="18" fillId="27" borderId="308">
      <alignment horizontal="right" vertical="center"/>
    </xf>
    <xf numFmtId="0" fontId="21" fillId="27" borderId="310">
      <alignment horizontal="left" vertical="center" wrapText="1" indent="2"/>
    </xf>
    <xf numFmtId="0" fontId="21" fillId="26" borderId="307"/>
    <xf numFmtId="167" fontId="21" fillId="53" borderId="307" applyNumberFormat="0" applyFont="0" applyBorder="0" applyAlignment="0" applyProtection="0">
      <alignment horizontal="right" vertical="center"/>
    </xf>
    <xf numFmtId="0" fontId="21" fillId="0" borderId="307" applyNumberFormat="0" applyFill="0" applyAlignment="0" applyProtection="0"/>
    <xf numFmtId="4" fontId="21" fillId="0" borderId="307" applyFill="0" applyBorder="0" applyProtection="0">
      <alignment horizontal="right" vertical="center"/>
    </xf>
    <xf numFmtId="4" fontId="18" fillId="25" borderId="307">
      <alignment horizontal="right" vertical="center"/>
    </xf>
    <xf numFmtId="0" fontId="37" fillId="0" borderId="305" applyNumberFormat="0" applyFill="0" applyAlignment="0" applyProtection="0"/>
    <xf numFmtId="49" fontId="20" fillId="0" borderId="307" applyNumberFormat="0" applyFill="0" applyBorder="0" applyProtection="0">
      <alignment horizontal="left" vertical="center"/>
    </xf>
    <xf numFmtId="49" fontId="21" fillId="0" borderId="308" applyNumberFormat="0" applyFont="0" applyFill="0" applyBorder="0" applyProtection="0">
      <alignment horizontal="left" vertical="center" indent="5"/>
    </xf>
    <xf numFmtId="0" fontId="21" fillId="25" borderId="308">
      <alignment horizontal="left" vertical="center"/>
    </xf>
    <xf numFmtId="0" fontId="33" fillId="49" borderId="304" applyNumberFormat="0" applyAlignment="0" applyProtection="0"/>
    <xf numFmtId="4" fontId="18" fillId="27" borderId="309">
      <alignment horizontal="right" vertical="center"/>
    </xf>
    <xf numFmtId="0" fontId="45" fillId="36" borderId="304" applyNumberFormat="0" applyAlignment="0" applyProtection="0"/>
    <xf numFmtId="0" fontId="45" fillId="36" borderId="304" applyNumberFormat="0" applyAlignment="0" applyProtection="0"/>
    <xf numFmtId="0" fontId="27" fillId="52" borderId="306" applyNumberFormat="0" applyFont="0" applyAlignment="0" applyProtection="0"/>
    <xf numFmtId="0" fontId="49" fillId="49" borderId="303" applyNumberFormat="0" applyAlignment="0" applyProtection="0"/>
    <xf numFmtId="0" fontId="52" fillId="0" borderId="305" applyNumberFormat="0" applyFill="0" applyAlignment="0" applyProtection="0"/>
    <xf numFmtId="0" fontId="18" fillId="27" borderId="307">
      <alignment horizontal="right" vertical="center"/>
    </xf>
    <xf numFmtId="0" fontId="19" fillId="52" borderId="306" applyNumberFormat="0" applyFont="0" applyAlignment="0" applyProtection="0"/>
    <xf numFmtId="4" fontId="21" fillId="0" borderId="307">
      <alignment horizontal="right" vertical="center"/>
    </xf>
    <xf numFmtId="0" fontId="52" fillId="0" borderId="305" applyNumberFormat="0" applyFill="0" applyAlignment="0" applyProtection="0"/>
    <xf numFmtId="0" fontId="18" fillId="27" borderId="307">
      <alignment horizontal="right" vertical="center"/>
    </xf>
    <xf numFmtId="0" fontId="18" fillId="27" borderId="307">
      <alignment horizontal="right" vertical="center"/>
    </xf>
    <xf numFmtId="4" fontId="23" fillId="25" borderId="307">
      <alignment horizontal="right" vertical="center"/>
    </xf>
    <xf numFmtId="0" fontId="18" fillId="25" borderId="307">
      <alignment horizontal="right" vertical="center"/>
    </xf>
    <xf numFmtId="4" fontId="18" fillId="25" borderId="307">
      <alignment horizontal="right" vertical="center"/>
    </xf>
    <xf numFmtId="0" fontId="23" fillId="25" borderId="307">
      <alignment horizontal="right" vertical="center"/>
    </xf>
    <xf numFmtId="4" fontId="23" fillId="25" borderId="307">
      <alignment horizontal="right" vertical="center"/>
    </xf>
    <xf numFmtId="0" fontId="18" fillId="27" borderId="307">
      <alignment horizontal="right" vertical="center"/>
    </xf>
    <xf numFmtId="4" fontId="18" fillId="27" borderId="307">
      <alignment horizontal="right" vertical="center"/>
    </xf>
    <xf numFmtId="0" fontId="18" fillId="27" borderId="307">
      <alignment horizontal="right" vertical="center"/>
    </xf>
    <xf numFmtId="4" fontId="18" fillId="27" borderId="307">
      <alignment horizontal="right" vertical="center"/>
    </xf>
    <xf numFmtId="0" fontId="18" fillId="27" borderId="308">
      <alignment horizontal="right" vertical="center"/>
    </xf>
    <xf numFmtId="4" fontId="18" fillId="27" borderId="308">
      <alignment horizontal="right" vertical="center"/>
    </xf>
    <xf numFmtId="0" fontId="18" fillId="27" borderId="309">
      <alignment horizontal="right" vertical="center"/>
    </xf>
    <xf numFmtId="4" fontId="18" fillId="27" borderId="309">
      <alignment horizontal="right" vertical="center"/>
    </xf>
    <xf numFmtId="0" fontId="33" fillId="49" borderId="304" applyNumberFormat="0" applyAlignment="0" applyProtection="0"/>
    <xf numFmtId="0" fontId="21" fillId="27" borderId="310">
      <alignment horizontal="left" vertical="center" wrapText="1" indent="2"/>
    </xf>
    <xf numFmtId="0" fontId="21" fillId="0" borderId="310">
      <alignment horizontal="left" vertical="center" wrapText="1" indent="2"/>
    </xf>
    <xf numFmtId="0" fontId="21" fillId="25" borderId="308">
      <alignment horizontal="left" vertical="center"/>
    </xf>
    <xf numFmtId="0" fontId="45" fillId="36" borderId="304" applyNumberFormat="0" applyAlignment="0" applyProtection="0"/>
    <xf numFmtId="0" fontId="21" fillId="0" borderId="307">
      <alignment horizontal="right" vertical="center"/>
    </xf>
    <xf numFmtId="4" fontId="21" fillId="0" borderId="307">
      <alignment horizontal="right" vertical="center"/>
    </xf>
    <xf numFmtId="0" fontId="21" fillId="0" borderId="307" applyNumberFormat="0" applyFill="0" applyAlignment="0" applyProtection="0"/>
    <xf numFmtId="0" fontId="49" fillId="49" borderId="303" applyNumberFormat="0" applyAlignment="0" applyProtection="0"/>
    <xf numFmtId="167" fontId="21" fillId="53" borderId="307" applyNumberFormat="0" applyFont="0" applyBorder="0" applyAlignment="0" applyProtection="0">
      <alignment horizontal="right" vertical="center"/>
    </xf>
    <xf numFmtId="0" fontId="21" fillId="26" borderId="307"/>
    <xf numFmtId="4" fontId="21" fillId="26" borderId="307"/>
    <xf numFmtId="0" fontId="52" fillId="0" borderId="305" applyNumberFormat="0" applyFill="0" applyAlignment="0" applyProtection="0"/>
    <xf numFmtId="0" fontId="19" fillId="52" borderId="306" applyNumberFormat="0" applyFont="0" applyAlignment="0" applyProtection="0"/>
    <xf numFmtId="0" fontId="27" fillId="52" borderId="306" applyNumberFormat="0" applyFont="0" applyAlignment="0" applyProtection="0"/>
    <xf numFmtId="0" fontId="21" fillId="0" borderId="307" applyNumberFormat="0" applyFill="0" applyAlignment="0" applyProtection="0"/>
    <xf numFmtId="0" fontId="37" fillId="0" borderId="305" applyNumberFormat="0" applyFill="0" applyAlignment="0" applyProtection="0"/>
    <xf numFmtId="0" fontId="52" fillId="0" borderId="305" applyNumberFormat="0" applyFill="0" applyAlignment="0" applyProtection="0"/>
    <xf numFmtId="0" fontId="36" fillId="36" borderId="304" applyNumberFormat="0" applyAlignment="0" applyProtection="0"/>
    <xf numFmtId="0" fontId="33" fillId="49" borderId="304" applyNumberFormat="0" applyAlignment="0" applyProtection="0"/>
    <xf numFmtId="4" fontId="23" fillId="25" borderId="307">
      <alignment horizontal="right" vertical="center"/>
    </xf>
    <xf numFmtId="0" fontId="18" fillId="25" borderId="307">
      <alignment horizontal="right" vertical="center"/>
    </xf>
    <xf numFmtId="167" fontId="21" fillId="53" borderId="307" applyNumberFormat="0" applyFont="0" applyBorder="0" applyAlignment="0" applyProtection="0">
      <alignment horizontal="right" vertical="center"/>
    </xf>
    <xf numFmtId="0" fontId="37" fillId="0" borderId="305" applyNumberFormat="0" applyFill="0" applyAlignment="0" applyProtection="0"/>
    <xf numFmtId="49" fontId="21" fillId="0" borderId="307" applyNumberFormat="0" applyFont="0" applyFill="0" applyBorder="0" applyProtection="0">
      <alignment horizontal="left" vertical="center" indent="2"/>
    </xf>
    <xf numFmtId="49" fontId="21" fillId="0" borderId="308" applyNumberFormat="0" applyFont="0" applyFill="0" applyBorder="0" applyProtection="0">
      <alignment horizontal="left" vertical="center" indent="5"/>
    </xf>
    <xf numFmtId="49" fontId="21" fillId="0" borderId="307" applyNumberFormat="0" applyFont="0" applyFill="0" applyBorder="0" applyProtection="0">
      <alignment horizontal="left" vertical="center" indent="2"/>
    </xf>
    <xf numFmtId="4" fontId="21" fillId="0" borderId="307" applyFill="0" applyBorder="0" applyProtection="0">
      <alignment horizontal="right" vertical="center"/>
    </xf>
    <xf numFmtId="49" fontId="20" fillId="0" borderId="307" applyNumberFormat="0" applyFill="0" applyBorder="0" applyProtection="0">
      <alignment horizontal="left" vertical="center"/>
    </xf>
    <xf numFmtId="0" fontId="21" fillId="0" borderId="310">
      <alignment horizontal="left" vertical="center" wrapText="1" indent="2"/>
    </xf>
    <xf numFmtId="0" fontId="49" fillId="49" borderId="303" applyNumberFormat="0" applyAlignment="0" applyProtection="0"/>
    <xf numFmtId="0" fontId="18" fillId="27" borderId="309">
      <alignment horizontal="right" vertical="center"/>
    </xf>
    <xf numFmtId="0" fontId="36" fillId="36" borderId="304" applyNumberFormat="0" applyAlignment="0" applyProtection="0"/>
    <xf numFmtId="0" fontId="18" fillId="27" borderId="309">
      <alignment horizontal="right" vertical="center"/>
    </xf>
    <xf numFmtId="4" fontId="18" fillId="27" borderId="307">
      <alignment horizontal="right" vertical="center"/>
    </xf>
    <xf numFmtId="0" fontId="18" fillId="27" borderId="307">
      <alignment horizontal="right" vertical="center"/>
    </xf>
    <xf numFmtId="0" fontId="30" fillId="49" borderId="303" applyNumberFormat="0" applyAlignment="0" applyProtection="0"/>
    <xf numFmtId="0" fontId="32" fillId="49" borderId="304" applyNumberFormat="0" applyAlignment="0" applyProtection="0"/>
    <xf numFmtId="0" fontId="37" fillId="0" borderId="305" applyNumberFormat="0" applyFill="0" applyAlignment="0" applyProtection="0"/>
    <xf numFmtId="0" fontId="21" fillId="26" borderId="307"/>
    <xf numFmtId="4" fontId="21" fillId="26" borderId="307"/>
    <xf numFmtId="4" fontId="18" fillId="27" borderId="307">
      <alignment horizontal="right" vertical="center"/>
    </xf>
    <xf numFmtId="0" fontId="23" fillId="25" borderId="307">
      <alignment horizontal="right" vertical="center"/>
    </xf>
    <xf numFmtId="0" fontId="36" fillId="36" borderId="304" applyNumberFormat="0" applyAlignment="0" applyProtection="0"/>
    <xf numFmtId="0" fontId="33" fillId="49" borderId="304" applyNumberFormat="0" applyAlignment="0" applyProtection="0"/>
    <xf numFmtId="4" fontId="21" fillId="0" borderId="307">
      <alignment horizontal="right" vertical="center"/>
    </xf>
    <xf numFmtId="0" fontId="21" fillId="27" borderId="310">
      <alignment horizontal="left" vertical="center" wrapText="1" indent="2"/>
    </xf>
    <xf numFmtId="0" fontId="21" fillId="0" borderId="310">
      <alignment horizontal="left" vertical="center" wrapText="1" indent="2"/>
    </xf>
    <xf numFmtId="0" fontId="49" fillId="49" borderId="303" applyNumberFormat="0" applyAlignment="0" applyProtection="0"/>
    <xf numFmtId="0" fontId="45" fillId="36" borderId="304" applyNumberFormat="0" applyAlignment="0" applyProtection="0"/>
    <xf numFmtId="0" fontId="32" fillId="49" borderId="304" applyNumberFormat="0" applyAlignment="0" applyProtection="0"/>
    <xf numFmtId="0" fontId="30" fillId="49" borderId="303" applyNumberFormat="0" applyAlignment="0" applyProtection="0"/>
    <xf numFmtId="0" fontId="18" fillId="27" borderId="309">
      <alignment horizontal="right" vertical="center"/>
    </xf>
    <xf numFmtId="0" fontId="23" fillId="25" borderId="307">
      <alignment horizontal="right" vertical="center"/>
    </xf>
    <xf numFmtId="4" fontId="18" fillId="25" borderId="307">
      <alignment horizontal="right" vertical="center"/>
    </xf>
    <xf numFmtId="4" fontId="18" fillId="27" borderId="307">
      <alignment horizontal="right" vertical="center"/>
    </xf>
    <xf numFmtId="49" fontId="21" fillId="0" borderId="308" applyNumberFormat="0" applyFont="0" applyFill="0" applyBorder="0" applyProtection="0">
      <alignment horizontal="left" vertical="center" indent="5"/>
    </xf>
    <xf numFmtId="4" fontId="21" fillId="0" borderId="307" applyFill="0" applyBorder="0" applyProtection="0">
      <alignment horizontal="right" vertical="center"/>
    </xf>
    <xf numFmtId="4" fontId="18" fillId="25" borderId="307">
      <alignment horizontal="right" vertical="center"/>
    </xf>
    <xf numFmtId="0" fontId="9" fillId="7" borderId="0" applyNumberFormat="0" applyBorder="0" applyAlignment="0" applyProtection="0"/>
    <xf numFmtId="0" fontId="45" fillId="36" borderId="304" applyNumberFormat="0" applyAlignment="0" applyProtection="0"/>
    <xf numFmtId="0" fontId="36" fillId="36" borderId="304" applyNumberFormat="0" applyAlignment="0" applyProtection="0"/>
    <xf numFmtId="0" fontId="32" fillId="49" borderId="304" applyNumberFormat="0" applyAlignment="0" applyProtection="0"/>
    <xf numFmtId="0" fontId="21" fillId="27" borderId="310">
      <alignment horizontal="left" vertical="center" wrapText="1" indent="2"/>
    </xf>
    <xf numFmtId="0" fontId="21" fillId="0" borderId="310">
      <alignment horizontal="left" vertical="center" wrapText="1" indent="2"/>
    </xf>
    <xf numFmtId="0" fontId="21" fillId="27" borderId="310">
      <alignment horizontal="left" vertical="center" wrapText="1" indent="2"/>
    </xf>
    <xf numFmtId="0" fontId="21" fillId="0" borderId="310">
      <alignment horizontal="left" vertical="center" wrapText="1" indent="2"/>
    </xf>
    <xf numFmtId="0" fontId="30" fillId="49" borderId="303" applyNumberFormat="0" applyAlignment="0" applyProtection="0"/>
    <xf numFmtId="0" fontId="32" fillId="49" borderId="304" applyNumberFormat="0" applyAlignment="0" applyProtection="0"/>
    <xf numFmtId="0" fontId="33" fillId="49" borderId="304" applyNumberFormat="0" applyAlignment="0" applyProtection="0"/>
    <xf numFmtId="0" fontId="36" fillId="36" borderId="304" applyNumberFormat="0" applyAlignment="0" applyProtection="0"/>
    <xf numFmtId="0" fontId="37" fillId="0" borderId="305" applyNumberFormat="0" applyFill="0" applyAlignment="0" applyProtection="0"/>
    <xf numFmtId="0" fontId="45" fillId="36" borderId="304" applyNumberFormat="0" applyAlignment="0" applyProtection="0"/>
    <xf numFmtId="0" fontId="27" fillId="52" borderId="306" applyNumberFormat="0" applyFont="0" applyAlignment="0" applyProtection="0"/>
    <xf numFmtId="0" fontId="19" fillId="52" borderId="306" applyNumberFormat="0" applyFont="0" applyAlignment="0" applyProtection="0"/>
    <xf numFmtId="0" fontId="49" fillId="49" borderId="303" applyNumberFormat="0" applyAlignment="0" applyProtection="0"/>
    <xf numFmtId="0" fontId="52" fillId="0" borderId="305" applyNumberFormat="0" applyFill="0" applyAlignment="0" applyProtection="0"/>
    <xf numFmtId="0" fontId="33" fillId="49" borderId="304" applyNumberFormat="0" applyAlignment="0" applyProtection="0"/>
    <xf numFmtId="0" fontId="45" fillId="36" borderId="304" applyNumberFormat="0" applyAlignment="0" applyProtection="0"/>
    <xf numFmtId="0" fontId="27" fillId="52" borderId="306" applyNumberFormat="0" applyFont="0" applyAlignment="0" applyProtection="0"/>
    <xf numFmtId="0" fontId="49" fillId="49" borderId="303" applyNumberFormat="0" applyAlignment="0" applyProtection="0"/>
    <xf numFmtId="0" fontId="52" fillId="0" borderId="305" applyNumberFormat="0" applyFill="0" applyAlignment="0" applyProtection="0"/>
    <xf numFmtId="0" fontId="27" fillId="52" borderId="313" applyNumberFormat="0" applyFont="0" applyAlignment="0" applyProtection="0"/>
    <xf numFmtId="49" fontId="20" fillId="0" borderId="314" applyNumberFormat="0" applyFill="0" applyBorder="0" applyProtection="0">
      <alignment horizontal="left" vertical="center"/>
    </xf>
    <xf numFmtId="4" fontId="18" fillId="27" borderId="339">
      <alignment horizontal="right" vertical="center"/>
    </xf>
    <xf numFmtId="0" fontId="27" fillId="52" borderId="338" applyNumberFormat="0" applyFont="0" applyAlignment="0" applyProtection="0"/>
    <xf numFmtId="0" fontId="33" fillId="49" borderId="304" applyNumberFormat="0" applyAlignment="0" applyProtection="0"/>
    <xf numFmtId="49" fontId="21" fillId="0" borderId="314" applyNumberFormat="0" applyFont="0" applyFill="0" applyBorder="0" applyProtection="0">
      <alignment horizontal="left" vertical="center" indent="2"/>
    </xf>
    <xf numFmtId="0" fontId="36" fillId="36" borderId="311" applyNumberFormat="0" applyAlignment="0" applyProtection="0"/>
    <xf numFmtId="0" fontId="52" fillId="0" borderId="312" applyNumberFormat="0" applyFill="0" applyAlignment="0" applyProtection="0"/>
    <xf numFmtId="0" fontId="45" fillId="36" borderId="304" applyNumberFormat="0" applyAlignment="0" applyProtection="0"/>
    <xf numFmtId="0" fontId="49" fillId="49" borderId="303" applyNumberFormat="0" applyAlignment="0" applyProtection="0"/>
    <xf numFmtId="0" fontId="52" fillId="0" borderId="305" applyNumberFormat="0" applyFill="0" applyAlignment="0" applyProtection="0"/>
    <xf numFmtId="0" fontId="21" fillId="26" borderId="339"/>
    <xf numFmtId="0" fontId="30" fillId="49" borderId="303" applyNumberFormat="0" applyAlignment="0" applyProtection="0"/>
    <xf numFmtId="0" fontId="32" fillId="49" borderId="304" applyNumberFormat="0" applyAlignment="0" applyProtection="0"/>
    <xf numFmtId="0" fontId="37" fillId="0" borderId="305" applyNumberFormat="0" applyFill="0" applyAlignment="0" applyProtection="0"/>
    <xf numFmtId="49" fontId="21" fillId="0" borderId="307" applyNumberFormat="0" applyFont="0" applyFill="0" applyBorder="0" applyProtection="0">
      <alignment horizontal="left" vertical="center" indent="2"/>
    </xf>
    <xf numFmtId="0" fontId="18" fillId="25" borderId="307">
      <alignment horizontal="right" vertical="center"/>
    </xf>
    <xf numFmtId="4" fontId="18" fillId="25" borderId="307">
      <alignment horizontal="right" vertical="center"/>
    </xf>
    <xf numFmtId="0" fontId="23" fillId="25" borderId="307">
      <alignment horizontal="right" vertical="center"/>
    </xf>
    <xf numFmtId="4" fontId="23" fillId="25" borderId="307">
      <alignment horizontal="right" vertical="center"/>
    </xf>
    <xf numFmtId="0" fontId="18" fillId="27" borderId="307">
      <alignment horizontal="right" vertical="center"/>
    </xf>
    <xf numFmtId="4" fontId="18" fillId="27" borderId="307">
      <alignment horizontal="right" vertical="center"/>
    </xf>
    <xf numFmtId="0" fontId="18" fillId="27" borderId="307">
      <alignment horizontal="right" vertical="center"/>
    </xf>
    <xf numFmtId="4" fontId="18" fillId="27" borderId="307">
      <alignment horizontal="right" vertical="center"/>
    </xf>
    <xf numFmtId="0" fontId="36" fillId="36" borderId="304" applyNumberFormat="0" applyAlignment="0" applyProtection="0"/>
    <xf numFmtId="0" fontId="21" fillId="0" borderId="307">
      <alignment horizontal="right" vertical="center"/>
    </xf>
    <xf numFmtId="4" fontId="21" fillId="0" borderId="307">
      <alignment horizontal="right" vertical="center"/>
    </xf>
    <xf numFmtId="4" fontId="21" fillId="0" borderId="307" applyFill="0" applyBorder="0" applyProtection="0">
      <alignment horizontal="right" vertical="center"/>
    </xf>
    <xf numFmtId="49" fontId="20" fillId="0" borderId="307" applyNumberFormat="0" applyFill="0" applyBorder="0" applyProtection="0">
      <alignment horizontal="left" vertical="center"/>
    </xf>
    <xf numFmtId="0" fontId="21" fillId="0" borderId="307" applyNumberFormat="0" applyFill="0" applyAlignment="0" applyProtection="0"/>
    <xf numFmtId="167" fontId="21" fillId="53" borderId="307" applyNumberFormat="0" applyFont="0" applyBorder="0" applyAlignment="0" applyProtection="0">
      <alignment horizontal="right" vertical="center"/>
    </xf>
    <xf numFmtId="0" fontId="21" fillId="26" borderId="307"/>
    <xf numFmtId="4" fontId="21" fillId="26" borderId="307"/>
    <xf numFmtId="4" fontId="18" fillId="27" borderId="307">
      <alignment horizontal="right" vertical="center"/>
    </xf>
    <xf numFmtId="0" fontId="21" fillId="26" borderId="307"/>
    <xf numFmtId="0" fontId="32" fillId="49" borderId="304" applyNumberFormat="0" applyAlignment="0" applyProtection="0"/>
    <xf numFmtId="0" fontId="18" fillId="25" borderId="307">
      <alignment horizontal="right" vertical="center"/>
    </xf>
    <xf numFmtId="0" fontId="21" fillId="0" borderId="307">
      <alignment horizontal="right" vertical="center"/>
    </xf>
    <xf numFmtId="0" fontId="52" fillId="0" borderId="305" applyNumberFormat="0" applyFill="0" applyAlignment="0" applyProtection="0"/>
    <xf numFmtId="0" fontId="21" fillId="25" borderId="308">
      <alignment horizontal="left" vertical="center"/>
    </xf>
    <xf numFmtId="0" fontId="45" fillId="36" borderId="304" applyNumberFormat="0" applyAlignment="0" applyProtection="0"/>
    <xf numFmtId="167" fontId="21" fillId="53" borderId="307" applyNumberFormat="0" applyFont="0" applyBorder="0" applyAlignment="0" applyProtection="0">
      <alignment horizontal="right" vertical="center"/>
    </xf>
    <xf numFmtId="0" fontId="27" fillId="52" borderId="306" applyNumberFormat="0" applyFont="0" applyAlignment="0" applyProtection="0"/>
    <xf numFmtId="0" fontId="21" fillId="0" borderId="310">
      <alignment horizontal="left" vertical="center" wrapText="1" indent="2"/>
    </xf>
    <xf numFmtId="4" fontId="21" fillId="26" borderId="307"/>
    <xf numFmtId="49" fontId="20" fillId="0" borderId="307" applyNumberFormat="0" applyFill="0" applyBorder="0" applyProtection="0">
      <alignment horizontal="left" vertical="center"/>
    </xf>
    <xf numFmtId="0" fontId="21" fillId="0" borderId="307">
      <alignment horizontal="right" vertical="center"/>
    </xf>
    <xf numFmtId="4" fontId="18" fillId="27" borderId="309">
      <alignment horizontal="right" vertical="center"/>
    </xf>
    <xf numFmtId="4" fontId="18" fillId="27" borderId="307">
      <alignment horizontal="right" vertical="center"/>
    </xf>
    <xf numFmtId="4" fontId="18" fillId="27" borderId="307">
      <alignment horizontal="right" vertical="center"/>
    </xf>
    <xf numFmtId="0" fontId="23" fillId="25" borderId="307">
      <alignment horizontal="right" vertical="center"/>
    </xf>
    <xf numFmtId="0" fontId="18" fillId="25" borderId="307">
      <alignment horizontal="right" vertical="center"/>
    </xf>
    <xf numFmtId="49" fontId="21" fillId="0" borderId="307" applyNumberFormat="0" applyFont="0" applyFill="0" applyBorder="0" applyProtection="0">
      <alignment horizontal="left" vertical="center" indent="2"/>
    </xf>
    <xf numFmtId="0" fontId="45" fillId="36" borderId="304" applyNumberFormat="0" applyAlignment="0" applyProtection="0"/>
    <xf numFmtId="0" fontId="30" fillId="49" borderId="303" applyNumberFormat="0" applyAlignment="0" applyProtection="0"/>
    <xf numFmtId="49" fontId="21" fillId="0" borderId="307" applyNumberFormat="0" applyFont="0" applyFill="0" applyBorder="0" applyProtection="0">
      <alignment horizontal="left" vertical="center" indent="2"/>
    </xf>
    <xf numFmtId="0" fontId="36" fillId="36" borderId="304" applyNumberFormat="0" applyAlignment="0" applyProtection="0"/>
    <xf numFmtId="4" fontId="21" fillId="0" borderId="307" applyFill="0" applyBorder="0" applyProtection="0">
      <alignment horizontal="right" vertical="center"/>
    </xf>
    <xf numFmtId="0" fontId="33" fillId="49" borderId="304" applyNumberFormat="0" applyAlignment="0" applyProtection="0"/>
    <xf numFmtId="0" fontId="52" fillId="0" borderId="305" applyNumberFormat="0" applyFill="0" applyAlignment="0" applyProtection="0"/>
    <xf numFmtId="0" fontId="49" fillId="49" borderId="303" applyNumberFormat="0" applyAlignment="0" applyProtection="0"/>
    <xf numFmtId="0" fontId="21" fillId="0" borderId="307" applyNumberFormat="0" applyFill="0" applyAlignment="0" applyProtection="0"/>
    <xf numFmtId="4" fontId="21" fillId="0" borderId="307">
      <alignment horizontal="right" vertical="center"/>
    </xf>
    <xf numFmtId="0" fontId="21" fillId="0" borderId="307">
      <alignment horizontal="right" vertical="center"/>
    </xf>
    <xf numFmtId="0" fontId="45" fillId="36" borderId="304" applyNumberFormat="0" applyAlignment="0" applyProtection="0"/>
    <xf numFmtId="0" fontId="30" fillId="49" borderId="303" applyNumberFormat="0" applyAlignment="0" applyProtection="0"/>
    <xf numFmtId="0" fontId="32" fillId="49" borderId="304" applyNumberFormat="0" applyAlignment="0" applyProtection="0"/>
    <xf numFmtId="0" fontId="21" fillId="27" borderId="310">
      <alignment horizontal="left" vertical="center" wrapText="1" indent="2"/>
    </xf>
    <xf numFmtId="0" fontId="33" fillId="49" borderId="304" applyNumberFormat="0" applyAlignment="0" applyProtection="0"/>
    <xf numFmtId="0" fontId="33" fillId="49" borderId="304" applyNumberFormat="0" applyAlignment="0" applyProtection="0"/>
    <xf numFmtId="4" fontId="18" fillId="27" borderId="308">
      <alignment horizontal="right" vertical="center"/>
    </xf>
    <xf numFmtId="0" fontId="18" fillId="27" borderId="308">
      <alignment horizontal="right" vertical="center"/>
    </xf>
    <xf numFmtId="0" fontId="18" fillId="27" borderId="307">
      <alignment horizontal="right" vertical="center"/>
    </xf>
    <xf numFmtId="4" fontId="23" fillId="25" borderId="307">
      <alignment horizontal="right" vertical="center"/>
    </xf>
    <xf numFmtId="0" fontId="36" fillId="36" borderId="304" applyNumberFormat="0" applyAlignment="0" applyProtection="0"/>
    <xf numFmtId="0" fontId="37" fillId="0" borderId="305" applyNumberFormat="0" applyFill="0" applyAlignment="0" applyProtection="0"/>
    <xf numFmtId="0" fontId="52" fillId="0" borderId="305" applyNumberFormat="0" applyFill="0" applyAlignment="0" applyProtection="0"/>
    <xf numFmtId="0" fontId="27" fillId="52" borderId="306" applyNumberFormat="0" applyFont="0" applyAlignment="0" applyProtection="0"/>
    <xf numFmtId="0" fontId="45" fillId="36" borderId="304" applyNumberFormat="0" applyAlignment="0" applyProtection="0"/>
    <xf numFmtId="49" fontId="20" fillId="0" borderId="307" applyNumberFormat="0" applyFill="0" applyBorder="0" applyProtection="0">
      <alignment horizontal="left" vertical="center"/>
    </xf>
    <xf numFmtId="0" fontId="21" fillId="27" borderId="310">
      <alignment horizontal="left" vertical="center" wrapText="1" indent="2"/>
    </xf>
    <xf numFmtId="0" fontId="33" fillId="49" borderId="304" applyNumberFormat="0" applyAlignment="0" applyProtection="0"/>
    <xf numFmtId="0" fontId="21" fillId="0" borderId="310">
      <alignment horizontal="left" vertical="center" wrapText="1" indent="2"/>
    </xf>
    <xf numFmtId="0" fontId="27" fillId="52" borderId="306" applyNumberFormat="0" applyFont="0" applyAlignment="0" applyProtection="0"/>
    <xf numFmtId="0" fontId="19" fillId="52" borderId="306" applyNumberFormat="0" applyFont="0" applyAlignment="0" applyProtection="0"/>
    <xf numFmtId="0" fontId="49" fillId="49" borderId="303" applyNumberFormat="0" applyAlignment="0" applyProtection="0"/>
    <xf numFmtId="0" fontId="52" fillId="0" borderId="305" applyNumberFormat="0" applyFill="0" applyAlignment="0" applyProtection="0"/>
    <xf numFmtId="4" fontId="21" fillId="26" borderId="307"/>
    <xf numFmtId="0" fontId="18" fillId="27" borderId="307">
      <alignment horizontal="right" vertical="center"/>
    </xf>
    <xf numFmtId="0" fontId="52" fillId="0" borderId="305" applyNumberFormat="0" applyFill="0" applyAlignment="0" applyProtection="0"/>
    <xf numFmtId="4" fontId="18" fillId="27" borderId="309">
      <alignment horizontal="right" vertical="center"/>
    </xf>
    <xf numFmtId="0" fontId="32" fillId="49" borderId="304" applyNumberFormat="0" applyAlignment="0" applyProtection="0"/>
    <xf numFmtId="0" fontId="18" fillId="27" borderId="308">
      <alignment horizontal="right" vertical="center"/>
    </xf>
    <xf numFmtId="0" fontId="33" fillId="49" borderId="304" applyNumberFormat="0" applyAlignment="0" applyProtection="0"/>
    <xf numFmtId="0" fontId="37" fillId="0" borderId="305" applyNumberFormat="0" applyFill="0" applyAlignment="0" applyProtection="0"/>
    <xf numFmtId="0" fontId="27" fillId="52" borderId="306" applyNumberFormat="0" applyFont="0" applyAlignment="0" applyProtection="0"/>
    <xf numFmtId="4" fontId="18" fillId="27" borderId="308">
      <alignment horizontal="right" vertical="center"/>
    </xf>
    <xf numFmtId="0" fontId="21" fillId="27" borderId="310">
      <alignment horizontal="left" vertical="center" wrapText="1" indent="2"/>
    </xf>
    <xf numFmtId="0" fontId="21" fillId="26" borderId="307"/>
    <xf numFmtId="167" fontId="21" fillId="53" borderId="307" applyNumberFormat="0" applyFont="0" applyBorder="0" applyAlignment="0" applyProtection="0">
      <alignment horizontal="right" vertical="center"/>
    </xf>
    <xf numFmtId="0" fontId="21" fillId="0" borderId="307" applyNumberFormat="0" applyFill="0" applyAlignment="0" applyProtection="0"/>
    <xf numFmtId="4" fontId="21" fillId="0" borderId="307" applyFill="0" applyBorder="0" applyProtection="0">
      <alignment horizontal="right" vertical="center"/>
    </xf>
    <xf numFmtId="4" fontId="18" fillId="25" borderId="307">
      <alignment horizontal="right" vertical="center"/>
    </xf>
    <xf numFmtId="0" fontId="37" fillId="0" borderId="305" applyNumberFormat="0" applyFill="0" applyAlignment="0" applyProtection="0"/>
    <xf numFmtId="49" fontId="20" fillId="0" borderId="307" applyNumberFormat="0" applyFill="0" applyBorder="0" applyProtection="0">
      <alignment horizontal="left" vertical="center"/>
    </xf>
    <xf numFmtId="49" fontId="21" fillId="0" borderId="308" applyNumberFormat="0" applyFont="0" applyFill="0" applyBorder="0" applyProtection="0">
      <alignment horizontal="left" vertical="center" indent="5"/>
    </xf>
    <xf numFmtId="0" fontId="21" fillId="25" borderId="308">
      <alignment horizontal="left" vertical="center"/>
    </xf>
    <xf numFmtId="0" fontId="33" fillId="49" borderId="304" applyNumberFormat="0" applyAlignment="0" applyProtection="0"/>
    <xf numFmtId="4" fontId="18" fillId="27" borderId="309">
      <alignment horizontal="right" vertical="center"/>
    </xf>
    <xf numFmtId="0" fontId="45" fillId="36" borderId="304" applyNumberFormat="0" applyAlignment="0" applyProtection="0"/>
    <xf numFmtId="0" fontId="45" fillId="36" borderId="304" applyNumberFormat="0" applyAlignment="0" applyProtection="0"/>
    <xf numFmtId="0" fontId="27" fillId="52" borderId="306" applyNumberFormat="0" applyFont="0" applyAlignment="0" applyProtection="0"/>
    <xf numFmtId="0" fontId="49" fillId="49" borderId="303" applyNumberFormat="0" applyAlignment="0" applyProtection="0"/>
    <xf numFmtId="0" fontId="52" fillId="0" borderId="305" applyNumberFormat="0" applyFill="0" applyAlignment="0" applyProtection="0"/>
    <xf numFmtId="0" fontId="18" fillId="27" borderId="307">
      <alignment horizontal="right" vertical="center"/>
    </xf>
    <xf numFmtId="0" fontId="19" fillId="52" borderId="306" applyNumberFormat="0" applyFont="0" applyAlignment="0" applyProtection="0"/>
    <xf numFmtId="4" fontId="21" fillId="0" borderId="307">
      <alignment horizontal="right" vertical="center"/>
    </xf>
    <xf numFmtId="0" fontId="52" fillId="0" borderId="305" applyNumberFormat="0" applyFill="0" applyAlignment="0" applyProtection="0"/>
    <xf numFmtId="0" fontId="18" fillId="27" borderId="307">
      <alignment horizontal="right" vertical="center"/>
    </xf>
    <xf numFmtId="0" fontId="18" fillId="27" borderId="307">
      <alignment horizontal="right" vertical="center"/>
    </xf>
    <xf numFmtId="4" fontId="23" fillId="25" borderId="307">
      <alignment horizontal="right" vertical="center"/>
    </xf>
    <xf numFmtId="0" fontId="18" fillId="25" borderId="307">
      <alignment horizontal="right" vertical="center"/>
    </xf>
    <xf numFmtId="4" fontId="18" fillId="25" borderId="307">
      <alignment horizontal="right" vertical="center"/>
    </xf>
    <xf numFmtId="0" fontId="23" fillId="25" borderId="307">
      <alignment horizontal="right" vertical="center"/>
    </xf>
    <xf numFmtId="4" fontId="23" fillId="25" borderId="307">
      <alignment horizontal="right" vertical="center"/>
    </xf>
    <xf numFmtId="0" fontId="18" fillId="27" borderId="307">
      <alignment horizontal="right" vertical="center"/>
    </xf>
    <xf numFmtId="4" fontId="18" fillId="27" borderId="307">
      <alignment horizontal="right" vertical="center"/>
    </xf>
    <xf numFmtId="0" fontId="18" fillId="27" borderId="307">
      <alignment horizontal="right" vertical="center"/>
    </xf>
    <xf numFmtId="4" fontId="18" fillId="27" borderId="307">
      <alignment horizontal="right" vertical="center"/>
    </xf>
    <xf numFmtId="0" fontId="18" fillId="27" borderId="308">
      <alignment horizontal="right" vertical="center"/>
    </xf>
    <xf numFmtId="4" fontId="18" fillId="27" borderId="308">
      <alignment horizontal="right" vertical="center"/>
    </xf>
    <xf numFmtId="0" fontId="18" fillId="27" borderId="309">
      <alignment horizontal="right" vertical="center"/>
    </xf>
    <xf numFmtId="4" fontId="18" fillId="27" borderId="309">
      <alignment horizontal="right" vertical="center"/>
    </xf>
    <xf numFmtId="0" fontId="33" fillId="49" borderId="304" applyNumberFormat="0" applyAlignment="0" applyProtection="0"/>
    <xf numFmtId="0" fontId="21" fillId="27" borderId="310">
      <alignment horizontal="left" vertical="center" wrapText="1" indent="2"/>
    </xf>
    <xf numFmtId="0" fontId="21" fillId="0" borderId="310">
      <alignment horizontal="left" vertical="center" wrapText="1" indent="2"/>
    </xf>
    <xf numFmtId="0" fontId="21" fillId="25" borderId="308">
      <alignment horizontal="left" vertical="center"/>
    </xf>
    <xf numFmtId="0" fontId="45" fillId="36" borderId="304" applyNumberFormat="0" applyAlignment="0" applyProtection="0"/>
    <xf numFmtId="0" fontId="21" fillId="0" borderId="307">
      <alignment horizontal="right" vertical="center"/>
    </xf>
    <xf numFmtId="4" fontId="21" fillId="0" borderId="307">
      <alignment horizontal="right" vertical="center"/>
    </xf>
    <xf numFmtId="0" fontId="21" fillId="0" borderId="307" applyNumberFormat="0" applyFill="0" applyAlignment="0" applyProtection="0"/>
    <xf numFmtId="0" fontId="49" fillId="49" borderId="303" applyNumberFormat="0" applyAlignment="0" applyProtection="0"/>
    <xf numFmtId="167" fontId="21" fillId="53" borderId="307" applyNumberFormat="0" applyFont="0" applyBorder="0" applyAlignment="0" applyProtection="0">
      <alignment horizontal="right" vertical="center"/>
    </xf>
    <xf numFmtId="0" fontId="21" fillId="26" borderId="307"/>
    <xf numFmtId="4" fontId="21" fillId="26" borderId="307"/>
    <xf numFmtId="0" fontId="52" fillId="0" borderId="305" applyNumberFormat="0" applyFill="0" applyAlignment="0" applyProtection="0"/>
    <xf numFmtId="0" fontId="19" fillId="52" borderId="306" applyNumberFormat="0" applyFont="0" applyAlignment="0" applyProtection="0"/>
    <xf numFmtId="0" fontId="27" fillId="52" borderId="306" applyNumberFormat="0" applyFont="0" applyAlignment="0" applyProtection="0"/>
    <xf numFmtId="0" fontId="21" fillId="0" borderId="307" applyNumberFormat="0" applyFill="0" applyAlignment="0" applyProtection="0"/>
    <xf numFmtId="0" fontId="37" fillId="0" borderId="305" applyNumberFormat="0" applyFill="0" applyAlignment="0" applyProtection="0"/>
    <xf numFmtId="0" fontId="52" fillId="0" borderId="305" applyNumberFormat="0" applyFill="0" applyAlignment="0" applyProtection="0"/>
    <xf numFmtId="0" fontId="36" fillId="36" borderId="304" applyNumberFormat="0" applyAlignment="0" applyProtection="0"/>
    <xf numFmtId="0" fontId="33" fillId="49" borderId="304" applyNumberFormat="0" applyAlignment="0" applyProtection="0"/>
    <xf numFmtId="4" fontId="23" fillId="25" borderId="307">
      <alignment horizontal="right" vertical="center"/>
    </xf>
    <xf numFmtId="0" fontId="18" fillId="25" borderId="307">
      <alignment horizontal="right" vertical="center"/>
    </xf>
    <xf numFmtId="167" fontId="21" fillId="53" borderId="307" applyNumberFormat="0" applyFont="0" applyBorder="0" applyAlignment="0" applyProtection="0">
      <alignment horizontal="right" vertical="center"/>
    </xf>
    <xf numFmtId="0" fontId="37" fillId="0" borderId="305" applyNumberFormat="0" applyFill="0" applyAlignment="0" applyProtection="0"/>
    <xf numFmtId="49" fontId="21" fillId="0" borderId="307" applyNumberFormat="0" applyFont="0" applyFill="0" applyBorder="0" applyProtection="0">
      <alignment horizontal="left" vertical="center" indent="2"/>
    </xf>
    <xf numFmtId="49" fontId="21" fillId="0" borderId="308" applyNumberFormat="0" applyFont="0" applyFill="0" applyBorder="0" applyProtection="0">
      <alignment horizontal="left" vertical="center" indent="5"/>
    </xf>
    <xf numFmtId="49" fontId="21" fillId="0" borderId="307" applyNumberFormat="0" applyFont="0" applyFill="0" applyBorder="0" applyProtection="0">
      <alignment horizontal="left" vertical="center" indent="2"/>
    </xf>
    <xf numFmtId="4" fontId="21" fillId="0" borderId="307" applyFill="0" applyBorder="0" applyProtection="0">
      <alignment horizontal="right" vertical="center"/>
    </xf>
    <xf numFmtId="49" fontId="20" fillId="0" borderId="307" applyNumberFormat="0" applyFill="0" applyBorder="0" applyProtection="0">
      <alignment horizontal="left" vertical="center"/>
    </xf>
    <xf numFmtId="0" fontId="21" fillId="0" borderId="310">
      <alignment horizontal="left" vertical="center" wrapText="1" indent="2"/>
    </xf>
    <xf numFmtId="0" fontId="49" fillId="49" borderId="303" applyNumberFormat="0" applyAlignment="0" applyProtection="0"/>
    <xf numFmtId="0" fontId="18" fillId="27" borderId="309">
      <alignment horizontal="right" vertical="center"/>
    </xf>
    <xf numFmtId="0" fontId="36" fillId="36" borderId="304" applyNumberFormat="0" applyAlignment="0" applyProtection="0"/>
    <xf numFmtId="0" fontId="18" fillId="27" borderId="309">
      <alignment horizontal="right" vertical="center"/>
    </xf>
    <xf numFmtId="4" fontId="18" fillId="27" borderId="307">
      <alignment horizontal="right" vertical="center"/>
    </xf>
    <xf numFmtId="0" fontId="18" fillId="27" borderId="307">
      <alignment horizontal="right" vertical="center"/>
    </xf>
    <xf numFmtId="0" fontId="30" fillId="49" borderId="303" applyNumberFormat="0" applyAlignment="0" applyProtection="0"/>
    <xf numFmtId="0" fontId="32" fillId="49" borderId="304" applyNumberFormat="0" applyAlignment="0" applyProtection="0"/>
    <xf numFmtId="0" fontId="37" fillId="0" borderId="305" applyNumberFormat="0" applyFill="0" applyAlignment="0" applyProtection="0"/>
    <xf numFmtId="0" fontId="21" fillId="26" borderId="307"/>
    <xf numFmtId="4" fontId="21" fillId="26" borderId="307"/>
    <xf numFmtId="4" fontId="18" fillId="27" borderId="307">
      <alignment horizontal="right" vertical="center"/>
    </xf>
    <xf numFmtId="0" fontId="23" fillId="25" borderId="307">
      <alignment horizontal="right" vertical="center"/>
    </xf>
    <xf numFmtId="0" fontId="36" fillId="36" borderId="304" applyNumberFormat="0" applyAlignment="0" applyProtection="0"/>
    <xf numFmtId="0" fontId="33" fillId="49" borderId="304" applyNumberFormat="0" applyAlignment="0" applyProtection="0"/>
    <xf numFmtId="4" fontId="21" fillId="0" borderId="307">
      <alignment horizontal="right" vertical="center"/>
    </xf>
    <xf numFmtId="0" fontId="21" fillId="27" borderId="310">
      <alignment horizontal="left" vertical="center" wrapText="1" indent="2"/>
    </xf>
    <xf numFmtId="0" fontId="21" fillId="0" borderId="310">
      <alignment horizontal="left" vertical="center" wrapText="1" indent="2"/>
    </xf>
    <xf numFmtId="0" fontId="49" fillId="49" borderId="303" applyNumberFormat="0" applyAlignment="0" applyProtection="0"/>
    <xf numFmtId="0" fontId="45" fillId="36" borderId="304" applyNumberFormat="0" applyAlignment="0" applyProtection="0"/>
    <xf numFmtId="0" fontId="32" fillId="49" borderId="304" applyNumberFormat="0" applyAlignment="0" applyProtection="0"/>
    <xf numFmtId="0" fontId="30" fillId="49" borderId="303" applyNumberFormat="0" applyAlignment="0" applyProtection="0"/>
    <xf numFmtId="0" fontId="18" fillId="27" borderId="309">
      <alignment horizontal="right" vertical="center"/>
    </xf>
    <xf numFmtId="0" fontId="23" fillId="25" borderId="307">
      <alignment horizontal="right" vertical="center"/>
    </xf>
    <xf numFmtId="4" fontId="18" fillId="25" borderId="307">
      <alignment horizontal="right" vertical="center"/>
    </xf>
    <xf numFmtId="4" fontId="18" fillId="27" borderId="307">
      <alignment horizontal="right" vertical="center"/>
    </xf>
    <xf numFmtId="49" fontId="21" fillId="0" borderId="308" applyNumberFormat="0" applyFont="0" applyFill="0" applyBorder="0" applyProtection="0">
      <alignment horizontal="left" vertical="center" indent="5"/>
    </xf>
    <xf numFmtId="4" fontId="21" fillId="0" borderId="307" applyFill="0" applyBorder="0" applyProtection="0">
      <alignment horizontal="right" vertical="center"/>
    </xf>
    <xf numFmtId="4" fontId="18" fillId="25" borderId="307">
      <alignment horizontal="right" vertical="center"/>
    </xf>
    <xf numFmtId="0" fontId="45" fillId="36" borderId="304" applyNumberFormat="0" applyAlignment="0" applyProtection="0"/>
    <xf numFmtId="0" fontId="36" fillId="36" borderId="304" applyNumberFormat="0" applyAlignment="0" applyProtection="0"/>
    <xf numFmtId="0" fontId="32" fillId="49" borderId="304" applyNumberFormat="0" applyAlignment="0" applyProtection="0"/>
    <xf numFmtId="0" fontId="21" fillId="27" borderId="310">
      <alignment horizontal="left" vertical="center" wrapText="1" indent="2"/>
    </xf>
    <xf numFmtId="0" fontId="21" fillId="0" borderId="310">
      <alignment horizontal="left" vertical="center" wrapText="1" indent="2"/>
    </xf>
    <xf numFmtId="0" fontId="21" fillId="27" borderId="310">
      <alignment horizontal="left" vertical="center" wrapText="1" indent="2"/>
    </xf>
    <xf numFmtId="0" fontId="36" fillId="36" borderId="320" applyNumberFormat="0" applyAlignment="0" applyProtection="0"/>
    <xf numFmtId="0" fontId="18" fillId="27" borderId="316">
      <alignment horizontal="right" vertical="center"/>
    </xf>
    <xf numFmtId="4" fontId="21" fillId="0" borderId="314">
      <alignment horizontal="right" vertical="center"/>
    </xf>
    <xf numFmtId="0" fontId="21" fillId="0" borderId="317">
      <alignment horizontal="left" vertical="center" wrapText="1" indent="2"/>
    </xf>
    <xf numFmtId="0" fontId="21" fillId="0" borderId="331">
      <alignment horizontal="right" vertical="center"/>
    </xf>
    <xf numFmtId="0" fontId="45" fillId="36" borderId="311" applyNumberFormat="0" applyAlignment="0" applyProtection="0"/>
    <xf numFmtId="0" fontId="5" fillId="4" borderId="1" applyNumberFormat="0" applyAlignment="0" applyProtection="0"/>
    <xf numFmtId="167" fontId="21" fillId="53" borderId="339" applyNumberFormat="0" applyFont="0" applyBorder="0" applyAlignment="0" applyProtection="0">
      <alignment horizontal="right" vertical="center"/>
    </xf>
    <xf numFmtId="0" fontId="30" fillId="49" borderId="327" applyNumberFormat="0" applyAlignment="0" applyProtection="0"/>
    <xf numFmtId="4" fontId="21" fillId="26" borderId="339"/>
    <xf numFmtId="49" fontId="21" fillId="0" borderId="315" applyNumberFormat="0" applyFont="0" applyFill="0" applyBorder="0" applyProtection="0">
      <alignment horizontal="left" vertical="center" indent="5"/>
    </xf>
    <xf numFmtId="0" fontId="52" fillId="0" borderId="312" applyNumberFormat="0" applyFill="0" applyAlignment="0" applyProtection="0"/>
    <xf numFmtId="0" fontId="5" fillId="4" borderId="1" applyNumberFormat="0" applyAlignment="0" applyProtection="0"/>
    <xf numFmtId="0" fontId="18" fillId="27" borderId="314">
      <alignment horizontal="right" vertical="center"/>
    </xf>
    <xf numFmtId="0" fontId="19" fillId="52" borderId="322" applyNumberFormat="0" applyFont="0" applyAlignment="0" applyProtection="0"/>
    <xf numFmtId="0" fontId="37" fillId="0" borderId="337" applyNumberFormat="0" applyFill="0" applyAlignment="0" applyProtection="0"/>
    <xf numFmtId="4" fontId="23" fillId="25" borderId="331">
      <alignment horizontal="right" vertical="center"/>
    </xf>
    <xf numFmtId="167" fontId="21" fillId="53" borderId="323" applyNumberFormat="0" applyFont="0" applyBorder="0" applyAlignment="0" applyProtection="0">
      <alignment horizontal="right" vertical="center"/>
    </xf>
    <xf numFmtId="0" fontId="32" fillId="49" borderId="311" applyNumberFormat="0" applyAlignment="0" applyProtection="0"/>
    <xf numFmtId="0" fontId="18" fillId="27" borderId="314">
      <alignment horizontal="right" vertical="center"/>
    </xf>
    <xf numFmtId="0" fontId="19" fillId="52" borderId="338" applyNumberFormat="0" applyFont="0" applyAlignment="0" applyProtection="0"/>
    <xf numFmtId="0" fontId="6" fillId="0" borderId="0" applyNumberFormat="0" applyFill="0" applyBorder="0" applyAlignment="0" applyProtection="0"/>
    <xf numFmtId="0" fontId="21" fillId="0" borderId="339" applyNumberFormat="0" applyFill="0" applyAlignment="0" applyProtection="0"/>
    <xf numFmtId="0" fontId="9" fillId="16" borderId="0" applyNumberFormat="0" applyBorder="0" applyAlignment="0" applyProtection="0"/>
    <xf numFmtId="0" fontId="52" fillId="0" borderId="312" applyNumberFormat="0" applyFill="0" applyAlignment="0" applyProtection="0"/>
    <xf numFmtId="0" fontId="18" fillId="27" borderId="339">
      <alignment horizontal="right" vertical="center"/>
    </xf>
    <xf numFmtId="0" fontId="9" fillId="7" borderId="0" applyNumberFormat="0" applyBorder="0" applyAlignment="0" applyProtection="0"/>
    <xf numFmtId="167" fontId="21" fillId="53" borderId="339" applyNumberFormat="0" applyFont="0" applyBorder="0" applyAlignment="0" applyProtection="0">
      <alignment horizontal="right" vertical="center"/>
    </xf>
    <xf numFmtId="0" fontId="33" fillId="49" borderId="311" applyNumberFormat="0" applyAlignment="0" applyProtection="0"/>
    <xf numFmtId="0" fontId="52" fillId="0" borderId="312" applyNumberFormat="0" applyFill="0" applyAlignment="0" applyProtection="0"/>
    <xf numFmtId="0" fontId="32" fillId="49" borderId="320" applyNumberFormat="0" applyAlignment="0" applyProtection="0"/>
    <xf numFmtId="0" fontId="9" fillId="19" borderId="0" applyNumberFormat="0" applyBorder="0" applyAlignment="0" applyProtection="0"/>
    <xf numFmtId="0" fontId="49" fillId="49" borderId="327" applyNumberFormat="0" applyAlignment="0" applyProtection="0"/>
    <xf numFmtId="4" fontId="18" fillId="27" borderId="331">
      <alignment horizontal="right" vertical="center"/>
    </xf>
    <xf numFmtId="0" fontId="21" fillId="0" borderId="314" applyNumberFormat="0" applyFill="0" applyAlignment="0" applyProtection="0"/>
    <xf numFmtId="4" fontId="18" fillId="27" borderId="323">
      <alignment horizontal="right" vertical="center"/>
    </xf>
    <xf numFmtId="0" fontId="33" fillId="49" borderId="311" applyNumberFormat="0" applyAlignment="0" applyProtection="0"/>
    <xf numFmtId="0" fontId="49" fillId="49" borderId="318" applyNumberFormat="0" applyAlignment="0" applyProtection="0"/>
    <xf numFmtId="0" fontId="30" fillId="49" borderId="318" applyNumberFormat="0" applyAlignment="0" applyProtection="0"/>
    <xf numFmtId="0" fontId="49" fillId="49" borderId="318" applyNumberFormat="0" applyAlignment="0" applyProtection="0"/>
    <xf numFmtId="4" fontId="18" fillId="27" borderId="314">
      <alignment horizontal="right" vertical="center"/>
    </xf>
    <xf numFmtId="0" fontId="52" fillId="0" borderId="312" applyNumberFormat="0" applyFill="0" applyAlignment="0" applyProtection="0"/>
    <xf numFmtId="0" fontId="18" fillId="27" borderId="315">
      <alignment horizontal="right" vertical="center"/>
    </xf>
    <xf numFmtId="0" fontId="18" fillId="27" borderId="314">
      <alignment horizontal="right" vertical="center"/>
    </xf>
    <xf numFmtId="0" fontId="27" fillId="52" borderId="322" applyNumberFormat="0" applyFont="0" applyAlignment="0" applyProtection="0"/>
    <xf numFmtId="0" fontId="1" fillId="18" borderId="0" applyNumberFormat="0" applyBorder="0" applyAlignment="0" applyProtection="0"/>
    <xf numFmtId="0" fontId="18" fillId="27" borderId="314">
      <alignment horizontal="right" vertical="center"/>
    </xf>
    <xf numFmtId="0" fontId="18" fillId="27" borderId="316">
      <alignment horizontal="right" vertical="center"/>
    </xf>
    <xf numFmtId="0" fontId="21" fillId="26" borderId="314"/>
    <xf numFmtId="0" fontId="9" fillId="16" borderId="0" applyNumberFormat="0" applyBorder="0" applyAlignment="0" applyProtection="0"/>
    <xf numFmtId="0" fontId="45" fillId="36" borderId="336" applyNumberFormat="0" applyAlignment="0" applyProtection="0"/>
    <xf numFmtId="0" fontId="52" fillId="0" borderId="329" applyNumberFormat="0" applyFill="0" applyAlignment="0" applyProtection="0"/>
    <xf numFmtId="4" fontId="23" fillId="25" borderId="314">
      <alignment horizontal="right" vertical="center"/>
    </xf>
    <xf numFmtId="0" fontId="18" fillId="27" borderId="315">
      <alignment horizontal="right" vertical="center"/>
    </xf>
    <xf numFmtId="0" fontId="32" fillId="49" borderId="311" applyNumberFormat="0" applyAlignment="0" applyProtection="0"/>
    <xf numFmtId="0" fontId="21" fillId="0" borderId="314">
      <alignment horizontal="right" vertical="center"/>
    </xf>
    <xf numFmtId="0" fontId="30" fillId="49" borderId="318" applyNumberFormat="0" applyAlignment="0" applyProtection="0"/>
    <xf numFmtId="4" fontId="21" fillId="0" borderId="314">
      <alignment horizontal="right" vertical="center"/>
    </xf>
    <xf numFmtId="0" fontId="18" fillId="27" borderId="315">
      <alignment horizontal="right" vertical="center"/>
    </xf>
    <xf numFmtId="0" fontId="19" fillId="52" borderId="313" applyNumberFormat="0" applyFont="0" applyAlignment="0" applyProtection="0"/>
    <xf numFmtId="0" fontId="27" fillId="52" borderId="313" applyNumberFormat="0" applyFont="0" applyAlignment="0" applyProtection="0"/>
    <xf numFmtId="0" fontId="33" fillId="49" borderId="311" applyNumberFormat="0" applyAlignment="0" applyProtection="0"/>
    <xf numFmtId="0" fontId="52" fillId="0" borderId="312" applyNumberFormat="0" applyFill="0" applyAlignment="0" applyProtection="0"/>
    <xf numFmtId="0" fontId="52" fillId="0" borderId="312" applyNumberFormat="0" applyFill="0" applyAlignment="0" applyProtection="0"/>
    <xf numFmtId="0" fontId="18" fillId="25" borderId="314">
      <alignment horizontal="right" vertical="center"/>
    </xf>
    <xf numFmtId="0" fontId="18" fillId="25" borderId="314">
      <alignment horizontal="right" vertical="center"/>
    </xf>
    <xf numFmtId="49" fontId="21" fillId="0" borderId="315" applyNumberFormat="0" applyFont="0" applyFill="0" applyBorder="0" applyProtection="0">
      <alignment horizontal="left" vertical="center" indent="5"/>
    </xf>
    <xf numFmtId="0" fontId="19" fillId="52" borderId="338" applyNumberFormat="0" applyFont="0" applyAlignment="0" applyProtection="0"/>
    <xf numFmtId="0" fontId="1" fillId="12" borderId="0" applyNumberFormat="0" applyBorder="0" applyAlignment="0" applyProtection="0"/>
    <xf numFmtId="0" fontId="4" fillId="4" borderId="2" applyNumberFormat="0" applyAlignment="0" applyProtection="0"/>
    <xf numFmtId="0" fontId="32" fillId="49" borderId="336" applyNumberFormat="0" applyAlignment="0" applyProtection="0"/>
    <xf numFmtId="0" fontId="9" fillId="13" borderId="0" applyNumberFormat="0" applyBorder="0" applyAlignment="0" applyProtection="0"/>
    <xf numFmtId="0" fontId="4" fillId="4" borderId="2" applyNumberFormat="0" applyAlignment="0" applyProtection="0"/>
    <xf numFmtId="49" fontId="21" fillId="0" borderId="324" applyNumberFormat="0" applyFont="0" applyFill="0" applyBorder="0" applyProtection="0">
      <alignment horizontal="left" vertical="center" indent="5"/>
    </xf>
    <xf numFmtId="0" fontId="7" fillId="0" borderId="0" applyNumberFormat="0" applyFill="0" applyBorder="0" applyAlignment="0" applyProtection="0"/>
    <xf numFmtId="0" fontId="18" fillId="27" borderId="332">
      <alignment horizontal="right" vertical="center"/>
    </xf>
    <xf numFmtId="0" fontId="1" fillId="20" borderId="0" applyNumberFormat="0" applyBorder="0" applyAlignment="0" applyProtection="0"/>
    <xf numFmtId="49" fontId="21" fillId="0" borderId="323" applyNumberFormat="0" applyFont="0" applyFill="0" applyBorder="0" applyProtection="0">
      <alignment horizontal="left" vertical="center" indent="2"/>
    </xf>
    <xf numFmtId="0" fontId="1" fillId="21" borderId="0" applyNumberFormat="0" applyBorder="0" applyAlignment="0" applyProtection="0"/>
    <xf numFmtId="4" fontId="18" fillId="27" borderId="314">
      <alignment horizontal="right" vertical="center"/>
    </xf>
    <xf numFmtId="4" fontId="21" fillId="26" borderId="339"/>
    <xf numFmtId="0" fontId="49" fillId="49" borderId="319" applyNumberFormat="0" applyAlignment="0" applyProtection="0"/>
    <xf numFmtId="4" fontId="18" fillId="27" borderId="314">
      <alignment horizontal="right" vertical="center"/>
    </xf>
    <xf numFmtId="0" fontId="45" fillId="36" borderId="311" applyNumberFormat="0" applyAlignment="0" applyProtection="0"/>
    <xf numFmtId="0" fontId="33" fillId="49" borderId="311" applyNumberFormat="0" applyAlignment="0" applyProtection="0"/>
    <xf numFmtId="0" fontId="32" fillId="49" borderId="311" applyNumberFormat="0" applyAlignment="0" applyProtection="0"/>
    <xf numFmtId="0" fontId="21" fillId="0" borderId="317">
      <alignment horizontal="left" vertical="center" wrapText="1" indent="2"/>
    </xf>
    <xf numFmtId="0" fontId="1" fillId="6" borderId="0" applyNumberFormat="0" applyBorder="0" applyAlignment="0" applyProtection="0"/>
    <xf numFmtId="0" fontId="1" fillId="5" borderId="0" applyNumberFormat="0" applyBorder="0" applyAlignment="0" applyProtection="0"/>
    <xf numFmtId="0" fontId="36" fillId="36" borderId="311" applyNumberFormat="0" applyAlignment="0" applyProtection="0"/>
    <xf numFmtId="0" fontId="8" fillId="0" borderId="3" applyNumberFormat="0" applyFill="0" applyAlignment="0" applyProtection="0"/>
    <xf numFmtId="0" fontId="37" fillId="0" borderId="312" applyNumberFormat="0" applyFill="0" applyAlignment="0" applyProtection="0"/>
    <xf numFmtId="4" fontId="21" fillId="26" borderId="339"/>
    <xf numFmtId="167" fontId="21" fillId="53" borderId="314" applyNumberFormat="0" applyFont="0" applyBorder="0" applyAlignment="0" applyProtection="0">
      <alignment horizontal="right" vertical="center"/>
    </xf>
    <xf numFmtId="0" fontId="45" fillId="36" borderId="311" applyNumberFormat="0" applyAlignment="0" applyProtection="0"/>
    <xf numFmtId="0" fontId="9" fillId="10" borderId="0" applyNumberFormat="0" applyBorder="0" applyAlignment="0" applyProtection="0"/>
    <xf numFmtId="0" fontId="33" fillId="49" borderId="328" applyNumberFormat="0" applyAlignment="0" applyProtection="0"/>
    <xf numFmtId="0" fontId="1" fillId="15" borderId="0" applyNumberFormat="0" applyBorder="0" applyAlignment="0" applyProtection="0"/>
    <xf numFmtId="49" fontId="20" fillId="0" borderId="323" applyNumberFormat="0" applyFill="0" applyBorder="0" applyProtection="0">
      <alignment horizontal="left" vertical="center"/>
    </xf>
    <xf numFmtId="0" fontId="4" fillId="4" borderId="2" applyNumberFormat="0" applyAlignment="0" applyProtection="0"/>
    <xf numFmtId="0" fontId="21" fillId="0" borderId="317">
      <alignment horizontal="left" vertical="center" wrapText="1" indent="2"/>
    </xf>
    <xf numFmtId="0" fontId="18" fillId="27" borderId="314">
      <alignment horizontal="right" vertical="center"/>
    </xf>
    <xf numFmtId="0" fontId="45" fillId="36" borderId="336" applyNumberFormat="0" applyAlignment="0" applyProtection="0"/>
    <xf numFmtId="49" fontId="21" fillId="0" borderId="315" applyNumberFormat="0" applyFont="0" applyFill="0" applyBorder="0" applyProtection="0">
      <alignment horizontal="left" vertical="center" indent="5"/>
    </xf>
    <xf numFmtId="0" fontId="18" fillId="27" borderId="331">
      <alignment horizontal="right" vertical="center"/>
    </xf>
    <xf numFmtId="0" fontId="7" fillId="0" borderId="0" applyNumberFormat="0" applyFill="0" applyBorder="0" applyAlignment="0" applyProtection="0"/>
    <xf numFmtId="4" fontId="21" fillId="0" borderId="314" applyFill="0" applyBorder="0" applyProtection="0">
      <alignment horizontal="right" vertical="center"/>
    </xf>
    <xf numFmtId="4" fontId="18" fillId="27" borderId="315">
      <alignment horizontal="right" vertical="center"/>
    </xf>
    <xf numFmtId="0" fontId="1" fillId="20" borderId="0" applyNumberFormat="0" applyBorder="0" applyAlignment="0" applyProtection="0"/>
    <xf numFmtId="0" fontId="45" fillId="36" borderId="311" applyNumberFormat="0" applyAlignment="0" applyProtection="0"/>
    <xf numFmtId="0" fontId="30" fillId="49" borderId="335" applyNumberFormat="0" applyAlignment="0" applyProtection="0"/>
    <xf numFmtId="0" fontId="21" fillId="0" borderId="317">
      <alignment horizontal="left" vertical="center" wrapText="1" indent="2"/>
    </xf>
    <xf numFmtId="0" fontId="21" fillId="26" borderId="314"/>
    <xf numFmtId="0" fontId="21" fillId="0" borderId="314">
      <alignment horizontal="right" vertical="center"/>
    </xf>
    <xf numFmtId="0" fontId="21" fillId="26" borderId="314"/>
    <xf numFmtId="0" fontId="49" fillId="49" borderId="319" applyNumberFormat="0" applyAlignment="0" applyProtection="0"/>
    <xf numFmtId="0" fontId="21" fillId="0" borderId="314">
      <alignment horizontal="right" vertical="center"/>
    </xf>
    <xf numFmtId="0" fontId="21" fillId="27" borderId="342">
      <alignment horizontal="left" vertical="center" wrapText="1" indent="2"/>
    </xf>
    <xf numFmtId="0" fontId="21" fillId="0" borderId="317">
      <alignment horizontal="left" vertical="center" wrapText="1" indent="2"/>
    </xf>
    <xf numFmtId="0" fontId="45" fillId="36" borderId="311" applyNumberFormat="0" applyAlignment="0" applyProtection="0"/>
    <xf numFmtId="4" fontId="18" fillId="25" borderId="314">
      <alignment horizontal="right" vertical="center"/>
    </xf>
    <xf numFmtId="0" fontId="21" fillId="27" borderId="317">
      <alignment horizontal="left" vertical="center" wrapText="1" indent="2"/>
    </xf>
    <xf numFmtId="4" fontId="18" fillId="27" borderId="339">
      <alignment horizontal="right" vertical="center"/>
    </xf>
    <xf numFmtId="0" fontId="49" fillId="49" borderId="318" applyNumberFormat="0" applyAlignment="0" applyProtection="0"/>
    <xf numFmtId="0" fontId="21" fillId="0" borderId="339">
      <alignment horizontal="right" vertical="center"/>
    </xf>
    <xf numFmtId="0" fontId="23" fillId="25" borderId="314">
      <alignment horizontal="right" vertical="center"/>
    </xf>
    <xf numFmtId="0" fontId="1" fillId="15" borderId="0" applyNumberFormat="0" applyBorder="0" applyAlignment="0" applyProtection="0"/>
    <xf numFmtId="4" fontId="18" fillId="27" borderId="339">
      <alignment horizontal="right" vertical="center"/>
    </xf>
    <xf numFmtId="0" fontId="36" fillId="36" borderId="311" applyNumberFormat="0" applyAlignment="0" applyProtection="0"/>
    <xf numFmtId="0" fontId="21" fillId="0" borderId="342">
      <alignment horizontal="left" vertical="center" wrapText="1" indent="2"/>
    </xf>
    <xf numFmtId="4" fontId="23" fillId="25" borderId="314">
      <alignment horizontal="right" vertical="center"/>
    </xf>
    <xf numFmtId="0" fontId="37" fillId="0" borderId="312" applyNumberFormat="0" applyFill="0" applyAlignment="0" applyProtection="0"/>
    <xf numFmtId="0" fontId="18" fillId="25" borderId="331">
      <alignment horizontal="right" vertical="center"/>
    </xf>
    <xf numFmtId="0" fontId="21" fillId="0" borderId="339">
      <alignment horizontal="right" vertical="center"/>
    </xf>
    <xf numFmtId="0" fontId="18" fillId="27" borderId="339">
      <alignment horizontal="right" vertical="center"/>
    </xf>
    <xf numFmtId="0" fontId="9" fillId="10" borderId="0" applyNumberFormat="0" applyBorder="0" applyAlignment="0" applyProtection="0"/>
    <xf numFmtId="0" fontId="18" fillId="27" borderId="315">
      <alignment horizontal="right" vertical="center"/>
    </xf>
    <xf numFmtId="4" fontId="21" fillId="0" borderId="339">
      <alignment horizontal="right" vertical="center"/>
    </xf>
    <xf numFmtId="0" fontId="30" fillId="49" borderId="318" applyNumberFormat="0" applyAlignment="0" applyProtection="0"/>
    <xf numFmtId="0" fontId="21" fillId="0" borderId="314" applyNumberFormat="0" applyFill="0" applyAlignment="0" applyProtection="0"/>
    <xf numFmtId="0" fontId="21" fillId="26" borderId="314"/>
    <xf numFmtId="4" fontId="23" fillId="25" borderId="314">
      <alignment horizontal="right" vertical="center"/>
    </xf>
    <xf numFmtId="0" fontId="23" fillId="25" borderId="314">
      <alignment horizontal="right" vertical="center"/>
    </xf>
    <xf numFmtId="0" fontId="49" fillId="49" borderId="318" applyNumberFormat="0" applyAlignment="0" applyProtection="0"/>
    <xf numFmtId="0" fontId="6" fillId="0" borderId="0" applyNumberFormat="0" applyFill="0" applyBorder="0" applyAlignment="0" applyProtection="0"/>
    <xf numFmtId="0" fontId="37" fillId="0" borderId="321" applyNumberFormat="0" applyFill="0" applyAlignment="0" applyProtection="0"/>
    <xf numFmtId="49" fontId="21" fillId="0" borderId="314" applyNumberFormat="0" applyFont="0" applyFill="0" applyBorder="0" applyProtection="0">
      <alignment horizontal="left" vertical="center" indent="2"/>
    </xf>
    <xf numFmtId="0" fontId="1" fillId="15" borderId="0" applyNumberFormat="0" applyBorder="0" applyAlignment="0" applyProtection="0"/>
    <xf numFmtId="0" fontId="37" fillId="0" borderId="312" applyNumberFormat="0" applyFill="0" applyAlignment="0" applyProtection="0"/>
    <xf numFmtId="0" fontId="1" fillId="18" borderId="0" applyNumberFormat="0" applyBorder="0" applyAlignment="0" applyProtection="0"/>
    <xf numFmtId="0" fontId="32" fillId="49" borderId="336" applyNumberFormat="0" applyAlignment="0" applyProtection="0"/>
    <xf numFmtId="0" fontId="49" fillId="49" borderId="318" applyNumberFormat="0" applyAlignment="0" applyProtection="0"/>
    <xf numFmtId="4" fontId="21" fillId="26" borderId="314"/>
    <xf numFmtId="0" fontId="8" fillId="0" borderId="3" applyNumberFormat="0" applyFill="0" applyAlignment="0" applyProtection="0"/>
    <xf numFmtId="0" fontId="18" fillId="27" borderId="316">
      <alignment horizontal="right" vertical="center"/>
    </xf>
    <xf numFmtId="0" fontId="21" fillId="0" borderId="339">
      <alignment horizontal="right" vertical="center"/>
    </xf>
    <xf numFmtId="0" fontId="21" fillId="0" borderId="339" applyNumberFormat="0" applyFill="0" applyAlignment="0" applyProtection="0"/>
    <xf numFmtId="0" fontId="30" fillId="49" borderId="318" applyNumberFormat="0" applyAlignment="0" applyProtection="0"/>
    <xf numFmtId="0" fontId="18" fillId="25" borderId="314">
      <alignment horizontal="right" vertical="center"/>
    </xf>
    <xf numFmtId="0" fontId="33" fillId="49" borderId="328" applyNumberFormat="0" applyAlignment="0" applyProtection="0"/>
    <xf numFmtId="4" fontId="21" fillId="0" borderId="314">
      <alignment horizontal="right" vertical="center"/>
    </xf>
    <xf numFmtId="0" fontId="45" fillId="36" borderId="320" applyNumberFormat="0" applyAlignment="0" applyProtection="0"/>
    <xf numFmtId="49" fontId="21" fillId="0" borderId="314" applyNumberFormat="0" applyFont="0" applyFill="0" applyBorder="0" applyProtection="0">
      <alignment horizontal="left" vertical="center" indent="2"/>
    </xf>
    <xf numFmtId="0" fontId="21" fillId="27" borderId="317">
      <alignment horizontal="left" vertical="center" wrapText="1" indent="2"/>
    </xf>
    <xf numFmtId="0" fontId="21" fillId="27" borderId="326">
      <alignment horizontal="left" vertical="center" wrapText="1" indent="2"/>
    </xf>
    <xf numFmtId="4" fontId="18" fillId="27" borderId="314">
      <alignment horizontal="right" vertical="center"/>
    </xf>
    <xf numFmtId="0" fontId="6" fillId="0" borderId="0" applyNumberFormat="0" applyFill="0" applyBorder="0" applyAlignment="0" applyProtection="0"/>
    <xf numFmtId="4" fontId="21" fillId="26" borderId="314"/>
    <xf numFmtId="0" fontId="18" fillId="25" borderId="314">
      <alignment horizontal="right" vertical="center"/>
    </xf>
    <xf numFmtId="0" fontId="21" fillId="0" borderId="334">
      <alignment horizontal="left" vertical="center" wrapText="1" indent="2"/>
    </xf>
    <xf numFmtId="0" fontId="9" fillId="7" borderId="0" applyNumberFormat="0" applyBorder="0" applyAlignment="0" applyProtection="0"/>
    <xf numFmtId="49" fontId="20" fillId="0" borderId="339" applyNumberFormat="0" applyFill="0" applyBorder="0" applyProtection="0">
      <alignment horizontal="left" vertical="center"/>
    </xf>
    <xf numFmtId="0" fontId="21" fillId="0" borderId="323">
      <alignment horizontal="right" vertical="center"/>
    </xf>
    <xf numFmtId="4" fontId="18" fillId="27" borderId="314">
      <alignment horizontal="right" vertical="center"/>
    </xf>
    <xf numFmtId="0" fontId="33" fillId="49" borderId="311" applyNumberFormat="0" applyAlignment="0" applyProtection="0"/>
    <xf numFmtId="0" fontId="27" fillId="52" borderId="313" applyNumberFormat="0" applyFont="0" applyAlignment="0" applyProtection="0"/>
    <xf numFmtId="0" fontId="52" fillId="0" borderId="312" applyNumberFormat="0" applyFill="0" applyAlignment="0" applyProtection="0"/>
    <xf numFmtId="0" fontId="52" fillId="0" borderId="312" applyNumberFormat="0" applyFill="0" applyAlignment="0" applyProtection="0"/>
    <xf numFmtId="4" fontId="18" fillId="27" borderId="315">
      <alignment horizontal="right" vertical="center"/>
    </xf>
    <xf numFmtId="4" fontId="18" fillId="27" borderId="340">
      <alignment horizontal="right" vertical="center"/>
    </xf>
    <xf numFmtId="4" fontId="23" fillId="25" borderId="314">
      <alignment horizontal="right" vertical="center"/>
    </xf>
    <xf numFmtId="0" fontId="18" fillId="27" borderId="314">
      <alignment horizontal="right" vertical="center"/>
    </xf>
    <xf numFmtId="0" fontId="8" fillId="0" borderId="3" applyNumberFormat="0" applyFill="0" applyAlignment="0" applyProtection="0"/>
    <xf numFmtId="0" fontId="21" fillId="25" borderId="340">
      <alignment horizontal="left" vertical="center"/>
    </xf>
    <xf numFmtId="0" fontId="33" fillId="49" borderId="311" applyNumberFormat="0" applyAlignment="0" applyProtection="0"/>
    <xf numFmtId="0" fontId="33" fillId="49" borderId="336" applyNumberFormat="0" applyAlignment="0" applyProtection="0"/>
    <xf numFmtId="4" fontId="18" fillId="27" borderId="339">
      <alignment horizontal="right" vertical="center"/>
    </xf>
    <xf numFmtId="0" fontId="32" fillId="49" borderId="311" applyNumberFormat="0" applyAlignment="0" applyProtection="0"/>
    <xf numFmtId="0" fontId="1" fillId="6" borderId="0" applyNumberFormat="0" applyBorder="0" applyAlignment="0" applyProtection="0"/>
    <xf numFmtId="0" fontId="18" fillId="25" borderId="314">
      <alignment horizontal="right" vertical="center"/>
    </xf>
    <xf numFmtId="0" fontId="33" fillId="49" borderId="311" applyNumberFormat="0" applyAlignment="0" applyProtection="0"/>
    <xf numFmtId="4" fontId="21" fillId="0" borderId="314" applyFill="0" applyBorder="0" applyProtection="0">
      <alignment horizontal="right" vertical="center"/>
    </xf>
    <xf numFmtId="0" fontId="21" fillId="27" borderId="317">
      <alignment horizontal="left" vertical="center" wrapText="1" indent="2"/>
    </xf>
    <xf numFmtId="4" fontId="21" fillId="26" borderId="314"/>
    <xf numFmtId="0" fontId="21" fillId="0" borderId="342">
      <alignment horizontal="left" vertical="center" wrapText="1" indent="2"/>
    </xf>
    <xf numFmtId="49" fontId="21" fillId="0" borderId="332" applyNumberFormat="0" applyFont="0" applyFill="0" applyBorder="0" applyProtection="0">
      <alignment horizontal="left" vertical="center" indent="5"/>
    </xf>
    <xf numFmtId="4" fontId="18" fillId="27" borderId="316">
      <alignment horizontal="right" vertical="center"/>
    </xf>
    <xf numFmtId="0" fontId="21" fillId="0" borderId="331" applyNumberFormat="0" applyFill="0" applyAlignment="0" applyProtection="0"/>
    <xf numFmtId="4" fontId="21" fillId="26" borderId="339"/>
    <xf numFmtId="0" fontId="37" fillId="0" borderId="337" applyNumberFormat="0" applyFill="0" applyAlignment="0" applyProtection="0"/>
    <xf numFmtId="0" fontId="1" fillId="18" borderId="0" applyNumberFormat="0" applyBorder="0" applyAlignment="0" applyProtection="0"/>
    <xf numFmtId="4" fontId="21" fillId="0" borderId="339">
      <alignment horizontal="right" vertical="center"/>
    </xf>
    <xf numFmtId="0" fontId="36" fillId="36" borderId="311" applyNumberFormat="0" applyAlignment="0" applyProtection="0"/>
    <xf numFmtId="0" fontId="36" fillId="36" borderId="336" applyNumberFormat="0" applyAlignment="0" applyProtection="0"/>
    <xf numFmtId="0" fontId="52" fillId="0" borderId="321" applyNumberFormat="0" applyFill="0" applyAlignment="0" applyProtection="0"/>
    <xf numFmtId="0" fontId="1" fillId="12" borderId="0" applyNumberFormat="0" applyBorder="0" applyAlignment="0" applyProtection="0"/>
    <xf numFmtId="49" fontId="20" fillId="0" borderId="314" applyNumberFormat="0" applyFill="0" applyBorder="0" applyProtection="0">
      <alignment horizontal="left" vertical="center"/>
    </xf>
    <xf numFmtId="0" fontId="1" fillId="18" borderId="0" applyNumberFormat="0" applyBorder="0" applyAlignment="0" applyProtection="0"/>
    <xf numFmtId="0" fontId="1" fillId="5" borderId="0" applyNumberFormat="0" applyBorder="0" applyAlignment="0" applyProtection="0"/>
    <xf numFmtId="0" fontId="33" fillId="49" borderId="336" applyNumberFormat="0" applyAlignment="0" applyProtection="0"/>
    <xf numFmtId="0" fontId="23" fillId="25" borderId="339">
      <alignment horizontal="right" vertical="center"/>
    </xf>
    <xf numFmtId="0" fontId="21" fillId="27" borderId="317">
      <alignment horizontal="left" vertical="center" wrapText="1" indent="2"/>
    </xf>
    <xf numFmtId="0" fontId="21" fillId="27" borderId="317">
      <alignment horizontal="left" vertical="center" wrapText="1" indent="2"/>
    </xf>
    <xf numFmtId="0" fontId="33" fillId="49" borderId="311" applyNumberFormat="0" applyAlignment="0" applyProtection="0"/>
    <xf numFmtId="0" fontId="8" fillId="0" borderId="3" applyNumberFormat="0" applyFill="0" applyAlignment="0" applyProtection="0"/>
    <xf numFmtId="0" fontId="1" fillId="8" borderId="0" applyNumberFormat="0" applyBorder="0" applyAlignment="0" applyProtection="0"/>
    <xf numFmtId="0" fontId="18" fillId="27" borderId="314">
      <alignment horizontal="right" vertical="center"/>
    </xf>
    <xf numFmtId="0" fontId="9" fillId="16" borderId="0" applyNumberFormat="0" applyBorder="0" applyAlignment="0" applyProtection="0"/>
    <xf numFmtId="0" fontId="21" fillId="25" borderId="332">
      <alignment horizontal="left" vertical="center"/>
    </xf>
    <xf numFmtId="0" fontId="33" fillId="49" borderId="336" applyNumberFormat="0" applyAlignment="0" applyProtection="0"/>
    <xf numFmtId="167" fontId="21" fillId="53" borderId="314" applyNumberFormat="0" applyFont="0" applyBorder="0" applyAlignment="0" applyProtection="0">
      <alignment horizontal="right" vertical="center"/>
    </xf>
    <xf numFmtId="0" fontId="1" fillId="21" borderId="0" applyNumberFormat="0" applyBorder="0" applyAlignment="0" applyProtection="0"/>
    <xf numFmtId="0" fontId="18" fillId="25" borderId="339">
      <alignment horizontal="right" vertical="center"/>
    </xf>
    <xf numFmtId="0" fontId="21" fillId="0" borderId="314">
      <alignment horizontal="right" vertical="center"/>
    </xf>
    <xf numFmtId="0" fontId="33" fillId="49" borderId="311" applyNumberFormat="0" applyAlignment="0" applyProtection="0"/>
    <xf numFmtId="0" fontId="1" fillId="12" borderId="0" applyNumberFormat="0" applyBorder="0" applyAlignment="0" applyProtection="0"/>
    <xf numFmtId="0" fontId="9" fillId="19" borderId="0" applyNumberFormat="0" applyBorder="0" applyAlignment="0" applyProtection="0"/>
    <xf numFmtId="0" fontId="33" fillId="49" borderId="311" applyNumberFormat="0" applyAlignment="0" applyProtection="0"/>
    <xf numFmtId="0" fontId="49" fillId="49" borderId="318" applyNumberFormat="0" applyAlignment="0" applyProtection="0"/>
    <xf numFmtId="0" fontId="52" fillId="0" borderId="321" applyNumberFormat="0" applyFill="0" applyAlignment="0" applyProtection="0"/>
    <xf numFmtId="0" fontId="52" fillId="0" borderId="312" applyNumberFormat="0" applyFill="0" applyAlignment="0" applyProtection="0"/>
    <xf numFmtId="0" fontId="21" fillId="0" borderId="339" applyNumberFormat="0" applyFill="0" applyAlignment="0" applyProtection="0"/>
    <xf numFmtId="0" fontId="45" fillId="36" borderId="336" applyNumberFormat="0" applyAlignment="0" applyProtection="0"/>
    <xf numFmtId="0" fontId="21" fillId="0" borderId="342">
      <alignment horizontal="left" vertical="center" wrapText="1" indent="2"/>
    </xf>
    <xf numFmtId="0" fontId="18" fillId="25" borderId="314">
      <alignment horizontal="right" vertical="center"/>
    </xf>
    <xf numFmtId="0" fontId="33" fillId="49" borderId="336" applyNumberFormat="0" applyAlignment="0" applyProtection="0"/>
    <xf numFmtId="0" fontId="1" fillId="6" borderId="0" applyNumberFormat="0" applyBorder="0" applyAlignment="0" applyProtection="0"/>
    <xf numFmtId="0" fontId="49" fillId="49" borderId="318" applyNumberFormat="0" applyAlignment="0" applyProtection="0"/>
    <xf numFmtId="0" fontId="1" fillId="6" borderId="0" applyNumberFormat="0" applyBorder="0" applyAlignment="0" applyProtection="0"/>
    <xf numFmtId="4" fontId="23" fillId="25" borderId="314">
      <alignment horizontal="right" vertical="center"/>
    </xf>
    <xf numFmtId="4" fontId="18" fillId="25" borderId="314">
      <alignment horizontal="right" vertical="center"/>
    </xf>
    <xf numFmtId="0" fontId="18" fillId="27" borderId="323">
      <alignment horizontal="right" vertical="center"/>
    </xf>
    <xf numFmtId="0" fontId="1" fillId="6" borderId="0" applyNumberFormat="0" applyBorder="0" applyAlignment="0" applyProtection="0"/>
    <xf numFmtId="0" fontId="21" fillId="0" borderId="314" applyNumberFormat="0" applyFill="0" applyAlignment="0" applyProtection="0"/>
    <xf numFmtId="0" fontId="18" fillId="27" borderId="316">
      <alignment horizontal="right" vertical="center"/>
    </xf>
    <xf numFmtId="0" fontId="21" fillId="0" borderId="339" applyNumberFormat="0" applyFill="0" applyAlignment="0" applyProtection="0"/>
    <xf numFmtId="4" fontId="18" fillId="25" borderId="314">
      <alignment horizontal="right" vertical="center"/>
    </xf>
    <xf numFmtId="4" fontId="18" fillId="27" borderId="340">
      <alignment horizontal="right" vertical="center"/>
    </xf>
    <xf numFmtId="4" fontId="23" fillId="25" borderId="339">
      <alignment horizontal="right" vertical="center"/>
    </xf>
    <xf numFmtId="0" fontId="9" fillId="16" borderId="0" applyNumberFormat="0" applyBorder="0" applyAlignment="0" applyProtection="0"/>
    <xf numFmtId="0" fontId="37" fillId="0" borderId="312" applyNumberFormat="0" applyFill="0" applyAlignment="0" applyProtection="0"/>
    <xf numFmtId="0" fontId="1" fillId="8" borderId="0" applyNumberFormat="0" applyBorder="0" applyAlignment="0" applyProtection="0"/>
    <xf numFmtId="0" fontId="18" fillId="27" borderId="325">
      <alignment horizontal="right" vertical="center"/>
    </xf>
    <xf numFmtId="0" fontId="21" fillId="0" borderId="314" applyNumberFormat="0" applyFill="0" applyAlignment="0" applyProtection="0"/>
    <xf numFmtId="0" fontId="23" fillId="25" borderId="314">
      <alignment horizontal="right" vertical="center"/>
    </xf>
    <xf numFmtId="0" fontId="27" fillId="52" borderId="313" applyNumberFormat="0" applyFont="0" applyAlignment="0" applyProtection="0"/>
    <xf numFmtId="4" fontId="18" fillId="27" borderId="314">
      <alignment horizontal="right" vertical="center"/>
    </xf>
    <xf numFmtId="4" fontId="18" fillId="27" borderId="314">
      <alignment horizontal="right" vertical="center"/>
    </xf>
    <xf numFmtId="0" fontId="45" fillId="36" borderId="311" applyNumberFormat="0" applyAlignment="0" applyProtection="0"/>
    <xf numFmtId="49" fontId="21" fillId="0" borderId="339" applyNumberFormat="0" applyFont="0" applyFill="0" applyBorder="0" applyProtection="0">
      <alignment horizontal="left" vertical="center" indent="2"/>
    </xf>
    <xf numFmtId="4" fontId="23" fillId="25" borderId="314">
      <alignment horizontal="right" vertical="center"/>
    </xf>
    <xf numFmtId="0" fontId="9" fillId="13" borderId="0" applyNumberFormat="0" applyBorder="0" applyAlignment="0" applyProtection="0"/>
    <xf numFmtId="4" fontId="21" fillId="0" borderId="339">
      <alignment horizontal="right" vertical="center"/>
    </xf>
    <xf numFmtId="0" fontId="27" fillId="52" borderId="313" applyNumberFormat="0" applyFont="0" applyAlignment="0" applyProtection="0"/>
    <xf numFmtId="0" fontId="21" fillId="0" borderId="314" applyNumberFormat="0" applyFill="0" applyAlignment="0" applyProtection="0"/>
    <xf numFmtId="0" fontId="1" fillId="14" borderId="0" applyNumberFormat="0" applyBorder="0" applyAlignment="0" applyProtection="0"/>
    <xf numFmtId="0" fontId="18" fillId="27" borderId="316">
      <alignment horizontal="right" vertical="center"/>
    </xf>
    <xf numFmtId="0" fontId="18" fillId="27" borderId="339">
      <alignment horizontal="right" vertical="center"/>
    </xf>
    <xf numFmtId="4" fontId="21" fillId="0" borderId="339" applyFill="0" applyBorder="0" applyProtection="0">
      <alignment horizontal="right" vertical="center"/>
    </xf>
    <xf numFmtId="0" fontId="18" fillId="27" borderId="314">
      <alignment horizontal="right" vertical="center"/>
    </xf>
    <xf numFmtId="0" fontId="9" fillId="22" borderId="0" applyNumberFormat="0" applyBorder="0" applyAlignment="0" applyProtection="0"/>
    <xf numFmtId="4" fontId="18" fillId="27" borderId="314">
      <alignment horizontal="right" vertical="center"/>
    </xf>
    <xf numFmtId="0" fontId="21" fillId="0" borderId="323">
      <alignment horizontal="right" vertical="center"/>
    </xf>
    <xf numFmtId="0" fontId="30" fillId="49" borderId="318" applyNumberFormat="0" applyAlignment="0" applyProtection="0"/>
    <xf numFmtId="0" fontId="49" fillId="49" borderId="327" applyNumberFormat="0" applyAlignment="0" applyProtection="0"/>
    <xf numFmtId="4" fontId="21" fillId="26" borderId="323"/>
    <xf numFmtId="0" fontId="36" fillId="36" borderId="336" applyNumberFormat="0" applyAlignment="0" applyProtection="0"/>
    <xf numFmtId="4" fontId="21" fillId="26" borderId="314"/>
    <xf numFmtId="0" fontId="4" fillId="4" borderId="2" applyNumberFormat="0" applyAlignment="0" applyProtection="0"/>
    <xf numFmtId="0" fontId="6" fillId="0" borderId="0" applyNumberFormat="0" applyFill="0" applyBorder="0" applyAlignment="0" applyProtection="0"/>
    <xf numFmtId="0" fontId="36" fillId="36" borderId="311" applyNumberFormat="0" applyAlignment="0" applyProtection="0"/>
    <xf numFmtId="0" fontId="33" fillId="49" borderId="311" applyNumberFormat="0" applyAlignment="0" applyProtection="0"/>
    <xf numFmtId="0" fontId="21" fillId="25" borderId="315">
      <alignment horizontal="left" vertical="center"/>
    </xf>
    <xf numFmtId="0" fontId="36" fillId="36" borderId="311" applyNumberFormat="0" applyAlignment="0" applyProtection="0"/>
    <xf numFmtId="0" fontId="23" fillId="25" borderId="314">
      <alignment horizontal="right" vertical="center"/>
    </xf>
    <xf numFmtId="0" fontId="18" fillId="27" borderId="314">
      <alignment horizontal="right" vertical="center"/>
    </xf>
    <xf numFmtId="4" fontId="23" fillId="25" borderId="339">
      <alignment horizontal="right" vertical="center"/>
    </xf>
    <xf numFmtId="0" fontId="21" fillId="25" borderId="315">
      <alignment horizontal="left" vertical="center"/>
    </xf>
    <xf numFmtId="0" fontId="21" fillId="25" borderId="315">
      <alignment horizontal="left" vertical="center"/>
    </xf>
    <xf numFmtId="0" fontId="19" fillId="52" borderId="313" applyNumberFormat="0" applyFont="0" applyAlignment="0" applyProtection="0"/>
    <xf numFmtId="0" fontId="9" fillId="19" borderId="0" applyNumberFormat="0" applyBorder="0" applyAlignment="0" applyProtection="0"/>
    <xf numFmtId="0" fontId="49" fillId="49" borderId="318" applyNumberFormat="0" applyAlignment="0" applyProtection="0"/>
    <xf numFmtId="0" fontId="21" fillId="0" borderId="326">
      <alignment horizontal="left" vertical="center" wrapText="1" indent="2"/>
    </xf>
    <xf numFmtId="0" fontId="32" fillId="49" borderId="311" applyNumberFormat="0" applyAlignment="0" applyProtection="0"/>
    <xf numFmtId="49" fontId="20" fillId="0" borderId="339" applyNumberFormat="0" applyFill="0" applyBorder="0" applyProtection="0">
      <alignment horizontal="left" vertical="center"/>
    </xf>
    <xf numFmtId="0" fontId="45" fillId="36" borderId="311" applyNumberFormat="0" applyAlignment="0" applyProtection="0"/>
    <xf numFmtId="0" fontId="27" fillId="52" borderId="338" applyNumberFormat="0" applyFont="0" applyAlignment="0" applyProtection="0"/>
    <xf numFmtId="0" fontId="52" fillId="0" borderId="329" applyNumberFormat="0" applyFill="0" applyAlignment="0" applyProtection="0"/>
    <xf numFmtId="0" fontId="1" fillId="9" borderId="0" applyNumberFormat="0" applyBorder="0" applyAlignment="0" applyProtection="0"/>
    <xf numFmtId="0" fontId="33" fillId="49" borderId="311" applyNumberFormat="0" applyAlignment="0" applyProtection="0"/>
    <xf numFmtId="0" fontId="21" fillId="25" borderId="340">
      <alignment horizontal="left" vertical="center"/>
    </xf>
    <xf numFmtId="0" fontId="9" fillId="13" borderId="0" applyNumberFormat="0" applyBorder="0" applyAlignment="0" applyProtection="0"/>
    <xf numFmtId="49" fontId="20" fillId="0" borderId="314" applyNumberFormat="0" applyFill="0" applyBorder="0" applyProtection="0">
      <alignment horizontal="left" vertical="center"/>
    </xf>
    <xf numFmtId="0" fontId="33" fillId="49" borderId="311" applyNumberFormat="0" applyAlignment="0" applyProtection="0"/>
    <xf numFmtId="0" fontId="32" fillId="49" borderId="311" applyNumberFormat="0" applyAlignment="0" applyProtection="0"/>
    <xf numFmtId="4" fontId="18" fillId="27" borderId="325">
      <alignment horizontal="right" vertical="center"/>
    </xf>
    <xf numFmtId="4" fontId="18" fillId="27" borderId="315">
      <alignment horizontal="right" vertical="center"/>
    </xf>
    <xf numFmtId="49" fontId="20" fillId="0" borderId="314" applyNumberFormat="0" applyFill="0" applyBorder="0" applyProtection="0">
      <alignment horizontal="left" vertical="center"/>
    </xf>
    <xf numFmtId="0" fontId="1" fillId="14" borderId="0" applyNumberFormat="0" applyBorder="0" applyAlignment="0" applyProtection="0"/>
    <xf numFmtId="0" fontId="21" fillId="26" borderId="339"/>
    <xf numFmtId="0" fontId="21" fillId="0" borderId="339">
      <alignment horizontal="right" vertical="center"/>
    </xf>
    <xf numFmtId="0" fontId="9" fillId="22" borderId="0" applyNumberFormat="0" applyBorder="0" applyAlignment="0" applyProtection="0"/>
    <xf numFmtId="0" fontId="6" fillId="0" borderId="0" applyNumberFormat="0" applyFill="0" applyBorder="0" applyAlignment="0" applyProtection="0"/>
    <xf numFmtId="0" fontId="18" fillId="25" borderId="314">
      <alignment horizontal="right" vertical="center"/>
    </xf>
    <xf numFmtId="0" fontId="18" fillId="25" borderId="323">
      <alignment horizontal="right" vertical="center"/>
    </xf>
    <xf numFmtId="0" fontId="1" fillId="8" borderId="0" applyNumberFormat="0" applyBorder="0" applyAlignment="0" applyProtection="0"/>
    <xf numFmtId="0" fontId="1" fillId="21" borderId="0" applyNumberFormat="0" applyBorder="0" applyAlignment="0" applyProtection="0"/>
    <xf numFmtId="0" fontId="45" fillId="36" borderId="311" applyNumberFormat="0" applyAlignment="0" applyProtection="0"/>
    <xf numFmtId="0" fontId="9" fillId="13" borderId="0" applyNumberFormat="0" applyBorder="0" applyAlignment="0" applyProtection="0"/>
    <xf numFmtId="0" fontId="18" fillId="25" borderId="339">
      <alignment horizontal="right" vertical="center"/>
    </xf>
    <xf numFmtId="0" fontId="21" fillId="27" borderId="326">
      <alignment horizontal="left" vertical="center" wrapText="1" indent="2"/>
    </xf>
    <xf numFmtId="4" fontId="18" fillId="27" borderId="315">
      <alignment horizontal="right" vertical="center"/>
    </xf>
    <xf numFmtId="0" fontId="1" fillId="15" borderId="0" applyNumberFormat="0" applyBorder="0" applyAlignment="0" applyProtection="0"/>
    <xf numFmtId="4" fontId="18" fillId="27" borderId="323">
      <alignment horizontal="right" vertical="center"/>
    </xf>
    <xf numFmtId="0" fontId="23" fillId="25" borderId="339">
      <alignment horizontal="right" vertical="center"/>
    </xf>
    <xf numFmtId="0" fontId="18" fillId="27" borderId="314">
      <alignment horizontal="right" vertical="center"/>
    </xf>
    <xf numFmtId="0" fontId="1" fillId="5" borderId="0" applyNumberFormat="0" applyBorder="0" applyAlignment="0" applyProtection="0"/>
    <xf numFmtId="167" fontId="21" fillId="53" borderId="314" applyNumberFormat="0" applyFont="0" applyBorder="0" applyAlignment="0" applyProtection="0">
      <alignment horizontal="right" vertical="center"/>
    </xf>
    <xf numFmtId="0" fontId="36" fillId="36" borderId="311" applyNumberFormat="0" applyAlignment="0" applyProtection="0"/>
    <xf numFmtId="0" fontId="1" fillId="6" borderId="0" applyNumberFormat="0" applyBorder="0" applyAlignment="0" applyProtection="0"/>
    <xf numFmtId="0" fontId="37" fillId="0" borderId="312" applyNumberFormat="0" applyFill="0" applyAlignment="0" applyProtection="0"/>
    <xf numFmtId="0" fontId="52" fillId="0" borderId="312" applyNumberFormat="0" applyFill="0" applyAlignment="0" applyProtection="0"/>
    <xf numFmtId="0" fontId="21" fillId="0" borderId="314" applyNumberFormat="0" applyFill="0" applyAlignment="0" applyProtection="0"/>
    <xf numFmtId="0" fontId="21" fillId="0" borderId="314">
      <alignment horizontal="right" vertical="center"/>
    </xf>
    <xf numFmtId="0" fontId="1" fillId="15" borderId="0" applyNumberFormat="0" applyBorder="0" applyAlignment="0" applyProtection="0"/>
    <xf numFmtId="0" fontId="52" fillId="0" borderId="337" applyNumberFormat="0" applyFill="0" applyAlignment="0" applyProtection="0"/>
    <xf numFmtId="0" fontId="1" fillId="5" borderId="0" applyNumberFormat="0" applyBorder="0" applyAlignment="0" applyProtection="0"/>
    <xf numFmtId="0" fontId="21" fillId="26" borderId="339"/>
    <xf numFmtId="167" fontId="21" fillId="53" borderId="314" applyNumberFormat="0" applyFont="0" applyBorder="0" applyAlignment="0" applyProtection="0">
      <alignment horizontal="right" vertical="center"/>
    </xf>
    <xf numFmtId="0" fontId="7" fillId="0" borderId="0" applyNumberFormat="0" applyFill="0" applyBorder="0" applyAlignment="0" applyProtection="0"/>
    <xf numFmtId="0" fontId="33" fillId="49" borderId="320" applyNumberFormat="0" applyAlignment="0" applyProtection="0"/>
    <xf numFmtId="0" fontId="33" fillId="49" borderId="336" applyNumberFormat="0" applyAlignment="0" applyProtection="0"/>
    <xf numFmtId="0" fontId="33" fillId="49" borderId="328" applyNumberFormat="0" applyAlignment="0" applyProtection="0"/>
    <xf numFmtId="0" fontId="1" fillId="11" borderId="0" applyNumberFormat="0" applyBorder="0" applyAlignment="0" applyProtection="0"/>
    <xf numFmtId="4" fontId="18" fillId="27" borderId="324">
      <alignment horizontal="right" vertical="center"/>
    </xf>
    <xf numFmtId="0" fontId="9" fillId="13" borderId="0" applyNumberFormat="0" applyBorder="0" applyAlignment="0" applyProtection="0"/>
    <xf numFmtId="0" fontId="21" fillId="26" borderId="314"/>
    <xf numFmtId="0" fontId="9" fillId="22" borderId="0" applyNumberFormat="0" applyBorder="0" applyAlignment="0" applyProtection="0"/>
    <xf numFmtId="0" fontId="32" fillId="49" borderId="336" applyNumberFormat="0" applyAlignment="0" applyProtection="0"/>
    <xf numFmtId="0" fontId="37" fillId="0" borderId="312" applyNumberFormat="0" applyFill="0" applyAlignment="0" applyProtection="0"/>
    <xf numFmtId="0" fontId="21" fillId="0" borderId="342">
      <alignment horizontal="left" vertical="center" wrapText="1" indent="2"/>
    </xf>
    <xf numFmtId="0" fontId="4" fillId="4" borderId="2" applyNumberFormat="0" applyAlignment="0" applyProtection="0"/>
    <xf numFmtId="0" fontId="18" fillId="27" borderId="339">
      <alignment horizontal="right" vertical="center"/>
    </xf>
    <xf numFmtId="4" fontId="18" fillId="27" borderId="316">
      <alignment horizontal="right" vertical="center"/>
    </xf>
    <xf numFmtId="0" fontId="21" fillId="0" borderId="314">
      <alignment horizontal="right" vertical="center"/>
    </xf>
    <xf numFmtId="0" fontId="32" fillId="49" borderId="336" applyNumberFormat="0" applyAlignment="0" applyProtection="0"/>
    <xf numFmtId="0" fontId="18" fillId="27" borderId="339">
      <alignment horizontal="right" vertical="center"/>
    </xf>
    <xf numFmtId="0" fontId="9" fillId="7" borderId="0" applyNumberFormat="0" applyBorder="0" applyAlignment="0" applyProtection="0"/>
    <xf numFmtId="0" fontId="27" fillId="52" borderId="313" applyNumberFormat="0" applyFont="0" applyAlignment="0" applyProtection="0"/>
    <xf numFmtId="0" fontId="18" fillId="27" borderId="341">
      <alignment horizontal="right" vertical="center"/>
    </xf>
    <xf numFmtId="0" fontId="1" fillId="17" borderId="0" applyNumberFormat="0" applyBorder="0" applyAlignment="0" applyProtection="0"/>
    <xf numFmtId="0" fontId="1" fillId="5" borderId="0" applyNumberFormat="0" applyBorder="0" applyAlignment="0" applyProtection="0"/>
    <xf numFmtId="0" fontId="27" fillId="52" borderId="313" applyNumberFormat="0" applyFont="0" applyAlignment="0" applyProtection="0"/>
    <xf numFmtId="0" fontId="9" fillId="7" borderId="0" applyNumberFormat="0" applyBorder="0" applyAlignment="0" applyProtection="0"/>
    <xf numFmtId="0" fontId="9" fillId="10" borderId="0" applyNumberFormat="0" applyBorder="0" applyAlignment="0" applyProtection="0"/>
    <xf numFmtId="0" fontId="21" fillId="27" borderId="342">
      <alignment horizontal="left" vertical="center" wrapText="1" indent="2"/>
    </xf>
    <xf numFmtId="4" fontId="18" fillId="27" borderId="332">
      <alignment horizontal="right" vertical="center"/>
    </xf>
    <xf numFmtId="0" fontId="21" fillId="0" borderId="314" applyNumberFormat="0" applyFill="0" applyAlignment="0" applyProtection="0"/>
    <xf numFmtId="0" fontId="1" fillId="9" borderId="0" applyNumberFormat="0" applyBorder="0" applyAlignment="0" applyProtection="0"/>
    <xf numFmtId="0" fontId="1" fillId="20" borderId="0" applyNumberFormat="0" applyBorder="0" applyAlignment="0" applyProtection="0"/>
    <xf numFmtId="0" fontId="18" fillId="27" borderId="324">
      <alignment horizontal="right" vertical="center"/>
    </xf>
    <xf numFmtId="0" fontId="21" fillId="26" borderId="339"/>
    <xf numFmtId="0" fontId="45" fillId="36" borderId="328" applyNumberFormat="0" applyAlignment="0" applyProtection="0"/>
    <xf numFmtId="4" fontId="21" fillId="0" borderId="314" applyFill="0" applyBorder="0" applyProtection="0">
      <alignment horizontal="right" vertical="center"/>
    </xf>
    <xf numFmtId="0" fontId="30" fillId="49" borderId="335" applyNumberFormat="0" applyAlignment="0" applyProtection="0"/>
    <xf numFmtId="0" fontId="27" fillId="52" borderId="338" applyNumberFormat="0" applyFont="0" applyAlignment="0" applyProtection="0"/>
    <xf numFmtId="4" fontId="18" fillId="27" borderId="341">
      <alignment horizontal="right" vertical="center"/>
    </xf>
    <xf numFmtId="0" fontId="45" fillId="36" borderId="336" applyNumberFormat="0" applyAlignment="0" applyProtection="0"/>
    <xf numFmtId="0" fontId="23" fillId="25" borderId="323">
      <alignment horizontal="right" vertical="center"/>
    </xf>
    <xf numFmtId="0" fontId="1" fillId="17"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21" fillId="25" borderId="324">
      <alignment horizontal="left" vertical="center"/>
    </xf>
    <xf numFmtId="0" fontId="23" fillId="25" borderId="314">
      <alignment horizontal="right" vertical="center"/>
    </xf>
    <xf numFmtId="0" fontId="36" fillId="36" borderId="311" applyNumberFormat="0" applyAlignment="0" applyProtection="0"/>
    <xf numFmtId="167" fontId="21" fillId="53" borderId="314" applyNumberFormat="0" applyFont="0" applyBorder="0" applyAlignment="0" applyProtection="0">
      <alignment horizontal="right" vertical="center"/>
    </xf>
    <xf numFmtId="0" fontId="36" fillId="36" borderId="311" applyNumberFormat="0" applyAlignment="0" applyProtection="0"/>
    <xf numFmtId="4" fontId="21" fillId="0" borderId="314">
      <alignment horizontal="right" vertical="center"/>
    </xf>
    <xf numFmtId="49" fontId="21" fillId="0" borderId="314" applyNumberFormat="0" applyFont="0" applyFill="0" applyBorder="0" applyProtection="0">
      <alignment horizontal="left" vertical="center" indent="2"/>
    </xf>
    <xf numFmtId="167" fontId="21" fillId="53" borderId="314" applyNumberFormat="0" applyFont="0" applyBorder="0" applyAlignment="0" applyProtection="0">
      <alignment horizontal="right" vertical="center"/>
    </xf>
    <xf numFmtId="0" fontId="45" fillId="36" borderId="320" applyNumberFormat="0" applyAlignment="0" applyProtection="0"/>
    <xf numFmtId="49" fontId="20" fillId="0" borderId="314" applyNumberFormat="0" applyFill="0" applyBorder="0" applyProtection="0">
      <alignment horizontal="left" vertical="center"/>
    </xf>
    <xf numFmtId="0" fontId="52" fillId="0" borderId="321" applyNumberFormat="0" applyFill="0" applyAlignment="0" applyProtection="0"/>
    <xf numFmtId="4" fontId="18" fillId="27" borderId="314">
      <alignment horizontal="right" vertical="center"/>
    </xf>
    <xf numFmtId="0" fontId="18" fillId="27" borderId="315">
      <alignment horizontal="right" vertical="center"/>
    </xf>
    <xf numFmtId="4" fontId="23" fillId="25" borderId="339">
      <alignment horizontal="right" vertical="center"/>
    </xf>
    <xf numFmtId="0" fontId="33" fillId="49" borderId="336" applyNumberFormat="0" applyAlignment="0" applyProtection="0"/>
    <xf numFmtId="0" fontId="33" fillId="49" borderId="320" applyNumberFormat="0" applyAlignment="0" applyProtection="0"/>
    <xf numFmtId="0" fontId="36" fillId="36" borderId="311" applyNumberFormat="0" applyAlignment="0" applyProtection="0"/>
    <xf numFmtId="0" fontId="33" fillId="49" borderId="311" applyNumberFormat="0" applyAlignment="0" applyProtection="0"/>
    <xf numFmtId="4" fontId="21" fillId="0" borderId="314">
      <alignment horizontal="right" vertical="center"/>
    </xf>
    <xf numFmtId="0" fontId="21" fillId="27" borderId="317">
      <alignment horizontal="left" vertical="center" wrapText="1" indent="2"/>
    </xf>
    <xf numFmtId="0" fontId="21" fillId="0" borderId="317">
      <alignment horizontal="left" vertical="center" wrapText="1" indent="2"/>
    </xf>
    <xf numFmtId="0" fontId="49" fillId="49" borderId="318" applyNumberFormat="0" applyAlignment="0" applyProtection="0"/>
    <xf numFmtId="0" fontId="45" fillId="36" borderId="311" applyNumberFormat="0" applyAlignment="0" applyProtection="0"/>
    <xf numFmtId="0" fontId="32" fillId="49" borderId="311" applyNumberFormat="0" applyAlignment="0" applyProtection="0"/>
    <xf numFmtId="0" fontId="30" fillId="49" borderId="318" applyNumberFormat="0" applyAlignment="0" applyProtection="0"/>
    <xf numFmtId="0" fontId="18" fillId="27" borderId="316">
      <alignment horizontal="right" vertical="center"/>
    </xf>
    <xf numFmtId="0" fontId="23" fillId="25" borderId="314">
      <alignment horizontal="right" vertical="center"/>
    </xf>
    <xf numFmtId="4" fontId="18" fillId="25" borderId="314">
      <alignment horizontal="right" vertical="center"/>
    </xf>
    <xf numFmtId="4" fontId="18" fillId="27" borderId="314">
      <alignment horizontal="right" vertical="center"/>
    </xf>
    <xf numFmtId="49" fontId="21" fillId="0" borderId="315" applyNumberFormat="0" applyFont="0" applyFill="0" applyBorder="0" applyProtection="0">
      <alignment horizontal="left" vertical="center" indent="5"/>
    </xf>
    <xf numFmtId="4" fontId="21" fillId="0" borderId="314" applyFill="0" applyBorder="0" applyProtection="0">
      <alignment horizontal="right" vertical="center"/>
    </xf>
    <xf numFmtId="4" fontId="18" fillId="25" borderId="314">
      <alignment horizontal="right" vertical="center"/>
    </xf>
    <xf numFmtId="0" fontId="45" fillId="36" borderId="311" applyNumberFormat="0" applyAlignment="0" applyProtection="0"/>
    <xf numFmtId="0" fontId="36" fillId="36" borderId="311" applyNumberFormat="0" applyAlignment="0" applyProtection="0"/>
    <xf numFmtId="0" fontId="32" fillId="49" borderId="311" applyNumberFormat="0" applyAlignment="0" applyProtection="0"/>
    <xf numFmtId="0" fontId="21" fillId="27" borderId="317">
      <alignment horizontal="left" vertical="center" wrapText="1" indent="2"/>
    </xf>
    <xf numFmtId="0" fontId="21" fillId="0" borderId="317">
      <alignment horizontal="left" vertical="center" wrapText="1" indent="2"/>
    </xf>
    <xf numFmtId="0" fontId="21" fillId="27" borderId="317">
      <alignment horizontal="left" vertical="center" wrapText="1" indent="2"/>
    </xf>
    <xf numFmtId="4" fontId="18" fillId="25" borderId="323">
      <alignment horizontal="right" vertical="center"/>
    </xf>
    <xf numFmtId="0" fontId="45" fillId="36" borderId="328" applyNumberFormat="0" applyAlignment="0" applyProtection="0"/>
    <xf numFmtId="0" fontId="27" fillId="52" borderId="338" applyNumberFormat="0" applyFont="0" applyAlignment="0" applyProtection="0"/>
    <xf numFmtId="0" fontId="45" fillId="36" borderId="336" applyNumberFormat="0" applyAlignment="0" applyProtection="0"/>
    <xf numFmtId="0" fontId="21" fillId="27" borderId="342">
      <alignment horizontal="left" vertical="center" wrapText="1" indent="2"/>
    </xf>
    <xf numFmtId="0" fontId="9" fillId="19" borderId="0" applyNumberFormat="0" applyBorder="0" applyAlignment="0" applyProtection="0"/>
    <xf numFmtId="0" fontId="21" fillId="0" borderId="339">
      <alignment horizontal="right" vertical="center"/>
    </xf>
    <xf numFmtId="0" fontId="9" fillId="16" borderId="0" applyNumberFormat="0" applyBorder="0" applyAlignment="0" applyProtection="0"/>
    <xf numFmtId="0" fontId="1" fillId="5" borderId="0" applyNumberFormat="0" applyBorder="0" applyAlignment="0" applyProtection="0"/>
    <xf numFmtId="0" fontId="52" fillId="0" borderId="337" applyNumberFormat="0" applyFill="0" applyAlignment="0" applyProtection="0"/>
    <xf numFmtId="0" fontId="52" fillId="0" borderId="337" applyNumberFormat="0" applyFill="0" applyAlignment="0" applyProtection="0"/>
    <xf numFmtId="4" fontId="18" fillId="27" borderId="339">
      <alignment horizontal="right" vertical="center"/>
    </xf>
    <xf numFmtId="4" fontId="21" fillId="0" borderId="339" applyFill="0" applyBorder="0" applyProtection="0">
      <alignment horizontal="right" vertical="center"/>
    </xf>
    <xf numFmtId="0" fontId="9" fillId="13" borderId="0" applyNumberFormat="0" applyBorder="0" applyAlignment="0" applyProtection="0"/>
    <xf numFmtId="0" fontId="45" fillId="36" borderId="336" applyNumberFormat="0" applyAlignment="0" applyProtection="0"/>
    <xf numFmtId="0" fontId="18" fillId="25" borderId="339">
      <alignment horizontal="right" vertical="center"/>
    </xf>
    <xf numFmtId="0" fontId="27" fillId="52" borderId="338" applyNumberFormat="0" applyFont="0" applyAlignment="0" applyProtection="0"/>
    <xf numFmtId="0" fontId="1" fillId="6" borderId="0" applyNumberFormat="0" applyBorder="0" applyAlignment="0" applyProtection="0"/>
    <xf numFmtId="0" fontId="1" fillId="18" borderId="0" applyNumberFormat="0" applyBorder="0" applyAlignment="0" applyProtection="0"/>
    <xf numFmtId="0" fontId="21" fillId="0" borderId="326">
      <alignment horizontal="left" vertical="center" wrapText="1" indent="2"/>
    </xf>
    <xf numFmtId="0" fontId="23" fillId="25" borderId="323">
      <alignment horizontal="right" vertical="center"/>
    </xf>
    <xf numFmtId="0" fontId="21" fillId="26" borderId="323"/>
    <xf numFmtId="0" fontId="18" fillId="27" borderId="325">
      <alignment horizontal="right" vertical="center"/>
    </xf>
    <xf numFmtId="0" fontId="9" fillId="22" borderId="0" applyNumberFormat="0" applyBorder="0" applyAlignment="0" applyProtection="0"/>
    <xf numFmtId="0" fontId="21" fillId="0" borderId="323" applyNumberFormat="0" applyFill="0" applyAlignment="0" applyProtection="0"/>
    <xf numFmtId="0" fontId="1" fillId="20" borderId="0" applyNumberFormat="0" applyBorder="0" applyAlignment="0" applyProtection="0"/>
    <xf numFmtId="0" fontId="9" fillId="19"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9" fillId="13" borderId="0" applyNumberFormat="0" applyBorder="0" applyAlignment="0" applyProtection="0"/>
    <xf numFmtId="0" fontId="1" fillId="9" borderId="0" applyNumberFormat="0" applyBorder="0" applyAlignment="0" applyProtection="0"/>
    <xf numFmtId="0" fontId="9" fillId="10" borderId="0" applyNumberFormat="0" applyBorder="0" applyAlignment="0" applyProtection="0"/>
    <xf numFmtId="0" fontId="6" fillId="0" borderId="0" applyNumberFormat="0" applyFill="0" applyBorder="0" applyAlignment="0" applyProtection="0"/>
    <xf numFmtId="0" fontId="30" fillId="49" borderId="335" applyNumberFormat="0" applyAlignment="0" applyProtection="0"/>
    <xf numFmtId="4" fontId="21" fillId="0" borderId="339">
      <alignment horizontal="right" vertical="center"/>
    </xf>
    <xf numFmtId="0" fontId="52" fillId="0" borderId="337" applyNumberFormat="0" applyFill="0" applyAlignment="0" applyProtection="0"/>
    <xf numFmtId="0" fontId="5" fillId="4" borderId="1" applyNumberFormat="0" applyAlignment="0" applyProtection="0"/>
    <xf numFmtId="4" fontId="18" fillId="27" borderId="323">
      <alignment horizontal="right" vertical="center"/>
    </xf>
    <xf numFmtId="0" fontId="21" fillId="26" borderId="323"/>
    <xf numFmtId="0" fontId="32" fillId="49" borderId="320" applyNumberFormat="0" applyAlignment="0" applyProtection="0"/>
    <xf numFmtId="0" fontId="18" fillId="25" borderId="323">
      <alignment horizontal="right" vertical="center"/>
    </xf>
    <xf numFmtId="0" fontId="21" fillId="0" borderId="323">
      <alignment horizontal="right" vertical="center"/>
    </xf>
    <xf numFmtId="0" fontId="52" fillId="0" borderId="321" applyNumberFormat="0" applyFill="0" applyAlignment="0" applyProtection="0"/>
    <xf numFmtId="0" fontId="21" fillId="25" borderId="324">
      <alignment horizontal="left" vertical="center"/>
    </xf>
    <xf numFmtId="0" fontId="45" fillId="36" borderId="320" applyNumberFormat="0" applyAlignment="0" applyProtection="0"/>
    <xf numFmtId="167" fontId="21" fillId="53" borderId="323" applyNumberFormat="0" applyFont="0" applyBorder="0" applyAlignment="0" applyProtection="0">
      <alignment horizontal="right" vertical="center"/>
    </xf>
    <xf numFmtId="0" fontId="27" fillId="52" borderId="322" applyNumberFormat="0" applyFont="0" applyAlignment="0" applyProtection="0"/>
    <xf numFmtId="0" fontId="21" fillId="0" borderId="326">
      <alignment horizontal="left" vertical="center" wrapText="1" indent="2"/>
    </xf>
    <xf numFmtId="4" fontId="21" fillId="26" borderId="323"/>
    <xf numFmtId="49" fontId="20" fillId="0" borderId="323" applyNumberFormat="0" applyFill="0" applyBorder="0" applyProtection="0">
      <alignment horizontal="left" vertical="center"/>
    </xf>
    <xf numFmtId="0" fontId="21" fillId="0" borderId="323">
      <alignment horizontal="right" vertical="center"/>
    </xf>
    <xf numFmtId="4" fontId="18" fillId="27" borderId="325">
      <alignment horizontal="right" vertical="center"/>
    </xf>
    <xf numFmtId="4" fontId="18" fillId="27" borderId="323">
      <alignment horizontal="right" vertical="center"/>
    </xf>
    <xf numFmtId="4" fontId="18" fillId="27" borderId="323">
      <alignment horizontal="right" vertical="center"/>
    </xf>
    <xf numFmtId="0" fontId="23" fillId="25" borderId="323">
      <alignment horizontal="right" vertical="center"/>
    </xf>
    <xf numFmtId="0" fontId="18" fillId="25" borderId="323">
      <alignment horizontal="right" vertical="center"/>
    </xf>
    <xf numFmtId="49" fontId="21" fillId="0" borderId="323" applyNumberFormat="0" applyFont="0" applyFill="0" applyBorder="0" applyProtection="0">
      <alignment horizontal="left" vertical="center" indent="2"/>
    </xf>
    <xf numFmtId="0" fontId="45" fillId="36" borderId="320" applyNumberFormat="0" applyAlignment="0" applyProtection="0"/>
    <xf numFmtId="0" fontId="30" fillId="49" borderId="319" applyNumberFormat="0" applyAlignment="0" applyProtection="0"/>
    <xf numFmtId="49" fontId="21" fillId="0" borderId="323" applyNumberFormat="0" applyFont="0" applyFill="0" applyBorder="0" applyProtection="0">
      <alignment horizontal="left" vertical="center" indent="2"/>
    </xf>
    <xf numFmtId="0" fontId="36" fillId="36" borderId="320" applyNumberFormat="0" applyAlignment="0" applyProtection="0"/>
    <xf numFmtId="4" fontId="21" fillId="0" borderId="323" applyFill="0" applyBorder="0" applyProtection="0">
      <alignment horizontal="right" vertical="center"/>
    </xf>
    <xf numFmtId="0" fontId="33" fillId="49" borderId="320" applyNumberFormat="0" applyAlignment="0" applyProtection="0"/>
    <xf numFmtId="0" fontId="52" fillId="0" borderId="321" applyNumberFormat="0" applyFill="0" applyAlignment="0" applyProtection="0"/>
    <xf numFmtId="0" fontId="49" fillId="49" borderId="319" applyNumberFormat="0" applyAlignment="0" applyProtection="0"/>
    <xf numFmtId="0" fontId="21" fillId="0" borderId="323" applyNumberFormat="0" applyFill="0" applyAlignment="0" applyProtection="0"/>
    <xf numFmtId="4" fontId="21" fillId="0" borderId="323">
      <alignment horizontal="right" vertical="center"/>
    </xf>
    <xf numFmtId="0" fontId="21" fillId="0" borderId="323">
      <alignment horizontal="right" vertical="center"/>
    </xf>
    <xf numFmtId="0" fontId="45" fillId="36" borderId="320" applyNumberFormat="0" applyAlignment="0" applyProtection="0"/>
    <xf numFmtId="0" fontId="30" fillId="49" borderId="319" applyNumberFormat="0" applyAlignment="0" applyProtection="0"/>
    <xf numFmtId="0" fontId="32" fillId="49" borderId="320" applyNumberFormat="0" applyAlignment="0" applyProtection="0"/>
    <xf numFmtId="0" fontId="21" fillId="27" borderId="326">
      <alignment horizontal="left" vertical="center" wrapText="1" indent="2"/>
    </xf>
    <xf numFmtId="0" fontId="33" fillId="49" borderId="320" applyNumberFormat="0" applyAlignment="0" applyProtection="0"/>
    <xf numFmtId="0" fontId="33" fillId="49" borderId="320" applyNumberFormat="0" applyAlignment="0" applyProtection="0"/>
    <xf numFmtId="4" fontId="18" fillId="27" borderId="324">
      <alignment horizontal="right" vertical="center"/>
    </xf>
    <xf numFmtId="0" fontId="18" fillId="27" borderId="324">
      <alignment horizontal="right" vertical="center"/>
    </xf>
    <xf numFmtId="0" fontId="18" fillId="27" borderId="323">
      <alignment horizontal="right" vertical="center"/>
    </xf>
    <xf numFmtId="4" fontId="23" fillId="25" borderId="323">
      <alignment horizontal="right" vertical="center"/>
    </xf>
    <xf numFmtId="0" fontId="36" fillId="36" borderId="320" applyNumberFormat="0" applyAlignment="0" applyProtection="0"/>
    <xf numFmtId="0" fontId="37" fillId="0" borderId="321" applyNumberFormat="0" applyFill="0" applyAlignment="0" applyProtection="0"/>
    <xf numFmtId="0" fontId="52" fillId="0" borderId="321" applyNumberFormat="0" applyFill="0" applyAlignment="0" applyProtection="0"/>
    <xf numFmtId="0" fontId="27" fillId="52" borderId="322" applyNumberFormat="0" applyFont="0" applyAlignment="0" applyProtection="0"/>
    <xf numFmtId="0" fontId="45" fillId="36" borderId="320" applyNumberFormat="0" applyAlignment="0" applyProtection="0"/>
    <xf numFmtId="49" fontId="20" fillId="0" borderId="323" applyNumberFormat="0" applyFill="0" applyBorder="0" applyProtection="0">
      <alignment horizontal="left" vertical="center"/>
    </xf>
    <xf numFmtId="0" fontId="21" fillId="27" borderId="326">
      <alignment horizontal="left" vertical="center" wrapText="1" indent="2"/>
    </xf>
    <xf numFmtId="0" fontId="33" fillId="49" borderId="320" applyNumberFormat="0" applyAlignment="0" applyProtection="0"/>
    <xf numFmtId="0" fontId="21" fillId="0" borderId="326">
      <alignment horizontal="left" vertical="center" wrapText="1" indent="2"/>
    </xf>
    <xf numFmtId="0" fontId="27" fillId="52" borderId="322" applyNumberFormat="0" applyFont="0" applyAlignment="0" applyProtection="0"/>
    <xf numFmtId="0" fontId="19" fillId="52" borderId="322" applyNumberFormat="0" applyFont="0" applyAlignment="0" applyProtection="0"/>
    <xf numFmtId="0" fontId="49" fillId="49" borderId="319" applyNumberFormat="0" applyAlignment="0" applyProtection="0"/>
    <xf numFmtId="0" fontId="52" fillId="0" borderId="321" applyNumberFormat="0" applyFill="0" applyAlignment="0" applyProtection="0"/>
    <xf numFmtId="4" fontId="21" fillId="26" borderId="323"/>
    <xf numFmtId="0" fontId="18" fillId="27" borderId="323">
      <alignment horizontal="right" vertical="center"/>
    </xf>
    <xf numFmtId="0" fontId="52" fillId="0" borderId="321" applyNumberFormat="0" applyFill="0" applyAlignment="0" applyProtection="0"/>
    <xf numFmtId="4" fontId="18" fillId="27" borderId="325">
      <alignment horizontal="right" vertical="center"/>
    </xf>
    <xf numFmtId="0" fontId="32" fillId="49" borderId="320" applyNumberFormat="0" applyAlignment="0" applyProtection="0"/>
    <xf numFmtId="0" fontId="18" fillId="27" borderId="324">
      <alignment horizontal="right" vertical="center"/>
    </xf>
    <xf numFmtId="0" fontId="33" fillId="49" borderId="320" applyNumberFormat="0" applyAlignment="0" applyProtection="0"/>
    <xf numFmtId="0" fontId="37" fillId="0" borderId="321" applyNumberFormat="0" applyFill="0" applyAlignment="0" applyProtection="0"/>
    <xf numFmtId="0" fontId="27" fillId="52" borderId="322" applyNumberFormat="0" applyFont="0" applyAlignment="0" applyProtection="0"/>
    <xf numFmtId="4" fontId="18" fillId="27" borderId="324">
      <alignment horizontal="right" vertical="center"/>
    </xf>
    <xf numFmtId="0" fontId="21" fillId="27" borderId="326">
      <alignment horizontal="left" vertical="center" wrapText="1" indent="2"/>
    </xf>
    <xf numFmtId="0" fontId="21" fillId="26" borderId="323"/>
    <xf numFmtId="167" fontId="21" fillId="53" borderId="323" applyNumberFormat="0" applyFont="0" applyBorder="0" applyAlignment="0" applyProtection="0">
      <alignment horizontal="right" vertical="center"/>
    </xf>
    <xf numFmtId="0" fontId="21" fillId="0" borderId="323" applyNumberFormat="0" applyFill="0" applyAlignment="0" applyProtection="0"/>
    <xf numFmtId="4" fontId="21" fillId="0" borderId="323" applyFill="0" applyBorder="0" applyProtection="0">
      <alignment horizontal="right" vertical="center"/>
    </xf>
    <xf numFmtId="4" fontId="18" fillId="25" borderId="323">
      <alignment horizontal="right" vertical="center"/>
    </xf>
    <xf numFmtId="0" fontId="37" fillId="0" borderId="321" applyNumberFormat="0" applyFill="0" applyAlignment="0" applyProtection="0"/>
    <xf numFmtId="49" fontId="20" fillId="0" borderId="323" applyNumberFormat="0" applyFill="0" applyBorder="0" applyProtection="0">
      <alignment horizontal="left" vertical="center"/>
    </xf>
    <xf numFmtId="49" fontId="21" fillId="0" borderId="324" applyNumberFormat="0" applyFont="0" applyFill="0" applyBorder="0" applyProtection="0">
      <alignment horizontal="left" vertical="center" indent="5"/>
    </xf>
    <xf numFmtId="0" fontId="21" fillId="25" borderId="324">
      <alignment horizontal="left" vertical="center"/>
    </xf>
    <xf numFmtId="0" fontId="33" fillId="49" borderId="320" applyNumberFormat="0" applyAlignment="0" applyProtection="0"/>
    <xf numFmtId="4" fontId="18" fillId="27" borderId="325">
      <alignment horizontal="right" vertical="center"/>
    </xf>
    <xf numFmtId="0" fontId="45" fillId="36" borderId="320" applyNumberFormat="0" applyAlignment="0" applyProtection="0"/>
    <xf numFmtId="0" fontId="45" fillId="36" borderId="320" applyNumberFormat="0" applyAlignment="0" applyProtection="0"/>
    <xf numFmtId="0" fontId="27" fillId="52" borderId="322" applyNumberFormat="0" applyFont="0" applyAlignment="0" applyProtection="0"/>
    <xf numFmtId="0" fontId="49" fillId="49" borderId="319" applyNumberFormat="0" applyAlignment="0" applyProtection="0"/>
    <xf numFmtId="0" fontId="52" fillId="0" borderId="321" applyNumberFormat="0" applyFill="0" applyAlignment="0" applyProtection="0"/>
    <xf numFmtId="0" fontId="18" fillId="27" borderId="323">
      <alignment horizontal="right" vertical="center"/>
    </xf>
    <xf numFmtId="0" fontId="19" fillId="52" borderId="322" applyNumberFormat="0" applyFont="0" applyAlignment="0" applyProtection="0"/>
    <xf numFmtId="4" fontId="21" fillId="0" borderId="323">
      <alignment horizontal="right" vertical="center"/>
    </xf>
    <xf numFmtId="0" fontId="52" fillId="0" borderId="321" applyNumberFormat="0" applyFill="0" applyAlignment="0" applyProtection="0"/>
    <xf numFmtId="0" fontId="18" fillId="27" borderId="323">
      <alignment horizontal="right" vertical="center"/>
    </xf>
    <xf numFmtId="0" fontId="18" fillId="27" borderId="323">
      <alignment horizontal="right" vertical="center"/>
    </xf>
    <xf numFmtId="4" fontId="23" fillId="25" borderId="323">
      <alignment horizontal="right" vertical="center"/>
    </xf>
    <xf numFmtId="0" fontId="18" fillId="25" borderId="323">
      <alignment horizontal="right" vertical="center"/>
    </xf>
    <xf numFmtId="4" fontId="18" fillId="25" borderId="323">
      <alignment horizontal="right" vertical="center"/>
    </xf>
    <xf numFmtId="0" fontId="23" fillId="25" borderId="323">
      <alignment horizontal="right" vertical="center"/>
    </xf>
    <xf numFmtId="4" fontId="23" fillId="25" borderId="323">
      <alignment horizontal="right" vertical="center"/>
    </xf>
    <xf numFmtId="0" fontId="18" fillId="27" borderId="323">
      <alignment horizontal="right" vertical="center"/>
    </xf>
    <xf numFmtId="4" fontId="18" fillId="27" borderId="323">
      <alignment horizontal="right" vertical="center"/>
    </xf>
    <xf numFmtId="0" fontId="18" fillId="27" borderId="323">
      <alignment horizontal="right" vertical="center"/>
    </xf>
    <xf numFmtId="4" fontId="18" fillId="27" borderId="323">
      <alignment horizontal="right" vertical="center"/>
    </xf>
    <xf numFmtId="0" fontId="18" fillId="27" borderId="324">
      <alignment horizontal="right" vertical="center"/>
    </xf>
    <xf numFmtId="4" fontId="18" fillId="27" borderId="324">
      <alignment horizontal="right" vertical="center"/>
    </xf>
    <xf numFmtId="0" fontId="18" fillId="27" borderId="325">
      <alignment horizontal="right" vertical="center"/>
    </xf>
    <xf numFmtId="4" fontId="18" fillId="27" borderId="325">
      <alignment horizontal="right" vertical="center"/>
    </xf>
    <xf numFmtId="0" fontId="33" fillId="49" borderId="320" applyNumberFormat="0" applyAlignment="0" applyProtection="0"/>
    <xf numFmtId="0" fontId="21" fillId="27" borderId="326">
      <alignment horizontal="left" vertical="center" wrapText="1" indent="2"/>
    </xf>
    <xf numFmtId="0" fontId="21" fillId="0" borderId="326">
      <alignment horizontal="left" vertical="center" wrapText="1" indent="2"/>
    </xf>
    <xf numFmtId="0" fontId="21" fillId="25" borderId="324">
      <alignment horizontal="left" vertical="center"/>
    </xf>
    <xf numFmtId="0" fontId="45" fillId="36" borderId="320" applyNumberFormat="0" applyAlignment="0" applyProtection="0"/>
    <xf numFmtId="0" fontId="21" fillId="0" borderId="323">
      <alignment horizontal="right" vertical="center"/>
    </xf>
    <xf numFmtId="4" fontId="21" fillId="0" borderId="323">
      <alignment horizontal="right" vertical="center"/>
    </xf>
    <xf numFmtId="0" fontId="21" fillId="0" borderId="323" applyNumberFormat="0" applyFill="0" applyAlignment="0" applyProtection="0"/>
    <xf numFmtId="0" fontId="49" fillId="49" borderId="319" applyNumberFormat="0" applyAlignment="0" applyProtection="0"/>
    <xf numFmtId="167" fontId="21" fillId="53" borderId="323" applyNumberFormat="0" applyFont="0" applyBorder="0" applyAlignment="0" applyProtection="0">
      <alignment horizontal="right" vertical="center"/>
    </xf>
    <xf numFmtId="0" fontId="21" fillId="26" borderId="323"/>
    <xf numFmtId="4" fontId="21" fillId="26" borderId="323"/>
    <xf numFmtId="0" fontId="52" fillId="0" borderId="321" applyNumberFormat="0" applyFill="0" applyAlignment="0" applyProtection="0"/>
    <xf numFmtId="0" fontId="19" fillId="52" borderId="322" applyNumberFormat="0" applyFont="0" applyAlignment="0" applyProtection="0"/>
    <xf numFmtId="0" fontId="27" fillId="52" borderId="322" applyNumberFormat="0" applyFont="0" applyAlignment="0" applyProtection="0"/>
    <xf numFmtId="0" fontId="21" fillId="0" borderId="323" applyNumberFormat="0" applyFill="0" applyAlignment="0" applyProtection="0"/>
    <xf numFmtId="0" fontId="37" fillId="0" borderId="321" applyNumberFormat="0" applyFill="0" applyAlignment="0" applyProtection="0"/>
    <xf numFmtId="0" fontId="52" fillId="0" borderId="321" applyNumberFormat="0" applyFill="0" applyAlignment="0" applyProtection="0"/>
    <xf numFmtId="0" fontId="36" fillId="36" borderId="320" applyNumberFormat="0" applyAlignment="0" applyProtection="0"/>
    <xf numFmtId="0" fontId="33" fillId="49" borderId="320" applyNumberFormat="0" applyAlignment="0" applyProtection="0"/>
    <xf numFmtId="4" fontId="23" fillId="25" borderId="323">
      <alignment horizontal="right" vertical="center"/>
    </xf>
    <xf numFmtId="0" fontId="18" fillId="25" borderId="323">
      <alignment horizontal="right" vertical="center"/>
    </xf>
    <xf numFmtId="167" fontId="21" fillId="53" borderId="323" applyNumberFormat="0" applyFont="0" applyBorder="0" applyAlignment="0" applyProtection="0">
      <alignment horizontal="right" vertical="center"/>
    </xf>
    <xf numFmtId="0" fontId="37" fillId="0" borderId="321" applyNumberFormat="0" applyFill="0" applyAlignment="0" applyProtection="0"/>
    <xf numFmtId="49" fontId="21" fillId="0" borderId="323" applyNumberFormat="0" applyFont="0" applyFill="0" applyBorder="0" applyProtection="0">
      <alignment horizontal="left" vertical="center" indent="2"/>
    </xf>
    <xf numFmtId="49" fontId="21" fillId="0" borderId="324" applyNumberFormat="0" applyFont="0" applyFill="0" applyBorder="0" applyProtection="0">
      <alignment horizontal="left" vertical="center" indent="5"/>
    </xf>
    <xf numFmtId="49" fontId="21" fillId="0" borderId="323" applyNumberFormat="0" applyFont="0" applyFill="0" applyBorder="0" applyProtection="0">
      <alignment horizontal="left" vertical="center" indent="2"/>
    </xf>
    <xf numFmtId="4" fontId="21" fillId="0" borderId="323" applyFill="0" applyBorder="0" applyProtection="0">
      <alignment horizontal="right" vertical="center"/>
    </xf>
    <xf numFmtId="49" fontId="20" fillId="0" borderId="323" applyNumberFormat="0" applyFill="0" applyBorder="0" applyProtection="0">
      <alignment horizontal="left" vertical="center"/>
    </xf>
    <xf numFmtId="0" fontId="21" fillId="0" borderId="326">
      <alignment horizontal="left" vertical="center" wrapText="1" indent="2"/>
    </xf>
    <xf numFmtId="0" fontId="49" fillId="49" borderId="319" applyNumberFormat="0" applyAlignment="0" applyProtection="0"/>
    <xf numFmtId="0" fontId="18" fillId="27" borderId="325">
      <alignment horizontal="right" vertical="center"/>
    </xf>
    <xf numFmtId="0" fontId="36" fillId="36" borderId="320" applyNumberFormat="0" applyAlignment="0" applyProtection="0"/>
    <xf numFmtId="0" fontId="18" fillId="27" borderId="325">
      <alignment horizontal="right" vertical="center"/>
    </xf>
    <xf numFmtId="4" fontId="18" fillId="27" borderId="323">
      <alignment horizontal="right" vertical="center"/>
    </xf>
    <xf numFmtId="0" fontId="18" fillId="27" borderId="323">
      <alignment horizontal="right" vertical="center"/>
    </xf>
    <xf numFmtId="0" fontId="30" fillId="49" borderId="319" applyNumberFormat="0" applyAlignment="0" applyProtection="0"/>
    <xf numFmtId="0" fontId="32" fillId="49" borderId="320" applyNumberFormat="0" applyAlignment="0" applyProtection="0"/>
    <xf numFmtId="0" fontId="37" fillId="0" borderId="321" applyNumberFormat="0" applyFill="0" applyAlignment="0" applyProtection="0"/>
    <xf numFmtId="0" fontId="21" fillId="26" borderId="323"/>
    <xf numFmtId="4" fontId="21" fillId="26" borderId="323"/>
    <xf numFmtId="4" fontId="18" fillId="27" borderId="323">
      <alignment horizontal="right" vertical="center"/>
    </xf>
    <xf numFmtId="0" fontId="23" fillId="25" borderId="323">
      <alignment horizontal="right" vertical="center"/>
    </xf>
    <xf numFmtId="0" fontId="36" fillId="36" borderId="320" applyNumberFormat="0" applyAlignment="0" applyProtection="0"/>
    <xf numFmtId="0" fontId="33" fillId="49" borderId="320" applyNumberFormat="0" applyAlignment="0" applyProtection="0"/>
    <xf numFmtId="4" fontId="21" fillId="0" borderId="323">
      <alignment horizontal="right" vertical="center"/>
    </xf>
    <xf numFmtId="0" fontId="21" fillId="27" borderId="326">
      <alignment horizontal="left" vertical="center" wrapText="1" indent="2"/>
    </xf>
    <xf numFmtId="0" fontId="21" fillId="0" borderId="326">
      <alignment horizontal="left" vertical="center" wrapText="1" indent="2"/>
    </xf>
    <xf numFmtId="0" fontId="49" fillId="49" borderId="319" applyNumberFormat="0" applyAlignment="0" applyProtection="0"/>
    <xf numFmtId="0" fontId="45" fillId="36" borderId="320" applyNumberFormat="0" applyAlignment="0" applyProtection="0"/>
    <xf numFmtId="0" fontId="32" fillId="49" borderId="320" applyNumberFormat="0" applyAlignment="0" applyProtection="0"/>
    <xf numFmtId="0" fontId="30" fillId="49" borderId="319" applyNumberFormat="0" applyAlignment="0" applyProtection="0"/>
    <xf numFmtId="0" fontId="18" fillId="27" borderId="325">
      <alignment horizontal="right" vertical="center"/>
    </xf>
    <xf numFmtId="0" fontId="23" fillId="25" borderId="323">
      <alignment horizontal="right" vertical="center"/>
    </xf>
    <xf numFmtId="4" fontId="18" fillId="25" borderId="323">
      <alignment horizontal="right" vertical="center"/>
    </xf>
    <xf numFmtId="4" fontId="18" fillId="27" borderId="323">
      <alignment horizontal="right" vertical="center"/>
    </xf>
    <xf numFmtId="49" fontId="21" fillId="0" borderId="324" applyNumberFormat="0" applyFont="0" applyFill="0" applyBorder="0" applyProtection="0">
      <alignment horizontal="left" vertical="center" indent="5"/>
    </xf>
    <xf numFmtId="4" fontId="21" fillId="0" borderId="323" applyFill="0" applyBorder="0" applyProtection="0">
      <alignment horizontal="right" vertical="center"/>
    </xf>
    <xf numFmtId="4" fontId="18" fillId="25" borderId="323">
      <alignment horizontal="right" vertical="center"/>
    </xf>
    <xf numFmtId="0" fontId="19" fillId="52" borderId="338" applyNumberFormat="0" applyFont="0" applyAlignment="0" applyProtection="0"/>
    <xf numFmtId="0" fontId="45" fillId="36" borderId="320" applyNumberFormat="0" applyAlignment="0" applyProtection="0"/>
    <xf numFmtId="0" fontId="36" fillId="36" borderId="320" applyNumberFormat="0" applyAlignment="0" applyProtection="0"/>
    <xf numFmtId="0" fontId="32" fillId="49" borderId="320" applyNumberFormat="0" applyAlignment="0" applyProtection="0"/>
    <xf numFmtId="0" fontId="21" fillId="27" borderId="326">
      <alignment horizontal="left" vertical="center" wrapText="1" indent="2"/>
    </xf>
    <xf numFmtId="0" fontId="21" fillId="0" borderId="326">
      <alignment horizontal="left" vertical="center" wrapText="1" indent="2"/>
    </xf>
    <xf numFmtId="0" fontId="21" fillId="27" borderId="326">
      <alignment horizontal="left" vertical="center" wrapText="1" indent="2"/>
    </xf>
    <xf numFmtId="0" fontId="21" fillId="0" borderId="326">
      <alignment horizontal="left" vertical="center" wrapText="1" indent="2"/>
    </xf>
    <xf numFmtId="0" fontId="30" fillId="49" borderId="319" applyNumberFormat="0" applyAlignment="0" applyProtection="0"/>
    <xf numFmtId="0" fontId="32" fillId="49" borderId="320" applyNumberFormat="0" applyAlignment="0" applyProtection="0"/>
    <xf numFmtId="0" fontId="33" fillId="49" borderId="320" applyNumberFormat="0" applyAlignment="0" applyProtection="0"/>
    <xf numFmtId="0" fontId="36" fillId="36" borderId="320" applyNumberFormat="0" applyAlignment="0" applyProtection="0"/>
    <xf numFmtId="0" fontId="37" fillId="0" borderId="321" applyNumberFormat="0" applyFill="0" applyAlignment="0" applyProtection="0"/>
    <xf numFmtId="0" fontId="45" fillId="36" borderId="320" applyNumberFormat="0" applyAlignment="0" applyProtection="0"/>
    <xf numFmtId="0" fontId="27" fillId="52" borderId="322" applyNumberFormat="0" applyFont="0" applyAlignment="0" applyProtection="0"/>
    <xf numFmtId="0" fontId="19" fillId="52" borderId="322" applyNumberFormat="0" applyFont="0" applyAlignment="0" applyProtection="0"/>
    <xf numFmtId="0" fontId="49" fillId="49" borderId="319" applyNumberFormat="0" applyAlignment="0" applyProtection="0"/>
    <xf numFmtId="0" fontId="52" fillId="0" borderId="321" applyNumberFormat="0" applyFill="0" applyAlignment="0" applyProtection="0"/>
    <xf numFmtId="0" fontId="33" fillId="49" borderId="320" applyNumberFormat="0" applyAlignment="0" applyProtection="0"/>
    <xf numFmtId="0" fontId="45" fillId="36" borderId="320" applyNumberFormat="0" applyAlignment="0" applyProtection="0"/>
    <xf numFmtId="0" fontId="27" fillId="52" borderId="322" applyNumberFormat="0" applyFont="0" applyAlignment="0" applyProtection="0"/>
    <xf numFmtId="0" fontId="49" fillId="49" borderId="319" applyNumberFormat="0" applyAlignment="0" applyProtection="0"/>
    <xf numFmtId="0" fontId="52" fillId="0" borderId="321" applyNumberFormat="0" applyFill="0" applyAlignment="0" applyProtection="0"/>
    <xf numFmtId="0" fontId="18" fillId="27" borderId="315">
      <alignment horizontal="right" vertical="center"/>
    </xf>
    <xf numFmtId="4" fontId="18" fillId="27" borderId="315">
      <alignment horizontal="right" vertical="center"/>
    </xf>
    <xf numFmtId="0" fontId="18" fillId="27" borderId="316">
      <alignment horizontal="right" vertical="center"/>
    </xf>
    <xf numFmtId="4" fontId="18" fillId="27" borderId="316">
      <alignment horizontal="right" vertical="center"/>
    </xf>
    <xf numFmtId="0" fontId="33" fillId="49" borderId="320" applyNumberFormat="0" applyAlignment="0" applyProtection="0"/>
    <xf numFmtId="0" fontId="21" fillId="27" borderId="317">
      <alignment horizontal="left" vertical="center" wrapText="1" indent="2"/>
    </xf>
    <xf numFmtId="0" fontId="21" fillId="0" borderId="317">
      <alignment horizontal="left" vertical="center" wrapText="1" indent="2"/>
    </xf>
    <xf numFmtId="0" fontId="21" fillId="25" borderId="315">
      <alignment horizontal="left" vertical="center"/>
    </xf>
    <xf numFmtId="0" fontId="45" fillId="36" borderId="320" applyNumberFormat="0" applyAlignment="0" applyProtection="0"/>
    <xf numFmtId="0" fontId="49" fillId="49" borderId="319" applyNumberFormat="0" applyAlignment="0" applyProtection="0"/>
    <xf numFmtId="0" fontId="52" fillId="0" borderId="321" applyNumberFormat="0" applyFill="0" applyAlignment="0" applyProtection="0"/>
    <xf numFmtId="49" fontId="21" fillId="0" borderId="315" applyNumberFormat="0" applyFont="0" applyFill="0" applyBorder="0" applyProtection="0">
      <alignment horizontal="left" vertical="center" indent="5"/>
    </xf>
    <xf numFmtId="0" fontId="30" fillId="49" borderId="319" applyNumberFormat="0" applyAlignment="0" applyProtection="0"/>
    <xf numFmtId="0" fontId="32" fillId="49" borderId="320" applyNumberFormat="0" applyAlignment="0" applyProtection="0"/>
    <xf numFmtId="0" fontId="37" fillId="0" borderId="321" applyNumberFormat="0" applyFill="0" applyAlignment="0" applyProtection="0"/>
    <xf numFmtId="49" fontId="21" fillId="0" borderId="323" applyNumberFormat="0" applyFont="0" applyFill="0" applyBorder="0" applyProtection="0">
      <alignment horizontal="left" vertical="center" indent="2"/>
    </xf>
    <xf numFmtId="0" fontId="18" fillId="25" borderId="323">
      <alignment horizontal="right" vertical="center"/>
    </xf>
    <xf numFmtId="4" fontId="18" fillId="25" borderId="323">
      <alignment horizontal="right" vertical="center"/>
    </xf>
    <xf numFmtId="0" fontId="23" fillId="25" borderId="323">
      <alignment horizontal="right" vertical="center"/>
    </xf>
    <xf numFmtId="4" fontId="23" fillId="25" borderId="323">
      <alignment horizontal="right" vertical="center"/>
    </xf>
    <xf numFmtId="0" fontId="18" fillId="27" borderId="323">
      <alignment horizontal="right" vertical="center"/>
    </xf>
    <xf numFmtId="4" fontId="18" fillId="27" borderId="323">
      <alignment horizontal="right" vertical="center"/>
    </xf>
    <xf numFmtId="0" fontId="18" fillId="27" borderId="323">
      <alignment horizontal="right" vertical="center"/>
    </xf>
    <xf numFmtId="4" fontId="18" fillId="27" borderId="323">
      <alignment horizontal="right" vertical="center"/>
    </xf>
    <xf numFmtId="0" fontId="36" fillId="36" borderId="320" applyNumberFormat="0" applyAlignment="0" applyProtection="0"/>
    <xf numFmtId="0" fontId="21" fillId="0" borderId="323">
      <alignment horizontal="right" vertical="center"/>
    </xf>
    <xf numFmtId="4" fontId="21" fillId="0" borderId="323">
      <alignment horizontal="right" vertical="center"/>
    </xf>
    <xf numFmtId="4" fontId="21" fillId="0" borderId="323" applyFill="0" applyBorder="0" applyProtection="0">
      <alignment horizontal="right" vertical="center"/>
    </xf>
    <xf numFmtId="49" fontId="20" fillId="0" borderId="323" applyNumberFormat="0" applyFill="0" applyBorder="0" applyProtection="0">
      <alignment horizontal="left" vertical="center"/>
    </xf>
    <xf numFmtId="0" fontId="21" fillId="0" borderId="323" applyNumberFormat="0" applyFill="0" applyAlignment="0" applyProtection="0"/>
    <xf numFmtId="167" fontId="21" fillId="53" borderId="323" applyNumberFormat="0" applyFont="0" applyBorder="0" applyAlignment="0" applyProtection="0">
      <alignment horizontal="right" vertical="center"/>
    </xf>
    <xf numFmtId="0" fontId="21" fillId="26" borderId="323"/>
    <xf numFmtId="4" fontId="21" fillId="26" borderId="323"/>
    <xf numFmtId="4" fontId="18" fillId="27" borderId="323">
      <alignment horizontal="right" vertical="center"/>
    </xf>
    <xf numFmtId="0" fontId="21" fillId="26" borderId="323"/>
    <xf numFmtId="0" fontId="32" fillId="49" borderId="320" applyNumberFormat="0" applyAlignment="0" applyProtection="0"/>
    <xf numFmtId="0" fontId="18" fillId="25" borderId="323">
      <alignment horizontal="right" vertical="center"/>
    </xf>
    <xf numFmtId="0" fontId="21" fillId="0" borderId="323">
      <alignment horizontal="right" vertical="center"/>
    </xf>
    <xf numFmtId="0" fontId="52" fillId="0" borderId="321" applyNumberFormat="0" applyFill="0" applyAlignment="0" applyProtection="0"/>
    <xf numFmtId="0" fontId="21" fillId="25" borderId="324">
      <alignment horizontal="left" vertical="center"/>
    </xf>
    <xf numFmtId="0" fontId="45" fillId="36" borderId="320" applyNumberFormat="0" applyAlignment="0" applyProtection="0"/>
    <xf numFmtId="167" fontId="21" fillId="53" borderId="323" applyNumberFormat="0" applyFont="0" applyBorder="0" applyAlignment="0" applyProtection="0">
      <alignment horizontal="right" vertical="center"/>
    </xf>
    <xf numFmtId="0" fontId="27" fillId="52" borderId="322" applyNumberFormat="0" applyFont="0" applyAlignment="0" applyProtection="0"/>
    <xf numFmtId="0" fontId="21" fillId="0" borderId="326">
      <alignment horizontal="left" vertical="center" wrapText="1" indent="2"/>
    </xf>
    <xf numFmtId="4" fontId="21" fillId="26" borderId="323"/>
    <xf numFmtId="49" fontId="20" fillId="0" borderId="323" applyNumberFormat="0" applyFill="0" applyBorder="0" applyProtection="0">
      <alignment horizontal="left" vertical="center"/>
    </xf>
    <xf numFmtId="0" fontId="21" fillId="0" borderId="323">
      <alignment horizontal="right" vertical="center"/>
    </xf>
    <xf numFmtId="4" fontId="18" fillId="27" borderId="325">
      <alignment horizontal="right" vertical="center"/>
    </xf>
    <xf numFmtId="4" fontId="18" fillId="27" borderId="323">
      <alignment horizontal="right" vertical="center"/>
    </xf>
    <xf numFmtId="4" fontId="18" fillId="27" borderId="323">
      <alignment horizontal="right" vertical="center"/>
    </xf>
    <xf numFmtId="0" fontId="23" fillId="25" borderId="323">
      <alignment horizontal="right" vertical="center"/>
    </xf>
    <xf numFmtId="0" fontId="18" fillId="25" borderId="323">
      <alignment horizontal="right" vertical="center"/>
    </xf>
    <xf numFmtId="49" fontId="21" fillId="0" borderId="323" applyNumberFormat="0" applyFont="0" applyFill="0" applyBorder="0" applyProtection="0">
      <alignment horizontal="left" vertical="center" indent="2"/>
    </xf>
    <xf numFmtId="0" fontId="45" fillId="36" borderId="320" applyNumberFormat="0" applyAlignment="0" applyProtection="0"/>
    <xf numFmtId="0" fontId="30" fillId="49" borderId="319" applyNumberFormat="0" applyAlignment="0" applyProtection="0"/>
    <xf numFmtId="49" fontId="21" fillId="0" borderId="323" applyNumberFormat="0" applyFont="0" applyFill="0" applyBorder="0" applyProtection="0">
      <alignment horizontal="left" vertical="center" indent="2"/>
    </xf>
    <xf numFmtId="0" fontId="36" fillId="36" borderId="320" applyNumberFormat="0" applyAlignment="0" applyProtection="0"/>
    <xf numFmtId="4" fontId="21" fillId="0" borderId="323" applyFill="0" applyBorder="0" applyProtection="0">
      <alignment horizontal="right" vertical="center"/>
    </xf>
    <xf numFmtId="0" fontId="33" fillId="49" borderId="320" applyNumberFormat="0" applyAlignment="0" applyProtection="0"/>
    <xf numFmtId="0" fontId="52" fillId="0" borderId="321" applyNumberFormat="0" applyFill="0" applyAlignment="0" applyProtection="0"/>
    <xf numFmtId="0" fontId="49" fillId="49" borderId="319" applyNumberFormat="0" applyAlignment="0" applyProtection="0"/>
    <xf numFmtId="0" fontId="21" fillId="0" borderId="323" applyNumberFormat="0" applyFill="0" applyAlignment="0" applyProtection="0"/>
    <xf numFmtId="4" fontId="21" fillId="0" borderId="323">
      <alignment horizontal="right" vertical="center"/>
    </xf>
    <xf numFmtId="0" fontId="21" fillId="0" borderId="323">
      <alignment horizontal="right" vertical="center"/>
    </xf>
    <xf numFmtId="0" fontId="45" fillId="36" borderId="320" applyNumberFormat="0" applyAlignment="0" applyProtection="0"/>
    <xf numFmtId="0" fontId="30" fillId="49" borderId="319" applyNumberFormat="0" applyAlignment="0" applyProtection="0"/>
    <xf numFmtId="0" fontId="32" fillId="49" borderId="320" applyNumberFormat="0" applyAlignment="0" applyProtection="0"/>
    <xf numFmtId="0" fontId="21" fillId="27" borderId="326">
      <alignment horizontal="left" vertical="center" wrapText="1" indent="2"/>
    </xf>
    <xf numFmtId="0" fontId="33" fillId="49" borderId="320" applyNumberFormat="0" applyAlignment="0" applyProtection="0"/>
    <xf numFmtId="0" fontId="33" fillId="49" borderId="320" applyNumberFormat="0" applyAlignment="0" applyProtection="0"/>
    <xf numFmtId="4" fontId="18" fillId="27" borderId="324">
      <alignment horizontal="right" vertical="center"/>
    </xf>
    <xf numFmtId="0" fontId="18" fillId="27" borderId="324">
      <alignment horizontal="right" vertical="center"/>
    </xf>
    <xf numFmtId="0" fontId="18" fillId="27" borderId="323">
      <alignment horizontal="right" vertical="center"/>
    </xf>
    <xf numFmtId="4" fontId="23" fillId="25" borderId="323">
      <alignment horizontal="right" vertical="center"/>
    </xf>
    <xf numFmtId="0" fontId="36" fillId="36" borderId="320" applyNumberFormat="0" applyAlignment="0" applyProtection="0"/>
    <xf numFmtId="0" fontId="37" fillId="0" borderId="321" applyNumberFormat="0" applyFill="0" applyAlignment="0" applyProtection="0"/>
    <xf numFmtId="0" fontId="52" fillId="0" borderId="321" applyNumberFormat="0" applyFill="0" applyAlignment="0" applyProtection="0"/>
    <xf numFmtId="0" fontId="27" fillId="52" borderId="322" applyNumberFormat="0" applyFont="0" applyAlignment="0" applyProtection="0"/>
    <xf numFmtId="0" fontId="45" fillId="36" borderId="320" applyNumberFormat="0" applyAlignment="0" applyProtection="0"/>
    <xf numFmtId="49" fontId="20" fillId="0" borderId="323" applyNumberFormat="0" applyFill="0" applyBorder="0" applyProtection="0">
      <alignment horizontal="left" vertical="center"/>
    </xf>
    <xf numFmtId="0" fontId="21" fillId="27" borderId="326">
      <alignment horizontal="left" vertical="center" wrapText="1" indent="2"/>
    </xf>
    <xf numFmtId="0" fontId="33" fillId="49" borderId="320" applyNumberFormat="0" applyAlignment="0" applyProtection="0"/>
    <xf numFmtId="0" fontId="21" fillId="0" borderId="326">
      <alignment horizontal="left" vertical="center" wrapText="1" indent="2"/>
    </xf>
    <xf numFmtId="0" fontId="27" fillId="52" borderId="322" applyNumberFormat="0" applyFont="0" applyAlignment="0" applyProtection="0"/>
    <xf numFmtId="0" fontId="19" fillId="52" borderId="322" applyNumberFormat="0" applyFont="0" applyAlignment="0" applyProtection="0"/>
    <xf numFmtId="0" fontId="49" fillId="49" borderId="319" applyNumberFormat="0" applyAlignment="0" applyProtection="0"/>
    <xf numFmtId="0" fontId="52" fillId="0" borderId="321" applyNumberFormat="0" applyFill="0" applyAlignment="0" applyProtection="0"/>
    <xf numFmtId="4" fontId="21" fillId="26" borderId="323"/>
    <xf numFmtId="0" fontId="18" fillId="27" borderId="323">
      <alignment horizontal="right" vertical="center"/>
    </xf>
    <xf numFmtId="0" fontId="52" fillId="0" borderId="321" applyNumberFormat="0" applyFill="0" applyAlignment="0" applyProtection="0"/>
    <xf numFmtId="4" fontId="18" fillId="27" borderId="325">
      <alignment horizontal="right" vertical="center"/>
    </xf>
    <xf numFmtId="0" fontId="32" fillId="49" borderId="320" applyNumberFormat="0" applyAlignment="0" applyProtection="0"/>
    <xf numFmtId="0" fontId="18" fillId="27" borderId="324">
      <alignment horizontal="right" vertical="center"/>
    </xf>
    <xf numFmtId="0" fontId="33" fillId="49" borderId="320" applyNumberFormat="0" applyAlignment="0" applyProtection="0"/>
    <xf numFmtId="0" fontId="37" fillId="0" borderId="321" applyNumberFormat="0" applyFill="0" applyAlignment="0" applyProtection="0"/>
    <xf numFmtId="0" fontId="27" fillId="52" borderId="322" applyNumberFormat="0" applyFont="0" applyAlignment="0" applyProtection="0"/>
    <xf numFmtId="4" fontId="18" fillId="27" borderId="324">
      <alignment horizontal="right" vertical="center"/>
    </xf>
    <xf numFmtId="0" fontId="21" fillId="27" borderId="326">
      <alignment horizontal="left" vertical="center" wrapText="1" indent="2"/>
    </xf>
    <xf numFmtId="0" fontId="21" fillId="26" borderId="323"/>
    <xf numFmtId="167" fontId="21" fillId="53" borderId="323" applyNumberFormat="0" applyFont="0" applyBorder="0" applyAlignment="0" applyProtection="0">
      <alignment horizontal="right" vertical="center"/>
    </xf>
    <xf numFmtId="0" fontId="21" fillId="0" borderId="323" applyNumberFormat="0" applyFill="0" applyAlignment="0" applyProtection="0"/>
    <xf numFmtId="4" fontId="21" fillId="0" borderId="323" applyFill="0" applyBorder="0" applyProtection="0">
      <alignment horizontal="right" vertical="center"/>
    </xf>
    <xf numFmtId="4" fontId="18" fillId="25" borderId="323">
      <alignment horizontal="right" vertical="center"/>
    </xf>
    <xf numFmtId="0" fontId="37" fillId="0" borderId="321" applyNumberFormat="0" applyFill="0" applyAlignment="0" applyProtection="0"/>
    <xf numFmtId="49" fontId="20" fillId="0" borderId="323" applyNumberFormat="0" applyFill="0" applyBorder="0" applyProtection="0">
      <alignment horizontal="left" vertical="center"/>
    </xf>
    <xf numFmtId="49" fontId="21" fillId="0" borderId="324" applyNumberFormat="0" applyFont="0" applyFill="0" applyBorder="0" applyProtection="0">
      <alignment horizontal="left" vertical="center" indent="5"/>
    </xf>
    <xf numFmtId="0" fontId="21" fillId="25" borderId="324">
      <alignment horizontal="left" vertical="center"/>
    </xf>
    <xf numFmtId="0" fontId="33" fillId="49" borderId="320" applyNumberFormat="0" applyAlignment="0" applyProtection="0"/>
    <xf numFmtId="4" fontId="18" fillId="27" borderId="325">
      <alignment horizontal="right" vertical="center"/>
    </xf>
    <xf numFmtId="0" fontId="45" fillId="36" borderId="320" applyNumberFormat="0" applyAlignment="0" applyProtection="0"/>
    <xf numFmtId="0" fontId="45" fillId="36" borderId="320" applyNumberFormat="0" applyAlignment="0" applyProtection="0"/>
    <xf numFmtId="0" fontId="27" fillId="52" borderId="322" applyNumberFormat="0" applyFont="0" applyAlignment="0" applyProtection="0"/>
    <xf numFmtId="0" fontId="49" fillId="49" borderId="319" applyNumberFormat="0" applyAlignment="0" applyProtection="0"/>
    <xf numFmtId="0" fontId="52" fillId="0" borderId="321" applyNumberFormat="0" applyFill="0" applyAlignment="0" applyProtection="0"/>
    <xf numFmtId="0" fontId="18" fillId="27" borderId="323">
      <alignment horizontal="right" vertical="center"/>
    </xf>
    <xf numFmtId="0" fontId="19" fillId="52" borderId="322" applyNumberFormat="0" applyFont="0" applyAlignment="0" applyProtection="0"/>
    <xf numFmtId="4" fontId="21" fillId="0" borderId="323">
      <alignment horizontal="right" vertical="center"/>
    </xf>
    <xf numFmtId="0" fontId="52" fillId="0" borderId="321" applyNumberFormat="0" applyFill="0" applyAlignment="0" applyProtection="0"/>
    <xf numFmtId="0" fontId="18" fillId="27" borderId="323">
      <alignment horizontal="right" vertical="center"/>
    </xf>
    <xf numFmtId="0" fontId="18" fillId="27" borderId="323">
      <alignment horizontal="right" vertical="center"/>
    </xf>
    <xf numFmtId="4" fontId="23" fillId="25" borderId="323">
      <alignment horizontal="right" vertical="center"/>
    </xf>
    <xf numFmtId="0" fontId="18" fillId="25" borderId="323">
      <alignment horizontal="right" vertical="center"/>
    </xf>
    <xf numFmtId="4" fontId="18" fillId="25" borderId="323">
      <alignment horizontal="right" vertical="center"/>
    </xf>
    <xf numFmtId="0" fontId="23" fillId="25" borderId="323">
      <alignment horizontal="right" vertical="center"/>
    </xf>
    <xf numFmtId="4" fontId="23" fillId="25" borderId="323">
      <alignment horizontal="right" vertical="center"/>
    </xf>
    <xf numFmtId="0" fontId="18" fillId="27" borderId="323">
      <alignment horizontal="right" vertical="center"/>
    </xf>
    <xf numFmtId="4" fontId="18" fillId="27" borderId="323">
      <alignment horizontal="right" vertical="center"/>
    </xf>
    <xf numFmtId="0" fontId="18" fillId="27" borderId="323">
      <alignment horizontal="right" vertical="center"/>
    </xf>
    <xf numFmtId="4" fontId="18" fillId="27" borderId="323">
      <alignment horizontal="right" vertical="center"/>
    </xf>
    <xf numFmtId="0" fontId="18" fillId="27" borderId="324">
      <alignment horizontal="right" vertical="center"/>
    </xf>
    <xf numFmtId="4" fontId="18" fillId="27" borderId="324">
      <alignment horizontal="right" vertical="center"/>
    </xf>
    <xf numFmtId="0" fontId="18" fillId="27" borderId="325">
      <alignment horizontal="right" vertical="center"/>
    </xf>
    <xf numFmtId="4" fontId="18" fillId="27" borderId="325">
      <alignment horizontal="right" vertical="center"/>
    </xf>
    <xf numFmtId="0" fontId="33" fillId="49" borderId="320" applyNumberFormat="0" applyAlignment="0" applyProtection="0"/>
    <xf numFmtId="0" fontId="21" fillId="27" borderId="326">
      <alignment horizontal="left" vertical="center" wrapText="1" indent="2"/>
    </xf>
    <xf numFmtId="0" fontId="21" fillId="0" borderId="326">
      <alignment horizontal="left" vertical="center" wrapText="1" indent="2"/>
    </xf>
    <xf numFmtId="0" fontId="21" fillId="25" borderId="324">
      <alignment horizontal="left" vertical="center"/>
    </xf>
    <xf numFmtId="0" fontId="45" fillId="36" borderId="320" applyNumberFormat="0" applyAlignment="0" applyProtection="0"/>
    <xf numFmtId="0" fontId="21" fillId="0" borderId="323">
      <alignment horizontal="right" vertical="center"/>
    </xf>
    <xf numFmtId="4" fontId="21" fillId="0" borderId="323">
      <alignment horizontal="right" vertical="center"/>
    </xf>
    <xf numFmtId="0" fontId="21" fillId="0" borderId="323" applyNumberFormat="0" applyFill="0" applyAlignment="0" applyProtection="0"/>
    <xf numFmtId="0" fontId="49" fillId="49" borderId="319" applyNumberFormat="0" applyAlignment="0" applyProtection="0"/>
    <xf numFmtId="167" fontId="21" fillId="53" borderId="323" applyNumberFormat="0" applyFont="0" applyBorder="0" applyAlignment="0" applyProtection="0">
      <alignment horizontal="right" vertical="center"/>
    </xf>
    <xf numFmtId="0" fontId="21" fillId="26" borderId="323"/>
    <xf numFmtId="4" fontId="21" fillId="26" borderId="323"/>
    <xf numFmtId="0" fontId="52" fillId="0" borderId="321" applyNumberFormat="0" applyFill="0" applyAlignment="0" applyProtection="0"/>
    <xf numFmtId="0" fontId="19" fillId="52" borderId="322" applyNumberFormat="0" applyFont="0" applyAlignment="0" applyProtection="0"/>
    <xf numFmtId="0" fontId="27" fillId="52" borderId="322" applyNumberFormat="0" applyFont="0" applyAlignment="0" applyProtection="0"/>
    <xf numFmtId="0" fontId="21" fillId="0" borderId="323" applyNumberFormat="0" applyFill="0" applyAlignment="0" applyProtection="0"/>
    <xf numFmtId="0" fontId="37" fillId="0" borderId="321" applyNumberFormat="0" applyFill="0" applyAlignment="0" applyProtection="0"/>
    <xf numFmtId="0" fontId="52" fillId="0" borderId="321" applyNumberFormat="0" applyFill="0" applyAlignment="0" applyProtection="0"/>
    <xf numFmtId="0" fontId="36" fillId="36" borderId="320" applyNumberFormat="0" applyAlignment="0" applyProtection="0"/>
    <xf numFmtId="0" fontId="33" fillId="49" borderId="320" applyNumberFormat="0" applyAlignment="0" applyProtection="0"/>
    <xf numFmtId="4" fontId="23" fillId="25" borderId="323">
      <alignment horizontal="right" vertical="center"/>
    </xf>
    <xf numFmtId="0" fontId="18" fillId="25" borderId="323">
      <alignment horizontal="right" vertical="center"/>
    </xf>
    <xf numFmtId="167" fontId="21" fillId="53" borderId="323" applyNumberFormat="0" applyFont="0" applyBorder="0" applyAlignment="0" applyProtection="0">
      <alignment horizontal="right" vertical="center"/>
    </xf>
    <xf numFmtId="0" fontId="37" fillId="0" borderId="321" applyNumberFormat="0" applyFill="0" applyAlignment="0" applyProtection="0"/>
    <xf numFmtId="49" fontId="21" fillId="0" borderId="323" applyNumberFormat="0" applyFont="0" applyFill="0" applyBorder="0" applyProtection="0">
      <alignment horizontal="left" vertical="center" indent="2"/>
    </xf>
    <xf numFmtId="49" fontId="21" fillId="0" borderId="324" applyNumberFormat="0" applyFont="0" applyFill="0" applyBorder="0" applyProtection="0">
      <alignment horizontal="left" vertical="center" indent="5"/>
    </xf>
    <xf numFmtId="49" fontId="21" fillId="0" borderId="323" applyNumberFormat="0" applyFont="0" applyFill="0" applyBorder="0" applyProtection="0">
      <alignment horizontal="left" vertical="center" indent="2"/>
    </xf>
    <xf numFmtId="4" fontId="21" fillId="0" borderId="323" applyFill="0" applyBorder="0" applyProtection="0">
      <alignment horizontal="right" vertical="center"/>
    </xf>
    <xf numFmtId="49" fontId="20" fillId="0" borderId="323" applyNumberFormat="0" applyFill="0" applyBorder="0" applyProtection="0">
      <alignment horizontal="left" vertical="center"/>
    </xf>
    <xf numFmtId="0" fontId="21" fillId="0" borderId="326">
      <alignment horizontal="left" vertical="center" wrapText="1" indent="2"/>
    </xf>
    <xf numFmtId="0" fontId="49" fillId="49" borderId="319" applyNumberFormat="0" applyAlignment="0" applyProtection="0"/>
    <xf numFmtId="0" fontId="18" fillId="27" borderId="325">
      <alignment horizontal="right" vertical="center"/>
    </xf>
    <xf numFmtId="0" fontId="36" fillId="36" borderId="320" applyNumberFormat="0" applyAlignment="0" applyProtection="0"/>
    <xf numFmtId="0" fontId="18" fillId="27" borderId="325">
      <alignment horizontal="right" vertical="center"/>
    </xf>
    <xf numFmtId="4" fontId="18" fillId="27" borderId="323">
      <alignment horizontal="right" vertical="center"/>
    </xf>
    <xf numFmtId="0" fontId="18" fillId="27" borderId="323">
      <alignment horizontal="right" vertical="center"/>
    </xf>
    <xf numFmtId="0" fontId="30" fillId="49" borderId="319" applyNumberFormat="0" applyAlignment="0" applyProtection="0"/>
    <xf numFmtId="0" fontId="32" fillId="49" borderId="320" applyNumberFormat="0" applyAlignment="0" applyProtection="0"/>
    <xf numFmtId="0" fontId="37" fillId="0" borderId="321" applyNumberFormat="0" applyFill="0" applyAlignment="0" applyProtection="0"/>
    <xf numFmtId="0" fontId="21" fillId="26" borderId="323"/>
    <xf numFmtId="4" fontId="21" fillId="26" borderId="323"/>
    <xf numFmtId="4" fontId="18" fillId="27" borderId="323">
      <alignment horizontal="right" vertical="center"/>
    </xf>
    <xf numFmtId="0" fontId="23" fillId="25" borderId="323">
      <alignment horizontal="right" vertical="center"/>
    </xf>
    <xf numFmtId="0" fontId="36" fillId="36" borderId="320" applyNumberFormat="0" applyAlignment="0" applyProtection="0"/>
    <xf numFmtId="0" fontId="33" fillId="49" borderId="320" applyNumberFormat="0" applyAlignment="0" applyProtection="0"/>
    <xf numFmtId="4" fontId="21" fillId="0" borderId="323">
      <alignment horizontal="right" vertical="center"/>
    </xf>
    <xf numFmtId="0" fontId="21" fillId="27" borderId="326">
      <alignment horizontal="left" vertical="center" wrapText="1" indent="2"/>
    </xf>
    <xf numFmtId="0" fontId="21" fillId="0" borderId="326">
      <alignment horizontal="left" vertical="center" wrapText="1" indent="2"/>
    </xf>
    <xf numFmtId="0" fontId="49" fillId="49" borderId="319" applyNumberFormat="0" applyAlignment="0" applyProtection="0"/>
    <xf numFmtId="0" fontId="45" fillId="36" borderId="320" applyNumberFormat="0" applyAlignment="0" applyProtection="0"/>
    <xf numFmtId="0" fontId="32" fillId="49" borderId="320" applyNumberFormat="0" applyAlignment="0" applyProtection="0"/>
    <xf numFmtId="0" fontId="30" fillId="49" borderId="319" applyNumberFormat="0" applyAlignment="0" applyProtection="0"/>
    <xf numFmtId="0" fontId="18" fillId="27" borderId="325">
      <alignment horizontal="right" vertical="center"/>
    </xf>
    <xf numFmtId="0" fontId="23" fillId="25" borderId="323">
      <alignment horizontal="right" vertical="center"/>
    </xf>
    <xf numFmtId="4" fontId="18" fillId="25" borderId="323">
      <alignment horizontal="right" vertical="center"/>
    </xf>
    <xf numFmtId="4" fontId="18" fillId="27" borderId="323">
      <alignment horizontal="right" vertical="center"/>
    </xf>
    <xf numFmtId="49" fontId="21" fillId="0" borderId="324" applyNumberFormat="0" applyFont="0" applyFill="0" applyBorder="0" applyProtection="0">
      <alignment horizontal="left" vertical="center" indent="5"/>
    </xf>
    <xf numFmtId="4" fontId="21" fillId="0" borderId="323" applyFill="0" applyBorder="0" applyProtection="0">
      <alignment horizontal="right" vertical="center"/>
    </xf>
    <xf numFmtId="4" fontId="18" fillId="25" borderId="323">
      <alignment horizontal="right" vertical="center"/>
    </xf>
    <xf numFmtId="0" fontId="45" fillId="36" borderId="320" applyNumberFormat="0" applyAlignment="0" applyProtection="0"/>
    <xf numFmtId="0" fontId="36" fillId="36" borderId="320" applyNumberFormat="0" applyAlignment="0" applyProtection="0"/>
    <xf numFmtId="0" fontId="32" fillId="49" borderId="320" applyNumberFormat="0" applyAlignment="0" applyProtection="0"/>
    <xf numFmtId="0" fontId="21" fillId="27" borderId="326">
      <alignment horizontal="left" vertical="center" wrapText="1" indent="2"/>
    </xf>
    <xf numFmtId="0" fontId="21" fillId="0" borderId="326">
      <alignment horizontal="left" vertical="center" wrapText="1" indent="2"/>
    </xf>
    <xf numFmtId="0" fontId="21" fillId="27" borderId="326">
      <alignment horizontal="left" vertical="center" wrapText="1" indent="2"/>
    </xf>
    <xf numFmtId="0" fontId="33" fillId="49" borderId="336" applyNumberFormat="0" applyAlignment="0" applyProtection="0"/>
    <xf numFmtId="0" fontId="5" fillId="4" borderId="1" applyNumberFormat="0" applyAlignment="0" applyProtection="0"/>
    <xf numFmtId="0" fontId="1" fillId="9" borderId="0" applyNumberFormat="0" applyBorder="0" applyAlignment="0" applyProtection="0"/>
    <xf numFmtId="0" fontId="23" fillId="25" borderId="339">
      <alignment horizontal="right" vertical="center"/>
    </xf>
    <xf numFmtId="0" fontId="1" fillId="14" borderId="0" applyNumberFormat="0" applyBorder="0" applyAlignment="0" applyProtection="0"/>
    <xf numFmtId="0" fontId="27" fillId="52" borderId="338" applyNumberFormat="0" applyFont="0" applyAlignment="0" applyProtection="0"/>
    <xf numFmtId="0" fontId="21" fillId="0" borderId="342">
      <alignment horizontal="left" vertical="center" wrapText="1" indent="2"/>
    </xf>
    <xf numFmtId="0" fontId="18" fillId="27" borderId="340">
      <alignment horizontal="right" vertical="center"/>
    </xf>
    <xf numFmtId="0" fontId="45" fillId="36" borderId="336" applyNumberFormat="0" applyAlignment="0" applyProtection="0"/>
    <xf numFmtId="0" fontId="21" fillId="27" borderId="334">
      <alignment horizontal="left" vertical="center" wrapText="1" indent="2"/>
    </xf>
    <xf numFmtId="0" fontId="21" fillId="0" borderId="334">
      <alignment horizontal="left" vertical="center" wrapText="1" indent="2"/>
    </xf>
    <xf numFmtId="0" fontId="18" fillId="27" borderId="341">
      <alignment horizontal="right" vertical="center"/>
    </xf>
    <xf numFmtId="4" fontId="21" fillId="26" borderId="339"/>
    <xf numFmtId="0" fontId="49" fillId="49" borderId="335" applyNumberFormat="0" applyAlignment="0" applyProtection="0"/>
    <xf numFmtId="0" fontId="1" fillId="21" borderId="0" applyNumberFormat="0" applyBorder="0" applyAlignment="0" applyProtection="0"/>
    <xf numFmtId="0" fontId="19" fillId="52" borderId="338" applyNumberFormat="0" applyFont="0" applyAlignment="0" applyProtection="0"/>
    <xf numFmtId="0" fontId="5" fillId="4" borderId="1" applyNumberFormat="0" applyAlignment="0" applyProtection="0"/>
    <xf numFmtId="0" fontId="45" fillId="36" borderId="336" applyNumberFormat="0" applyAlignment="0" applyProtection="0"/>
    <xf numFmtId="0" fontId="18" fillId="27" borderId="341">
      <alignment horizontal="right" vertical="center"/>
    </xf>
    <xf numFmtId="0" fontId="1" fillId="5" borderId="0" applyNumberFormat="0" applyBorder="0" applyAlignment="0" applyProtection="0"/>
    <xf numFmtId="0" fontId="18" fillId="27" borderId="339">
      <alignment horizontal="right" vertical="center"/>
    </xf>
    <xf numFmtId="4" fontId="18" fillId="27" borderId="340">
      <alignment horizontal="right" vertical="center"/>
    </xf>
    <xf numFmtId="49" fontId="21" fillId="0" borderId="340" applyNumberFormat="0" applyFont="0" applyFill="0" applyBorder="0" applyProtection="0">
      <alignment horizontal="left" vertical="center" indent="5"/>
    </xf>
    <xf numFmtId="4" fontId="18" fillId="25" borderId="339">
      <alignment horizontal="right" vertical="center"/>
    </xf>
    <xf numFmtId="0" fontId="49" fillId="49" borderId="335" applyNumberFormat="0" applyAlignment="0" applyProtection="0"/>
    <xf numFmtId="0" fontId="18" fillId="25" borderId="339">
      <alignment horizontal="right" vertical="center"/>
    </xf>
    <xf numFmtId="0" fontId="49" fillId="49" borderId="335" applyNumberFormat="0" applyAlignment="0" applyProtection="0"/>
    <xf numFmtId="0" fontId="1" fillId="8" borderId="0" applyNumberFormat="0" applyBorder="0" applyAlignment="0" applyProtection="0"/>
    <xf numFmtId="0" fontId="6" fillId="0" borderId="0" applyNumberFormat="0" applyFill="0" applyBorder="0" applyAlignment="0" applyProtection="0"/>
    <xf numFmtId="0" fontId="1" fillId="20" borderId="0" applyNumberFormat="0" applyBorder="0" applyAlignment="0" applyProtection="0"/>
    <xf numFmtId="0" fontId="21" fillId="26" borderId="339"/>
    <xf numFmtId="0" fontId="1" fillId="2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9" fillId="16"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9" fillId="10" borderId="0" applyNumberFormat="0" applyBorder="0" applyAlignment="0" applyProtection="0"/>
    <xf numFmtId="0" fontId="1" fillId="8" borderId="0" applyNumberFormat="0" applyBorder="0" applyAlignment="0" applyProtection="0"/>
    <xf numFmtId="0" fontId="18" fillId="27" borderId="339">
      <alignment horizontal="right" vertical="center"/>
    </xf>
    <xf numFmtId="0" fontId="1" fillId="5" borderId="0" applyNumberFormat="0" applyBorder="0" applyAlignment="0" applyProtection="0"/>
    <xf numFmtId="0" fontId="7" fillId="0" borderId="0" applyNumberFormat="0" applyFill="0" applyBorder="0" applyAlignment="0" applyProtection="0"/>
    <xf numFmtId="0" fontId="21" fillId="26" borderId="339"/>
    <xf numFmtId="0" fontId="33" fillId="49" borderId="336" applyNumberFormat="0" applyAlignment="0" applyProtection="0"/>
    <xf numFmtId="4" fontId="18" fillId="27" borderId="331">
      <alignment horizontal="right" vertical="center"/>
    </xf>
    <xf numFmtId="0" fontId="21" fillId="26" borderId="331"/>
    <xf numFmtId="0" fontId="32" fillId="49" borderId="328" applyNumberFormat="0" applyAlignment="0" applyProtection="0"/>
    <xf numFmtId="0" fontId="18" fillId="25" borderId="331">
      <alignment horizontal="right" vertical="center"/>
    </xf>
    <xf numFmtId="0" fontId="21" fillId="0" borderId="331">
      <alignment horizontal="right" vertical="center"/>
    </xf>
    <xf numFmtId="0" fontId="52" fillId="0" borderId="329" applyNumberFormat="0" applyFill="0" applyAlignment="0" applyProtection="0"/>
    <xf numFmtId="0" fontId="21" fillId="25" borderId="332">
      <alignment horizontal="left" vertical="center"/>
    </xf>
    <xf numFmtId="0" fontId="45" fillId="36" borderId="328" applyNumberFormat="0" applyAlignment="0" applyProtection="0"/>
    <xf numFmtId="167" fontId="21" fillId="53" borderId="331" applyNumberFormat="0" applyFont="0" applyBorder="0" applyAlignment="0" applyProtection="0">
      <alignment horizontal="right" vertical="center"/>
    </xf>
    <xf numFmtId="0" fontId="27" fillId="52" borderId="330" applyNumberFormat="0" applyFont="0" applyAlignment="0" applyProtection="0"/>
    <xf numFmtId="0" fontId="21" fillId="0" borderId="334">
      <alignment horizontal="left" vertical="center" wrapText="1" indent="2"/>
    </xf>
    <xf numFmtId="4" fontId="21" fillId="26" borderId="331"/>
    <xf numFmtId="49" fontId="20" fillId="0" borderId="331" applyNumberFormat="0" applyFill="0" applyBorder="0" applyProtection="0">
      <alignment horizontal="left" vertical="center"/>
    </xf>
    <xf numFmtId="0" fontId="21" fillId="0" borderId="331">
      <alignment horizontal="right" vertical="center"/>
    </xf>
    <xf numFmtId="4" fontId="18" fillId="27" borderId="333">
      <alignment horizontal="right" vertical="center"/>
    </xf>
    <xf numFmtId="4" fontId="18" fillId="27" borderId="331">
      <alignment horizontal="right" vertical="center"/>
    </xf>
    <xf numFmtId="4" fontId="18" fillId="27" borderId="331">
      <alignment horizontal="right" vertical="center"/>
    </xf>
    <xf numFmtId="0" fontId="23" fillId="25" borderId="331">
      <alignment horizontal="right" vertical="center"/>
    </xf>
    <xf numFmtId="0" fontId="18" fillId="25" borderId="331">
      <alignment horizontal="right" vertical="center"/>
    </xf>
    <xf numFmtId="49" fontId="21" fillId="0" borderId="331" applyNumberFormat="0" applyFont="0" applyFill="0" applyBorder="0" applyProtection="0">
      <alignment horizontal="left" vertical="center" indent="2"/>
    </xf>
    <xf numFmtId="0" fontId="45" fillId="36" borderId="328" applyNumberFormat="0" applyAlignment="0" applyProtection="0"/>
    <xf numFmtId="0" fontId="30" fillId="49" borderId="327" applyNumberFormat="0" applyAlignment="0" applyProtection="0"/>
    <xf numFmtId="49" fontId="21" fillId="0" borderId="331" applyNumberFormat="0" applyFont="0" applyFill="0" applyBorder="0" applyProtection="0">
      <alignment horizontal="left" vertical="center" indent="2"/>
    </xf>
    <xf numFmtId="0" fontId="36" fillId="36" borderId="328" applyNumberFormat="0" applyAlignment="0" applyProtection="0"/>
    <xf numFmtId="4" fontId="21" fillId="0" borderId="331" applyFill="0" applyBorder="0" applyProtection="0">
      <alignment horizontal="right" vertical="center"/>
    </xf>
    <xf numFmtId="0" fontId="33" fillId="49" borderId="328" applyNumberFormat="0" applyAlignment="0" applyProtection="0"/>
    <xf numFmtId="0" fontId="52" fillId="0" borderId="329" applyNumberFormat="0" applyFill="0" applyAlignment="0" applyProtection="0"/>
    <xf numFmtId="0" fontId="49" fillId="49" borderId="327" applyNumberFormat="0" applyAlignment="0" applyProtection="0"/>
    <xf numFmtId="0" fontId="21" fillId="0" borderId="331" applyNumberFormat="0" applyFill="0" applyAlignment="0" applyProtection="0"/>
    <xf numFmtId="4" fontId="21" fillId="0" borderId="331">
      <alignment horizontal="right" vertical="center"/>
    </xf>
    <xf numFmtId="0" fontId="21" fillId="0" borderId="331">
      <alignment horizontal="right" vertical="center"/>
    </xf>
    <xf numFmtId="0" fontId="45" fillId="36" borderId="328" applyNumberFormat="0" applyAlignment="0" applyProtection="0"/>
    <xf numFmtId="0" fontId="30" fillId="49" borderId="327" applyNumberFormat="0" applyAlignment="0" applyProtection="0"/>
    <xf numFmtId="0" fontId="32" fillId="49" borderId="328" applyNumberFormat="0" applyAlignment="0" applyProtection="0"/>
    <xf numFmtId="0" fontId="21" fillId="27" borderId="334">
      <alignment horizontal="left" vertical="center" wrapText="1" indent="2"/>
    </xf>
    <xf numFmtId="0" fontId="33" fillId="49" borderId="328" applyNumberFormat="0" applyAlignment="0" applyProtection="0"/>
    <xf numFmtId="0" fontId="33" fillId="49" borderId="328" applyNumberFormat="0" applyAlignment="0" applyProtection="0"/>
    <xf numFmtId="4" fontId="18" fillId="27" borderId="332">
      <alignment horizontal="right" vertical="center"/>
    </xf>
    <xf numFmtId="0" fontId="18" fillId="27" borderId="332">
      <alignment horizontal="right" vertical="center"/>
    </xf>
    <xf numFmtId="0" fontId="18" fillId="27" borderId="331">
      <alignment horizontal="right" vertical="center"/>
    </xf>
    <xf numFmtId="4" fontId="23" fillId="25" borderId="331">
      <alignment horizontal="right" vertical="center"/>
    </xf>
    <xf numFmtId="0" fontId="36" fillId="36" borderId="328" applyNumberFormat="0" applyAlignment="0" applyProtection="0"/>
    <xf numFmtId="0" fontId="37" fillId="0" borderId="329" applyNumberFormat="0" applyFill="0" applyAlignment="0" applyProtection="0"/>
    <xf numFmtId="0" fontId="52" fillId="0" borderId="329" applyNumberFormat="0" applyFill="0" applyAlignment="0" applyProtection="0"/>
    <xf numFmtId="0" fontId="27" fillId="52" borderId="330" applyNumberFormat="0" applyFont="0" applyAlignment="0" applyProtection="0"/>
    <xf numFmtId="0" fontId="45" fillId="36" borderId="328" applyNumberFormat="0" applyAlignment="0" applyProtection="0"/>
    <xf numFmtId="49" fontId="20" fillId="0" borderId="331" applyNumberFormat="0" applyFill="0" applyBorder="0" applyProtection="0">
      <alignment horizontal="left" vertical="center"/>
    </xf>
    <xf numFmtId="0" fontId="21" fillId="27" borderId="334">
      <alignment horizontal="left" vertical="center" wrapText="1" indent="2"/>
    </xf>
    <xf numFmtId="0" fontId="33" fillId="49" borderId="328" applyNumberFormat="0" applyAlignment="0" applyProtection="0"/>
    <xf numFmtId="0" fontId="21" fillId="0" borderId="334">
      <alignment horizontal="left" vertical="center" wrapText="1" indent="2"/>
    </xf>
    <xf numFmtId="0" fontId="27" fillId="52" borderId="330" applyNumberFormat="0" applyFont="0" applyAlignment="0" applyProtection="0"/>
    <xf numFmtId="0" fontId="19" fillId="52" borderId="330" applyNumberFormat="0" applyFont="0" applyAlignment="0" applyProtection="0"/>
    <xf numFmtId="0" fontId="49" fillId="49" borderId="327" applyNumberFormat="0" applyAlignment="0" applyProtection="0"/>
    <xf numFmtId="0" fontId="52" fillId="0" borderId="329" applyNumberFormat="0" applyFill="0" applyAlignment="0" applyProtection="0"/>
    <xf numFmtId="4" fontId="21" fillId="26" borderId="331"/>
    <xf numFmtId="0" fontId="18" fillId="27" borderId="331">
      <alignment horizontal="right" vertical="center"/>
    </xf>
    <xf numFmtId="0" fontId="52" fillId="0" borderId="329" applyNumberFormat="0" applyFill="0" applyAlignment="0" applyProtection="0"/>
    <xf numFmtId="4" fontId="18" fillId="27" borderId="333">
      <alignment horizontal="right" vertical="center"/>
    </xf>
    <xf numFmtId="0" fontId="32" fillId="49" borderId="328" applyNumberFormat="0" applyAlignment="0" applyProtection="0"/>
    <xf numFmtId="0" fontId="18" fillId="27" borderId="332">
      <alignment horizontal="right" vertical="center"/>
    </xf>
    <xf numFmtId="0" fontId="33" fillId="49" borderId="328" applyNumberFormat="0" applyAlignment="0" applyProtection="0"/>
    <xf numFmtId="0" fontId="37" fillId="0" borderId="329" applyNumberFormat="0" applyFill="0" applyAlignment="0" applyProtection="0"/>
    <xf numFmtId="0" fontId="27" fillId="52" borderId="330" applyNumberFormat="0" applyFont="0" applyAlignment="0" applyProtection="0"/>
    <xf numFmtId="4" fontId="18" fillId="27" borderId="332">
      <alignment horizontal="right" vertical="center"/>
    </xf>
    <xf numFmtId="0" fontId="21" fillId="27" borderId="334">
      <alignment horizontal="left" vertical="center" wrapText="1" indent="2"/>
    </xf>
    <xf numFmtId="0" fontId="21" fillId="26" borderId="331"/>
    <xf numFmtId="167" fontId="21" fillId="53" borderId="331" applyNumberFormat="0" applyFont="0" applyBorder="0" applyAlignment="0" applyProtection="0">
      <alignment horizontal="right" vertical="center"/>
    </xf>
    <xf numFmtId="0" fontId="21" fillId="0" borderId="331" applyNumberFormat="0" applyFill="0" applyAlignment="0" applyProtection="0"/>
    <xf numFmtId="4" fontId="21" fillId="0" borderId="331" applyFill="0" applyBorder="0" applyProtection="0">
      <alignment horizontal="right" vertical="center"/>
    </xf>
    <xf numFmtId="4" fontId="18" fillId="25" borderId="331">
      <alignment horizontal="right" vertical="center"/>
    </xf>
    <xf numFmtId="0" fontId="37" fillId="0" borderId="329" applyNumberFormat="0" applyFill="0" applyAlignment="0" applyProtection="0"/>
    <xf numFmtId="49" fontId="20" fillId="0" borderId="331" applyNumberFormat="0" applyFill="0" applyBorder="0" applyProtection="0">
      <alignment horizontal="left" vertical="center"/>
    </xf>
    <xf numFmtId="49" fontId="21" fillId="0" borderId="332" applyNumberFormat="0" applyFont="0" applyFill="0" applyBorder="0" applyProtection="0">
      <alignment horizontal="left" vertical="center" indent="5"/>
    </xf>
    <xf numFmtId="0" fontId="21" fillId="25" borderId="332">
      <alignment horizontal="left" vertical="center"/>
    </xf>
    <xf numFmtId="0" fontId="33" fillId="49" borderId="328" applyNumberFormat="0" applyAlignment="0" applyProtection="0"/>
    <xf numFmtId="4" fontId="18" fillId="27" borderId="333">
      <alignment horizontal="right" vertical="center"/>
    </xf>
    <xf numFmtId="0" fontId="45" fillId="36" borderId="328" applyNumberFormat="0" applyAlignment="0" applyProtection="0"/>
    <xf numFmtId="0" fontId="45" fillId="36" borderId="328" applyNumberFormat="0" applyAlignment="0" applyProtection="0"/>
    <xf numFmtId="0" fontId="27" fillId="52" borderId="330" applyNumberFormat="0" applyFont="0" applyAlignment="0" applyProtection="0"/>
    <xf numFmtId="0" fontId="49" fillId="49" borderId="327" applyNumberFormat="0" applyAlignment="0" applyProtection="0"/>
    <xf numFmtId="0" fontId="52" fillId="0" borderId="329" applyNumberFormat="0" applyFill="0" applyAlignment="0" applyProtection="0"/>
    <xf numFmtId="0" fontId="18" fillId="27" borderId="331">
      <alignment horizontal="right" vertical="center"/>
    </xf>
    <xf numFmtId="0" fontId="19" fillId="52" borderId="330" applyNumberFormat="0" applyFont="0" applyAlignment="0" applyProtection="0"/>
    <xf numFmtId="4" fontId="21" fillId="0" borderId="331">
      <alignment horizontal="right" vertical="center"/>
    </xf>
    <xf numFmtId="0" fontId="52" fillId="0" borderId="329" applyNumberFormat="0" applyFill="0" applyAlignment="0" applyProtection="0"/>
    <xf numFmtId="0" fontId="18" fillId="27" borderId="331">
      <alignment horizontal="right" vertical="center"/>
    </xf>
    <xf numFmtId="0" fontId="18" fillId="27" borderId="331">
      <alignment horizontal="right" vertical="center"/>
    </xf>
    <xf numFmtId="4" fontId="23" fillId="25" borderId="331">
      <alignment horizontal="right" vertical="center"/>
    </xf>
    <xf numFmtId="0" fontId="18" fillId="25" borderId="331">
      <alignment horizontal="right" vertical="center"/>
    </xf>
    <xf numFmtId="4" fontId="18" fillId="25" borderId="331">
      <alignment horizontal="right" vertical="center"/>
    </xf>
    <xf numFmtId="0" fontId="23" fillId="25" borderId="331">
      <alignment horizontal="right" vertical="center"/>
    </xf>
    <xf numFmtId="4" fontId="23" fillId="25" borderId="331">
      <alignment horizontal="right" vertical="center"/>
    </xf>
    <xf numFmtId="0" fontId="18" fillId="27" borderId="331">
      <alignment horizontal="right" vertical="center"/>
    </xf>
    <xf numFmtId="4" fontId="18" fillId="27" borderId="331">
      <alignment horizontal="right" vertical="center"/>
    </xf>
    <xf numFmtId="0" fontId="18" fillId="27" borderId="331">
      <alignment horizontal="right" vertical="center"/>
    </xf>
    <xf numFmtId="4" fontId="18" fillId="27" borderId="331">
      <alignment horizontal="right" vertical="center"/>
    </xf>
    <xf numFmtId="0" fontId="18" fillId="27" borderId="332">
      <alignment horizontal="right" vertical="center"/>
    </xf>
    <xf numFmtId="4" fontId="18" fillId="27" borderId="332">
      <alignment horizontal="right" vertical="center"/>
    </xf>
    <xf numFmtId="0" fontId="18" fillId="27" borderId="333">
      <alignment horizontal="right" vertical="center"/>
    </xf>
    <xf numFmtId="4" fontId="18" fillId="27" borderId="333">
      <alignment horizontal="right" vertical="center"/>
    </xf>
    <xf numFmtId="0" fontId="33" fillId="49" borderId="328" applyNumberFormat="0" applyAlignment="0" applyProtection="0"/>
    <xf numFmtId="0" fontId="21" fillId="27" borderId="334">
      <alignment horizontal="left" vertical="center" wrapText="1" indent="2"/>
    </xf>
    <xf numFmtId="0" fontId="21" fillId="0" borderId="334">
      <alignment horizontal="left" vertical="center" wrapText="1" indent="2"/>
    </xf>
    <xf numFmtId="0" fontId="21" fillId="25" borderId="332">
      <alignment horizontal="left" vertical="center"/>
    </xf>
    <xf numFmtId="0" fontId="45" fillId="36" borderId="328" applyNumberFormat="0" applyAlignment="0" applyProtection="0"/>
    <xf numFmtId="0" fontId="21" fillId="0" borderId="331">
      <alignment horizontal="right" vertical="center"/>
    </xf>
    <xf numFmtId="4" fontId="21" fillId="0" borderId="331">
      <alignment horizontal="right" vertical="center"/>
    </xf>
    <xf numFmtId="0" fontId="21" fillId="0" borderId="331" applyNumberFormat="0" applyFill="0" applyAlignment="0" applyProtection="0"/>
    <xf numFmtId="0" fontId="49" fillId="49" borderId="327" applyNumberFormat="0" applyAlignment="0" applyProtection="0"/>
    <xf numFmtId="167" fontId="21" fillId="53" borderId="331" applyNumberFormat="0" applyFont="0" applyBorder="0" applyAlignment="0" applyProtection="0">
      <alignment horizontal="right" vertical="center"/>
    </xf>
    <xf numFmtId="0" fontId="21" fillId="26" borderId="331"/>
    <xf numFmtId="4" fontId="21" fillId="26" borderId="331"/>
    <xf numFmtId="0" fontId="52" fillId="0" borderId="329" applyNumberFormat="0" applyFill="0" applyAlignment="0" applyProtection="0"/>
    <xf numFmtId="0" fontId="19" fillId="52" borderId="330" applyNumberFormat="0" applyFont="0" applyAlignment="0" applyProtection="0"/>
    <xf numFmtId="0" fontId="27" fillId="52" borderId="330" applyNumberFormat="0" applyFont="0" applyAlignment="0" applyProtection="0"/>
    <xf numFmtId="0" fontId="21" fillId="0" borderId="331" applyNumberFormat="0" applyFill="0" applyAlignment="0" applyProtection="0"/>
    <xf numFmtId="0" fontId="37" fillId="0" borderId="329" applyNumberFormat="0" applyFill="0" applyAlignment="0" applyProtection="0"/>
    <xf numFmtId="0" fontId="52" fillId="0" borderId="329" applyNumberFormat="0" applyFill="0" applyAlignment="0" applyProtection="0"/>
    <xf numFmtId="0" fontId="36" fillId="36" borderId="328" applyNumberFormat="0" applyAlignment="0" applyProtection="0"/>
    <xf numFmtId="0" fontId="33" fillId="49" borderId="328" applyNumberFormat="0" applyAlignment="0" applyProtection="0"/>
    <xf numFmtId="4" fontId="23" fillId="25" borderId="331">
      <alignment horizontal="right" vertical="center"/>
    </xf>
    <xf numFmtId="0" fontId="18" fillId="25" borderId="331">
      <alignment horizontal="right" vertical="center"/>
    </xf>
    <xf numFmtId="167" fontId="21" fillId="53" borderId="331" applyNumberFormat="0" applyFont="0" applyBorder="0" applyAlignment="0" applyProtection="0">
      <alignment horizontal="right" vertical="center"/>
    </xf>
    <xf numFmtId="0" fontId="37" fillId="0" borderId="329" applyNumberFormat="0" applyFill="0" applyAlignment="0" applyProtection="0"/>
    <xf numFmtId="49" fontId="21" fillId="0" borderId="331" applyNumberFormat="0" applyFont="0" applyFill="0" applyBorder="0" applyProtection="0">
      <alignment horizontal="left" vertical="center" indent="2"/>
    </xf>
    <xf numFmtId="49" fontId="21" fillId="0" borderId="332" applyNumberFormat="0" applyFont="0" applyFill="0" applyBorder="0" applyProtection="0">
      <alignment horizontal="left" vertical="center" indent="5"/>
    </xf>
    <xf numFmtId="49" fontId="21" fillId="0" borderId="331" applyNumberFormat="0" applyFont="0" applyFill="0" applyBorder="0" applyProtection="0">
      <alignment horizontal="left" vertical="center" indent="2"/>
    </xf>
    <xf numFmtId="4" fontId="21" fillId="0" borderId="331" applyFill="0" applyBorder="0" applyProtection="0">
      <alignment horizontal="right" vertical="center"/>
    </xf>
    <xf numFmtId="49" fontId="20" fillId="0" borderId="331" applyNumberFormat="0" applyFill="0" applyBorder="0" applyProtection="0">
      <alignment horizontal="left" vertical="center"/>
    </xf>
    <xf numFmtId="0" fontId="21" fillId="0" borderId="334">
      <alignment horizontal="left" vertical="center" wrapText="1" indent="2"/>
    </xf>
    <xf numFmtId="0" fontId="49" fillId="49" borderId="327" applyNumberFormat="0" applyAlignment="0" applyProtection="0"/>
    <xf numFmtId="0" fontId="18" fillId="27" borderId="333">
      <alignment horizontal="right" vertical="center"/>
    </xf>
    <xf numFmtId="0" fontId="36" fillId="36" borderId="328" applyNumberFormat="0" applyAlignment="0" applyProtection="0"/>
    <xf numFmtId="0" fontId="18" fillId="27" borderId="333">
      <alignment horizontal="right" vertical="center"/>
    </xf>
    <xf numFmtId="4" fontId="18" fillId="27" borderId="331">
      <alignment horizontal="right" vertical="center"/>
    </xf>
    <xf numFmtId="0" fontId="18" fillId="27" borderId="331">
      <alignment horizontal="right" vertical="center"/>
    </xf>
    <xf numFmtId="0" fontId="30" fillId="49" borderId="327" applyNumberFormat="0" applyAlignment="0" applyProtection="0"/>
    <xf numFmtId="0" fontId="32" fillId="49" borderId="328" applyNumberFormat="0" applyAlignment="0" applyProtection="0"/>
    <xf numFmtId="0" fontId="37" fillId="0" borderId="329" applyNumberFormat="0" applyFill="0" applyAlignment="0" applyProtection="0"/>
    <xf numFmtId="0" fontId="21" fillId="26" borderId="331"/>
    <xf numFmtId="4" fontId="21" fillId="26" borderId="331"/>
    <xf numFmtId="4" fontId="18" fillId="27" borderId="331">
      <alignment horizontal="right" vertical="center"/>
    </xf>
    <xf numFmtId="0" fontId="23" fillId="25" borderId="331">
      <alignment horizontal="right" vertical="center"/>
    </xf>
    <xf numFmtId="0" fontId="36" fillId="36" borderId="328" applyNumberFormat="0" applyAlignment="0" applyProtection="0"/>
    <xf numFmtId="0" fontId="33" fillId="49" borderId="328" applyNumberFormat="0" applyAlignment="0" applyProtection="0"/>
    <xf numFmtId="4" fontId="21" fillId="0" borderId="331">
      <alignment horizontal="right" vertical="center"/>
    </xf>
    <xf numFmtId="0" fontId="21" fillId="27" borderId="334">
      <alignment horizontal="left" vertical="center" wrapText="1" indent="2"/>
    </xf>
    <xf numFmtId="0" fontId="21" fillId="0" borderId="334">
      <alignment horizontal="left" vertical="center" wrapText="1" indent="2"/>
    </xf>
    <xf numFmtId="0" fontId="49" fillId="49" borderId="327" applyNumberFormat="0" applyAlignment="0" applyProtection="0"/>
    <xf numFmtId="0" fontId="45" fillId="36" borderId="328" applyNumberFormat="0" applyAlignment="0" applyProtection="0"/>
    <xf numFmtId="0" fontId="32" fillId="49" borderId="328" applyNumberFormat="0" applyAlignment="0" applyProtection="0"/>
    <xf numFmtId="0" fontId="30" fillId="49" borderId="327" applyNumberFormat="0" applyAlignment="0" applyProtection="0"/>
    <xf numFmtId="0" fontId="18" fillId="27" borderId="333">
      <alignment horizontal="right" vertical="center"/>
    </xf>
    <xf numFmtId="0" fontId="23" fillId="25" borderId="331">
      <alignment horizontal="right" vertical="center"/>
    </xf>
    <xf numFmtId="4" fontId="18" fillId="25" borderId="331">
      <alignment horizontal="right" vertical="center"/>
    </xf>
    <xf numFmtId="4" fontId="18" fillId="27" borderId="331">
      <alignment horizontal="right" vertical="center"/>
    </xf>
    <xf numFmtId="49" fontId="21" fillId="0" borderId="332" applyNumberFormat="0" applyFont="0" applyFill="0" applyBorder="0" applyProtection="0">
      <alignment horizontal="left" vertical="center" indent="5"/>
    </xf>
    <xf numFmtId="4" fontId="21" fillId="0" borderId="331" applyFill="0" applyBorder="0" applyProtection="0">
      <alignment horizontal="right" vertical="center"/>
    </xf>
    <xf numFmtId="4" fontId="18" fillId="25" borderId="331">
      <alignment horizontal="right" vertical="center"/>
    </xf>
    <xf numFmtId="4" fontId="18" fillId="25" borderId="339">
      <alignment horizontal="right" vertical="center"/>
    </xf>
    <xf numFmtId="0" fontId="45" fillId="36" borderId="328" applyNumberFormat="0" applyAlignment="0" applyProtection="0"/>
    <xf numFmtId="0" fontId="36" fillId="36" borderId="328" applyNumberFormat="0" applyAlignment="0" applyProtection="0"/>
    <xf numFmtId="0" fontId="32" fillId="49" borderId="328" applyNumberFormat="0" applyAlignment="0" applyProtection="0"/>
    <xf numFmtId="0" fontId="21" fillId="27" borderId="334">
      <alignment horizontal="left" vertical="center" wrapText="1" indent="2"/>
    </xf>
    <xf numFmtId="0" fontId="21" fillId="0" borderId="334">
      <alignment horizontal="left" vertical="center" wrapText="1" indent="2"/>
    </xf>
    <xf numFmtId="0" fontId="21" fillId="27" borderId="334">
      <alignment horizontal="left" vertical="center" wrapText="1" indent="2"/>
    </xf>
    <xf numFmtId="0" fontId="21" fillId="0" borderId="334">
      <alignment horizontal="left" vertical="center" wrapText="1" indent="2"/>
    </xf>
    <xf numFmtId="0" fontId="30" fillId="49" borderId="327" applyNumberFormat="0" applyAlignment="0" applyProtection="0"/>
    <xf numFmtId="0" fontId="32" fillId="49" borderId="328" applyNumberFormat="0" applyAlignment="0" applyProtection="0"/>
    <xf numFmtId="0" fontId="33" fillId="49" borderId="328" applyNumberFormat="0" applyAlignment="0" applyProtection="0"/>
    <xf numFmtId="0" fontId="36" fillId="36" borderId="328" applyNumberFormat="0" applyAlignment="0" applyProtection="0"/>
    <xf numFmtId="0" fontId="37" fillId="0" borderId="329" applyNumberFormat="0" applyFill="0" applyAlignment="0" applyProtection="0"/>
    <xf numFmtId="0" fontId="45" fillId="36" borderId="328" applyNumberFormat="0" applyAlignment="0" applyProtection="0"/>
    <xf numFmtId="0" fontId="27" fillId="52" borderId="330" applyNumberFormat="0" applyFont="0" applyAlignment="0" applyProtection="0"/>
    <xf numFmtId="0" fontId="19" fillId="52" borderId="330" applyNumberFormat="0" applyFont="0" applyAlignment="0" applyProtection="0"/>
    <xf numFmtId="0" fontId="49" fillId="49" borderId="327" applyNumberFormat="0" applyAlignment="0" applyProtection="0"/>
    <xf numFmtId="0" fontId="52" fillId="0" borderId="329" applyNumberFormat="0" applyFill="0" applyAlignment="0" applyProtection="0"/>
    <xf numFmtId="0" fontId="33" fillId="49" borderId="328" applyNumberFormat="0" applyAlignment="0" applyProtection="0"/>
    <xf numFmtId="0" fontId="45" fillId="36" borderId="328" applyNumberFormat="0" applyAlignment="0" applyProtection="0"/>
    <xf numFmtId="0" fontId="27" fillId="52" borderId="330" applyNumberFormat="0" applyFont="0" applyAlignment="0" applyProtection="0"/>
    <xf numFmtId="0" fontId="49" fillId="49" borderId="327" applyNumberFormat="0" applyAlignment="0" applyProtection="0"/>
    <xf numFmtId="0" fontId="52" fillId="0" borderId="329" applyNumberFormat="0" applyFill="0" applyAlignment="0" applyProtection="0"/>
    <xf numFmtId="0" fontId="18" fillId="27" borderId="325">
      <alignment horizontal="right" vertical="center"/>
    </xf>
    <xf numFmtId="4" fontId="18" fillId="27" borderId="325">
      <alignment horizontal="right" vertical="center"/>
    </xf>
    <xf numFmtId="0" fontId="33" fillId="49" borderId="328" applyNumberFormat="0" applyAlignment="0" applyProtection="0"/>
    <xf numFmtId="0" fontId="21" fillId="27" borderId="326">
      <alignment horizontal="left" vertical="center" wrapText="1" indent="2"/>
    </xf>
    <xf numFmtId="0" fontId="21" fillId="0" borderId="326">
      <alignment horizontal="left" vertical="center" wrapText="1" indent="2"/>
    </xf>
    <xf numFmtId="0" fontId="5" fillId="4" borderId="1" applyNumberFormat="0" applyAlignment="0" applyProtection="0"/>
    <xf numFmtId="0" fontId="45" fillId="36" borderId="328" applyNumberFormat="0" applyAlignment="0" applyProtection="0"/>
    <xf numFmtId="0" fontId="49" fillId="49" borderId="327" applyNumberFormat="0" applyAlignment="0" applyProtection="0"/>
    <xf numFmtId="0" fontId="52" fillId="0" borderId="329" applyNumberFormat="0" applyFill="0" applyAlignment="0" applyProtection="0"/>
    <xf numFmtId="0" fontId="6" fillId="0" borderId="0" applyNumberFormat="0" applyFill="0" applyBorder="0" applyAlignment="0" applyProtection="0"/>
    <xf numFmtId="0" fontId="30" fillId="49" borderId="327" applyNumberFormat="0" applyAlignment="0" applyProtection="0"/>
    <xf numFmtId="0" fontId="32" fillId="49" borderId="328" applyNumberFormat="0" applyAlignment="0" applyProtection="0"/>
    <xf numFmtId="0" fontId="37" fillId="0" borderId="329" applyNumberFormat="0" applyFill="0" applyAlignment="0" applyProtection="0"/>
    <xf numFmtId="49" fontId="21" fillId="0" borderId="331" applyNumberFormat="0" applyFont="0" applyFill="0" applyBorder="0" applyProtection="0">
      <alignment horizontal="left" vertical="center" indent="2"/>
    </xf>
    <xf numFmtId="0" fontId="18" fillId="25" borderId="331">
      <alignment horizontal="right" vertical="center"/>
    </xf>
    <xf numFmtId="4" fontId="18" fillId="25" borderId="331">
      <alignment horizontal="right" vertical="center"/>
    </xf>
    <xf numFmtId="0" fontId="23" fillId="25" borderId="331">
      <alignment horizontal="right" vertical="center"/>
    </xf>
    <xf numFmtId="4" fontId="23" fillId="25" borderId="331">
      <alignment horizontal="right" vertical="center"/>
    </xf>
    <xf numFmtId="0" fontId="18" fillId="27" borderId="331">
      <alignment horizontal="right" vertical="center"/>
    </xf>
    <xf numFmtId="4" fontId="18" fillId="27" borderId="331">
      <alignment horizontal="right" vertical="center"/>
    </xf>
    <xf numFmtId="0" fontId="18" fillId="27" borderId="331">
      <alignment horizontal="right" vertical="center"/>
    </xf>
    <xf numFmtId="4" fontId="18" fillId="27" borderId="331">
      <alignment horizontal="right" vertical="center"/>
    </xf>
    <xf numFmtId="0" fontId="36" fillId="36" borderId="328" applyNumberFormat="0" applyAlignment="0" applyProtection="0"/>
    <xf numFmtId="0" fontId="21" fillId="0" borderId="331">
      <alignment horizontal="right" vertical="center"/>
    </xf>
    <xf numFmtId="4" fontId="21" fillId="0" borderId="331">
      <alignment horizontal="right" vertical="center"/>
    </xf>
    <xf numFmtId="4" fontId="21" fillId="0" borderId="331" applyFill="0" applyBorder="0" applyProtection="0">
      <alignment horizontal="right" vertical="center"/>
    </xf>
    <xf numFmtId="49" fontId="20" fillId="0" borderId="331" applyNumberFormat="0" applyFill="0" applyBorder="0" applyProtection="0">
      <alignment horizontal="left" vertical="center"/>
    </xf>
    <xf numFmtId="0" fontId="21" fillId="0" borderId="331" applyNumberFormat="0" applyFill="0" applyAlignment="0" applyProtection="0"/>
    <xf numFmtId="167" fontId="21" fillId="53" borderId="331" applyNumberFormat="0" applyFont="0" applyBorder="0" applyAlignment="0" applyProtection="0">
      <alignment horizontal="right" vertical="center"/>
    </xf>
    <xf numFmtId="0" fontId="21" fillId="26" borderId="331"/>
    <xf numFmtId="4" fontId="21" fillId="26" borderId="331"/>
    <xf numFmtId="4" fontId="18" fillId="27" borderId="331">
      <alignment horizontal="right" vertical="center"/>
    </xf>
    <xf numFmtId="0" fontId="21" fillId="26" borderId="331"/>
    <xf numFmtId="0" fontId="32" fillId="49" borderId="328" applyNumberFormat="0" applyAlignment="0" applyProtection="0"/>
    <xf numFmtId="0" fontId="18" fillId="25" borderId="331">
      <alignment horizontal="right" vertical="center"/>
    </xf>
    <xf numFmtId="0" fontId="21" fillId="0" borderId="331">
      <alignment horizontal="right" vertical="center"/>
    </xf>
    <xf numFmtId="0" fontId="52" fillId="0" borderId="329" applyNumberFormat="0" applyFill="0" applyAlignment="0" applyProtection="0"/>
    <xf numFmtId="0" fontId="21" fillId="25" borderId="332">
      <alignment horizontal="left" vertical="center"/>
    </xf>
    <xf numFmtId="0" fontId="45" fillId="36" borderId="328" applyNumberFormat="0" applyAlignment="0" applyProtection="0"/>
    <xf numFmtId="167" fontId="21" fillId="53" borderId="331" applyNumberFormat="0" applyFont="0" applyBorder="0" applyAlignment="0" applyProtection="0">
      <alignment horizontal="right" vertical="center"/>
    </xf>
    <xf numFmtId="0" fontId="27" fillId="52" borderId="330" applyNumberFormat="0" applyFont="0" applyAlignment="0" applyProtection="0"/>
    <xf numFmtId="0" fontId="21" fillId="0" borderId="334">
      <alignment horizontal="left" vertical="center" wrapText="1" indent="2"/>
    </xf>
    <xf numFmtId="4" fontId="21" fillId="26" borderId="331"/>
    <xf numFmtId="49" fontId="20" fillId="0" borderId="331" applyNumberFormat="0" applyFill="0" applyBorder="0" applyProtection="0">
      <alignment horizontal="left" vertical="center"/>
    </xf>
    <xf numFmtId="0" fontId="21" fillId="0" borderId="331">
      <alignment horizontal="right" vertical="center"/>
    </xf>
    <xf numFmtId="4" fontId="18" fillId="27" borderId="333">
      <alignment horizontal="right" vertical="center"/>
    </xf>
    <xf numFmtId="4" fontId="18" fillId="27" borderId="331">
      <alignment horizontal="right" vertical="center"/>
    </xf>
    <xf numFmtId="4" fontId="18" fillId="27" borderId="331">
      <alignment horizontal="right" vertical="center"/>
    </xf>
    <xf numFmtId="0" fontId="23" fillId="25" borderId="331">
      <alignment horizontal="right" vertical="center"/>
    </xf>
    <xf numFmtId="0" fontId="18" fillId="25" borderId="331">
      <alignment horizontal="right" vertical="center"/>
    </xf>
    <xf numFmtId="49" fontId="21" fillId="0" borderId="331" applyNumberFormat="0" applyFont="0" applyFill="0" applyBorder="0" applyProtection="0">
      <alignment horizontal="left" vertical="center" indent="2"/>
    </xf>
    <xf numFmtId="0" fontId="45" fillId="36" borderId="328" applyNumberFormat="0" applyAlignment="0" applyProtection="0"/>
    <xf numFmtId="0" fontId="30" fillId="49" borderId="327" applyNumberFormat="0" applyAlignment="0" applyProtection="0"/>
    <xf numFmtId="49" fontId="21" fillId="0" borderId="331" applyNumberFormat="0" applyFont="0" applyFill="0" applyBorder="0" applyProtection="0">
      <alignment horizontal="left" vertical="center" indent="2"/>
    </xf>
    <xf numFmtId="0" fontId="36" fillId="36" borderId="328" applyNumberFormat="0" applyAlignment="0" applyProtection="0"/>
    <xf numFmtId="4" fontId="21" fillId="0" borderId="331" applyFill="0" applyBorder="0" applyProtection="0">
      <alignment horizontal="right" vertical="center"/>
    </xf>
    <xf numFmtId="0" fontId="33" fillId="49" borderId="328" applyNumberFormat="0" applyAlignment="0" applyProtection="0"/>
    <xf numFmtId="0" fontId="52" fillId="0" borderId="329" applyNumberFormat="0" applyFill="0" applyAlignment="0" applyProtection="0"/>
    <xf numFmtId="0" fontId="49" fillId="49" borderId="327" applyNumberFormat="0" applyAlignment="0" applyProtection="0"/>
    <xf numFmtId="0" fontId="21" fillId="0" borderId="331" applyNumberFormat="0" applyFill="0" applyAlignment="0" applyProtection="0"/>
    <xf numFmtId="4" fontId="21" fillId="0" borderId="331">
      <alignment horizontal="right" vertical="center"/>
    </xf>
    <xf numFmtId="0" fontId="21" fillId="0" borderId="331">
      <alignment horizontal="right" vertical="center"/>
    </xf>
    <xf numFmtId="0" fontId="45" fillId="36" borderId="328" applyNumberFormat="0" applyAlignment="0" applyProtection="0"/>
    <xf numFmtId="0" fontId="30" fillId="49" borderId="327" applyNumberFormat="0" applyAlignment="0" applyProtection="0"/>
    <xf numFmtId="0" fontId="32" fillId="49" borderId="328" applyNumberFormat="0" applyAlignment="0" applyProtection="0"/>
    <xf numFmtId="0" fontId="21" fillId="27" borderId="334">
      <alignment horizontal="left" vertical="center" wrapText="1" indent="2"/>
    </xf>
    <xf numFmtId="0" fontId="33" fillId="49" borderId="328" applyNumberFormat="0" applyAlignment="0" applyProtection="0"/>
    <xf numFmtId="0" fontId="33" fillId="49" borderId="328" applyNumberFormat="0" applyAlignment="0" applyProtection="0"/>
    <xf numFmtId="4" fontId="18" fillId="27" borderId="332">
      <alignment horizontal="right" vertical="center"/>
    </xf>
    <xf numFmtId="0" fontId="18" fillId="27" borderId="332">
      <alignment horizontal="right" vertical="center"/>
    </xf>
    <xf numFmtId="0" fontId="18" fillId="27" borderId="331">
      <alignment horizontal="right" vertical="center"/>
    </xf>
    <xf numFmtId="4" fontId="23" fillId="25" borderId="331">
      <alignment horizontal="right" vertical="center"/>
    </xf>
    <xf numFmtId="0" fontId="36" fillId="36" borderId="328" applyNumberFormat="0" applyAlignment="0" applyProtection="0"/>
    <xf numFmtId="0" fontId="37" fillId="0" borderId="329" applyNumberFormat="0" applyFill="0" applyAlignment="0" applyProtection="0"/>
    <xf numFmtId="0" fontId="52" fillId="0" borderId="329" applyNumberFormat="0" applyFill="0" applyAlignment="0" applyProtection="0"/>
    <xf numFmtId="0" fontId="27" fillId="52" borderId="330" applyNumberFormat="0" applyFont="0" applyAlignment="0" applyProtection="0"/>
    <xf numFmtId="0" fontId="45" fillId="36" borderId="328" applyNumberFormat="0" applyAlignment="0" applyProtection="0"/>
    <xf numFmtId="49" fontId="20" fillId="0" borderId="331" applyNumberFormat="0" applyFill="0" applyBorder="0" applyProtection="0">
      <alignment horizontal="left" vertical="center"/>
    </xf>
    <xf numFmtId="0" fontId="21" fillId="27" borderId="334">
      <alignment horizontal="left" vertical="center" wrapText="1" indent="2"/>
    </xf>
    <xf numFmtId="0" fontId="33" fillId="49" borderId="328" applyNumberFormat="0" applyAlignment="0" applyProtection="0"/>
    <xf numFmtId="0" fontId="21" fillId="0" borderId="334">
      <alignment horizontal="left" vertical="center" wrapText="1" indent="2"/>
    </xf>
    <xf numFmtId="0" fontId="27" fillId="52" borderId="330" applyNumberFormat="0" applyFont="0" applyAlignment="0" applyProtection="0"/>
    <xf numFmtId="0" fontId="19" fillId="52" borderId="330" applyNumberFormat="0" applyFont="0" applyAlignment="0" applyProtection="0"/>
    <xf numFmtId="0" fontId="49" fillId="49" borderId="327" applyNumberFormat="0" applyAlignment="0" applyProtection="0"/>
    <xf numFmtId="0" fontId="52" fillId="0" borderId="329" applyNumberFormat="0" applyFill="0" applyAlignment="0" applyProtection="0"/>
    <xf numFmtId="4" fontId="21" fillId="26" borderId="331"/>
    <xf numFmtId="0" fontId="18" fillId="27" borderId="331">
      <alignment horizontal="right" vertical="center"/>
    </xf>
    <xf numFmtId="0" fontId="52" fillId="0" borderId="329" applyNumberFormat="0" applyFill="0" applyAlignment="0" applyProtection="0"/>
    <xf numFmtId="4" fontId="18" fillId="27" borderId="333">
      <alignment horizontal="right" vertical="center"/>
    </xf>
    <xf numFmtId="0" fontId="32" fillId="49" borderId="328" applyNumberFormat="0" applyAlignment="0" applyProtection="0"/>
    <xf numFmtId="0" fontId="18" fillId="27" borderId="332">
      <alignment horizontal="right" vertical="center"/>
    </xf>
    <xf numFmtId="0" fontId="33" fillId="49" borderId="328" applyNumberFormat="0" applyAlignment="0" applyProtection="0"/>
    <xf numFmtId="0" fontId="37" fillId="0" borderId="329" applyNumberFormat="0" applyFill="0" applyAlignment="0" applyProtection="0"/>
    <xf numFmtId="0" fontId="27" fillId="52" borderId="330" applyNumberFormat="0" applyFont="0" applyAlignment="0" applyProtection="0"/>
    <xf numFmtId="4" fontId="18" fillId="27" borderId="332">
      <alignment horizontal="right" vertical="center"/>
    </xf>
    <xf numFmtId="0" fontId="21" fillId="27" borderId="334">
      <alignment horizontal="left" vertical="center" wrapText="1" indent="2"/>
    </xf>
    <xf numFmtId="0" fontId="21" fillId="26" borderId="331"/>
    <xf numFmtId="167" fontId="21" fillId="53" borderId="331" applyNumberFormat="0" applyFont="0" applyBorder="0" applyAlignment="0" applyProtection="0">
      <alignment horizontal="right" vertical="center"/>
    </xf>
    <xf numFmtId="0" fontId="21" fillId="0" borderId="331" applyNumberFormat="0" applyFill="0" applyAlignment="0" applyProtection="0"/>
    <xf numFmtId="4" fontId="21" fillId="0" borderId="331" applyFill="0" applyBorder="0" applyProtection="0">
      <alignment horizontal="right" vertical="center"/>
    </xf>
    <xf numFmtId="4" fontId="18" fillId="25" borderId="331">
      <alignment horizontal="right" vertical="center"/>
    </xf>
    <xf numFmtId="0" fontId="37" fillId="0" borderId="329" applyNumberFormat="0" applyFill="0" applyAlignment="0" applyProtection="0"/>
    <xf numFmtId="49" fontId="20" fillId="0" borderId="331" applyNumberFormat="0" applyFill="0" applyBorder="0" applyProtection="0">
      <alignment horizontal="left" vertical="center"/>
    </xf>
    <xf numFmtId="49" fontId="21" fillId="0" borderId="332" applyNumberFormat="0" applyFont="0" applyFill="0" applyBorder="0" applyProtection="0">
      <alignment horizontal="left" vertical="center" indent="5"/>
    </xf>
    <xf numFmtId="0" fontId="21" fillId="25" borderId="332">
      <alignment horizontal="left" vertical="center"/>
    </xf>
    <xf numFmtId="0" fontId="33" fillId="49" borderId="328" applyNumberFormat="0" applyAlignment="0" applyProtection="0"/>
    <xf numFmtId="4" fontId="18" fillId="27" borderId="333">
      <alignment horizontal="right" vertical="center"/>
    </xf>
    <xf numFmtId="0" fontId="45" fillId="36" borderId="328" applyNumberFormat="0" applyAlignment="0" applyProtection="0"/>
    <xf numFmtId="0" fontId="45" fillId="36" borderId="328" applyNumberFormat="0" applyAlignment="0" applyProtection="0"/>
    <xf numFmtId="0" fontId="27" fillId="52" borderId="330" applyNumberFormat="0" applyFont="0" applyAlignment="0" applyProtection="0"/>
    <xf numFmtId="0" fontId="49" fillId="49" borderId="327" applyNumberFormat="0" applyAlignment="0" applyProtection="0"/>
    <xf numFmtId="0" fontId="52" fillId="0" borderId="329" applyNumberFormat="0" applyFill="0" applyAlignment="0" applyProtection="0"/>
    <xf numFmtId="0" fontId="18" fillId="27" borderId="331">
      <alignment horizontal="right" vertical="center"/>
    </xf>
    <xf numFmtId="0" fontId="19" fillId="52" borderId="330" applyNumberFormat="0" applyFont="0" applyAlignment="0" applyProtection="0"/>
    <xf numFmtId="4" fontId="21" fillId="0" borderId="331">
      <alignment horizontal="right" vertical="center"/>
    </xf>
    <xf numFmtId="0" fontId="52" fillId="0" borderId="329" applyNumberFormat="0" applyFill="0" applyAlignment="0" applyProtection="0"/>
    <xf numFmtId="0" fontId="18" fillId="27" borderId="331">
      <alignment horizontal="right" vertical="center"/>
    </xf>
    <xf numFmtId="0" fontId="18" fillId="27" borderId="331">
      <alignment horizontal="right" vertical="center"/>
    </xf>
    <xf numFmtId="4" fontId="23" fillId="25" borderId="331">
      <alignment horizontal="right" vertical="center"/>
    </xf>
    <xf numFmtId="0" fontId="18" fillId="25" borderId="331">
      <alignment horizontal="right" vertical="center"/>
    </xf>
    <xf numFmtId="4" fontId="18" fillId="25" borderId="331">
      <alignment horizontal="right" vertical="center"/>
    </xf>
    <xf numFmtId="0" fontId="23" fillId="25" borderId="331">
      <alignment horizontal="right" vertical="center"/>
    </xf>
    <xf numFmtId="4" fontId="23" fillId="25" borderId="331">
      <alignment horizontal="right" vertical="center"/>
    </xf>
    <xf numFmtId="0" fontId="18" fillId="27" borderId="331">
      <alignment horizontal="right" vertical="center"/>
    </xf>
    <xf numFmtId="4" fontId="18" fillId="27" borderId="331">
      <alignment horizontal="right" vertical="center"/>
    </xf>
    <xf numFmtId="0" fontId="18" fillId="27" borderId="331">
      <alignment horizontal="right" vertical="center"/>
    </xf>
    <xf numFmtId="4" fontId="18" fillId="27" borderId="331">
      <alignment horizontal="right" vertical="center"/>
    </xf>
    <xf numFmtId="0" fontId="18" fillId="27" borderId="332">
      <alignment horizontal="right" vertical="center"/>
    </xf>
    <xf numFmtId="4" fontId="18" fillId="27" borderId="332">
      <alignment horizontal="right" vertical="center"/>
    </xf>
    <xf numFmtId="0" fontId="18" fillId="27" borderId="333">
      <alignment horizontal="right" vertical="center"/>
    </xf>
    <xf numFmtId="4" fontId="18" fillId="27" borderId="333">
      <alignment horizontal="right" vertical="center"/>
    </xf>
    <xf numFmtId="0" fontId="33" fillId="49" borderId="328" applyNumberFormat="0" applyAlignment="0" applyProtection="0"/>
    <xf numFmtId="0" fontId="21" fillId="27" borderId="334">
      <alignment horizontal="left" vertical="center" wrapText="1" indent="2"/>
    </xf>
    <xf numFmtId="0" fontId="21" fillId="0" borderId="334">
      <alignment horizontal="left" vertical="center" wrapText="1" indent="2"/>
    </xf>
    <xf numFmtId="0" fontId="21" fillId="25" borderId="332">
      <alignment horizontal="left" vertical="center"/>
    </xf>
    <xf numFmtId="0" fontId="45" fillId="36" borderId="328" applyNumberFormat="0" applyAlignment="0" applyProtection="0"/>
    <xf numFmtId="0" fontId="21" fillId="0" borderId="331">
      <alignment horizontal="right" vertical="center"/>
    </xf>
    <xf numFmtId="4" fontId="21" fillId="0" borderId="331">
      <alignment horizontal="right" vertical="center"/>
    </xf>
    <xf numFmtId="0" fontId="21" fillId="0" borderId="331" applyNumberFormat="0" applyFill="0" applyAlignment="0" applyProtection="0"/>
    <xf numFmtId="0" fontId="49" fillId="49" borderId="327" applyNumberFormat="0" applyAlignment="0" applyProtection="0"/>
    <xf numFmtId="167" fontId="21" fillId="53" borderId="331" applyNumberFormat="0" applyFont="0" applyBorder="0" applyAlignment="0" applyProtection="0">
      <alignment horizontal="right" vertical="center"/>
    </xf>
    <xf numFmtId="0" fontId="21" fillId="26" borderId="331"/>
    <xf numFmtId="4" fontId="21" fillId="26" borderId="331"/>
    <xf numFmtId="0" fontId="52" fillId="0" borderId="329" applyNumberFormat="0" applyFill="0" applyAlignment="0" applyProtection="0"/>
    <xf numFmtId="0" fontId="19" fillId="52" borderId="330" applyNumberFormat="0" applyFont="0" applyAlignment="0" applyProtection="0"/>
    <xf numFmtId="0" fontId="27" fillId="52" borderId="330" applyNumberFormat="0" applyFont="0" applyAlignment="0" applyProtection="0"/>
    <xf numFmtId="0" fontId="21" fillId="0" borderId="331" applyNumberFormat="0" applyFill="0" applyAlignment="0" applyProtection="0"/>
    <xf numFmtId="0" fontId="37" fillId="0" borderId="329" applyNumberFormat="0" applyFill="0" applyAlignment="0" applyProtection="0"/>
    <xf numFmtId="0" fontId="52" fillId="0" borderId="329" applyNumberFormat="0" applyFill="0" applyAlignment="0" applyProtection="0"/>
    <xf numFmtId="0" fontId="36" fillId="36" borderId="328" applyNumberFormat="0" applyAlignment="0" applyProtection="0"/>
    <xf numFmtId="0" fontId="33" fillId="49" borderId="328" applyNumberFormat="0" applyAlignment="0" applyProtection="0"/>
    <xf numFmtId="4" fontId="23" fillId="25" borderId="331">
      <alignment horizontal="right" vertical="center"/>
    </xf>
    <xf numFmtId="0" fontId="18" fillId="25" borderId="331">
      <alignment horizontal="right" vertical="center"/>
    </xf>
    <xf numFmtId="167" fontId="21" fillId="53" borderId="331" applyNumberFormat="0" applyFont="0" applyBorder="0" applyAlignment="0" applyProtection="0">
      <alignment horizontal="right" vertical="center"/>
    </xf>
    <xf numFmtId="0" fontId="37" fillId="0" borderId="329" applyNumberFormat="0" applyFill="0" applyAlignment="0" applyProtection="0"/>
    <xf numFmtId="49" fontId="21" fillId="0" borderId="331" applyNumberFormat="0" applyFont="0" applyFill="0" applyBorder="0" applyProtection="0">
      <alignment horizontal="left" vertical="center" indent="2"/>
    </xf>
    <xf numFmtId="49" fontId="21" fillId="0" borderId="332" applyNumberFormat="0" applyFont="0" applyFill="0" applyBorder="0" applyProtection="0">
      <alignment horizontal="left" vertical="center" indent="5"/>
    </xf>
    <xf numFmtId="49" fontId="21" fillId="0" borderId="331" applyNumberFormat="0" applyFont="0" applyFill="0" applyBorder="0" applyProtection="0">
      <alignment horizontal="left" vertical="center" indent="2"/>
    </xf>
    <xf numFmtId="4" fontId="21" fillId="0" borderId="331" applyFill="0" applyBorder="0" applyProtection="0">
      <alignment horizontal="right" vertical="center"/>
    </xf>
    <xf numFmtId="49" fontId="20" fillId="0" borderId="331" applyNumberFormat="0" applyFill="0" applyBorder="0" applyProtection="0">
      <alignment horizontal="left" vertical="center"/>
    </xf>
    <xf numFmtId="0" fontId="21" fillId="0" borderId="334">
      <alignment horizontal="left" vertical="center" wrapText="1" indent="2"/>
    </xf>
    <xf numFmtId="0" fontId="49" fillId="49" borderId="327" applyNumberFormat="0" applyAlignment="0" applyProtection="0"/>
    <xf numFmtId="0" fontId="18" fillId="27" borderId="333">
      <alignment horizontal="right" vertical="center"/>
    </xf>
    <xf numFmtId="0" fontId="36" fillId="36" borderId="328" applyNumberFormat="0" applyAlignment="0" applyProtection="0"/>
    <xf numFmtId="0" fontId="18" fillId="27" borderId="333">
      <alignment horizontal="right" vertical="center"/>
    </xf>
    <xf numFmtId="4" fontId="18" fillId="27" borderId="331">
      <alignment horizontal="right" vertical="center"/>
    </xf>
    <xf numFmtId="0" fontId="18" fillId="27" borderId="331">
      <alignment horizontal="right" vertical="center"/>
    </xf>
    <xf numFmtId="0" fontId="30" fillId="49" borderId="327" applyNumberFormat="0" applyAlignment="0" applyProtection="0"/>
    <xf numFmtId="0" fontId="32" fillId="49" borderId="328" applyNumberFormat="0" applyAlignment="0" applyProtection="0"/>
    <xf numFmtId="0" fontId="37" fillId="0" borderId="329" applyNumberFormat="0" applyFill="0" applyAlignment="0" applyProtection="0"/>
    <xf numFmtId="0" fontId="21" fillId="26" borderId="331"/>
    <xf numFmtId="4" fontId="21" fillId="26" borderId="331"/>
    <xf numFmtId="4" fontId="18" fillId="27" borderId="331">
      <alignment horizontal="right" vertical="center"/>
    </xf>
    <xf numFmtId="0" fontId="23" fillId="25" borderId="331">
      <alignment horizontal="right" vertical="center"/>
    </xf>
    <xf numFmtId="0" fontId="36" fillId="36" borderId="328" applyNumberFormat="0" applyAlignment="0" applyProtection="0"/>
    <xf numFmtId="0" fontId="33" fillId="49" borderId="328" applyNumberFormat="0" applyAlignment="0" applyProtection="0"/>
    <xf numFmtId="4" fontId="21" fillId="0" borderId="331">
      <alignment horizontal="right" vertical="center"/>
    </xf>
    <xf numFmtId="0" fontId="21" fillId="27" borderId="334">
      <alignment horizontal="left" vertical="center" wrapText="1" indent="2"/>
    </xf>
    <xf numFmtId="0" fontId="21" fillId="0" borderId="334">
      <alignment horizontal="left" vertical="center" wrapText="1" indent="2"/>
    </xf>
    <xf numFmtId="0" fontId="49" fillId="49" borderId="327" applyNumberFormat="0" applyAlignment="0" applyProtection="0"/>
    <xf numFmtId="0" fontId="45" fillId="36" borderId="328" applyNumberFormat="0" applyAlignment="0" applyProtection="0"/>
    <xf numFmtId="0" fontId="32" fillId="49" borderId="328" applyNumberFormat="0" applyAlignment="0" applyProtection="0"/>
    <xf numFmtId="0" fontId="30" fillId="49" borderId="327" applyNumberFormat="0" applyAlignment="0" applyProtection="0"/>
    <xf numFmtId="0" fontId="18" fillId="27" borderId="333">
      <alignment horizontal="right" vertical="center"/>
    </xf>
    <xf numFmtId="0" fontId="23" fillId="25" borderId="331">
      <alignment horizontal="right" vertical="center"/>
    </xf>
    <xf numFmtId="4" fontId="18" fillId="25" borderId="331">
      <alignment horizontal="right" vertical="center"/>
    </xf>
    <xf numFmtId="4" fontId="18" fillId="27" borderId="331">
      <alignment horizontal="right" vertical="center"/>
    </xf>
    <xf numFmtId="49" fontId="21" fillId="0" borderId="332" applyNumberFormat="0" applyFont="0" applyFill="0" applyBorder="0" applyProtection="0">
      <alignment horizontal="left" vertical="center" indent="5"/>
    </xf>
    <xf numFmtId="4" fontId="21" fillId="0" borderId="331" applyFill="0" applyBorder="0" applyProtection="0">
      <alignment horizontal="right" vertical="center"/>
    </xf>
    <xf numFmtId="4" fontId="18" fillId="25" borderId="331">
      <alignment horizontal="right" vertical="center"/>
    </xf>
    <xf numFmtId="0" fontId="45" fillId="36" borderId="328" applyNumberFormat="0" applyAlignment="0" applyProtection="0"/>
    <xf numFmtId="0" fontId="36" fillId="36" borderId="328" applyNumberFormat="0" applyAlignment="0" applyProtection="0"/>
    <xf numFmtId="0" fontId="32" fillId="49" borderId="328" applyNumberFormat="0" applyAlignment="0" applyProtection="0"/>
    <xf numFmtId="0" fontId="21" fillId="27" borderId="334">
      <alignment horizontal="left" vertical="center" wrapText="1" indent="2"/>
    </xf>
    <xf numFmtId="0" fontId="21" fillId="0" borderId="334">
      <alignment horizontal="left" vertical="center" wrapText="1" indent="2"/>
    </xf>
    <xf numFmtId="0" fontId="21" fillId="27" borderId="334">
      <alignment horizontal="left" vertical="center" wrapText="1" indent="2"/>
    </xf>
    <xf numFmtId="49" fontId="21" fillId="0" borderId="340" applyNumberFormat="0" applyFont="0" applyFill="0" applyBorder="0" applyProtection="0">
      <alignment horizontal="left" vertical="center" indent="5"/>
    </xf>
    <xf numFmtId="0" fontId="37" fillId="0" borderId="337" applyNumberFormat="0" applyFill="0" applyAlignment="0" applyProtection="0"/>
    <xf numFmtId="0" fontId="45" fillId="36" borderId="336" applyNumberFormat="0" applyAlignment="0" applyProtection="0"/>
    <xf numFmtId="0" fontId="6" fillId="0" borderId="0" applyNumberFormat="0" applyFill="0" applyBorder="0" applyAlignment="0" applyProtection="0"/>
    <xf numFmtId="0" fontId="1" fillId="14" borderId="0" applyNumberFormat="0" applyBorder="0" applyAlignment="0" applyProtection="0"/>
    <xf numFmtId="4" fontId="21" fillId="0" borderId="339">
      <alignment horizontal="right" vertical="center"/>
    </xf>
    <xf numFmtId="0" fontId="21" fillId="26" borderId="339"/>
    <xf numFmtId="0" fontId="49" fillId="49" borderId="335" applyNumberFormat="0" applyAlignment="0" applyProtection="0"/>
    <xf numFmtId="4" fontId="21" fillId="26" borderId="339"/>
    <xf numFmtId="0" fontId="32" fillId="49" borderId="336" applyNumberFormat="0" applyAlignment="0" applyProtection="0"/>
    <xf numFmtId="0" fontId="36" fillId="36" borderId="336" applyNumberFormat="0" applyAlignment="0" applyProtection="0"/>
    <xf numFmtId="0" fontId="9" fillId="16" borderId="0" applyNumberFormat="0" applyBorder="0" applyAlignment="0" applyProtection="0"/>
    <xf numFmtId="0" fontId="1" fillId="20" borderId="0" applyNumberFormat="0" applyBorder="0" applyAlignment="0" applyProtection="0"/>
    <xf numFmtId="0" fontId="49" fillId="49" borderId="335" applyNumberFormat="0" applyAlignment="0" applyProtection="0"/>
    <xf numFmtId="0" fontId="9" fillId="19" borderId="0" applyNumberFormat="0" applyBorder="0" applyAlignment="0" applyProtection="0"/>
    <xf numFmtId="0" fontId="49" fillId="49" borderId="335" applyNumberFormat="0" applyAlignment="0" applyProtection="0"/>
    <xf numFmtId="0" fontId="49" fillId="49" borderId="335" applyNumberFormat="0" applyAlignment="0" applyProtection="0"/>
    <xf numFmtId="0" fontId="27" fillId="52" borderId="338" applyNumberFormat="0" applyFont="0" applyAlignment="0" applyProtection="0"/>
    <xf numFmtId="0" fontId="9" fillId="16" borderId="0" applyNumberFormat="0" applyBorder="0" applyAlignment="0" applyProtection="0"/>
    <xf numFmtId="0" fontId="21" fillId="26" borderId="339"/>
    <xf numFmtId="4" fontId="18" fillId="27" borderId="341">
      <alignment horizontal="right" vertical="center"/>
    </xf>
    <xf numFmtId="4" fontId="21" fillId="0" borderId="339">
      <alignment horizontal="right" vertical="center"/>
    </xf>
    <xf numFmtId="4" fontId="18" fillId="27" borderId="339">
      <alignment horizontal="right" vertical="center"/>
    </xf>
    <xf numFmtId="0" fontId="30" fillId="49" borderId="335" applyNumberFormat="0" applyAlignment="0" applyProtection="0"/>
    <xf numFmtId="0" fontId="9" fillId="22" borderId="0" applyNumberFormat="0" applyBorder="0" applyAlignment="0" applyProtection="0"/>
    <xf numFmtId="0" fontId="33" fillId="49" borderId="336" applyNumberFormat="0" applyAlignment="0" applyProtection="0"/>
    <xf numFmtId="0" fontId="23" fillId="25" borderId="339">
      <alignment horizontal="right" vertical="center"/>
    </xf>
    <xf numFmtId="0" fontId="27" fillId="52" borderId="338" applyNumberFormat="0" applyFont="0" applyAlignment="0" applyProtection="0"/>
    <xf numFmtId="4" fontId="23" fillId="25" borderId="339">
      <alignment horizontal="right" vertical="center"/>
    </xf>
    <xf numFmtId="0" fontId="4" fillId="4" borderId="2" applyNumberFormat="0" applyAlignment="0" applyProtection="0"/>
    <xf numFmtId="0" fontId="9" fillId="22" borderId="0" applyNumberFormat="0" applyBorder="0" applyAlignment="0" applyProtection="0"/>
    <xf numFmtId="0" fontId="33" fillId="49" borderId="336" applyNumberFormat="0" applyAlignment="0" applyProtection="0"/>
    <xf numFmtId="0" fontId="21" fillId="0" borderId="339" applyNumberFormat="0" applyFill="0" applyAlignment="0" applyProtection="0"/>
    <xf numFmtId="0" fontId="52" fillId="0" borderId="337" applyNumberFormat="0" applyFill="0" applyAlignment="0" applyProtection="0"/>
    <xf numFmtId="0" fontId="1" fillId="20" borderId="0" applyNumberFormat="0" applyBorder="0" applyAlignment="0" applyProtection="0"/>
    <xf numFmtId="0" fontId="21" fillId="27" borderId="342">
      <alignment horizontal="left" vertical="center" wrapText="1" indent="2"/>
    </xf>
    <xf numFmtId="0" fontId="33" fillId="49" borderId="336" applyNumberFormat="0" applyAlignment="0" applyProtection="0"/>
    <xf numFmtId="0" fontId="18" fillId="27" borderId="341">
      <alignment horizontal="right" vertical="center"/>
    </xf>
    <xf numFmtId="49" fontId="21" fillId="0" borderId="339" applyNumberFormat="0" applyFont="0" applyFill="0" applyBorder="0" applyProtection="0">
      <alignment horizontal="left" vertical="center" indent="2"/>
    </xf>
    <xf numFmtId="0" fontId="18" fillId="25" borderId="339">
      <alignment horizontal="right" vertical="center"/>
    </xf>
    <xf numFmtId="4" fontId="18" fillId="27" borderId="341">
      <alignment horizontal="right" vertical="center"/>
    </xf>
    <xf numFmtId="0" fontId="32" fillId="49" borderId="336" applyNumberFormat="0" applyAlignment="0" applyProtection="0"/>
    <xf numFmtId="0" fontId="1" fillId="12" borderId="0" applyNumberFormat="0" applyBorder="0" applyAlignment="0" applyProtection="0"/>
    <xf numFmtId="0" fontId="32" fillId="49" borderId="336" applyNumberFormat="0" applyAlignment="0" applyProtection="0"/>
    <xf numFmtId="0" fontId="1" fillId="5" borderId="0" applyNumberFormat="0" applyBorder="0" applyAlignment="0" applyProtection="0"/>
    <xf numFmtId="49" fontId="21" fillId="0" borderId="340" applyNumberFormat="0" applyFont="0" applyFill="0" applyBorder="0" applyProtection="0">
      <alignment horizontal="left" vertical="center" indent="5"/>
    </xf>
    <xf numFmtId="0" fontId="27" fillId="52" borderId="338" applyNumberFormat="0" applyFont="0" applyAlignment="0" applyProtection="0"/>
    <xf numFmtId="0" fontId="8" fillId="0" borderId="3" applyNumberFormat="0" applyFill="0" applyAlignment="0" applyProtection="0"/>
    <xf numFmtId="4" fontId="21" fillId="0" borderId="339" applyFill="0" applyBorder="0" applyProtection="0">
      <alignment horizontal="right" vertical="center"/>
    </xf>
    <xf numFmtId="0" fontId="52" fillId="0" borderId="337" applyNumberFormat="0" applyFill="0" applyAlignment="0" applyProtection="0"/>
    <xf numFmtId="4" fontId="18" fillId="27" borderId="341">
      <alignment horizontal="right" vertical="center"/>
    </xf>
    <xf numFmtId="0" fontId="37" fillId="0" borderId="337" applyNumberFormat="0" applyFill="0" applyAlignment="0" applyProtection="0"/>
    <xf numFmtId="4" fontId="18" fillId="27" borderId="339">
      <alignment horizontal="right" vertical="center"/>
    </xf>
    <xf numFmtId="0" fontId="18" fillId="27" borderId="340">
      <alignment horizontal="right" vertical="center"/>
    </xf>
    <xf numFmtId="4" fontId="18" fillId="27" borderId="340">
      <alignment horizontal="right" vertical="center"/>
    </xf>
    <xf numFmtId="4" fontId="18" fillId="27" borderId="341">
      <alignment horizontal="right" vertical="center"/>
    </xf>
    <xf numFmtId="0" fontId="6" fillId="0" borderId="0" applyNumberFormat="0" applyFill="0" applyBorder="0" applyAlignment="0" applyProtection="0"/>
    <xf numFmtId="0" fontId="9" fillId="10" borderId="0" applyNumberFormat="0" applyBorder="0" applyAlignment="0" applyProtection="0"/>
    <xf numFmtId="167" fontId="21" fillId="53" borderId="339" applyNumberFormat="0" applyFont="0" applyBorder="0" applyAlignment="0" applyProtection="0">
      <alignment horizontal="right" vertical="center"/>
    </xf>
    <xf numFmtId="0" fontId="45" fillId="36" borderId="336" applyNumberFormat="0" applyAlignment="0" applyProtection="0"/>
    <xf numFmtId="0" fontId="18" fillId="27" borderId="339">
      <alignment horizontal="right" vertical="center"/>
    </xf>
    <xf numFmtId="0" fontId="18" fillId="25" borderId="339">
      <alignment horizontal="right" vertical="center"/>
    </xf>
    <xf numFmtId="0" fontId="37" fillId="0" borderId="337" applyNumberFormat="0" applyFill="0" applyAlignment="0" applyProtection="0"/>
    <xf numFmtId="0" fontId="36" fillId="36" borderId="336" applyNumberFormat="0" applyAlignment="0" applyProtection="0"/>
    <xf numFmtId="0" fontId="1" fillId="8" borderId="0" applyNumberFormat="0" applyBorder="0" applyAlignment="0" applyProtection="0"/>
    <xf numFmtId="0" fontId="1" fillId="21" borderId="0" applyNumberFormat="0" applyBorder="0" applyAlignment="0" applyProtection="0"/>
    <xf numFmtId="0" fontId="18" fillId="27" borderId="339">
      <alignment horizontal="right" vertical="center"/>
    </xf>
    <xf numFmtId="0" fontId="23" fillId="25" borderId="339">
      <alignment horizontal="right" vertical="center"/>
    </xf>
    <xf numFmtId="0" fontId="1" fillId="15" borderId="0" applyNumberFormat="0" applyBorder="0" applyAlignment="0" applyProtection="0"/>
    <xf numFmtId="49" fontId="21" fillId="0" borderId="339" applyNumberFormat="0" applyFont="0" applyFill="0" applyBorder="0" applyProtection="0">
      <alignment horizontal="left" vertical="center" indent="2"/>
    </xf>
    <xf numFmtId="0" fontId="9" fillId="10" borderId="0" applyNumberFormat="0" applyBorder="0" applyAlignment="0" applyProtection="0"/>
    <xf numFmtId="0" fontId="33" fillId="49" borderId="336" applyNumberFormat="0" applyAlignment="0" applyProtection="0"/>
    <xf numFmtId="0" fontId="19" fillId="52" borderId="338" applyNumberFormat="0" applyFont="0" applyAlignment="0" applyProtection="0"/>
    <xf numFmtId="0" fontId="1" fillId="18" borderId="0" applyNumberFormat="0" applyBorder="0" applyAlignment="0" applyProtection="0"/>
    <xf numFmtId="0" fontId="52" fillId="0" borderId="337" applyNumberFormat="0" applyFill="0" applyAlignment="0" applyProtection="0"/>
    <xf numFmtId="0" fontId="9" fillId="7" borderId="0" applyNumberFormat="0" applyBorder="0" applyAlignment="0" applyProtection="0"/>
    <xf numFmtId="0" fontId="1" fillId="15" borderId="0" applyNumberFormat="0" applyBorder="0" applyAlignment="0" applyProtection="0"/>
    <xf numFmtId="0" fontId="32" fillId="49" borderId="336" applyNumberFormat="0" applyAlignment="0" applyProtection="0"/>
    <xf numFmtId="0" fontId="1" fillId="18" borderId="0" applyNumberFormat="0" applyBorder="0" applyAlignment="0" applyProtection="0"/>
    <xf numFmtId="0" fontId="21" fillId="25" borderId="340">
      <alignment horizontal="left" vertical="center"/>
    </xf>
    <xf numFmtId="0" fontId="8" fillId="0" borderId="3" applyNumberFormat="0" applyFill="0" applyAlignment="0" applyProtection="0"/>
    <xf numFmtId="0" fontId="49" fillId="49" borderId="335" applyNumberFormat="0" applyAlignment="0" applyProtection="0"/>
    <xf numFmtId="0" fontId="23" fillId="25" borderId="339">
      <alignment horizontal="right" vertical="center"/>
    </xf>
    <xf numFmtId="0" fontId="21" fillId="0" borderId="339">
      <alignment horizontal="right" vertical="center"/>
    </xf>
    <xf numFmtId="0" fontId="1" fillId="15" borderId="0" applyNumberFormat="0" applyBorder="0" applyAlignment="0" applyProtection="0"/>
    <xf numFmtId="0" fontId="18" fillId="27" borderId="339">
      <alignment horizontal="right" vertical="center"/>
    </xf>
    <xf numFmtId="0" fontId="45" fillId="36" borderId="336" applyNumberFormat="0" applyAlignment="0" applyProtection="0"/>
    <xf numFmtId="0" fontId="49" fillId="49" borderId="335" applyNumberFormat="0" applyAlignment="0" applyProtection="0"/>
    <xf numFmtId="4" fontId="18" fillId="27" borderId="341">
      <alignment horizontal="right" vertical="center"/>
    </xf>
    <xf numFmtId="0" fontId="6" fillId="0" borderId="0" applyNumberFormat="0" applyFill="0" applyBorder="0" applyAlignment="0" applyProtection="0"/>
    <xf numFmtId="0" fontId="37" fillId="0" borderId="337" applyNumberFormat="0" applyFill="0" applyAlignment="0" applyProtection="0"/>
    <xf numFmtId="49" fontId="20" fillId="0" borderId="339" applyNumberFormat="0" applyFill="0" applyBorder="0" applyProtection="0">
      <alignment horizontal="left" vertical="center"/>
    </xf>
    <xf numFmtId="0" fontId="9" fillId="7" borderId="0" applyNumberFormat="0" applyBorder="0" applyAlignment="0" applyProtection="0"/>
    <xf numFmtId="0" fontId="21" fillId="0" borderId="339" applyNumberFormat="0" applyFill="0" applyAlignment="0" applyProtection="0"/>
    <xf numFmtId="4" fontId="21" fillId="0" borderId="339" applyFill="0" applyBorder="0" applyProtection="0">
      <alignment horizontal="right" vertical="center"/>
    </xf>
    <xf numFmtId="4" fontId="18" fillId="27" borderId="339">
      <alignment horizontal="right" vertical="center"/>
    </xf>
    <xf numFmtId="0" fontId="23" fillId="25" borderId="339">
      <alignment horizontal="right" vertical="center"/>
    </xf>
    <xf numFmtId="0" fontId="21" fillId="27" borderId="342">
      <alignment horizontal="left" vertical="center" wrapText="1" indent="2"/>
    </xf>
    <xf numFmtId="0" fontId="9" fillId="13" borderId="0" applyNumberFormat="0" applyBorder="0" applyAlignment="0" applyProtection="0"/>
    <xf numFmtId="49" fontId="21" fillId="0" borderId="340" applyNumberFormat="0" applyFont="0" applyFill="0" applyBorder="0" applyProtection="0">
      <alignment horizontal="left" vertical="center" indent="5"/>
    </xf>
    <xf numFmtId="49" fontId="21" fillId="0" borderId="339" applyNumberFormat="0" applyFont="0" applyFill="0" applyBorder="0" applyProtection="0">
      <alignment horizontal="left" vertical="center" indent="2"/>
    </xf>
    <xf numFmtId="0" fontId="36" fillId="36" borderId="336" applyNumberFormat="0" applyAlignment="0" applyProtection="0"/>
    <xf numFmtId="0" fontId="8" fillId="0" borderId="3" applyNumberFormat="0" applyFill="0" applyAlignment="0" applyProtection="0"/>
    <xf numFmtId="0" fontId="9" fillId="7" borderId="0" applyNumberFormat="0" applyBorder="0" applyAlignment="0" applyProtection="0"/>
    <xf numFmtId="0" fontId="52" fillId="0" borderId="337" applyNumberFormat="0" applyFill="0" applyAlignment="0" applyProtection="0"/>
    <xf numFmtId="4" fontId="18" fillId="27" borderId="341">
      <alignment horizontal="right" vertical="center"/>
    </xf>
    <xf numFmtId="0" fontId="18" fillId="27" borderId="341">
      <alignment horizontal="right" vertical="center"/>
    </xf>
    <xf numFmtId="0" fontId="8" fillId="0" borderId="3" applyNumberFormat="0" applyFill="0" applyAlignment="0" applyProtection="0"/>
    <xf numFmtId="0" fontId="33" fillId="49" borderId="336" applyNumberFormat="0" applyAlignment="0" applyProtection="0"/>
    <xf numFmtId="0" fontId="21" fillId="0" borderId="342">
      <alignment horizontal="left" vertical="center" wrapText="1" indent="2"/>
    </xf>
    <xf numFmtId="0" fontId="1" fillId="15" borderId="0" applyNumberFormat="0" applyBorder="0" applyAlignment="0" applyProtection="0"/>
    <xf numFmtId="0" fontId="52" fillId="0" borderId="337" applyNumberFormat="0" applyFill="0" applyAlignment="0" applyProtection="0"/>
    <xf numFmtId="0" fontId="7" fillId="0" borderId="0" applyNumberFormat="0" applyFill="0" applyBorder="0" applyAlignment="0" applyProtection="0"/>
    <xf numFmtId="49" fontId="21" fillId="0" borderId="339" applyNumberFormat="0" applyFont="0" applyFill="0" applyBorder="0" applyProtection="0">
      <alignment horizontal="left" vertical="center" indent="2"/>
    </xf>
    <xf numFmtId="0" fontId="1" fillId="11" borderId="0" applyNumberFormat="0" applyBorder="0" applyAlignment="0" applyProtection="0"/>
    <xf numFmtId="0" fontId="1" fillId="18" borderId="0" applyNumberFormat="0" applyBorder="0" applyAlignment="0" applyProtection="0"/>
    <xf numFmtId="0" fontId="18" fillId="27" borderId="339">
      <alignment horizontal="right" vertical="center"/>
    </xf>
    <xf numFmtId="4" fontId="18" fillId="27" borderId="340">
      <alignment horizontal="right" vertical="center"/>
    </xf>
    <xf numFmtId="0" fontId="36" fillId="36" borderId="336" applyNumberFormat="0" applyAlignment="0" applyProtection="0"/>
    <xf numFmtId="0" fontId="21" fillId="27" borderId="342">
      <alignment horizontal="left" vertical="center" wrapText="1" indent="2"/>
    </xf>
    <xf numFmtId="0" fontId="21" fillId="0" borderId="342">
      <alignment horizontal="left" vertical="center" wrapText="1" indent="2"/>
    </xf>
    <xf numFmtId="167" fontId="21" fillId="53" borderId="339" applyNumberFormat="0" applyFont="0" applyBorder="0" applyAlignment="0" applyProtection="0">
      <alignment horizontal="right" vertical="center"/>
    </xf>
    <xf numFmtId="0" fontId="49" fillId="49" borderId="335" applyNumberFormat="0" applyAlignment="0" applyProtection="0"/>
    <xf numFmtId="0" fontId="8" fillId="0" borderId="3" applyNumberFormat="0" applyFill="0" applyAlignment="0" applyProtection="0"/>
    <xf numFmtId="0" fontId="7" fillId="0" borderId="0" applyNumberFormat="0" applyFill="0" applyBorder="0" applyAlignment="0" applyProtection="0"/>
    <xf numFmtId="0" fontId="1" fillId="21" borderId="0" applyNumberFormat="0" applyBorder="0" applyAlignment="0" applyProtection="0"/>
    <xf numFmtId="0" fontId="21" fillId="0" borderId="342">
      <alignment horizontal="left" vertical="center" wrapText="1" indent="2"/>
    </xf>
    <xf numFmtId="0" fontId="1" fillId="8" borderId="0" applyNumberFormat="0" applyBorder="0" applyAlignment="0" applyProtection="0"/>
    <xf numFmtId="0" fontId="1" fillId="12" borderId="0" applyNumberFormat="0" applyBorder="0" applyAlignment="0" applyProtection="0"/>
    <xf numFmtId="0" fontId="37" fillId="0" borderId="337" applyNumberFormat="0" applyFill="0" applyAlignment="0" applyProtection="0"/>
    <xf numFmtId="0" fontId="49" fillId="49" borderId="335" applyNumberFormat="0" applyAlignment="0" applyProtection="0"/>
    <xf numFmtId="0" fontId="19" fillId="52" borderId="338" applyNumberFormat="0" applyFont="0" applyAlignment="0" applyProtection="0"/>
    <xf numFmtId="4" fontId="18" fillId="27" borderId="339">
      <alignment horizontal="right" vertical="center"/>
    </xf>
    <xf numFmtId="0" fontId="49" fillId="49" borderId="335" applyNumberFormat="0" applyAlignment="0" applyProtection="0"/>
    <xf numFmtId="0" fontId="27" fillId="52" borderId="338" applyNumberFormat="0" applyFont="0" applyAlignment="0" applyProtection="0"/>
    <xf numFmtId="0" fontId="21" fillId="27" borderId="342">
      <alignment horizontal="left" vertical="center" wrapText="1" indent="2"/>
    </xf>
    <xf numFmtId="0" fontId="8" fillId="0" borderId="3" applyNumberFormat="0" applyFill="0" applyAlignment="0" applyProtection="0"/>
    <xf numFmtId="0" fontId="30" fillId="49" borderId="335" applyNumberFormat="0" applyAlignment="0" applyProtection="0"/>
    <xf numFmtId="0" fontId="45" fillId="36" borderId="336" applyNumberFormat="0" applyAlignment="0" applyProtection="0"/>
    <xf numFmtId="0" fontId="33" fillId="49" borderId="336" applyNumberFormat="0" applyAlignment="0" applyProtection="0"/>
    <xf numFmtId="0" fontId="1" fillId="6" borderId="0" applyNumberFormat="0" applyBorder="0" applyAlignment="0" applyProtection="0"/>
    <xf numFmtId="0" fontId="18" fillId="25" borderId="339">
      <alignment horizontal="right" vertical="center"/>
    </xf>
    <xf numFmtId="49" fontId="21" fillId="0" borderId="340" applyNumberFormat="0" applyFont="0" applyFill="0" applyBorder="0" applyProtection="0">
      <alignment horizontal="left" vertical="center" indent="5"/>
    </xf>
    <xf numFmtId="0" fontId="36" fillId="36" borderId="336" applyNumberFormat="0" applyAlignment="0" applyProtection="0"/>
    <xf numFmtId="0" fontId="52" fillId="0" borderId="337" applyNumberFormat="0" applyFill="0" applyAlignment="0" applyProtection="0"/>
    <xf numFmtId="0" fontId="21" fillId="27" borderId="342">
      <alignment horizontal="left" vertical="center" wrapText="1" indent="2"/>
    </xf>
    <xf numFmtId="49" fontId="20" fillId="0" borderId="339" applyNumberFormat="0" applyFill="0" applyBorder="0" applyProtection="0">
      <alignment horizontal="left" vertical="center"/>
    </xf>
    <xf numFmtId="0" fontId="21" fillId="25" borderId="340">
      <alignment horizontal="left" vertical="center"/>
    </xf>
    <xf numFmtId="0" fontId="1" fillId="8" borderId="0" applyNumberFormat="0" applyBorder="0" applyAlignment="0" applyProtection="0"/>
    <xf numFmtId="0" fontId="32" fillId="49" borderId="336" applyNumberFormat="0" applyAlignment="0" applyProtection="0"/>
    <xf numFmtId="0" fontId="33" fillId="49" borderId="336" applyNumberFormat="0" applyAlignment="0" applyProtection="0"/>
    <xf numFmtId="4" fontId="18" fillId="27" borderId="339">
      <alignment horizontal="right" vertical="center"/>
    </xf>
    <xf numFmtId="0" fontId="21" fillId="27" borderId="342">
      <alignment horizontal="left" vertical="center" wrapText="1" indent="2"/>
    </xf>
    <xf numFmtId="4" fontId="18" fillId="25" borderId="339">
      <alignment horizontal="right" vertical="center"/>
    </xf>
    <xf numFmtId="0" fontId="18" fillId="27" borderId="339">
      <alignment horizontal="right" vertical="center"/>
    </xf>
    <xf numFmtId="0" fontId="37" fillId="0" borderId="337" applyNumberFormat="0" applyFill="0" applyAlignment="0" applyProtection="0"/>
    <xf numFmtId="0" fontId="21" fillId="0" borderId="339" applyNumberFormat="0" applyFill="0" applyAlignment="0" applyProtection="0"/>
    <xf numFmtId="0" fontId="21" fillId="0" borderId="339">
      <alignment horizontal="right" vertical="center"/>
    </xf>
    <xf numFmtId="167" fontId="21" fillId="53" borderId="339" applyNumberFormat="0" applyFont="0" applyBorder="0" applyAlignment="0" applyProtection="0">
      <alignment horizontal="right" vertical="center"/>
    </xf>
    <xf numFmtId="0" fontId="52" fillId="0" borderId="337" applyNumberFormat="0" applyFill="0" applyAlignment="0" applyProtection="0"/>
    <xf numFmtId="0" fontId="18" fillId="25" borderId="339">
      <alignment horizontal="right" vertical="center"/>
    </xf>
    <xf numFmtId="0" fontId="52" fillId="0" borderId="337" applyNumberFormat="0" applyFill="0" applyAlignment="0" applyProtection="0"/>
    <xf numFmtId="4" fontId="18" fillId="27" borderId="339">
      <alignment horizontal="right" vertical="center"/>
    </xf>
    <xf numFmtId="0" fontId="18" fillId="27" borderId="339">
      <alignment horizontal="right" vertical="center"/>
    </xf>
    <xf numFmtId="49" fontId="20" fillId="0" borderId="339" applyNumberFormat="0" applyFill="0" applyBorder="0" applyProtection="0">
      <alignment horizontal="left" vertical="center"/>
    </xf>
    <xf numFmtId="0" fontId="18" fillId="27" borderId="339">
      <alignment horizontal="right" vertical="center"/>
    </xf>
    <xf numFmtId="4" fontId="18" fillId="27" borderId="341">
      <alignment horizontal="right" vertical="center"/>
    </xf>
    <xf numFmtId="167" fontId="21" fillId="53" borderId="339" applyNumberFormat="0" applyFont="0" applyBorder="0" applyAlignment="0" applyProtection="0">
      <alignment horizontal="right" vertical="center"/>
    </xf>
    <xf numFmtId="49" fontId="20" fillId="0" borderId="339" applyNumberFormat="0" applyFill="0" applyBorder="0" applyProtection="0">
      <alignment horizontal="left" vertical="center"/>
    </xf>
    <xf numFmtId="0" fontId="9" fillId="10" borderId="0" applyNumberFormat="0" applyBorder="0" applyAlignment="0" applyProtection="0"/>
    <xf numFmtId="0" fontId="1" fillId="12" borderId="0" applyNumberFormat="0" applyBorder="0" applyAlignment="0" applyProtection="0"/>
    <xf numFmtId="167" fontId="21" fillId="53" borderId="339" applyNumberFormat="0" applyFont="0" applyBorder="0" applyAlignment="0" applyProtection="0">
      <alignment horizontal="right" vertical="center"/>
    </xf>
    <xf numFmtId="0" fontId="18" fillId="27" borderId="339">
      <alignment horizontal="right" vertical="center"/>
    </xf>
    <xf numFmtId="0" fontId="52" fillId="0" borderId="337" applyNumberFormat="0" applyFill="0" applyAlignment="0" applyProtection="0"/>
    <xf numFmtId="0" fontId="9" fillId="19"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21" fillId="27" borderId="342">
      <alignment horizontal="left" vertical="center" wrapText="1" indent="2"/>
    </xf>
    <xf numFmtId="4" fontId="23" fillId="25" borderId="339">
      <alignment horizontal="right" vertical="center"/>
    </xf>
    <xf numFmtId="0" fontId="18" fillId="27" borderId="341">
      <alignment horizontal="right" vertical="center"/>
    </xf>
    <xf numFmtId="0" fontId="45" fillId="36" borderId="336" applyNumberFormat="0" applyAlignment="0" applyProtection="0"/>
    <xf numFmtId="0" fontId="4" fillId="4" borderId="2" applyNumberFormat="0" applyAlignment="0" applyProtection="0"/>
    <xf numFmtId="0" fontId="1" fillId="20" borderId="0" applyNumberFormat="0" applyBorder="0" applyAlignment="0" applyProtection="0"/>
    <xf numFmtId="0" fontId="1" fillId="9" borderId="0" applyNumberFormat="0" applyBorder="0" applyAlignment="0" applyProtection="0"/>
    <xf numFmtId="0" fontId="27" fillId="52" borderId="338" applyNumberFormat="0" applyFont="0" applyAlignment="0" applyProtection="0"/>
    <xf numFmtId="0" fontId="33" fillId="49" borderId="336" applyNumberFormat="0" applyAlignment="0" applyProtection="0"/>
    <xf numFmtId="0" fontId="33" fillId="49" borderId="336" applyNumberFormat="0" applyAlignment="0" applyProtection="0"/>
    <xf numFmtId="4" fontId="21" fillId="0" borderId="339">
      <alignment horizontal="right" vertical="center"/>
    </xf>
    <xf numFmtId="0" fontId="18" fillId="27" borderId="341">
      <alignment horizontal="right" vertical="center"/>
    </xf>
    <xf numFmtId="0" fontId="18" fillId="27" borderId="340">
      <alignment horizontal="right" vertical="center"/>
    </xf>
    <xf numFmtId="0" fontId="52" fillId="0" borderId="337" applyNumberFormat="0" applyFill="0" applyAlignment="0" applyProtection="0"/>
    <xf numFmtId="4" fontId="21" fillId="26" borderId="339"/>
    <xf numFmtId="0" fontId="1" fillId="14" borderId="0" applyNumberFormat="0" applyBorder="0" applyAlignment="0" applyProtection="0"/>
    <xf numFmtId="0" fontId="9" fillId="22" borderId="0" applyNumberFormat="0" applyBorder="0" applyAlignment="0" applyProtection="0"/>
    <xf numFmtId="4" fontId="21" fillId="0" borderId="339">
      <alignment horizontal="right" vertical="center"/>
    </xf>
    <xf numFmtId="4" fontId="18" fillId="27" borderId="339">
      <alignment horizontal="right" vertical="center"/>
    </xf>
    <xf numFmtId="0" fontId="21" fillId="0" borderId="342">
      <alignment horizontal="left" vertical="center" wrapText="1" indent="2"/>
    </xf>
    <xf numFmtId="0" fontId="52" fillId="0" borderId="337" applyNumberFormat="0" applyFill="0" applyAlignment="0" applyProtection="0"/>
    <xf numFmtId="0" fontId="1" fillId="8" borderId="0" applyNumberFormat="0" applyBorder="0" applyAlignment="0" applyProtection="0"/>
    <xf numFmtId="0" fontId="1" fillId="21" borderId="0" applyNumberFormat="0" applyBorder="0" applyAlignment="0" applyProtection="0"/>
    <xf numFmtId="0" fontId="52" fillId="0" borderId="337" applyNumberFormat="0" applyFill="0" applyAlignment="0" applyProtection="0"/>
    <xf numFmtId="0" fontId="21" fillId="0" borderId="342">
      <alignment horizontal="left" vertical="center" wrapText="1" indent="2"/>
    </xf>
    <xf numFmtId="0" fontId="33" fillId="49" borderId="336" applyNumberFormat="0" applyAlignment="0" applyProtection="0"/>
    <xf numFmtId="4" fontId="21" fillId="0" borderId="339">
      <alignment horizontal="right" vertical="center"/>
    </xf>
    <xf numFmtId="49" fontId="20" fillId="0" borderId="339" applyNumberFormat="0" applyFill="0" applyBorder="0" applyProtection="0">
      <alignment horizontal="left" vertical="center"/>
    </xf>
    <xf numFmtId="0" fontId="45" fillId="36" borderId="336" applyNumberFormat="0" applyAlignment="0" applyProtection="0"/>
    <xf numFmtId="49" fontId="21" fillId="0" borderId="339" applyNumberFormat="0" applyFont="0" applyFill="0" applyBorder="0" applyProtection="0">
      <alignment horizontal="left" vertical="center" indent="2"/>
    </xf>
    <xf numFmtId="0" fontId="9" fillId="7" borderId="0" applyNumberFormat="0" applyBorder="0" applyAlignment="0" applyProtection="0"/>
    <xf numFmtId="0" fontId="18" fillId="27" borderId="340">
      <alignment horizontal="right" vertical="center"/>
    </xf>
    <xf numFmtId="0" fontId="1" fillId="6" borderId="0" applyNumberFormat="0" applyBorder="0" applyAlignment="0" applyProtection="0"/>
    <xf numFmtId="49" fontId="20" fillId="0" borderId="339" applyNumberFormat="0" applyFill="0" applyBorder="0" applyProtection="0">
      <alignment horizontal="left" vertical="center"/>
    </xf>
    <xf numFmtId="0" fontId="4" fillId="4" borderId="2" applyNumberFormat="0" applyAlignment="0" applyProtection="0"/>
    <xf numFmtId="0" fontId="33" fillId="49" borderId="336" applyNumberFormat="0" applyAlignment="0" applyProtection="0"/>
    <xf numFmtId="0" fontId="45" fillId="36" borderId="336" applyNumberFormat="0" applyAlignment="0" applyProtection="0"/>
    <xf numFmtId="0" fontId="32" fillId="49" borderId="336" applyNumberFormat="0" applyAlignment="0" applyProtection="0"/>
    <xf numFmtId="0" fontId="1" fillId="5" borderId="0" applyNumberFormat="0" applyBorder="0" applyAlignment="0" applyProtection="0"/>
    <xf numFmtId="0" fontId="1" fillId="6" borderId="0" applyNumberFormat="0" applyBorder="0" applyAlignment="0" applyProtection="0"/>
    <xf numFmtId="0" fontId="7" fillId="0" borderId="0" applyNumberFormat="0" applyFill="0" applyBorder="0" applyAlignment="0" applyProtection="0"/>
    <xf numFmtId="0" fontId="52" fillId="0" borderId="337" applyNumberFormat="0" applyFill="0" applyAlignment="0" applyProtection="0"/>
    <xf numFmtId="49" fontId="20" fillId="0" borderId="339" applyNumberFormat="0" applyFill="0" applyBorder="0" applyProtection="0">
      <alignment horizontal="left" vertical="center"/>
    </xf>
    <xf numFmtId="0" fontId="52" fillId="0" borderId="337" applyNumberFormat="0" applyFill="0" applyAlignment="0" applyProtection="0"/>
    <xf numFmtId="0" fontId="21" fillId="27" borderId="342">
      <alignment horizontal="left" vertical="center" wrapText="1" indent="2"/>
    </xf>
    <xf numFmtId="4" fontId="23" fillId="25" borderId="339">
      <alignment horizontal="right" vertical="center"/>
    </xf>
    <xf numFmtId="0" fontId="9" fillId="13" borderId="0" applyNumberFormat="0" applyBorder="0" applyAlignment="0" applyProtection="0"/>
    <xf numFmtId="4" fontId="18" fillId="25" borderId="339">
      <alignment horizontal="right" vertical="center"/>
    </xf>
    <xf numFmtId="4" fontId="21" fillId="26" borderId="339"/>
    <xf numFmtId="0" fontId="32" fillId="49" borderId="336" applyNumberFormat="0" applyAlignment="0" applyProtection="0"/>
    <xf numFmtId="4" fontId="21" fillId="0" borderId="339" applyFill="0" applyBorder="0" applyProtection="0">
      <alignment horizontal="right" vertical="center"/>
    </xf>
    <xf numFmtId="4" fontId="21" fillId="0" borderId="339" applyFill="0" applyBorder="0" applyProtection="0">
      <alignment horizontal="right" vertical="center"/>
    </xf>
    <xf numFmtId="0" fontId="1" fillId="14" borderId="0" applyNumberFormat="0" applyBorder="0" applyAlignment="0" applyProtection="0"/>
    <xf numFmtId="4" fontId="18" fillId="27" borderId="339">
      <alignment horizontal="right" vertical="center"/>
    </xf>
    <xf numFmtId="4" fontId="23" fillId="25" borderId="339">
      <alignment horizontal="right" vertical="center"/>
    </xf>
    <xf numFmtId="0" fontId="37" fillId="0" borderId="337" applyNumberFormat="0" applyFill="0" applyAlignment="0" applyProtection="0"/>
    <xf numFmtId="0" fontId="21" fillId="25" borderId="340">
      <alignment horizontal="left" vertical="center"/>
    </xf>
    <xf numFmtId="0" fontId="1" fillId="17" borderId="0" applyNumberFormat="0" applyBorder="0" applyAlignment="0" applyProtection="0"/>
    <xf numFmtId="4" fontId="18" fillId="27" borderId="339">
      <alignment horizontal="right" vertical="center"/>
    </xf>
    <xf numFmtId="4" fontId="18" fillId="25" borderId="339">
      <alignment horizontal="right" vertical="center"/>
    </xf>
    <xf numFmtId="0" fontId="9" fillId="10" borderId="0" applyNumberFormat="0" applyBorder="0" applyAlignment="0" applyProtection="0"/>
    <xf numFmtId="4" fontId="18" fillId="27" borderId="341">
      <alignment horizontal="right" vertical="center"/>
    </xf>
    <xf numFmtId="0" fontId="7" fillId="0" borderId="0" applyNumberFormat="0" applyFill="0" applyBorder="0" applyAlignment="0" applyProtection="0"/>
    <xf numFmtId="0" fontId="1" fillId="9" borderId="0" applyNumberFormat="0" applyBorder="0" applyAlignment="0" applyProtection="0"/>
    <xf numFmtId="0" fontId="9" fillId="13" borderId="0" applyNumberFormat="0" applyBorder="0" applyAlignment="0" applyProtection="0"/>
    <xf numFmtId="0" fontId="36" fillId="36" borderId="336" applyNumberFormat="0" applyAlignment="0" applyProtection="0"/>
    <xf numFmtId="0" fontId="45" fillId="36" borderId="336" applyNumberFormat="0" applyAlignment="0" applyProtection="0"/>
    <xf numFmtId="4" fontId="21" fillId="0" borderId="339" applyFill="0" applyBorder="0" applyProtection="0">
      <alignment horizontal="right" vertical="center"/>
    </xf>
    <xf numFmtId="0" fontId="37" fillId="0" borderId="337" applyNumberFormat="0" applyFill="0" applyAlignment="0" applyProtection="0"/>
    <xf numFmtId="0" fontId="9" fillId="19" borderId="0" applyNumberFormat="0" applyBorder="0" applyAlignment="0" applyProtection="0"/>
    <xf numFmtId="0" fontId="37" fillId="0" borderId="337" applyNumberFormat="0" applyFill="0" applyAlignment="0" applyProtection="0"/>
    <xf numFmtId="0" fontId="1" fillId="17" borderId="0" applyNumberFormat="0" applyBorder="0" applyAlignment="0" applyProtection="0"/>
    <xf numFmtId="0" fontId="9" fillId="1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45" fillId="36" borderId="336" applyNumberFormat="0" applyAlignment="0" applyProtection="0"/>
    <xf numFmtId="49" fontId="21" fillId="0" borderId="340" applyNumberFormat="0" applyFont="0" applyFill="0" applyBorder="0" applyProtection="0">
      <alignment horizontal="left" vertical="center" indent="5"/>
    </xf>
    <xf numFmtId="0" fontId="18" fillId="25" borderId="339">
      <alignment horizontal="right" vertical="center"/>
    </xf>
    <xf numFmtId="4" fontId="18" fillId="27" borderId="339">
      <alignment horizontal="right" vertical="center"/>
    </xf>
    <xf numFmtId="4" fontId="23" fillId="25" borderId="339">
      <alignment horizontal="right" vertical="center"/>
    </xf>
    <xf numFmtId="0" fontId="27" fillId="52" borderId="338" applyNumberFormat="0" applyFont="0" applyAlignment="0" applyProtection="0"/>
    <xf numFmtId="4" fontId="18" fillId="27" borderId="339">
      <alignment horizontal="right" vertical="center"/>
    </xf>
    <xf numFmtId="0" fontId="1" fillId="17" borderId="0" applyNumberFormat="0" applyBorder="0" applyAlignment="0" applyProtection="0"/>
    <xf numFmtId="0" fontId="49" fillId="49" borderId="335" applyNumberFormat="0" applyAlignment="0" applyProtection="0"/>
    <xf numFmtId="0" fontId="9" fillId="10" borderId="0" applyNumberFormat="0" applyBorder="0" applyAlignment="0" applyProtection="0"/>
    <xf numFmtId="0" fontId="45" fillId="36" borderId="336" applyNumberFormat="0" applyAlignment="0" applyProtection="0"/>
    <xf numFmtId="0" fontId="52" fillId="0" borderId="337" applyNumberFormat="0" applyFill="0" applyAlignment="0" applyProtection="0"/>
    <xf numFmtId="0" fontId="1" fillId="9" borderId="0" applyNumberFormat="0" applyBorder="0" applyAlignment="0" applyProtection="0"/>
    <xf numFmtId="167" fontId="21" fillId="53" borderId="339" applyNumberFormat="0" applyFont="0" applyBorder="0" applyAlignment="0" applyProtection="0">
      <alignment horizontal="right" vertical="center"/>
    </xf>
    <xf numFmtId="0" fontId="18" fillId="27" borderId="341">
      <alignment horizontal="right" vertical="center"/>
    </xf>
    <xf numFmtId="0" fontId="18" fillId="27" borderId="340">
      <alignment horizontal="right" vertical="center"/>
    </xf>
    <xf numFmtId="0" fontId="18" fillId="27" borderId="339">
      <alignment horizontal="right" vertical="center"/>
    </xf>
    <xf numFmtId="0" fontId="45" fillId="36" borderId="336" applyNumberFormat="0" applyAlignment="0" applyProtection="0"/>
    <xf numFmtId="0" fontId="1" fillId="17" borderId="0" applyNumberFormat="0" applyBorder="0" applyAlignment="0" applyProtection="0"/>
    <xf numFmtId="0" fontId="1" fillId="18" borderId="0" applyNumberFormat="0" applyBorder="0" applyAlignment="0" applyProtection="0"/>
    <xf numFmtId="0" fontId="52" fillId="0" borderId="337" applyNumberFormat="0" applyFill="0" applyAlignment="0" applyProtection="0"/>
    <xf numFmtId="0" fontId="1" fillId="6" borderId="0" applyNumberFormat="0" applyBorder="0" applyAlignment="0" applyProtection="0"/>
    <xf numFmtId="0" fontId="1" fillId="5" borderId="0" applyNumberFormat="0" applyBorder="0" applyAlignment="0" applyProtection="0"/>
    <xf numFmtId="0" fontId="30" fillId="49" borderId="335" applyNumberFormat="0" applyAlignment="0" applyProtection="0"/>
    <xf numFmtId="167" fontId="21" fillId="53" borderId="339" applyNumberFormat="0" applyFont="0" applyBorder="0" applyAlignment="0" applyProtection="0">
      <alignment horizontal="right" vertical="center"/>
    </xf>
    <xf numFmtId="4" fontId="18" fillId="27" borderId="340">
      <alignment horizontal="right" vertical="center"/>
    </xf>
    <xf numFmtId="49" fontId="21" fillId="0" borderId="339" applyNumberFormat="0" applyFont="0" applyFill="0" applyBorder="0" applyProtection="0">
      <alignment horizontal="left" vertical="center" indent="2"/>
    </xf>
    <xf numFmtId="0" fontId="33" fillId="49" borderId="336" applyNumberFormat="0" applyAlignment="0" applyProtection="0"/>
    <xf numFmtId="0" fontId="30" fillId="49" borderId="335" applyNumberFormat="0" applyAlignment="0" applyProtection="0"/>
    <xf numFmtId="0" fontId="52" fillId="0" borderId="337" applyNumberFormat="0" applyFill="0" applyAlignment="0" applyProtection="0"/>
    <xf numFmtId="4" fontId="21" fillId="0" borderId="339" applyFill="0" applyBorder="0" applyProtection="0">
      <alignment horizontal="right" vertical="center"/>
    </xf>
    <xf numFmtId="0" fontId="49" fillId="49" borderId="335" applyNumberFormat="0" applyAlignment="0" applyProtection="0"/>
    <xf numFmtId="167" fontId="21" fillId="53" borderId="339" applyNumberFormat="0" applyFont="0" applyBorder="0" applyAlignment="0" applyProtection="0">
      <alignment horizontal="right" vertical="center"/>
    </xf>
    <xf numFmtId="0" fontId="32" fillId="49" borderId="336" applyNumberFormat="0" applyAlignment="0" applyProtection="0"/>
    <xf numFmtId="0" fontId="21" fillId="27" borderId="342">
      <alignment horizontal="left" vertical="center" wrapText="1" indent="2"/>
    </xf>
    <xf numFmtId="0" fontId="1" fillId="14" borderId="0" applyNumberFormat="0" applyBorder="0" applyAlignment="0" applyProtection="0"/>
    <xf numFmtId="0" fontId="21" fillId="0" borderId="339">
      <alignment horizontal="right" vertical="center"/>
    </xf>
    <xf numFmtId="4" fontId="18" fillId="27" borderId="340">
      <alignment horizontal="right" vertical="center"/>
    </xf>
    <xf numFmtId="0" fontId="27" fillId="52" borderId="338" applyNumberFormat="0" applyFont="0" applyAlignment="0" applyProtection="0"/>
    <xf numFmtId="0" fontId="21" fillId="0" borderId="342">
      <alignment horizontal="left" vertical="center" wrapText="1" indent="2"/>
    </xf>
    <xf numFmtId="0" fontId="18" fillId="27" borderId="339">
      <alignment horizontal="right" vertical="center"/>
    </xf>
    <xf numFmtId="4" fontId="23" fillId="25" borderId="339">
      <alignment horizontal="right" vertical="center"/>
    </xf>
    <xf numFmtId="0" fontId="27" fillId="52" borderId="338" applyNumberFormat="0" applyFont="0" applyAlignment="0" applyProtection="0"/>
    <xf numFmtId="0" fontId="36" fillId="36" borderId="336" applyNumberFormat="0" applyAlignment="0" applyProtection="0"/>
    <xf numFmtId="4" fontId="21" fillId="26" borderId="339"/>
    <xf numFmtId="0" fontId="21" fillId="26" borderId="339"/>
    <xf numFmtId="4" fontId="21" fillId="26" borderId="339"/>
    <xf numFmtId="4" fontId="18" fillId="27" borderId="339">
      <alignment horizontal="right" vertical="center"/>
    </xf>
    <xf numFmtId="0" fontId="23" fillId="25" borderId="339">
      <alignment horizontal="right" vertical="center"/>
    </xf>
    <xf numFmtId="0" fontId="36" fillId="36" borderId="336" applyNumberFormat="0" applyAlignment="0" applyProtection="0"/>
    <xf numFmtId="0" fontId="33" fillId="49" borderId="336" applyNumberFormat="0" applyAlignment="0" applyProtection="0"/>
    <xf numFmtId="4" fontId="21" fillId="0" borderId="339">
      <alignment horizontal="right" vertical="center"/>
    </xf>
    <xf numFmtId="0" fontId="21" fillId="27" borderId="342">
      <alignment horizontal="left" vertical="center" wrapText="1" indent="2"/>
    </xf>
    <xf numFmtId="0" fontId="21" fillId="0" borderId="342">
      <alignment horizontal="left" vertical="center" wrapText="1" indent="2"/>
    </xf>
    <xf numFmtId="0" fontId="49" fillId="49" borderId="335" applyNumberFormat="0" applyAlignment="0" applyProtection="0"/>
    <xf numFmtId="0" fontId="45" fillId="36" borderId="336" applyNumberFormat="0" applyAlignment="0" applyProtection="0"/>
    <xf numFmtId="0" fontId="32" fillId="49" borderId="336" applyNumberFormat="0" applyAlignment="0" applyProtection="0"/>
    <xf numFmtId="0" fontId="30" fillId="49" borderId="335" applyNumberFormat="0" applyAlignment="0" applyProtection="0"/>
    <xf numFmtId="0" fontId="18" fillId="27" borderId="341">
      <alignment horizontal="right" vertical="center"/>
    </xf>
    <xf numFmtId="0" fontId="23" fillId="25" borderId="339">
      <alignment horizontal="right" vertical="center"/>
    </xf>
    <xf numFmtId="4" fontId="18" fillId="25" borderId="339">
      <alignment horizontal="right" vertical="center"/>
    </xf>
    <xf numFmtId="4" fontId="18" fillId="27" borderId="339">
      <alignment horizontal="right" vertical="center"/>
    </xf>
    <xf numFmtId="49" fontId="21" fillId="0" borderId="340" applyNumberFormat="0" applyFont="0" applyFill="0" applyBorder="0" applyProtection="0">
      <alignment horizontal="left" vertical="center" indent="5"/>
    </xf>
    <xf numFmtId="4" fontId="21" fillId="0" borderId="339" applyFill="0" applyBorder="0" applyProtection="0">
      <alignment horizontal="right" vertical="center"/>
    </xf>
    <xf numFmtId="4" fontId="18" fillId="25" borderId="339">
      <alignment horizontal="right" vertical="center"/>
    </xf>
    <xf numFmtId="0" fontId="45" fillId="36" borderId="336" applyNumberFormat="0" applyAlignment="0" applyProtection="0"/>
    <xf numFmtId="0" fontId="36" fillId="36" borderId="336" applyNumberFormat="0" applyAlignment="0" applyProtection="0"/>
    <xf numFmtId="0" fontId="32" fillId="49" borderId="336" applyNumberFormat="0" applyAlignment="0" applyProtection="0"/>
    <xf numFmtId="0" fontId="21" fillId="27" borderId="342">
      <alignment horizontal="left" vertical="center" wrapText="1" indent="2"/>
    </xf>
    <xf numFmtId="0" fontId="21" fillId="0" borderId="342">
      <alignment horizontal="left" vertical="center" wrapText="1" indent="2"/>
    </xf>
    <xf numFmtId="0" fontId="21" fillId="27" borderId="342">
      <alignment horizontal="left" vertical="center" wrapText="1" indent="2"/>
    </xf>
    <xf numFmtId="0" fontId="21" fillId="27" borderId="358">
      <alignment horizontal="left" vertical="center" wrapText="1" indent="2"/>
    </xf>
    <xf numFmtId="4" fontId="18" fillId="27" borderId="355">
      <alignment horizontal="right" vertical="center"/>
    </xf>
    <xf numFmtId="0" fontId="1" fillId="5" borderId="0" applyNumberFormat="0" applyBorder="0" applyAlignment="0" applyProtection="0"/>
    <xf numFmtId="0" fontId="21" fillId="0" borderId="347">
      <alignment horizontal="right" vertical="center"/>
    </xf>
    <xf numFmtId="0" fontId="18" fillId="27" borderId="378">
      <alignment horizontal="right" vertical="center"/>
    </xf>
    <xf numFmtId="0" fontId="21" fillId="0" borderId="363" applyNumberFormat="0" applyFill="0" applyAlignment="0" applyProtection="0"/>
    <xf numFmtId="4" fontId="18" fillId="27" borderId="357">
      <alignment horizontal="right" vertical="center"/>
    </xf>
    <xf numFmtId="0" fontId="33" fillId="49" borderId="352" applyNumberFormat="0" applyAlignment="0" applyProtection="0"/>
    <xf numFmtId="0" fontId="33" fillId="49" borderId="360" applyNumberFormat="0" applyAlignment="0" applyProtection="0"/>
    <xf numFmtId="0" fontId="18" fillId="27" borderId="372">
      <alignment horizontal="right" vertical="center"/>
    </xf>
    <xf numFmtId="4" fontId="18" fillId="27" borderId="365">
      <alignment horizontal="right" vertical="center"/>
    </xf>
    <xf numFmtId="0" fontId="33" fillId="49" borderId="381" applyNumberFormat="0" applyAlignment="0" applyProtection="0"/>
    <xf numFmtId="0" fontId="33" fillId="49" borderId="367" applyNumberFormat="0" applyAlignment="0" applyProtection="0"/>
    <xf numFmtId="0" fontId="18" fillId="27" borderId="370">
      <alignment horizontal="right" vertical="center"/>
    </xf>
    <xf numFmtId="0" fontId="33" fillId="49" borderId="352" applyNumberFormat="0" applyAlignment="0" applyProtection="0"/>
    <xf numFmtId="0" fontId="49" fillId="49" borderId="359" applyNumberFormat="0" applyAlignment="0" applyProtection="0"/>
    <xf numFmtId="0" fontId="18" fillId="25" borderId="347">
      <alignment horizontal="right" vertical="center"/>
    </xf>
    <xf numFmtId="0" fontId="23" fillId="25" borderId="355">
      <alignment horizontal="right" vertical="center"/>
    </xf>
    <xf numFmtId="0" fontId="18" fillId="27" borderId="365">
      <alignment horizontal="right" vertical="center"/>
    </xf>
    <xf numFmtId="0" fontId="33" fillId="49" borderId="352" applyNumberFormat="0" applyAlignment="0" applyProtection="0"/>
    <xf numFmtId="0" fontId="45" fillId="36" borderId="352" applyNumberFormat="0" applyAlignment="0" applyProtection="0"/>
    <xf numFmtId="4" fontId="18" fillId="27" borderId="364">
      <alignment horizontal="right" vertical="center"/>
    </xf>
    <xf numFmtId="0" fontId="37" fillId="0" borderId="353" applyNumberFormat="0" applyFill="0" applyAlignment="0" applyProtection="0"/>
    <xf numFmtId="4" fontId="21" fillId="0" borderId="355">
      <alignment horizontal="right" vertical="center"/>
    </xf>
    <xf numFmtId="0" fontId="52" fillId="0" borderId="361" applyNumberFormat="0" applyFill="0" applyAlignment="0" applyProtection="0"/>
    <xf numFmtId="0" fontId="27" fillId="52" borderId="369" applyNumberFormat="0" applyFont="0" applyAlignment="0" applyProtection="0"/>
    <xf numFmtId="0" fontId="18" fillId="27" borderId="355">
      <alignment horizontal="right" vertical="center"/>
    </xf>
    <xf numFmtId="0" fontId="33" fillId="49" borderId="360" applyNumberFormat="0" applyAlignment="0" applyProtection="0"/>
    <xf numFmtId="4" fontId="21" fillId="26" borderId="355"/>
    <xf numFmtId="0" fontId="45" fillId="36" borderId="367" applyNumberFormat="0" applyAlignment="0" applyProtection="0"/>
    <xf numFmtId="0" fontId="45" fillId="36" borderId="352" applyNumberFormat="0" applyAlignment="0" applyProtection="0"/>
    <xf numFmtId="4" fontId="18" fillId="27" borderId="357">
      <alignment horizontal="right" vertical="center"/>
    </xf>
    <xf numFmtId="49" fontId="21" fillId="0" borderId="355" applyNumberFormat="0" applyFont="0" applyFill="0" applyBorder="0" applyProtection="0">
      <alignment horizontal="left" vertical="center" indent="2"/>
    </xf>
    <xf numFmtId="0" fontId="23" fillId="25" borderId="355">
      <alignment horizontal="right" vertical="center"/>
    </xf>
    <xf numFmtId="0" fontId="52" fillId="0" borderId="382" applyNumberFormat="0" applyFill="0" applyAlignment="0" applyProtection="0"/>
    <xf numFmtId="49" fontId="20" fillId="0" borderId="355" applyNumberFormat="0" applyFill="0" applyBorder="0" applyProtection="0">
      <alignment horizontal="left" vertical="center"/>
    </xf>
    <xf numFmtId="4" fontId="21" fillId="0" borderId="355" applyFill="0" applyBorder="0" applyProtection="0">
      <alignment horizontal="right" vertical="center"/>
    </xf>
    <xf numFmtId="0" fontId="49" fillId="49" borderId="351" applyNumberFormat="0" applyAlignment="0" applyProtection="0"/>
    <xf numFmtId="0" fontId="21" fillId="0" borderId="358">
      <alignment horizontal="left" vertical="center" wrapText="1" indent="2"/>
    </xf>
    <xf numFmtId="167" fontId="21" fillId="53" borderId="355" applyNumberFormat="0" applyFont="0" applyBorder="0" applyAlignment="0" applyProtection="0">
      <alignment horizontal="right" vertical="center"/>
    </xf>
    <xf numFmtId="4" fontId="18" fillId="27" borderId="357">
      <alignment horizontal="right" vertical="center"/>
    </xf>
    <xf numFmtId="0" fontId="9" fillId="19" borderId="0" applyNumberFormat="0" applyBorder="0" applyAlignment="0" applyProtection="0"/>
    <xf numFmtId="0" fontId="49" fillId="49" borderId="351" applyNumberFormat="0" applyAlignment="0" applyProtection="0"/>
    <xf numFmtId="4" fontId="18" fillId="27" borderId="356">
      <alignment horizontal="right" vertical="center"/>
    </xf>
    <xf numFmtId="0" fontId="21" fillId="0" borderId="370">
      <alignment horizontal="right" vertical="center"/>
    </xf>
    <xf numFmtId="0" fontId="27" fillId="52" borderId="362" applyNumberFormat="0" applyFont="0" applyAlignment="0" applyProtection="0"/>
    <xf numFmtId="0" fontId="21" fillId="0" borderId="363">
      <alignment horizontal="right" vertical="center"/>
    </xf>
    <xf numFmtId="0" fontId="18" fillId="27" borderId="355">
      <alignment horizontal="right" vertical="center"/>
    </xf>
    <xf numFmtId="0" fontId="18" fillId="27" borderId="363">
      <alignment horizontal="right" vertical="center"/>
    </xf>
    <xf numFmtId="0" fontId="1" fillId="11" borderId="0" applyNumberFormat="0" applyBorder="0" applyAlignment="0" applyProtection="0"/>
    <xf numFmtId="0" fontId="4" fillId="4" borderId="2" applyNumberFormat="0" applyAlignment="0" applyProtection="0"/>
    <xf numFmtId="0" fontId="5" fillId="4" borderId="1" applyNumberFormat="0" applyAlignment="0" applyProtection="0"/>
    <xf numFmtId="49" fontId="21" fillId="0" borderId="356" applyNumberFormat="0" applyFont="0" applyFill="0" applyBorder="0" applyProtection="0">
      <alignment horizontal="left" vertical="center" indent="5"/>
    </xf>
    <xf numFmtId="0" fontId="45" fillId="36" borderId="352" applyNumberFormat="0" applyAlignment="0" applyProtection="0"/>
    <xf numFmtId="0" fontId="6" fillId="0" borderId="0" applyNumberFormat="0" applyFill="0" applyBorder="0" applyAlignment="0" applyProtection="0"/>
    <xf numFmtId="0" fontId="27" fillId="52" borderId="354" applyNumberFormat="0" applyFont="0" applyAlignment="0" applyProtection="0"/>
    <xf numFmtId="0" fontId="7" fillId="0" borderId="0" applyNumberFormat="0" applyFill="0" applyBorder="0" applyAlignment="0" applyProtection="0"/>
    <xf numFmtId="0" fontId="8" fillId="0" borderId="3" applyNumberFormat="0" applyFill="0" applyAlignment="0" applyProtection="0"/>
    <xf numFmtId="4" fontId="23" fillId="25" borderId="355">
      <alignment horizontal="right" vertical="center"/>
    </xf>
    <xf numFmtId="0" fontId="1" fillId="5" borderId="0" applyNumberFormat="0" applyBorder="0" applyAlignment="0" applyProtection="0"/>
    <xf numFmtId="0" fontId="1" fillId="6" borderId="0" applyNumberFormat="0" applyBorder="0" applyAlignment="0" applyProtection="0"/>
    <xf numFmtId="0" fontId="9" fillId="7" borderId="0" applyNumberFormat="0" applyBorder="0" applyAlignment="0" applyProtection="0"/>
    <xf numFmtId="0" fontId="21" fillId="0" borderId="358">
      <alignment horizontal="left" vertical="center" wrapText="1" indent="2"/>
    </xf>
    <xf numFmtId="0" fontId="1" fillId="8" borderId="0" applyNumberFormat="0" applyBorder="0" applyAlignment="0" applyProtection="0"/>
    <xf numFmtId="0" fontId="1" fillId="9" borderId="0" applyNumberFormat="0" applyBorder="0" applyAlignment="0" applyProtection="0"/>
    <xf numFmtId="0" fontId="9" fillId="10"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9" fillId="13" borderId="0" applyNumberFormat="0" applyBorder="0" applyAlignment="0" applyProtection="0"/>
    <xf numFmtId="4" fontId="21" fillId="26" borderId="355"/>
    <xf numFmtId="0" fontId="1" fillId="14"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37" fillId="0" borderId="382" applyNumberFormat="0" applyFill="0" applyAlignment="0" applyProtection="0"/>
    <xf numFmtId="0" fontId="1" fillId="17"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4" fontId="18" fillId="27" borderId="376">
      <alignment horizontal="right" vertical="center"/>
    </xf>
    <xf numFmtId="0" fontId="1" fillId="20"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21" fillId="0" borderId="339" applyNumberFormat="0" applyFill="0" applyAlignment="0" applyProtection="0"/>
    <xf numFmtId="0" fontId="18" fillId="27" borderId="339">
      <alignment horizontal="right" vertical="center"/>
    </xf>
    <xf numFmtId="0" fontId="18" fillId="27" borderId="339">
      <alignment horizontal="right" vertical="center"/>
    </xf>
    <xf numFmtId="0" fontId="19" fillId="52" borderId="354" applyNumberFormat="0" applyFont="0" applyAlignment="0" applyProtection="0"/>
    <xf numFmtId="0" fontId="5" fillId="4" borderId="1" applyNumberFormat="0" applyAlignment="0" applyProtection="0"/>
    <xf numFmtId="0" fontId="21" fillId="0" borderId="339">
      <alignment horizontal="right" vertical="center"/>
    </xf>
    <xf numFmtId="0" fontId="23" fillId="25" borderId="339">
      <alignment horizontal="right" vertical="center"/>
    </xf>
    <xf numFmtId="0" fontId="21" fillId="26" borderId="339"/>
    <xf numFmtId="0" fontId="18" fillId="25" borderId="339">
      <alignment horizontal="right" vertical="center"/>
    </xf>
    <xf numFmtId="0" fontId="21" fillId="27" borderId="358">
      <alignment horizontal="left" vertical="center" wrapText="1" indent="2"/>
    </xf>
    <xf numFmtId="4" fontId="18" fillId="27" borderId="365">
      <alignment horizontal="right" vertical="center"/>
    </xf>
    <xf numFmtId="4" fontId="18" fillId="27" borderId="376">
      <alignment horizontal="right" vertical="center"/>
    </xf>
    <xf numFmtId="0" fontId="23" fillId="25" borderId="355">
      <alignment horizontal="right" vertical="center"/>
    </xf>
    <xf numFmtId="0" fontId="9" fillId="16" borderId="0" applyNumberFormat="0" applyBorder="0" applyAlignment="0" applyProtection="0"/>
    <xf numFmtId="0" fontId="32" fillId="49" borderId="352" applyNumberFormat="0" applyAlignment="0" applyProtection="0"/>
    <xf numFmtId="0" fontId="18" fillId="27" borderId="363">
      <alignment horizontal="right" vertical="center"/>
    </xf>
    <xf numFmtId="0" fontId="18" fillId="27" borderId="364">
      <alignment horizontal="right" vertical="center"/>
    </xf>
    <xf numFmtId="0" fontId="21" fillId="0" borderId="347" applyNumberFormat="0" applyFill="0" applyAlignment="0" applyProtection="0"/>
    <xf numFmtId="0" fontId="9" fillId="13" borderId="0" applyNumberFormat="0" applyBorder="0" applyAlignment="0" applyProtection="0"/>
    <xf numFmtId="0" fontId="21" fillId="27" borderId="358">
      <alignment horizontal="left" vertical="center" wrapText="1" indent="2"/>
    </xf>
    <xf numFmtId="49" fontId="20" fillId="0" borderId="355" applyNumberFormat="0" applyFill="0" applyBorder="0" applyProtection="0">
      <alignment horizontal="left" vertical="center"/>
    </xf>
    <xf numFmtId="0" fontId="18" fillId="27" borderId="356">
      <alignment horizontal="right" vertical="center"/>
    </xf>
    <xf numFmtId="0" fontId="21" fillId="0" borderId="355">
      <alignment horizontal="right" vertical="center"/>
    </xf>
    <xf numFmtId="4" fontId="21" fillId="0" borderId="355">
      <alignment horizontal="right" vertical="center"/>
    </xf>
    <xf numFmtId="0" fontId="49" fillId="49" borderId="380" applyNumberFormat="0" applyAlignment="0" applyProtection="0"/>
    <xf numFmtId="0" fontId="49" fillId="49" borderId="374" applyNumberFormat="0" applyAlignment="0" applyProtection="0"/>
    <xf numFmtId="0" fontId="1" fillId="20" borderId="0" applyNumberFormat="0" applyBorder="0" applyAlignment="0" applyProtection="0"/>
    <xf numFmtId="0" fontId="21" fillId="0" borderId="366">
      <alignment horizontal="left" vertical="center" wrapText="1" indent="2"/>
    </xf>
    <xf numFmtId="0" fontId="18" fillId="25" borderId="355">
      <alignment horizontal="right" vertical="center"/>
    </xf>
    <xf numFmtId="4" fontId="21" fillId="26" borderId="370"/>
    <xf numFmtId="0" fontId="37" fillId="0" borderId="353" applyNumberFormat="0" applyFill="0" applyAlignment="0" applyProtection="0"/>
    <xf numFmtId="0" fontId="21" fillId="0" borderId="358">
      <alignment horizontal="left" vertical="center" wrapText="1" indent="2"/>
    </xf>
    <xf numFmtId="4" fontId="21" fillId="0" borderId="355" applyFill="0" applyBorder="0" applyProtection="0">
      <alignment horizontal="right" vertical="center"/>
    </xf>
    <xf numFmtId="49" fontId="21" fillId="0" borderId="355" applyNumberFormat="0" applyFont="0" applyFill="0" applyBorder="0" applyProtection="0">
      <alignment horizontal="left" vertical="center" indent="2"/>
    </xf>
    <xf numFmtId="4" fontId="21" fillId="26" borderId="363"/>
    <xf numFmtId="0" fontId="18" fillId="27" borderId="355">
      <alignment horizontal="right" vertical="center"/>
    </xf>
    <xf numFmtId="4" fontId="18" fillId="25" borderId="363">
      <alignment horizontal="right" vertical="center"/>
    </xf>
    <xf numFmtId="0" fontId="27" fillId="52" borderId="369" applyNumberFormat="0" applyFont="0" applyAlignment="0" applyProtection="0"/>
    <xf numFmtId="0" fontId="45" fillId="36" borderId="360" applyNumberFormat="0" applyAlignment="0" applyProtection="0"/>
    <xf numFmtId="0" fontId="30" fillId="49" borderId="359" applyNumberFormat="0" applyAlignment="0" applyProtection="0"/>
    <xf numFmtId="4" fontId="18" fillId="27" borderId="357">
      <alignment horizontal="right" vertical="center"/>
    </xf>
    <xf numFmtId="4" fontId="18" fillId="27" borderId="371">
      <alignment horizontal="right" vertical="center"/>
    </xf>
    <xf numFmtId="0" fontId="33" fillId="49" borderId="360" applyNumberFormat="0" applyAlignment="0" applyProtection="0"/>
    <xf numFmtId="0" fontId="32" fillId="49" borderId="381" applyNumberFormat="0" applyAlignment="0" applyProtection="0"/>
    <xf numFmtId="0" fontId="21" fillId="26" borderId="347"/>
    <xf numFmtId="0" fontId="30" fillId="49" borderId="351" applyNumberFormat="0" applyAlignment="0" applyProtection="0"/>
    <xf numFmtId="0" fontId="21" fillId="26" borderId="355"/>
    <xf numFmtId="49" fontId="21" fillId="0" borderId="371" applyNumberFormat="0" applyFont="0" applyFill="0" applyBorder="0" applyProtection="0">
      <alignment horizontal="left" vertical="center" indent="5"/>
    </xf>
    <xf numFmtId="0" fontId="49" fillId="49" borderId="359" applyNumberFormat="0" applyAlignment="0" applyProtection="0"/>
    <xf numFmtId="4" fontId="18" fillId="27" borderId="363">
      <alignment horizontal="right" vertical="center"/>
    </xf>
    <xf numFmtId="0" fontId="1" fillId="21" borderId="0" applyNumberFormat="0" applyBorder="0" applyAlignment="0" applyProtection="0"/>
    <xf numFmtId="0" fontId="45" fillId="36" borderId="360" applyNumberFormat="0" applyAlignment="0" applyProtection="0"/>
    <xf numFmtId="4" fontId="18" fillId="27" borderId="356">
      <alignment horizontal="right" vertical="center"/>
    </xf>
    <xf numFmtId="0" fontId="21" fillId="0" borderId="366">
      <alignment horizontal="left" vertical="center" wrapText="1" indent="2"/>
    </xf>
    <xf numFmtId="0" fontId="33" fillId="49" borderId="344" applyNumberFormat="0" applyAlignment="0" applyProtection="0"/>
    <xf numFmtId="0" fontId="45" fillId="36" borderId="360" applyNumberFormat="0" applyAlignment="0" applyProtection="0"/>
    <xf numFmtId="164" fontId="24" fillId="0" borderId="0" applyFont="0" applyFill="0" applyBorder="0" applyAlignment="0" applyProtection="0"/>
    <xf numFmtId="0" fontId="27" fillId="52" borderId="362" applyNumberFormat="0" applyFont="0" applyAlignment="0" applyProtection="0"/>
    <xf numFmtId="164" fontId="24" fillId="0" borderId="0" applyFont="0" applyFill="0" applyBorder="0" applyAlignment="0" applyProtection="0"/>
    <xf numFmtId="0" fontId="52" fillId="0" borderId="361" applyNumberFormat="0" applyFill="0" applyAlignment="0" applyProtection="0"/>
    <xf numFmtId="0" fontId="45" fillId="36" borderId="352" applyNumberFormat="0" applyAlignment="0" applyProtection="0"/>
    <xf numFmtId="4" fontId="18" fillId="27" borderId="355">
      <alignment horizontal="right" vertical="center"/>
    </xf>
    <xf numFmtId="49" fontId="21" fillId="0" borderId="371" applyNumberFormat="0" applyFont="0" applyFill="0" applyBorder="0" applyProtection="0">
      <alignment horizontal="left" vertical="center" indent="5"/>
    </xf>
    <xf numFmtId="0" fontId="33" fillId="49" borderId="352" applyNumberFormat="0" applyAlignment="0" applyProtection="0"/>
    <xf numFmtId="0" fontId="21" fillId="25" borderId="356">
      <alignment horizontal="left" vertical="center"/>
    </xf>
    <xf numFmtId="0" fontId="21" fillId="25" borderId="356">
      <alignment horizontal="left" vertical="center"/>
    </xf>
    <xf numFmtId="4" fontId="18" fillId="27" borderId="370">
      <alignment horizontal="right" vertical="center"/>
    </xf>
    <xf numFmtId="0" fontId="18" fillId="25" borderId="355">
      <alignment horizontal="right" vertical="center"/>
    </xf>
    <xf numFmtId="0" fontId="45" fillId="36" borderId="344" applyNumberFormat="0" applyAlignment="0" applyProtection="0"/>
    <xf numFmtId="167" fontId="21" fillId="53" borderId="363" applyNumberFormat="0" applyFont="0" applyBorder="0" applyAlignment="0" applyProtection="0">
      <alignment horizontal="right" vertical="center"/>
    </xf>
    <xf numFmtId="0" fontId="18" fillId="27" borderId="376">
      <alignment horizontal="right" vertical="center"/>
    </xf>
    <xf numFmtId="0" fontId="21" fillId="25" borderId="356">
      <alignment horizontal="left" vertical="center"/>
    </xf>
    <xf numFmtId="4" fontId="23" fillId="25" borderId="370">
      <alignment horizontal="right" vertical="center"/>
    </xf>
    <xf numFmtId="0" fontId="23" fillId="25" borderId="355">
      <alignment horizontal="right" vertical="center"/>
    </xf>
    <xf numFmtId="0" fontId="19" fillId="52" borderId="354" applyNumberFormat="0" applyFont="0" applyAlignment="0" applyProtection="0"/>
    <xf numFmtId="4" fontId="21" fillId="0" borderId="355">
      <alignment horizontal="right" vertical="center"/>
    </xf>
    <xf numFmtId="0" fontId="52" fillId="0" borderId="353" applyNumberFormat="0" applyFill="0" applyAlignment="0" applyProtection="0"/>
    <xf numFmtId="0" fontId="1" fillId="11" borderId="0" applyNumberFormat="0" applyBorder="0" applyAlignment="0" applyProtection="0"/>
    <xf numFmtId="0" fontId="1" fillId="20" borderId="0" applyNumberFormat="0" applyBorder="0" applyAlignment="0" applyProtection="0"/>
    <xf numFmtId="4" fontId="18" fillId="27" borderId="365">
      <alignment horizontal="right" vertical="center"/>
    </xf>
    <xf numFmtId="0" fontId="45" fillId="36" borderId="360" applyNumberFormat="0" applyAlignment="0" applyProtection="0"/>
    <xf numFmtId="4" fontId="18" fillId="27" borderId="357">
      <alignment horizontal="right" vertical="center"/>
    </xf>
    <xf numFmtId="0" fontId="18" fillId="27" borderId="356">
      <alignment horizontal="right" vertical="center"/>
    </xf>
    <xf numFmtId="4" fontId="18" fillId="27" borderId="356">
      <alignment horizontal="right" vertical="center"/>
    </xf>
    <xf numFmtId="0" fontId="32" fillId="49" borderId="352" applyNumberFormat="0" applyAlignment="0" applyProtection="0"/>
    <xf numFmtId="0" fontId="19" fillId="52" borderId="354" applyNumberFormat="0" applyFont="0" applyAlignment="0" applyProtection="0"/>
    <xf numFmtId="4" fontId="21" fillId="0" borderId="339" applyFill="0" applyBorder="0" applyProtection="0">
      <alignment horizontal="right" vertical="center"/>
    </xf>
    <xf numFmtId="4" fontId="21" fillId="26" borderId="355"/>
    <xf numFmtId="0" fontId="52" fillId="0" borderId="353" applyNumberFormat="0" applyFill="0" applyAlignment="0" applyProtection="0"/>
    <xf numFmtId="0" fontId="23" fillId="25" borderId="363">
      <alignment horizontal="right" vertical="center"/>
    </xf>
    <xf numFmtId="0" fontId="52" fillId="0" borderId="353" applyNumberFormat="0" applyFill="0" applyAlignment="0" applyProtection="0"/>
    <xf numFmtId="0" fontId="21" fillId="0" borderId="355" applyNumberFormat="0" applyFill="0" applyAlignment="0" applyProtection="0"/>
    <xf numFmtId="0" fontId="21" fillId="26" borderId="363"/>
    <xf numFmtId="0" fontId="21" fillId="0" borderId="355" applyNumberFormat="0" applyFill="0" applyAlignment="0" applyProtection="0"/>
    <xf numFmtId="0" fontId="27" fillId="52" borderId="346" applyNumberFormat="0" applyFont="0" applyAlignment="0" applyProtection="0"/>
    <xf numFmtId="0" fontId="19" fillId="52" borderId="346" applyNumberFormat="0" applyFont="0" applyAlignment="0" applyProtection="0"/>
    <xf numFmtId="0" fontId="49" fillId="49" borderId="343" applyNumberFormat="0" applyAlignment="0" applyProtection="0"/>
    <xf numFmtId="0" fontId="21" fillId="26" borderId="355"/>
    <xf numFmtId="4" fontId="23" fillId="25" borderId="370">
      <alignment horizontal="right" vertical="center"/>
    </xf>
    <xf numFmtId="4" fontId="21" fillId="0" borderId="370">
      <alignment horizontal="right" vertical="center"/>
    </xf>
    <xf numFmtId="4" fontId="23" fillId="25" borderId="363">
      <alignment horizontal="right" vertical="center"/>
    </xf>
    <xf numFmtId="4" fontId="18" fillId="27" borderId="365">
      <alignment horizontal="right" vertical="center"/>
    </xf>
    <xf numFmtId="0" fontId="52" fillId="0" borderId="345" applyNumberFormat="0" applyFill="0" applyAlignment="0" applyProtection="0"/>
    <xf numFmtId="4" fontId="18" fillId="27" borderId="355">
      <alignment horizontal="right" vertical="center"/>
    </xf>
    <xf numFmtId="0" fontId="18" fillId="27" borderId="349">
      <alignment horizontal="right" vertical="center"/>
    </xf>
    <xf numFmtId="0" fontId="18" fillId="27" borderId="355">
      <alignment horizontal="right" vertical="center"/>
    </xf>
    <xf numFmtId="4" fontId="18" fillId="27" borderId="357">
      <alignment horizontal="right" vertical="center"/>
    </xf>
    <xf numFmtId="0" fontId="5" fillId="4" borderId="1" applyNumberFormat="0" applyAlignment="0" applyProtection="0"/>
    <xf numFmtId="0" fontId="18" fillId="27" borderId="357">
      <alignment horizontal="right" vertical="center"/>
    </xf>
    <xf numFmtId="0" fontId="21" fillId="0" borderId="370">
      <alignment horizontal="right" vertical="center"/>
    </xf>
    <xf numFmtId="4" fontId="18" fillId="27" borderId="370">
      <alignment horizontal="right" vertical="center"/>
    </xf>
    <xf numFmtId="0" fontId="19" fillId="52" borderId="354" applyNumberFormat="0" applyFont="0" applyAlignment="0" applyProtection="0"/>
    <xf numFmtId="0" fontId="37" fillId="0" borderId="382" applyNumberFormat="0" applyFill="0" applyAlignment="0" applyProtection="0"/>
    <xf numFmtId="0" fontId="52" fillId="0" borderId="353" applyNumberFormat="0" applyFill="0" applyAlignment="0" applyProtection="0"/>
    <xf numFmtId="4" fontId="18" fillId="25" borderId="355">
      <alignment horizontal="right" vertical="center"/>
    </xf>
    <xf numFmtId="0" fontId="21" fillId="27" borderId="358">
      <alignment horizontal="left" vertical="center" wrapText="1" indent="2"/>
    </xf>
    <xf numFmtId="4" fontId="23" fillId="25" borderId="363">
      <alignment horizontal="right" vertical="center"/>
    </xf>
    <xf numFmtId="0" fontId="52" fillId="0" borderId="368" applyNumberFormat="0" applyFill="0" applyAlignment="0" applyProtection="0"/>
    <xf numFmtId="0" fontId="45" fillId="36" borderId="360" applyNumberFormat="0" applyAlignment="0" applyProtection="0"/>
    <xf numFmtId="0" fontId="18" fillId="27" borderId="355">
      <alignment horizontal="right" vertical="center"/>
    </xf>
    <xf numFmtId="0" fontId="45" fillId="36" borderId="352" applyNumberFormat="0" applyAlignment="0" applyProtection="0"/>
    <xf numFmtId="0" fontId="49" fillId="49" borderId="351" applyNumberFormat="0" applyAlignment="0" applyProtection="0"/>
    <xf numFmtId="0" fontId="21" fillId="27" borderId="379">
      <alignment horizontal="left" vertical="center" wrapText="1" indent="2"/>
    </xf>
    <xf numFmtId="0" fontId="45" fillId="36" borderId="352" applyNumberFormat="0" applyAlignment="0" applyProtection="0"/>
    <xf numFmtId="0" fontId="45" fillId="36" borderId="352" applyNumberFormat="0" applyAlignment="0" applyProtection="0"/>
    <xf numFmtId="0" fontId="21" fillId="26" borderId="363"/>
    <xf numFmtId="4" fontId="21" fillId="0" borderId="370">
      <alignment horizontal="right" vertical="center"/>
    </xf>
    <xf numFmtId="0" fontId="23" fillId="25" borderId="363">
      <alignment horizontal="right" vertical="center"/>
    </xf>
    <xf numFmtId="0" fontId="37" fillId="0" borderId="361" applyNumberFormat="0" applyFill="0" applyAlignment="0" applyProtection="0"/>
    <xf numFmtId="0" fontId="21" fillId="0" borderId="370" applyNumberFormat="0" applyFill="0" applyAlignment="0" applyProtection="0"/>
    <xf numFmtId="0" fontId="30" fillId="49" borderId="351" applyNumberFormat="0" applyAlignment="0" applyProtection="0"/>
    <xf numFmtId="0" fontId="18" fillId="27" borderId="370">
      <alignment horizontal="right" vertical="center"/>
    </xf>
    <xf numFmtId="0" fontId="52" fillId="0" borderId="368" applyNumberFormat="0" applyFill="0" applyAlignment="0" applyProtection="0"/>
    <xf numFmtId="0" fontId="21" fillId="26" borderId="355"/>
    <xf numFmtId="0" fontId="21" fillId="27" borderId="358">
      <alignment horizontal="left" vertical="center" wrapText="1" indent="2"/>
    </xf>
    <xf numFmtId="167" fontId="21" fillId="53" borderId="355" applyNumberFormat="0" applyFont="0" applyBorder="0" applyAlignment="0" applyProtection="0">
      <alignment horizontal="right" vertical="center"/>
    </xf>
    <xf numFmtId="49" fontId="20" fillId="0" borderId="355" applyNumberFormat="0" applyFill="0" applyBorder="0" applyProtection="0">
      <alignment horizontal="left" vertical="center"/>
    </xf>
    <xf numFmtId="0" fontId="52" fillId="0" borderId="361" applyNumberFormat="0" applyFill="0" applyAlignment="0" applyProtection="0"/>
    <xf numFmtId="4" fontId="18" fillId="27" borderId="363">
      <alignment horizontal="right" vertical="center"/>
    </xf>
    <xf numFmtId="0" fontId="52" fillId="0" borderId="353" applyNumberFormat="0" applyFill="0" applyAlignment="0" applyProtection="0"/>
    <xf numFmtId="4" fontId="18" fillId="27" borderId="355">
      <alignment horizontal="right" vertical="center"/>
    </xf>
    <xf numFmtId="0" fontId="5" fillId="4" borderId="1" applyNumberFormat="0" applyAlignment="0" applyProtection="0"/>
    <xf numFmtId="0" fontId="52" fillId="0" borderId="361" applyNumberFormat="0" applyFill="0" applyAlignment="0" applyProtection="0"/>
    <xf numFmtId="0" fontId="33" fillId="49" borderId="344" applyNumberFormat="0" applyAlignment="0" applyProtection="0"/>
    <xf numFmtId="4" fontId="18" fillId="27" borderId="378">
      <alignment horizontal="right" vertical="center"/>
    </xf>
    <xf numFmtId="0" fontId="21" fillId="25" borderId="377">
      <alignment horizontal="left" vertical="center"/>
    </xf>
    <xf numFmtId="0" fontId="45" fillId="36" borderId="360" applyNumberFormat="0" applyAlignment="0" applyProtection="0"/>
    <xf numFmtId="0" fontId="23" fillId="25" borderId="355">
      <alignment horizontal="right" vertical="center"/>
    </xf>
    <xf numFmtId="0" fontId="19" fillId="52" borderId="354" applyNumberFormat="0" applyFont="0" applyAlignment="0" applyProtection="0"/>
    <xf numFmtId="0" fontId="9" fillId="22" borderId="0" applyNumberFormat="0" applyBorder="0" applyAlignment="0" applyProtection="0"/>
    <xf numFmtId="0" fontId="18" fillId="27" borderId="363">
      <alignment horizontal="right" vertical="center"/>
    </xf>
    <xf numFmtId="0" fontId="45" fillId="36" borderId="344" applyNumberFormat="0" applyAlignment="0" applyProtection="0"/>
    <xf numFmtId="0" fontId="21" fillId="26" borderId="355"/>
    <xf numFmtId="0" fontId="18" fillId="27" borderId="371">
      <alignment horizontal="right" vertical="center"/>
    </xf>
    <xf numFmtId="0" fontId="27" fillId="52" borderId="346" applyNumberFormat="0" applyFont="0" applyAlignment="0" applyProtection="0"/>
    <xf numFmtId="0" fontId="49" fillId="49" borderId="343" applyNumberFormat="0" applyAlignment="0" applyProtection="0"/>
    <xf numFmtId="0" fontId="52" fillId="0" borderId="345" applyNumberFormat="0" applyFill="0" applyAlignment="0" applyProtection="0"/>
    <xf numFmtId="0" fontId="21" fillId="27" borderId="366">
      <alignment horizontal="left" vertical="center" wrapText="1" indent="2"/>
    </xf>
    <xf numFmtId="0" fontId="5" fillId="4" borderId="1" applyNumberFormat="0" applyAlignment="0" applyProtection="0"/>
    <xf numFmtId="0" fontId="1" fillId="12" borderId="0" applyNumberFormat="0" applyBorder="0" applyAlignment="0" applyProtection="0"/>
    <xf numFmtId="0" fontId="37" fillId="0" borderId="353" applyNumberFormat="0" applyFill="0" applyAlignment="0" applyProtection="0"/>
    <xf numFmtId="4" fontId="21" fillId="0" borderId="355" applyFill="0" applyBorder="0" applyProtection="0">
      <alignment horizontal="right" vertical="center"/>
    </xf>
    <xf numFmtId="0" fontId="21" fillId="0" borderId="373">
      <alignment horizontal="left" vertical="center" wrapText="1" indent="2"/>
    </xf>
    <xf numFmtId="4" fontId="21" fillId="0" borderId="355" applyFill="0" applyBorder="0" applyProtection="0">
      <alignment horizontal="right" vertical="center"/>
    </xf>
    <xf numFmtId="0" fontId="33" fillId="49" borderId="360" applyNumberFormat="0" applyAlignment="0" applyProtection="0"/>
    <xf numFmtId="4" fontId="18" fillId="27" borderId="357">
      <alignment horizontal="right" vertical="center"/>
    </xf>
    <xf numFmtId="49" fontId="20" fillId="0" borderId="355" applyNumberFormat="0" applyFill="0" applyBorder="0" applyProtection="0">
      <alignment horizontal="left" vertical="center"/>
    </xf>
    <xf numFmtId="0" fontId="1" fillId="17" borderId="0" applyNumberFormat="0" applyBorder="0" applyAlignment="0" applyProtection="0"/>
    <xf numFmtId="0" fontId="36" fillId="36" borderId="352" applyNumberFormat="0" applyAlignment="0" applyProtection="0"/>
    <xf numFmtId="49" fontId="20" fillId="0" borderId="355" applyNumberFormat="0" applyFill="0" applyBorder="0" applyProtection="0">
      <alignment horizontal="left" vertical="center"/>
    </xf>
    <xf numFmtId="0" fontId="37" fillId="0" borderId="368" applyNumberFormat="0" applyFill="0" applyAlignment="0" applyProtection="0"/>
    <xf numFmtId="0" fontId="21" fillId="0" borderId="363" applyNumberFormat="0" applyFill="0" applyAlignment="0" applyProtection="0"/>
    <xf numFmtId="0" fontId="1" fillId="11" borderId="0" applyNumberFormat="0" applyBorder="0" applyAlignment="0" applyProtection="0"/>
    <xf numFmtId="0" fontId="32" fillId="49" borderId="352" applyNumberFormat="0" applyAlignment="0" applyProtection="0"/>
    <xf numFmtId="0" fontId="45" fillId="36" borderId="360" applyNumberFormat="0" applyAlignment="0" applyProtection="0"/>
    <xf numFmtId="0" fontId="18" fillId="25" borderId="370">
      <alignment horizontal="right" vertical="center"/>
    </xf>
    <xf numFmtId="0" fontId="18" fillId="25" borderId="347">
      <alignment horizontal="right" vertical="center"/>
    </xf>
    <xf numFmtId="4" fontId="18" fillId="25" borderId="347">
      <alignment horizontal="right" vertical="center"/>
    </xf>
    <xf numFmtId="0" fontId="23" fillId="25" borderId="347">
      <alignment horizontal="right" vertical="center"/>
    </xf>
    <xf numFmtId="4" fontId="23" fillId="25" borderId="347">
      <alignment horizontal="right" vertical="center"/>
    </xf>
    <xf numFmtId="0" fontId="18" fillId="27" borderId="347">
      <alignment horizontal="right" vertical="center"/>
    </xf>
    <xf numFmtId="4" fontId="18" fillId="27" borderId="347">
      <alignment horizontal="right" vertical="center"/>
    </xf>
    <xf numFmtId="0" fontId="18" fillId="27" borderId="347">
      <alignment horizontal="right" vertical="center"/>
    </xf>
    <xf numFmtId="4" fontId="18" fillId="27" borderId="347">
      <alignment horizontal="right" vertical="center"/>
    </xf>
    <xf numFmtId="0" fontId="18" fillId="27" borderId="348">
      <alignment horizontal="right" vertical="center"/>
    </xf>
    <xf numFmtId="4" fontId="18" fillId="27" borderId="348">
      <alignment horizontal="right" vertical="center"/>
    </xf>
    <xf numFmtId="0" fontId="18" fillId="27" borderId="349">
      <alignment horizontal="right" vertical="center"/>
    </xf>
    <xf numFmtId="4" fontId="18" fillId="27" borderId="349">
      <alignment horizontal="right" vertical="center"/>
    </xf>
    <xf numFmtId="0" fontId="33" fillId="49" borderId="344" applyNumberFormat="0" applyAlignment="0" applyProtection="0"/>
    <xf numFmtId="0" fontId="21" fillId="27" borderId="350">
      <alignment horizontal="left" vertical="center" wrapText="1" indent="2"/>
    </xf>
    <xf numFmtId="0" fontId="21" fillId="0" borderId="350">
      <alignment horizontal="left" vertical="center" wrapText="1" indent="2"/>
    </xf>
    <xf numFmtId="0" fontId="21" fillId="25" borderId="348">
      <alignment horizontal="left" vertical="center"/>
    </xf>
    <xf numFmtId="0" fontId="1" fillId="20" borderId="0" applyNumberFormat="0" applyBorder="0" applyAlignment="0" applyProtection="0"/>
    <xf numFmtId="0" fontId="45" fillId="36" borderId="344" applyNumberFormat="0" applyAlignment="0" applyProtection="0"/>
    <xf numFmtId="0" fontId="21" fillId="0" borderId="347">
      <alignment horizontal="right" vertical="center"/>
    </xf>
    <xf numFmtId="4" fontId="21" fillId="0" borderId="347">
      <alignment horizontal="right" vertical="center"/>
    </xf>
    <xf numFmtId="0" fontId="36" fillId="36" borderId="352" applyNumberFormat="0" applyAlignment="0" applyProtection="0"/>
    <xf numFmtId="0" fontId="21" fillId="0" borderId="347" applyNumberFormat="0" applyFill="0" applyAlignment="0" applyProtection="0"/>
    <xf numFmtId="0" fontId="49" fillId="49" borderId="343" applyNumberFormat="0" applyAlignment="0" applyProtection="0"/>
    <xf numFmtId="167" fontId="21" fillId="53" borderId="347" applyNumberFormat="0" applyFont="0" applyBorder="0" applyAlignment="0" applyProtection="0">
      <alignment horizontal="right" vertical="center"/>
    </xf>
    <xf numFmtId="0" fontId="21" fillId="26" borderId="347"/>
    <xf numFmtId="4" fontId="21" fillId="26" borderId="347"/>
    <xf numFmtId="0" fontId="52" fillId="0" borderId="345" applyNumberFormat="0" applyFill="0" applyAlignment="0" applyProtection="0"/>
    <xf numFmtId="0" fontId="52" fillId="0" borderId="353" applyNumberFormat="0" applyFill="0" applyAlignment="0" applyProtection="0"/>
    <xf numFmtId="0" fontId="21" fillId="0" borderId="355">
      <alignment horizontal="right" vertical="center"/>
    </xf>
    <xf numFmtId="49" fontId="21" fillId="0" borderId="356" applyNumberFormat="0" applyFont="0" applyFill="0" applyBorder="0" applyProtection="0">
      <alignment horizontal="left" vertical="center" indent="5"/>
    </xf>
    <xf numFmtId="0" fontId="9" fillId="7" borderId="0" applyNumberFormat="0" applyBorder="0" applyAlignment="0" applyProtection="0"/>
    <xf numFmtId="0" fontId="9" fillId="19" borderId="0" applyNumberFormat="0" applyBorder="0" applyAlignment="0" applyProtection="0"/>
    <xf numFmtId="0" fontId="37" fillId="0" borderId="361" applyNumberFormat="0" applyFill="0" applyAlignment="0" applyProtection="0"/>
    <xf numFmtId="4" fontId="18" fillId="27" borderId="349">
      <alignment horizontal="right" vertical="center"/>
    </xf>
    <xf numFmtId="4" fontId="18" fillId="25" borderId="363">
      <alignment horizontal="right" vertical="center"/>
    </xf>
    <xf numFmtId="0" fontId="1" fillId="5" borderId="0" applyNumberFormat="0" applyBorder="0" applyAlignment="0" applyProtection="0"/>
    <xf numFmtId="0" fontId="37" fillId="0" borderId="353" applyNumberFormat="0" applyFill="0" applyAlignment="0" applyProtection="0"/>
    <xf numFmtId="4" fontId="21" fillId="0" borderId="355" applyFill="0" applyBorder="0" applyProtection="0">
      <alignment horizontal="right" vertical="center"/>
    </xf>
    <xf numFmtId="0" fontId="1" fillId="18" borderId="0" applyNumberFormat="0" applyBorder="0" applyAlignment="0" applyProtection="0"/>
    <xf numFmtId="0" fontId="18" fillId="25" borderId="363">
      <alignment horizontal="right" vertical="center"/>
    </xf>
    <xf numFmtId="4" fontId="18" fillId="27" borderId="372">
      <alignment horizontal="right" vertical="center"/>
    </xf>
    <xf numFmtId="0" fontId="52" fillId="0" borderId="382" applyNumberFormat="0" applyFill="0" applyAlignment="0" applyProtection="0"/>
    <xf numFmtId="0" fontId="37" fillId="0" borderId="368" applyNumberFormat="0" applyFill="0" applyAlignment="0" applyProtection="0"/>
    <xf numFmtId="0" fontId="18" fillId="27" borderId="355">
      <alignment horizontal="right" vertical="center"/>
    </xf>
    <xf numFmtId="0" fontId="49" fillId="49" borderId="351" applyNumberFormat="0" applyAlignment="0" applyProtection="0"/>
    <xf numFmtId="4" fontId="18" fillId="27" borderId="363">
      <alignment horizontal="right" vertical="center"/>
    </xf>
    <xf numFmtId="0" fontId="18" fillId="27" borderId="349">
      <alignment horizontal="right" vertical="center"/>
    </xf>
    <xf numFmtId="4" fontId="21" fillId="0" borderId="347" applyFill="0" applyBorder="0" applyProtection="0">
      <alignment horizontal="right" vertical="center"/>
    </xf>
    <xf numFmtId="0" fontId="37" fillId="0" borderId="361" applyNumberFormat="0" applyFill="0" applyAlignment="0" applyProtection="0"/>
    <xf numFmtId="0" fontId="5" fillId="4" borderId="1" applyNumberFormat="0" applyAlignment="0" applyProtection="0"/>
    <xf numFmtId="0" fontId="1" fillId="12" borderId="0" applyNumberFormat="0" applyBorder="0" applyAlignment="0" applyProtection="0"/>
    <xf numFmtId="0" fontId="1" fillId="17" borderId="0" applyNumberFormat="0" applyBorder="0" applyAlignment="0" applyProtection="0"/>
    <xf numFmtId="0" fontId="18" fillId="27" borderId="363">
      <alignment horizontal="right" vertical="center"/>
    </xf>
    <xf numFmtId="0" fontId="27" fillId="52" borderId="362" applyNumberFormat="0" applyFont="0" applyAlignment="0" applyProtection="0"/>
    <xf numFmtId="4" fontId="18" fillId="27" borderId="372">
      <alignment horizontal="right" vertical="center"/>
    </xf>
    <xf numFmtId="4" fontId="21" fillId="0" borderId="363">
      <alignment horizontal="right" vertical="center"/>
    </xf>
    <xf numFmtId="0" fontId="18" fillId="27" borderId="357">
      <alignment horizontal="right" vertical="center"/>
    </xf>
    <xf numFmtId="4" fontId="18" fillId="27" borderId="355">
      <alignment horizontal="right" vertical="center"/>
    </xf>
    <xf numFmtId="0" fontId="27" fillId="52" borderId="354" applyNumberFormat="0" applyFont="0" applyAlignment="0" applyProtection="0"/>
    <xf numFmtId="49" fontId="20" fillId="0" borderId="370" applyNumberFormat="0" applyFill="0" applyBorder="0" applyProtection="0">
      <alignment horizontal="left" vertical="center"/>
    </xf>
    <xf numFmtId="4" fontId="21" fillId="26" borderId="355"/>
    <xf numFmtId="0" fontId="45" fillId="36" borderId="360" applyNumberFormat="0" applyAlignment="0" applyProtection="0"/>
    <xf numFmtId="0" fontId="18" fillId="25" borderId="355">
      <alignment horizontal="right" vertical="center"/>
    </xf>
    <xf numFmtId="4" fontId="18" fillId="27" borderId="371">
      <alignment horizontal="right" vertical="center"/>
    </xf>
    <xf numFmtId="0" fontId="52" fillId="0" borderId="353" applyNumberFormat="0" applyFill="0" applyAlignment="0" applyProtection="0"/>
    <xf numFmtId="4" fontId="18" fillId="27" borderId="363">
      <alignment horizontal="right" vertical="center"/>
    </xf>
    <xf numFmtId="0" fontId="18" fillId="27" borderId="347">
      <alignment horizontal="right" vertical="center"/>
    </xf>
    <xf numFmtId="0" fontId="7" fillId="0" borderId="0" applyNumberFormat="0" applyFill="0" applyBorder="0" applyAlignment="0" applyProtection="0"/>
    <xf numFmtId="4" fontId="18" fillId="27" borderId="357">
      <alignment horizontal="right" vertical="center"/>
    </xf>
    <xf numFmtId="0" fontId="52" fillId="0" borderId="361" applyNumberFormat="0" applyFill="0" applyAlignment="0" applyProtection="0"/>
    <xf numFmtId="0" fontId="1" fillId="9" borderId="0" applyNumberFormat="0" applyBorder="0" applyAlignment="0" applyProtection="0"/>
    <xf numFmtId="0" fontId="1" fillId="14" borderId="0" applyNumberFormat="0" applyBorder="0" applyAlignment="0" applyProtection="0"/>
    <xf numFmtId="4" fontId="18" fillId="27" borderId="370">
      <alignment horizontal="right" vertical="center"/>
    </xf>
    <xf numFmtId="0" fontId="1" fillId="11" borderId="0" applyNumberFormat="0" applyBorder="0" applyAlignment="0" applyProtection="0"/>
    <xf numFmtId="0" fontId="6" fillId="0" borderId="0" applyNumberFormat="0" applyFill="0" applyBorder="0" applyAlignment="0" applyProtection="0"/>
    <xf numFmtId="0" fontId="8" fillId="0" borderId="3" applyNumberFormat="0" applyFill="0" applyAlignment="0" applyProtection="0"/>
    <xf numFmtId="0" fontId="4" fillId="4" borderId="2" applyNumberFormat="0" applyAlignment="0" applyProtection="0"/>
    <xf numFmtId="0" fontId="32" fillId="49" borderId="360" applyNumberFormat="0" applyAlignment="0" applyProtection="0"/>
    <xf numFmtId="0" fontId="18" fillId="27" borderId="364">
      <alignment horizontal="right" vertical="center"/>
    </xf>
    <xf numFmtId="0" fontId="33" fillId="49" borderId="367" applyNumberFormat="0" applyAlignment="0" applyProtection="0"/>
    <xf numFmtId="0" fontId="36" fillId="36" borderId="352" applyNumberFormat="0" applyAlignment="0" applyProtection="0"/>
    <xf numFmtId="0" fontId="27" fillId="52" borderId="362" applyNumberFormat="0" applyFont="0" applyAlignment="0" applyProtection="0"/>
    <xf numFmtId="4" fontId="18" fillId="25" borderId="363">
      <alignment horizontal="right" vertical="center"/>
    </xf>
    <xf numFmtId="49" fontId="21" fillId="0" borderId="347" applyNumberFormat="0" applyFont="0" applyFill="0" applyBorder="0" applyProtection="0">
      <alignment horizontal="left" vertical="center" indent="2"/>
    </xf>
    <xf numFmtId="49" fontId="21" fillId="0" borderId="348" applyNumberFormat="0" applyFont="0" applyFill="0" applyBorder="0" applyProtection="0">
      <alignment horizontal="left" vertical="center" indent="5"/>
    </xf>
    <xf numFmtId="4" fontId="18" fillId="27" borderId="355">
      <alignment horizontal="right" vertical="center"/>
    </xf>
    <xf numFmtId="0" fontId="21" fillId="25" borderId="364">
      <alignment horizontal="left" vertical="center"/>
    </xf>
    <xf numFmtId="0" fontId="21" fillId="0" borderId="355">
      <alignment horizontal="right" vertical="center"/>
    </xf>
    <xf numFmtId="0" fontId="21" fillId="27" borderId="358">
      <alignment horizontal="left" vertical="center" wrapText="1" indent="2"/>
    </xf>
    <xf numFmtId="0" fontId="36" fillId="36" borderId="352" applyNumberFormat="0" applyAlignment="0" applyProtection="0"/>
    <xf numFmtId="4" fontId="18" fillId="27" borderId="355">
      <alignment horizontal="right" vertical="center"/>
    </xf>
    <xf numFmtId="0" fontId="1" fillId="15" borderId="0" applyNumberFormat="0" applyBorder="0" applyAlignment="0" applyProtection="0"/>
    <xf numFmtId="49" fontId="21" fillId="0" borderId="363" applyNumberFormat="0" applyFont="0" applyFill="0" applyBorder="0" applyProtection="0">
      <alignment horizontal="left" vertical="center" indent="2"/>
    </xf>
    <xf numFmtId="4" fontId="21" fillId="0" borderId="347" applyFill="0" applyBorder="0" applyProtection="0">
      <alignment horizontal="right" vertical="center"/>
    </xf>
    <xf numFmtId="49" fontId="20" fillId="0" borderId="347" applyNumberFormat="0" applyFill="0" applyBorder="0" applyProtection="0">
      <alignment horizontal="left" vertical="center"/>
    </xf>
    <xf numFmtId="0" fontId="21" fillId="25" borderId="364">
      <alignment horizontal="left" vertical="center"/>
    </xf>
    <xf numFmtId="4" fontId="18" fillId="27" borderId="377">
      <alignment horizontal="right" vertical="center"/>
    </xf>
    <xf numFmtId="0" fontId="18" fillId="27" borderId="355">
      <alignment horizontal="right" vertical="center"/>
    </xf>
    <xf numFmtId="49" fontId="20" fillId="0" borderId="355" applyNumberFormat="0" applyFill="0" applyBorder="0" applyProtection="0">
      <alignment horizontal="left" vertical="center"/>
    </xf>
    <xf numFmtId="0" fontId="30" fillId="49" borderId="359" applyNumberFormat="0" applyAlignment="0" applyProtection="0"/>
    <xf numFmtId="0" fontId="52" fillId="0" borderId="368" applyNumberFormat="0" applyFill="0" applyAlignment="0" applyProtection="0"/>
    <xf numFmtId="0" fontId="32" fillId="49" borderId="352" applyNumberFormat="0" applyAlignment="0" applyProtection="0"/>
    <xf numFmtId="0" fontId="37" fillId="0" borderId="353" applyNumberFormat="0" applyFill="0" applyAlignment="0" applyProtection="0"/>
    <xf numFmtId="0" fontId="21" fillId="27" borderId="358">
      <alignment horizontal="left" vertical="center" wrapText="1" indent="2"/>
    </xf>
    <xf numFmtId="0" fontId="45" fillId="36" borderId="352" applyNumberFormat="0" applyAlignment="0" applyProtection="0"/>
    <xf numFmtId="0" fontId="21" fillId="26" borderId="376"/>
    <xf numFmtId="4" fontId="21" fillId="0" borderId="363">
      <alignment horizontal="right" vertical="center"/>
    </xf>
    <xf numFmtId="4" fontId="18" fillId="27" borderId="355">
      <alignment horizontal="right" vertical="center"/>
    </xf>
    <xf numFmtId="0" fontId="33" fillId="49" borderId="352" applyNumberFormat="0" applyAlignment="0" applyProtection="0"/>
    <xf numFmtId="0" fontId="23" fillId="25" borderId="363">
      <alignment horizontal="right" vertical="center"/>
    </xf>
    <xf numFmtId="0" fontId="27" fillId="52" borderId="354" applyNumberFormat="0" applyFont="0" applyAlignment="0" applyProtection="0"/>
    <xf numFmtId="0" fontId="30" fillId="49" borderId="359" applyNumberFormat="0" applyAlignment="0" applyProtection="0"/>
    <xf numFmtId="0" fontId="1" fillId="21" borderId="0" applyNumberFormat="0" applyBorder="0" applyAlignment="0" applyProtection="0"/>
    <xf numFmtId="0" fontId="18" fillId="25" borderId="363">
      <alignment horizontal="right" vertical="center"/>
    </xf>
    <xf numFmtId="4" fontId="18" fillId="27" borderId="363">
      <alignment horizontal="right" vertical="center"/>
    </xf>
    <xf numFmtId="0" fontId="27" fillId="52" borderId="354" applyNumberFormat="0" applyFont="0" applyAlignment="0" applyProtection="0"/>
    <xf numFmtId="0" fontId="1" fillId="8" borderId="0" applyNumberFormat="0" applyBorder="0" applyAlignment="0" applyProtection="0"/>
    <xf numFmtId="0" fontId="23" fillId="25" borderId="363">
      <alignment horizontal="right" vertical="center"/>
    </xf>
    <xf numFmtId="0" fontId="49" fillId="49" borderId="374" applyNumberFormat="0" applyAlignment="0" applyProtection="0"/>
    <xf numFmtId="4" fontId="21" fillId="26" borderId="370"/>
    <xf numFmtId="0" fontId="30" fillId="49" borderId="351" applyNumberFormat="0" applyAlignment="0" applyProtection="0"/>
    <xf numFmtId="4" fontId="23" fillId="25" borderId="355">
      <alignment horizontal="right" vertical="center"/>
    </xf>
    <xf numFmtId="0" fontId="1" fillId="18" borderId="0" applyNumberFormat="0" applyBorder="0" applyAlignment="0" applyProtection="0"/>
    <xf numFmtId="4" fontId="21" fillId="0" borderId="363" applyFill="0" applyBorder="0" applyProtection="0">
      <alignment horizontal="right" vertical="center"/>
    </xf>
    <xf numFmtId="0" fontId="30" fillId="49" borderId="343" applyNumberFormat="0" applyAlignment="0" applyProtection="0"/>
    <xf numFmtId="0" fontId="32" fillId="49" borderId="344" applyNumberFormat="0" applyAlignment="0" applyProtection="0"/>
    <xf numFmtId="0" fontId="37" fillId="0" borderId="345" applyNumberFormat="0" applyFill="0" applyAlignment="0" applyProtection="0"/>
    <xf numFmtId="0" fontId="21" fillId="0" borderId="358">
      <alignment horizontal="left" vertical="center" wrapText="1" indent="2"/>
    </xf>
    <xf numFmtId="0" fontId="18" fillId="27" borderId="377">
      <alignment horizontal="right" vertical="center"/>
    </xf>
    <xf numFmtId="4" fontId="21" fillId="0" borderId="363">
      <alignment horizontal="right" vertical="center"/>
    </xf>
    <xf numFmtId="0" fontId="33" fillId="49" borderId="352" applyNumberFormat="0" applyAlignment="0" applyProtection="0"/>
    <xf numFmtId="0" fontId="1" fillId="21" borderId="0" applyNumberFormat="0" applyBorder="0" applyAlignment="0" applyProtection="0"/>
    <xf numFmtId="0" fontId="21" fillId="0" borderId="358">
      <alignment horizontal="left" vertical="center" wrapText="1" indent="2"/>
    </xf>
    <xf numFmtId="0" fontId="37" fillId="0" borderId="361" applyNumberFormat="0" applyFill="0" applyAlignment="0" applyProtection="0"/>
    <xf numFmtId="0" fontId="36" fillId="36" borderId="352" applyNumberFormat="0" applyAlignment="0" applyProtection="0"/>
    <xf numFmtId="0" fontId="30" fillId="49" borderId="351" applyNumberFormat="0" applyAlignment="0" applyProtection="0"/>
    <xf numFmtId="0" fontId="37" fillId="0" borderId="361" applyNumberFormat="0" applyFill="0" applyAlignment="0" applyProtection="0"/>
    <xf numFmtId="4" fontId="18" fillId="25" borderId="355">
      <alignment horizontal="right" vertical="center"/>
    </xf>
    <xf numFmtId="4" fontId="18" fillId="27" borderId="370">
      <alignment horizontal="right" vertical="center"/>
    </xf>
    <xf numFmtId="0" fontId="1" fillId="21" borderId="0" applyNumberFormat="0" applyBorder="0" applyAlignment="0" applyProtection="0"/>
    <xf numFmtId="0" fontId="4" fillId="4" borderId="2" applyNumberFormat="0" applyAlignment="0" applyProtection="0"/>
    <xf numFmtId="49" fontId="21" fillId="0" borderId="363" applyNumberFormat="0" applyFont="0" applyFill="0" applyBorder="0" applyProtection="0">
      <alignment horizontal="left" vertical="center" indent="2"/>
    </xf>
    <xf numFmtId="0" fontId="9" fillId="16" borderId="0" applyNumberFormat="0" applyBorder="0" applyAlignment="0" applyProtection="0"/>
    <xf numFmtId="0" fontId="36" fillId="36" borderId="367" applyNumberFormat="0" applyAlignment="0" applyProtection="0"/>
    <xf numFmtId="0" fontId="18" fillId="25" borderId="355">
      <alignment horizontal="right" vertical="center"/>
    </xf>
    <xf numFmtId="0" fontId="9" fillId="22" borderId="0" applyNumberFormat="0" applyBorder="0" applyAlignment="0" applyProtection="0"/>
    <xf numFmtId="0" fontId="23" fillId="25" borderId="370">
      <alignment horizontal="right" vertical="center"/>
    </xf>
    <xf numFmtId="0" fontId="21" fillId="0" borderId="370">
      <alignment horizontal="right" vertical="center"/>
    </xf>
    <xf numFmtId="4" fontId="18" fillId="27" borderId="372">
      <alignment horizontal="right" vertical="center"/>
    </xf>
    <xf numFmtId="0" fontId="27" fillId="52" borderId="354" applyNumberFormat="0" applyFont="0" applyAlignment="0" applyProtection="0"/>
    <xf numFmtId="0" fontId="36" fillId="36" borderId="344" applyNumberFormat="0" applyAlignment="0" applyProtection="0"/>
    <xf numFmtId="4" fontId="18" fillId="27" borderId="372">
      <alignment horizontal="right" vertical="center"/>
    </xf>
    <xf numFmtId="0" fontId="18" fillId="27" borderId="370">
      <alignment horizontal="right" vertical="center"/>
    </xf>
    <xf numFmtId="0" fontId="21" fillId="25" borderId="364">
      <alignment horizontal="left" vertical="center"/>
    </xf>
    <xf numFmtId="4" fontId="18" fillId="27" borderId="356">
      <alignment horizontal="right" vertical="center"/>
    </xf>
    <xf numFmtId="0" fontId="19" fillId="52" borderId="354" applyNumberFormat="0" applyFont="0" applyAlignment="0" applyProtection="0"/>
    <xf numFmtId="4" fontId="23" fillId="25" borderId="355">
      <alignment horizontal="right" vertical="center"/>
    </xf>
    <xf numFmtId="0" fontId="49" fillId="49" borderId="359" applyNumberFormat="0" applyAlignment="0" applyProtection="0"/>
    <xf numFmtId="0" fontId="19" fillId="52" borderId="354" applyNumberFormat="0" applyFont="0" applyAlignment="0" applyProtection="0"/>
    <xf numFmtId="0" fontId="49" fillId="49" borderId="351" applyNumberFormat="0" applyAlignment="0" applyProtection="0"/>
    <xf numFmtId="167" fontId="21" fillId="53" borderId="355" applyNumberFormat="0" applyFont="0" applyBorder="0" applyAlignment="0" applyProtection="0">
      <alignment horizontal="right" vertical="center"/>
    </xf>
    <xf numFmtId="0" fontId="9" fillId="7" borderId="0" applyNumberFormat="0" applyBorder="0" applyAlignment="0" applyProtection="0"/>
    <xf numFmtId="0" fontId="21" fillId="0" borderId="355">
      <alignment horizontal="right" vertical="center"/>
    </xf>
    <xf numFmtId="4" fontId="18" fillId="27" borderId="364">
      <alignment horizontal="right" vertical="center"/>
    </xf>
    <xf numFmtId="0" fontId="6" fillId="0" borderId="0" applyNumberFormat="0" applyFill="0" applyBorder="0" applyAlignment="0" applyProtection="0"/>
    <xf numFmtId="4" fontId="21" fillId="26" borderId="355"/>
    <xf numFmtId="0" fontId="18" fillId="27" borderId="378">
      <alignment horizontal="right" vertical="center"/>
    </xf>
    <xf numFmtId="0" fontId="45" fillId="36" borderId="360" applyNumberFormat="0" applyAlignment="0" applyProtection="0"/>
    <xf numFmtId="0" fontId="21" fillId="27" borderId="350">
      <alignment horizontal="left" vertical="center" wrapText="1" indent="2"/>
    </xf>
    <xf numFmtId="0" fontId="21" fillId="0" borderId="350">
      <alignment horizontal="left" vertical="center" wrapText="1" indent="2"/>
    </xf>
    <xf numFmtId="0" fontId="21" fillId="26" borderId="355"/>
    <xf numFmtId="0" fontId="32" fillId="49" borderId="360" applyNumberFormat="0" applyAlignment="0" applyProtection="0"/>
    <xf numFmtId="167" fontId="21" fillId="53" borderId="363" applyNumberFormat="0" applyFont="0" applyBorder="0" applyAlignment="0" applyProtection="0">
      <alignment horizontal="right" vertical="center"/>
    </xf>
    <xf numFmtId="0" fontId="21" fillId="0" borderId="355">
      <alignment horizontal="right" vertical="center"/>
    </xf>
    <xf numFmtId="0" fontId="52" fillId="0" borderId="353" applyNumberFormat="0" applyFill="0" applyAlignment="0" applyProtection="0"/>
    <xf numFmtId="0" fontId="21" fillId="0" borderId="355" applyNumberFormat="0" applyFill="0" applyAlignment="0" applyProtection="0"/>
    <xf numFmtId="4" fontId="21" fillId="26" borderId="355"/>
    <xf numFmtId="0" fontId="21" fillId="25" borderId="356">
      <alignment horizontal="left" vertical="center"/>
    </xf>
    <xf numFmtId="0" fontId="32" fillId="49" borderId="352" applyNumberFormat="0" applyAlignment="0" applyProtection="0"/>
    <xf numFmtId="0" fontId="21" fillId="0" borderId="358">
      <alignment horizontal="left" vertical="center" wrapText="1" indent="2"/>
    </xf>
    <xf numFmtId="0" fontId="9" fillId="13" borderId="0" applyNumberFormat="0" applyBorder="0" applyAlignment="0" applyProtection="0"/>
    <xf numFmtId="4" fontId="21" fillId="26" borderId="363"/>
    <xf numFmtId="0" fontId="21" fillId="27" borderId="373">
      <alignment horizontal="left" vertical="center" wrapText="1" indent="2"/>
    </xf>
    <xf numFmtId="0" fontId="18" fillId="27" borderId="363">
      <alignment horizontal="right" vertical="center"/>
    </xf>
    <xf numFmtId="0" fontId="37" fillId="0" borderId="353" applyNumberFormat="0" applyFill="0" applyAlignment="0" applyProtection="0"/>
    <xf numFmtId="0" fontId="33" fillId="49" borderId="367" applyNumberFormat="0" applyAlignment="0" applyProtection="0"/>
    <xf numFmtId="0" fontId="49" fillId="49" borderId="359" applyNumberFormat="0" applyAlignment="0" applyProtection="0"/>
    <xf numFmtId="0" fontId="18" fillId="27" borderId="357">
      <alignment horizontal="right" vertical="center"/>
    </xf>
    <xf numFmtId="0" fontId="37" fillId="0" borderId="353" applyNumberFormat="0" applyFill="0" applyAlignment="0" applyProtection="0"/>
    <xf numFmtId="0" fontId="36" fillId="36" borderId="352" applyNumberFormat="0" applyAlignment="0" applyProtection="0"/>
    <xf numFmtId="4" fontId="23" fillId="25" borderId="355">
      <alignment horizontal="right" vertical="center"/>
    </xf>
    <xf numFmtId="0" fontId="49" fillId="49" borderId="359" applyNumberFormat="0" applyAlignment="0" applyProtection="0"/>
    <xf numFmtId="0" fontId="18" fillId="27" borderId="357">
      <alignment horizontal="right" vertical="center"/>
    </xf>
    <xf numFmtId="0" fontId="18" fillId="27" borderId="376">
      <alignment horizontal="right" vertical="center"/>
    </xf>
    <xf numFmtId="0" fontId="27" fillId="52" borderId="362" applyNumberFormat="0" applyFont="0" applyAlignment="0" applyProtection="0"/>
    <xf numFmtId="0" fontId="23" fillId="25" borderId="363">
      <alignment horizontal="right" vertical="center"/>
    </xf>
    <xf numFmtId="0" fontId="21" fillId="0" borderId="355">
      <alignment horizontal="right" vertical="center"/>
    </xf>
    <xf numFmtId="49" fontId="20" fillId="0" borderId="363" applyNumberFormat="0" applyFill="0" applyBorder="0" applyProtection="0">
      <alignment horizontal="left" vertical="center"/>
    </xf>
    <xf numFmtId="0" fontId="18" fillId="27" borderId="363">
      <alignment horizontal="right" vertical="center"/>
    </xf>
    <xf numFmtId="0" fontId="32" fillId="49" borderId="352" applyNumberFormat="0" applyAlignment="0" applyProtection="0"/>
    <xf numFmtId="0" fontId="1" fillId="14" borderId="0" applyNumberFormat="0" applyBorder="0" applyAlignment="0" applyProtection="0"/>
    <xf numFmtId="0" fontId="1" fillId="8" borderId="0" applyNumberFormat="0" applyBorder="0" applyAlignment="0" applyProtection="0"/>
    <xf numFmtId="0" fontId="21" fillId="0" borderId="355" applyNumberFormat="0" applyFill="0" applyAlignment="0" applyProtection="0"/>
    <xf numFmtId="0" fontId="49" fillId="49" borderId="374" applyNumberFormat="0" applyAlignment="0" applyProtection="0"/>
    <xf numFmtId="4" fontId="21" fillId="0" borderId="370">
      <alignment horizontal="right" vertical="center"/>
    </xf>
    <xf numFmtId="0" fontId="18" fillId="25" borderId="363">
      <alignment horizontal="right" vertical="center"/>
    </xf>
    <xf numFmtId="0" fontId="33" fillId="49" borderId="360" applyNumberFormat="0" applyAlignment="0" applyProtection="0"/>
    <xf numFmtId="0" fontId="33" fillId="49" borderId="352" applyNumberFormat="0" applyAlignment="0" applyProtection="0"/>
    <xf numFmtId="0" fontId="21" fillId="27" borderId="373">
      <alignment horizontal="left" vertical="center" wrapText="1" indent="2"/>
    </xf>
    <xf numFmtId="0" fontId="52" fillId="0" borderId="353" applyNumberFormat="0" applyFill="0" applyAlignment="0" applyProtection="0"/>
    <xf numFmtId="4" fontId="18" fillId="27" borderId="355">
      <alignment horizontal="right" vertical="center"/>
    </xf>
    <xf numFmtId="0" fontId="9" fillId="22" borderId="0" applyNumberFormat="0" applyBorder="0" applyAlignment="0" applyProtection="0"/>
    <xf numFmtId="0" fontId="1" fillId="20" borderId="0" applyNumberFormat="0" applyBorder="0" applyAlignment="0" applyProtection="0"/>
    <xf numFmtId="49" fontId="21" fillId="0" borderId="356" applyNumberFormat="0" applyFont="0" applyFill="0" applyBorder="0" applyProtection="0">
      <alignment horizontal="left" vertical="center" indent="5"/>
    </xf>
    <xf numFmtId="0" fontId="1" fillId="6" borderId="0" applyNumberFormat="0" applyBorder="0" applyAlignment="0" applyProtection="0"/>
    <xf numFmtId="0" fontId="9" fillId="13"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4" fontId="18" fillId="25" borderId="376">
      <alignment horizontal="right" vertical="center"/>
    </xf>
    <xf numFmtId="0" fontId="9" fillId="10" borderId="0" applyNumberFormat="0" applyBorder="0" applyAlignment="0" applyProtection="0"/>
    <xf numFmtId="0" fontId="18" fillId="27" borderId="355">
      <alignment horizontal="right" vertical="center"/>
    </xf>
    <xf numFmtId="0" fontId="1" fillId="8" borderId="0" applyNumberFormat="0" applyBorder="0" applyAlignment="0" applyProtection="0"/>
    <xf numFmtId="0" fontId="9" fillId="7" borderId="0" applyNumberFormat="0" applyBorder="0" applyAlignment="0" applyProtection="0"/>
    <xf numFmtId="0" fontId="1" fillId="17" borderId="0" applyNumberFormat="0" applyBorder="0" applyAlignment="0" applyProtection="0"/>
    <xf numFmtId="0" fontId="18" fillId="27" borderId="377">
      <alignment horizontal="right" vertical="center"/>
    </xf>
    <xf numFmtId="0" fontId="7" fillId="0" borderId="0" applyNumberFormat="0" applyFill="0" applyBorder="0" applyAlignment="0" applyProtection="0"/>
    <xf numFmtId="0" fontId="49" fillId="49" borderId="351" applyNumberFormat="0" applyAlignment="0" applyProtection="0"/>
    <xf numFmtId="0" fontId="30" fillId="49" borderId="351" applyNumberFormat="0" applyAlignment="0" applyProtection="0"/>
    <xf numFmtId="0" fontId="21" fillId="26" borderId="355"/>
    <xf numFmtId="0" fontId="21" fillId="0" borderId="363" applyNumberFormat="0" applyFill="0" applyAlignment="0" applyProtection="0"/>
    <xf numFmtId="0" fontId="1" fillId="14" borderId="0" applyNumberFormat="0" applyBorder="0" applyAlignment="0" applyProtection="0"/>
    <xf numFmtId="0" fontId="21" fillId="0" borderId="363" applyNumberFormat="0" applyFill="0" applyAlignment="0" applyProtection="0"/>
    <xf numFmtId="49" fontId="20" fillId="0" borderId="355" applyNumberFormat="0" applyFill="0" applyBorder="0" applyProtection="0">
      <alignment horizontal="left" vertical="center"/>
    </xf>
    <xf numFmtId="0" fontId="9" fillId="16" borderId="0" applyNumberFormat="0" applyBorder="0" applyAlignment="0" applyProtection="0"/>
    <xf numFmtId="0" fontId="32" fillId="49" borderId="352" applyNumberFormat="0" applyAlignment="0" applyProtection="0"/>
    <xf numFmtId="0" fontId="4" fillId="4" borderId="2" applyNumberFormat="0" applyAlignment="0" applyProtection="0"/>
    <xf numFmtId="4" fontId="18" fillId="27" borderId="347">
      <alignment horizontal="right" vertical="center"/>
    </xf>
    <xf numFmtId="0" fontId="21" fillId="26" borderId="347"/>
    <xf numFmtId="0" fontId="32" fillId="49" borderId="344" applyNumberFormat="0" applyAlignment="0" applyProtection="0"/>
    <xf numFmtId="0" fontId="18" fillId="25" borderId="347">
      <alignment horizontal="right" vertical="center"/>
    </xf>
    <xf numFmtId="0" fontId="21" fillId="0" borderId="347">
      <alignment horizontal="right" vertical="center"/>
    </xf>
    <xf numFmtId="0" fontId="52" fillId="0" borderId="345" applyNumberFormat="0" applyFill="0" applyAlignment="0" applyProtection="0"/>
    <xf numFmtId="0" fontId="21" fillId="25" borderId="348">
      <alignment horizontal="left" vertical="center"/>
    </xf>
    <xf numFmtId="0" fontId="45" fillId="36" borderId="344" applyNumberFormat="0" applyAlignment="0" applyProtection="0"/>
    <xf numFmtId="167" fontId="21" fillId="53" borderId="347" applyNumberFormat="0" applyFont="0" applyBorder="0" applyAlignment="0" applyProtection="0">
      <alignment horizontal="right" vertical="center"/>
    </xf>
    <xf numFmtId="0" fontId="27" fillId="52" borderId="346" applyNumberFormat="0" applyFont="0" applyAlignment="0" applyProtection="0"/>
    <xf numFmtId="0" fontId="21" fillId="0" borderId="350">
      <alignment horizontal="left" vertical="center" wrapText="1" indent="2"/>
    </xf>
    <xf numFmtId="4" fontId="21" fillId="26" borderId="347"/>
    <xf numFmtId="49" fontId="20" fillId="0" borderId="347" applyNumberFormat="0" applyFill="0" applyBorder="0" applyProtection="0">
      <alignment horizontal="left" vertical="center"/>
    </xf>
    <xf numFmtId="0" fontId="21" fillId="0" borderId="347">
      <alignment horizontal="right" vertical="center"/>
    </xf>
    <xf numFmtId="4" fontId="18" fillId="27" borderId="349">
      <alignment horizontal="right" vertical="center"/>
    </xf>
    <xf numFmtId="4" fontId="18" fillId="27" borderId="347">
      <alignment horizontal="right" vertical="center"/>
    </xf>
    <xf numFmtId="4" fontId="18" fillId="27" borderId="347">
      <alignment horizontal="right" vertical="center"/>
    </xf>
    <xf numFmtId="0" fontId="23" fillId="25" borderId="347">
      <alignment horizontal="right" vertical="center"/>
    </xf>
    <xf numFmtId="0" fontId="18" fillId="25" borderId="347">
      <alignment horizontal="right" vertical="center"/>
    </xf>
    <xf numFmtId="49" fontId="21" fillId="0" borderId="347" applyNumberFormat="0" applyFont="0" applyFill="0" applyBorder="0" applyProtection="0">
      <alignment horizontal="left" vertical="center" indent="2"/>
    </xf>
    <xf numFmtId="0" fontId="45" fillId="36" borderId="344" applyNumberFormat="0" applyAlignment="0" applyProtection="0"/>
    <xf numFmtId="0" fontId="30" fillId="49" borderId="343" applyNumberFormat="0" applyAlignment="0" applyProtection="0"/>
    <xf numFmtId="49" fontId="21" fillId="0" borderId="347" applyNumberFormat="0" applyFont="0" applyFill="0" applyBorder="0" applyProtection="0">
      <alignment horizontal="left" vertical="center" indent="2"/>
    </xf>
    <xf numFmtId="0" fontId="36" fillId="36" borderId="344" applyNumberFormat="0" applyAlignment="0" applyProtection="0"/>
    <xf numFmtId="4" fontId="21" fillId="0" borderId="347" applyFill="0" applyBorder="0" applyProtection="0">
      <alignment horizontal="right" vertical="center"/>
    </xf>
    <xf numFmtId="0" fontId="33" fillId="49" borderId="344" applyNumberFormat="0" applyAlignment="0" applyProtection="0"/>
    <xf numFmtId="0" fontId="52" fillId="0" borderId="345" applyNumberFormat="0" applyFill="0" applyAlignment="0" applyProtection="0"/>
    <xf numFmtId="0" fontId="49" fillId="49" borderId="343" applyNumberFormat="0" applyAlignment="0" applyProtection="0"/>
    <xf numFmtId="0" fontId="21" fillId="0" borderId="347" applyNumberFormat="0" applyFill="0" applyAlignment="0" applyProtection="0"/>
    <xf numFmtId="4" fontId="21" fillId="0" borderId="347">
      <alignment horizontal="right" vertical="center"/>
    </xf>
    <xf numFmtId="0" fontId="21" fillId="0" borderId="347">
      <alignment horizontal="right" vertical="center"/>
    </xf>
    <xf numFmtId="0" fontId="45" fillId="36" borderId="344" applyNumberFormat="0" applyAlignment="0" applyProtection="0"/>
    <xf numFmtId="0" fontId="30" fillId="49" borderId="343" applyNumberFormat="0" applyAlignment="0" applyProtection="0"/>
    <xf numFmtId="0" fontId="32" fillId="49" borderId="344" applyNumberFormat="0" applyAlignment="0" applyProtection="0"/>
    <xf numFmtId="0" fontId="21" fillId="27" borderId="350">
      <alignment horizontal="left" vertical="center" wrapText="1" indent="2"/>
    </xf>
    <xf numFmtId="0" fontId="33" fillId="49" borderId="344" applyNumberFormat="0" applyAlignment="0" applyProtection="0"/>
    <xf numFmtId="0" fontId="33" fillId="49" borderId="344" applyNumberFormat="0" applyAlignment="0" applyProtection="0"/>
    <xf numFmtId="4" fontId="18" fillId="27" borderId="348">
      <alignment horizontal="right" vertical="center"/>
    </xf>
    <xf numFmtId="0" fontId="18" fillId="27" borderId="348">
      <alignment horizontal="right" vertical="center"/>
    </xf>
    <xf numFmtId="0" fontId="18" fillId="27" borderId="347">
      <alignment horizontal="right" vertical="center"/>
    </xf>
    <xf numFmtId="4" fontId="23" fillId="25" borderId="347">
      <alignment horizontal="right" vertical="center"/>
    </xf>
    <xf numFmtId="0" fontId="36" fillId="36" borderId="344" applyNumberFormat="0" applyAlignment="0" applyProtection="0"/>
    <xf numFmtId="0" fontId="37" fillId="0" borderId="345" applyNumberFormat="0" applyFill="0" applyAlignment="0" applyProtection="0"/>
    <xf numFmtId="0" fontId="52" fillId="0" borderId="345" applyNumberFormat="0" applyFill="0" applyAlignment="0" applyProtection="0"/>
    <xf numFmtId="0" fontId="27" fillId="52" borderId="346" applyNumberFormat="0" applyFont="0" applyAlignment="0" applyProtection="0"/>
    <xf numFmtId="0" fontId="45" fillId="36" borderId="344" applyNumberFormat="0" applyAlignment="0" applyProtection="0"/>
    <xf numFmtId="49" fontId="20" fillId="0" borderId="347" applyNumberFormat="0" applyFill="0" applyBorder="0" applyProtection="0">
      <alignment horizontal="left" vertical="center"/>
    </xf>
    <xf numFmtId="0" fontId="21" fillId="27" borderId="350">
      <alignment horizontal="left" vertical="center" wrapText="1" indent="2"/>
    </xf>
    <xf numFmtId="0" fontId="33" fillId="49" borderId="344" applyNumberFormat="0" applyAlignment="0" applyProtection="0"/>
    <xf numFmtId="0" fontId="21" fillId="0" borderId="350">
      <alignment horizontal="left" vertical="center" wrapText="1" indent="2"/>
    </xf>
    <xf numFmtId="0" fontId="27" fillId="52" borderId="346" applyNumberFormat="0" applyFont="0" applyAlignment="0" applyProtection="0"/>
    <xf numFmtId="0" fontId="19" fillId="52" borderId="346" applyNumberFormat="0" applyFont="0" applyAlignment="0" applyProtection="0"/>
    <xf numFmtId="0" fontId="49" fillId="49" borderId="343" applyNumberFormat="0" applyAlignment="0" applyProtection="0"/>
    <xf numFmtId="0" fontId="52" fillId="0" borderId="345" applyNumberFormat="0" applyFill="0" applyAlignment="0" applyProtection="0"/>
    <xf numFmtId="4" fontId="21" fillId="26" borderId="347"/>
    <xf numFmtId="0" fontId="18" fillId="27" borderId="347">
      <alignment horizontal="right" vertical="center"/>
    </xf>
    <xf numFmtId="0" fontId="52" fillId="0" borderId="345" applyNumberFormat="0" applyFill="0" applyAlignment="0" applyProtection="0"/>
    <xf numFmtId="4" fontId="18" fillId="27" borderId="349">
      <alignment horizontal="right" vertical="center"/>
    </xf>
    <xf numFmtId="0" fontId="32" fillId="49" borderId="344" applyNumberFormat="0" applyAlignment="0" applyProtection="0"/>
    <xf numFmtId="0" fontId="18" fillId="27" borderId="348">
      <alignment horizontal="right" vertical="center"/>
    </xf>
    <xf numFmtId="0" fontId="33" fillId="49" borderId="344" applyNumberFormat="0" applyAlignment="0" applyProtection="0"/>
    <xf numFmtId="0" fontId="37" fillId="0" borderId="345" applyNumberFormat="0" applyFill="0" applyAlignment="0" applyProtection="0"/>
    <xf numFmtId="0" fontId="27" fillId="52" borderId="346" applyNumberFormat="0" applyFont="0" applyAlignment="0" applyProtection="0"/>
    <xf numFmtId="4" fontId="18" fillId="27" borderId="348">
      <alignment horizontal="right" vertical="center"/>
    </xf>
    <xf numFmtId="0" fontId="21" fillId="27" borderId="350">
      <alignment horizontal="left" vertical="center" wrapText="1" indent="2"/>
    </xf>
    <xf numFmtId="0" fontId="21" fillId="26" borderId="347"/>
    <xf numFmtId="167" fontId="21" fillId="53" borderId="347" applyNumberFormat="0" applyFont="0" applyBorder="0" applyAlignment="0" applyProtection="0">
      <alignment horizontal="right" vertical="center"/>
    </xf>
    <xf numFmtId="0" fontId="21" fillId="0" borderId="347" applyNumberFormat="0" applyFill="0" applyAlignment="0" applyProtection="0"/>
    <xf numFmtId="4" fontId="21" fillId="0" borderId="347" applyFill="0" applyBorder="0" applyProtection="0">
      <alignment horizontal="right" vertical="center"/>
    </xf>
    <xf numFmtId="4" fontId="18" fillId="25" borderId="347">
      <alignment horizontal="right" vertical="center"/>
    </xf>
    <xf numFmtId="0" fontId="37" fillId="0" borderId="345" applyNumberFormat="0" applyFill="0" applyAlignment="0" applyProtection="0"/>
    <xf numFmtId="49" fontId="20" fillId="0" borderId="347" applyNumberFormat="0" applyFill="0" applyBorder="0" applyProtection="0">
      <alignment horizontal="left" vertical="center"/>
    </xf>
    <xf numFmtId="49" fontId="21" fillId="0" borderId="348" applyNumberFormat="0" applyFont="0" applyFill="0" applyBorder="0" applyProtection="0">
      <alignment horizontal="left" vertical="center" indent="5"/>
    </xf>
    <xf numFmtId="0" fontId="21" fillId="25" borderId="348">
      <alignment horizontal="left" vertical="center"/>
    </xf>
    <xf numFmtId="0" fontId="33" fillId="49" borderId="344" applyNumberFormat="0" applyAlignment="0" applyProtection="0"/>
    <xf numFmtId="4" fontId="18" fillId="27" borderId="349">
      <alignment horizontal="right" vertical="center"/>
    </xf>
    <xf numFmtId="0" fontId="45" fillId="36" borderId="344" applyNumberFormat="0" applyAlignment="0" applyProtection="0"/>
    <xf numFmtId="0" fontId="45" fillId="36" borderId="344" applyNumberFormat="0" applyAlignment="0" applyProtection="0"/>
    <xf numFmtId="0" fontId="27" fillId="52" borderId="346" applyNumberFormat="0" applyFont="0" applyAlignment="0" applyProtection="0"/>
    <xf numFmtId="0" fontId="49" fillId="49" borderId="343" applyNumberFormat="0" applyAlignment="0" applyProtection="0"/>
    <xf numFmtId="0" fontId="52" fillId="0" borderId="345" applyNumberFormat="0" applyFill="0" applyAlignment="0" applyProtection="0"/>
    <xf numFmtId="0" fontId="18" fillId="27" borderId="347">
      <alignment horizontal="right" vertical="center"/>
    </xf>
    <xf numFmtId="0" fontId="19" fillId="52" borderId="346" applyNumberFormat="0" applyFont="0" applyAlignment="0" applyProtection="0"/>
    <xf numFmtId="4" fontId="21" fillId="0" borderId="347">
      <alignment horizontal="right" vertical="center"/>
    </xf>
    <xf numFmtId="0" fontId="52" fillId="0" borderId="345" applyNumberFormat="0" applyFill="0" applyAlignment="0" applyProtection="0"/>
    <xf numFmtId="0" fontId="18" fillId="27" borderId="347">
      <alignment horizontal="right" vertical="center"/>
    </xf>
    <xf numFmtId="0" fontId="18" fillId="27" borderId="347">
      <alignment horizontal="right" vertical="center"/>
    </xf>
    <xf numFmtId="4" fontId="23" fillId="25" borderId="347">
      <alignment horizontal="right" vertical="center"/>
    </xf>
    <xf numFmtId="0" fontId="18" fillId="25" borderId="347">
      <alignment horizontal="right" vertical="center"/>
    </xf>
    <xf numFmtId="4" fontId="18" fillId="25" borderId="347">
      <alignment horizontal="right" vertical="center"/>
    </xf>
    <xf numFmtId="0" fontId="23" fillId="25" borderId="347">
      <alignment horizontal="right" vertical="center"/>
    </xf>
    <xf numFmtId="4" fontId="23" fillId="25" borderId="347">
      <alignment horizontal="right" vertical="center"/>
    </xf>
    <xf numFmtId="0" fontId="18" fillId="27" borderId="347">
      <alignment horizontal="right" vertical="center"/>
    </xf>
    <xf numFmtId="4" fontId="18" fillId="27" borderId="347">
      <alignment horizontal="right" vertical="center"/>
    </xf>
    <xf numFmtId="0" fontId="18" fillId="27" borderId="347">
      <alignment horizontal="right" vertical="center"/>
    </xf>
    <xf numFmtId="4" fontId="18" fillId="27" borderId="347">
      <alignment horizontal="right" vertical="center"/>
    </xf>
    <xf numFmtId="0" fontId="18" fillId="27" borderId="348">
      <alignment horizontal="right" vertical="center"/>
    </xf>
    <xf numFmtId="4" fontId="18" fillId="27" borderId="348">
      <alignment horizontal="right" vertical="center"/>
    </xf>
    <xf numFmtId="0" fontId="18" fillId="27" borderId="349">
      <alignment horizontal="right" vertical="center"/>
    </xf>
    <xf numFmtId="4" fontId="18" fillId="27" borderId="349">
      <alignment horizontal="right" vertical="center"/>
    </xf>
    <xf numFmtId="0" fontId="33" fillId="49" borderId="344" applyNumberFormat="0" applyAlignment="0" applyProtection="0"/>
    <xf numFmtId="0" fontId="21" fillId="27" borderId="350">
      <alignment horizontal="left" vertical="center" wrapText="1" indent="2"/>
    </xf>
    <xf numFmtId="0" fontId="21" fillId="0" borderId="350">
      <alignment horizontal="left" vertical="center" wrapText="1" indent="2"/>
    </xf>
    <xf numFmtId="0" fontId="21" fillId="25" borderId="348">
      <alignment horizontal="left" vertical="center"/>
    </xf>
    <xf numFmtId="0" fontId="45" fillId="36" borderId="344" applyNumberFormat="0" applyAlignment="0" applyProtection="0"/>
    <xf numFmtId="0" fontId="21" fillId="0" borderId="347">
      <alignment horizontal="right" vertical="center"/>
    </xf>
    <xf numFmtId="4" fontId="21" fillId="0" borderId="347">
      <alignment horizontal="right" vertical="center"/>
    </xf>
    <xf numFmtId="0" fontId="21" fillId="0" borderId="347" applyNumberFormat="0" applyFill="0" applyAlignment="0" applyProtection="0"/>
    <xf numFmtId="0" fontId="49" fillId="49" borderId="343" applyNumberFormat="0" applyAlignment="0" applyProtection="0"/>
    <xf numFmtId="167" fontId="21" fillId="53" borderId="347" applyNumberFormat="0" applyFont="0" applyBorder="0" applyAlignment="0" applyProtection="0">
      <alignment horizontal="right" vertical="center"/>
    </xf>
    <xf numFmtId="0" fontId="21" fillId="26" borderId="347"/>
    <xf numFmtId="4" fontId="21" fillId="26" borderId="347"/>
    <xf numFmtId="0" fontId="52" fillId="0" borderId="345" applyNumberFormat="0" applyFill="0" applyAlignment="0" applyProtection="0"/>
    <xf numFmtId="0" fontId="19" fillId="52" borderId="346" applyNumberFormat="0" applyFont="0" applyAlignment="0" applyProtection="0"/>
    <xf numFmtId="0" fontId="27" fillId="52" borderId="346" applyNumberFormat="0" applyFont="0" applyAlignment="0" applyProtection="0"/>
    <xf numFmtId="0" fontId="21" fillId="0" borderId="347" applyNumberFormat="0" applyFill="0" applyAlignment="0" applyProtection="0"/>
    <xf numFmtId="0" fontId="37" fillId="0" borderId="345" applyNumberFormat="0" applyFill="0" applyAlignment="0" applyProtection="0"/>
    <xf numFmtId="0" fontId="52" fillId="0" borderId="345" applyNumberFormat="0" applyFill="0" applyAlignment="0" applyProtection="0"/>
    <xf numFmtId="0" fontId="36" fillId="36" borderId="344" applyNumberFormat="0" applyAlignment="0" applyProtection="0"/>
    <xf numFmtId="0" fontId="33" fillId="49" borderId="344" applyNumberFormat="0" applyAlignment="0" applyProtection="0"/>
    <xf numFmtId="4" fontId="23" fillId="25" borderId="347">
      <alignment horizontal="right" vertical="center"/>
    </xf>
    <xf numFmtId="0" fontId="18" fillId="25" borderId="347">
      <alignment horizontal="right" vertical="center"/>
    </xf>
    <xf numFmtId="167" fontId="21" fillId="53" borderId="347" applyNumberFormat="0" applyFont="0" applyBorder="0" applyAlignment="0" applyProtection="0">
      <alignment horizontal="right" vertical="center"/>
    </xf>
    <xf numFmtId="0" fontId="37" fillId="0" borderId="345" applyNumberFormat="0" applyFill="0" applyAlignment="0" applyProtection="0"/>
    <xf numFmtId="49" fontId="21" fillId="0" borderId="347" applyNumberFormat="0" applyFont="0" applyFill="0" applyBorder="0" applyProtection="0">
      <alignment horizontal="left" vertical="center" indent="2"/>
    </xf>
    <xf numFmtId="49" fontId="21" fillId="0" borderId="348" applyNumberFormat="0" applyFont="0" applyFill="0" applyBorder="0" applyProtection="0">
      <alignment horizontal="left" vertical="center" indent="5"/>
    </xf>
    <xf numFmtId="49" fontId="21" fillId="0" borderId="347" applyNumberFormat="0" applyFont="0" applyFill="0" applyBorder="0" applyProtection="0">
      <alignment horizontal="left" vertical="center" indent="2"/>
    </xf>
    <xf numFmtId="4" fontId="21" fillId="0" borderId="347" applyFill="0" applyBorder="0" applyProtection="0">
      <alignment horizontal="right" vertical="center"/>
    </xf>
    <xf numFmtId="49" fontId="20" fillId="0" borderId="347" applyNumberFormat="0" applyFill="0" applyBorder="0" applyProtection="0">
      <alignment horizontal="left" vertical="center"/>
    </xf>
    <xf numFmtId="0" fontId="21" fillId="0" borderId="350">
      <alignment horizontal="left" vertical="center" wrapText="1" indent="2"/>
    </xf>
    <xf numFmtId="0" fontId="49" fillId="49" borderId="343" applyNumberFormat="0" applyAlignment="0" applyProtection="0"/>
    <xf numFmtId="0" fontId="18" fillId="27" borderId="349">
      <alignment horizontal="right" vertical="center"/>
    </xf>
    <xf numFmtId="0" fontId="36" fillId="36" borderId="344" applyNumberFormat="0" applyAlignment="0" applyProtection="0"/>
    <xf numFmtId="0" fontId="18" fillId="27" borderId="349">
      <alignment horizontal="right" vertical="center"/>
    </xf>
    <xf numFmtId="4" fontId="18" fillId="27" borderId="347">
      <alignment horizontal="right" vertical="center"/>
    </xf>
    <xf numFmtId="0" fontId="18" fillId="27" borderId="347">
      <alignment horizontal="right" vertical="center"/>
    </xf>
    <xf numFmtId="0" fontId="30" fillId="49" borderId="343" applyNumberFormat="0" applyAlignment="0" applyProtection="0"/>
    <xf numFmtId="0" fontId="32" fillId="49" borderId="344" applyNumberFormat="0" applyAlignment="0" applyProtection="0"/>
    <xf numFmtId="0" fontId="37" fillId="0" borderId="345" applyNumberFormat="0" applyFill="0" applyAlignment="0" applyProtection="0"/>
    <xf numFmtId="0" fontId="21" fillId="26" borderId="347"/>
    <xf numFmtId="4" fontId="21" fillId="26" borderId="347"/>
    <xf numFmtId="4" fontId="18" fillId="27" borderId="347">
      <alignment horizontal="right" vertical="center"/>
    </xf>
    <xf numFmtId="0" fontId="23" fillId="25" borderId="347">
      <alignment horizontal="right" vertical="center"/>
    </xf>
    <xf numFmtId="0" fontId="36" fillId="36" borderId="344" applyNumberFormat="0" applyAlignment="0" applyProtection="0"/>
    <xf numFmtId="0" fontId="33" fillId="49" borderId="344" applyNumberFormat="0" applyAlignment="0" applyProtection="0"/>
    <xf numFmtId="4" fontId="21" fillId="0" borderId="347">
      <alignment horizontal="right" vertical="center"/>
    </xf>
    <xf numFmtId="0" fontId="21" fillId="27" borderId="350">
      <alignment horizontal="left" vertical="center" wrapText="1" indent="2"/>
    </xf>
    <xf numFmtId="0" fontId="21" fillId="0" borderId="350">
      <alignment horizontal="left" vertical="center" wrapText="1" indent="2"/>
    </xf>
    <xf numFmtId="0" fontId="49" fillId="49" borderId="343" applyNumberFormat="0" applyAlignment="0" applyProtection="0"/>
    <xf numFmtId="0" fontId="45" fillId="36" borderId="344" applyNumberFormat="0" applyAlignment="0" applyProtection="0"/>
    <xf numFmtId="0" fontId="32" fillId="49" borderId="344" applyNumberFormat="0" applyAlignment="0" applyProtection="0"/>
    <xf numFmtId="0" fontId="30" fillId="49" borderId="343" applyNumberFormat="0" applyAlignment="0" applyProtection="0"/>
    <xf numFmtId="0" fontId="18" fillId="27" borderId="349">
      <alignment horizontal="right" vertical="center"/>
    </xf>
    <xf numFmtId="0" fontId="23" fillId="25" borderId="347">
      <alignment horizontal="right" vertical="center"/>
    </xf>
    <xf numFmtId="4" fontId="18" fillId="25" borderId="347">
      <alignment horizontal="right" vertical="center"/>
    </xf>
    <xf numFmtId="4" fontId="18" fillId="27" borderId="347">
      <alignment horizontal="right" vertical="center"/>
    </xf>
    <xf numFmtId="49" fontId="21" fillId="0" borderId="348" applyNumberFormat="0" applyFont="0" applyFill="0" applyBorder="0" applyProtection="0">
      <alignment horizontal="left" vertical="center" indent="5"/>
    </xf>
    <xf numFmtId="4" fontId="21" fillId="0" borderId="347" applyFill="0" applyBorder="0" applyProtection="0">
      <alignment horizontal="right" vertical="center"/>
    </xf>
    <xf numFmtId="4" fontId="18" fillId="25" borderId="347">
      <alignment horizontal="right" vertical="center"/>
    </xf>
    <xf numFmtId="0" fontId="45" fillId="36" borderId="360" applyNumberFormat="0" applyAlignment="0" applyProtection="0"/>
    <xf numFmtId="0" fontId="45" fillId="36" borderId="344" applyNumberFormat="0" applyAlignment="0" applyProtection="0"/>
    <xf numFmtId="0" fontId="36" fillId="36" borderId="344" applyNumberFormat="0" applyAlignment="0" applyProtection="0"/>
    <xf numFmtId="0" fontId="32" fillId="49" borderId="344" applyNumberFormat="0" applyAlignment="0" applyProtection="0"/>
    <xf numFmtId="0" fontId="21" fillId="27" borderId="350">
      <alignment horizontal="left" vertical="center" wrapText="1" indent="2"/>
    </xf>
    <xf numFmtId="0" fontId="21" fillId="0" borderId="350">
      <alignment horizontal="left" vertical="center" wrapText="1" indent="2"/>
    </xf>
    <xf numFmtId="0" fontId="21" fillId="27" borderId="350">
      <alignment horizontal="left" vertical="center" wrapText="1" indent="2"/>
    </xf>
    <xf numFmtId="0" fontId="21" fillId="0" borderId="350">
      <alignment horizontal="left" vertical="center" wrapText="1" indent="2"/>
    </xf>
    <xf numFmtId="0" fontId="30" fillId="49" borderId="343" applyNumberFormat="0" applyAlignment="0" applyProtection="0"/>
    <xf numFmtId="0" fontId="32" fillId="49" borderId="344" applyNumberFormat="0" applyAlignment="0" applyProtection="0"/>
    <xf numFmtId="0" fontId="33" fillId="49" borderId="344" applyNumberFormat="0" applyAlignment="0" applyProtection="0"/>
    <xf numFmtId="0" fontId="36" fillId="36" borderId="344" applyNumberFormat="0" applyAlignment="0" applyProtection="0"/>
    <xf numFmtId="0" fontId="37" fillId="0" borderId="345" applyNumberFormat="0" applyFill="0" applyAlignment="0" applyProtection="0"/>
    <xf numFmtId="0" fontId="45" fillId="36" borderId="344" applyNumberFormat="0" applyAlignment="0" applyProtection="0"/>
    <xf numFmtId="0" fontId="27" fillId="52" borderId="346" applyNumberFormat="0" applyFont="0" applyAlignment="0" applyProtection="0"/>
    <xf numFmtId="0" fontId="19" fillId="52" borderId="346" applyNumberFormat="0" applyFont="0" applyAlignment="0" applyProtection="0"/>
    <xf numFmtId="0" fontId="49" fillId="49" borderId="343" applyNumberFormat="0" applyAlignment="0" applyProtection="0"/>
    <xf numFmtId="0" fontId="52" fillId="0" borderId="345" applyNumberFormat="0" applyFill="0" applyAlignment="0" applyProtection="0"/>
    <xf numFmtId="0" fontId="33" fillId="49" borderId="344" applyNumberFormat="0" applyAlignment="0" applyProtection="0"/>
    <xf numFmtId="0" fontId="45" fillId="36" borderId="344" applyNumberFormat="0" applyAlignment="0" applyProtection="0"/>
    <xf numFmtId="0" fontId="27" fillId="52" borderId="346" applyNumberFormat="0" applyFont="0" applyAlignment="0" applyProtection="0"/>
    <xf numFmtId="0" fontId="49" fillId="49" borderId="343" applyNumberFormat="0" applyAlignment="0" applyProtection="0"/>
    <xf numFmtId="0" fontId="52" fillId="0" borderId="345" applyNumberFormat="0" applyFill="0" applyAlignment="0" applyProtection="0"/>
    <xf numFmtId="0" fontId="18" fillId="27" borderId="376">
      <alignment horizontal="right" vertical="center"/>
    </xf>
    <xf numFmtId="0" fontId="21" fillId="27" borderId="366">
      <alignment horizontal="left" vertical="center" wrapText="1" indent="2"/>
    </xf>
    <xf numFmtId="0" fontId="21" fillId="26" borderId="363"/>
    <xf numFmtId="0" fontId="33" fillId="49" borderId="344" applyNumberFormat="0" applyAlignment="0" applyProtection="0"/>
    <xf numFmtId="4" fontId="21" fillId="0" borderId="355">
      <alignment horizontal="right" vertical="center"/>
    </xf>
    <xf numFmtId="0" fontId="45" fillId="36" borderId="344" applyNumberFormat="0" applyAlignment="0" applyProtection="0"/>
    <xf numFmtId="0" fontId="49" fillId="49" borderId="343" applyNumberFormat="0" applyAlignment="0" applyProtection="0"/>
    <xf numFmtId="0" fontId="52" fillId="0" borderId="345" applyNumberFormat="0" applyFill="0" applyAlignment="0" applyProtection="0"/>
    <xf numFmtId="0" fontId="36" fillId="36" borderId="360" applyNumberFormat="0" applyAlignment="0" applyProtection="0"/>
    <xf numFmtId="0" fontId="30" fillId="49" borderId="343" applyNumberFormat="0" applyAlignment="0" applyProtection="0"/>
    <xf numFmtId="0" fontId="32" fillId="49" borderId="344" applyNumberFormat="0" applyAlignment="0" applyProtection="0"/>
    <xf numFmtId="0" fontId="37" fillId="0" borderId="345" applyNumberFormat="0" applyFill="0" applyAlignment="0" applyProtection="0"/>
    <xf numFmtId="49" fontId="21" fillId="0" borderId="347" applyNumberFormat="0" applyFont="0" applyFill="0" applyBorder="0" applyProtection="0">
      <alignment horizontal="left" vertical="center" indent="2"/>
    </xf>
    <xf numFmtId="0" fontId="18" fillId="25" borderId="347">
      <alignment horizontal="right" vertical="center"/>
    </xf>
    <xf numFmtId="4" fontId="18" fillId="25" borderId="347">
      <alignment horizontal="right" vertical="center"/>
    </xf>
    <xf numFmtId="0" fontId="23" fillId="25" borderId="347">
      <alignment horizontal="right" vertical="center"/>
    </xf>
    <xf numFmtId="4" fontId="23" fillId="25" borderId="347">
      <alignment horizontal="right" vertical="center"/>
    </xf>
    <xf numFmtId="0" fontId="18" fillId="27" borderId="347">
      <alignment horizontal="right" vertical="center"/>
    </xf>
    <xf numFmtId="4" fontId="18" fillId="27" borderId="347">
      <alignment horizontal="right" vertical="center"/>
    </xf>
    <xf numFmtId="0" fontId="18" fillId="27" borderId="347">
      <alignment horizontal="right" vertical="center"/>
    </xf>
    <xf numFmtId="4" fontId="18" fillId="27" borderId="347">
      <alignment horizontal="right" vertical="center"/>
    </xf>
    <xf numFmtId="0" fontId="36" fillId="36" borderId="344" applyNumberFormat="0" applyAlignment="0" applyProtection="0"/>
    <xf numFmtId="0" fontId="21" fillId="0" borderId="347">
      <alignment horizontal="right" vertical="center"/>
    </xf>
    <xf numFmtId="4" fontId="21" fillId="0" borderId="347">
      <alignment horizontal="right" vertical="center"/>
    </xf>
    <xf numFmtId="4" fontId="21" fillId="0" borderId="347" applyFill="0" applyBorder="0" applyProtection="0">
      <alignment horizontal="right" vertical="center"/>
    </xf>
    <xf numFmtId="49" fontId="20" fillId="0" borderId="347" applyNumberFormat="0" applyFill="0" applyBorder="0" applyProtection="0">
      <alignment horizontal="left" vertical="center"/>
    </xf>
    <xf numFmtId="0" fontId="21" fillId="0" borderId="347" applyNumberFormat="0" applyFill="0" applyAlignment="0" applyProtection="0"/>
    <xf numFmtId="167" fontId="21" fillId="53" borderId="347" applyNumberFormat="0" applyFont="0" applyBorder="0" applyAlignment="0" applyProtection="0">
      <alignment horizontal="right" vertical="center"/>
    </xf>
    <xf numFmtId="0" fontId="21" fillId="26" borderId="347"/>
    <xf numFmtId="4" fontId="21" fillId="26" borderId="347"/>
    <xf numFmtId="4" fontId="18" fillId="27" borderId="347">
      <alignment horizontal="right" vertical="center"/>
    </xf>
    <xf numFmtId="0" fontId="21" fillId="26" borderId="347"/>
    <xf numFmtId="0" fontId="32" fillId="49" borderId="344" applyNumberFormat="0" applyAlignment="0" applyProtection="0"/>
    <xf numFmtId="0" fontId="18" fillId="25" borderId="347">
      <alignment horizontal="right" vertical="center"/>
    </xf>
    <xf numFmtId="0" fontId="21" fillId="0" borderId="347">
      <alignment horizontal="right" vertical="center"/>
    </xf>
    <xf numFmtId="0" fontId="52" fillId="0" borderId="345" applyNumberFormat="0" applyFill="0" applyAlignment="0" applyProtection="0"/>
    <xf numFmtId="0" fontId="21" fillId="25" borderId="348">
      <alignment horizontal="left" vertical="center"/>
    </xf>
    <xf numFmtId="0" fontId="45" fillId="36" borderId="344" applyNumberFormat="0" applyAlignment="0" applyProtection="0"/>
    <xf numFmtId="167" fontId="21" fillId="53" borderId="347" applyNumberFormat="0" applyFont="0" applyBorder="0" applyAlignment="0" applyProtection="0">
      <alignment horizontal="right" vertical="center"/>
    </xf>
    <xf numFmtId="0" fontId="27" fillId="52" borderId="346" applyNumberFormat="0" applyFont="0" applyAlignment="0" applyProtection="0"/>
    <xf numFmtId="0" fontId="21" fillId="0" borderId="350">
      <alignment horizontal="left" vertical="center" wrapText="1" indent="2"/>
    </xf>
    <xf numFmtId="4" fontId="21" fillId="26" borderId="347"/>
    <xf numFmtId="49" fontId="20" fillId="0" borderId="347" applyNumberFormat="0" applyFill="0" applyBorder="0" applyProtection="0">
      <alignment horizontal="left" vertical="center"/>
    </xf>
    <xf numFmtId="0" fontId="21" fillId="0" borderId="347">
      <alignment horizontal="right" vertical="center"/>
    </xf>
    <xf numFmtId="4" fontId="18" fillId="27" borderId="349">
      <alignment horizontal="right" vertical="center"/>
    </xf>
    <xf numFmtId="4" fontId="18" fillId="27" borderId="347">
      <alignment horizontal="right" vertical="center"/>
    </xf>
    <xf numFmtId="4" fontId="18" fillId="27" borderId="347">
      <alignment horizontal="right" vertical="center"/>
    </xf>
    <xf numFmtId="0" fontId="23" fillId="25" borderId="347">
      <alignment horizontal="right" vertical="center"/>
    </xf>
    <xf numFmtId="0" fontId="18" fillId="25" borderId="347">
      <alignment horizontal="right" vertical="center"/>
    </xf>
    <xf numFmtId="49" fontId="21" fillId="0" borderId="347" applyNumberFormat="0" applyFont="0" applyFill="0" applyBorder="0" applyProtection="0">
      <alignment horizontal="left" vertical="center" indent="2"/>
    </xf>
    <xf numFmtId="0" fontId="45" fillId="36" borderId="344" applyNumberFormat="0" applyAlignment="0" applyProtection="0"/>
    <xf numFmtId="0" fontId="30" fillId="49" borderId="343" applyNumberFormat="0" applyAlignment="0" applyProtection="0"/>
    <xf numFmtId="49" fontId="21" fillId="0" borderId="347" applyNumberFormat="0" applyFont="0" applyFill="0" applyBorder="0" applyProtection="0">
      <alignment horizontal="left" vertical="center" indent="2"/>
    </xf>
    <xf numFmtId="0" fontId="36" fillId="36" borderId="344" applyNumberFormat="0" applyAlignment="0" applyProtection="0"/>
    <xf numFmtId="4" fontId="21" fillId="0" borderId="347" applyFill="0" applyBorder="0" applyProtection="0">
      <alignment horizontal="right" vertical="center"/>
    </xf>
    <xf numFmtId="0" fontId="33" fillId="49" borderId="344" applyNumberFormat="0" applyAlignment="0" applyProtection="0"/>
    <xf numFmtId="0" fontId="52" fillId="0" borderId="345" applyNumberFormat="0" applyFill="0" applyAlignment="0" applyProtection="0"/>
    <xf numFmtId="0" fontId="49" fillId="49" borderId="343" applyNumberFormat="0" applyAlignment="0" applyProtection="0"/>
    <xf numFmtId="0" fontId="21" fillId="0" borderId="347" applyNumberFormat="0" applyFill="0" applyAlignment="0" applyProtection="0"/>
    <xf numFmtId="4" fontId="21" fillId="0" borderId="347">
      <alignment horizontal="right" vertical="center"/>
    </xf>
    <xf numFmtId="0" fontId="21" fillId="0" borderId="347">
      <alignment horizontal="right" vertical="center"/>
    </xf>
    <xf numFmtId="0" fontId="45" fillId="36" borderId="344" applyNumberFormat="0" applyAlignment="0" applyProtection="0"/>
    <xf numFmtId="0" fontId="30" fillId="49" borderId="343" applyNumberFormat="0" applyAlignment="0" applyProtection="0"/>
    <xf numFmtId="0" fontId="32" fillId="49" borderId="344" applyNumberFormat="0" applyAlignment="0" applyProtection="0"/>
    <xf numFmtId="0" fontId="21" fillId="27" borderId="350">
      <alignment horizontal="left" vertical="center" wrapText="1" indent="2"/>
    </xf>
    <xf numFmtId="0" fontId="33" fillId="49" borderId="344" applyNumberFormat="0" applyAlignment="0" applyProtection="0"/>
    <xf numFmtId="0" fontId="33" fillId="49" borderId="344" applyNumberFormat="0" applyAlignment="0" applyProtection="0"/>
    <xf numFmtId="4" fontId="18" fillId="27" borderId="348">
      <alignment horizontal="right" vertical="center"/>
    </xf>
    <xf numFmtId="0" fontId="18" fillId="27" borderId="348">
      <alignment horizontal="right" vertical="center"/>
    </xf>
    <xf numFmtId="0" fontId="18" fillId="27" borderId="347">
      <alignment horizontal="right" vertical="center"/>
    </xf>
    <xf numFmtId="4" fontId="23" fillId="25" borderId="347">
      <alignment horizontal="right" vertical="center"/>
    </xf>
    <xf numFmtId="0" fontId="36" fillId="36" borderId="344" applyNumberFormat="0" applyAlignment="0" applyProtection="0"/>
    <xf numFmtId="0" fontId="37" fillId="0" borderId="345" applyNumberFormat="0" applyFill="0" applyAlignment="0" applyProtection="0"/>
    <xf numFmtId="0" fontId="52" fillId="0" borderId="345" applyNumberFormat="0" applyFill="0" applyAlignment="0" applyProtection="0"/>
    <xf numFmtId="0" fontId="27" fillId="52" borderId="346" applyNumberFormat="0" applyFont="0" applyAlignment="0" applyProtection="0"/>
    <xf numFmtId="0" fontId="45" fillId="36" borderId="344" applyNumberFormat="0" applyAlignment="0" applyProtection="0"/>
    <xf numFmtId="49" fontId="20" fillId="0" borderId="347" applyNumberFormat="0" applyFill="0" applyBorder="0" applyProtection="0">
      <alignment horizontal="left" vertical="center"/>
    </xf>
    <xf numFmtId="0" fontId="21" fillId="27" borderId="350">
      <alignment horizontal="left" vertical="center" wrapText="1" indent="2"/>
    </xf>
    <xf numFmtId="0" fontId="33" fillId="49" borderId="344" applyNumberFormat="0" applyAlignment="0" applyProtection="0"/>
    <xf numFmtId="0" fontId="21" fillId="0" borderId="350">
      <alignment horizontal="left" vertical="center" wrapText="1" indent="2"/>
    </xf>
    <xf numFmtId="0" fontId="27" fillId="52" borderId="346" applyNumberFormat="0" applyFont="0" applyAlignment="0" applyProtection="0"/>
    <xf numFmtId="0" fontId="19" fillId="52" borderId="346" applyNumberFormat="0" applyFont="0" applyAlignment="0" applyProtection="0"/>
    <xf numFmtId="0" fontId="49" fillId="49" borderId="343" applyNumberFormat="0" applyAlignment="0" applyProtection="0"/>
    <xf numFmtId="0" fontId="52" fillId="0" borderId="345" applyNumberFormat="0" applyFill="0" applyAlignment="0" applyProtection="0"/>
    <xf numFmtId="4" fontId="21" fillId="26" borderId="347"/>
    <xf numFmtId="0" fontId="18" fillId="27" borderId="347">
      <alignment horizontal="right" vertical="center"/>
    </xf>
    <xf numFmtId="0" fontId="52" fillId="0" borderId="345" applyNumberFormat="0" applyFill="0" applyAlignment="0" applyProtection="0"/>
    <xf numFmtId="4" fontId="18" fillId="27" borderId="349">
      <alignment horizontal="right" vertical="center"/>
    </xf>
    <xf numFmtId="0" fontId="32" fillId="49" borderId="344" applyNumberFormat="0" applyAlignment="0" applyProtection="0"/>
    <xf numFmtId="0" fontId="18" fillId="27" borderId="348">
      <alignment horizontal="right" vertical="center"/>
    </xf>
    <xf numFmtId="0" fontId="33" fillId="49" borderId="344" applyNumberFormat="0" applyAlignment="0" applyProtection="0"/>
    <xf numFmtId="0" fontId="37" fillId="0" borderId="345" applyNumberFormat="0" applyFill="0" applyAlignment="0" applyProtection="0"/>
    <xf numFmtId="0" fontId="27" fillId="52" borderId="346" applyNumberFormat="0" applyFont="0" applyAlignment="0" applyProtection="0"/>
    <xf numFmtId="4" fontId="18" fillId="27" borderId="348">
      <alignment horizontal="right" vertical="center"/>
    </xf>
    <xf numFmtId="0" fontId="21" fillId="27" borderId="350">
      <alignment horizontal="left" vertical="center" wrapText="1" indent="2"/>
    </xf>
    <xf numFmtId="0" fontId="21" fillId="26" borderId="347"/>
    <xf numFmtId="167" fontId="21" fillId="53" borderId="347" applyNumberFormat="0" applyFont="0" applyBorder="0" applyAlignment="0" applyProtection="0">
      <alignment horizontal="right" vertical="center"/>
    </xf>
    <xf numFmtId="0" fontId="21" fillId="0" borderId="347" applyNumberFormat="0" applyFill="0" applyAlignment="0" applyProtection="0"/>
    <xf numFmtId="4" fontId="21" fillId="0" borderId="347" applyFill="0" applyBorder="0" applyProtection="0">
      <alignment horizontal="right" vertical="center"/>
    </xf>
    <xf numFmtId="4" fontId="18" fillId="25" borderId="347">
      <alignment horizontal="right" vertical="center"/>
    </xf>
    <xf numFmtId="0" fontId="37" fillId="0" borderId="345" applyNumberFormat="0" applyFill="0" applyAlignment="0" applyProtection="0"/>
    <xf numFmtId="49" fontId="20" fillId="0" borderId="347" applyNumberFormat="0" applyFill="0" applyBorder="0" applyProtection="0">
      <alignment horizontal="left" vertical="center"/>
    </xf>
    <xf numFmtId="49" fontId="21" fillId="0" borderId="348" applyNumberFormat="0" applyFont="0" applyFill="0" applyBorder="0" applyProtection="0">
      <alignment horizontal="left" vertical="center" indent="5"/>
    </xf>
    <xf numFmtId="0" fontId="21" fillId="25" borderId="348">
      <alignment horizontal="left" vertical="center"/>
    </xf>
    <xf numFmtId="0" fontId="33" fillId="49" borderId="344" applyNumberFormat="0" applyAlignment="0" applyProtection="0"/>
    <xf numFmtId="4" fontId="18" fillId="27" borderId="349">
      <alignment horizontal="right" vertical="center"/>
    </xf>
    <xf numFmtId="0" fontId="45" fillId="36" borderId="344" applyNumberFormat="0" applyAlignment="0" applyProtection="0"/>
    <xf numFmtId="0" fontId="45" fillId="36" borderId="344" applyNumberFormat="0" applyAlignment="0" applyProtection="0"/>
    <xf numFmtId="0" fontId="27" fillId="52" borderId="346" applyNumberFormat="0" applyFont="0" applyAlignment="0" applyProtection="0"/>
    <xf numFmtId="0" fontId="49" fillId="49" borderId="343" applyNumberFormat="0" applyAlignment="0" applyProtection="0"/>
    <xf numFmtId="0" fontId="52" fillId="0" borderId="345" applyNumberFormat="0" applyFill="0" applyAlignment="0" applyProtection="0"/>
    <xf numFmtId="0" fontId="18" fillId="27" borderId="347">
      <alignment horizontal="right" vertical="center"/>
    </xf>
    <xf numFmtId="0" fontId="19" fillId="52" borderId="346" applyNumberFormat="0" applyFont="0" applyAlignment="0" applyProtection="0"/>
    <xf numFmtId="4" fontId="21" fillId="0" borderId="347">
      <alignment horizontal="right" vertical="center"/>
    </xf>
    <xf numFmtId="0" fontId="52" fillId="0" borderId="345" applyNumberFormat="0" applyFill="0" applyAlignment="0" applyProtection="0"/>
    <xf numFmtId="0" fontId="18" fillId="27" borderId="347">
      <alignment horizontal="right" vertical="center"/>
    </xf>
    <xf numFmtId="0" fontId="18" fillId="27" borderId="347">
      <alignment horizontal="right" vertical="center"/>
    </xf>
    <xf numFmtId="4" fontId="23" fillId="25" borderId="347">
      <alignment horizontal="right" vertical="center"/>
    </xf>
    <xf numFmtId="0" fontId="18" fillId="25" borderId="347">
      <alignment horizontal="right" vertical="center"/>
    </xf>
    <xf numFmtId="4" fontId="18" fillId="25" borderId="347">
      <alignment horizontal="right" vertical="center"/>
    </xf>
    <xf numFmtId="0" fontId="23" fillId="25" borderId="347">
      <alignment horizontal="right" vertical="center"/>
    </xf>
    <xf numFmtId="4" fontId="23" fillId="25" borderId="347">
      <alignment horizontal="right" vertical="center"/>
    </xf>
    <xf numFmtId="0" fontId="18" fillId="27" borderId="347">
      <alignment horizontal="right" vertical="center"/>
    </xf>
    <xf numFmtId="4" fontId="18" fillId="27" borderId="347">
      <alignment horizontal="right" vertical="center"/>
    </xf>
    <xf numFmtId="0" fontId="18" fillId="27" borderId="347">
      <alignment horizontal="right" vertical="center"/>
    </xf>
    <xf numFmtId="4" fontId="18" fillId="27" borderId="347">
      <alignment horizontal="right" vertical="center"/>
    </xf>
    <xf numFmtId="0" fontId="18" fillId="27" borderId="348">
      <alignment horizontal="right" vertical="center"/>
    </xf>
    <xf numFmtId="4" fontId="18" fillId="27" borderId="348">
      <alignment horizontal="right" vertical="center"/>
    </xf>
    <xf numFmtId="0" fontId="18" fillId="27" borderId="349">
      <alignment horizontal="right" vertical="center"/>
    </xf>
    <xf numFmtId="4" fontId="18" fillId="27" borderId="349">
      <alignment horizontal="right" vertical="center"/>
    </xf>
    <xf numFmtId="0" fontId="33" fillId="49" borderId="344" applyNumberFormat="0" applyAlignment="0" applyProtection="0"/>
    <xf numFmtId="0" fontId="21" fillId="27" borderId="350">
      <alignment horizontal="left" vertical="center" wrapText="1" indent="2"/>
    </xf>
    <xf numFmtId="0" fontId="21" fillId="0" borderId="350">
      <alignment horizontal="left" vertical="center" wrapText="1" indent="2"/>
    </xf>
    <xf numFmtId="0" fontId="21" fillId="25" borderId="348">
      <alignment horizontal="left" vertical="center"/>
    </xf>
    <xf numFmtId="0" fontId="45" fillId="36" borderId="344" applyNumberFormat="0" applyAlignment="0" applyProtection="0"/>
    <xf numFmtId="0" fontId="21" fillId="0" borderId="347">
      <alignment horizontal="right" vertical="center"/>
    </xf>
    <xf numFmtId="4" fontId="21" fillId="0" borderId="347">
      <alignment horizontal="right" vertical="center"/>
    </xf>
    <xf numFmtId="0" fontId="21" fillId="0" borderId="347" applyNumberFormat="0" applyFill="0" applyAlignment="0" applyProtection="0"/>
    <xf numFmtId="0" fontId="49" fillId="49" borderId="343" applyNumberFormat="0" applyAlignment="0" applyProtection="0"/>
    <xf numFmtId="167" fontId="21" fillId="53" borderId="347" applyNumberFormat="0" applyFont="0" applyBorder="0" applyAlignment="0" applyProtection="0">
      <alignment horizontal="right" vertical="center"/>
    </xf>
    <xf numFmtId="0" fontId="21" fillId="26" borderId="347"/>
    <xf numFmtId="4" fontId="21" fillId="26" borderId="347"/>
    <xf numFmtId="0" fontId="52" fillId="0" borderId="345" applyNumberFormat="0" applyFill="0" applyAlignment="0" applyProtection="0"/>
    <xf numFmtId="0" fontId="19" fillId="52" borderId="346" applyNumberFormat="0" applyFont="0" applyAlignment="0" applyProtection="0"/>
    <xf numFmtId="0" fontId="27" fillId="52" borderId="346" applyNumberFormat="0" applyFont="0" applyAlignment="0" applyProtection="0"/>
    <xf numFmtId="0" fontId="21" fillId="0" borderId="347" applyNumberFormat="0" applyFill="0" applyAlignment="0" applyProtection="0"/>
    <xf numFmtId="0" fontId="37" fillId="0" borderId="345" applyNumberFormat="0" applyFill="0" applyAlignment="0" applyProtection="0"/>
    <xf numFmtId="0" fontId="52" fillId="0" borderId="345" applyNumberFormat="0" applyFill="0" applyAlignment="0" applyProtection="0"/>
    <xf numFmtId="0" fontId="36" fillId="36" borderId="344" applyNumberFormat="0" applyAlignment="0" applyProtection="0"/>
    <xf numFmtId="0" fontId="33" fillId="49" borderId="344" applyNumberFormat="0" applyAlignment="0" applyProtection="0"/>
    <xf numFmtId="4" fontId="23" fillId="25" borderId="347">
      <alignment horizontal="right" vertical="center"/>
    </xf>
    <xf numFmtId="0" fontId="18" fillId="25" borderId="347">
      <alignment horizontal="right" vertical="center"/>
    </xf>
    <xf numFmtId="167" fontId="21" fillId="53" borderId="347" applyNumberFormat="0" applyFont="0" applyBorder="0" applyAlignment="0" applyProtection="0">
      <alignment horizontal="right" vertical="center"/>
    </xf>
    <xf numFmtId="0" fontId="37" fillId="0" borderId="345" applyNumberFormat="0" applyFill="0" applyAlignment="0" applyProtection="0"/>
    <xf numFmtId="49" fontId="21" fillId="0" borderId="347" applyNumberFormat="0" applyFont="0" applyFill="0" applyBorder="0" applyProtection="0">
      <alignment horizontal="left" vertical="center" indent="2"/>
    </xf>
    <xf numFmtId="49" fontId="21" fillId="0" borderId="348" applyNumberFormat="0" applyFont="0" applyFill="0" applyBorder="0" applyProtection="0">
      <alignment horizontal="left" vertical="center" indent="5"/>
    </xf>
    <xf numFmtId="49" fontId="21" fillId="0" borderId="347" applyNumberFormat="0" applyFont="0" applyFill="0" applyBorder="0" applyProtection="0">
      <alignment horizontal="left" vertical="center" indent="2"/>
    </xf>
    <xf numFmtId="4" fontId="21" fillId="0" borderId="347" applyFill="0" applyBorder="0" applyProtection="0">
      <alignment horizontal="right" vertical="center"/>
    </xf>
    <xf numFmtId="49" fontId="20" fillId="0" borderId="347" applyNumberFormat="0" applyFill="0" applyBorder="0" applyProtection="0">
      <alignment horizontal="left" vertical="center"/>
    </xf>
    <xf numFmtId="0" fontId="21" fillId="0" borderId="350">
      <alignment horizontal="left" vertical="center" wrapText="1" indent="2"/>
    </xf>
    <xf numFmtId="0" fontId="49" fillId="49" borderId="343" applyNumberFormat="0" applyAlignment="0" applyProtection="0"/>
    <xf numFmtId="0" fontId="18" fillId="27" borderId="349">
      <alignment horizontal="right" vertical="center"/>
    </xf>
    <xf numFmtId="0" fontId="36" fillId="36" borderId="344" applyNumberFormat="0" applyAlignment="0" applyProtection="0"/>
    <xf numFmtId="0" fontId="18" fillId="27" borderId="349">
      <alignment horizontal="right" vertical="center"/>
    </xf>
    <xf numFmtId="4" fontId="18" fillId="27" borderId="347">
      <alignment horizontal="right" vertical="center"/>
    </xf>
    <xf numFmtId="0" fontId="18" fillId="27" borderId="347">
      <alignment horizontal="right" vertical="center"/>
    </xf>
    <xf numFmtId="0" fontId="30" fillId="49" borderId="343" applyNumberFormat="0" applyAlignment="0" applyProtection="0"/>
    <xf numFmtId="0" fontId="32" fillId="49" borderId="344" applyNumberFormat="0" applyAlignment="0" applyProtection="0"/>
    <xf numFmtId="0" fontId="37" fillId="0" borderId="345" applyNumberFormat="0" applyFill="0" applyAlignment="0" applyProtection="0"/>
    <xf numFmtId="0" fontId="21" fillId="26" borderId="347"/>
    <xf numFmtId="4" fontId="21" fillId="26" borderId="347"/>
    <xf numFmtId="4" fontId="18" fillId="27" borderId="347">
      <alignment horizontal="right" vertical="center"/>
    </xf>
    <xf numFmtId="0" fontId="23" fillId="25" borderId="347">
      <alignment horizontal="right" vertical="center"/>
    </xf>
    <xf numFmtId="0" fontId="36" fillId="36" borderId="344" applyNumberFormat="0" applyAlignment="0" applyProtection="0"/>
    <xf numFmtId="0" fontId="33" fillId="49" borderId="344" applyNumberFormat="0" applyAlignment="0" applyProtection="0"/>
    <xf numFmtId="4" fontId="21" fillId="0" borderId="347">
      <alignment horizontal="right" vertical="center"/>
    </xf>
    <xf numFmtId="0" fontId="21" fillId="27" borderId="350">
      <alignment horizontal="left" vertical="center" wrapText="1" indent="2"/>
    </xf>
    <xf numFmtId="0" fontId="21" fillId="0" borderId="350">
      <alignment horizontal="left" vertical="center" wrapText="1" indent="2"/>
    </xf>
    <xf numFmtId="0" fontId="49" fillId="49" borderId="343" applyNumberFormat="0" applyAlignment="0" applyProtection="0"/>
    <xf numFmtId="0" fontId="45" fillId="36" borderId="344" applyNumberFormat="0" applyAlignment="0" applyProtection="0"/>
    <xf numFmtId="0" fontId="32" fillId="49" borderId="344" applyNumberFormat="0" applyAlignment="0" applyProtection="0"/>
    <xf numFmtId="0" fontId="30" fillId="49" borderId="343" applyNumberFormat="0" applyAlignment="0" applyProtection="0"/>
    <xf numFmtId="0" fontId="18" fillId="27" borderId="349">
      <alignment horizontal="right" vertical="center"/>
    </xf>
    <xf numFmtId="0" fontId="23" fillId="25" borderId="347">
      <alignment horizontal="right" vertical="center"/>
    </xf>
    <xf numFmtId="4" fontId="18" fillId="25" borderId="347">
      <alignment horizontal="right" vertical="center"/>
    </xf>
    <xf numFmtId="4" fontId="18" fillId="27" borderId="347">
      <alignment horizontal="right" vertical="center"/>
    </xf>
    <xf numFmtId="49" fontId="21" fillId="0" borderId="348" applyNumberFormat="0" applyFont="0" applyFill="0" applyBorder="0" applyProtection="0">
      <alignment horizontal="left" vertical="center" indent="5"/>
    </xf>
    <xf numFmtId="4" fontId="21" fillId="0" borderId="347" applyFill="0" applyBorder="0" applyProtection="0">
      <alignment horizontal="right" vertical="center"/>
    </xf>
    <xf numFmtId="4" fontId="18" fillId="25" borderId="347">
      <alignment horizontal="right" vertical="center"/>
    </xf>
    <xf numFmtId="0" fontId="45" fillId="36" borderId="344" applyNumberFormat="0" applyAlignment="0" applyProtection="0"/>
    <xf numFmtId="0" fontId="36" fillId="36" borderId="344" applyNumberFormat="0" applyAlignment="0" applyProtection="0"/>
    <xf numFmtId="0" fontId="32" fillId="49" borderId="344" applyNumberFormat="0" applyAlignment="0" applyProtection="0"/>
    <xf numFmtId="0" fontId="21" fillId="27" borderId="350">
      <alignment horizontal="left" vertical="center" wrapText="1" indent="2"/>
    </xf>
    <xf numFmtId="0" fontId="21" fillId="0" borderId="350">
      <alignment horizontal="left" vertical="center" wrapText="1" indent="2"/>
    </xf>
    <xf numFmtId="0" fontId="21" fillId="27" borderId="350">
      <alignment horizontal="left" vertical="center" wrapText="1" indent="2"/>
    </xf>
    <xf numFmtId="4" fontId="18" fillId="27" borderId="355">
      <alignment horizontal="right" vertical="center"/>
    </xf>
    <xf numFmtId="0" fontId="5" fillId="4" borderId="1" applyNumberFormat="0" applyAlignment="0" applyProtection="0"/>
    <xf numFmtId="0" fontId="33" fillId="49" borderId="352" applyNumberFormat="0" applyAlignment="0" applyProtection="0"/>
    <xf numFmtId="49" fontId="21" fillId="0" borderId="355" applyNumberFormat="0" applyFont="0" applyFill="0" applyBorder="0" applyProtection="0">
      <alignment horizontal="left" vertical="center" indent="2"/>
    </xf>
    <xf numFmtId="0" fontId="21" fillId="0" borderId="363" applyNumberFormat="0" applyFill="0" applyAlignment="0" applyProtection="0"/>
    <xf numFmtId="0" fontId="18" fillId="27" borderId="371">
      <alignment horizontal="right" vertical="center"/>
    </xf>
    <xf numFmtId="0" fontId="8" fillId="0" borderId="3" applyNumberFormat="0" applyFill="0" applyAlignment="0" applyProtection="0"/>
    <xf numFmtId="4" fontId="18" fillId="27" borderId="370">
      <alignment horizontal="right" vertical="center"/>
    </xf>
    <xf numFmtId="0" fontId="5" fillId="4" borderId="1" applyNumberFormat="0" applyAlignment="0" applyProtection="0"/>
    <xf numFmtId="0" fontId="18" fillId="27" borderId="356">
      <alignment horizontal="right" vertical="center"/>
    </xf>
    <xf numFmtId="0" fontId="49" fillId="49" borderId="351" applyNumberFormat="0" applyAlignment="0" applyProtection="0"/>
    <xf numFmtId="167" fontId="21" fillId="53" borderId="363" applyNumberFormat="0" applyFont="0" applyBorder="0" applyAlignment="0" applyProtection="0">
      <alignment horizontal="right" vertical="center"/>
    </xf>
    <xf numFmtId="4" fontId="18" fillId="27" borderId="363">
      <alignment horizontal="right" vertical="center"/>
    </xf>
    <xf numFmtId="4" fontId="21" fillId="0" borderId="355" applyFill="0" applyBorder="0" applyProtection="0">
      <alignment horizontal="right" vertical="center"/>
    </xf>
    <xf numFmtId="0" fontId="37" fillId="0" borderId="368" applyNumberFormat="0" applyFill="0" applyAlignment="0" applyProtection="0"/>
    <xf numFmtId="0" fontId="18" fillId="27" borderId="357">
      <alignment horizontal="right" vertical="center"/>
    </xf>
    <xf numFmtId="0" fontId="21" fillId="0" borderId="373">
      <alignment horizontal="left" vertical="center" wrapText="1" indent="2"/>
    </xf>
    <xf numFmtId="0" fontId="45" fillId="36" borderId="352" applyNumberFormat="0" applyAlignment="0" applyProtection="0"/>
    <xf numFmtId="0" fontId="49" fillId="49" borderId="351" applyNumberFormat="0" applyAlignment="0" applyProtection="0"/>
    <xf numFmtId="4" fontId="18" fillId="27" borderId="355">
      <alignment horizontal="right" vertical="center"/>
    </xf>
    <xf numFmtId="0" fontId="18" fillId="27" borderId="357">
      <alignment horizontal="right" vertical="center"/>
    </xf>
    <xf numFmtId="0" fontId="1" fillId="5" borderId="0" applyNumberFormat="0" applyBorder="0" applyAlignment="0" applyProtection="0"/>
    <xf numFmtId="4" fontId="18" fillId="27" borderId="370">
      <alignment horizontal="right" vertical="center"/>
    </xf>
    <xf numFmtId="0" fontId="52" fillId="0" borderId="353" applyNumberFormat="0" applyFill="0" applyAlignment="0" applyProtection="0"/>
    <xf numFmtId="0" fontId="45" fillId="36" borderId="352" applyNumberFormat="0" applyAlignment="0" applyProtection="0"/>
    <xf numFmtId="0" fontId="21" fillId="0" borderId="355" applyNumberFormat="0" applyFill="0" applyAlignment="0" applyProtection="0"/>
    <xf numFmtId="0" fontId="45" fillId="36" borderId="367" applyNumberFormat="0" applyAlignment="0" applyProtection="0"/>
    <xf numFmtId="0" fontId="6" fillId="0" borderId="0" applyNumberFormat="0" applyFill="0" applyBorder="0" applyAlignment="0" applyProtection="0"/>
    <xf numFmtId="0" fontId="49" fillId="49" borderId="351" applyNumberFormat="0" applyAlignment="0" applyProtection="0"/>
    <xf numFmtId="0" fontId="21" fillId="0" borderId="358">
      <alignment horizontal="left" vertical="center" wrapText="1" indent="2"/>
    </xf>
    <xf numFmtId="49" fontId="21" fillId="0" borderId="371" applyNumberFormat="0" applyFont="0" applyFill="0" applyBorder="0" applyProtection="0">
      <alignment horizontal="left" vertical="center" indent="5"/>
    </xf>
    <xf numFmtId="4" fontId="21" fillId="0" borderId="355">
      <alignment horizontal="right" vertical="center"/>
    </xf>
    <xf numFmtId="0" fontId="27" fillId="52" borderId="354" applyNumberFormat="0" applyFont="0" applyAlignment="0" applyProtection="0"/>
    <xf numFmtId="4" fontId="18" fillId="27" borderId="355">
      <alignment horizontal="right" vertical="center"/>
    </xf>
    <xf numFmtId="0" fontId="27" fillId="52" borderId="354" applyNumberFormat="0" applyFont="0" applyAlignment="0" applyProtection="0"/>
    <xf numFmtId="0" fontId="18" fillId="27" borderId="376">
      <alignment horizontal="right" vertical="center"/>
    </xf>
    <xf numFmtId="0" fontId="27" fillId="52" borderId="354" applyNumberFormat="0" applyFont="0" applyAlignment="0" applyProtection="0"/>
    <xf numFmtId="4" fontId="18" fillId="27" borderId="363">
      <alignment horizontal="right" vertical="center"/>
    </xf>
    <xf numFmtId="4" fontId="21" fillId="26" borderId="363"/>
    <xf numFmtId="0" fontId="49" fillId="49" borderId="351" applyNumberFormat="0" applyAlignment="0" applyProtection="0"/>
    <xf numFmtId="0" fontId="37" fillId="0" borderId="368" applyNumberFormat="0" applyFill="0" applyAlignment="0" applyProtection="0"/>
    <xf numFmtId="0" fontId="19" fillId="52" borderId="362" applyNumberFormat="0" applyFont="0" applyAlignment="0" applyProtection="0"/>
    <xf numFmtId="0" fontId="27" fillId="52" borderId="354" applyNumberFormat="0" applyFont="0" applyAlignment="0" applyProtection="0"/>
    <xf numFmtId="4" fontId="18" fillId="25" borderId="363">
      <alignment horizontal="right" vertical="center"/>
    </xf>
    <xf numFmtId="0" fontId="37" fillId="0" borderId="353" applyNumberFormat="0" applyFill="0" applyAlignment="0" applyProtection="0"/>
    <xf numFmtId="0" fontId="9" fillId="19" borderId="0" applyNumberFormat="0" applyBorder="0" applyAlignment="0" applyProtection="0"/>
    <xf numFmtId="0" fontId="21" fillId="27" borderId="358">
      <alignment horizontal="left" vertical="center" wrapText="1" indent="2"/>
    </xf>
    <xf numFmtId="4" fontId="18" fillId="25" borderId="363">
      <alignment horizontal="right" vertical="center"/>
    </xf>
    <xf numFmtId="0" fontId="18" fillId="27" borderId="356">
      <alignment horizontal="right" vertical="center"/>
    </xf>
    <xf numFmtId="0" fontId="52" fillId="0" borderId="353" applyNumberFormat="0" applyFill="0" applyAlignment="0" applyProtection="0"/>
    <xf numFmtId="0" fontId="37" fillId="0" borderId="361" applyNumberFormat="0" applyFill="0" applyAlignment="0" applyProtection="0"/>
    <xf numFmtId="0" fontId="19" fillId="52" borderId="354" applyNumberFormat="0" applyFont="0" applyAlignment="0" applyProtection="0"/>
    <xf numFmtId="0" fontId="23" fillId="25" borderId="355">
      <alignment horizontal="right" vertical="center"/>
    </xf>
    <xf numFmtId="0" fontId="21" fillId="25" borderId="356">
      <alignment horizontal="left" vertical="center"/>
    </xf>
    <xf numFmtId="0" fontId="9" fillId="16" borderId="0" applyNumberFormat="0" applyBorder="0" applyAlignment="0" applyProtection="0"/>
    <xf numFmtId="4" fontId="18" fillId="27" borderId="365">
      <alignment horizontal="right" vertical="center"/>
    </xf>
    <xf numFmtId="0" fontId="36" fillId="36" borderId="381" applyNumberFormat="0" applyAlignment="0" applyProtection="0"/>
    <xf numFmtId="4" fontId="18" fillId="27" borderId="355">
      <alignment horizontal="right" vertical="center"/>
    </xf>
    <xf numFmtId="0" fontId="49" fillId="49" borderId="380" applyNumberFormat="0" applyAlignment="0" applyProtection="0"/>
    <xf numFmtId="4" fontId="18" fillId="27" borderId="355">
      <alignment horizontal="right" vertical="center"/>
    </xf>
    <xf numFmtId="0" fontId="33" fillId="49" borderId="352" applyNumberFormat="0" applyAlignment="0" applyProtection="0"/>
    <xf numFmtId="0" fontId="52" fillId="0" borderId="353" applyNumberFormat="0" applyFill="0" applyAlignment="0" applyProtection="0"/>
    <xf numFmtId="0" fontId="18" fillId="27" borderId="363">
      <alignment horizontal="right" vertical="center"/>
    </xf>
    <xf numFmtId="0" fontId="52" fillId="0" borderId="353" applyNumberFormat="0" applyFill="0" applyAlignment="0" applyProtection="0"/>
    <xf numFmtId="0" fontId="18" fillId="27" borderId="355">
      <alignment horizontal="right" vertical="center"/>
    </xf>
    <xf numFmtId="0" fontId="9" fillId="22" borderId="0" applyNumberFormat="0" applyBorder="0" applyAlignment="0" applyProtection="0"/>
    <xf numFmtId="0" fontId="18" fillId="25" borderId="363">
      <alignment horizontal="right" vertical="center"/>
    </xf>
    <xf numFmtId="49" fontId="21" fillId="0" borderId="355" applyNumberFormat="0" applyFont="0" applyFill="0" applyBorder="0" applyProtection="0">
      <alignment horizontal="left" vertical="center" indent="2"/>
    </xf>
    <xf numFmtId="0" fontId="52" fillId="0" borderId="361" applyNumberFormat="0" applyFill="0" applyAlignment="0" applyProtection="0"/>
    <xf numFmtId="4" fontId="23" fillId="25" borderId="355">
      <alignment horizontal="right" vertical="center"/>
    </xf>
    <xf numFmtId="49" fontId="21" fillId="0" borderId="355" applyNumberFormat="0" applyFont="0" applyFill="0" applyBorder="0" applyProtection="0">
      <alignment horizontal="left" vertical="center" indent="2"/>
    </xf>
    <xf numFmtId="0" fontId="37" fillId="0" borderId="353" applyNumberFormat="0" applyFill="0" applyAlignment="0" applyProtection="0"/>
    <xf numFmtId="0" fontId="21" fillId="0" borderId="366">
      <alignment horizontal="left" vertical="center" wrapText="1" indent="2"/>
    </xf>
    <xf numFmtId="49" fontId="20" fillId="0" borderId="363" applyNumberFormat="0" applyFill="0" applyBorder="0" applyProtection="0">
      <alignment horizontal="left" vertical="center"/>
    </xf>
    <xf numFmtId="0" fontId="21" fillId="26" borderId="363"/>
    <xf numFmtId="0" fontId="4" fillId="4" borderId="2" applyNumberFormat="0" applyAlignment="0" applyProtection="0"/>
    <xf numFmtId="0" fontId="30" fillId="49" borderId="351" applyNumberFormat="0" applyAlignment="0" applyProtection="0"/>
    <xf numFmtId="0" fontId="1" fillId="18" borderId="0" applyNumberFormat="0" applyBorder="0" applyAlignment="0" applyProtection="0"/>
    <xf numFmtId="0" fontId="19" fillId="52" borderId="369" applyNumberFormat="0" applyFont="0" applyAlignment="0" applyProtection="0"/>
    <xf numFmtId="0" fontId="37" fillId="0" borderId="368" applyNumberFormat="0" applyFill="0" applyAlignment="0" applyProtection="0"/>
    <xf numFmtId="0" fontId="18" fillId="27" borderId="363">
      <alignment horizontal="right" vertical="center"/>
    </xf>
    <xf numFmtId="49" fontId="21" fillId="0" borderId="355" applyNumberFormat="0" applyFont="0" applyFill="0" applyBorder="0" applyProtection="0">
      <alignment horizontal="left" vertical="center" indent="2"/>
    </xf>
    <xf numFmtId="0" fontId="27" fillId="52" borderId="369" applyNumberFormat="0" applyFont="0" applyAlignment="0" applyProtection="0"/>
    <xf numFmtId="0" fontId="32" fillId="49" borderId="352" applyNumberFormat="0" applyAlignment="0" applyProtection="0"/>
    <xf numFmtId="4" fontId="18" fillId="27" borderId="363">
      <alignment horizontal="right" vertical="center"/>
    </xf>
    <xf numFmtId="0" fontId="1" fillId="20" borderId="0" applyNumberFormat="0" applyBorder="0" applyAlignment="0" applyProtection="0"/>
    <xf numFmtId="0" fontId="33" fillId="49" borderId="352" applyNumberFormat="0" applyAlignment="0" applyProtection="0"/>
    <xf numFmtId="0" fontId="18" fillId="25" borderId="355">
      <alignment horizontal="right" vertical="center"/>
    </xf>
    <xf numFmtId="0" fontId="45" fillId="36" borderId="352" applyNumberFormat="0" applyAlignment="0" applyProtection="0"/>
    <xf numFmtId="0" fontId="21" fillId="0" borderId="363" applyNumberFormat="0" applyFill="0" applyAlignment="0" applyProtection="0"/>
    <xf numFmtId="49" fontId="21" fillId="0" borderId="356" applyNumberFormat="0" applyFont="0" applyFill="0" applyBorder="0" applyProtection="0">
      <alignment horizontal="left" vertical="center" indent="5"/>
    </xf>
    <xf numFmtId="0" fontId="33" fillId="49" borderId="367" applyNumberFormat="0" applyAlignment="0" applyProtection="0"/>
    <xf numFmtId="0" fontId="49" fillId="49" borderId="359" applyNumberFormat="0" applyAlignment="0" applyProtection="0"/>
    <xf numFmtId="0" fontId="30" fillId="49" borderId="351" applyNumberFormat="0" applyAlignment="0" applyProtection="0"/>
    <xf numFmtId="0" fontId="27" fillId="52" borderId="362" applyNumberFormat="0" applyFont="0" applyAlignment="0" applyProtection="0"/>
    <xf numFmtId="0" fontId="37" fillId="0" borderId="382" applyNumberFormat="0" applyFill="0" applyAlignment="0" applyProtection="0"/>
    <xf numFmtId="49" fontId="21" fillId="0" borderId="355" applyNumberFormat="0" applyFont="0" applyFill="0" applyBorder="0" applyProtection="0">
      <alignment horizontal="left" vertical="center" indent="2"/>
    </xf>
    <xf numFmtId="4" fontId="21" fillId="0" borderId="355" applyFill="0" applyBorder="0" applyProtection="0">
      <alignment horizontal="right" vertical="center"/>
    </xf>
    <xf numFmtId="0" fontId="52" fillId="0" borderId="361" applyNumberFormat="0" applyFill="0" applyAlignment="0" applyProtection="0"/>
    <xf numFmtId="4" fontId="21" fillId="26" borderId="363"/>
    <xf numFmtId="0" fontId="33" fillId="49" borderId="352" applyNumberFormat="0" applyAlignment="0" applyProtection="0"/>
    <xf numFmtId="0" fontId="36" fillId="36" borderId="360" applyNumberFormat="0" applyAlignment="0" applyProtection="0"/>
    <xf numFmtId="0" fontId="30" fillId="49" borderId="351" applyNumberFormat="0" applyAlignment="0" applyProtection="0"/>
    <xf numFmtId="0" fontId="1" fillId="5" borderId="0" applyNumberFormat="0" applyBorder="0" applyAlignment="0" applyProtection="0"/>
    <xf numFmtId="0" fontId="33" fillId="49" borderId="367" applyNumberFormat="0" applyAlignment="0" applyProtection="0"/>
    <xf numFmtId="4" fontId="23" fillId="25" borderId="355">
      <alignment horizontal="right" vertical="center"/>
    </xf>
    <xf numFmtId="0" fontId="37" fillId="0" borderId="353" applyNumberFormat="0" applyFill="0" applyAlignment="0" applyProtection="0"/>
    <xf numFmtId="0" fontId="36" fillId="36" borderId="352" applyNumberFormat="0" applyAlignment="0" applyProtection="0"/>
    <xf numFmtId="0" fontId="21" fillId="27" borderId="358">
      <alignment horizontal="left" vertical="center" wrapText="1" indent="2"/>
    </xf>
    <xf numFmtId="0" fontId="8" fillId="0" borderId="3" applyNumberFormat="0" applyFill="0" applyAlignment="0" applyProtection="0"/>
    <xf numFmtId="0" fontId="36" fillId="36" borderId="367" applyNumberFormat="0" applyAlignment="0" applyProtection="0"/>
    <xf numFmtId="0" fontId="33" fillId="49" borderId="352" applyNumberFormat="0" applyAlignment="0" applyProtection="0"/>
    <xf numFmtId="0" fontId="21" fillId="0" borderId="363">
      <alignment horizontal="right" vertical="center"/>
    </xf>
    <xf numFmtId="4" fontId="18" fillId="27" borderId="378">
      <alignment horizontal="right" vertical="center"/>
    </xf>
    <xf numFmtId="0" fontId="1" fillId="5" borderId="0" applyNumberFormat="0" applyBorder="0" applyAlignment="0" applyProtection="0"/>
    <xf numFmtId="0" fontId="49" fillId="49" borderId="351" applyNumberFormat="0" applyAlignment="0" applyProtection="0"/>
    <xf numFmtId="0" fontId="18" fillId="27" borderId="355">
      <alignment horizontal="right" vertical="center"/>
    </xf>
    <xf numFmtId="0" fontId="18" fillId="27" borderId="363">
      <alignment horizontal="right" vertical="center"/>
    </xf>
    <xf numFmtId="0" fontId="45" fillId="36" borderId="352" applyNumberFormat="0" applyAlignment="0" applyProtection="0"/>
    <xf numFmtId="0" fontId="30" fillId="49" borderId="374" applyNumberFormat="0" applyAlignment="0" applyProtection="0"/>
    <xf numFmtId="0" fontId="52" fillId="0" borderId="361" applyNumberFormat="0" applyFill="0" applyAlignment="0" applyProtection="0"/>
    <xf numFmtId="0" fontId="21" fillId="27" borderId="366">
      <alignment horizontal="left" vertical="center" wrapText="1" indent="2"/>
    </xf>
    <xf numFmtId="4" fontId="18" fillId="25" borderId="355">
      <alignment horizontal="right" vertical="center"/>
    </xf>
    <xf numFmtId="49" fontId="21" fillId="0" borderId="363" applyNumberFormat="0" applyFont="0" applyFill="0" applyBorder="0" applyProtection="0">
      <alignment horizontal="left" vertical="center" indent="2"/>
    </xf>
    <xf numFmtId="0" fontId="27" fillId="52" borderId="354" applyNumberFormat="0" applyFont="0" applyAlignment="0" applyProtection="0"/>
    <xf numFmtId="0" fontId="18" fillId="27" borderId="355">
      <alignment horizontal="right" vertical="center"/>
    </xf>
    <xf numFmtId="0" fontId="21" fillId="0" borderId="376">
      <alignment horizontal="right" vertical="center"/>
    </xf>
    <xf numFmtId="0" fontId="21" fillId="26" borderId="363"/>
    <xf numFmtId="0" fontId="18" fillId="25" borderId="355">
      <alignment horizontal="right" vertical="center"/>
    </xf>
    <xf numFmtId="0" fontId="6" fillId="0" borderId="0" applyNumberFormat="0" applyFill="0" applyBorder="0" applyAlignment="0" applyProtection="0"/>
    <xf numFmtId="0" fontId="1" fillId="6" borderId="0" applyNumberFormat="0" applyBorder="0" applyAlignment="0" applyProtection="0"/>
    <xf numFmtId="0" fontId="52" fillId="0" borderId="353" applyNumberFormat="0" applyFill="0" applyAlignment="0" applyProtection="0"/>
    <xf numFmtId="0" fontId="33" fillId="49" borderId="360" applyNumberFormat="0" applyAlignment="0" applyProtection="0"/>
    <xf numFmtId="0" fontId="1" fillId="14" borderId="0" applyNumberFormat="0" applyBorder="0" applyAlignment="0" applyProtection="0"/>
    <xf numFmtId="0" fontId="1" fillId="21" borderId="0" applyNumberFormat="0" applyBorder="0" applyAlignment="0" applyProtection="0"/>
    <xf numFmtId="0" fontId="36" fillId="36" borderId="360" applyNumberFormat="0" applyAlignment="0" applyProtection="0"/>
    <xf numFmtId="167" fontId="21" fillId="53" borderId="355" applyNumberFormat="0" applyFont="0" applyBorder="0" applyAlignment="0" applyProtection="0">
      <alignment horizontal="right" vertical="center"/>
    </xf>
    <xf numFmtId="0" fontId="19" fillId="52" borderId="362" applyNumberFormat="0" applyFont="0" applyAlignment="0" applyProtection="0"/>
    <xf numFmtId="0" fontId="52" fillId="0" borderId="353" applyNumberFormat="0" applyFill="0" applyAlignment="0" applyProtection="0"/>
    <xf numFmtId="0" fontId="21" fillId="0" borderId="366">
      <alignment horizontal="left" vertical="center" wrapText="1" indent="2"/>
    </xf>
    <xf numFmtId="49" fontId="20" fillId="0" borderId="363" applyNumberFormat="0" applyFill="0" applyBorder="0" applyProtection="0">
      <alignment horizontal="left" vertical="center"/>
    </xf>
    <xf numFmtId="167" fontId="21" fillId="53" borderId="355" applyNumberFormat="0" applyFont="0" applyBorder="0" applyAlignment="0" applyProtection="0">
      <alignment horizontal="right" vertical="center"/>
    </xf>
    <xf numFmtId="0" fontId="21" fillId="0" borderId="366">
      <alignment horizontal="left" vertical="center" wrapText="1" indent="2"/>
    </xf>
    <xf numFmtId="0" fontId="36" fillId="36" borderId="360" applyNumberFormat="0" applyAlignment="0" applyProtection="0"/>
    <xf numFmtId="0" fontId="45" fillId="36" borderId="352" applyNumberFormat="0" applyAlignment="0" applyProtection="0"/>
    <xf numFmtId="4" fontId="21" fillId="0" borderId="363" applyFill="0" applyBorder="0" applyProtection="0">
      <alignment horizontal="right" vertical="center"/>
    </xf>
    <xf numFmtId="0" fontId="45" fillId="36" borderId="352" applyNumberFormat="0" applyAlignment="0" applyProtection="0"/>
    <xf numFmtId="0" fontId="1" fillId="15" borderId="0" applyNumberFormat="0" applyBorder="0" applyAlignment="0" applyProtection="0"/>
    <xf numFmtId="0" fontId="32" fillId="49" borderId="360" applyNumberFormat="0" applyAlignment="0" applyProtection="0"/>
    <xf numFmtId="0" fontId="21" fillId="0" borderId="366">
      <alignment horizontal="left" vertical="center" wrapText="1" indent="2"/>
    </xf>
    <xf numFmtId="4" fontId="18" fillId="27" borderId="355">
      <alignment horizontal="right" vertical="center"/>
    </xf>
    <xf numFmtId="0" fontId="45" fillId="36" borderId="352" applyNumberFormat="0" applyAlignment="0" applyProtection="0"/>
    <xf numFmtId="0" fontId="45" fillId="36" borderId="367" applyNumberFormat="0" applyAlignment="0" applyProtection="0"/>
    <xf numFmtId="4" fontId="23" fillId="25" borderId="376">
      <alignment horizontal="right" vertical="center"/>
    </xf>
    <xf numFmtId="0" fontId="18" fillId="25" borderId="363">
      <alignment horizontal="right" vertical="center"/>
    </xf>
    <xf numFmtId="0" fontId="33" fillId="49" borderId="352" applyNumberFormat="0" applyAlignment="0" applyProtection="0"/>
    <xf numFmtId="0" fontId="9" fillId="10" borderId="0" applyNumberFormat="0" applyBorder="0" applyAlignment="0" applyProtection="0"/>
    <xf numFmtId="4" fontId="18" fillId="27" borderId="355">
      <alignment horizontal="right" vertical="center"/>
    </xf>
    <xf numFmtId="4" fontId="23" fillId="25" borderId="370">
      <alignment horizontal="right" vertical="center"/>
    </xf>
    <xf numFmtId="0" fontId="27" fillId="52" borderId="354" applyNumberFormat="0" applyFont="0" applyAlignment="0" applyProtection="0"/>
    <xf numFmtId="0" fontId="36" fillId="36" borderId="360" applyNumberFormat="0" applyAlignment="0" applyProtection="0"/>
    <xf numFmtId="0" fontId="21" fillId="25" borderId="364">
      <alignment horizontal="left" vertical="center"/>
    </xf>
    <xf numFmtId="0" fontId="18" fillId="27" borderId="377">
      <alignment horizontal="right" vertical="center"/>
    </xf>
    <xf numFmtId="4" fontId="21" fillId="0" borderId="363">
      <alignment horizontal="right" vertical="center"/>
    </xf>
    <xf numFmtId="0" fontId="33" fillId="49" borderId="352" applyNumberFormat="0" applyAlignment="0" applyProtection="0"/>
    <xf numFmtId="0" fontId="1" fillId="18" borderId="0" applyNumberFormat="0" applyBorder="0" applyAlignment="0" applyProtection="0"/>
    <xf numFmtId="0" fontId="49" fillId="49" borderId="351" applyNumberFormat="0" applyAlignment="0" applyProtection="0"/>
    <xf numFmtId="4" fontId="18" fillId="27" borderId="356">
      <alignment horizontal="right" vertical="center"/>
    </xf>
    <xf numFmtId="0" fontId="45" fillId="36" borderId="352" applyNumberFormat="0" applyAlignment="0" applyProtection="0"/>
    <xf numFmtId="0" fontId="1" fillId="15" borderId="0" applyNumberFormat="0" applyBorder="0" applyAlignment="0" applyProtection="0"/>
    <xf numFmtId="49" fontId="20" fillId="0" borderId="363" applyNumberFormat="0" applyFill="0" applyBorder="0" applyProtection="0">
      <alignment horizontal="left" vertical="center"/>
    </xf>
    <xf numFmtId="0" fontId="1" fillId="18" borderId="0" applyNumberFormat="0" applyBorder="0" applyAlignment="0" applyProtection="0"/>
    <xf numFmtId="0" fontId="27" fillId="52" borderId="354" applyNumberFormat="0" applyFont="0" applyAlignment="0" applyProtection="0"/>
    <xf numFmtId="0" fontId="33" fillId="49" borderId="352" applyNumberFormat="0" applyAlignment="0" applyProtection="0"/>
    <xf numFmtId="49" fontId="20" fillId="0" borderId="370" applyNumberFormat="0" applyFill="0" applyBorder="0" applyProtection="0">
      <alignment horizontal="left" vertical="center"/>
    </xf>
    <xf numFmtId="0" fontId="27" fillId="52" borderId="354" applyNumberFormat="0" applyFont="0" applyAlignment="0" applyProtection="0"/>
    <xf numFmtId="0" fontId="8" fillId="0" borderId="3" applyNumberFormat="0" applyFill="0" applyAlignment="0" applyProtection="0"/>
    <xf numFmtId="0" fontId="21" fillId="0" borderId="355" applyNumberFormat="0" applyFill="0" applyAlignment="0" applyProtection="0"/>
    <xf numFmtId="0" fontId="18" fillId="27" borderId="372">
      <alignment horizontal="right" vertical="center"/>
    </xf>
    <xf numFmtId="0" fontId="49" fillId="49" borderId="359" applyNumberFormat="0" applyAlignment="0" applyProtection="0"/>
    <xf numFmtId="0" fontId="52" fillId="0" borderId="353" applyNumberFormat="0" applyFill="0" applyAlignment="0" applyProtection="0"/>
    <xf numFmtId="0" fontId="36" fillId="36" borderId="352" applyNumberFormat="0" applyAlignment="0" applyProtection="0"/>
    <xf numFmtId="0" fontId="21" fillId="27" borderId="358">
      <alignment horizontal="left" vertical="center" wrapText="1" indent="2"/>
    </xf>
    <xf numFmtId="0" fontId="33" fillId="49" borderId="360" applyNumberFormat="0" applyAlignment="0" applyProtection="0"/>
    <xf numFmtId="4" fontId="23" fillId="25" borderId="376">
      <alignment horizontal="right" vertical="center"/>
    </xf>
    <xf numFmtId="0" fontId="33" fillId="49" borderId="360" applyNumberFormat="0" applyAlignment="0" applyProtection="0"/>
    <xf numFmtId="4" fontId="21" fillId="26" borderId="355"/>
    <xf numFmtId="167" fontId="21" fillId="53" borderId="363" applyNumberFormat="0" applyFont="0" applyBorder="0" applyAlignment="0" applyProtection="0">
      <alignment horizontal="right" vertical="center"/>
    </xf>
    <xf numFmtId="0" fontId="49" fillId="49" borderId="351" applyNumberFormat="0" applyAlignment="0" applyProtection="0"/>
    <xf numFmtId="0" fontId="52" fillId="0" borderId="361" applyNumberFormat="0" applyFill="0" applyAlignment="0" applyProtection="0"/>
    <xf numFmtId="49" fontId="21" fillId="0" borderId="356" applyNumberFormat="0" applyFont="0" applyFill="0" applyBorder="0" applyProtection="0">
      <alignment horizontal="left" vertical="center" indent="5"/>
    </xf>
    <xf numFmtId="0" fontId="21" fillId="26" borderId="355"/>
    <xf numFmtId="0" fontId="49" fillId="49" borderId="351" applyNumberFormat="0" applyAlignment="0" applyProtection="0"/>
    <xf numFmtId="0" fontId="6" fillId="0" borderId="0" applyNumberFormat="0" applyFill="0" applyBorder="0" applyAlignment="0" applyProtection="0"/>
    <xf numFmtId="0" fontId="18" fillId="27" borderId="355">
      <alignment horizontal="right" vertical="center"/>
    </xf>
    <xf numFmtId="0" fontId="45" fillId="36" borderId="367" applyNumberFormat="0" applyAlignment="0" applyProtection="0"/>
    <xf numFmtId="0" fontId="18" fillId="27" borderId="355">
      <alignment horizontal="right" vertical="center"/>
    </xf>
    <xf numFmtId="0" fontId="45" fillId="36" borderId="352" applyNumberFormat="0" applyAlignment="0" applyProtection="0"/>
    <xf numFmtId="0" fontId="9" fillId="7" borderId="0" applyNumberFormat="0" applyBorder="0" applyAlignment="0" applyProtection="0"/>
    <xf numFmtId="4" fontId="21" fillId="0" borderId="355">
      <alignment horizontal="right" vertical="center"/>
    </xf>
    <xf numFmtId="0" fontId="21" fillId="25" borderId="356">
      <alignment horizontal="left" vertical="center"/>
    </xf>
    <xf numFmtId="0" fontId="18" fillId="27" borderId="357">
      <alignment horizontal="right" vertical="center"/>
    </xf>
    <xf numFmtId="4" fontId="23" fillId="25" borderId="363">
      <alignment horizontal="right" vertical="center"/>
    </xf>
    <xf numFmtId="0" fontId="21" fillId="0" borderId="363" applyNumberFormat="0" applyFill="0" applyAlignment="0" applyProtection="0"/>
    <xf numFmtId="4" fontId="23" fillId="25" borderId="363">
      <alignment horizontal="right" vertical="center"/>
    </xf>
    <xf numFmtId="0" fontId="33" fillId="49" borderId="360" applyNumberFormat="0" applyAlignment="0" applyProtection="0"/>
    <xf numFmtId="0" fontId="21" fillId="0" borderId="358">
      <alignment horizontal="left" vertical="center" wrapText="1" indent="2"/>
    </xf>
    <xf numFmtId="4" fontId="18" fillId="27" borderId="371">
      <alignment horizontal="right" vertical="center"/>
    </xf>
    <xf numFmtId="0" fontId="36" fillId="36" borderId="352" applyNumberFormat="0" applyAlignment="0" applyProtection="0"/>
    <xf numFmtId="0" fontId="33" fillId="49" borderId="352" applyNumberFormat="0" applyAlignment="0" applyProtection="0"/>
    <xf numFmtId="4" fontId="23" fillId="25" borderId="355">
      <alignment horizontal="right" vertical="center"/>
    </xf>
    <xf numFmtId="0" fontId="8" fillId="0" borderId="3" applyNumberFormat="0" applyFill="0" applyAlignment="0" applyProtection="0"/>
    <xf numFmtId="167" fontId="21" fillId="53" borderId="355" applyNumberFormat="0" applyFont="0" applyBorder="0" applyAlignment="0" applyProtection="0">
      <alignment horizontal="right" vertical="center"/>
    </xf>
    <xf numFmtId="49" fontId="20" fillId="0" borderId="355" applyNumberFormat="0" applyFill="0" applyBorder="0" applyProtection="0">
      <alignment horizontal="left" vertical="center"/>
    </xf>
    <xf numFmtId="0" fontId="30" fillId="49" borderId="374" applyNumberFormat="0" applyAlignment="0" applyProtection="0"/>
    <xf numFmtId="0" fontId="18" fillId="27" borderId="363">
      <alignment horizontal="right" vertical="center"/>
    </xf>
    <xf numFmtId="0" fontId="18" fillId="27" borderId="355">
      <alignment horizontal="right" vertical="center"/>
    </xf>
    <xf numFmtId="4" fontId="18" fillId="27" borderId="357">
      <alignment horizontal="right" vertical="center"/>
    </xf>
    <xf numFmtId="0" fontId="30" fillId="49" borderId="351" applyNumberFormat="0" applyAlignment="0" applyProtection="0"/>
    <xf numFmtId="0" fontId="30" fillId="49" borderId="374" applyNumberFormat="0" applyAlignment="0" applyProtection="0"/>
    <xf numFmtId="0" fontId="23" fillId="25" borderId="355">
      <alignment horizontal="right" vertical="center"/>
    </xf>
    <xf numFmtId="0" fontId="18" fillId="25" borderId="355">
      <alignment horizontal="right" vertical="center"/>
    </xf>
    <xf numFmtId="0" fontId="18" fillId="27" borderId="365">
      <alignment horizontal="right" vertical="center"/>
    </xf>
    <xf numFmtId="4" fontId="18" fillId="27" borderId="377">
      <alignment horizontal="right" vertical="center"/>
    </xf>
    <xf numFmtId="4" fontId="18" fillId="27" borderId="376">
      <alignment horizontal="right" vertical="center"/>
    </xf>
    <xf numFmtId="4" fontId="21" fillId="0" borderId="355">
      <alignment horizontal="right" vertical="center"/>
    </xf>
    <xf numFmtId="0" fontId="27" fillId="52" borderId="369" applyNumberFormat="0" applyFont="0" applyAlignment="0" applyProtection="0"/>
    <xf numFmtId="167" fontId="21" fillId="53" borderId="355" applyNumberFormat="0" applyFont="0" applyBorder="0" applyAlignment="0" applyProtection="0">
      <alignment horizontal="right" vertical="center"/>
    </xf>
    <xf numFmtId="0" fontId="52" fillId="0" borderId="353" applyNumberFormat="0" applyFill="0" applyAlignment="0" applyProtection="0"/>
    <xf numFmtId="4" fontId="18" fillId="27" borderId="378">
      <alignment horizontal="right" vertical="center"/>
    </xf>
    <xf numFmtId="0" fontId="1" fillId="11" borderId="0" applyNumberFormat="0" applyBorder="0" applyAlignment="0" applyProtection="0"/>
    <xf numFmtId="0" fontId="18" fillId="27" borderId="363">
      <alignment horizontal="right" vertical="center"/>
    </xf>
    <xf numFmtId="0" fontId="32" fillId="49" borderId="352" applyNumberFormat="0" applyAlignment="0" applyProtection="0"/>
    <xf numFmtId="0" fontId="1" fillId="18" borderId="0" applyNumberFormat="0" applyBorder="0" applyAlignment="0" applyProtection="0"/>
    <xf numFmtId="0" fontId="23" fillId="25" borderId="355">
      <alignment horizontal="right" vertical="center"/>
    </xf>
    <xf numFmtId="0" fontId="18" fillId="25" borderId="363">
      <alignment horizontal="right" vertical="center"/>
    </xf>
    <xf numFmtId="0" fontId="21" fillId="0" borderId="355">
      <alignment horizontal="right" vertical="center"/>
    </xf>
    <xf numFmtId="0" fontId="18" fillId="27" borderId="356">
      <alignment horizontal="right" vertical="center"/>
    </xf>
    <xf numFmtId="0" fontId="37" fillId="0" borderId="368" applyNumberFormat="0" applyFill="0" applyAlignment="0" applyProtection="0"/>
    <xf numFmtId="0" fontId="33" fillId="49" borderId="367" applyNumberFormat="0" applyAlignment="0" applyProtection="0"/>
    <xf numFmtId="0" fontId="33" fillId="49" borderId="352" applyNumberFormat="0" applyAlignment="0" applyProtection="0"/>
    <xf numFmtId="0" fontId="33" fillId="49" borderId="352" applyNumberFormat="0" applyAlignment="0" applyProtection="0"/>
    <xf numFmtId="4" fontId="21" fillId="26" borderId="355"/>
    <xf numFmtId="0" fontId="37" fillId="0" borderId="353" applyNumberFormat="0" applyFill="0" applyAlignment="0" applyProtection="0"/>
    <xf numFmtId="0" fontId="36" fillId="36" borderId="352" applyNumberFormat="0" applyAlignment="0" applyProtection="0"/>
    <xf numFmtId="0" fontId="21" fillId="0" borderId="355">
      <alignment horizontal="right" vertical="center"/>
    </xf>
    <xf numFmtId="4" fontId="18" fillId="27" borderId="364">
      <alignment horizontal="right" vertical="center"/>
    </xf>
    <xf numFmtId="0" fontId="1" fillId="6" borderId="0" applyNumberFormat="0" applyBorder="0" applyAlignment="0" applyProtection="0"/>
    <xf numFmtId="0" fontId="18" fillId="25" borderId="355">
      <alignment horizontal="right" vertical="center"/>
    </xf>
    <xf numFmtId="0" fontId="21" fillId="0" borderId="355">
      <alignment horizontal="right" vertical="center"/>
    </xf>
    <xf numFmtId="0" fontId="18" fillId="27" borderId="371">
      <alignment horizontal="right" vertical="center"/>
    </xf>
    <xf numFmtId="0" fontId="33" fillId="49" borderId="367" applyNumberFormat="0" applyAlignment="0" applyProtection="0"/>
    <xf numFmtId="0" fontId="21" fillId="26" borderId="355"/>
    <xf numFmtId="167" fontId="21" fillId="53" borderId="355" applyNumberFormat="0" applyFont="0" applyBorder="0" applyAlignment="0" applyProtection="0">
      <alignment horizontal="right" vertical="center"/>
    </xf>
    <xf numFmtId="0" fontId="32" fillId="49" borderId="352" applyNumberFormat="0" applyAlignment="0" applyProtection="0"/>
    <xf numFmtId="49" fontId="21" fillId="0" borderId="370" applyNumberFormat="0" applyFont="0" applyFill="0" applyBorder="0" applyProtection="0">
      <alignment horizontal="left" vertical="center" indent="2"/>
    </xf>
    <xf numFmtId="4" fontId="21" fillId="26" borderId="355"/>
    <xf numFmtId="0" fontId="21" fillId="27" borderId="358">
      <alignment horizontal="left" vertical="center" wrapText="1" indent="2"/>
    </xf>
    <xf numFmtId="0" fontId="7" fillId="0" borderId="0" applyNumberFormat="0" applyFill="0" applyBorder="0" applyAlignment="0" applyProtection="0"/>
    <xf numFmtId="0" fontId="1" fillId="21" borderId="0" applyNumberFormat="0" applyBorder="0" applyAlignment="0" applyProtection="0"/>
    <xf numFmtId="4" fontId="23" fillId="25" borderId="370">
      <alignment horizontal="right" vertical="center"/>
    </xf>
    <xf numFmtId="0" fontId="36" fillId="36" borderId="352" applyNumberFormat="0" applyAlignment="0" applyProtection="0"/>
    <xf numFmtId="0" fontId="49" fillId="49" borderId="374" applyNumberFormat="0" applyAlignment="0" applyProtection="0"/>
    <xf numFmtId="0" fontId="32" fillId="49" borderId="352" applyNumberFormat="0" applyAlignment="0" applyProtection="0"/>
    <xf numFmtId="0" fontId="52" fillId="0" borderId="353" applyNumberFormat="0" applyFill="0" applyAlignment="0" applyProtection="0"/>
    <xf numFmtId="0" fontId="1" fillId="12" borderId="0" applyNumberFormat="0" applyBorder="0" applyAlignment="0" applyProtection="0"/>
    <xf numFmtId="4" fontId="18" fillId="27" borderId="370">
      <alignment horizontal="right" vertical="center"/>
    </xf>
    <xf numFmtId="0" fontId="30" fillId="49" borderId="351" applyNumberFormat="0" applyAlignment="0" applyProtection="0"/>
    <xf numFmtId="0" fontId="21" fillId="27" borderId="358">
      <alignment horizontal="left" vertical="center" wrapText="1" indent="2"/>
    </xf>
    <xf numFmtId="49" fontId="21" fillId="0" borderId="364" applyNumberFormat="0" applyFont="0" applyFill="0" applyBorder="0" applyProtection="0">
      <alignment horizontal="left" vertical="center" indent="5"/>
    </xf>
    <xf numFmtId="0" fontId="21" fillId="0" borderId="363" applyNumberFormat="0" applyFill="0" applyAlignment="0" applyProtection="0"/>
    <xf numFmtId="0" fontId="32" fillId="49" borderId="367" applyNumberFormat="0" applyAlignment="0" applyProtection="0"/>
    <xf numFmtId="0" fontId="27" fillId="52" borderId="354" applyNumberFormat="0" applyFont="0" applyAlignment="0" applyProtection="0"/>
    <xf numFmtId="0" fontId="18" fillId="27" borderId="356">
      <alignment horizontal="right" vertical="center"/>
    </xf>
    <xf numFmtId="0" fontId="27" fillId="52" borderId="362" applyNumberFormat="0" applyFont="0" applyAlignment="0" applyProtection="0"/>
    <xf numFmtId="0" fontId="1" fillId="9" borderId="0" applyNumberFormat="0" applyBorder="0" applyAlignment="0" applyProtection="0"/>
    <xf numFmtId="4" fontId="18" fillId="27" borderId="372">
      <alignment horizontal="right" vertical="center"/>
    </xf>
    <xf numFmtId="4" fontId="18" fillId="25" borderId="355">
      <alignment horizontal="right" vertical="center"/>
    </xf>
    <xf numFmtId="0" fontId="21" fillId="27" borderId="358">
      <alignment horizontal="left" vertical="center" wrapText="1" indent="2"/>
    </xf>
    <xf numFmtId="0" fontId="21" fillId="0" borderId="358">
      <alignment horizontal="left" vertical="center" wrapText="1" indent="2"/>
    </xf>
    <xf numFmtId="0" fontId="1" fillId="6" borderId="0" applyNumberFormat="0" applyBorder="0" applyAlignment="0" applyProtection="0"/>
    <xf numFmtId="0" fontId="21" fillId="27" borderId="366">
      <alignment horizontal="left" vertical="center" wrapText="1" indent="2"/>
    </xf>
    <xf numFmtId="0" fontId="21" fillId="0" borderId="355" applyNumberFormat="0" applyFill="0" applyAlignment="0" applyProtection="0"/>
    <xf numFmtId="0" fontId="52" fillId="0" borderId="382" applyNumberFormat="0" applyFill="0" applyAlignment="0" applyProtection="0"/>
    <xf numFmtId="49" fontId="20" fillId="0" borderId="370" applyNumberFormat="0" applyFill="0" applyBorder="0" applyProtection="0">
      <alignment horizontal="left" vertical="center"/>
    </xf>
    <xf numFmtId="4" fontId="23" fillId="25" borderId="370">
      <alignment horizontal="right" vertical="center"/>
    </xf>
    <xf numFmtId="4" fontId="23" fillId="25" borderId="355">
      <alignment horizontal="right" vertical="center"/>
    </xf>
    <xf numFmtId="0" fontId="32" fillId="49" borderId="352" applyNumberFormat="0" applyAlignment="0" applyProtection="0"/>
    <xf numFmtId="49" fontId="21" fillId="0" borderId="363" applyNumberFormat="0" applyFont="0" applyFill="0" applyBorder="0" applyProtection="0">
      <alignment horizontal="left" vertical="center" indent="2"/>
    </xf>
    <xf numFmtId="0" fontId="21" fillId="0" borderId="355" applyNumberFormat="0" applyFill="0" applyAlignment="0" applyProtection="0"/>
    <xf numFmtId="4" fontId="21" fillId="26" borderId="355"/>
    <xf numFmtId="0" fontId="21" fillId="26" borderId="355"/>
    <xf numFmtId="0" fontId="1" fillId="8" borderId="0" applyNumberFormat="0" applyBorder="0" applyAlignment="0" applyProtection="0"/>
    <xf numFmtId="4" fontId="18" fillId="27" borderId="372">
      <alignment horizontal="right" vertical="center"/>
    </xf>
    <xf numFmtId="0" fontId="1" fillId="15" borderId="0" applyNumberFormat="0" applyBorder="0" applyAlignment="0" applyProtection="0"/>
    <xf numFmtId="0" fontId="52" fillId="0" borderId="361" applyNumberFormat="0" applyFill="0" applyAlignment="0" applyProtection="0"/>
    <xf numFmtId="0" fontId="45" fillId="36" borderId="352" applyNumberFormat="0" applyAlignment="0" applyProtection="0"/>
    <xf numFmtId="4" fontId="18" fillId="25" borderId="355">
      <alignment horizontal="right" vertical="center"/>
    </xf>
    <xf numFmtId="4" fontId="23" fillId="25" borderId="363">
      <alignment horizontal="right" vertical="center"/>
    </xf>
    <xf numFmtId="4" fontId="21" fillId="0" borderId="355" applyFill="0" applyBorder="0" applyProtection="0">
      <alignment horizontal="right" vertical="center"/>
    </xf>
    <xf numFmtId="0" fontId="37" fillId="0" borderId="368" applyNumberFormat="0" applyFill="0" applyAlignment="0" applyProtection="0"/>
    <xf numFmtId="0" fontId="18" fillId="27" borderId="364">
      <alignment horizontal="right" vertical="center"/>
    </xf>
    <xf numFmtId="0" fontId="5" fillId="4" borderId="1" applyNumberFormat="0" applyAlignment="0" applyProtection="0"/>
    <xf numFmtId="0" fontId="52" fillId="0" borderId="353"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18" fillId="25" borderId="355">
      <alignment horizontal="right" vertical="center"/>
    </xf>
    <xf numFmtId="0" fontId="52" fillId="0" borderId="361" applyNumberFormat="0" applyFill="0" applyAlignment="0" applyProtection="0"/>
    <xf numFmtId="0" fontId="32" fillId="49" borderId="367" applyNumberFormat="0" applyAlignment="0" applyProtection="0"/>
    <xf numFmtId="0" fontId="33" fillId="49" borderId="352" applyNumberFormat="0" applyAlignment="0" applyProtection="0"/>
    <xf numFmtId="0" fontId="52" fillId="0" borderId="361" applyNumberFormat="0" applyFill="0" applyAlignment="0" applyProtection="0"/>
    <xf numFmtId="4" fontId="18" fillId="25" borderId="355">
      <alignment horizontal="right" vertical="center"/>
    </xf>
    <xf numFmtId="0" fontId="37" fillId="0" borderId="353" applyNumberFormat="0" applyFill="0" applyAlignment="0" applyProtection="0"/>
    <xf numFmtId="0" fontId="45" fillId="36" borderId="360" applyNumberFormat="0" applyAlignment="0" applyProtection="0"/>
    <xf numFmtId="4" fontId="18" fillId="27" borderId="376">
      <alignment horizontal="right" vertical="center"/>
    </xf>
    <xf numFmtId="0" fontId="52" fillId="0" borderId="353" applyNumberFormat="0" applyFill="0" applyAlignment="0" applyProtection="0"/>
    <xf numFmtId="49" fontId="21" fillId="0" borderId="355" applyNumberFormat="0" applyFont="0" applyFill="0" applyBorder="0" applyProtection="0">
      <alignment horizontal="left" vertical="center" indent="2"/>
    </xf>
    <xf numFmtId="0" fontId="21" fillId="0" borderId="358">
      <alignment horizontal="left" vertical="center" wrapText="1" indent="2"/>
    </xf>
    <xf numFmtId="49" fontId="21" fillId="0" borderId="356" applyNumberFormat="0" applyFont="0" applyFill="0" applyBorder="0" applyProtection="0">
      <alignment horizontal="left" vertical="center" indent="5"/>
    </xf>
    <xf numFmtId="0" fontId="21" fillId="0" borderId="355">
      <alignment horizontal="right" vertical="center"/>
    </xf>
    <xf numFmtId="4" fontId="23" fillId="25" borderId="355">
      <alignment horizontal="right" vertical="center"/>
    </xf>
    <xf numFmtId="0" fontId="49" fillId="49" borderId="359" applyNumberFormat="0" applyAlignment="0" applyProtection="0"/>
    <xf numFmtId="0" fontId="52" fillId="0" borderId="353" applyNumberFormat="0" applyFill="0" applyAlignment="0" applyProtection="0"/>
    <xf numFmtId="0" fontId="32" fillId="49" borderId="352" applyNumberFormat="0" applyAlignment="0" applyProtection="0"/>
    <xf numFmtId="0" fontId="21" fillId="26" borderId="355"/>
    <xf numFmtId="0" fontId="52" fillId="0" borderId="353" applyNumberFormat="0" applyFill="0" applyAlignment="0" applyProtection="0"/>
    <xf numFmtId="4" fontId="21" fillId="26" borderId="363"/>
    <xf numFmtId="0" fontId="1" fillId="8" borderId="0" applyNumberFormat="0" applyBorder="0" applyAlignment="0" applyProtection="0"/>
    <xf numFmtId="4" fontId="18" fillId="27" borderId="355">
      <alignment horizontal="right" vertical="center"/>
    </xf>
    <xf numFmtId="4" fontId="21" fillId="0" borderId="363" applyFill="0" applyBorder="0" applyProtection="0">
      <alignment horizontal="right" vertical="center"/>
    </xf>
    <xf numFmtId="0" fontId="52" fillId="0" borderId="353" applyNumberFormat="0" applyFill="0" applyAlignment="0" applyProtection="0"/>
    <xf numFmtId="0" fontId="49" fillId="49" borderId="351" applyNumberFormat="0" applyAlignment="0" applyProtection="0"/>
    <xf numFmtId="0" fontId="21" fillId="0" borderId="363">
      <alignment horizontal="right" vertical="center"/>
    </xf>
    <xf numFmtId="4" fontId="21" fillId="0" borderId="363">
      <alignment horizontal="right" vertical="center"/>
    </xf>
    <xf numFmtId="0" fontId="49" fillId="49" borderId="351" applyNumberFormat="0" applyAlignment="0" applyProtection="0"/>
    <xf numFmtId="0" fontId="9" fillId="13" borderId="0" applyNumberFormat="0" applyBorder="0" applyAlignment="0" applyProtection="0"/>
    <xf numFmtId="0" fontId="37" fillId="0" borderId="353" applyNumberFormat="0" applyFill="0" applyAlignment="0" applyProtection="0"/>
    <xf numFmtId="0" fontId="33" fillId="49" borderId="352" applyNumberFormat="0" applyAlignment="0" applyProtection="0"/>
    <xf numFmtId="0" fontId="18" fillId="27" borderId="355">
      <alignment horizontal="right" vertical="center"/>
    </xf>
    <xf numFmtId="0" fontId="18" fillId="27" borderId="347">
      <alignment horizontal="right" vertical="center"/>
    </xf>
    <xf numFmtId="0" fontId="9" fillId="16" borderId="0" applyNumberFormat="0" applyBorder="0" applyAlignment="0" applyProtection="0"/>
    <xf numFmtId="0" fontId="9" fillId="19" borderId="0" applyNumberFormat="0" applyBorder="0" applyAlignment="0" applyProtection="0"/>
    <xf numFmtId="0" fontId="1" fillId="12" borderId="0" applyNumberFormat="0" applyBorder="0" applyAlignment="0" applyProtection="0"/>
    <xf numFmtId="0" fontId="37" fillId="0" borderId="353" applyNumberFormat="0" applyFill="0" applyAlignment="0" applyProtection="0"/>
    <xf numFmtId="4" fontId="21" fillId="0" borderId="363" applyFill="0" applyBorder="0" applyProtection="0">
      <alignment horizontal="right" vertical="center"/>
    </xf>
    <xf numFmtId="4" fontId="18" fillId="25" borderId="355">
      <alignment horizontal="right" vertical="center"/>
    </xf>
    <xf numFmtId="49" fontId="21" fillId="0" borderId="355" applyNumberFormat="0" applyFont="0" applyFill="0" applyBorder="0" applyProtection="0">
      <alignment horizontal="left" vertical="center" indent="2"/>
    </xf>
    <xf numFmtId="0" fontId="18" fillId="27" borderId="364">
      <alignment horizontal="right" vertical="center"/>
    </xf>
    <xf numFmtId="0" fontId="18" fillId="25" borderId="355">
      <alignment horizontal="right" vertical="center"/>
    </xf>
    <xf numFmtId="0" fontId="21" fillId="0" borderId="363">
      <alignment horizontal="right" vertical="center"/>
    </xf>
    <xf numFmtId="0" fontId="37" fillId="0" borderId="361" applyNumberFormat="0" applyFill="0" applyAlignment="0" applyProtection="0"/>
    <xf numFmtId="0" fontId="21" fillId="25" borderId="364">
      <alignment horizontal="left" vertical="center"/>
    </xf>
    <xf numFmtId="0" fontId="4" fillId="4" borderId="2" applyNumberFormat="0" applyAlignment="0" applyProtection="0"/>
    <xf numFmtId="0" fontId="18" fillId="27" borderId="355">
      <alignment horizontal="right" vertical="center"/>
    </xf>
    <xf numFmtId="0" fontId="1" fillId="9" borderId="0" applyNumberFormat="0" applyBorder="0" applyAlignment="0" applyProtection="0"/>
    <xf numFmtId="0" fontId="21" fillId="26" borderId="355"/>
    <xf numFmtId="0" fontId="21" fillId="25" borderId="356">
      <alignment horizontal="left" vertical="center"/>
    </xf>
    <xf numFmtId="0" fontId="23" fillId="25" borderId="355">
      <alignment horizontal="right" vertical="center"/>
    </xf>
    <xf numFmtId="0" fontId="19" fillId="52" borderId="369" applyNumberFormat="0" applyFont="0" applyAlignment="0" applyProtection="0"/>
    <xf numFmtId="0" fontId="21" fillId="0" borderId="355" applyNumberFormat="0" applyFill="0" applyAlignment="0" applyProtection="0"/>
    <xf numFmtId="0" fontId="45" fillId="36" borderId="352" applyNumberFormat="0" applyAlignment="0" applyProtection="0"/>
    <xf numFmtId="0" fontId="37" fillId="0" borderId="353" applyNumberFormat="0" applyFill="0" applyAlignment="0" applyProtection="0"/>
    <xf numFmtId="0" fontId="9" fillId="13" borderId="0" applyNumberFormat="0" applyBorder="0" applyAlignment="0" applyProtection="0"/>
    <xf numFmtId="0" fontId="45" fillId="36" borderId="352" applyNumberFormat="0" applyAlignment="0" applyProtection="0"/>
    <xf numFmtId="0" fontId="27" fillId="52" borderId="362" applyNumberFormat="0" applyFont="0" applyAlignment="0" applyProtection="0"/>
    <xf numFmtId="0" fontId="1" fillId="14" borderId="0" applyNumberFormat="0" applyBorder="0" applyAlignment="0" applyProtection="0"/>
    <xf numFmtId="0" fontId="52" fillId="0" borderId="353" applyNumberFormat="0" applyFill="0" applyAlignment="0" applyProtection="0"/>
    <xf numFmtId="0" fontId="21" fillId="0" borderId="379">
      <alignment horizontal="left" vertical="center" wrapText="1" indent="2"/>
    </xf>
    <xf numFmtId="0" fontId="9" fillId="22" borderId="0" applyNumberFormat="0" applyBorder="0" applyAlignment="0" applyProtection="0"/>
    <xf numFmtId="0" fontId="18" fillId="27" borderId="355">
      <alignment horizontal="right" vertical="center"/>
    </xf>
    <xf numFmtId="0" fontId="33" fillId="49" borderId="352" applyNumberFormat="0" applyAlignment="0" applyProtection="0"/>
    <xf numFmtId="0" fontId="18" fillId="27" borderId="355">
      <alignment horizontal="right" vertical="center"/>
    </xf>
    <xf numFmtId="0" fontId="37" fillId="0" borderId="361" applyNumberFormat="0" applyFill="0" applyAlignment="0" applyProtection="0"/>
    <xf numFmtId="0" fontId="9" fillId="7" borderId="0" applyNumberFormat="0" applyBorder="0" applyAlignment="0" applyProtection="0"/>
    <xf numFmtId="0" fontId="1" fillId="8" borderId="0" applyNumberFormat="0" applyBorder="0" applyAlignment="0" applyProtection="0"/>
    <xf numFmtId="0" fontId="1" fillId="21" borderId="0" applyNumberFormat="0" applyBorder="0" applyAlignment="0" applyProtection="0"/>
    <xf numFmtId="0" fontId="18" fillId="27" borderId="370">
      <alignment horizontal="right" vertical="center"/>
    </xf>
    <xf numFmtId="0" fontId="49" fillId="49" borderId="374" applyNumberFormat="0" applyAlignment="0" applyProtection="0"/>
    <xf numFmtId="4" fontId="18" fillId="27" borderId="356">
      <alignment horizontal="right" vertical="center"/>
    </xf>
    <xf numFmtId="0" fontId="9" fillId="10" borderId="0" applyNumberFormat="0" applyBorder="0" applyAlignment="0" applyProtection="0"/>
    <xf numFmtId="4" fontId="21" fillId="0" borderId="355">
      <alignment horizontal="right" vertical="center"/>
    </xf>
    <xf numFmtId="0" fontId="9" fillId="19" borderId="0" applyNumberFormat="0" applyBorder="0" applyAlignment="0" applyProtection="0"/>
    <xf numFmtId="167" fontId="21" fillId="53" borderId="376" applyNumberFormat="0" applyFont="0" applyBorder="0" applyAlignment="0" applyProtection="0">
      <alignment horizontal="right" vertical="center"/>
    </xf>
    <xf numFmtId="0" fontId="21" fillId="0" borderId="358">
      <alignment horizontal="left" vertical="center" wrapText="1" indent="2"/>
    </xf>
    <xf numFmtId="0" fontId="18" fillId="25" borderId="355">
      <alignment horizontal="right" vertical="center"/>
    </xf>
    <xf numFmtId="0" fontId="18" fillId="27" borderId="357">
      <alignment horizontal="right" vertical="center"/>
    </xf>
    <xf numFmtId="0" fontId="33" fillId="49" borderId="352" applyNumberFormat="0" applyAlignment="0" applyProtection="0"/>
    <xf numFmtId="0" fontId="21" fillId="26" borderId="370"/>
    <xf numFmtId="49" fontId="20" fillId="0" borderId="355" applyNumberFormat="0" applyFill="0" applyBorder="0" applyProtection="0">
      <alignment horizontal="left" vertical="center"/>
    </xf>
    <xf numFmtId="0" fontId="1" fillId="15" borderId="0" applyNumberFormat="0" applyBorder="0" applyAlignment="0" applyProtection="0"/>
    <xf numFmtId="0" fontId="9" fillId="7" borderId="0" applyNumberFormat="0" applyBorder="0" applyAlignment="0" applyProtection="0"/>
    <xf numFmtId="0" fontId="21" fillId="0" borderId="358">
      <alignment horizontal="left" vertical="center" wrapText="1" indent="2"/>
    </xf>
    <xf numFmtId="0" fontId="1" fillId="6" borderId="0" applyNumberFormat="0" applyBorder="0" applyAlignment="0" applyProtection="0"/>
    <xf numFmtId="4" fontId="18" fillId="25" borderId="355">
      <alignment horizontal="right" vertical="center"/>
    </xf>
    <xf numFmtId="4" fontId="18" fillId="27" borderId="365">
      <alignment horizontal="right" vertical="center"/>
    </xf>
    <xf numFmtId="0" fontId="52" fillId="0" borderId="368" applyNumberFormat="0" applyFill="0" applyAlignment="0" applyProtection="0"/>
    <xf numFmtId="0" fontId="21" fillId="25" borderId="371">
      <alignment horizontal="left" vertical="center"/>
    </xf>
    <xf numFmtId="167" fontId="21" fillId="53" borderId="363" applyNumberFormat="0" applyFont="0" applyBorder="0" applyAlignment="0" applyProtection="0">
      <alignment horizontal="right" vertical="center"/>
    </xf>
    <xf numFmtId="0" fontId="33" fillId="49" borderId="381" applyNumberFormat="0" applyAlignment="0" applyProtection="0"/>
    <xf numFmtId="0" fontId="45" fillId="36" borderId="352" applyNumberFormat="0" applyAlignment="0" applyProtection="0"/>
    <xf numFmtId="0" fontId="18" fillId="27" borderId="355">
      <alignment horizontal="right" vertical="center"/>
    </xf>
    <xf numFmtId="0" fontId="1" fillId="5" borderId="0" applyNumberFormat="0" applyBorder="0" applyAlignment="0" applyProtection="0"/>
    <xf numFmtId="167" fontId="21" fillId="53" borderId="363" applyNumberFormat="0" applyFont="0" applyBorder="0" applyAlignment="0" applyProtection="0">
      <alignment horizontal="right" vertical="center"/>
    </xf>
    <xf numFmtId="0" fontId="1" fillId="6" borderId="0" applyNumberFormat="0" applyBorder="0" applyAlignment="0" applyProtection="0"/>
    <xf numFmtId="0" fontId="7" fillId="0" borderId="0" applyNumberFormat="0" applyFill="0" applyBorder="0" applyAlignment="0" applyProtection="0"/>
    <xf numFmtId="0" fontId="37" fillId="0" borderId="361" applyNumberFormat="0" applyFill="0" applyAlignment="0" applyProtection="0"/>
    <xf numFmtId="0" fontId="30" fillId="49" borderId="380" applyNumberFormat="0" applyAlignment="0" applyProtection="0"/>
    <xf numFmtId="0" fontId="1" fillId="9" borderId="0" applyNumberFormat="0" applyBorder="0" applyAlignment="0" applyProtection="0"/>
    <xf numFmtId="4" fontId="18" fillId="27" borderId="356">
      <alignment horizontal="right" vertical="center"/>
    </xf>
    <xf numFmtId="0" fontId="1" fillId="14" borderId="0" applyNumberFormat="0" applyBorder="0" applyAlignment="0" applyProtection="0"/>
    <xf numFmtId="0" fontId="9" fillId="13" borderId="0" applyNumberFormat="0" applyBorder="0" applyAlignment="0" applyProtection="0"/>
    <xf numFmtId="4" fontId="21" fillId="0" borderId="376" applyFill="0" applyBorder="0" applyProtection="0">
      <alignment horizontal="right" vertical="center"/>
    </xf>
    <xf numFmtId="0" fontId="18" fillId="25" borderId="363">
      <alignment horizontal="right" vertical="center"/>
    </xf>
    <xf numFmtId="4" fontId="23" fillId="25" borderId="355">
      <alignment horizontal="right" vertical="center"/>
    </xf>
    <xf numFmtId="4" fontId="21" fillId="0" borderId="363" applyFill="0" applyBorder="0" applyProtection="0">
      <alignment horizontal="right" vertical="center"/>
    </xf>
    <xf numFmtId="4" fontId="23" fillId="25" borderId="363">
      <alignment horizontal="right" vertical="center"/>
    </xf>
    <xf numFmtId="0" fontId="36" fillId="36" borderId="360" applyNumberFormat="0" applyAlignment="0" applyProtection="0"/>
    <xf numFmtId="4" fontId="18" fillId="27" borderId="370">
      <alignment horizontal="right" vertical="center"/>
    </xf>
    <xf numFmtId="0" fontId="52" fillId="0" borderId="361" applyNumberFormat="0" applyFill="0" applyAlignment="0" applyProtection="0"/>
    <xf numFmtId="0" fontId="21" fillId="0" borderId="358">
      <alignment horizontal="left" vertical="center" wrapText="1" indent="2"/>
    </xf>
    <xf numFmtId="0" fontId="18" fillId="27" borderId="355">
      <alignment horizontal="right" vertical="center"/>
    </xf>
    <xf numFmtId="0" fontId="52" fillId="0" borderId="361" applyNumberFormat="0" applyFill="0" applyAlignment="0" applyProtection="0"/>
    <xf numFmtId="0" fontId="27" fillId="52" borderId="362" applyNumberFormat="0" applyFont="0" applyAlignment="0" applyProtection="0"/>
    <xf numFmtId="0" fontId="33" fillId="49" borderId="352" applyNumberFormat="0" applyAlignment="0" applyProtection="0"/>
    <xf numFmtId="0" fontId="18" fillId="25" borderId="370">
      <alignment horizontal="right" vertical="center"/>
    </xf>
    <xf numFmtId="0" fontId="32" fillId="49" borderId="367" applyNumberFormat="0" applyAlignment="0" applyProtection="0"/>
    <xf numFmtId="0" fontId="49" fillId="49" borderId="359" applyNumberFormat="0" applyAlignment="0" applyProtection="0"/>
    <xf numFmtId="0" fontId="18" fillId="27" borderId="356">
      <alignment horizontal="right" vertical="center"/>
    </xf>
    <xf numFmtId="0" fontId="1" fillId="17" borderId="0" applyNumberFormat="0" applyBorder="0" applyAlignment="0" applyProtection="0"/>
    <xf numFmtId="0" fontId="23" fillId="25" borderId="347">
      <alignment horizontal="right" vertical="center"/>
    </xf>
    <xf numFmtId="0" fontId="52" fillId="0" borderId="368" applyNumberFormat="0" applyFill="0" applyAlignment="0" applyProtection="0"/>
    <xf numFmtId="0" fontId="9" fillId="10" borderId="0" applyNumberFormat="0" applyBorder="0" applyAlignment="0" applyProtection="0"/>
    <xf numFmtId="0" fontId="21" fillId="27" borderId="366">
      <alignment horizontal="left" vertical="center" wrapText="1" indent="2"/>
    </xf>
    <xf numFmtId="0" fontId="52" fillId="0" borderId="368" applyNumberFormat="0" applyFill="0" applyAlignment="0" applyProtection="0"/>
    <xf numFmtId="0" fontId="1" fillId="20" borderId="0" applyNumberFormat="0" applyBorder="0" applyAlignment="0" applyProtection="0"/>
    <xf numFmtId="0" fontId="1" fillId="9" borderId="0" applyNumberFormat="0" applyBorder="0" applyAlignment="0" applyProtection="0"/>
    <xf numFmtId="0" fontId="49" fillId="49" borderId="351" applyNumberFormat="0" applyAlignment="0" applyProtection="0"/>
    <xf numFmtId="0" fontId="1" fillId="12" borderId="0" applyNumberFormat="0" applyBorder="0" applyAlignment="0" applyProtection="0"/>
    <xf numFmtId="4" fontId="18" fillId="27" borderId="355">
      <alignment horizontal="right" vertical="center"/>
    </xf>
    <xf numFmtId="4" fontId="18" fillId="27" borderId="363">
      <alignment horizontal="right" vertical="center"/>
    </xf>
    <xf numFmtId="0" fontId="45" fillId="36" borderId="352" applyNumberFormat="0" applyAlignment="0" applyProtection="0"/>
    <xf numFmtId="0" fontId="21" fillId="0" borderId="366">
      <alignment horizontal="left" vertical="center" wrapText="1" indent="2"/>
    </xf>
    <xf numFmtId="0" fontId="27" fillId="52" borderId="375" applyNumberFormat="0" applyFont="0" applyAlignment="0" applyProtection="0"/>
    <xf numFmtId="0" fontId="21" fillId="0" borderId="363">
      <alignment horizontal="right" vertical="center"/>
    </xf>
    <xf numFmtId="0" fontId="7" fillId="0" borderId="0" applyNumberFormat="0" applyFill="0" applyBorder="0" applyAlignment="0" applyProtection="0"/>
    <xf numFmtId="0" fontId="19" fillId="52" borderId="362" applyNumberFormat="0" applyFont="0" applyAlignment="0" applyProtection="0"/>
    <xf numFmtId="0" fontId="21" fillId="0" borderId="363">
      <alignment horizontal="right" vertical="center"/>
    </xf>
    <xf numFmtId="0" fontId="27" fillId="52" borderId="354" applyNumberFormat="0" applyFont="0" applyAlignment="0" applyProtection="0"/>
    <xf numFmtId="0" fontId="21" fillId="25" borderId="371">
      <alignment horizontal="left" vertical="center"/>
    </xf>
    <xf numFmtId="4" fontId="18" fillId="27" borderId="377">
      <alignment horizontal="right" vertical="center"/>
    </xf>
    <xf numFmtId="0" fontId="1" fillId="17" borderId="0" applyNumberFormat="0" applyBorder="0" applyAlignment="0" applyProtection="0"/>
    <xf numFmtId="0" fontId="6" fillId="0" borderId="0" applyNumberFormat="0" applyFill="0" applyBorder="0" applyAlignment="0" applyProtection="0"/>
    <xf numFmtId="0" fontId="27" fillId="52" borderId="354" applyNumberFormat="0" applyFont="0" applyAlignment="0" applyProtection="0"/>
    <xf numFmtId="0" fontId="7" fillId="0" borderId="0" applyNumberFormat="0" applyFill="0" applyBorder="0" applyAlignment="0" applyProtection="0"/>
    <xf numFmtId="0" fontId="9" fillId="10" borderId="0" applyNumberFormat="0" applyBorder="0" applyAlignment="0" applyProtection="0"/>
    <xf numFmtId="4" fontId="21" fillId="26" borderId="376"/>
    <xf numFmtId="4" fontId="18" fillId="27" borderId="363">
      <alignment horizontal="right" vertical="center"/>
    </xf>
    <xf numFmtId="0" fontId="21" fillId="0" borderId="355" applyNumberFormat="0" applyFill="0" applyAlignment="0" applyProtection="0"/>
    <xf numFmtId="0" fontId="1" fillId="9" borderId="0" applyNumberFormat="0" applyBorder="0" applyAlignment="0" applyProtection="0"/>
    <xf numFmtId="0" fontId="45" fillId="36" borderId="360" applyNumberFormat="0" applyAlignment="0" applyProtection="0"/>
    <xf numFmtId="4" fontId="18" fillId="27" borderId="363">
      <alignment horizontal="right" vertical="center"/>
    </xf>
    <xf numFmtId="4" fontId="18" fillId="27" borderId="376">
      <alignment horizontal="right" vertical="center"/>
    </xf>
    <xf numFmtId="0" fontId="21" fillId="27" borderId="366">
      <alignment horizontal="left" vertical="center" wrapText="1" indent="2"/>
    </xf>
    <xf numFmtId="4" fontId="21" fillId="0" borderId="355" applyFill="0" applyBorder="0" applyProtection="0">
      <alignment horizontal="right" vertical="center"/>
    </xf>
    <xf numFmtId="0" fontId="21" fillId="27" borderId="373">
      <alignment horizontal="left" vertical="center" wrapText="1" indent="2"/>
    </xf>
    <xf numFmtId="0" fontId="18" fillId="27" borderId="376">
      <alignment horizontal="right" vertical="center"/>
    </xf>
    <xf numFmtId="0" fontId="23" fillId="25" borderId="370">
      <alignment horizontal="right" vertical="center"/>
    </xf>
    <xf numFmtId="0" fontId="21" fillId="0" borderId="376">
      <alignment horizontal="right" vertical="center"/>
    </xf>
    <xf numFmtId="0" fontId="33" fillId="49" borderId="360" applyNumberFormat="0" applyAlignment="0" applyProtection="0"/>
    <xf numFmtId="0" fontId="49" fillId="49" borderId="359" applyNumberFormat="0" applyAlignment="0" applyProtection="0"/>
    <xf numFmtId="0" fontId="21" fillId="26" borderId="363"/>
    <xf numFmtId="0" fontId="1" fillId="17" borderId="0" applyNumberFormat="0" applyBorder="0" applyAlignment="0" applyProtection="0"/>
    <xf numFmtId="4" fontId="23" fillId="25" borderId="363">
      <alignment horizontal="right" vertical="center"/>
    </xf>
    <xf numFmtId="0" fontId="23" fillId="25" borderId="355">
      <alignment horizontal="right" vertical="center"/>
    </xf>
    <xf numFmtId="0" fontId="36" fillId="36" borderId="352" applyNumberFormat="0" applyAlignment="0" applyProtection="0"/>
    <xf numFmtId="167" fontId="21" fillId="53" borderId="355" applyNumberFormat="0" applyFont="0" applyBorder="0" applyAlignment="0" applyProtection="0">
      <alignment horizontal="right" vertical="center"/>
    </xf>
    <xf numFmtId="0" fontId="36" fillId="36" borderId="352" applyNumberFormat="0" applyAlignment="0" applyProtection="0"/>
    <xf numFmtId="4" fontId="21" fillId="0" borderId="355">
      <alignment horizontal="right" vertical="center"/>
    </xf>
    <xf numFmtId="49" fontId="21" fillId="0" borderId="355" applyNumberFormat="0" applyFont="0" applyFill="0" applyBorder="0" applyProtection="0">
      <alignment horizontal="left" vertical="center" indent="2"/>
    </xf>
    <xf numFmtId="167" fontId="21" fillId="53" borderId="355" applyNumberFormat="0" applyFont="0" applyBorder="0" applyAlignment="0" applyProtection="0">
      <alignment horizontal="right" vertical="center"/>
    </xf>
    <xf numFmtId="0" fontId="6" fillId="0" borderId="0" applyNumberFormat="0" applyFill="0" applyBorder="0" applyAlignment="0" applyProtection="0"/>
    <xf numFmtId="49" fontId="20" fillId="0" borderId="355" applyNumberFormat="0" applyFill="0" applyBorder="0" applyProtection="0">
      <alignment horizontal="left" vertical="center"/>
    </xf>
    <xf numFmtId="0" fontId="1" fillId="20" borderId="0" applyNumberFormat="0" applyBorder="0" applyAlignment="0" applyProtection="0"/>
    <xf numFmtId="0" fontId="21" fillId="26" borderId="370"/>
    <xf numFmtId="4" fontId="18" fillId="27" borderId="355">
      <alignment horizontal="right" vertical="center"/>
    </xf>
    <xf numFmtId="0" fontId="27" fillId="52" borderId="362" applyNumberFormat="0" applyFont="0" applyAlignment="0" applyProtection="0"/>
    <xf numFmtId="0" fontId="36" fillId="36" borderId="360" applyNumberFormat="0" applyAlignment="0" applyProtection="0"/>
    <xf numFmtId="0" fontId="21" fillId="27" borderId="366">
      <alignment horizontal="left" vertical="center" wrapText="1" indent="2"/>
    </xf>
    <xf numFmtId="4" fontId="23" fillId="25" borderId="363">
      <alignment horizontal="right" vertical="center"/>
    </xf>
    <xf numFmtId="0" fontId="36" fillId="36" borderId="352" applyNumberFormat="0" applyAlignment="0" applyProtection="0"/>
    <xf numFmtId="0" fontId="33" fillId="49" borderId="352" applyNumberFormat="0" applyAlignment="0" applyProtection="0"/>
    <xf numFmtId="4" fontId="21" fillId="0" borderId="355">
      <alignment horizontal="right" vertical="center"/>
    </xf>
    <xf numFmtId="0" fontId="21" fillId="27" borderId="358">
      <alignment horizontal="left" vertical="center" wrapText="1" indent="2"/>
    </xf>
    <xf numFmtId="0" fontId="21" fillId="0" borderId="358">
      <alignment horizontal="left" vertical="center" wrapText="1" indent="2"/>
    </xf>
    <xf numFmtId="0" fontId="49" fillId="49" borderId="351" applyNumberFormat="0" applyAlignment="0" applyProtection="0"/>
    <xf numFmtId="0" fontId="45" fillId="36" borderId="352" applyNumberFormat="0" applyAlignment="0" applyProtection="0"/>
    <xf numFmtId="0" fontId="32" fillId="49" borderId="352" applyNumberFormat="0" applyAlignment="0" applyProtection="0"/>
    <xf numFmtId="0" fontId="30" fillId="49" borderId="351" applyNumberFormat="0" applyAlignment="0" applyProtection="0"/>
    <xf numFmtId="0" fontId="18" fillId="27" borderId="357">
      <alignment horizontal="right" vertical="center"/>
    </xf>
    <xf numFmtId="0" fontId="23" fillId="25" borderId="355">
      <alignment horizontal="right" vertical="center"/>
    </xf>
    <xf numFmtId="4" fontId="18" fillId="25" borderId="355">
      <alignment horizontal="right" vertical="center"/>
    </xf>
    <xf numFmtId="4" fontId="18" fillId="27" borderId="355">
      <alignment horizontal="right" vertical="center"/>
    </xf>
    <xf numFmtId="49" fontId="21" fillId="0" borderId="356" applyNumberFormat="0" applyFont="0" applyFill="0" applyBorder="0" applyProtection="0">
      <alignment horizontal="left" vertical="center" indent="5"/>
    </xf>
    <xf numFmtId="4" fontId="21" fillId="0" borderId="355" applyFill="0" applyBorder="0" applyProtection="0">
      <alignment horizontal="right" vertical="center"/>
    </xf>
    <xf numFmtId="4" fontId="18" fillId="25" borderId="355">
      <alignment horizontal="right" vertical="center"/>
    </xf>
    <xf numFmtId="0" fontId="45" fillId="36" borderId="352" applyNumberFormat="0" applyAlignment="0" applyProtection="0"/>
    <xf numFmtId="0" fontId="36" fillId="36" borderId="352" applyNumberFormat="0" applyAlignment="0" applyProtection="0"/>
    <xf numFmtId="0" fontId="32" fillId="49" borderId="352" applyNumberFormat="0" applyAlignment="0" applyProtection="0"/>
    <xf numFmtId="0" fontId="21" fillId="27" borderId="358">
      <alignment horizontal="left" vertical="center" wrapText="1" indent="2"/>
    </xf>
    <xf numFmtId="0" fontId="21" fillId="0" borderId="358">
      <alignment horizontal="left" vertical="center" wrapText="1" indent="2"/>
    </xf>
    <xf numFmtId="0" fontId="21" fillId="27" borderId="358">
      <alignment horizontal="left" vertical="center" wrapText="1" indent="2"/>
    </xf>
    <xf numFmtId="4" fontId="18" fillId="27" borderId="364">
      <alignment horizontal="right" vertical="center"/>
    </xf>
    <xf numFmtId="0" fontId="45" fillId="36" borderId="367" applyNumberFormat="0" applyAlignment="0" applyProtection="0"/>
    <xf numFmtId="0" fontId="5" fillId="4" borderId="1" applyNumberFormat="0" applyAlignment="0" applyProtection="0"/>
    <xf numFmtId="4" fontId="21" fillId="26" borderId="376"/>
    <xf numFmtId="4" fontId="18" fillId="27" borderId="363">
      <alignment horizontal="right" vertical="center"/>
    </xf>
    <xf numFmtId="0" fontId="18" fillId="27" borderId="364">
      <alignment horizontal="right" vertical="center"/>
    </xf>
    <xf numFmtId="4" fontId="18" fillId="27" borderId="364">
      <alignment horizontal="right" vertical="center"/>
    </xf>
    <xf numFmtId="0" fontId="18" fillId="27" borderId="363">
      <alignment horizontal="right" vertical="center"/>
    </xf>
    <xf numFmtId="4" fontId="18" fillId="25" borderId="363">
      <alignment horizontal="right" vertical="center"/>
    </xf>
    <xf numFmtId="0" fontId="23" fillId="25" borderId="363">
      <alignment horizontal="right" vertical="center"/>
    </xf>
    <xf numFmtId="0" fontId="49" fillId="49" borderId="374" applyNumberFormat="0" applyAlignment="0" applyProtection="0"/>
    <xf numFmtId="0" fontId="1" fillId="15" borderId="0" applyNumberFormat="0" applyBorder="0" applyAlignment="0" applyProtection="0"/>
    <xf numFmtId="49" fontId="20" fillId="0" borderId="376" applyNumberFormat="0" applyFill="0" applyBorder="0" applyProtection="0">
      <alignment horizontal="left" vertical="center"/>
    </xf>
    <xf numFmtId="0" fontId="18" fillId="25" borderId="370">
      <alignment horizontal="right" vertical="center"/>
    </xf>
    <xf numFmtId="0" fontId="45" fillId="36" borderId="381" applyNumberFormat="0" applyAlignment="0" applyProtection="0"/>
    <xf numFmtId="0" fontId="18" fillId="27" borderId="376">
      <alignment horizontal="right" vertical="center"/>
    </xf>
    <xf numFmtId="0" fontId="27" fillId="52" borderId="362" applyNumberFormat="0" applyFont="0" applyAlignment="0" applyProtection="0"/>
    <xf numFmtId="4" fontId="18" fillId="27" borderId="371">
      <alignment horizontal="right" vertical="center"/>
    </xf>
    <xf numFmtId="0" fontId="9" fillId="16" borderId="0" applyNumberFormat="0" applyBorder="0" applyAlignment="0" applyProtection="0"/>
    <xf numFmtId="0" fontId="52" fillId="0" borderId="382" applyNumberFormat="0" applyFill="0" applyAlignment="0" applyProtection="0"/>
    <xf numFmtId="4" fontId="21" fillId="26" borderId="376"/>
    <xf numFmtId="0" fontId="52" fillId="0" borderId="368" applyNumberFormat="0" applyFill="0" applyAlignment="0" applyProtection="0"/>
    <xf numFmtId="0" fontId="6" fillId="0" borderId="0" applyNumberFormat="0" applyFill="0" applyBorder="0" applyAlignment="0" applyProtection="0"/>
    <xf numFmtId="0" fontId="18" fillId="27" borderId="371">
      <alignment horizontal="right" vertical="center"/>
    </xf>
    <xf numFmtId="0" fontId="27" fillId="52" borderId="375" applyNumberFormat="0" applyFont="0" applyAlignment="0" applyProtection="0"/>
    <xf numFmtId="4" fontId="18" fillId="27" borderId="371">
      <alignment horizontal="right" vertical="center"/>
    </xf>
    <xf numFmtId="0" fontId="45" fillId="36" borderId="367" applyNumberFormat="0" applyAlignment="0" applyProtection="0"/>
    <xf numFmtId="0" fontId="36" fillId="36" borderId="367" applyNumberFormat="0" applyAlignment="0" applyProtection="0"/>
    <xf numFmtId="0" fontId="49" fillId="49" borderId="380" applyNumberFormat="0" applyAlignment="0" applyProtection="0"/>
    <xf numFmtId="4" fontId="18" fillId="25" borderId="370">
      <alignment horizontal="right" vertical="center"/>
    </xf>
    <xf numFmtId="0" fontId="37" fillId="0" borderId="368" applyNumberFormat="0" applyFill="0" applyAlignment="0" applyProtection="0"/>
    <xf numFmtId="49" fontId="20" fillId="0" borderId="376" applyNumberFormat="0" applyFill="0" applyBorder="0" applyProtection="0">
      <alignment horizontal="left" vertical="center"/>
    </xf>
    <xf numFmtId="0" fontId="27" fillId="52" borderId="375" applyNumberFormat="0" applyFont="0" applyAlignment="0" applyProtection="0"/>
    <xf numFmtId="0" fontId="52" fillId="0" borderId="368" applyNumberFormat="0" applyFill="0" applyAlignment="0" applyProtection="0"/>
    <xf numFmtId="0" fontId="18" fillId="27" borderId="370">
      <alignment horizontal="right" vertical="center"/>
    </xf>
    <xf numFmtId="4" fontId="21" fillId="0" borderId="355" applyFill="0" applyBorder="0" applyProtection="0">
      <alignment horizontal="right" vertical="center"/>
    </xf>
    <xf numFmtId="0" fontId="27" fillId="52" borderId="362" applyNumberFormat="0" applyFont="0" applyAlignment="0" applyProtection="0"/>
    <xf numFmtId="4" fontId="18" fillId="27" borderId="370">
      <alignment horizontal="right" vertical="center"/>
    </xf>
    <xf numFmtId="49" fontId="21" fillId="0" borderId="370" applyNumberFormat="0" applyFont="0" applyFill="0" applyBorder="0" applyProtection="0">
      <alignment horizontal="left" vertical="center" indent="2"/>
    </xf>
    <xf numFmtId="0" fontId="19" fillId="52" borderId="362" applyNumberFormat="0" applyFont="0" applyAlignment="0" applyProtection="0"/>
    <xf numFmtId="4" fontId="21" fillId="26" borderId="376"/>
    <xf numFmtId="0" fontId="7" fillId="0" borderId="0" applyNumberFormat="0" applyFill="0" applyBorder="0" applyAlignment="0" applyProtection="0"/>
    <xf numFmtId="0" fontId="1" fillId="11" borderId="0" applyNumberFormat="0" applyBorder="0" applyAlignment="0" applyProtection="0"/>
    <xf numFmtId="49" fontId="21" fillId="0" borderId="377" applyNumberFormat="0" applyFont="0" applyFill="0" applyBorder="0" applyProtection="0">
      <alignment horizontal="left" vertical="center" indent="5"/>
    </xf>
    <xf numFmtId="4" fontId="21" fillId="0" borderId="370" applyFill="0" applyBorder="0" applyProtection="0">
      <alignment horizontal="right" vertical="center"/>
    </xf>
    <xf numFmtId="0" fontId="37" fillId="0" borderId="382" applyNumberFormat="0" applyFill="0" applyAlignment="0" applyProtection="0"/>
    <xf numFmtId="0" fontId="18" fillId="25" borderId="370">
      <alignment horizontal="right" vertical="center"/>
    </xf>
    <xf numFmtId="0" fontId="32" fillId="49" borderId="367" applyNumberFormat="0" applyAlignment="0" applyProtection="0"/>
    <xf numFmtId="0" fontId="5" fillId="4" borderId="1" applyNumberFormat="0" applyAlignment="0" applyProtection="0"/>
    <xf numFmtId="0" fontId="32" fillId="49" borderId="367" applyNumberFormat="0" applyAlignment="0" applyProtection="0"/>
    <xf numFmtId="0" fontId="1" fillId="21" borderId="0" applyNumberFormat="0" applyBorder="0" applyAlignment="0" applyProtection="0"/>
    <xf numFmtId="0" fontId="37" fillId="0" borderId="361" applyNumberFormat="0" applyFill="0" applyAlignment="0" applyProtection="0"/>
    <xf numFmtId="0" fontId="23" fillId="25" borderId="370">
      <alignment horizontal="right" vertical="center"/>
    </xf>
    <xf numFmtId="4" fontId="18" fillId="27" borderId="365">
      <alignment horizontal="right" vertical="center"/>
    </xf>
    <xf numFmtId="0" fontId="45" fillId="36" borderId="360" applyNumberFormat="0" applyAlignment="0" applyProtection="0"/>
    <xf numFmtId="0" fontId="1" fillId="11" borderId="0" applyNumberFormat="0" applyBorder="0" applyAlignment="0" applyProtection="0"/>
    <xf numFmtId="0" fontId="21" fillId="0" borderId="370">
      <alignment horizontal="right" vertical="center"/>
    </xf>
    <xf numFmtId="0" fontId="33" fillId="49" borderId="381" applyNumberFormat="0" applyAlignment="0" applyProtection="0"/>
    <xf numFmtId="0" fontId="18" fillId="27" borderId="355">
      <alignment horizontal="right" vertical="center"/>
    </xf>
    <xf numFmtId="4" fontId="18" fillId="27" borderId="370">
      <alignment horizontal="right" vertical="center"/>
    </xf>
    <xf numFmtId="0" fontId="1" fillId="12" borderId="0" applyNumberFormat="0" applyBorder="0" applyAlignment="0" applyProtection="0"/>
    <xf numFmtId="167" fontId="21" fillId="53" borderId="363" applyNumberFormat="0" applyFont="0" applyBorder="0" applyAlignment="0" applyProtection="0">
      <alignment horizontal="right" vertical="center"/>
    </xf>
    <xf numFmtId="0" fontId="30" fillId="49" borderId="359" applyNumberFormat="0" applyAlignment="0" applyProtection="0"/>
    <xf numFmtId="0" fontId="33" fillId="49" borderId="360" applyNumberFormat="0" applyAlignment="0" applyProtection="0"/>
    <xf numFmtId="4" fontId="18" fillId="25" borderId="363">
      <alignment horizontal="right" vertical="center"/>
    </xf>
    <xf numFmtId="0" fontId="18" fillId="25" borderId="363">
      <alignment horizontal="right" vertical="center"/>
    </xf>
    <xf numFmtId="0" fontId="21" fillId="27" borderId="366">
      <alignment horizontal="left" vertical="center" wrapText="1" indent="2"/>
    </xf>
    <xf numFmtId="0" fontId="52" fillId="0" borderId="361" applyNumberFormat="0" applyFill="0" applyAlignment="0" applyProtection="0"/>
    <xf numFmtId="0" fontId="27" fillId="52" borderId="369" applyNumberFormat="0" applyFont="0" applyAlignment="0" applyProtection="0"/>
    <xf numFmtId="0" fontId="18" fillId="27" borderId="372">
      <alignment horizontal="right" vertical="center"/>
    </xf>
    <xf numFmtId="0" fontId="1" fillId="14" borderId="0" applyNumberFormat="0" applyBorder="0" applyAlignment="0" applyProtection="0"/>
    <xf numFmtId="0" fontId="1" fillId="5" borderId="0" applyNumberFormat="0" applyBorder="0" applyAlignment="0" applyProtection="0"/>
    <xf numFmtId="0" fontId="21" fillId="0" borderId="363" applyNumberFormat="0" applyFill="0" applyAlignment="0" applyProtection="0"/>
    <xf numFmtId="0" fontId="21" fillId="0" borderId="370" applyNumberFormat="0" applyFill="0" applyAlignment="0" applyProtection="0"/>
    <xf numFmtId="0" fontId="37" fillId="0" borderId="368" applyNumberFormat="0" applyFill="0" applyAlignment="0" applyProtection="0"/>
    <xf numFmtId="0" fontId="23" fillId="25" borderId="370">
      <alignment horizontal="right" vertical="center"/>
    </xf>
    <xf numFmtId="0" fontId="32" fillId="49" borderId="381" applyNumberFormat="0" applyAlignment="0" applyProtection="0"/>
    <xf numFmtId="0" fontId="33" fillId="49" borderId="360" applyNumberFormat="0" applyAlignment="0" applyProtection="0"/>
    <xf numFmtId="0" fontId="21" fillId="26" borderId="363"/>
    <xf numFmtId="0" fontId="1" fillId="11" borderId="0" applyNumberFormat="0" applyBorder="0" applyAlignment="0" applyProtection="0"/>
    <xf numFmtId="0" fontId="9" fillId="10" borderId="0" applyNumberFormat="0" applyBorder="0" applyAlignment="0" applyProtection="0"/>
    <xf numFmtId="0" fontId="21" fillId="25" borderId="364">
      <alignment horizontal="left" vertical="center"/>
    </xf>
    <xf numFmtId="0" fontId="52" fillId="0" borderId="361" applyNumberFormat="0" applyFill="0" applyAlignment="0" applyProtection="0"/>
    <xf numFmtId="4" fontId="18" fillId="27" borderId="365">
      <alignment horizontal="right" vertical="center"/>
    </xf>
    <xf numFmtId="0" fontId="18" fillId="27" borderId="364">
      <alignment horizontal="right" vertical="center"/>
    </xf>
    <xf numFmtId="0" fontId="21" fillId="27" borderId="366">
      <alignment horizontal="left" vertical="center" wrapText="1" indent="2"/>
    </xf>
    <xf numFmtId="0" fontId="9" fillId="19" borderId="0" applyNumberFormat="0" applyBorder="0" applyAlignment="0" applyProtection="0"/>
    <xf numFmtId="4" fontId="18" fillId="27" borderId="376">
      <alignment horizontal="right" vertical="center"/>
    </xf>
    <xf numFmtId="0" fontId="52" fillId="0" borderId="368" applyNumberFormat="0" applyFill="0" applyAlignment="0" applyProtection="0"/>
    <xf numFmtId="0" fontId="18" fillId="27" borderId="370">
      <alignment horizontal="right" vertical="center"/>
    </xf>
    <xf numFmtId="0" fontId="21" fillId="0" borderId="363">
      <alignment horizontal="right" vertical="center"/>
    </xf>
    <xf numFmtId="49" fontId="21" fillId="0" borderId="377" applyNumberFormat="0" applyFont="0" applyFill="0" applyBorder="0" applyProtection="0">
      <alignment horizontal="left" vertical="center" indent="5"/>
    </xf>
    <xf numFmtId="0" fontId="21" fillId="0" borderId="355">
      <alignment horizontal="right" vertical="center"/>
    </xf>
    <xf numFmtId="0" fontId="1" fillId="14" borderId="0" applyNumberFormat="0" applyBorder="0" applyAlignment="0" applyProtection="0"/>
    <xf numFmtId="0" fontId="1" fillId="8" borderId="0" applyNumberFormat="0" applyBorder="0" applyAlignment="0" applyProtection="0"/>
    <xf numFmtId="4" fontId="21" fillId="26" borderId="370"/>
    <xf numFmtId="0" fontId="5" fillId="4" borderId="1" applyNumberFormat="0" applyAlignment="0" applyProtection="0"/>
    <xf numFmtId="49" fontId="21" fillId="0" borderId="364" applyNumberFormat="0" applyFont="0" applyFill="0" applyBorder="0" applyProtection="0">
      <alignment horizontal="left" vertical="center" indent="5"/>
    </xf>
    <xf numFmtId="0" fontId="18" fillId="27" borderId="364">
      <alignment horizontal="right" vertical="center"/>
    </xf>
    <xf numFmtId="49" fontId="20" fillId="0" borderId="363" applyNumberFormat="0" applyFill="0" applyBorder="0" applyProtection="0">
      <alignment horizontal="left" vertical="center"/>
    </xf>
    <xf numFmtId="0" fontId="21" fillId="25" borderId="364">
      <alignment horizontal="left" vertical="center"/>
    </xf>
    <xf numFmtId="0" fontId="21" fillId="27" borderId="373">
      <alignment horizontal="left" vertical="center" wrapText="1" indent="2"/>
    </xf>
    <xf numFmtId="4" fontId="18" fillId="27" borderId="377">
      <alignment horizontal="right" vertical="center"/>
    </xf>
    <xf numFmtId="0" fontId="1" fillId="17" borderId="0" applyNumberFormat="0" applyBorder="0" applyAlignment="0" applyProtection="0"/>
    <xf numFmtId="0" fontId="19" fillId="52" borderId="362" applyNumberFormat="0" applyFont="0" applyAlignment="0" applyProtection="0"/>
    <xf numFmtId="4" fontId="21" fillId="0" borderId="370" applyFill="0" applyBorder="0" applyProtection="0">
      <alignment horizontal="right" vertical="center"/>
    </xf>
    <xf numFmtId="49" fontId="21" fillId="0" borderId="370" applyNumberFormat="0" applyFont="0" applyFill="0" applyBorder="0" applyProtection="0">
      <alignment horizontal="left" vertical="center" indent="2"/>
    </xf>
    <xf numFmtId="0" fontId="4" fillId="4" borderId="2" applyNumberFormat="0" applyAlignment="0" applyProtection="0"/>
    <xf numFmtId="0" fontId="32" fillId="49" borderId="360" applyNumberFormat="0" applyAlignment="0" applyProtection="0"/>
    <xf numFmtId="4" fontId="21" fillId="26" borderId="370"/>
    <xf numFmtId="4" fontId="21" fillId="26" borderId="370"/>
    <xf numFmtId="49" fontId="20" fillId="0" borderId="363" applyNumberFormat="0" applyFill="0" applyBorder="0" applyProtection="0">
      <alignment horizontal="left" vertical="center"/>
    </xf>
    <xf numFmtId="4" fontId="23" fillId="25" borderId="376">
      <alignment horizontal="right" vertical="center"/>
    </xf>
    <xf numFmtId="0" fontId="27" fillId="52" borderId="375" applyNumberFormat="0" applyFont="0" applyAlignment="0" applyProtection="0"/>
    <xf numFmtId="0" fontId="37" fillId="0" borderId="361" applyNumberFormat="0" applyFill="0" applyAlignment="0" applyProtection="0"/>
    <xf numFmtId="0" fontId="33" fillId="49" borderId="367" applyNumberFormat="0" applyAlignment="0" applyProtection="0"/>
    <xf numFmtId="0" fontId="18" fillId="27" borderId="371">
      <alignment horizontal="right" vertical="center"/>
    </xf>
    <xf numFmtId="0" fontId="1" fillId="20" borderId="0" applyNumberFormat="0" applyBorder="0" applyAlignment="0" applyProtection="0"/>
    <xf numFmtId="0" fontId="8" fillId="0" borderId="3" applyNumberFormat="0" applyFill="0" applyAlignment="0" applyProtection="0"/>
    <xf numFmtId="0" fontId="32" fillId="49" borderId="367" applyNumberFormat="0" applyAlignment="0" applyProtection="0"/>
    <xf numFmtId="4" fontId="21" fillId="0" borderId="363" applyFill="0" applyBorder="0" applyProtection="0">
      <alignment horizontal="right" vertical="center"/>
    </xf>
    <xf numFmtId="0" fontId="1" fillId="11" borderId="0" applyNumberFormat="0" applyBorder="0" applyAlignment="0" applyProtection="0"/>
    <xf numFmtId="0" fontId="27" fillId="52" borderId="369" applyNumberFormat="0" applyFont="0" applyAlignment="0" applyProtection="0"/>
    <xf numFmtId="0" fontId="52" fillId="0" borderId="368" applyNumberFormat="0" applyFill="0" applyAlignment="0" applyProtection="0"/>
    <xf numFmtId="0" fontId="18" fillId="27" borderId="363">
      <alignment horizontal="right" vertical="center"/>
    </xf>
    <xf numFmtId="0" fontId="21" fillId="0" borderId="366">
      <alignment horizontal="left" vertical="center" wrapText="1" indent="2"/>
    </xf>
    <xf numFmtId="0" fontId="33" fillId="49" borderId="360" applyNumberFormat="0" applyAlignment="0" applyProtection="0"/>
    <xf numFmtId="0" fontId="49" fillId="49" borderId="359" applyNumberFormat="0" applyAlignment="0" applyProtection="0"/>
    <xf numFmtId="0" fontId="49" fillId="49" borderId="359" applyNumberFormat="0" applyAlignment="0" applyProtection="0"/>
    <xf numFmtId="4" fontId="18" fillId="25" borderId="363">
      <alignment horizontal="right" vertical="center"/>
    </xf>
    <xf numFmtId="0" fontId="21" fillId="27" borderId="366">
      <alignment horizontal="left" vertical="center" wrapText="1" indent="2"/>
    </xf>
    <xf numFmtId="0" fontId="21" fillId="0" borderId="366">
      <alignment horizontal="left" vertical="center" wrapText="1" indent="2"/>
    </xf>
    <xf numFmtId="4" fontId="21" fillId="26" borderId="363"/>
    <xf numFmtId="0" fontId="18" fillId="27" borderId="365">
      <alignment horizontal="right" vertical="center"/>
    </xf>
    <xf numFmtId="167" fontId="21" fillId="53" borderId="363" applyNumberFormat="0" applyFont="0" applyBorder="0" applyAlignment="0" applyProtection="0">
      <alignment horizontal="right" vertical="center"/>
    </xf>
    <xf numFmtId="0" fontId="45" fillId="36" borderId="360" applyNumberFormat="0" applyAlignment="0" applyProtection="0"/>
    <xf numFmtId="0" fontId="18" fillId="27" borderId="363">
      <alignment horizontal="right" vertical="center"/>
    </xf>
    <xf numFmtId="0" fontId="19" fillId="52" borderId="362" applyNumberFormat="0" applyFont="0" applyAlignment="0" applyProtection="0"/>
    <xf numFmtId="4" fontId="18" fillId="27" borderId="364">
      <alignment horizontal="right" vertical="center"/>
    </xf>
    <xf numFmtId="167" fontId="21" fillId="53" borderId="363" applyNumberFormat="0" applyFont="0" applyBorder="0" applyAlignment="0" applyProtection="0">
      <alignment horizontal="right" vertical="center"/>
    </xf>
    <xf numFmtId="0" fontId="33" fillId="49" borderId="367" applyNumberFormat="0" applyAlignment="0" applyProtection="0"/>
    <xf numFmtId="4" fontId="18" fillId="27" borderId="377">
      <alignment horizontal="right" vertical="center"/>
    </xf>
    <xf numFmtId="0" fontId="23" fillId="25" borderId="370">
      <alignment horizontal="right" vertical="center"/>
    </xf>
    <xf numFmtId="0" fontId="27" fillId="52" borderId="369" applyNumberFormat="0" applyFont="0" applyAlignment="0" applyProtection="0"/>
    <xf numFmtId="0" fontId="45" fillId="36" borderId="381" applyNumberFormat="0" applyAlignment="0" applyProtection="0"/>
    <xf numFmtId="0" fontId="49" fillId="49" borderId="374" applyNumberFormat="0" applyAlignment="0" applyProtection="0"/>
    <xf numFmtId="0" fontId="21" fillId="0" borderId="363">
      <alignment horizontal="right" vertical="center"/>
    </xf>
    <xf numFmtId="0" fontId="30" fillId="49" borderId="380" applyNumberFormat="0" applyAlignment="0" applyProtection="0"/>
    <xf numFmtId="0" fontId="21" fillId="27" borderId="379">
      <alignment horizontal="left" vertical="center" wrapText="1" indent="2"/>
    </xf>
    <xf numFmtId="0" fontId="9" fillId="13" borderId="0" applyNumberFormat="0" applyBorder="0" applyAlignment="0" applyProtection="0"/>
    <xf numFmtId="0" fontId="18" fillId="27" borderId="371">
      <alignment horizontal="right" vertical="center"/>
    </xf>
    <xf numFmtId="0" fontId="4" fillId="4" borderId="2" applyNumberFormat="0" applyAlignment="0" applyProtection="0"/>
    <xf numFmtId="0" fontId="21" fillId="0" borderId="370">
      <alignment horizontal="right" vertical="center"/>
    </xf>
    <xf numFmtId="0" fontId="19" fillId="52" borderId="369" applyNumberFormat="0" applyFont="0" applyAlignment="0" applyProtection="0"/>
    <xf numFmtId="0" fontId="21" fillId="0" borderId="376" applyNumberFormat="0" applyFill="0" applyAlignment="0" applyProtection="0"/>
    <xf numFmtId="0" fontId="9" fillId="13" borderId="0" applyNumberFormat="0" applyBorder="0" applyAlignment="0" applyProtection="0"/>
    <xf numFmtId="0" fontId="36" fillId="36" borderId="360" applyNumberFormat="0" applyAlignment="0" applyProtection="0"/>
    <xf numFmtId="0" fontId="52" fillId="0" borderId="361" applyNumberFormat="0" applyFill="0" applyAlignment="0" applyProtection="0"/>
    <xf numFmtId="0" fontId="32" fillId="49" borderId="381" applyNumberFormat="0" applyAlignment="0" applyProtection="0"/>
    <xf numFmtId="4" fontId="18" fillId="27" borderId="370">
      <alignment horizontal="right" vertical="center"/>
    </xf>
    <xf numFmtId="0" fontId="52" fillId="0" borderId="361" applyNumberFormat="0" applyFill="0" applyAlignment="0" applyProtection="0"/>
    <xf numFmtId="0" fontId="33" fillId="49" borderId="360" applyNumberFormat="0" applyAlignment="0" applyProtection="0"/>
    <xf numFmtId="0" fontId="19" fillId="52" borderId="362" applyNumberFormat="0" applyFont="0" applyAlignment="0" applyProtection="0"/>
    <xf numFmtId="0" fontId="30" fillId="49" borderId="374" applyNumberFormat="0" applyAlignment="0" applyProtection="0"/>
    <xf numFmtId="0" fontId="9" fillId="16" borderId="0" applyNumberFormat="0" applyBorder="0" applyAlignment="0" applyProtection="0"/>
    <xf numFmtId="0" fontId="49" fillId="49" borderId="380" applyNumberFormat="0" applyAlignment="0" applyProtection="0"/>
    <xf numFmtId="0" fontId="21" fillId="0" borderId="373">
      <alignment horizontal="left" vertical="center" wrapText="1" indent="2"/>
    </xf>
    <xf numFmtId="0" fontId="21" fillId="0" borderId="366">
      <alignment horizontal="left" vertical="center" wrapText="1" indent="2"/>
    </xf>
    <xf numFmtId="0" fontId="4" fillId="4" borderId="2" applyNumberFormat="0" applyAlignment="0" applyProtection="0"/>
    <xf numFmtId="4" fontId="21" fillId="26" borderId="363"/>
    <xf numFmtId="0" fontId="19" fillId="52" borderId="362" applyNumberFormat="0" applyFont="0" applyAlignment="0" applyProtection="0"/>
    <xf numFmtId="0" fontId="18" fillId="27" borderId="365">
      <alignment horizontal="right" vertical="center"/>
    </xf>
    <xf numFmtId="0" fontId="33" fillId="49" borderId="360" applyNumberFormat="0" applyAlignment="0" applyProtection="0"/>
    <xf numFmtId="4" fontId="18" fillId="27" borderId="363">
      <alignment horizontal="right" vertical="center"/>
    </xf>
    <xf numFmtId="167" fontId="21" fillId="53" borderId="370" applyNumberFormat="0" applyFont="0" applyBorder="0" applyAlignment="0" applyProtection="0">
      <alignment horizontal="right" vertical="center"/>
    </xf>
    <xf numFmtId="0" fontId="21" fillId="0" borderId="363" applyNumberFormat="0" applyFill="0" applyAlignment="0" applyProtection="0"/>
    <xf numFmtId="0" fontId="18" fillId="27" borderId="365">
      <alignment horizontal="right" vertical="center"/>
    </xf>
    <xf numFmtId="0" fontId="33" fillId="49" borderId="367" applyNumberFormat="0" applyAlignment="0" applyProtection="0"/>
    <xf numFmtId="0" fontId="1" fillId="17" borderId="0" applyNumberFormat="0" applyBorder="0" applyAlignment="0" applyProtection="0"/>
    <xf numFmtId="0" fontId="21" fillId="0" borderId="370">
      <alignment horizontal="right" vertical="center"/>
    </xf>
    <xf numFmtId="0" fontId="9" fillId="13" borderId="0" applyNumberFormat="0" applyBorder="0" applyAlignment="0" applyProtection="0"/>
    <xf numFmtId="0" fontId="9" fillId="7" borderId="0" applyNumberFormat="0" applyBorder="0" applyAlignment="0" applyProtection="0"/>
    <xf numFmtId="167" fontId="21" fillId="53" borderId="370" applyNumberFormat="0" applyFont="0" applyBorder="0" applyAlignment="0" applyProtection="0">
      <alignment horizontal="right" vertical="center"/>
    </xf>
    <xf numFmtId="0" fontId="36" fillId="36" borderId="360" applyNumberFormat="0" applyAlignment="0" applyProtection="0"/>
    <xf numFmtId="0" fontId="21" fillId="27" borderId="366">
      <alignment horizontal="left" vertical="center" wrapText="1" indent="2"/>
    </xf>
    <xf numFmtId="0" fontId="32" fillId="49" borderId="360" applyNumberFormat="0" applyAlignment="0" applyProtection="0"/>
    <xf numFmtId="0" fontId="32" fillId="49" borderId="367" applyNumberFormat="0" applyAlignment="0" applyProtection="0"/>
    <xf numFmtId="0" fontId="21" fillId="0" borderId="363">
      <alignment horizontal="right" vertical="center"/>
    </xf>
    <xf numFmtId="0" fontId="27" fillId="52" borderId="362" applyNumberFormat="0" applyFont="0" applyAlignment="0" applyProtection="0"/>
    <xf numFmtId="0" fontId="21" fillId="0" borderId="370" applyNumberFormat="0" applyFill="0" applyAlignment="0" applyProtection="0"/>
    <xf numFmtId="0" fontId="21" fillId="0" borderId="373">
      <alignment horizontal="left" vertical="center" wrapText="1" indent="2"/>
    </xf>
    <xf numFmtId="0" fontId="30" fillId="49" borderId="374" applyNumberFormat="0" applyAlignment="0" applyProtection="0"/>
    <xf numFmtId="49" fontId="21" fillId="0" borderId="364" applyNumberFormat="0" applyFont="0" applyFill="0" applyBorder="0" applyProtection="0">
      <alignment horizontal="left" vertical="center" indent="5"/>
    </xf>
    <xf numFmtId="0" fontId="52" fillId="0" borderId="382" applyNumberFormat="0" applyFill="0" applyAlignment="0" applyProtection="0"/>
    <xf numFmtId="0" fontId="52" fillId="0" borderId="368" applyNumberFormat="0" applyFill="0" applyAlignment="0" applyProtection="0"/>
    <xf numFmtId="0" fontId="33" fillId="49" borderId="367" applyNumberFormat="0" applyAlignment="0" applyProtection="0"/>
    <xf numFmtId="167" fontId="21" fillId="53" borderId="370" applyNumberFormat="0" applyFont="0" applyBorder="0" applyAlignment="0" applyProtection="0">
      <alignment horizontal="right" vertical="center"/>
    </xf>
    <xf numFmtId="0" fontId="30" fillId="49" borderId="359" applyNumberFormat="0" applyAlignment="0" applyProtection="0"/>
    <xf numFmtId="4" fontId="21" fillId="26" borderId="370"/>
    <xf numFmtId="0" fontId="9" fillId="19" borderId="0" applyNumberFormat="0" applyBorder="0" applyAlignment="0" applyProtection="0"/>
    <xf numFmtId="0" fontId="27" fillId="52" borderId="375" applyNumberFormat="0" applyFont="0" applyAlignment="0" applyProtection="0"/>
    <xf numFmtId="0" fontId="9" fillId="7" borderId="0" applyNumberFormat="0" applyBorder="0" applyAlignment="0" applyProtection="0"/>
    <xf numFmtId="0" fontId="9" fillId="22" borderId="0" applyNumberFormat="0" applyBorder="0" applyAlignment="0" applyProtection="0"/>
    <xf numFmtId="0" fontId="9" fillId="10" borderId="0" applyNumberFormat="0" applyBorder="0" applyAlignment="0" applyProtection="0"/>
    <xf numFmtId="0" fontId="1" fillId="5" borderId="0" applyNumberFormat="0" applyBorder="0" applyAlignment="0" applyProtection="0"/>
    <xf numFmtId="4" fontId="18" fillId="27" borderId="371">
      <alignment horizontal="right" vertical="center"/>
    </xf>
    <xf numFmtId="0" fontId="1" fillId="18" borderId="0" applyNumberFormat="0" applyBorder="0" applyAlignment="0" applyProtection="0"/>
    <xf numFmtId="49" fontId="21" fillId="0" borderId="377" applyNumberFormat="0" applyFont="0" applyFill="0" applyBorder="0" applyProtection="0">
      <alignment horizontal="left" vertical="center" indent="5"/>
    </xf>
    <xf numFmtId="0" fontId="9" fillId="16" borderId="0" applyNumberFormat="0" applyBorder="0" applyAlignment="0" applyProtection="0"/>
    <xf numFmtId="0" fontId="37" fillId="0" borderId="368" applyNumberFormat="0" applyFill="0" applyAlignment="0" applyProtection="0"/>
    <xf numFmtId="49" fontId="20" fillId="0" borderId="363" applyNumberFormat="0" applyFill="0" applyBorder="0" applyProtection="0">
      <alignment horizontal="left" vertical="center"/>
    </xf>
    <xf numFmtId="0" fontId="52" fillId="0" borderId="361" applyNumberFormat="0" applyFill="0" applyAlignment="0" applyProtection="0"/>
    <xf numFmtId="0" fontId="45" fillId="36" borderId="360" applyNumberFormat="0" applyAlignment="0" applyProtection="0"/>
    <xf numFmtId="4" fontId="18" fillId="27" borderId="365">
      <alignment horizontal="right" vertical="center"/>
    </xf>
    <xf numFmtId="0" fontId="32" fillId="49" borderId="360" applyNumberFormat="0" applyAlignment="0" applyProtection="0"/>
    <xf numFmtId="0" fontId="36" fillId="36" borderId="381" applyNumberFormat="0" applyAlignment="0" applyProtection="0"/>
    <xf numFmtId="0" fontId="8" fillId="0" borderId="3" applyNumberFormat="0" applyFill="0" applyAlignment="0" applyProtection="0"/>
    <xf numFmtId="0" fontId="52" fillId="0" borderId="361" applyNumberFormat="0" applyFill="0" applyAlignment="0" applyProtection="0"/>
    <xf numFmtId="0" fontId="21" fillId="25" borderId="377">
      <alignment horizontal="left" vertical="center"/>
    </xf>
    <xf numFmtId="0" fontId="37" fillId="0" borderId="361" applyNumberFormat="0" applyFill="0" applyAlignment="0" applyProtection="0"/>
    <xf numFmtId="0" fontId="30" fillId="49" borderId="359" applyNumberFormat="0" applyAlignment="0" applyProtection="0"/>
    <xf numFmtId="0" fontId="21" fillId="0" borderId="366">
      <alignment horizontal="left" vertical="center" wrapText="1" indent="2"/>
    </xf>
    <xf numFmtId="0" fontId="32" fillId="49" borderId="360" applyNumberFormat="0" applyAlignment="0" applyProtection="0"/>
    <xf numFmtId="0" fontId="18" fillId="27" borderId="363">
      <alignment horizontal="right" vertical="center"/>
    </xf>
    <xf numFmtId="0" fontId="1" fillId="9" borderId="0" applyNumberFormat="0" applyBorder="0" applyAlignment="0" applyProtection="0"/>
    <xf numFmtId="0" fontId="36" fillId="36" borderId="367" applyNumberFormat="0" applyAlignment="0" applyProtection="0"/>
    <xf numFmtId="49" fontId="21" fillId="0" borderId="364" applyNumberFormat="0" applyFont="0" applyFill="0" applyBorder="0" applyProtection="0">
      <alignment horizontal="left" vertical="center" indent="5"/>
    </xf>
    <xf numFmtId="0" fontId="30" fillId="49" borderId="359" applyNumberFormat="0" applyAlignment="0" applyProtection="0"/>
    <xf numFmtId="0" fontId="18" fillId="27" borderId="365">
      <alignment horizontal="right" vertical="center"/>
    </xf>
    <xf numFmtId="0" fontId="23" fillId="25" borderId="363">
      <alignment horizontal="right" vertical="center"/>
    </xf>
    <xf numFmtId="0" fontId="33" fillId="49" borderId="360" applyNumberFormat="0" applyAlignment="0" applyProtection="0"/>
    <xf numFmtId="4" fontId="21" fillId="26" borderId="363"/>
    <xf numFmtId="0" fontId="36" fillId="36" borderId="360" applyNumberFormat="0" applyAlignment="0" applyProtection="0"/>
    <xf numFmtId="0" fontId="21" fillId="27" borderId="379">
      <alignment horizontal="left" vertical="center" wrapText="1" indent="2"/>
    </xf>
    <xf numFmtId="0" fontId="18" fillId="27" borderId="370">
      <alignment horizontal="right" vertical="center"/>
    </xf>
    <xf numFmtId="0" fontId="49" fillId="49" borderId="374" applyNumberFormat="0" applyAlignment="0" applyProtection="0"/>
    <xf numFmtId="0" fontId="18" fillId="27" borderId="372">
      <alignment horizontal="right" vertical="center"/>
    </xf>
    <xf numFmtId="0" fontId="30" fillId="49" borderId="380" applyNumberFormat="0" applyAlignment="0" applyProtection="0"/>
    <xf numFmtId="0" fontId="32" fillId="49" borderId="360" applyNumberFormat="0" applyAlignment="0" applyProtection="0"/>
    <xf numFmtId="0" fontId="21" fillId="0" borderId="379">
      <alignment horizontal="left" vertical="center" wrapText="1" indent="2"/>
    </xf>
    <xf numFmtId="0" fontId="21" fillId="0" borderId="363">
      <alignment horizontal="right" vertical="center"/>
    </xf>
    <xf numFmtId="0" fontId="33" fillId="49" borderId="360" applyNumberFormat="0" applyAlignment="0" applyProtection="0"/>
    <xf numFmtId="0" fontId="21" fillId="27" borderId="373">
      <alignment horizontal="left" vertical="center" wrapText="1" indent="2"/>
    </xf>
    <xf numFmtId="0" fontId="4" fillId="4" borderId="2" applyNumberFormat="0" applyAlignment="0" applyProtection="0"/>
    <xf numFmtId="0" fontId="21" fillId="25" borderId="371">
      <alignment horizontal="left" vertical="center"/>
    </xf>
    <xf numFmtId="0" fontId="21" fillId="0" borderId="355" applyNumberFormat="0" applyFill="0" applyAlignment="0" applyProtection="0"/>
    <xf numFmtId="4" fontId="23" fillId="25" borderId="376">
      <alignment horizontal="right" vertical="center"/>
    </xf>
    <xf numFmtId="4" fontId="21" fillId="0" borderId="376">
      <alignment horizontal="right" vertical="center"/>
    </xf>
    <xf numFmtId="0" fontId="21" fillId="26" borderId="363"/>
    <xf numFmtId="0" fontId="18" fillId="27" borderId="363">
      <alignment horizontal="right" vertical="center"/>
    </xf>
    <xf numFmtId="0" fontId="36" fillId="36" borderId="360" applyNumberFormat="0" applyAlignment="0" applyProtection="0"/>
    <xf numFmtId="4" fontId="21" fillId="0" borderId="363" applyFill="0" applyBorder="0" applyProtection="0">
      <alignment horizontal="right" vertical="center"/>
    </xf>
    <xf numFmtId="0" fontId="21" fillId="0" borderId="376">
      <alignment horizontal="right" vertical="center"/>
    </xf>
    <xf numFmtId="4" fontId="23" fillId="25" borderId="363">
      <alignment horizontal="right" vertical="center"/>
    </xf>
    <xf numFmtId="0" fontId="9" fillId="16" borderId="0" applyNumberFormat="0" applyBorder="0" applyAlignment="0" applyProtection="0"/>
    <xf numFmtId="0" fontId="32" fillId="49" borderId="360" applyNumberFormat="0" applyAlignment="0" applyProtection="0"/>
    <xf numFmtId="0" fontId="49" fillId="49" borderId="359" applyNumberFormat="0" applyAlignment="0" applyProtection="0"/>
    <xf numFmtId="0" fontId="52" fillId="0" borderId="368" applyNumberFormat="0" applyFill="0" applyAlignment="0" applyProtection="0"/>
    <xf numFmtId="0" fontId="33" fillId="49" borderId="360" applyNumberFormat="0" applyAlignment="0" applyProtection="0"/>
    <xf numFmtId="0" fontId="1" fillId="12" borderId="0" applyNumberFormat="0" applyBorder="0" applyAlignment="0" applyProtection="0"/>
    <xf numFmtId="167" fontId="21" fillId="53" borderId="376" applyNumberFormat="0" applyFont="0" applyBorder="0" applyAlignment="0" applyProtection="0">
      <alignment horizontal="right" vertical="center"/>
    </xf>
    <xf numFmtId="0" fontId="49" fillId="49" borderId="359" applyNumberFormat="0" applyAlignment="0" applyProtection="0"/>
    <xf numFmtId="49" fontId="21" fillId="0" borderId="370" applyNumberFormat="0" applyFont="0" applyFill="0" applyBorder="0" applyProtection="0">
      <alignment horizontal="left" vertical="center" indent="2"/>
    </xf>
    <xf numFmtId="4" fontId="18" fillId="25" borderId="370">
      <alignment horizontal="right" vertical="center"/>
    </xf>
    <xf numFmtId="0" fontId="33" fillId="49" borderId="367" applyNumberFormat="0" applyAlignment="0" applyProtection="0"/>
    <xf numFmtId="4" fontId="21" fillId="0" borderId="363" applyFill="0" applyBorder="0" applyProtection="0">
      <alignment horizontal="right" vertical="center"/>
    </xf>
    <xf numFmtId="4" fontId="18" fillId="27" borderId="363">
      <alignment horizontal="right" vertical="center"/>
    </xf>
    <xf numFmtId="0" fontId="36" fillId="36" borderId="381" applyNumberFormat="0" applyAlignment="0" applyProtection="0"/>
    <xf numFmtId="0" fontId="1" fillId="9" borderId="0" applyNumberFormat="0" applyBorder="0" applyAlignment="0" applyProtection="0"/>
    <xf numFmtId="0" fontId="52" fillId="0" borderId="361" applyNumberFormat="0" applyFill="0" applyAlignment="0" applyProtection="0"/>
    <xf numFmtId="4" fontId="21" fillId="0" borderId="363">
      <alignment horizontal="right" vertical="center"/>
    </xf>
    <xf numFmtId="0" fontId="33" fillId="49" borderId="360" applyNumberFormat="0" applyAlignment="0" applyProtection="0"/>
    <xf numFmtId="4" fontId="18" fillId="27" borderId="363">
      <alignment horizontal="right" vertical="center"/>
    </xf>
    <xf numFmtId="0" fontId="32" fillId="49" borderId="360" applyNumberFormat="0" applyAlignment="0" applyProtection="0"/>
    <xf numFmtId="0" fontId="52" fillId="0" borderId="368" applyNumberFormat="0" applyFill="0" applyAlignment="0" applyProtection="0"/>
    <xf numFmtId="0" fontId="32" fillId="49" borderId="367" applyNumberFormat="0" applyAlignment="0" applyProtection="0"/>
    <xf numFmtId="0" fontId="1" fillId="18" borderId="0" applyNumberFormat="0" applyBorder="0" applyAlignment="0" applyProtection="0"/>
    <xf numFmtId="0" fontId="18" fillId="27" borderId="370">
      <alignment horizontal="right" vertical="center"/>
    </xf>
    <xf numFmtId="0" fontId="18" fillId="25" borderId="363">
      <alignment horizontal="right" vertical="center"/>
    </xf>
    <xf numFmtId="49" fontId="21" fillId="0" borderId="376" applyNumberFormat="0" applyFont="0" applyFill="0" applyBorder="0" applyProtection="0">
      <alignment horizontal="left" vertical="center" indent="2"/>
    </xf>
    <xf numFmtId="0" fontId="33" fillId="49" borderId="381" applyNumberFormat="0" applyAlignment="0" applyProtection="0"/>
    <xf numFmtId="4" fontId="18" fillId="27" borderId="372">
      <alignment horizontal="right" vertical="center"/>
    </xf>
    <xf numFmtId="0" fontId="30" fillId="49" borderId="374" applyNumberFormat="0" applyAlignment="0" applyProtection="0"/>
    <xf numFmtId="49" fontId="21" fillId="0" borderId="363" applyNumberFormat="0" applyFont="0" applyFill="0" applyBorder="0" applyProtection="0">
      <alignment horizontal="left" vertical="center" indent="2"/>
    </xf>
    <xf numFmtId="4" fontId="18" fillId="27" borderId="376">
      <alignment horizontal="right" vertical="center"/>
    </xf>
    <xf numFmtId="0" fontId="32" fillId="49" borderId="360" applyNumberFormat="0" applyAlignment="0" applyProtection="0"/>
    <xf numFmtId="4" fontId="21" fillId="26" borderId="363"/>
    <xf numFmtId="49" fontId="21" fillId="0" borderId="364" applyNumberFormat="0" applyFont="0" applyFill="0" applyBorder="0" applyProtection="0">
      <alignment horizontal="left" vertical="center" indent="5"/>
    </xf>
    <xf numFmtId="0" fontId="37" fillId="0" borderId="361" applyNumberFormat="0" applyFill="0" applyAlignment="0" applyProtection="0"/>
    <xf numFmtId="0" fontId="18" fillId="27" borderId="363">
      <alignment horizontal="right" vertical="center"/>
    </xf>
    <xf numFmtId="0" fontId="52" fillId="0" borderId="368" applyNumberFormat="0" applyFill="0" applyAlignment="0" applyProtection="0"/>
    <xf numFmtId="0" fontId="9" fillId="19" borderId="0" applyNumberFormat="0" applyBorder="0" applyAlignment="0" applyProtection="0"/>
    <xf numFmtId="0" fontId="27" fillId="52" borderId="369" applyNumberFormat="0" applyFont="0" applyAlignment="0" applyProtection="0"/>
    <xf numFmtId="0" fontId="18" fillId="27" borderId="372">
      <alignment horizontal="right" vertical="center"/>
    </xf>
    <xf numFmtId="0" fontId="30" fillId="49" borderId="359" applyNumberFormat="0" applyAlignment="0" applyProtection="0"/>
    <xf numFmtId="0" fontId="36" fillId="36" borderId="367" applyNumberFormat="0" applyAlignment="0" applyProtection="0"/>
    <xf numFmtId="0" fontId="45" fillId="36" borderId="360" applyNumberFormat="0" applyAlignment="0" applyProtection="0"/>
    <xf numFmtId="0" fontId="9" fillId="22" borderId="0" applyNumberFormat="0" applyBorder="0" applyAlignment="0" applyProtection="0"/>
    <xf numFmtId="0" fontId="33" fillId="49" borderId="360" applyNumberFormat="0" applyAlignment="0" applyProtection="0"/>
    <xf numFmtId="0" fontId="27" fillId="52" borderId="375" applyNumberFormat="0" applyFont="0" applyAlignment="0" applyProtection="0"/>
    <xf numFmtId="0" fontId="21" fillId="0" borderId="379">
      <alignment horizontal="left" vertical="center" wrapText="1" indent="2"/>
    </xf>
    <xf numFmtId="0" fontId="7" fillId="0" borderId="0" applyNumberFormat="0" applyFill="0" applyBorder="0" applyAlignment="0" applyProtection="0"/>
    <xf numFmtId="0" fontId="30" fillId="49" borderId="380" applyNumberFormat="0" applyAlignment="0" applyProtection="0"/>
    <xf numFmtId="49" fontId="21" fillId="0" borderId="363" applyNumberFormat="0" applyFont="0" applyFill="0" applyBorder="0" applyProtection="0">
      <alignment horizontal="left" vertical="center" indent="2"/>
    </xf>
    <xf numFmtId="0" fontId="1" fillId="11" borderId="0" applyNumberFormat="0" applyBorder="0" applyAlignment="0" applyProtection="0"/>
    <xf numFmtId="0" fontId="45" fillId="36" borderId="367" applyNumberFormat="0" applyAlignment="0" applyProtection="0"/>
    <xf numFmtId="0" fontId="33" fillId="49" borderId="367" applyNumberFormat="0" applyAlignment="0" applyProtection="0"/>
    <xf numFmtId="4" fontId="18" fillId="27" borderId="363">
      <alignment horizontal="right" vertical="center"/>
    </xf>
    <xf numFmtId="0" fontId="21" fillId="27" borderId="366">
      <alignment horizontal="left" vertical="center" wrapText="1" indent="2"/>
    </xf>
    <xf numFmtId="0" fontId="32" fillId="49" borderId="360" applyNumberFormat="0" applyAlignment="0" applyProtection="0"/>
    <xf numFmtId="0" fontId="27" fillId="52" borderId="362" applyNumberFormat="0" applyFont="0" applyAlignment="0" applyProtection="0"/>
    <xf numFmtId="0" fontId="45" fillId="36" borderId="360" applyNumberFormat="0" applyAlignment="0" applyProtection="0"/>
    <xf numFmtId="0" fontId="23" fillId="25" borderId="363">
      <alignment horizontal="right" vertical="center"/>
    </xf>
    <xf numFmtId="0" fontId="21" fillId="0" borderId="366">
      <alignment horizontal="left" vertical="center" wrapText="1" indent="2"/>
    </xf>
    <xf numFmtId="49" fontId="20" fillId="0" borderId="363" applyNumberFormat="0" applyFill="0" applyBorder="0" applyProtection="0">
      <alignment horizontal="left" vertical="center"/>
    </xf>
    <xf numFmtId="0" fontId="21" fillId="26" borderId="363"/>
    <xf numFmtId="4" fontId="18" fillId="27" borderId="364">
      <alignment horizontal="right" vertical="center"/>
    </xf>
    <xf numFmtId="0" fontId="49" fillId="49" borderId="359" applyNumberFormat="0" applyAlignment="0" applyProtection="0"/>
    <xf numFmtId="0" fontId="45" fillId="36" borderId="360" applyNumberFormat="0" applyAlignment="0" applyProtection="0"/>
    <xf numFmtId="0" fontId="18" fillId="27" borderId="363">
      <alignment horizontal="right" vertical="center"/>
    </xf>
    <xf numFmtId="0" fontId="27" fillId="52" borderId="362" applyNumberFormat="0" applyFont="0" applyAlignment="0" applyProtection="0"/>
    <xf numFmtId="0" fontId="27" fillId="52" borderId="362" applyNumberFormat="0" applyFont="0" applyAlignment="0" applyProtection="0"/>
    <xf numFmtId="0" fontId="45" fillId="36" borderId="360" applyNumberFormat="0" applyAlignment="0" applyProtection="0"/>
    <xf numFmtId="0" fontId="21" fillId="0" borderId="370">
      <alignment horizontal="right" vertical="center"/>
    </xf>
    <xf numFmtId="0" fontId="33" fillId="49" borderId="381" applyNumberFormat="0" applyAlignment="0" applyProtection="0"/>
    <xf numFmtId="4" fontId="21" fillId="26" borderId="370"/>
    <xf numFmtId="0" fontId="33" fillId="49" borderId="381" applyNumberFormat="0" applyAlignment="0" applyProtection="0"/>
    <xf numFmtId="49" fontId="20" fillId="0" borderId="370" applyNumberFormat="0" applyFill="0" applyBorder="0" applyProtection="0">
      <alignment horizontal="left" vertical="center"/>
    </xf>
    <xf numFmtId="0" fontId="21" fillId="27" borderId="373">
      <alignment horizontal="left" vertical="center" wrapText="1" indent="2"/>
    </xf>
    <xf numFmtId="4" fontId="21" fillId="0" borderId="363">
      <alignment horizontal="right" vertical="center"/>
    </xf>
    <xf numFmtId="0" fontId="1" fillId="20" borderId="0" applyNumberFormat="0" applyBorder="0" applyAlignment="0" applyProtection="0"/>
    <xf numFmtId="4" fontId="18" fillId="25" borderId="370">
      <alignment horizontal="right" vertical="center"/>
    </xf>
    <xf numFmtId="0" fontId="23" fillId="25" borderId="376">
      <alignment horizontal="right" vertical="center"/>
    </xf>
    <xf numFmtId="0" fontId="21" fillId="0" borderId="376" applyNumberFormat="0" applyFill="0" applyAlignment="0" applyProtection="0"/>
    <xf numFmtId="0" fontId="1" fillId="12" borderId="0" applyNumberFormat="0" applyBorder="0" applyAlignment="0" applyProtection="0"/>
    <xf numFmtId="0" fontId="18" fillId="27" borderId="355">
      <alignment horizontal="right" vertical="center"/>
    </xf>
    <xf numFmtId="0" fontId="49" fillId="49" borderId="374" applyNumberFormat="0" applyAlignment="0" applyProtection="0"/>
    <xf numFmtId="4" fontId="23" fillId="25" borderId="376">
      <alignment horizontal="right" vertical="center"/>
    </xf>
    <xf numFmtId="0" fontId="1" fillId="15" borderId="0" applyNumberFormat="0" applyBorder="0" applyAlignment="0" applyProtection="0"/>
    <xf numFmtId="0" fontId="45" fillId="36" borderId="360" applyNumberFormat="0" applyAlignment="0" applyProtection="0"/>
    <xf numFmtId="0" fontId="49" fillId="49" borderId="359" applyNumberFormat="0" applyAlignment="0" applyProtection="0"/>
    <xf numFmtId="0" fontId="27" fillId="52" borderId="369" applyNumberFormat="0" applyFont="0" applyAlignment="0" applyProtection="0"/>
    <xf numFmtId="4" fontId="21" fillId="0" borderId="363">
      <alignment horizontal="right" vertical="center"/>
    </xf>
    <xf numFmtId="0" fontId="21" fillId="27" borderId="366">
      <alignment horizontal="left" vertical="center" wrapText="1" indent="2"/>
    </xf>
    <xf numFmtId="0" fontId="18" fillId="27" borderId="363">
      <alignment horizontal="right" vertical="center"/>
    </xf>
    <xf numFmtId="0" fontId="32" fillId="49" borderId="367" applyNumberFormat="0" applyAlignment="0" applyProtection="0"/>
    <xf numFmtId="0" fontId="32" fillId="49" borderId="381" applyNumberFormat="0" applyAlignment="0" applyProtection="0"/>
    <xf numFmtId="0" fontId="6" fillId="0" borderId="0" applyNumberFormat="0" applyFill="0" applyBorder="0" applyAlignment="0" applyProtection="0"/>
    <xf numFmtId="0" fontId="33" fillId="49" borderId="360" applyNumberFormat="0" applyAlignment="0" applyProtection="0"/>
    <xf numFmtId="0" fontId="32" fillId="49" borderId="381" applyNumberFormat="0" applyAlignment="0" applyProtection="0"/>
    <xf numFmtId="0" fontId="52" fillId="0" borderId="361" applyNumberFormat="0" applyFill="0" applyAlignment="0" applyProtection="0"/>
    <xf numFmtId="0" fontId="52" fillId="0" borderId="361" applyNumberFormat="0" applyFill="0" applyAlignment="0" applyProtection="0"/>
    <xf numFmtId="0" fontId="36" fillId="36" borderId="360" applyNumberFormat="0" applyAlignment="0" applyProtection="0"/>
    <xf numFmtId="0" fontId="33" fillId="49" borderId="360" applyNumberFormat="0" applyAlignment="0" applyProtection="0"/>
    <xf numFmtId="4" fontId="18" fillId="27" borderId="363">
      <alignment horizontal="right" vertical="center"/>
    </xf>
    <xf numFmtId="0" fontId="21" fillId="26" borderId="370"/>
    <xf numFmtId="4" fontId="21" fillId="0" borderId="363">
      <alignment horizontal="right" vertical="center"/>
    </xf>
    <xf numFmtId="0" fontId="30" fillId="49" borderId="359" applyNumberFormat="0" applyAlignment="0" applyProtection="0"/>
    <xf numFmtId="0" fontId="21" fillId="0" borderId="379">
      <alignment horizontal="left" vertical="center" wrapText="1" indent="2"/>
    </xf>
    <xf numFmtId="0" fontId="18" fillId="25" borderId="370">
      <alignment horizontal="right" vertical="center"/>
    </xf>
    <xf numFmtId="0" fontId="1" fillId="6" borderId="0" applyNumberFormat="0" applyBorder="0" applyAlignment="0" applyProtection="0"/>
    <xf numFmtId="49" fontId="21" fillId="0" borderId="371" applyNumberFormat="0" applyFont="0" applyFill="0" applyBorder="0" applyProtection="0">
      <alignment horizontal="left" vertical="center" indent="5"/>
    </xf>
    <xf numFmtId="0" fontId="23" fillId="25" borderId="370">
      <alignment horizontal="right" vertical="center"/>
    </xf>
    <xf numFmtId="49" fontId="21" fillId="0" borderId="363" applyNumberFormat="0" applyFont="0" applyFill="0" applyBorder="0" applyProtection="0">
      <alignment horizontal="left" vertical="center" indent="2"/>
    </xf>
    <xf numFmtId="49" fontId="20" fillId="0" borderId="363" applyNumberFormat="0" applyFill="0" applyBorder="0" applyProtection="0">
      <alignment horizontal="left" vertical="center"/>
    </xf>
    <xf numFmtId="0" fontId="45" fillId="36" borderId="360" applyNumberFormat="0" applyAlignment="0" applyProtection="0"/>
    <xf numFmtId="0" fontId="33" fillId="49" borderId="360" applyNumberFormat="0" applyAlignment="0" applyProtection="0"/>
    <xf numFmtId="0" fontId="45" fillId="36" borderId="360" applyNumberFormat="0" applyAlignment="0" applyProtection="0"/>
    <xf numFmtId="0" fontId="52" fillId="0" borderId="361" applyNumberFormat="0" applyFill="0" applyAlignment="0" applyProtection="0"/>
    <xf numFmtId="0" fontId="21" fillId="0" borderId="370" applyNumberFormat="0" applyFill="0" applyAlignment="0" applyProtection="0"/>
    <xf numFmtId="0" fontId="18" fillId="27" borderId="370">
      <alignment horizontal="right" vertical="center"/>
    </xf>
    <xf numFmtId="49" fontId="21" fillId="0" borderId="363" applyNumberFormat="0" applyFont="0" applyFill="0" applyBorder="0" applyProtection="0">
      <alignment horizontal="left" vertical="center" indent="2"/>
    </xf>
    <xf numFmtId="0" fontId="36" fillId="36" borderId="367" applyNumberFormat="0" applyAlignment="0" applyProtection="0"/>
    <xf numFmtId="0" fontId="30" fillId="49" borderId="374" applyNumberFormat="0" applyAlignment="0" applyProtection="0"/>
    <xf numFmtId="0" fontId="19" fillId="52" borderId="375" applyNumberFormat="0" applyFont="0" applyAlignment="0" applyProtection="0"/>
    <xf numFmtId="0" fontId="27" fillId="52" borderId="369" applyNumberFormat="0" applyFont="0" applyAlignment="0" applyProtection="0"/>
    <xf numFmtId="167" fontId="21" fillId="53" borderId="376" applyNumberFormat="0" applyFont="0" applyBorder="0" applyAlignment="0" applyProtection="0">
      <alignment horizontal="right" vertical="center"/>
    </xf>
    <xf numFmtId="4" fontId="23" fillId="25" borderId="363">
      <alignment horizontal="right" vertical="center"/>
    </xf>
    <xf numFmtId="0" fontId="18" fillId="25" borderId="363">
      <alignment horizontal="right" vertical="center"/>
    </xf>
    <xf numFmtId="167" fontId="21" fillId="53" borderId="363" applyNumberFormat="0" applyFont="0" applyBorder="0" applyAlignment="0" applyProtection="0">
      <alignment horizontal="right" vertical="center"/>
    </xf>
    <xf numFmtId="0" fontId="37" fillId="0" borderId="361" applyNumberFormat="0" applyFill="0" applyAlignment="0" applyProtection="0"/>
    <xf numFmtId="49" fontId="21" fillId="0" borderId="363" applyNumberFormat="0" applyFont="0" applyFill="0" applyBorder="0" applyProtection="0">
      <alignment horizontal="left" vertical="center" indent="2"/>
    </xf>
    <xf numFmtId="49" fontId="21" fillId="0" borderId="364" applyNumberFormat="0" applyFont="0" applyFill="0" applyBorder="0" applyProtection="0">
      <alignment horizontal="left" vertical="center" indent="5"/>
    </xf>
    <xf numFmtId="49" fontId="21" fillId="0" borderId="363" applyNumberFormat="0" applyFont="0" applyFill="0" applyBorder="0" applyProtection="0">
      <alignment horizontal="left" vertical="center" indent="2"/>
    </xf>
    <xf numFmtId="4" fontId="21" fillId="0" borderId="363" applyFill="0" applyBorder="0" applyProtection="0">
      <alignment horizontal="right" vertical="center"/>
    </xf>
    <xf numFmtId="49" fontId="20" fillId="0" borderId="363" applyNumberFormat="0" applyFill="0" applyBorder="0" applyProtection="0">
      <alignment horizontal="left" vertical="center"/>
    </xf>
    <xf numFmtId="0" fontId="21" fillId="0" borderId="366">
      <alignment horizontal="left" vertical="center" wrapText="1" indent="2"/>
    </xf>
    <xf numFmtId="0" fontId="49" fillId="49" borderId="359" applyNumberFormat="0" applyAlignment="0" applyProtection="0"/>
    <xf numFmtId="0" fontId="18" fillId="27" borderId="365">
      <alignment horizontal="right" vertical="center"/>
    </xf>
    <xf numFmtId="0" fontId="36" fillId="36" borderId="360" applyNumberFormat="0" applyAlignment="0" applyProtection="0"/>
    <xf numFmtId="0" fontId="18" fillId="27" borderId="365">
      <alignment horizontal="right" vertical="center"/>
    </xf>
    <xf numFmtId="4" fontId="18" fillId="27" borderId="363">
      <alignment horizontal="right" vertical="center"/>
    </xf>
    <xf numFmtId="0" fontId="18" fillId="27" borderId="363">
      <alignment horizontal="right" vertical="center"/>
    </xf>
    <xf numFmtId="0" fontId="30" fillId="49" borderId="359" applyNumberFormat="0" applyAlignment="0" applyProtection="0"/>
    <xf numFmtId="0" fontId="32" fillId="49" borderId="360" applyNumberFormat="0" applyAlignment="0" applyProtection="0"/>
    <xf numFmtId="0" fontId="37" fillId="0" borderId="361" applyNumberFormat="0" applyFill="0" applyAlignment="0" applyProtection="0"/>
    <xf numFmtId="0" fontId="21" fillId="26" borderId="363"/>
    <xf numFmtId="4" fontId="21" fillId="26" borderId="363"/>
    <xf numFmtId="4" fontId="18" fillId="27" borderId="363">
      <alignment horizontal="right" vertical="center"/>
    </xf>
    <xf numFmtId="0" fontId="23" fillId="25" borderId="363">
      <alignment horizontal="right" vertical="center"/>
    </xf>
    <xf numFmtId="0" fontId="36" fillId="36" borderId="360" applyNumberFormat="0" applyAlignment="0" applyProtection="0"/>
    <xf numFmtId="0" fontId="33" fillId="49" borderId="360" applyNumberFormat="0" applyAlignment="0" applyProtection="0"/>
    <xf numFmtId="4" fontId="21" fillId="0" borderId="363">
      <alignment horizontal="right" vertical="center"/>
    </xf>
    <xf numFmtId="0" fontId="21" fillId="27" borderId="366">
      <alignment horizontal="left" vertical="center" wrapText="1" indent="2"/>
    </xf>
    <xf numFmtId="0" fontId="21" fillId="0" borderId="366">
      <alignment horizontal="left" vertical="center" wrapText="1" indent="2"/>
    </xf>
    <xf numFmtId="0" fontId="49" fillId="49" borderId="359" applyNumberFormat="0" applyAlignment="0" applyProtection="0"/>
    <xf numFmtId="0" fontId="45" fillId="36" borderId="360" applyNumberFormat="0" applyAlignment="0" applyProtection="0"/>
    <xf numFmtId="0" fontId="32" fillId="49" borderId="360" applyNumberFormat="0" applyAlignment="0" applyProtection="0"/>
    <xf numFmtId="0" fontId="30" fillId="49" borderId="359" applyNumberFormat="0" applyAlignment="0" applyProtection="0"/>
    <xf numFmtId="0" fontId="18" fillId="27" borderId="365">
      <alignment horizontal="right" vertical="center"/>
    </xf>
    <xf numFmtId="0" fontId="23" fillId="25" borderId="363">
      <alignment horizontal="right" vertical="center"/>
    </xf>
    <xf numFmtId="4" fontId="18" fillId="25" borderId="363">
      <alignment horizontal="right" vertical="center"/>
    </xf>
    <xf numFmtId="4" fontId="18" fillId="27" borderId="363">
      <alignment horizontal="right" vertical="center"/>
    </xf>
    <xf numFmtId="49" fontId="21" fillId="0" borderId="364" applyNumberFormat="0" applyFont="0" applyFill="0" applyBorder="0" applyProtection="0">
      <alignment horizontal="left" vertical="center" indent="5"/>
    </xf>
    <xf numFmtId="4" fontId="21" fillId="0" borderId="363" applyFill="0" applyBorder="0" applyProtection="0">
      <alignment horizontal="right" vertical="center"/>
    </xf>
    <xf numFmtId="4" fontId="18" fillId="25" borderId="363">
      <alignment horizontal="right" vertical="center"/>
    </xf>
    <xf numFmtId="0" fontId="45" fillId="36" borderId="360" applyNumberFormat="0" applyAlignment="0" applyProtection="0"/>
    <xf numFmtId="0" fontId="36" fillId="36" borderId="360" applyNumberFormat="0" applyAlignment="0" applyProtection="0"/>
    <xf numFmtId="0" fontId="32" fillId="49" borderId="360" applyNumberFormat="0" applyAlignment="0" applyProtection="0"/>
    <xf numFmtId="0" fontId="21" fillId="27" borderId="366">
      <alignment horizontal="left" vertical="center" wrapText="1" indent="2"/>
    </xf>
    <xf numFmtId="0" fontId="21" fillId="0" borderId="366">
      <alignment horizontal="left" vertical="center" wrapText="1" indent="2"/>
    </xf>
    <xf numFmtId="0" fontId="21" fillId="27" borderId="366">
      <alignment horizontal="left" vertical="center" wrapText="1" indent="2"/>
    </xf>
    <xf numFmtId="0" fontId="18" fillId="27" borderId="370">
      <alignment horizontal="right" vertical="center"/>
    </xf>
    <xf numFmtId="0" fontId="33" fillId="49" borderId="381" applyNumberFormat="0" applyAlignment="0" applyProtection="0"/>
    <xf numFmtId="0" fontId="45" fillId="36" borderId="381" applyNumberFormat="0" applyAlignment="0" applyProtection="0"/>
    <xf numFmtId="0" fontId="33" fillId="49" borderId="381" applyNumberFormat="0" applyAlignment="0" applyProtection="0"/>
    <xf numFmtId="0" fontId="52" fillId="0" borderId="382" applyNumberFormat="0" applyFill="0" applyAlignment="0" applyProtection="0"/>
    <xf numFmtId="4" fontId="18" fillId="27" borderId="372">
      <alignment horizontal="right" vertical="center"/>
    </xf>
    <xf numFmtId="167" fontId="21" fillId="53" borderId="370" applyNumberFormat="0" applyFont="0" applyBorder="0" applyAlignment="0" applyProtection="0">
      <alignment horizontal="right" vertical="center"/>
    </xf>
    <xf numFmtId="0" fontId="21" fillId="26" borderId="370"/>
    <xf numFmtId="0" fontId="21" fillId="0" borderId="370" applyNumberFormat="0" applyFill="0" applyAlignment="0" applyProtection="0"/>
    <xf numFmtId="0" fontId="33" fillId="49" borderId="381" applyNumberFormat="0" applyAlignment="0" applyProtection="0"/>
    <xf numFmtId="0" fontId="45" fillId="36" borderId="367" applyNumberFormat="0" applyAlignment="0" applyProtection="0"/>
    <xf numFmtId="0" fontId="21" fillId="0" borderId="373">
      <alignment horizontal="left" vertical="center" wrapText="1" indent="2"/>
    </xf>
    <xf numFmtId="0" fontId="33" fillId="49" borderId="367" applyNumberFormat="0" applyAlignment="0" applyProtection="0"/>
    <xf numFmtId="4" fontId="23" fillId="25" borderId="370">
      <alignment horizontal="right" vertical="center"/>
    </xf>
    <xf numFmtId="0" fontId="18" fillId="27" borderId="370">
      <alignment horizontal="right" vertical="center"/>
    </xf>
    <xf numFmtId="4" fontId="18" fillId="27" borderId="370">
      <alignment horizontal="right" vertical="center"/>
    </xf>
    <xf numFmtId="0" fontId="18" fillId="27" borderId="370">
      <alignment horizontal="right" vertical="center"/>
    </xf>
    <xf numFmtId="4" fontId="18" fillId="27" borderId="376">
      <alignment horizontal="right" vertical="center"/>
    </xf>
    <xf numFmtId="0" fontId="18" fillId="25" borderId="370">
      <alignment horizontal="right" vertical="center"/>
    </xf>
    <xf numFmtId="0" fontId="37" fillId="0" borderId="382" applyNumberFormat="0" applyFill="0" applyAlignment="0" applyProtection="0"/>
    <xf numFmtId="0" fontId="45" fillId="36" borderId="367" applyNumberFormat="0" applyAlignment="0" applyProtection="0"/>
    <xf numFmtId="0" fontId="21" fillId="0" borderId="376" applyNumberFormat="0" applyFill="0" applyAlignment="0" applyProtection="0"/>
    <xf numFmtId="0" fontId="21" fillId="26" borderId="376"/>
    <xf numFmtId="4" fontId="23" fillId="25" borderId="376">
      <alignment horizontal="right" vertical="center"/>
    </xf>
    <xf numFmtId="0" fontId="1" fillId="8" borderId="0" applyNumberFormat="0" applyBorder="0" applyAlignment="0" applyProtection="0"/>
    <xf numFmtId="0" fontId="52" fillId="0" borderId="382" applyNumberFormat="0" applyFill="0" applyAlignment="0" applyProtection="0"/>
    <xf numFmtId="0" fontId="18" fillId="27" borderId="378">
      <alignment horizontal="right" vertical="center"/>
    </xf>
    <xf numFmtId="0" fontId="18" fillId="27" borderId="376">
      <alignment horizontal="right" vertical="center"/>
    </xf>
    <xf numFmtId="0" fontId="33" fillId="49" borderId="367" applyNumberFormat="0" applyAlignment="0" applyProtection="0"/>
    <xf numFmtId="0" fontId="49" fillId="49" borderId="380" applyNumberFormat="0" applyAlignment="0" applyProtection="0"/>
    <xf numFmtId="4" fontId="18" fillId="27" borderId="378">
      <alignment horizontal="right" vertical="center"/>
    </xf>
    <xf numFmtId="0" fontId="49" fillId="49" borderId="380" applyNumberFormat="0" applyAlignment="0" applyProtection="0"/>
    <xf numFmtId="0" fontId="18" fillId="25" borderId="376">
      <alignment horizontal="right" vertical="center"/>
    </xf>
    <xf numFmtId="0" fontId="49" fillId="49" borderId="380" applyNumberFormat="0" applyAlignment="0" applyProtection="0"/>
    <xf numFmtId="0" fontId="8" fillId="0" borderId="3" applyNumberFormat="0" applyFill="0" applyAlignment="0" applyProtection="0"/>
    <xf numFmtId="0" fontId="30" fillId="49" borderId="380" applyNumberFormat="0" applyAlignment="0" applyProtection="0"/>
    <xf numFmtId="0" fontId="52" fillId="0" borderId="368" applyNumberFormat="0" applyFill="0" applyAlignment="0" applyProtection="0"/>
    <xf numFmtId="0" fontId="37" fillId="0" borderId="382" applyNumberFormat="0" applyFill="0" applyAlignment="0" applyProtection="0"/>
    <xf numFmtId="0" fontId="19" fillId="52" borderId="369" applyNumberFormat="0" applyFont="0" applyAlignment="0" applyProtection="0"/>
    <xf numFmtId="0" fontId="45" fillId="36" borderId="381" applyNumberFormat="0" applyAlignment="0" applyProtection="0"/>
    <xf numFmtId="0" fontId="21" fillId="0" borderId="376" applyNumberFormat="0" applyFill="0" applyAlignment="0" applyProtection="0"/>
    <xf numFmtId="0" fontId="30" fillId="49" borderId="380" applyNumberFormat="0" applyAlignment="0" applyProtection="0"/>
    <xf numFmtId="0" fontId="18" fillId="25" borderId="376">
      <alignment horizontal="right" vertical="center"/>
    </xf>
    <xf numFmtId="4" fontId="18" fillId="27" borderId="376">
      <alignment horizontal="right" vertical="center"/>
    </xf>
    <xf numFmtId="0" fontId="32" fillId="49" borderId="367" applyNumberFormat="0" applyAlignment="0" applyProtection="0"/>
    <xf numFmtId="0" fontId="23" fillId="25" borderId="370">
      <alignment horizontal="right" vertical="center"/>
    </xf>
    <xf numFmtId="167" fontId="21" fillId="53" borderId="376" applyNumberFormat="0" applyFont="0" applyBorder="0" applyAlignment="0" applyProtection="0">
      <alignment horizontal="right" vertical="center"/>
    </xf>
    <xf numFmtId="0" fontId="4" fillId="4" borderId="2" applyNumberFormat="0" applyAlignment="0" applyProtection="0"/>
    <xf numFmtId="0" fontId="1" fillId="5" borderId="0" applyNumberFormat="0" applyBorder="0" applyAlignment="0" applyProtection="0"/>
    <xf numFmtId="0" fontId="21" fillId="0" borderId="376">
      <alignment horizontal="right" vertical="center"/>
    </xf>
    <xf numFmtId="0" fontId="37" fillId="0" borderId="382" applyNumberFormat="0" applyFill="0" applyAlignment="0" applyProtection="0"/>
    <xf numFmtId="0" fontId="21" fillId="0" borderId="379">
      <alignment horizontal="left" vertical="center" wrapText="1" indent="2"/>
    </xf>
    <xf numFmtId="49" fontId="21" fillId="0" borderId="376" applyNumberFormat="0" applyFont="0" applyFill="0" applyBorder="0" applyProtection="0">
      <alignment horizontal="left" vertical="center" indent="2"/>
    </xf>
    <xf numFmtId="0" fontId="18" fillId="27" borderId="370">
      <alignment horizontal="right" vertical="center"/>
    </xf>
    <xf numFmtId="4" fontId="21" fillId="0" borderId="370" applyFill="0" applyBorder="0" applyProtection="0">
      <alignment horizontal="right" vertical="center"/>
    </xf>
    <xf numFmtId="0" fontId="21" fillId="27" borderId="373">
      <alignment horizontal="left" vertical="center" wrapText="1" indent="2"/>
    </xf>
    <xf numFmtId="0" fontId="27" fillId="52" borderId="369" applyNumberFormat="0" applyFont="0" applyAlignment="0" applyProtection="0"/>
    <xf numFmtId="0" fontId="36" fillId="36" borderId="367" applyNumberFormat="0" applyAlignment="0" applyProtection="0"/>
    <xf numFmtId="4" fontId="21" fillId="26" borderId="370"/>
    <xf numFmtId="4" fontId="21" fillId="0" borderId="370" applyFill="0" applyBorder="0" applyProtection="0">
      <alignment horizontal="right" vertical="center"/>
    </xf>
    <xf numFmtId="0" fontId="52" fillId="0" borderId="368" applyNumberFormat="0" applyFill="0" applyAlignment="0" applyProtection="0"/>
    <xf numFmtId="0" fontId="21" fillId="25" borderId="371">
      <alignment horizontal="left" vertical="center"/>
    </xf>
    <xf numFmtId="0" fontId="21" fillId="0" borderId="373">
      <alignment horizontal="left" vertical="center" wrapText="1" indent="2"/>
    </xf>
    <xf numFmtId="0" fontId="36" fillId="36" borderId="381" applyNumberFormat="0" applyAlignment="0" applyProtection="0"/>
    <xf numFmtId="0" fontId="45" fillId="36" borderId="367" applyNumberFormat="0" applyAlignment="0" applyProtection="0"/>
    <xf numFmtId="4" fontId="18" fillId="25" borderId="376">
      <alignment horizontal="right" vertical="center"/>
    </xf>
    <xf numFmtId="0" fontId="21" fillId="27" borderId="373">
      <alignment horizontal="left" vertical="center" wrapText="1" indent="2"/>
    </xf>
    <xf numFmtId="0" fontId="1" fillId="6" borderId="0" applyNumberFormat="0" applyBorder="0" applyAlignment="0" applyProtection="0"/>
    <xf numFmtId="0" fontId="45" fillId="36" borderId="381" applyNumberFormat="0" applyAlignment="0" applyProtection="0"/>
    <xf numFmtId="0" fontId="27" fillId="52" borderId="369" applyNumberFormat="0" applyFont="0" applyAlignment="0" applyProtection="0"/>
    <xf numFmtId="0" fontId="45" fillId="36" borderId="367" applyNumberFormat="0" applyAlignment="0" applyProtection="0"/>
    <xf numFmtId="4" fontId="18" fillId="27" borderId="378">
      <alignment horizontal="right" vertical="center"/>
    </xf>
    <xf numFmtId="4" fontId="21" fillId="26" borderId="370"/>
    <xf numFmtId="0" fontId="33" fillId="49" borderId="367" applyNumberFormat="0" applyAlignment="0" applyProtection="0"/>
    <xf numFmtId="0" fontId="45" fillId="36" borderId="367" applyNumberFormat="0" applyAlignment="0" applyProtection="0"/>
    <xf numFmtId="4" fontId="18" fillId="27" borderId="370">
      <alignment horizontal="right" vertical="center"/>
    </xf>
    <xf numFmtId="0" fontId="37" fillId="0" borderId="368" applyNumberFormat="0" applyFill="0" applyAlignment="0" applyProtection="0"/>
    <xf numFmtId="0" fontId="9" fillId="7" borderId="0" applyNumberFormat="0" applyBorder="0" applyAlignment="0" applyProtection="0"/>
    <xf numFmtId="0" fontId="23" fillId="25" borderId="376">
      <alignment horizontal="right" vertical="center"/>
    </xf>
    <xf numFmtId="0" fontId="23" fillId="25" borderId="376">
      <alignment horizontal="right" vertical="center"/>
    </xf>
    <xf numFmtId="0" fontId="21" fillId="27" borderId="379">
      <alignment horizontal="left" vertical="center" wrapText="1" indent="2"/>
    </xf>
    <xf numFmtId="0" fontId="36" fillId="36" borderId="367" applyNumberFormat="0" applyAlignment="0" applyProtection="0"/>
    <xf numFmtId="0" fontId="33" fillId="49" borderId="381" applyNumberFormat="0" applyAlignment="0" applyProtection="0"/>
    <xf numFmtId="0" fontId="45" fillId="36" borderId="381" applyNumberFormat="0" applyAlignment="0" applyProtection="0"/>
    <xf numFmtId="0" fontId="21" fillId="27" borderId="373">
      <alignment horizontal="left" vertical="center" wrapText="1" indent="2"/>
    </xf>
    <xf numFmtId="0" fontId="7" fillId="0" borderId="0" applyNumberFormat="0" applyFill="0" applyBorder="0" applyAlignment="0" applyProtection="0"/>
    <xf numFmtId="0" fontId="49" fillId="49" borderId="374" applyNumberFormat="0" applyAlignment="0" applyProtection="0"/>
    <xf numFmtId="0" fontId="45" fillId="36" borderId="367" applyNumberFormat="0" applyAlignment="0" applyProtection="0"/>
    <xf numFmtId="4" fontId="18" fillId="27" borderId="370">
      <alignment horizontal="right" vertical="center"/>
    </xf>
    <xf numFmtId="0" fontId="21" fillId="26" borderId="370"/>
    <xf numFmtId="0" fontId="21" fillId="0" borderId="373">
      <alignment horizontal="left" vertical="center" wrapText="1" indent="2"/>
    </xf>
    <xf numFmtId="0" fontId="37" fillId="0" borderId="382" applyNumberFormat="0" applyFill="0" applyAlignment="0" applyProtection="0"/>
    <xf numFmtId="0" fontId="9" fillId="10" borderId="0" applyNumberFormat="0" applyBorder="0" applyAlignment="0" applyProtection="0"/>
    <xf numFmtId="0" fontId="52" fillId="0" borderId="382" applyNumberFormat="0" applyFill="0" applyAlignment="0" applyProtection="0"/>
    <xf numFmtId="0" fontId="32" fillId="49" borderId="367" applyNumberFormat="0" applyAlignment="0" applyProtection="0"/>
    <xf numFmtId="0" fontId="49" fillId="49" borderId="380" applyNumberFormat="0" applyAlignment="0" applyProtection="0"/>
    <xf numFmtId="4" fontId="18" fillId="25" borderId="370">
      <alignment horizontal="right" vertical="center"/>
    </xf>
    <xf numFmtId="0" fontId="18" fillId="25" borderId="370">
      <alignment horizontal="right" vertical="center"/>
    </xf>
    <xf numFmtId="0" fontId="18" fillId="27" borderId="370">
      <alignment horizontal="right" vertical="center"/>
    </xf>
    <xf numFmtId="4" fontId="18" fillId="27" borderId="378">
      <alignment horizontal="right" vertical="center"/>
    </xf>
    <xf numFmtId="0" fontId="1" fillId="15" borderId="0" applyNumberFormat="0" applyBorder="0" applyAlignment="0" applyProtection="0"/>
    <xf numFmtId="0" fontId="49" fillId="49" borderId="374" applyNumberFormat="0" applyAlignment="0" applyProtection="0"/>
    <xf numFmtId="49" fontId="21" fillId="0" borderId="370" applyNumberFormat="0" applyFont="0" applyFill="0" applyBorder="0" applyProtection="0">
      <alignment horizontal="left" vertical="center" indent="2"/>
    </xf>
    <xf numFmtId="0" fontId="27" fillId="52" borderId="369" applyNumberFormat="0" applyFont="0" applyAlignment="0" applyProtection="0"/>
    <xf numFmtId="167" fontId="21" fillId="53" borderId="370" applyNumberFormat="0" applyFont="0" applyBorder="0" applyAlignment="0" applyProtection="0">
      <alignment horizontal="right" vertical="center"/>
    </xf>
    <xf numFmtId="0" fontId="45" fillId="36" borderId="367" applyNumberFormat="0" applyAlignment="0" applyProtection="0"/>
    <xf numFmtId="0" fontId="18" fillId="27" borderId="370">
      <alignment horizontal="right" vertical="center"/>
    </xf>
    <xf numFmtId="0" fontId="21" fillId="26" borderId="370"/>
    <xf numFmtId="0" fontId="49" fillId="49" borderId="374" applyNumberFormat="0" applyAlignment="0" applyProtection="0"/>
    <xf numFmtId="0" fontId="33" fillId="49" borderId="367" applyNumberFormat="0" applyAlignment="0" applyProtection="0"/>
    <xf numFmtId="0" fontId="32" fillId="49" borderId="367" applyNumberFormat="0" applyAlignment="0" applyProtection="0"/>
    <xf numFmtId="0" fontId="36" fillId="36" borderId="367" applyNumberFormat="0" applyAlignment="0" applyProtection="0"/>
    <xf numFmtId="0" fontId="36" fillId="36" borderId="367" applyNumberFormat="0" applyAlignment="0" applyProtection="0"/>
    <xf numFmtId="0" fontId="21" fillId="0" borderId="373">
      <alignment horizontal="left" vertical="center" wrapText="1" indent="2"/>
    </xf>
    <xf numFmtId="4" fontId="18" fillId="27" borderId="371">
      <alignment horizontal="right" vertical="center"/>
    </xf>
    <xf numFmtId="4" fontId="21" fillId="0" borderId="370">
      <alignment horizontal="right" vertical="center"/>
    </xf>
    <xf numFmtId="49" fontId="20" fillId="0" borderId="370" applyNumberFormat="0" applyFill="0" applyBorder="0" applyProtection="0">
      <alignment horizontal="left" vertical="center"/>
    </xf>
    <xf numFmtId="4" fontId="21" fillId="0" borderId="370">
      <alignment horizontal="right" vertical="center"/>
    </xf>
    <xf numFmtId="0" fontId="49" fillId="49" borderId="374" applyNumberFormat="0" applyAlignment="0" applyProtection="0"/>
    <xf numFmtId="0" fontId="18" fillId="27" borderId="376">
      <alignment horizontal="right" vertical="center"/>
    </xf>
    <xf numFmtId="0" fontId="1" fillId="18" borderId="0" applyNumberFormat="0" applyBorder="0" applyAlignment="0" applyProtection="0"/>
    <xf numFmtId="49" fontId="21" fillId="0" borderId="376" applyNumberFormat="0" applyFont="0" applyFill="0" applyBorder="0" applyProtection="0">
      <alignment horizontal="left" vertical="center" indent="2"/>
    </xf>
    <xf numFmtId="0" fontId="33" fillId="49" borderId="381" applyNumberFormat="0" applyAlignment="0" applyProtection="0"/>
    <xf numFmtId="0" fontId="21" fillId="0" borderId="373">
      <alignment horizontal="left" vertical="center" wrapText="1" indent="2"/>
    </xf>
    <xf numFmtId="0" fontId="9" fillId="7" borderId="0" applyNumberFormat="0" applyBorder="0" applyAlignment="0" applyProtection="0"/>
    <xf numFmtId="0" fontId="21" fillId="27" borderId="379">
      <alignment horizontal="left" vertical="center" wrapText="1" indent="2"/>
    </xf>
    <xf numFmtId="0" fontId="21" fillId="25" borderId="377">
      <alignment horizontal="left" vertical="center"/>
    </xf>
    <xf numFmtId="4" fontId="18" fillId="27" borderId="376">
      <alignment horizontal="right" vertical="center"/>
    </xf>
    <xf numFmtId="0" fontId="32" fillId="49" borderId="381" applyNumberFormat="0" applyAlignment="0" applyProtection="0"/>
    <xf numFmtId="0" fontId="27" fillId="52" borderId="369" applyNumberFormat="0" applyFont="0" applyAlignment="0" applyProtection="0"/>
    <xf numFmtId="0" fontId="23" fillId="25" borderId="376">
      <alignment horizontal="right" vertical="center"/>
    </xf>
    <xf numFmtId="0" fontId="18" fillId="25" borderId="370">
      <alignment horizontal="right" vertical="center"/>
    </xf>
    <xf numFmtId="0" fontId="8" fillId="0" borderId="3" applyNumberFormat="0" applyFill="0" applyAlignment="0" applyProtection="0"/>
    <xf numFmtId="0" fontId="19" fillId="52" borderId="375" applyNumberFormat="0" applyFont="0" applyAlignment="0" applyProtection="0"/>
    <xf numFmtId="0" fontId="21" fillId="0" borderId="370" applyNumberFormat="0" applyFill="0" applyAlignment="0" applyProtection="0"/>
    <xf numFmtId="49" fontId="20" fillId="0" borderId="370" applyNumberFormat="0" applyFill="0" applyBorder="0" applyProtection="0">
      <alignment horizontal="left" vertical="center"/>
    </xf>
    <xf numFmtId="0" fontId="21" fillId="0" borderId="370">
      <alignment horizontal="right" vertical="center"/>
    </xf>
    <xf numFmtId="0" fontId="27" fillId="52" borderId="375" applyNumberFormat="0" applyFont="0" applyAlignment="0" applyProtection="0"/>
    <xf numFmtId="4" fontId="18" fillId="27" borderId="378">
      <alignment horizontal="right" vertical="center"/>
    </xf>
    <xf numFmtId="4" fontId="18" fillId="25" borderId="370">
      <alignment horizontal="right" vertical="center"/>
    </xf>
    <xf numFmtId="4" fontId="21" fillId="0" borderId="376" applyFill="0" applyBorder="0" applyProtection="0">
      <alignment horizontal="right" vertical="center"/>
    </xf>
    <xf numFmtId="0" fontId="33" fillId="49" borderId="367" applyNumberFormat="0" applyAlignment="0" applyProtection="0"/>
    <xf numFmtId="0" fontId="18" fillId="27" borderId="372">
      <alignment horizontal="right" vertical="center"/>
    </xf>
    <xf numFmtId="4" fontId="18" fillId="25" borderId="370">
      <alignment horizontal="right" vertical="center"/>
    </xf>
    <xf numFmtId="0" fontId="18" fillId="27" borderId="370">
      <alignment horizontal="right" vertical="center"/>
    </xf>
    <xf numFmtId="0" fontId="33" fillId="49" borderId="367" applyNumberFormat="0" applyAlignment="0" applyProtection="0"/>
    <xf numFmtId="0" fontId="52" fillId="0" borderId="382" applyNumberFormat="0" applyFill="0" applyAlignment="0" applyProtection="0"/>
    <xf numFmtId="4" fontId="21" fillId="0" borderId="370" applyFill="0" applyBorder="0" applyProtection="0">
      <alignment horizontal="right" vertical="center"/>
    </xf>
    <xf numFmtId="0" fontId="27" fillId="52" borderId="369" applyNumberFormat="0" applyFont="0" applyAlignment="0" applyProtection="0"/>
    <xf numFmtId="49" fontId="21" fillId="0" borderId="376" applyNumberFormat="0" applyFont="0" applyFill="0" applyBorder="0" applyProtection="0">
      <alignment horizontal="left" vertical="center" indent="2"/>
    </xf>
    <xf numFmtId="0" fontId="30" fillId="49" borderId="380" applyNumberFormat="0" applyAlignment="0" applyProtection="0"/>
    <xf numFmtId="0" fontId="1" fillId="18" borderId="0" applyNumberFormat="0" applyBorder="0" applyAlignment="0" applyProtection="0"/>
    <xf numFmtId="0" fontId="23" fillId="25" borderId="376">
      <alignment horizontal="right" vertical="center"/>
    </xf>
    <xf numFmtId="0" fontId="18" fillId="25" borderId="370">
      <alignment horizontal="right" vertical="center"/>
    </xf>
    <xf numFmtId="0" fontId="37" fillId="0" borderId="368" applyNumberFormat="0" applyFill="0" applyAlignment="0" applyProtection="0"/>
    <xf numFmtId="0" fontId="21" fillId="0" borderId="370" applyNumberFormat="0" applyFill="0" applyAlignment="0" applyProtection="0"/>
    <xf numFmtId="0" fontId="37" fillId="0" borderId="368" applyNumberFormat="0" applyFill="0" applyAlignment="0" applyProtection="0"/>
    <xf numFmtId="4" fontId="21" fillId="0" borderId="370" applyFill="0" applyBorder="0" applyProtection="0">
      <alignment horizontal="right" vertical="center"/>
    </xf>
    <xf numFmtId="49" fontId="21" fillId="0" borderId="371" applyNumberFormat="0" applyFont="0" applyFill="0" applyBorder="0" applyProtection="0">
      <alignment horizontal="left" vertical="center" indent="5"/>
    </xf>
    <xf numFmtId="0" fontId="21" fillId="0" borderId="370" applyNumberFormat="0" applyFill="0" applyAlignment="0" applyProtection="0"/>
    <xf numFmtId="0" fontId="45" fillId="36" borderId="367" applyNumberFormat="0" applyAlignment="0" applyProtection="0"/>
    <xf numFmtId="0" fontId="21" fillId="0" borderId="370" applyNumberFormat="0" applyFill="0" applyAlignment="0" applyProtection="0"/>
    <xf numFmtId="0" fontId="21" fillId="0" borderId="376">
      <alignment horizontal="right" vertical="center"/>
    </xf>
    <xf numFmtId="0" fontId="19" fillId="52" borderId="375" applyNumberFormat="0" applyFont="0" applyAlignment="0" applyProtection="0"/>
    <xf numFmtId="4" fontId="18" fillId="27" borderId="370">
      <alignment horizontal="right" vertical="center"/>
    </xf>
    <xf numFmtId="0" fontId="21" fillId="27" borderId="379">
      <alignment horizontal="left" vertical="center" wrapText="1" indent="2"/>
    </xf>
    <xf numFmtId="0" fontId="21" fillId="0" borderId="376">
      <alignment horizontal="right" vertical="center"/>
    </xf>
    <xf numFmtId="0" fontId="9" fillId="10" borderId="0" applyNumberFormat="0" applyBorder="0" applyAlignment="0" applyProtection="0"/>
    <xf numFmtId="4" fontId="18" fillId="27" borderId="378">
      <alignment horizontal="right" vertical="center"/>
    </xf>
    <xf numFmtId="4" fontId="23" fillId="25" borderId="370">
      <alignment horizontal="right" vertical="center"/>
    </xf>
    <xf numFmtId="4" fontId="18" fillId="27" borderId="372">
      <alignment horizontal="right" vertical="center"/>
    </xf>
    <xf numFmtId="0" fontId="52" fillId="0" borderId="368" applyNumberFormat="0" applyFill="0" applyAlignment="0" applyProtection="0"/>
    <xf numFmtId="4" fontId="21" fillId="26" borderId="376"/>
    <xf numFmtId="0" fontId="6" fillId="0" borderId="0" applyNumberFormat="0" applyFill="0" applyBorder="0" applyAlignment="0" applyProtection="0"/>
    <xf numFmtId="0" fontId="1" fillId="21" borderId="0" applyNumberFormat="0" applyBorder="0" applyAlignment="0" applyProtection="0"/>
    <xf numFmtId="0" fontId="33" fillId="49" borderId="381" applyNumberFormat="0" applyAlignment="0" applyProtection="0"/>
    <xf numFmtId="0" fontId="1" fillId="12" borderId="0" applyNumberFormat="0" applyBorder="0" applyAlignment="0" applyProtection="0"/>
    <xf numFmtId="0" fontId="33" fillId="49" borderId="381" applyNumberFormat="0" applyAlignment="0" applyProtection="0"/>
    <xf numFmtId="4" fontId="23" fillId="25" borderId="370">
      <alignment horizontal="right" vertical="center"/>
    </xf>
    <xf numFmtId="0" fontId="33" fillId="49" borderId="367" applyNumberFormat="0" applyAlignment="0" applyProtection="0"/>
    <xf numFmtId="0" fontId="21" fillId="26" borderId="370"/>
    <xf numFmtId="0" fontId="45" fillId="36" borderId="367" applyNumberFormat="0" applyAlignment="0" applyProtection="0"/>
    <xf numFmtId="0" fontId="30" fillId="49" borderId="374" applyNumberFormat="0" applyAlignment="0" applyProtection="0"/>
    <xf numFmtId="0" fontId="52" fillId="0" borderId="382" applyNumberFormat="0" applyFill="0" applyAlignment="0" applyProtection="0"/>
    <xf numFmtId="0" fontId="45" fillId="36" borderId="367" applyNumberFormat="0" applyAlignment="0" applyProtection="0"/>
    <xf numFmtId="0" fontId="21" fillId="26" borderId="370"/>
    <xf numFmtId="0" fontId="19" fillId="52" borderId="369" applyNumberFormat="0" applyFont="0" applyAlignment="0" applyProtection="0"/>
    <xf numFmtId="4" fontId="21" fillId="0" borderId="370">
      <alignment horizontal="right" vertical="center"/>
    </xf>
    <xf numFmtId="4" fontId="18" fillId="27" borderId="377">
      <alignment horizontal="right" vertical="center"/>
    </xf>
    <xf numFmtId="167" fontId="21" fillId="53" borderId="370" applyNumberFormat="0" applyFont="0" applyBorder="0" applyAlignment="0" applyProtection="0">
      <alignment horizontal="right" vertical="center"/>
    </xf>
    <xf numFmtId="0" fontId="18" fillId="27" borderId="370">
      <alignment horizontal="right" vertical="center"/>
    </xf>
    <xf numFmtId="4" fontId="18" fillId="27" borderId="370">
      <alignment horizontal="right" vertical="center"/>
    </xf>
    <xf numFmtId="0" fontId="33" fillId="49" borderId="367" applyNumberFormat="0" applyAlignment="0" applyProtection="0"/>
    <xf numFmtId="4" fontId="18" fillId="27" borderId="376">
      <alignment horizontal="right" vertical="center"/>
    </xf>
    <xf numFmtId="0" fontId="18" fillId="27" borderId="372">
      <alignment horizontal="right" vertical="center"/>
    </xf>
    <xf numFmtId="0" fontId="21" fillId="27" borderId="373">
      <alignment horizontal="left" vertical="center" wrapText="1" indent="2"/>
    </xf>
    <xf numFmtId="4" fontId="23" fillId="25" borderId="370">
      <alignment horizontal="right" vertical="center"/>
    </xf>
    <xf numFmtId="0" fontId="18" fillId="27" borderId="372">
      <alignment horizontal="right" vertical="center"/>
    </xf>
    <xf numFmtId="0" fontId="32" fillId="49" borderId="381" applyNumberFormat="0" applyAlignment="0" applyProtection="0"/>
    <xf numFmtId="0" fontId="18" fillId="27" borderId="377">
      <alignment horizontal="right" vertical="center"/>
    </xf>
    <xf numFmtId="0" fontId="52" fillId="0" borderId="382" applyNumberFormat="0" applyFill="0" applyAlignment="0" applyProtection="0"/>
    <xf numFmtId="0" fontId="18" fillId="27" borderId="378">
      <alignment horizontal="right" vertical="center"/>
    </xf>
    <xf numFmtId="0" fontId="1" fillId="6" borderId="0" applyNumberFormat="0" applyBorder="0" applyAlignment="0" applyProtection="0"/>
    <xf numFmtId="0" fontId="1" fillId="8" borderId="0" applyNumberFormat="0" applyBorder="0" applyAlignment="0" applyProtection="0"/>
    <xf numFmtId="0" fontId="1" fillId="20" borderId="0" applyNumberFormat="0" applyBorder="0" applyAlignment="0" applyProtection="0"/>
    <xf numFmtId="4" fontId="18" fillId="25" borderId="370">
      <alignment horizontal="right" vertical="center"/>
    </xf>
    <xf numFmtId="0" fontId="18" fillId="27" borderId="376">
      <alignment horizontal="right" vertical="center"/>
    </xf>
    <xf numFmtId="0" fontId="30" fillId="49" borderId="374" applyNumberFormat="0" applyAlignment="0" applyProtection="0"/>
    <xf numFmtId="4" fontId="18" fillId="25" borderId="370">
      <alignment horizontal="right" vertical="center"/>
    </xf>
    <xf numFmtId="0" fontId="52" fillId="0" borderId="382" applyNumberFormat="0" applyFill="0" applyAlignment="0" applyProtection="0"/>
    <xf numFmtId="0" fontId="18" fillId="27" borderId="377">
      <alignment horizontal="right" vertical="center"/>
    </xf>
    <xf numFmtId="4" fontId="21" fillId="26" borderId="376"/>
    <xf numFmtId="0" fontId="18" fillId="27" borderId="370">
      <alignment horizontal="right" vertical="center"/>
    </xf>
    <xf numFmtId="49" fontId="21" fillId="0" borderId="371" applyNumberFormat="0" applyFont="0" applyFill="0" applyBorder="0" applyProtection="0">
      <alignment horizontal="left" vertical="center" indent="5"/>
    </xf>
    <xf numFmtId="0" fontId="21" fillId="0" borderId="373">
      <alignment horizontal="left" vertical="center" wrapText="1" indent="2"/>
    </xf>
    <xf numFmtId="0" fontId="45" fillId="36" borderId="367" applyNumberFormat="0" applyAlignment="0" applyProtection="0"/>
    <xf numFmtId="4" fontId="18" fillId="27" borderId="370">
      <alignment horizontal="right" vertical="center"/>
    </xf>
    <xf numFmtId="0" fontId="21" fillId="26" borderId="370"/>
    <xf numFmtId="4" fontId="21" fillId="0" borderId="376">
      <alignment horizontal="right" vertical="center"/>
    </xf>
    <xf numFmtId="0" fontId="49" fillId="49" borderId="374" applyNumberFormat="0" applyAlignment="0" applyProtection="0"/>
    <xf numFmtId="0" fontId="21" fillId="0" borderId="373">
      <alignment horizontal="left" vertical="center" wrapText="1" indent="2"/>
    </xf>
    <xf numFmtId="0" fontId="21" fillId="27" borderId="373">
      <alignment horizontal="left" vertical="center" wrapText="1" indent="2"/>
    </xf>
    <xf numFmtId="0" fontId="21" fillId="25" borderId="371">
      <alignment horizontal="left" vertical="center"/>
    </xf>
    <xf numFmtId="0" fontId="18" fillId="27" borderId="377">
      <alignment horizontal="right" vertical="center"/>
    </xf>
    <xf numFmtId="49" fontId="20" fillId="0" borderId="370" applyNumberFormat="0" applyFill="0" applyBorder="0" applyProtection="0">
      <alignment horizontal="left" vertical="center"/>
    </xf>
    <xf numFmtId="0" fontId="1" fillId="14" borderId="0" applyNumberFormat="0" applyBorder="0" applyAlignment="0" applyProtection="0"/>
    <xf numFmtId="0" fontId="18" fillId="25" borderId="376">
      <alignment horizontal="right" vertical="center"/>
    </xf>
    <xf numFmtId="0" fontId="52" fillId="0" borderId="368" applyNumberFormat="0" applyFill="0" applyAlignment="0" applyProtection="0"/>
    <xf numFmtId="49" fontId="21" fillId="0" borderId="370" applyNumberFormat="0" applyFont="0" applyFill="0" applyBorder="0" applyProtection="0">
      <alignment horizontal="left" vertical="center" indent="2"/>
    </xf>
    <xf numFmtId="0" fontId="45" fillId="36" borderId="381" applyNumberFormat="0" applyAlignment="0" applyProtection="0"/>
    <xf numFmtId="0" fontId="21" fillId="0" borderId="373">
      <alignment horizontal="left" vertical="center" wrapText="1" indent="2"/>
    </xf>
    <xf numFmtId="4" fontId="21" fillId="0" borderId="370" applyFill="0" applyBorder="0" applyProtection="0">
      <alignment horizontal="right" vertical="center"/>
    </xf>
    <xf numFmtId="0" fontId="21" fillId="25" borderId="371">
      <alignment horizontal="left" vertical="center"/>
    </xf>
    <xf numFmtId="0" fontId="18" fillId="27" borderId="370">
      <alignment horizontal="right" vertical="center"/>
    </xf>
    <xf numFmtId="0" fontId="21" fillId="0" borderId="370" applyNumberFormat="0" applyFill="0" applyAlignment="0" applyProtection="0"/>
    <xf numFmtId="0" fontId="52" fillId="0" borderId="382" applyNumberFormat="0" applyFill="0" applyAlignment="0" applyProtection="0"/>
    <xf numFmtId="0" fontId="21" fillId="0" borderId="376">
      <alignment horizontal="right" vertical="center"/>
    </xf>
    <xf numFmtId="0" fontId="18" fillId="25" borderId="376">
      <alignment horizontal="right" vertical="center"/>
    </xf>
    <xf numFmtId="0" fontId="36" fillId="36" borderId="381" applyNumberFormat="0" applyAlignment="0" applyProtection="0"/>
    <xf numFmtId="49" fontId="21" fillId="0" borderId="370" applyNumberFormat="0" applyFont="0" applyFill="0" applyBorder="0" applyProtection="0">
      <alignment horizontal="left" vertical="center" indent="2"/>
    </xf>
    <xf numFmtId="0" fontId="49" fillId="49" borderId="380" applyNumberFormat="0" applyAlignment="0" applyProtection="0"/>
    <xf numFmtId="0" fontId="9" fillId="19" borderId="0" applyNumberFormat="0" applyBorder="0" applyAlignment="0" applyProtection="0"/>
    <xf numFmtId="4" fontId="21" fillId="0" borderId="370">
      <alignment horizontal="right" vertical="center"/>
    </xf>
    <xf numFmtId="4" fontId="18" fillId="25" borderId="376">
      <alignment horizontal="right" vertical="center"/>
    </xf>
    <xf numFmtId="0" fontId="27" fillId="52" borderId="369" applyNumberFormat="0" applyFont="0" applyAlignment="0" applyProtection="0"/>
    <xf numFmtId="0" fontId="21" fillId="0" borderId="370">
      <alignment horizontal="right" vertical="center"/>
    </xf>
    <xf numFmtId="0" fontId="18" fillId="27" borderId="370">
      <alignment horizontal="right" vertical="center"/>
    </xf>
    <xf numFmtId="4" fontId="18" fillId="27" borderId="370">
      <alignment horizontal="right" vertical="center"/>
    </xf>
    <xf numFmtId="0" fontId="21" fillId="26" borderId="376"/>
    <xf numFmtId="0" fontId="21" fillId="27" borderId="373">
      <alignment horizontal="left" vertical="center" wrapText="1" indent="2"/>
    </xf>
    <xf numFmtId="0" fontId="9" fillId="22" borderId="0" applyNumberFormat="0" applyBorder="0" applyAlignment="0" applyProtection="0"/>
    <xf numFmtId="0" fontId="1" fillId="9" borderId="0" applyNumberFormat="0" applyBorder="0" applyAlignment="0" applyProtection="0"/>
    <xf numFmtId="0" fontId="18" fillId="25" borderId="376">
      <alignment horizontal="right" vertical="center"/>
    </xf>
    <xf numFmtId="0" fontId="21" fillId="26" borderId="370"/>
    <xf numFmtId="0" fontId="21" fillId="0" borderId="376" applyNumberFormat="0" applyFill="0" applyAlignment="0" applyProtection="0"/>
    <xf numFmtId="0" fontId="33" fillId="49" borderId="367" applyNumberFormat="0" applyAlignment="0" applyProtection="0"/>
    <xf numFmtId="4" fontId="21" fillId="0" borderId="370" applyFill="0" applyBorder="0" applyProtection="0">
      <alignment horizontal="right" vertical="center"/>
    </xf>
    <xf numFmtId="0" fontId="32" fillId="49" borderId="367" applyNumberFormat="0" applyAlignment="0" applyProtection="0"/>
    <xf numFmtId="0" fontId="52" fillId="0" borderId="368" applyNumberFormat="0" applyFill="0" applyAlignment="0" applyProtection="0"/>
    <xf numFmtId="49" fontId="20" fillId="0" borderId="370" applyNumberFormat="0" applyFill="0" applyBorder="0" applyProtection="0">
      <alignment horizontal="left" vertical="center"/>
    </xf>
    <xf numFmtId="0" fontId="1" fillId="14" borderId="0" applyNumberFormat="0" applyBorder="0" applyAlignment="0" applyProtection="0"/>
    <xf numFmtId="0" fontId="21" fillId="0" borderId="373">
      <alignment horizontal="left" vertical="center" wrapText="1" indent="2"/>
    </xf>
    <xf numFmtId="0" fontId="9" fillId="22" borderId="0" applyNumberFormat="0" applyBorder="0" applyAlignment="0" applyProtection="0"/>
    <xf numFmtId="0" fontId="19" fillId="52" borderId="369" applyNumberFormat="0" applyFont="0" applyAlignment="0" applyProtection="0"/>
    <xf numFmtId="0" fontId="18" fillId="25" borderId="370">
      <alignment horizontal="right" vertical="center"/>
    </xf>
    <xf numFmtId="0" fontId="32" fillId="49" borderId="381" applyNumberFormat="0" applyAlignment="0" applyProtection="0"/>
    <xf numFmtId="4" fontId="23" fillId="25" borderId="370">
      <alignment horizontal="right" vertical="center"/>
    </xf>
    <xf numFmtId="167" fontId="21" fillId="53" borderId="370" applyNumberFormat="0" applyFont="0" applyBorder="0" applyAlignment="0" applyProtection="0">
      <alignment horizontal="right" vertical="center"/>
    </xf>
    <xf numFmtId="0" fontId="19" fillId="52" borderId="369" applyNumberFormat="0" applyFont="0" applyAlignment="0" applyProtection="0"/>
    <xf numFmtId="0" fontId="45" fillId="36" borderId="367" applyNumberFormat="0" applyAlignment="0" applyProtection="0"/>
    <xf numFmtId="0" fontId="45" fillId="36" borderId="367" applyNumberFormat="0" applyAlignment="0" applyProtection="0"/>
    <xf numFmtId="0" fontId="52" fillId="0" borderId="368" applyNumberFormat="0" applyFill="0" applyAlignment="0" applyProtection="0"/>
    <xf numFmtId="49" fontId="20" fillId="0" borderId="370" applyNumberFormat="0" applyFill="0" applyBorder="0" applyProtection="0">
      <alignment horizontal="left" vertical="center"/>
    </xf>
    <xf numFmtId="0" fontId="18" fillId="27" borderId="371">
      <alignment horizontal="right" vertical="center"/>
    </xf>
    <xf numFmtId="0" fontId="21" fillId="0" borderId="370">
      <alignment horizontal="right" vertical="center"/>
    </xf>
    <xf numFmtId="0" fontId="37" fillId="0" borderId="368" applyNumberFormat="0" applyFill="0" applyAlignment="0" applyProtection="0"/>
    <xf numFmtId="0" fontId="19" fillId="52" borderId="369" applyNumberFormat="0" applyFont="0" applyAlignment="0" applyProtection="0"/>
    <xf numFmtId="0" fontId="52" fillId="0" borderId="368" applyNumberFormat="0" applyFill="0" applyAlignment="0" applyProtection="0"/>
    <xf numFmtId="0" fontId="18" fillId="27" borderId="376">
      <alignment horizontal="right" vertical="center"/>
    </xf>
    <xf numFmtId="4" fontId="18" fillId="27" borderId="376">
      <alignment horizontal="right" vertical="center"/>
    </xf>
    <xf numFmtId="0" fontId="18" fillId="27" borderId="376">
      <alignment horizontal="right" vertical="center"/>
    </xf>
    <xf numFmtId="0" fontId="33" fillId="49" borderId="367" applyNumberFormat="0" applyAlignment="0" applyProtection="0"/>
    <xf numFmtId="0" fontId="1" fillId="6" borderId="0" applyNumberFormat="0" applyBorder="0" applyAlignment="0" applyProtection="0"/>
    <xf numFmtId="0" fontId="27" fillId="52" borderId="375" applyNumberFormat="0" applyFont="0" applyAlignment="0" applyProtection="0"/>
    <xf numFmtId="0" fontId="9" fillId="22" borderId="0" applyNumberFormat="0" applyBorder="0" applyAlignment="0" applyProtection="0"/>
    <xf numFmtId="49" fontId="21" fillId="0" borderId="377" applyNumberFormat="0" applyFont="0" applyFill="0" applyBorder="0" applyProtection="0">
      <alignment horizontal="left" vertical="center" indent="5"/>
    </xf>
    <xf numFmtId="167" fontId="21" fillId="53" borderId="370" applyNumberFormat="0" applyFont="0" applyBorder="0" applyAlignment="0" applyProtection="0">
      <alignment horizontal="right" vertical="center"/>
    </xf>
    <xf numFmtId="0" fontId="52" fillId="0" borderId="368" applyNumberFormat="0" applyFill="0" applyAlignment="0" applyProtection="0"/>
    <xf numFmtId="49" fontId="21" fillId="0" borderId="370" applyNumberFormat="0" applyFont="0" applyFill="0" applyBorder="0" applyProtection="0">
      <alignment horizontal="left" vertical="center" indent="2"/>
    </xf>
    <xf numFmtId="0" fontId="7" fillId="0" borderId="0" applyNumberFormat="0" applyFill="0" applyBorder="0" applyAlignment="0" applyProtection="0"/>
    <xf numFmtId="0" fontId="21" fillId="26" borderId="376"/>
    <xf numFmtId="4" fontId="21" fillId="0" borderId="370">
      <alignment horizontal="right" vertical="center"/>
    </xf>
    <xf numFmtId="0" fontId="37" fillId="0" borderId="368" applyNumberFormat="0" applyFill="0" applyAlignment="0" applyProtection="0"/>
    <xf numFmtId="0" fontId="45" fillId="36" borderId="367" applyNumberFormat="0" applyAlignment="0" applyProtection="0"/>
    <xf numFmtId="4" fontId="21" fillId="0" borderId="376">
      <alignment horizontal="right" vertical="center"/>
    </xf>
    <xf numFmtId="0" fontId="1" fillId="15" borderId="0" applyNumberFormat="0" applyBorder="0" applyAlignment="0" applyProtection="0"/>
    <xf numFmtId="0" fontId="9" fillId="13" borderId="0" applyNumberFormat="0" applyBorder="0" applyAlignment="0" applyProtection="0"/>
    <xf numFmtId="4" fontId="21" fillId="0" borderId="370" applyFill="0" applyBorder="0" applyProtection="0">
      <alignment horizontal="right" vertical="center"/>
    </xf>
    <xf numFmtId="0" fontId="37" fillId="0" borderId="382" applyNumberFormat="0" applyFill="0" applyAlignment="0" applyProtection="0"/>
    <xf numFmtId="0" fontId="21" fillId="25" borderId="371">
      <alignment horizontal="left" vertical="center"/>
    </xf>
    <xf numFmtId="0" fontId="36" fillId="36" borderId="367" applyNumberFormat="0" applyAlignment="0" applyProtection="0"/>
    <xf numFmtId="0" fontId="23" fillId="25" borderId="370">
      <alignment horizontal="right" vertical="center"/>
    </xf>
    <xf numFmtId="4" fontId="21" fillId="26" borderId="370"/>
    <xf numFmtId="0" fontId="21" fillId="27" borderId="373">
      <alignment horizontal="left" vertical="center" wrapText="1" indent="2"/>
    </xf>
    <xf numFmtId="0" fontId="18" fillId="27" borderId="378">
      <alignment horizontal="right" vertical="center"/>
    </xf>
    <xf numFmtId="49" fontId="21" fillId="0" borderId="370" applyNumberFormat="0" applyFont="0" applyFill="0" applyBorder="0" applyProtection="0">
      <alignment horizontal="left" vertical="center" indent="2"/>
    </xf>
    <xf numFmtId="0" fontId="45" fillId="36" borderId="367" applyNumberFormat="0" applyAlignment="0" applyProtection="0"/>
    <xf numFmtId="0" fontId="52" fillId="0" borderId="382" applyNumberFormat="0" applyFill="0" applyAlignment="0" applyProtection="0"/>
    <xf numFmtId="0" fontId="1" fillId="17" borderId="0" applyNumberFormat="0" applyBorder="0" applyAlignment="0" applyProtection="0"/>
    <xf numFmtId="49" fontId="20" fillId="0" borderId="376" applyNumberFormat="0" applyFill="0" applyBorder="0" applyProtection="0">
      <alignment horizontal="left" vertical="center"/>
    </xf>
    <xf numFmtId="0" fontId="27" fillId="52" borderId="375" applyNumberFormat="0" applyFont="0" applyAlignment="0" applyProtection="0"/>
    <xf numFmtId="0" fontId="1" fillId="17" borderId="0" applyNumberFormat="0" applyBorder="0" applyAlignment="0" applyProtection="0"/>
    <xf numFmtId="0" fontId="23" fillId="25" borderId="370">
      <alignment horizontal="right" vertical="center"/>
    </xf>
    <xf numFmtId="0" fontId="36" fillId="36" borderId="367" applyNumberFormat="0" applyAlignment="0" applyProtection="0"/>
    <xf numFmtId="167" fontId="21" fillId="53" borderId="370" applyNumberFormat="0" applyFont="0" applyBorder="0" applyAlignment="0" applyProtection="0">
      <alignment horizontal="right" vertical="center"/>
    </xf>
    <xf numFmtId="0" fontId="36" fillId="36" borderId="367" applyNumberFormat="0" applyAlignment="0" applyProtection="0"/>
    <xf numFmtId="4" fontId="21" fillId="0" borderId="370">
      <alignment horizontal="right" vertical="center"/>
    </xf>
    <xf numFmtId="49" fontId="21" fillId="0" borderId="370" applyNumberFormat="0" applyFont="0" applyFill="0" applyBorder="0" applyProtection="0">
      <alignment horizontal="left" vertical="center" indent="2"/>
    </xf>
    <xf numFmtId="167" fontId="21" fillId="53" borderId="370" applyNumberFormat="0" applyFont="0" applyBorder="0" applyAlignment="0" applyProtection="0">
      <alignment horizontal="right" vertical="center"/>
    </xf>
    <xf numFmtId="49" fontId="20" fillId="0" borderId="370" applyNumberFormat="0" applyFill="0" applyBorder="0" applyProtection="0">
      <alignment horizontal="left" vertical="center"/>
    </xf>
    <xf numFmtId="4" fontId="18" fillId="27" borderId="370">
      <alignment horizontal="right" vertical="center"/>
    </xf>
    <xf numFmtId="0" fontId="23" fillId="25" borderId="376">
      <alignment horizontal="right" vertical="center"/>
    </xf>
    <xf numFmtId="0" fontId="18" fillId="27" borderId="376">
      <alignment horizontal="right" vertical="center"/>
    </xf>
    <xf numFmtId="0" fontId="27" fillId="52" borderId="375" applyNumberFormat="0" applyFont="0" applyAlignment="0" applyProtection="0"/>
    <xf numFmtId="49" fontId="20" fillId="0" borderId="376" applyNumberFormat="0" applyFill="0" applyBorder="0" applyProtection="0">
      <alignment horizontal="left" vertical="center"/>
    </xf>
    <xf numFmtId="0" fontId="36" fillId="36" borderId="367" applyNumberFormat="0" applyAlignment="0" applyProtection="0"/>
    <xf numFmtId="0" fontId="33" fillId="49" borderId="367" applyNumberFormat="0" applyAlignment="0" applyProtection="0"/>
    <xf numFmtId="4" fontId="21" fillId="0" borderId="370">
      <alignment horizontal="right" vertical="center"/>
    </xf>
    <xf numFmtId="0" fontId="21" fillId="27" borderId="373">
      <alignment horizontal="left" vertical="center" wrapText="1" indent="2"/>
    </xf>
    <xf numFmtId="0" fontId="21" fillId="0" borderId="373">
      <alignment horizontal="left" vertical="center" wrapText="1" indent="2"/>
    </xf>
    <xf numFmtId="0" fontId="49" fillId="49" borderId="374" applyNumberFormat="0" applyAlignment="0" applyProtection="0"/>
    <xf numFmtId="0" fontId="45" fillId="36" borderId="367" applyNumberFormat="0" applyAlignment="0" applyProtection="0"/>
    <xf numFmtId="0" fontId="32" fillId="49" borderId="367" applyNumberFormat="0" applyAlignment="0" applyProtection="0"/>
    <xf numFmtId="0" fontId="30" fillId="49" borderId="374" applyNumberFormat="0" applyAlignment="0" applyProtection="0"/>
    <xf numFmtId="0" fontId="18" fillId="27" borderId="372">
      <alignment horizontal="right" vertical="center"/>
    </xf>
    <xf numFmtId="0" fontId="23" fillId="25" borderId="370">
      <alignment horizontal="right" vertical="center"/>
    </xf>
    <xf numFmtId="4" fontId="18" fillId="25" borderId="370">
      <alignment horizontal="right" vertical="center"/>
    </xf>
    <xf numFmtId="4" fontId="18" fillId="27" borderId="370">
      <alignment horizontal="right" vertical="center"/>
    </xf>
    <xf numFmtId="49" fontId="21" fillId="0" borderId="371" applyNumberFormat="0" applyFont="0" applyFill="0" applyBorder="0" applyProtection="0">
      <alignment horizontal="left" vertical="center" indent="5"/>
    </xf>
    <xf numFmtId="4" fontId="21" fillId="0" borderId="370" applyFill="0" applyBorder="0" applyProtection="0">
      <alignment horizontal="right" vertical="center"/>
    </xf>
    <xf numFmtId="4" fontId="18" fillId="25" borderId="370">
      <alignment horizontal="right" vertical="center"/>
    </xf>
    <xf numFmtId="0" fontId="45" fillId="36" borderId="367" applyNumberFormat="0" applyAlignment="0" applyProtection="0"/>
    <xf numFmtId="0" fontId="36" fillId="36" borderId="367" applyNumberFormat="0" applyAlignment="0" applyProtection="0"/>
    <xf numFmtId="0" fontId="32" fillId="49" borderId="367" applyNumberFormat="0" applyAlignment="0" applyProtection="0"/>
    <xf numFmtId="0" fontId="21" fillId="27" borderId="373">
      <alignment horizontal="left" vertical="center" wrapText="1" indent="2"/>
    </xf>
    <xf numFmtId="0" fontId="21" fillId="0" borderId="373">
      <alignment horizontal="left" vertical="center" wrapText="1" indent="2"/>
    </xf>
    <xf numFmtId="0" fontId="21" fillId="27" borderId="373">
      <alignment horizontal="left" vertical="center" wrapText="1" indent="2"/>
    </xf>
    <xf numFmtId="4" fontId="21" fillId="26" borderId="376"/>
    <xf numFmtId="0" fontId="18" fillId="25" borderId="376">
      <alignment horizontal="right" vertical="center"/>
    </xf>
    <xf numFmtId="0" fontId="9" fillId="10" borderId="0" applyNumberFormat="0" applyBorder="0" applyAlignment="0" applyProtection="0"/>
    <xf numFmtId="0" fontId="1" fillId="5" borderId="0" applyNumberFormat="0" applyBorder="0" applyAlignment="0" applyProtection="0"/>
    <xf numFmtId="0" fontId="19" fillId="52" borderId="375" applyNumberFormat="0" applyFont="0" applyAlignment="0" applyProtection="0"/>
    <xf numFmtId="0" fontId="6" fillId="0" borderId="0" applyNumberFormat="0" applyFill="0" applyBorder="0" applyAlignment="0" applyProtection="0"/>
    <xf numFmtId="0" fontId="32" fillId="49" borderId="381" applyNumberFormat="0" applyAlignment="0" applyProtection="0"/>
    <xf numFmtId="0" fontId="23" fillId="25" borderId="376">
      <alignment horizontal="right" vertical="center"/>
    </xf>
    <xf numFmtId="0" fontId="1" fillId="5" borderId="0" applyNumberFormat="0" applyBorder="0" applyAlignment="0" applyProtection="0"/>
    <xf numFmtId="0" fontId="18" fillId="27" borderId="376">
      <alignment horizontal="right" vertical="center"/>
    </xf>
    <xf numFmtId="4" fontId="21" fillId="0" borderId="376" applyFill="0" applyBorder="0" applyProtection="0">
      <alignment horizontal="right" vertical="center"/>
    </xf>
    <xf numFmtId="0" fontId="21" fillId="27" borderId="379">
      <alignment horizontal="left" vertical="center" wrapText="1" indent="2"/>
    </xf>
    <xf numFmtId="0" fontId="27" fillId="52" borderId="375" applyNumberFormat="0" applyFont="0" applyAlignment="0" applyProtection="0"/>
    <xf numFmtId="0" fontId="36" fillId="36" borderId="381" applyNumberFormat="0" applyAlignment="0" applyProtection="0"/>
    <xf numFmtId="4" fontId="21" fillId="26" borderId="376"/>
    <xf numFmtId="4" fontId="21" fillId="0" borderId="376" applyFill="0" applyBorder="0" applyProtection="0">
      <alignment horizontal="right" vertical="center"/>
    </xf>
    <xf numFmtId="0" fontId="52" fillId="0" borderId="382" applyNumberFormat="0" applyFill="0" applyAlignment="0" applyProtection="0"/>
    <xf numFmtId="0" fontId="21" fillId="25" borderId="377">
      <alignment horizontal="left" vertical="center"/>
    </xf>
    <xf numFmtId="0" fontId="21" fillId="0" borderId="379">
      <alignment horizontal="left" vertical="center" wrapText="1" indent="2"/>
    </xf>
    <xf numFmtId="0" fontId="45" fillId="36" borderId="381" applyNumberFormat="0" applyAlignment="0" applyProtection="0"/>
    <xf numFmtId="0" fontId="21" fillId="27" borderId="379">
      <alignment horizontal="left" vertical="center" wrapText="1" indent="2"/>
    </xf>
    <xf numFmtId="0" fontId="27" fillId="52" borderId="375" applyNumberFormat="0" applyFont="0" applyAlignment="0" applyProtection="0"/>
    <xf numFmtId="0" fontId="45" fillId="36" borderId="381" applyNumberFormat="0" applyAlignment="0" applyProtection="0"/>
    <xf numFmtId="4" fontId="21" fillId="26" borderId="376"/>
    <xf numFmtId="0" fontId="33" fillId="49" borderId="381" applyNumberFormat="0" applyAlignment="0" applyProtection="0"/>
    <xf numFmtId="0" fontId="45" fillId="36" borderId="381" applyNumberFormat="0" applyAlignment="0" applyProtection="0"/>
    <xf numFmtId="4" fontId="18" fillId="27" borderId="376">
      <alignment horizontal="right" vertical="center"/>
    </xf>
    <xf numFmtId="0" fontId="37" fillId="0" borderId="382" applyNumberFormat="0" applyFill="0" applyAlignment="0" applyProtection="0"/>
    <xf numFmtId="0" fontId="1" fillId="8" borderId="0" applyNumberFormat="0" applyBorder="0" applyAlignment="0" applyProtection="0"/>
    <xf numFmtId="0" fontId="36" fillId="36" borderId="381" applyNumberFormat="0" applyAlignment="0" applyProtection="0"/>
    <xf numFmtId="0" fontId="21" fillId="27" borderId="379">
      <alignment horizontal="left" vertical="center" wrapText="1" indent="2"/>
    </xf>
    <xf numFmtId="0" fontId="49" fillId="49" borderId="380" applyNumberFormat="0" applyAlignment="0" applyProtection="0"/>
    <xf numFmtId="0" fontId="45" fillId="36" borderId="381" applyNumberFormat="0" applyAlignment="0" applyProtection="0"/>
    <xf numFmtId="4" fontId="18" fillId="27" borderId="376">
      <alignment horizontal="right" vertical="center"/>
    </xf>
    <xf numFmtId="0" fontId="21" fillId="26" borderId="376"/>
    <xf numFmtId="0" fontId="21" fillId="0" borderId="379">
      <alignment horizontal="left" vertical="center" wrapText="1" indent="2"/>
    </xf>
    <xf numFmtId="0" fontId="9" fillId="10" borderId="0" applyNumberFormat="0" applyBorder="0" applyAlignment="0" applyProtection="0"/>
    <xf numFmtId="0" fontId="32" fillId="49" borderId="381" applyNumberFormat="0" applyAlignment="0" applyProtection="0"/>
    <xf numFmtId="4" fontId="18" fillId="25" borderId="376">
      <alignment horizontal="right" vertical="center"/>
    </xf>
    <xf numFmtId="0" fontId="18" fillId="25" borderId="376">
      <alignment horizontal="right" vertical="center"/>
    </xf>
    <xf numFmtId="0" fontId="18" fillId="27" borderId="376">
      <alignment horizontal="right" vertical="center"/>
    </xf>
    <xf numFmtId="0" fontId="1" fillId="15" borderId="0" applyNumberFormat="0" applyBorder="0" applyAlignment="0" applyProtection="0"/>
    <xf numFmtId="0" fontId="49" fillId="49" borderId="380" applyNumberFormat="0" applyAlignment="0" applyProtection="0"/>
    <xf numFmtId="49" fontId="21" fillId="0" borderId="376" applyNumberFormat="0" applyFont="0" applyFill="0" applyBorder="0" applyProtection="0">
      <alignment horizontal="left" vertical="center" indent="2"/>
    </xf>
    <xf numFmtId="0" fontId="27" fillId="52" borderId="375" applyNumberFormat="0" applyFont="0" applyAlignment="0" applyProtection="0"/>
    <xf numFmtId="167" fontId="21" fillId="53" borderId="376" applyNumberFormat="0" applyFont="0" applyBorder="0" applyAlignment="0" applyProtection="0">
      <alignment horizontal="right" vertical="center"/>
    </xf>
    <xf numFmtId="0" fontId="45" fillId="36" borderId="381" applyNumberFormat="0" applyAlignment="0" applyProtection="0"/>
    <xf numFmtId="0" fontId="18" fillId="27" borderId="376">
      <alignment horizontal="right" vertical="center"/>
    </xf>
    <xf numFmtId="0" fontId="21" fillId="26" borderId="376"/>
    <xf numFmtId="0" fontId="49" fillId="49" borderId="380" applyNumberFormat="0" applyAlignment="0" applyProtection="0"/>
    <xf numFmtId="0" fontId="33" fillId="49" borderId="381" applyNumberFormat="0" applyAlignment="0" applyProtection="0"/>
    <xf numFmtId="0" fontId="32" fillId="49" borderId="381" applyNumberFormat="0" applyAlignment="0" applyProtection="0"/>
    <xf numFmtId="0" fontId="36" fillId="36" borderId="381" applyNumberFormat="0" applyAlignment="0" applyProtection="0"/>
    <xf numFmtId="0" fontId="36" fillId="36" borderId="381" applyNumberFormat="0" applyAlignment="0" applyProtection="0"/>
    <xf numFmtId="0" fontId="21" fillId="0" borderId="379">
      <alignment horizontal="left" vertical="center" wrapText="1" indent="2"/>
    </xf>
    <xf numFmtId="4" fontId="18" fillId="27" borderId="377">
      <alignment horizontal="right" vertical="center"/>
    </xf>
    <xf numFmtId="4" fontId="21" fillId="0" borderId="376">
      <alignment horizontal="right" vertical="center"/>
    </xf>
    <xf numFmtId="49" fontId="20" fillId="0" borderId="376" applyNumberFormat="0" applyFill="0" applyBorder="0" applyProtection="0">
      <alignment horizontal="left" vertical="center"/>
    </xf>
    <xf numFmtId="4" fontId="21" fillId="0" borderId="376">
      <alignment horizontal="right" vertical="center"/>
    </xf>
    <xf numFmtId="0" fontId="49" fillId="49" borderId="380" applyNumberFormat="0" applyAlignment="0" applyProtection="0"/>
    <xf numFmtId="0" fontId="21" fillId="0" borderId="379">
      <alignment horizontal="left" vertical="center" wrapText="1" indent="2"/>
    </xf>
    <xf numFmtId="0" fontId="9" fillId="7" borderId="0" applyNumberFormat="0" applyBorder="0" applyAlignment="0" applyProtection="0"/>
    <xf numFmtId="0" fontId="27" fillId="52" borderId="375" applyNumberFormat="0" applyFont="0" applyAlignment="0" applyProtection="0"/>
    <xf numFmtId="0" fontId="18" fillId="25" borderId="376">
      <alignment horizontal="right" vertical="center"/>
    </xf>
    <xf numFmtId="0" fontId="8" fillId="0" borderId="3" applyNumberFormat="0" applyFill="0" applyAlignment="0" applyProtection="0"/>
    <xf numFmtId="0" fontId="21" fillId="0" borderId="376" applyNumberFormat="0" applyFill="0" applyAlignment="0" applyProtection="0"/>
    <xf numFmtId="49" fontId="20" fillId="0" borderId="376" applyNumberFormat="0" applyFill="0" applyBorder="0" applyProtection="0">
      <alignment horizontal="left" vertical="center"/>
    </xf>
    <xf numFmtId="0" fontId="21" fillId="0" borderId="376">
      <alignment horizontal="right" vertical="center"/>
    </xf>
    <xf numFmtId="4" fontId="18" fillId="25" borderId="376">
      <alignment horizontal="right" vertical="center"/>
    </xf>
    <xf numFmtId="0" fontId="33" fillId="49" borderId="381" applyNumberFormat="0" applyAlignment="0" applyProtection="0"/>
    <xf numFmtId="0" fontId="18" fillId="27" borderId="378">
      <alignment horizontal="right" vertical="center"/>
    </xf>
    <xf numFmtId="4" fontId="18" fillId="25" borderId="376">
      <alignment horizontal="right" vertical="center"/>
    </xf>
    <xf numFmtId="0" fontId="18" fillId="27" borderId="376">
      <alignment horizontal="right" vertical="center"/>
    </xf>
    <xf numFmtId="0" fontId="33" fillId="49" borderId="381" applyNumberFormat="0" applyAlignment="0" applyProtection="0"/>
    <xf numFmtId="4" fontId="21" fillId="0" borderId="376" applyFill="0" applyBorder="0" applyProtection="0">
      <alignment horizontal="right" vertical="center"/>
    </xf>
    <xf numFmtId="0" fontId="27" fillId="52" borderId="375" applyNumberFormat="0" applyFont="0" applyAlignment="0" applyProtection="0"/>
    <xf numFmtId="0" fontId="1" fillId="21" borderId="0" applyNumberFormat="0" applyBorder="0" applyAlignment="0" applyProtection="0"/>
    <xf numFmtId="0" fontId="1" fillId="18" borderId="0" applyNumberFormat="0" applyBorder="0" applyAlignment="0" applyProtection="0"/>
    <xf numFmtId="0" fontId="18" fillId="25" borderId="376">
      <alignment horizontal="right" vertical="center"/>
    </xf>
    <xf numFmtId="0" fontId="37" fillId="0" borderId="382" applyNumberFormat="0" applyFill="0" applyAlignment="0" applyProtection="0"/>
    <xf numFmtId="0" fontId="21" fillId="0" borderId="376" applyNumberFormat="0" applyFill="0" applyAlignment="0" applyProtection="0"/>
    <xf numFmtId="0" fontId="37" fillId="0" borderId="382" applyNumberFormat="0" applyFill="0" applyAlignment="0" applyProtection="0"/>
    <xf numFmtId="4" fontId="21" fillId="0" borderId="376" applyFill="0" applyBorder="0" applyProtection="0">
      <alignment horizontal="right" vertical="center"/>
    </xf>
    <xf numFmtId="49" fontId="21" fillId="0" borderId="377" applyNumberFormat="0" applyFont="0" applyFill="0" applyBorder="0" applyProtection="0">
      <alignment horizontal="left" vertical="center" indent="5"/>
    </xf>
    <xf numFmtId="0" fontId="21" fillId="0" borderId="376" applyNumberFormat="0" applyFill="0" applyAlignment="0" applyProtection="0"/>
    <xf numFmtId="0" fontId="21" fillId="0" borderId="376" applyNumberFormat="0" applyFill="0" applyAlignment="0" applyProtection="0"/>
    <xf numFmtId="4" fontId="18" fillId="27" borderId="376">
      <alignment horizontal="right" vertical="center"/>
    </xf>
    <xf numFmtId="0" fontId="1" fillId="11" borderId="0" applyNumberFormat="0" applyBorder="0" applyAlignment="0" applyProtection="0"/>
    <xf numFmtId="4" fontId="23" fillId="25" borderId="376">
      <alignment horizontal="right" vertical="center"/>
    </xf>
    <xf numFmtId="4" fontId="18" fillId="27" borderId="378">
      <alignment horizontal="right" vertical="center"/>
    </xf>
    <xf numFmtId="0" fontId="52" fillId="0" borderId="382" applyNumberFormat="0" applyFill="0" applyAlignment="0" applyProtection="0"/>
    <xf numFmtId="0" fontId="1" fillId="21" borderId="0" applyNumberFormat="0" applyBorder="0" applyAlignment="0" applyProtection="0"/>
    <xf numFmtId="0" fontId="1" fillId="12" borderId="0" applyNumberFormat="0" applyBorder="0" applyAlignment="0" applyProtection="0"/>
    <xf numFmtId="4" fontId="23" fillId="25" borderId="376">
      <alignment horizontal="right" vertical="center"/>
    </xf>
    <xf numFmtId="0" fontId="33" fillId="49" borderId="381" applyNumberFormat="0" applyAlignment="0" applyProtection="0"/>
    <xf numFmtId="0" fontId="21" fillId="26" borderId="376"/>
    <xf numFmtId="0" fontId="45" fillId="36" borderId="381" applyNumberFormat="0" applyAlignment="0" applyProtection="0"/>
    <xf numFmtId="0" fontId="30" fillId="49" borderId="380" applyNumberFormat="0" applyAlignment="0" applyProtection="0"/>
    <xf numFmtId="0" fontId="1" fillId="9" borderId="0" applyNumberFormat="0" applyBorder="0" applyAlignment="0" applyProtection="0"/>
    <xf numFmtId="0" fontId="45" fillId="36" borderId="381" applyNumberFormat="0" applyAlignment="0" applyProtection="0"/>
    <xf numFmtId="0" fontId="21" fillId="26" borderId="376"/>
    <xf numFmtId="0" fontId="19" fillId="52" borderId="375" applyNumberFormat="0" applyFont="0" applyAlignment="0" applyProtection="0"/>
    <xf numFmtId="4" fontId="21" fillId="0" borderId="376">
      <alignment horizontal="right" vertical="center"/>
    </xf>
    <xf numFmtId="167" fontId="21" fillId="53" borderId="376" applyNumberFormat="0" applyFont="0" applyBorder="0" applyAlignment="0" applyProtection="0">
      <alignment horizontal="right" vertical="center"/>
    </xf>
    <xf numFmtId="0" fontId="18" fillId="27" borderId="376">
      <alignment horizontal="right" vertical="center"/>
    </xf>
    <xf numFmtId="4" fontId="18" fillId="27" borderId="376">
      <alignment horizontal="right" vertical="center"/>
    </xf>
    <xf numFmtId="0" fontId="33" fillId="49" borderId="381" applyNumberFormat="0" applyAlignment="0" applyProtection="0"/>
    <xf numFmtId="0" fontId="18" fillId="27" borderId="378">
      <alignment horizontal="right" vertical="center"/>
    </xf>
    <xf numFmtId="0" fontId="21" fillId="27" borderId="379">
      <alignment horizontal="left" vertical="center" wrapText="1" indent="2"/>
    </xf>
    <xf numFmtId="4" fontId="23" fillId="25" borderId="376">
      <alignment horizontal="right" vertical="center"/>
    </xf>
    <xf numFmtId="0" fontId="18" fillId="27" borderId="378">
      <alignment horizontal="right" vertical="center"/>
    </xf>
    <xf numFmtId="0" fontId="1" fillId="8" borderId="0" applyNumberFormat="0" applyBorder="0" applyAlignment="0" applyProtection="0"/>
    <xf numFmtId="4" fontId="18" fillId="25" borderId="376">
      <alignment horizontal="right" vertical="center"/>
    </xf>
    <xf numFmtId="0" fontId="30" fillId="49" borderId="380" applyNumberFormat="0" applyAlignment="0" applyProtection="0"/>
    <xf numFmtId="4" fontId="18" fillId="25" borderId="376">
      <alignment horizontal="right" vertical="center"/>
    </xf>
    <xf numFmtId="0" fontId="8" fillId="0" borderId="3" applyNumberFormat="0" applyFill="0" applyAlignment="0" applyProtection="0"/>
    <xf numFmtId="0" fontId="18" fillId="27" borderId="376">
      <alignment horizontal="right" vertical="center"/>
    </xf>
    <xf numFmtId="49" fontId="21" fillId="0" borderId="377" applyNumberFormat="0" applyFont="0" applyFill="0" applyBorder="0" applyProtection="0">
      <alignment horizontal="left" vertical="center" indent="5"/>
    </xf>
    <xf numFmtId="0" fontId="21" fillId="0" borderId="379">
      <alignment horizontal="left" vertical="center" wrapText="1" indent="2"/>
    </xf>
    <xf numFmtId="0" fontId="45" fillId="36" borderId="381" applyNumberFormat="0" applyAlignment="0" applyProtection="0"/>
    <xf numFmtId="4" fontId="18" fillId="27" borderId="376">
      <alignment horizontal="right" vertical="center"/>
    </xf>
    <xf numFmtId="0" fontId="21" fillId="26" borderId="376"/>
    <xf numFmtId="0" fontId="49" fillId="49" borderId="380" applyNumberFormat="0" applyAlignment="0" applyProtection="0"/>
    <xf numFmtId="0" fontId="21" fillId="0" borderId="379">
      <alignment horizontal="left" vertical="center" wrapText="1" indent="2"/>
    </xf>
    <xf numFmtId="0" fontId="21" fillId="27" borderId="379">
      <alignment horizontal="left" vertical="center" wrapText="1" indent="2"/>
    </xf>
    <xf numFmtId="0" fontId="21" fillId="25" borderId="377">
      <alignment horizontal="left" vertical="center"/>
    </xf>
    <xf numFmtId="49" fontId="20" fillId="0" borderId="376" applyNumberFormat="0" applyFill="0" applyBorder="0" applyProtection="0">
      <alignment horizontal="left" vertical="center"/>
    </xf>
    <xf numFmtId="0" fontId="9" fillId="16" borderId="0" applyNumberFormat="0" applyBorder="0" applyAlignment="0" applyProtection="0"/>
    <xf numFmtId="0" fontId="4" fillId="4" borderId="2" applyNumberFormat="0" applyAlignment="0" applyProtection="0"/>
    <xf numFmtId="0" fontId="52" fillId="0" borderId="382" applyNumberFormat="0" applyFill="0" applyAlignment="0" applyProtection="0"/>
    <xf numFmtId="49" fontId="21" fillId="0" borderId="376" applyNumberFormat="0" applyFont="0" applyFill="0" applyBorder="0" applyProtection="0">
      <alignment horizontal="left" vertical="center" indent="2"/>
    </xf>
    <xf numFmtId="0" fontId="21" fillId="0" borderId="379">
      <alignment horizontal="left" vertical="center" wrapText="1" indent="2"/>
    </xf>
    <xf numFmtId="4" fontId="21" fillId="0" borderId="376" applyFill="0" applyBorder="0" applyProtection="0">
      <alignment horizontal="right" vertical="center"/>
    </xf>
    <xf numFmtId="0" fontId="21" fillId="25" borderId="377">
      <alignment horizontal="left" vertical="center"/>
    </xf>
    <xf numFmtId="0" fontId="18" fillId="27" borderId="376">
      <alignment horizontal="right" vertical="center"/>
    </xf>
    <xf numFmtId="0" fontId="21" fillId="0" borderId="376" applyNumberFormat="0" applyFill="0" applyAlignment="0" applyProtection="0"/>
    <xf numFmtId="49" fontId="21" fillId="0" borderId="376" applyNumberFormat="0" applyFont="0" applyFill="0" applyBorder="0" applyProtection="0">
      <alignment horizontal="left" vertical="center" indent="2"/>
    </xf>
    <xf numFmtId="0" fontId="9" fillId="19" borderId="0" applyNumberFormat="0" applyBorder="0" applyAlignment="0" applyProtection="0"/>
    <xf numFmtId="4" fontId="21" fillId="0" borderId="376">
      <alignment horizontal="right" vertical="center"/>
    </xf>
    <xf numFmtId="0" fontId="27" fillId="52" borderId="375" applyNumberFormat="0" applyFont="0" applyAlignment="0" applyProtection="0"/>
    <xf numFmtId="0" fontId="21" fillId="0" borderId="376">
      <alignment horizontal="right" vertical="center"/>
    </xf>
    <xf numFmtId="0" fontId="18" fillId="27" borderId="376">
      <alignment horizontal="right" vertical="center"/>
    </xf>
    <xf numFmtId="4" fontId="18" fillId="27" borderId="376">
      <alignment horizontal="right" vertical="center"/>
    </xf>
    <xf numFmtId="0" fontId="21" fillId="27" borderId="379">
      <alignment horizontal="left" vertical="center" wrapText="1" indent="2"/>
    </xf>
    <xf numFmtId="0" fontId="1" fillId="9" borderId="0" applyNumberFormat="0" applyBorder="0" applyAlignment="0" applyProtection="0"/>
    <xf numFmtId="0" fontId="21" fillId="26" borderId="376"/>
    <xf numFmtId="4" fontId="21" fillId="0" borderId="376" applyFill="0" applyBorder="0" applyProtection="0">
      <alignment horizontal="right" vertical="center"/>
    </xf>
    <xf numFmtId="0" fontId="32" fillId="49" borderId="381" applyNumberFormat="0" applyAlignment="0" applyProtection="0"/>
    <xf numFmtId="0" fontId="52" fillId="0" borderId="382" applyNumberFormat="0" applyFill="0" applyAlignment="0" applyProtection="0"/>
    <xf numFmtId="49" fontId="20" fillId="0" borderId="376" applyNumberFormat="0" applyFill="0" applyBorder="0" applyProtection="0">
      <alignment horizontal="left" vertical="center"/>
    </xf>
    <xf numFmtId="0" fontId="1" fillId="14" borderId="0" applyNumberFormat="0" applyBorder="0" applyAlignment="0" applyProtection="0"/>
    <xf numFmtId="0" fontId="21" fillId="0" borderId="379">
      <alignment horizontal="left" vertical="center" wrapText="1" indent="2"/>
    </xf>
    <xf numFmtId="0" fontId="9" fillId="22" borderId="0" applyNumberFormat="0" applyBorder="0" applyAlignment="0" applyProtection="0"/>
    <xf numFmtId="0" fontId="1" fillId="12" borderId="0" applyNumberFormat="0" applyBorder="0" applyAlignment="0" applyProtection="0"/>
    <xf numFmtId="0" fontId="19" fillId="52" borderId="375" applyNumberFormat="0" applyFont="0" applyAlignment="0" applyProtection="0"/>
    <xf numFmtId="0" fontId="18" fillId="25" borderId="376">
      <alignment horizontal="right" vertical="center"/>
    </xf>
    <xf numFmtId="4" fontId="23" fillId="25" borderId="376">
      <alignment horizontal="right" vertical="center"/>
    </xf>
    <xf numFmtId="167" fontId="21" fillId="53" borderId="376" applyNumberFormat="0" applyFont="0" applyBorder="0" applyAlignment="0" applyProtection="0">
      <alignment horizontal="right" vertical="center"/>
    </xf>
    <xf numFmtId="0" fontId="19" fillId="52" borderId="375" applyNumberFormat="0" applyFont="0" applyAlignment="0" applyProtection="0"/>
    <xf numFmtId="0" fontId="45" fillId="36" borderId="381" applyNumberFormat="0" applyAlignment="0" applyProtection="0"/>
    <xf numFmtId="0" fontId="45" fillId="36" borderId="381" applyNumberFormat="0" applyAlignment="0" applyProtection="0"/>
    <xf numFmtId="0" fontId="52" fillId="0" borderId="382" applyNumberFormat="0" applyFill="0" applyAlignment="0" applyProtection="0"/>
    <xf numFmtId="49" fontId="20" fillId="0" borderId="376" applyNumberFormat="0" applyFill="0" applyBorder="0" applyProtection="0">
      <alignment horizontal="left" vertical="center"/>
    </xf>
    <xf numFmtId="0" fontId="18" fillId="27" borderId="377">
      <alignment horizontal="right" vertical="center"/>
    </xf>
    <xf numFmtId="0" fontId="21" fillId="0" borderId="376">
      <alignment horizontal="right" vertical="center"/>
    </xf>
    <xf numFmtId="0" fontId="37" fillId="0" borderId="382" applyNumberFormat="0" applyFill="0" applyAlignment="0" applyProtection="0"/>
    <xf numFmtId="0" fontId="19" fillId="52" borderId="375" applyNumberFormat="0" applyFont="0" applyAlignment="0" applyProtection="0"/>
    <xf numFmtId="0" fontId="52" fillId="0" borderId="382" applyNumberFormat="0" applyFill="0" applyAlignment="0" applyProtection="0"/>
    <xf numFmtId="0" fontId="33" fillId="49" borderId="381" applyNumberFormat="0" applyAlignment="0" applyProtection="0"/>
    <xf numFmtId="0" fontId="1" fillId="6" borderId="0" applyNumberFormat="0" applyBorder="0" applyAlignment="0" applyProtection="0"/>
    <xf numFmtId="167" fontId="21" fillId="53" borderId="376" applyNumberFormat="0" applyFont="0" applyBorder="0" applyAlignment="0" applyProtection="0">
      <alignment horizontal="right" vertical="center"/>
    </xf>
    <xf numFmtId="0" fontId="52" fillId="0" borderId="382" applyNumberFormat="0" applyFill="0" applyAlignment="0" applyProtection="0"/>
    <xf numFmtId="49" fontId="21" fillId="0" borderId="376" applyNumberFormat="0" applyFont="0" applyFill="0" applyBorder="0" applyProtection="0">
      <alignment horizontal="left" vertical="center" indent="2"/>
    </xf>
    <xf numFmtId="0" fontId="7" fillId="0" borderId="0" applyNumberFormat="0" applyFill="0" applyBorder="0" applyAlignment="0" applyProtection="0"/>
    <xf numFmtId="4" fontId="21" fillId="0" borderId="376">
      <alignment horizontal="right" vertical="center"/>
    </xf>
    <xf numFmtId="0" fontId="37" fillId="0" borderId="382" applyNumberFormat="0" applyFill="0" applyAlignment="0" applyProtection="0"/>
    <xf numFmtId="0" fontId="45" fillId="36" borderId="381" applyNumberFormat="0" applyAlignment="0" applyProtection="0"/>
    <xf numFmtId="0" fontId="9" fillId="13" borderId="0" applyNumberFormat="0" applyBorder="0" applyAlignment="0" applyProtection="0"/>
    <xf numFmtId="4" fontId="21" fillId="0" borderId="376" applyFill="0" applyBorder="0" applyProtection="0">
      <alignment horizontal="right" vertical="center"/>
    </xf>
    <xf numFmtId="0" fontId="21" fillId="25" borderId="377">
      <alignment horizontal="left" vertical="center"/>
    </xf>
    <xf numFmtId="0" fontId="36" fillId="36" borderId="381" applyNumberFormat="0" applyAlignment="0" applyProtection="0"/>
    <xf numFmtId="0" fontId="23" fillId="25" borderId="376">
      <alignment horizontal="right" vertical="center"/>
    </xf>
    <xf numFmtId="4" fontId="21" fillId="26" borderId="376"/>
    <xf numFmtId="0" fontId="21" fillId="27" borderId="379">
      <alignment horizontal="left" vertical="center" wrapText="1" indent="2"/>
    </xf>
    <xf numFmtId="49" fontId="21" fillId="0" borderId="376" applyNumberFormat="0" applyFont="0" applyFill="0" applyBorder="0" applyProtection="0">
      <alignment horizontal="left" vertical="center" indent="2"/>
    </xf>
    <xf numFmtId="0" fontId="45" fillId="36" borderId="381" applyNumberFormat="0" applyAlignment="0" applyProtection="0"/>
    <xf numFmtId="0" fontId="9" fillId="19" borderId="0" applyNumberFormat="0" applyBorder="0" applyAlignment="0" applyProtection="0"/>
    <xf numFmtId="0" fontId="1" fillId="17" borderId="0" applyNumberFormat="0" applyBorder="0" applyAlignment="0" applyProtection="0"/>
    <xf numFmtId="0" fontId="23" fillId="25" borderId="376">
      <alignment horizontal="right" vertical="center"/>
    </xf>
    <xf numFmtId="0" fontId="36" fillId="36" borderId="381" applyNumberFormat="0" applyAlignment="0" applyProtection="0"/>
    <xf numFmtId="167" fontId="21" fillId="53" borderId="376" applyNumberFormat="0" applyFont="0" applyBorder="0" applyAlignment="0" applyProtection="0">
      <alignment horizontal="right" vertical="center"/>
    </xf>
    <xf numFmtId="0" fontId="36" fillId="36" borderId="381" applyNumberFormat="0" applyAlignment="0" applyProtection="0"/>
    <xf numFmtId="4" fontId="21" fillId="0" borderId="376">
      <alignment horizontal="right" vertical="center"/>
    </xf>
    <xf numFmtId="49" fontId="21" fillId="0" borderId="376" applyNumberFormat="0" applyFont="0" applyFill="0" applyBorder="0" applyProtection="0">
      <alignment horizontal="left" vertical="center" indent="2"/>
    </xf>
    <xf numFmtId="167" fontId="21" fillId="53" borderId="376" applyNumberFormat="0" applyFont="0" applyBorder="0" applyAlignment="0" applyProtection="0">
      <alignment horizontal="right" vertical="center"/>
    </xf>
    <xf numFmtId="49" fontId="20" fillId="0" borderId="376" applyNumberFormat="0" applyFill="0" applyBorder="0" applyProtection="0">
      <alignment horizontal="left" vertical="center"/>
    </xf>
    <xf numFmtId="4" fontId="18" fillId="27" borderId="376">
      <alignment horizontal="right" vertical="center"/>
    </xf>
    <xf numFmtId="0" fontId="36" fillId="36" borderId="381" applyNumberFormat="0" applyAlignment="0" applyProtection="0"/>
    <xf numFmtId="0" fontId="33" fillId="49" borderId="381" applyNumberFormat="0" applyAlignment="0" applyProtection="0"/>
    <xf numFmtId="4" fontId="21" fillId="0" borderId="376">
      <alignment horizontal="right" vertical="center"/>
    </xf>
    <xf numFmtId="0" fontId="21" fillId="27" borderId="379">
      <alignment horizontal="left" vertical="center" wrapText="1" indent="2"/>
    </xf>
    <xf numFmtId="0" fontId="21" fillId="0" borderId="379">
      <alignment horizontal="left" vertical="center" wrapText="1" indent="2"/>
    </xf>
    <xf numFmtId="0" fontId="49" fillId="49" borderId="380" applyNumberFormat="0" applyAlignment="0" applyProtection="0"/>
    <xf numFmtId="0" fontId="45" fillId="36" borderId="381" applyNumberFormat="0" applyAlignment="0" applyProtection="0"/>
    <xf numFmtId="0" fontId="32" fillId="49" borderId="381" applyNumberFormat="0" applyAlignment="0" applyProtection="0"/>
    <xf numFmtId="0" fontId="30" fillId="49" borderId="380" applyNumberFormat="0" applyAlignment="0" applyProtection="0"/>
    <xf numFmtId="0" fontId="18" fillId="27" borderId="378">
      <alignment horizontal="right" vertical="center"/>
    </xf>
    <xf numFmtId="0" fontId="23" fillId="25" borderId="376">
      <alignment horizontal="right" vertical="center"/>
    </xf>
    <xf numFmtId="4" fontId="18" fillId="25" borderId="376">
      <alignment horizontal="right" vertical="center"/>
    </xf>
    <xf numFmtId="4" fontId="18" fillId="27" borderId="376">
      <alignment horizontal="right" vertical="center"/>
    </xf>
    <xf numFmtId="49" fontId="21" fillId="0" borderId="377" applyNumberFormat="0" applyFont="0" applyFill="0" applyBorder="0" applyProtection="0">
      <alignment horizontal="left" vertical="center" indent="5"/>
    </xf>
    <xf numFmtId="4" fontId="21" fillId="0" borderId="376" applyFill="0" applyBorder="0" applyProtection="0">
      <alignment horizontal="right" vertical="center"/>
    </xf>
    <xf numFmtId="4" fontId="18" fillId="25" borderId="376">
      <alignment horizontal="right" vertical="center"/>
    </xf>
    <xf numFmtId="0" fontId="45" fillId="36" borderId="381" applyNumberFormat="0" applyAlignment="0" applyProtection="0"/>
    <xf numFmtId="0" fontId="36" fillId="36" borderId="381" applyNumberFormat="0" applyAlignment="0" applyProtection="0"/>
    <xf numFmtId="0" fontId="32" fillId="49" borderId="381" applyNumberFormat="0" applyAlignment="0" applyProtection="0"/>
    <xf numFmtId="0" fontId="21" fillId="27" borderId="379">
      <alignment horizontal="left" vertical="center" wrapText="1" indent="2"/>
    </xf>
    <xf numFmtId="0" fontId="21" fillId="0" borderId="379">
      <alignment horizontal="left" vertical="center" wrapText="1" indent="2"/>
    </xf>
    <xf numFmtId="0" fontId="21" fillId="27" borderId="379">
      <alignment horizontal="left" vertical="center" wrapText="1" indent="2"/>
    </xf>
    <xf numFmtId="9" fontId="1" fillId="0" borderId="0" applyFont="0" applyFill="0" applyBorder="0" applyAlignment="0" applyProtection="0"/>
    <xf numFmtId="0" fontId="30" fillId="49" borderId="181" applyNumberFormat="0" applyAlignment="0" applyProtection="0"/>
    <xf numFmtId="0" fontId="45" fillId="36" borderId="381" applyNumberFormat="0" applyAlignment="0" applyProtection="0"/>
    <xf numFmtId="0" fontId="21" fillId="0" borderId="379">
      <alignment horizontal="left" vertical="center" wrapText="1" indent="2"/>
    </xf>
    <xf numFmtId="0" fontId="37" fillId="0" borderId="382" applyNumberFormat="0" applyFill="0" applyAlignment="0" applyProtection="0"/>
    <xf numFmtId="0" fontId="4" fillId="4" borderId="2" applyNumberFormat="0" applyAlignment="0" applyProtection="0"/>
    <xf numFmtId="0" fontId="5" fillId="4" borderId="1" applyNumberFormat="0" applyAlignment="0" applyProtection="0"/>
    <xf numFmtId="0" fontId="21" fillId="25" borderId="377">
      <alignment horizontal="left" vertical="center"/>
    </xf>
    <xf numFmtId="0" fontId="6" fillId="0" borderId="0" applyNumberFormat="0" applyFill="0" applyBorder="0" applyAlignment="0" applyProtection="0"/>
    <xf numFmtId="4" fontId="18" fillId="27" borderId="378">
      <alignment horizontal="right" vertical="center"/>
    </xf>
    <xf numFmtId="0" fontId="7" fillId="0" borderId="0" applyNumberFormat="0" applyFill="0" applyBorder="0" applyAlignment="0" applyProtection="0"/>
    <xf numFmtId="0" fontId="8" fillId="0" borderId="3" applyNumberFormat="0" applyFill="0" applyAlignment="0" applyProtection="0"/>
    <xf numFmtId="0" fontId="1" fillId="5" borderId="0" applyNumberFormat="0" applyBorder="0" applyAlignment="0" applyProtection="0"/>
    <xf numFmtId="0" fontId="1" fillId="6" borderId="0" applyNumberFormat="0" applyBorder="0" applyAlignment="0" applyProtection="0"/>
    <xf numFmtId="0" fontId="9"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9"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9"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21" fillId="0" borderId="376" applyNumberFormat="0" applyFill="0" applyAlignment="0" applyProtection="0"/>
    <xf numFmtId="0" fontId="18" fillId="27" borderId="376">
      <alignment horizontal="right" vertical="center"/>
    </xf>
    <xf numFmtId="0" fontId="18" fillId="27" borderId="376">
      <alignment horizontal="right" vertical="center"/>
    </xf>
    <xf numFmtId="0" fontId="21" fillId="0" borderId="376">
      <alignment horizontal="right" vertical="center"/>
    </xf>
    <xf numFmtId="0" fontId="23" fillId="25" borderId="376">
      <alignment horizontal="right" vertical="center"/>
    </xf>
    <xf numFmtId="0" fontId="21" fillId="26" borderId="376"/>
    <xf numFmtId="0" fontId="18" fillId="25" borderId="376">
      <alignment horizontal="right" vertical="center"/>
    </xf>
    <xf numFmtId="4" fontId="21" fillId="0" borderId="376" applyFill="0" applyBorder="0" applyProtection="0">
      <alignment horizontal="right" vertical="center"/>
    </xf>
    <xf numFmtId="0" fontId="19" fillId="52" borderId="375" applyNumberFormat="0" applyFont="0" applyAlignment="0" applyProtection="0"/>
    <xf numFmtId="0" fontId="32" fillId="49" borderId="381" applyNumberFormat="0" applyAlignment="0" applyProtection="0"/>
    <xf numFmtId="4" fontId="18" fillId="25" borderId="376">
      <alignment horizontal="right" vertical="center"/>
    </xf>
    <xf numFmtId="0" fontId="23" fillId="25" borderId="376">
      <alignment horizontal="right" vertical="center"/>
    </xf>
    <xf numFmtId="0" fontId="5" fillId="4" borderId="1" applyNumberFormat="0" applyAlignment="0" applyProtection="0"/>
    <xf numFmtId="4" fontId="21" fillId="26" borderId="376"/>
    <xf numFmtId="0" fontId="30" fillId="49" borderId="181" applyNumberFormat="0" applyAlignment="0" applyProtection="0"/>
    <xf numFmtId="0" fontId="52" fillId="0" borderId="382" applyNumberFormat="0" applyFill="0" applyAlignment="0" applyProtection="0"/>
    <xf numFmtId="0" fontId="32" fillId="49" borderId="381" applyNumberFormat="0" applyAlignment="0" applyProtection="0"/>
    <xf numFmtId="4" fontId="21" fillId="26" borderId="376"/>
    <xf numFmtId="0" fontId="36" fillId="36" borderId="381" applyNumberFormat="0" applyAlignment="0" applyProtection="0"/>
    <xf numFmtId="0" fontId="21" fillId="26" borderId="376"/>
    <xf numFmtId="0" fontId="37" fillId="0" borderId="382" applyNumberFormat="0" applyFill="0" applyAlignment="0" applyProtection="0"/>
    <xf numFmtId="0" fontId="21" fillId="26" borderId="376"/>
    <xf numFmtId="4" fontId="18" fillId="27" borderId="376">
      <alignment horizontal="right" vertical="center"/>
    </xf>
    <xf numFmtId="0" fontId="32" fillId="49" borderId="381" applyNumberFormat="0" applyAlignment="0" applyProtection="0"/>
    <xf numFmtId="4" fontId="18" fillId="27" borderId="377">
      <alignment horizontal="right" vertical="center"/>
    </xf>
    <xf numFmtId="0" fontId="23" fillId="25" borderId="376">
      <alignment horizontal="right" vertical="center"/>
    </xf>
    <xf numFmtId="49" fontId="21" fillId="0" borderId="376" applyNumberFormat="0" applyFont="0" applyFill="0" applyBorder="0" applyProtection="0">
      <alignment horizontal="left" vertical="center" indent="2"/>
    </xf>
    <xf numFmtId="4" fontId="18" fillId="27" borderId="376">
      <alignment horizontal="right" vertical="center"/>
    </xf>
    <xf numFmtId="4" fontId="18" fillId="27" borderId="376">
      <alignment horizontal="right" vertical="center"/>
    </xf>
    <xf numFmtId="0" fontId="23" fillId="25" borderId="376">
      <alignment horizontal="right" vertical="center"/>
    </xf>
    <xf numFmtId="4" fontId="18" fillId="27" borderId="376">
      <alignment horizontal="right" vertical="center"/>
    </xf>
    <xf numFmtId="4" fontId="18" fillId="27" borderId="378">
      <alignment horizontal="right" vertical="center"/>
    </xf>
    <xf numFmtId="0" fontId="4" fillId="4" borderId="2" applyNumberFormat="0" applyAlignment="0" applyProtection="0"/>
    <xf numFmtId="0" fontId="5" fillId="4" borderId="1" applyNumberFormat="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8" fillId="0" borderId="3" applyNumberFormat="0" applyFill="0" applyAlignment="0" applyProtection="0"/>
    <xf numFmtId="0" fontId="1" fillId="5" borderId="0" applyNumberFormat="0" applyBorder="0" applyAlignment="0" applyProtection="0"/>
    <xf numFmtId="0" fontId="1" fillId="6" borderId="0" applyNumberFormat="0" applyBorder="0" applyAlignment="0" applyProtection="0"/>
    <xf numFmtId="0" fontId="9"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9"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9"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52" fillId="0" borderId="382" applyNumberFormat="0" applyFill="0" applyAlignment="0" applyProtection="0"/>
    <xf numFmtId="0" fontId="33" fillId="49" borderId="381" applyNumberFormat="0" applyAlignment="0" applyProtection="0"/>
    <xf numFmtId="0" fontId="21" fillId="27" borderId="379">
      <alignment horizontal="left" vertical="center" wrapText="1" indent="2"/>
    </xf>
    <xf numFmtId="0" fontId="33" fillId="49" borderId="381" applyNumberFormat="0" applyAlignment="0" applyProtection="0"/>
    <xf numFmtId="0" fontId="37" fillId="0" borderId="382" applyNumberFormat="0" applyFill="0" applyAlignment="0" applyProtection="0"/>
    <xf numFmtId="0" fontId="23" fillId="25" borderId="376">
      <alignment horizontal="right" vertical="center"/>
    </xf>
    <xf numFmtId="49" fontId="20" fillId="0" borderId="376" applyNumberFormat="0" applyFill="0" applyBorder="0" applyProtection="0">
      <alignment horizontal="left" vertical="center"/>
    </xf>
    <xf numFmtId="49" fontId="21" fillId="0" borderId="376" applyNumberFormat="0" applyFont="0" applyFill="0" applyBorder="0" applyProtection="0">
      <alignment horizontal="left" vertical="center" indent="2"/>
    </xf>
    <xf numFmtId="49" fontId="21" fillId="0" borderId="376" applyNumberFormat="0" applyFont="0" applyFill="0" applyBorder="0" applyProtection="0">
      <alignment horizontal="left" vertical="center" indent="2"/>
    </xf>
    <xf numFmtId="167" fontId="21" fillId="53" borderId="376" applyNumberFormat="0" applyFont="0" applyBorder="0" applyAlignment="0" applyProtection="0">
      <alignment horizontal="right" vertical="center"/>
    </xf>
    <xf numFmtId="4" fontId="23" fillId="25" borderId="376">
      <alignment horizontal="right" vertical="center"/>
    </xf>
    <xf numFmtId="0" fontId="36" fillId="36" borderId="381" applyNumberFormat="0" applyAlignment="0" applyProtection="0"/>
    <xf numFmtId="0" fontId="21" fillId="0" borderId="376" applyNumberFormat="0" applyFill="0" applyAlignment="0" applyProtection="0"/>
    <xf numFmtId="0" fontId="27" fillId="52" borderId="375" applyNumberFormat="0" applyFont="0" applyAlignment="0" applyProtection="0"/>
    <xf numFmtId="0" fontId="19" fillId="52" borderId="375" applyNumberFormat="0" applyFont="0" applyAlignment="0" applyProtection="0"/>
    <xf numFmtId="4" fontId="18" fillId="25" borderId="376">
      <alignment horizontal="right" vertical="center"/>
    </xf>
    <xf numFmtId="4" fontId="23" fillId="25" borderId="376">
      <alignment horizontal="right" vertical="center"/>
    </xf>
    <xf numFmtId="0" fontId="18" fillId="27" borderId="376">
      <alignment horizontal="right" vertical="center"/>
    </xf>
    <xf numFmtId="4" fontId="21" fillId="0" borderId="376">
      <alignment horizontal="right" vertical="center"/>
    </xf>
    <xf numFmtId="0" fontId="18" fillId="27" borderId="376">
      <alignment horizontal="right" vertical="center"/>
    </xf>
    <xf numFmtId="0" fontId="49" fillId="49" borderId="181" applyNumberFormat="0" applyAlignment="0" applyProtection="0"/>
    <xf numFmtId="0" fontId="45" fillId="36" borderId="381" applyNumberFormat="0" applyAlignment="0" applyProtection="0"/>
    <xf numFmtId="4" fontId="18" fillId="27" borderId="378">
      <alignment horizontal="right" vertical="center"/>
    </xf>
    <xf numFmtId="0" fontId="33" fillId="49" borderId="381" applyNumberFormat="0" applyAlignment="0" applyProtection="0"/>
    <xf numFmtId="0" fontId="19" fillId="52" borderId="375" applyNumberFormat="0" applyFont="0" applyAlignment="0" applyProtection="0"/>
    <xf numFmtId="0" fontId="21" fillId="0" borderId="379">
      <alignment horizontal="left" vertical="center" wrapText="1" indent="2"/>
    </xf>
    <xf numFmtId="0" fontId="21" fillId="27" borderId="379">
      <alignment horizontal="left" vertical="center" wrapText="1" indent="2"/>
    </xf>
    <xf numFmtId="0" fontId="45" fillId="36" borderId="381" applyNumberFormat="0" applyAlignment="0" applyProtection="0"/>
    <xf numFmtId="0" fontId="52" fillId="0" borderId="382" applyNumberFormat="0" applyFill="0" applyAlignment="0" applyProtection="0"/>
    <xf numFmtId="0" fontId="36" fillId="36" borderId="381" applyNumberFormat="0" applyAlignment="0" applyProtection="0"/>
    <xf numFmtId="0" fontId="18" fillId="27" borderId="376">
      <alignment horizontal="right" vertical="center"/>
    </xf>
    <xf numFmtId="0" fontId="33" fillId="49" borderId="381" applyNumberFormat="0" applyAlignment="0" applyProtection="0"/>
    <xf numFmtId="0" fontId="32" fillId="49" borderId="381" applyNumberFormat="0" applyAlignment="0" applyProtection="0"/>
    <xf numFmtId="0" fontId="21" fillId="0" borderId="376">
      <alignment horizontal="right" vertical="center"/>
    </xf>
    <xf numFmtId="0" fontId="49" fillId="49" borderId="181" applyNumberFormat="0" applyAlignment="0" applyProtection="0"/>
    <xf numFmtId="4" fontId="21" fillId="0" borderId="376" applyFill="0" applyBorder="0" applyProtection="0">
      <alignment horizontal="right" vertical="center"/>
    </xf>
    <xf numFmtId="0" fontId="30" fillId="49" borderId="181" applyNumberFormat="0" applyAlignment="0" applyProtection="0"/>
    <xf numFmtId="0" fontId="45" fillId="36" borderId="381" applyNumberFormat="0" applyAlignment="0" applyProtection="0"/>
    <xf numFmtId="0" fontId="18" fillId="25" borderId="376">
      <alignment horizontal="right" vertical="center"/>
    </xf>
    <xf numFmtId="0" fontId="21" fillId="0" borderId="376">
      <alignment horizontal="right" vertical="center"/>
    </xf>
    <xf numFmtId="0" fontId="27" fillId="52" borderId="375" applyNumberFormat="0" applyFont="0" applyAlignment="0" applyProtection="0"/>
    <xf numFmtId="0" fontId="21" fillId="0" borderId="376">
      <alignment horizontal="right" vertical="center"/>
    </xf>
    <xf numFmtId="0" fontId="52" fillId="0" borderId="382" applyNumberFormat="0" applyFill="0" applyAlignment="0" applyProtection="0"/>
    <xf numFmtId="0" fontId="30" fillId="49" borderId="181" applyNumberFormat="0" applyAlignment="0" applyProtection="0"/>
    <xf numFmtId="0" fontId="18" fillId="27" borderId="376">
      <alignment horizontal="right" vertical="center"/>
    </xf>
    <xf numFmtId="167" fontId="21" fillId="53" borderId="376" applyNumberFormat="0" applyFont="0" applyBorder="0" applyAlignment="0" applyProtection="0">
      <alignment horizontal="right" vertical="center"/>
    </xf>
    <xf numFmtId="0" fontId="18" fillId="25" borderId="376">
      <alignment horizontal="right" vertical="center"/>
    </xf>
    <xf numFmtId="0" fontId="27" fillId="52" borderId="375" applyNumberFormat="0" applyFont="0" applyAlignment="0" applyProtection="0"/>
    <xf numFmtId="0" fontId="37" fillId="0" borderId="382" applyNumberFormat="0" applyFill="0" applyAlignment="0" applyProtection="0"/>
    <xf numFmtId="0" fontId="33" fillId="49" borderId="381" applyNumberFormat="0" applyAlignment="0" applyProtection="0"/>
    <xf numFmtId="0" fontId="18" fillId="27" borderId="377">
      <alignment horizontal="right" vertical="center"/>
    </xf>
    <xf numFmtId="0" fontId="32" fillId="49" borderId="381" applyNumberFormat="0" applyAlignment="0" applyProtection="0"/>
    <xf numFmtId="4" fontId="18" fillId="27" borderId="378">
      <alignment horizontal="right" vertical="center"/>
    </xf>
    <xf numFmtId="0" fontId="18" fillId="27" borderId="376">
      <alignment horizontal="right" vertical="center"/>
    </xf>
    <xf numFmtId="0" fontId="21" fillId="0" borderId="376">
      <alignment horizontal="right" vertical="center"/>
    </xf>
    <xf numFmtId="49" fontId="20" fillId="0" borderId="376" applyNumberFormat="0" applyFill="0" applyBorder="0" applyProtection="0">
      <alignment horizontal="left" vertical="center"/>
    </xf>
    <xf numFmtId="0" fontId="37" fillId="0" borderId="382" applyNumberFormat="0" applyFill="0" applyAlignment="0" applyProtection="0"/>
    <xf numFmtId="0" fontId="30" fillId="49" borderId="181" applyNumberFormat="0" applyAlignment="0" applyProtection="0"/>
    <xf numFmtId="0" fontId="1" fillId="20" borderId="0" applyNumberFormat="0" applyBorder="0" applyAlignment="0" applyProtection="0"/>
    <xf numFmtId="0" fontId="1" fillId="11" borderId="0" applyNumberFormat="0" applyBorder="0" applyAlignment="0" applyProtection="0"/>
    <xf numFmtId="0" fontId="4" fillId="4" borderId="2" applyNumberFormat="0" applyAlignment="0" applyProtection="0"/>
    <xf numFmtId="0" fontId="21" fillId="27" borderId="379">
      <alignment horizontal="left" vertical="center" wrapText="1" indent="2"/>
    </xf>
    <xf numFmtId="49" fontId="20" fillId="0" borderId="376" applyNumberFormat="0" applyFill="0" applyBorder="0" applyProtection="0">
      <alignment horizontal="left" vertical="center"/>
    </xf>
    <xf numFmtId="167" fontId="21" fillId="53" borderId="376" applyNumberFormat="0" applyFont="0" applyBorder="0" applyAlignment="0" applyProtection="0">
      <alignment horizontal="right" vertical="center"/>
    </xf>
    <xf numFmtId="4" fontId="21" fillId="0" borderId="376" applyFill="0" applyBorder="0" applyProtection="0">
      <alignment horizontal="right" vertical="center"/>
    </xf>
    <xf numFmtId="49" fontId="21" fillId="0" borderId="377" applyNumberFormat="0" applyFont="0" applyFill="0" applyBorder="0" applyProtection="0">
      <alignment horizontal="left" vertical="center" indent="5"/>
    </xf>
    <xf numFmtId="0" fontId="37" fillId="0" borderId="382" applyNumberFormat="0" applyFill="0" applyAlignment="0" applyProtection="0"/>
    <xf numFmtId="0" fontId="18" fillId="25" borderId="376">
      <alignment horizontal="right" vertical="center"/>
    </xf>
    <xf numFmtId="0" fontId="33" fillId="49" borderId="381" applyNumberFormat="0" applyAlignment="0" applyProtection="0"/>
    <xf numFmtId="0" fontId="52" fillId="0" borderId="382" applyNumberFormat="0" applyFill="0" applyAlignment="0" applyProtection="0"/>
    <xf numFmtId="0" fontId="18" fillId="25" borderId="376">
      <alignment horizontal="right" vertical="center"/>
    </xf>
    <xf numFmtId="0" fontId="18" fillId="27" borderId="376">
      <alignment horizontal="right" vertical="center"/>
    </xf>
    <xf numFmtId="0" fontId="52" fillId="0" borderId="382" applyNumberFormat="0" applyFill="0" applyAlignment="0" applyProtection="0"/>
    <xf numFmtId="0" fontId="19" fillId="52" borderId="375" applyNumberFormat="0" applyFont="0" applyAlignment="0" applyProtection="0"/>
    <xf numFmtId="0" fontId="52" fillId="0" borderId="382" applyNumberFormat="0" applyFill="0" applyAlignment="0" applyProtection="0"/>
    <xf numFmtId="0" fontId="27" fillId="52" borderId="375" applyNumberFormat="0" applyFont="0" applyAlignment="0" applyProtection="0"/>
    <xf numFmtId="0" fontId="27" fillId="52" borderId="375" applyNumberFormat="0" applyFont="0" applyAlignment="0" applyProtection="0"/>
    <xf numFmtId="0" fontId="33" fillId="49" borderId="381" applyNumberFormat="0" applyAlignment="0" applyProtection="0"/>
    <xf numFmtId="49" fontId="20" fillId="0" borderId="376" applyNumberFormat="0" applyFill="0" applyBorder="0" applyProtection="0">
      <alignment horizontal="left" vertical="center"/>
    </xf>
    <xf numFmtId="0" fontId="27" fillId="52" borderId="375" applyNumberFormat="0" applyFont="0" applyAlignment="0" applyProtection="0"/>
    <xf numFmtId="0" fontId="37" fillId="0" borderId="382" applyNumberFormat="0" applyFill="0" applyAlignment="0" applyProtection="0"/>
    <xf numFmtId="4" fontId="23" fillId="25" borderId="376">
      <alignment horizontal="right" vertical="center"/>
    </xf>
    <xf numFmtId="0" fontId="18" fillId="27" borderId="377">
      <alignment horizontal="right" vertical="center"/>
    </xf>
    <xf numFmtId="0" fontId="33" fillId="49" borderId="381" applyNumberFormat="0" applyAlignment="0" applyProtection="0"/>
    <xf numFmtId="0" fontId="30" fillId="49" borderId="181" applyNumberFormat="0" applyAlignment="0" applyProtection="0"/>
    <xf numFmtId="4" fontId="21" fillId="0" borderId="376">
      <alignment horizontal="right" vertical="center"/>
    </xf>
    <xf numFmtId="0" fontId="52" fillId="0" borderId="382" applyNumberFormat="0" applyFill="0" applyAlignment="0" applyProtection="0"/>
    <xf numFmtId="0" fontId="36" fillId="36" borderId="381" applyNumberFormat="0" applyAlignment="0" applyProtection="0"/>
    <xf numFmtId="0" fontId="18" fillId="27" borderId="377">
      <alignment horizontal="right" vertical="center"/>
    </xf>
    <xf numFmtId="0" fontId="21" fillId="0" borderId="376">
      <alignment horizontal="right" vertical="center"/>
    </xf>
    <xf numFmtId="0" fontId="32" fillId="49" borderId="381" applyNumberFormat="0" applyAlignment="0" applyProtection="0"/>
    <xf numFmtId="0" fontId="9" fillId="16" borderId="0" applyNumberFormat="0" applyBorder="0" applyAlignment="0" applyProtection="0"/>
    <xf numFmtId="0" fontId="21" fillId="26" borderId="376"/>
    <xf numFmtId="0" fontId="32" fillId="49" borderId="381" applyNumberFormat="0" applyAlignment="0" applyProtection="0"/>
    <xf numFmtId="0" fontId="18" fillId="27" borderId="376">
      <alignment horizontal="right" vertical="center"/>
    </xf>
    <xf numFmtId="0" fontId="18" fillId="27" borderId="378">
      <alignment horizontal="right" vertical="center"/>
    </xf>
    <xf numFmtId="0" fontId="18" fillId="27" borderId="378">
      <alignment horizontal="right" vertical="center"/>
    </xf>
    <xf numFmtId="0" fontId="21" fillId="0" borderId="379">
      <alignment horizontal="left" vertical="center" wrapText="1" indent="2"/>
    </xf>
    <xf numFmtId="0" fontId="33" fillId="49" borderId="381" applyNumberFormat="0" applyAlignment="0" applyProtection="0"/>
    <xf numFmtId="0" fontId="18" fillId="27" borderId="378">
      <alignment horizontal="right" vertical="center"/>
    </xf>
    <xf numFmtId="0" fontId="18" fillId="27" borderId="377">
      <alignment horizontal="right" vertical="center"/>
    </xf>
    <xf numFmtId="0" fontId="18" fillId="27" borderId="376">
      <alignment horizontal="right" vertical="center"/>
    </xf>
    <xf numFmtId="0" fontId="18" fillId="27" borderId="376">
      <alignment horizontal="right" vertical="center"/>
    </xf>
    <xf numFmtId="0" fontId="23" fillId="25" borderId="376">
      <alignment horizontal="right" vertical="center"/>
    </xf>
    <xf numFmtId="0" fontId="27" fillId="52" borderId="375" applyNumberFormat="0" applyFont="0" applyAlignment="0" applyProtection="0"/>
    <xf numFmtId="0" fontId="33" fillId="49" borderId="381" applyNumberFormat="0" applyAlignment="0" applyProtection="0"/>
    <xf numFmtId="0" fontId="32" fillId="49" borderId="381" applyNumberFormat="0" applyAlignment="0" applyProtection="0"/>
    <xf numFmtId="0" fontId="52" fillId="0" borderId="382" applyNumberFormat="0" applyFill="0" applyAlignment="0" applyProtection="0"/>
    <xf numFmtId="4" fontId="21" fillId="26" borderId="376"/>
    <xf numFmtId="0" fontId="49" fillId="49" borderId="181" applyNumberFormat="0" applyAlignment="0" applyProtection="0"/>
    <xf numFmtId="4" fontId="18" fillId="27" borderId="376">
      <alignment horizontal="right" vertical="center"/>
    </xf>
    <xf numFmtId="4" fontId="21" fillId="26" borderId="376"/>
    <xf numFmtId="0" fontId="52" fillId="0" borderId="382" applyNumberFormat="0" applyFill="0" applyAlignment="0" applyProtection="0"/>
    <xf numFmtId="0" fontId="30" fillId="49" borderId="181" applyNumberFormat="0" applyAlignment="0" applyProtection="0"/>
    <xf numFmtId="0" fontId="32" fillId="49" borderId="381" applyNumberFormat="0" applyAlignment="0" applyProtection="0"/>
    <xf numFmtId="0" fontId="33" fillId="49" borderId="381" applyNumberFormat="0" applyAlignment="0" applyProtection="0"/>
    <xf numFmtId="0" fontId="49" fillId="49" borderId="181" applyNumberFormat="0" applyAlignment="0" applyProtection="0"/>
    <xf numFmtId="0" fontId="18" fillId="27" borderId="378">
      <alignment horizontal="right" vertical="center"/>
    </xf>
    <xf numFmtId="0" fontId="21" fillId="0" borderId="376" applyNumberFormat="0" applyFill="0" applyAlignment="0" applyProtection="0"/>
    <xf numFmtId="49" fontId="21" fillId="0" borderId="377" applyNumberFormat="0" applyFont="0" applyFill="0" applyBorder="0" applyProtection="0">
      <alignment horizontal="left" vertical="center" indent="5"/>
    </xf>
    <xf numFmtId="0" fontId="52" fillId="0" borderId="382" applyNumberFormat="0" applyFill="0" applyAlignment="0" applyProtection="0"/>
    <xf numFmtId="0" fontId="21" fillId="0" borderId="376" applyNumberFormat="0" applyFill="0" applyAlignment="0" applyProtection="0"/>
    <xf numFmtId="0" fontId="27" fillId="52" borderId="375" applyNumberFormat="0" applyFont="0" applyAlignment="0" applyProtection="0"/>
    <xf numFmtId="0" fontId="18" fillId="27" borderId="378">
      <alignment horizontal="right" vertical="center"/>
    </xf>
    <xf numFmtId="0" fontId="23" fillId="25" borderId="376">
      <alignment horizontal="right" vertical="center"/>
    </xf>
    <xf numFmtId="4" fontId="21" fillId="0" borderId="376">
      <alignment horizontal="right" vertical="center"/>
    </xf>
    <xf numFmtId="0" fontId="52" fillId="0" borderId="382" applyNumberFormat="0" applyFill="0" applyAlignment="0" applyProtection="0"/>
    <xf numFmtId="4" fontId="18" fillId="27" borderId="377">
      <alignment horizontal="right" vertical="center"/>
    </xf>
    <xf numFmtId="0" fontId="21" fillId="25" borderId="377">
      <alignment horizontal="left" vertical="center"/>
    </xf>
    <xf numFmtId="0" fontId="49" fillId="49" borderId="181" applyNumberFormat="0" applyAlignment="0" applyProtection="0"/>
    <xf numFmtId="4" fontId="21" fillId="26" borderId="376"/>
    <xf numFmtId="0" fontId="21" fillId="0" borderId="376">
      <alignment horizontal="right" vertical="center"/>
    </xf>
    <xf numFmtId="4" fontId="18" fillId="27" borderId="376">
      <alignment horizontal="right" vertical="center"/>
    </xf>
    <xf numFmtId="0" fontId="18" fillId="27" borderId="377">
      <alignment horizontal="right" vertical="center"/>
    </xf>
    <xf numFmtId="4" fontId="18" fillId="25" borderId="376">
      <alignment horizontal="right" vertical="center"/>
    </xf>
    <xf numFmtId="0" fontId="27" fillId="52" borderId="375" applyNumberFormat="0" applyFont="0" applyAlignment="0" applyProtection="0"/>
    <xf numFmtId="0" fontId="52" fillId="0" borderId="382" applyNumberFormat="0" applyFill="0" applyAlignment="0" applyProtection="0"/>
    <xf numFmtId="0" fontId="27" fillId="52" borderId="375" applyNumberFormat="0" applyFont="0" applyAlignment="0" applyProtection="0"/>
    <xf numFmtId="4" fontId="21" fillId="26" borderId="376"/>
    <xf numFmtId="0" fontId="45" fillId="36" borderId="381" applyNumberFormat="0" applyAlignment="0" applyProtection="0"/>
    <xf numFmtId="0" fontId="49" fillId="49" borderId="181" applyNumberFormat="0" applyAlignment="0" applyProtection="0"/>
    <xf numFmtId="49" fontId="21" fillId="0" borderId="377" applyNumberFormat="0" applyFont="0" applyFill="0" applyBorder="0" applyProtection="0">
      <alignment horizontal="left" vertical="center" indent="5"/>
    </xf>
    <xf numFmtId="4" fontId="18" fillId="27" borderId="377">
      <alignment horizontal="right" vertical="center"/>
    </xf>
    <xf numFmtId="0" fontId="21" fillId="27" borderId="379">
      <alignment horizontal="left" vertical="center" wrapText="1" indent="2"/>
    </xf>
    <xf numFmtId="0" fontId="45" fillId="36" borderId="381" applyNumberFormat="0" applyAlignment="0" applyProtection="0"/>
    <xf numFmtId="0" fontId="21" fillId="0" borderId="376" applyNumberFormat="0" applyFill="0" applyAlignment="0" applyProtection="0"/>
    <xf numFmtId="0" fontId="33" fillId="49" borderId="381" applyNumberFormat="0" applyAlignment="0" applyProtection="0"/>
    <xf numFmtId="49" fontId="21" fillId="0" borderId="376" applyNumberFormat="0" applyFont="0" applyFill="0" applyBorder="0" applyProtection="0">
      <alignment horizontal="left" vertical="center" indent="2"/>
    </xf>
    <xf numFmtId="4" fontId="18" fillId="27" borderId="377">
      <alignment horizontal="right" vertical="center"/>
    </xf>
    <xf numFmtId="4" fontId="21" fillId="26" borderId="376"/>
    <xf numFmtId="0" fontId="37" fillId="0" borderId="382" applyNumberFormat="0" applyFill="0" applyAlignment="0" applyProtection="0"/>
    <xf numFmtId="0" fontId="30" fillId="49" borderId="181" applyNumberFormat="0" applyAlignment="0" applyProtection="0"/>
    <xf numFmtId="4" fontId="18" fillId="27" borderId="376">
      <alignment horizontal="right" vertical="center"/>
    </xf>
    <xf numFmtId="0" fontId="36" fillId="36" borderId="381" applyNumberFormat="0" applyAlignment="0" applyProtection="0"/>
    <xf numFmtId="0" fontId="49" fillId="49" borderId="181" applyNumberFormat="0" applyAlignment="0" applyProtection="0"/>
    <xf numFmtId="0" fontId="21" fillId="27" borderId="379">
      <alignment horizontal="left" vertical="center" wrapText="1" indent="2"/>
    </xf>
    <xf numFmtId="4" fontId="18" fillId="27" borderId="378">
      <alignment horizontal="right" vertical="center"/>
    </xf>
    <xf numFmtId="4" fontId="18" fillId="27" borderId="377">
      <alignment horizontal="right" vertical="center"/>
    </xf>
    <xf numFmtId="4" fontId="18" fillId="27" borderId="376">
      <alignment horizontal="right" vertical="center"/>
    </xf>
    <xf numFmtId="4" fontId="18" fillId="27" borderId="376">
      <alignment horizontal="right" vertical="center"/>
    </xf>
    <xf numFmtId="4" fontId="23" fillId="25" borderId="376">
      <alignment horizontal="right" vertical="center"/>
    </xf>
    <xf numFmtId="4" fontId="18" fillId="27" borderId="377">
      <alignment horizontal="right" vertical="center"/>
    </xf>
    <xf numFmtId="0" fontId="37" fillId="0" borderId="382" applyNumberFormat="0" applyFill="0" applyAlignment="0" applyProtection="0"/>
    <xf numFmtId="0" fontId="18" fillId="27" borderId="377">
      <alignment horizontal="right" vertical="center"/>
    </xf>
    <xf numFmtId="4" fontId="18" fillId="27" borderId="378">
      <alignment horizontal="right" vertical="center"/>
    </xf>
    <xf numFmtId="0" fontId="18" fillId="27" borderId="376">
      <alignment horizontal="right" vertical="center"/>
    </xf>
    <xf numFmtId="0" fontId="52" fillId="0" borderId="382" applyNumberFormat="0" applyFill="0" applyAlignment="0" applyProtection="0"/>
    <xf numFmtId="0" fontId="52" fillId="0" borderId="382" applyNumberFormat="0" applyFill="0" applyAlignment="0" applyProtection="0"/>
    <xf numFmtId="0" fontId="33" fillId="49" borderId="381" applyNumberFormat="0" applyAlignment="0" applyProtection="0"/>
    <xf numFmtId="0" fontId="36" fillId="36" borderId="381" applyNumberFormat="0" applyAlignment="0" applyProtection="0"/>
    <xf numFmtId="0" fontId="52" fillId="0" borderId="382" applyNumberFormat="0" applyFill="0" applyAlignment="0" applyProtection="0"/>
    <xf numFmtId="0" fontId="21" fillId="25" borderId="377">
      <alignment horizontal="left" vertical="center"/>
    </xf>
    <xf numFmtId="0" fontId="21" fillId="0" borderId="376">
      <alignment horizontal="right" vertical="center"/>
    </xf>
    <xf numFmtId="0" fontId="18" fillId="25" borderId="376">
      <alignment horizontal="right" vertical="center"/>
    </xf>
    <xf numFmtId="0" fontId="49" fillId="49" borderId="181" applyNumberFormat="0" applyAlignment="0" applyProtection="0"/>
    <xf numFmtId="0" fontId="49" fillId="49" borderId="181" applyNumberFormat="0" applyAlignment="0" applyProtection="0"/>
    <xf numFmtId="4" fontId="18" fillId="27" borderId="376">
      <alignment horizontal="right" vertical="center"/>
    </xf>
    <xf numFmtId="0" fontId="21" fillId="0" borderId="379">
      <alignment horizontal="left" vertical="center" wrapText="1" indent="2"/>
    </xf>
    <xf numFmtId="0" fontId="37" fillId="0" borderId="382" applyNumberFormat="0" applyFill="0" applyAlignment="0" applyProtection="0"/>
    <xf numFmtId="4" fontId="18" fillId="27" borderId="376">
      <alignment horizontal="right" vertical="center"/>
    </xf>
    <xf numFmtId="4" fontId="18" fillId="27" borderId="378">
      <alignment horizontal="right" vertical="center"/>
    </xf>
    <xf numFmtId="0" fontId="49" fillId="49" borderId="181" applyNumberFormat="0" applyAlignment="0" applyProtection="0"/>
    <xf numFmtId="0" fontId="45" fillId="36" borderId="381" applyNumberFormat="0" applyAlignment="0" applyProtection="0"/>
    <xf numFmtId="4" fontId="23" fillId="25" borderId="376">
      <alignment horizontal="right" vertical="center"/>
    </xf>
    <xf numFmtId="49" fontId="21" fillId="0" borderId="377" applyNumberFormat="0" applyFont="0" applyFill="0" applyBorder="0" applyProtection="0">
      <alignment horizontal="left" vertical="center" indent="5"/>
    </xf>
    <xf numFmtId="0" fontId="21" fillId="27" borderId="379">
      <alignment horizontal="left" vertical="center" wrapText="1" indent="2"/>
    </xf>
    <xf numFmtId="0" fontId="6" fillId="0" borderId="0" applyNumberFormat="0" applyFill="0" applyBorder="0" applyAlignment="0" applyProtection="0"/>
    <xf numFmtId="4" fontId="18" fillId="27" borderId="378">
      <alignment horizontal="right" vertical="center"/>
    </xf>
    <xf numFmtId="167" fontId="21" fillId="53" borderId="376" applyNumberFormat="0" applyFont="0" applyBorder="0" applyAlignment="0" applyProtection="0">
      <alignment horizontal="right" vertical="center"/>
    </xf>
    <xf numFmtId="0" fontId="21" fillId="26" borderId="376"/>
    <xf numFmtId="0" fontId="21" fillId="0" borderId="376" applyNumberFormat="0" applyFill="0" applyAlignment="0" applyProtection="0"/>
    <xf numFmtId="0" fontId="45" fillId="36" borderId="381" applyNumberFormat="0" applyAlignment="0" applyProtection="0"/>
    <xf numFmtId="0" fontId="21" fillId="0" borderId="379">
      <alignment horizontal="left" vertical="center" wrapText="1" indent="2"/>
    </xf>
    <xf numFmtId="0" fontId="33" fillId="49" borderId="381" applyNumberFormat="0" applyAlignment="0" applyProtection="0"/>
    <xf numFmtId="4" fontId="23" fillId="25" borderId="376">
      <alignment horizontal="right" vertical="center"/>
    </xf>
    <xf numFmtId="0" fontId="18" fillId="27" borderId="376">
      <alignment horizontal="right" vertical="center"/>
    </xf>
    <xf numFmtId="4" fontId="18" fillId="27" borderId="376">
      <alignment horizontal="right" vertical="center"/>
    </xf>
    <xf numFmtId="0" fontId="18" fillId="27" borderId="376">
      <alignment horizontal="right" vertical="center"/>
    </xf>
    <xf numFmtId="0" fontId="18" fillId="25" borderId="376">
      <alignment horizontal="right" vertical="center"/>
    </xf>
    <xf numFmtId="0" fontId="45" fillId="36" borderId="381" applyNumberFormat="0" applyAlignment="0" applyProtection="0"/>
    <xf numFmtId="0" fontId="49" fillId="49" borderId="181" applyNumberFormat="0" applyAlignment="0" applyProtection="0"/>
    <xf numFmtId="0" fontId="33" fillId="49" borderId="381" applyNumberFormat="0" applyAlignment="0" applyProtection="0"/>
    <xf numFmtId="0" fontId="52" fillId="0" borderId="382" applyNumberFormat="0" applyFill="0" applyAlignment="0" applyProtection="0"/>
    <xf numFmtId="0" fontId="19" fillId="52" borderId="375" applyNumberFormat="0" applyFont="0" applyAlignment="0" applyProtection="0"/>
    <xf numFmtId="0" fontId="49" fillId="49" borderId="181" applyNumberFormat="0" applyAlignment="0" applyProtection="0"/>
    <xf numFmtId="0" fontId="32" fillId="49" borderId="381" applyNumberFormat="0" applyAlignment="0" applyProtection="0"/>
    <xf numFmtId="0" fontId="23" fillId="25" borderId="376">
      <alignment horizontal="right" vertical="center"/>
    </xf>
    <xf numFmtId="0" fontId="1" fillId="5" borderId="0" applyNumberFormat="0" applyBorder="0" applyAlignment="0" applyProtection="0"/>
    <xf numFmtId="0" fontId="18" fillId="27" borderId="376">
      <alignment horizontal="right" vertical="center"/>
    </xf>
    <xf numFmtId="4" fontId="21" fillId="0" borderId="376" applyFill="0" applyBorder="0" applyProtection="0">
      <alignment horizontal="right" vertical="center"/>
    </xf>
    <xf numFmtId="0" fontId="21" fillId="27" borderId="379">
      <alignment horizontal="left" vertical="center" wrapText="1" indent="2"/>
    </xf>
    <xf numFmtId="0" fontId="27" fillId="52" borderId="375" applyNumberFormat="0" applyFont="0" applyAlignment="0" applyProtection="0"/>
    <xf numFmtId="0" fontId="36" fillId="36" borderId="381" applyNumberFormat="0" applyAlignment="0" applyProtection="0"/>
    <xf numFmtId="4" fontId="21" fillId="26" borderId="376"/>
    <xf numFmtId="4" fontId="21" fillId="0" borderId="376" applyFill="0" applyBorder="0" applyProtection="0">
      <alignment horizontal="right" vertical="center"/>
    </xf>
    <xf numFmtId="0" fontId="52" fillId="0" borderId="382" applyNumberFormat="0" applyFill="0" applyAlignment="0" applyProtection="0"/>
    <xf numFmtId="0" fontId="21" fillId="25" borderId="377">
      <alignment horizontal="left" vertical="center"/>
    </xf>
    <xf numFmtId="0" fontId="21" fillId="0" borderId="379">
      <alignment horizontal="left" vertical="center" wrapText="1" indent="2"/>
    </xf>
    <xf numFmtId="0" fontId="45" fillId="36" borderId="381" applyNumberFormat="0" applyAlignment="0" applyProtection="0"/>
    <xf numFmtId="0" fontId="21" fillId="27" borderId="379">
      <alignment horizontal="left" vertical="center" wrapText="1" indent="2"/>
    </xf>
    <xf numFmtId="0" fontId="27" fillId="52" borderId="375" applyNumberFormat="0" applyFont="0" applyAlignment="0" applyProtection="0"/>
    <xf numFmtId="0" fontId="45" fillId="36" borderId="381" applyNumberFormat="0" applyAlignment="0" applyProtection="0"/>
    <xf numFmtId="4" fontId="21" fillId="26" borderId="376"/>
    <xf numFmtId="0" fontId="33" fillId="49" borderId="381" applyNumberFormat="0" applyAlignment="0" applyProtection="0"/>
    <xf numFmtId="0" fontId="45" fillId="36" borderId="381" applyNumberFormat="0" applyAlignment="0" applyProtection="0"/>
    <xf numFmtId="4" fontId="18" fillId="27" borderId="376">
      <alignment horizontal="right" vertical="center"/>
    </xf>
    <xf numFmtId="0" fontId="37" fillId="0" borderId="382" applyNumberFormat="0" applyFill="0" applyAlignment="0" applyProtection="0"/>
    <xf numFmtId="0" fontId="36" fillId="36" borderId="381" applyNumberFormat="0" applyAlignment="0" applyProtection="0"/>
    <xf numFmtId="0" fontId="21" fillId="27" borderId="379">
      <alignment horizontal="left" vertical="center" wrapText="1" indent="2"/>
    </xf>
    <xf numFmtId="0" fontId="49" fillId="49" borderId="181" applyNumberFormat="0" applyAlignment="0" applyProtection="0"/>
    <xf numFmtId="0" fontId="45" fillId="36" borderId="381" applyNumberFormat="0" applyAlignment="0" applyProtection="0"/>
    <xf numFmtId="4" fontId="18" fillId="27" borderId="376">
      <alignment horizontal="right" vertical="center"/>
    </xf>
    <xf numFmtId="0" fontId="21" fillId="26" borderId="376"/>
    <xf numFmtId="0" fontId="21" fillId="0" borderId="379">
      <alignment horizontal="left" vertical="center" wrapText="1" indent="2"/>
    </xf>
    <xf numFmtId="0" fontId="9" fillId="10" borderId="0" applyNumberFormat="0" applyBorder="0" applyAlignment="0" applyProtection="0"/>
    <xf numFmtId="0" fontId="32" fillId="49" borderId="381" applyNumberFormat="0" applyAlignment="0" applyProtection="0"/>
    <xf numFmtId="4" fontId="18" fillId="25" borderId="376">
      <alignment horizontal="right" vertical="center"/>
    </xf>
    <xf numFmtId="0" fontId="18" fillId="25" borderId="376">
      <alignment horizontal="right" vertical="center"/>
    </xf>
    <xf numFmtId="0" fontId="18" fillId="27" borderId="376">
      <alignment horizontal="right" vertical="center"/>
    </xf>
    <xf numFmtId="0" fontId="1" fillId="15" borderId="0" applyNumberFormat="0" applyBorder="0" applyAlignment="0" applyProtection="0"/>
    <xf numFmtId="0" fontId="49" fillId="49" borderId="181" applyNumberFormat="0" applyAlignment="0" applyProtection="0"/>
    <xf numFmtId="49" fontId="21" fillId="0" borderId="376" applyNumberFormat="0" applyFont="0" applyFill="0" applyBorder="0" applyProtection="0">
      <alignment horizontal="left" vertical="center" indent="2"/>
    </xf>
    <xf numFmtId="0" fontId="27" fillId="52" borderId="375" applyNumberFormat="0" applyFont="0" applyAlignment="0" applyProtection="0"/>
    <xf numFmtId="167" fontId="21" fillId="53" borderId="376" applyNumberFormat="0" applyFont="0" applyBorder="0" applyAlignment="0" applyProtection="0">
      <alignment horizontal="right" vertical="center"/>
    </xf>
    <xf numFmtId="0" fontId="45" fillId="36" borderId="381" applyNumberFormat="0" applyAlignment="0" applyProtection="0"/>
    <xf numFmtId="0" fontId="18" fillId="27" borderId="376">
      <alignment horizontal="right" vertical="center"/>
    </xf>
    <xf numFmtId="0" fontId="21" fillId="26" borderId="376"/>
    <xf numFmtId="0" fontId="49" fillId="49" borderId="181" applyNumberFormat="0" applyAlignment="0" applyProtection="0"/>
    <xf numFmtId="0" fontId="33" fillId="49" borderId="381" applyNumberFormat="0" applyAlignment="0" applyProtection="0"/>
    <xf numFmtId="0" fontId="32" fillId="49" borderId="381" applyNumberFormat="0" applyAlignment="0" applyProtection="0"/>
    <xf numFmtId="0" fontId="36" fillId="36" borderId="381" applyNumberFormat="0" applyAlignment="0" applyProtection="0"/>
    <xf numFmtId="0" fontId="36" fillId="36" borderId="381" applyNumberFormat="0" applyAlignment="0" applyProtection="0"/>
    <xf numFmtId="0" fontId="21" fillId="0" borderId="379">
      <alignment horizontal="left" vertical="center" wrapText="1" indent="2"/>
    </xf>
    <xf numFmtId="4" fontId="18" fillId="27" borderId="377">
      <alignment horizontal="right" vertical="center"/>
    </xf>
    <xf numFmtId="4" fontId="21" fillId="0" borderId="376">
      <alignment horizontal="right" vertical="center"/>
    </xf>
    <xf numFmtId="49" fontId="20" fillId="0" borderId="376" applyNumberFormat="0" applyFill="0" applyBorder="0" applyProtection="0">
      <alignment horizontal="left" vertical="center"/>
    </xf>
    <xf numFmtId="4" fontId="21" fillId="0" borderId="376">
      <alignment horizontal="right" vertical="center"/>
    </xf>
    <xf numFmtId="0" fontId="49" fillId="49" borderId="181" applyNumberFormat="0" applyAlignment="0" applyProtection="0"/>
    <xf numFmtId="0" fontId="21" fillId="0" borderId="379">
      <alignment horizontal="left" vertical="center" wrapText="1" indent="2"/>
    </xf>
    <xf numFmtId="0" fontId="9" fillId="7" borderId="0" applyNumberFormat="0" applyBorder="0" applyAlignment="0" applyProtection="0"/>
    <xf numFmtId="0" fontId="27" fillId="52" borderId="375" applyNumberFormat="0" applyFont="0" applyAlignment="0" applyProtection="0"/>
    <xf numFmtId="0" fontId="18" fillId="25" borderId="376">
      <alignment horizontal="right" vertical="center"/>
    </xf>
    <xf numFmtId="0" fontId="8" fillId="0" borderId="3" applyNumberFormat="0" applyFill="0" applyAlignment="0" applyProtection="0"/>
    <xf numFmtId="0" fontId="21" fillId="0" borderId="376" applyNumberFormat="0" applyFill="0" applyAlignment="0" applyProtection="0"/>
    <xf numFmtId="49" fontId="20" fillId="0" borderId="376" applyNumberFormat="0" applyFill="0" applyBorder="0" applyProtection="0">
      <alignment horizontal="left" vertical="center"/>
    </xf>
    <xf numFmtId="0" fontId="21" fillId="0" borderId="376">
      <alignment horizontal="right" vertical="center"/>
    </xf>
    <xf numFmtId="4" fontId="18" fillId="25" borderId="376">
      <alignment horizontal="right" vertical="center"/>
    </xf>
    <xf numFmtId="0" fontId="33" fillId="49" borderId="381" applyNumberFormat="0" applyAlignment="0" applyProtection="0"/>
    <xf numFmtId="0" fontId="18" fillId="27" borderId="378">
      <alignment horizontal="right" vertical="center"/>
    </xf>
    <xf numFmtId="4" fontId="18" fillId="25" borderId="376">
      <alignment horizontal="right" vertical="center"/>
    </xf>
    <xf numFmtId="0" fontId="18" fillId="27" borderId="376">
      <alignment horizontal="right" vertical="center"/>
    </xf>
    <xf numFmtId="0" fontId="33" fillId="49" borderId="381" applyNumberFormat="0" applyAlignment="0" applyProtection="0"/>
    <xf numFmtId="4" fontId="21" fillId="0" borderId="376" applyFill="0" applyBorder="0" applyProtection="0">
      <alignment horizontal="right" vertical="center"/>
    </xf>
    <xf numFmtId="0" fontId="27" fillId="52" borderId="375" applyNumberFormat="0" applyFont="0" applyAlignment="0" applyProtection="0"/>
    <xf numFmtId="0" fontId="1" fillId="18" borderId="0" applyNumberFormat="0" applyBorder="0" applyAlignment="0" applyProtection="0"/>
    <xf numFmtId="0" fontId="18" fillId="25" borderId="376">
      <alignment horizontal="right" vertical="center"/>
    </xf>
    <xf numFmtId="0" fontId="37" fillId="0" borderId="382" applyNumberFormat="0" applyFill="0" applyAlignment="0" applyProtection="0"/>
    <xf numFmtId="0" fontId="21" fillId="0" borderId="376" applyNumberFormat="0" applyFill="0" applyAlignment="0" applyProtection="0"/>
    <xf numFmtId="0" fontId="37" fillId="0" borderId="382" applyNumberFormat="0" applyFill="0" applyAlignment="0" applyProtection="0"/>
    <xf numFmtId="4" fontId="21" fillId="0" borderId="376" applyFill="0" applyBorder="0" applyProtection="0">
      <alignment horizontal="right" vertical="center"/>
    </xf>
    <xf numFmtId="49" fontId="21" fillId="0" borderId="377" applyNumberFormat="0" applyFont="0" applyFill="0" applyBorder="0" applyProtection="0">
      <alignment horizontal="left" vertical="center" indent="5"/>
    </xf>
    <xf numFmtId="0" fontId="21" fillId="0" borderId="376" applyNumberFormat="0" applyFill="0" applyAlignment="0" applyProtection="0"/>
    <xf numFmtId="0" fontId="45" fillId="36" borderId="381" applyNumberFormat="0" applyAlignment="0" applyProtection="0"/>
    <xf numFmtId="0" fontId="21" fillId="0" borderId="376" applyNumberFormat="0" applyFill="0" applyAlignment="0" applyProtection="0"/>
    <xf numFmtId="4" fontId="18" fillId="27" borderId="376">
      <alignment horizontal="right" vertical="center"/>
    </xf>
    <xf numFmtId="4" fontId="23" fillId="25" borderId="376">
      <alignment horizontal="right" vertical="center"/>
    </xf>
    <xf numFmtId="4" fontId="18" fillId="27" borderId="378">
      <alignment horizontal="right" vertical="center"/>
    </xf>
    <xf numFmtId="0" fontId="52" fillId="0" borderId="382" applyNumberFormat="0" applyFill="0" applyAlignment="0" applyProtection="0"/>
    <xf numFmtId="0" fontId="1" fillId="21" borderId="0" applyNumberFormat="0" applyBorder="0" applyAlignment="0" applyProtection="0"/>
    <xf numFmtId="0" fontId="1" fillId="12" borderId="0" applyNumberFormat="0" applyBorder="0" applyAlignment="0" applyProtection="0"/>
    <xf numFmtId="4" fontId="23" fillId="25" borderId="376">
      <alignment horizontal="right" vertical="center"/>
    </xf>
    <xf numFmtId="0" fontId="33" fillId="49" borderId="381" applyNumberFormat="0" applyAlignment="0" applyProtection="0"/>
    <xf numFmtId="0" fontId="21" fillId="26" borderId="376"/>
    <xf numFmtId="0" fontId="45" fillId="36" borderId="381" applyNumberFormat="0" applyAlignment="0" applyProtection="0"/>
    <xf numFmtId="0" fontId="30" fillId="49" borderId="181" applyNumberFormat="0" applyAlignment="0" applyProtection="0"/>
    <xf numFmtId="0" fontId="45" fillId="36" borderId="381" applyNumberFormat="0" applyAlignment="0" applyProtection="0"/>
    <xf numFmtId="0" fontId="21" fillId="26" borderId="376"/>
    <xf numFmtId="0" fontId="19" fillId="52" borderId="375" applyNumberFormat="0" applyFont="0" applyAlignment="0" applyProtection="0"/>
    <xf numFmtId="4" fontId="21" fillId="0" borderId="376">
      <alignment horizontal="right" vertical="center"/>
    </xf>
    <xf numFmtId="167" fontId="21" fillId="53" borderId="376" applyNumberFormat="0" applyFont="0" applyBorder="0" applyAlignment="0" applyProtection="0">
      <alignment horizontal="right" vertical="center"/>
    </xf>
    <xf numFmtId="0" fontId="18" fillId="27" borderId="376">
      <alignment horizontal="right" vertical="center"/>
    </xf>
    <xf numFmtId="4" fontId="18" fillId="27" borderId="376">
      <alignment horizontal="right" vertical="center"/>
    </xf>
    <xf numFmtId="0" fontId="33" fillId="49" borderId="381" applyNumberFormat="0" applyAlignment="0" applyProtection="0"/>
    <xf numFmtId="0" fontId="18" fillId="27" borderId="378">
      <alignment horizontal="right" vertical="center"/>
    </xf>
    <xf numFmtId="0" fontId="21" fillId="27" borderId="379">
      <alignment horizontal="left" vertical="center" wrapText="1" indent="2"/>
    </xf>
    <xf numFmtId="4" fontId="23" fillId="25" borderId="376">
      <alignment horizontal="right" vertical="center"/>
    </xf>
    <xf numFmtId="0" fontId="18" fillId="27" borderId="378">
      <alignment horizontal="right" vertical="center"/>
    </xf>
    <xf numFmtId="0" fontId="1" fillId="8" borderId="0" applyNumberFormat="0" applyBorder="0" applyAlignment="0" applyProtection="0"/>
    <xf numFmtId="4" fontId="18" fillId="25" borderId="376">
      <alignment horizontal="right" vertical="center"/>
    </xf>
    <xf numFmtId="0" fontId="30" fillId="49" borderId="181" applyNumberFormat="0" applyAlignment="0" applyProtection="0"/>
    <xf numFmtId="4" fontId="18" fillId="25" borderId="376">
      <alignment horizontal="right" vertical="center"/>
    </xf>
    <xf numFmtId="0" fontId="18" fillId="27" borderId="376">
      <alignment horizontal="right" vertical="center"/>
    </xf>
    <xf numFmtId="49" fontId="21" fillId="0" borderId="377" applyNumberFormat="0" applyFont="0" applyFill="0" applyBorder="0" applyProtection="0">
      <alignment horizontal="left" vertical="center" indent="5"/>
    </xf>
    <xf numFmtId="0" fontId="21" fillId="0" borderId="379">
      <alignment horizontal="left" vertical="center" wrapText="1" indent="2"/>
    </xf>
    <xf numFmtId="0" fontId="45" fillId="36" borderId="381" applyNumberFormat="0" applyAlignment="0" applyProtection="0"/>
    <xf numFmtId="4" fontId="18" fillId="27" borderId="376">
      <alignment horizontal="right" vertical="center"/>
    </xf>
    <xf numFmtId="0" fontId="21" fillId="26" borderId="376"/>
    <xf numFmtId="0" fontId="49" fillId="49" borderId="181" applyNumberFormat="0" applyAlignment="0" applyProtection="0"/>
    <xf numFmtId="0" fontId="21" fillId="0" borderId="379">
      <alignment horizontal="left" vertical="center" wrapText="1" indent="2"/>
    </xf>
    <xf numFmtId="0" fontId="21" fillId="27" borderId="379">
      <alignment horizontal="left" vertical="center" wrapText="1" indent="2"/>
    </xf>
    <xf numFmtId="0" fontId="21" fillId="25" borderId="377">
      <alignment horizontal="left" vertical="center"/>
    </xf>
    <xf numFmtId="49" fontId="20" fillId="0" borderId="376" applyNumberFormat="0" applyFill="0" applyBorder="0" applyProtection="0">
      <alignment horizontal="left" vertical="center"/>
    </xf>
    <xf numFmtId="0" fontId="52" fillId="0" borderId="382" applyNumberFormat="0" applyFill="0" applyAlignment="0" applyProtection="0"/>
    <xf numFmtId="49" fontId="21" fillId="0" borderId="376" applyNumberFormat="0" applyFont="0" applyFill="0" applyBorder="0" applyProtection="0">
      <alignment horizontal="left" vertical="center" indent="2"/>
    </xf>
    <xf numFmtId="0" fontId="21" fillId="0" borderId="379">
      <alignment horizontal="left" vertical="center" wrapText="1" indent="2"/>
    </xf>
    <xf numFmtId="4" fontId="21" fillId="0" borderId="376" applyFill="0" applyBorder="0" applyProtection="0">
      <alignment horizontal="right" vertical="center"/>
    </xf>
    <xf numFmtId="0" fontId="21" fillId="25" borderId="377">
      <alignment horizontal="left" vertical="center"/>
    </xf>
    <xf numFmtId="0" fontId="18" fillId="27" borderId="376">
      <alignment horizontal="right" vertical="center"/>
    </xf>
    <xf numFmtId="0" fontId="21" fillId="0" borderId="376" applyNumberFormat="0" applyFill="0" applyAlignment="0" applyProtection="0"/>
    <xf numFmtId="49" fontId="21" fillId="0" borderId="376" applyNumberFormat="0" applyFont="0" applyFill="0" applyBorder="0" applyProtection="0">
      <alignment horizontal="left" vertical="center" indent="2"/>
    </xf>
    <xf numFmtId="0" fontId="9" fillId="19" borderId="0" applyNumberFormat="0" applyBorder="0" applyAlignment="0" applyProtection="0"/>
    <xf numFmtId="4" fontId="21" fillId="0" borderId="376">
      <alignment horizontal="right" vertical="center"/>
    </xf>
    <xf numFmtId="0" fontId="27" fillId="52" borderId="375" applyNumberFormat="0" applyFont="0" applyAlignment="0" applyProtection="0"/>
    <xf numFmtId="0" fontId="21" fillId="0" borderId="376">
      <alignment horizontal="right" vertical="center"/>
    </xf>
    <xf numFmtId="0" fontId="18" fillId="27" borderId="376">
      <alignment horizontal="right" vertical="center"/>
    </xf>
    <xf numFmtId="4" fontId="18" fillId="27" borderId="376">
      <alignment horizontal="right" vertical="center"/>
    </xf>
    <xf numFmtId="0" fontId="21" fillId="27" borderId="379">
      <alignment horizontal="left" vertical="center" wrapText="1" indent="2"/>
    </xf>
    <xf numFmtId="0" fontId="1" fillId="9" borderId="0" applyNumberFormat="0" applyBorder="0" applyAlignment="0" applyProtection="0"/>
    <xf numFmtId="0" fontId="21" fillId="26" borderId="376"/>
    <xf numFmtId="0" fontId="33" fillId="49" borderId="381" applyNumberFormat="0" applyAlignment="0" applyProtection="0"/>
    <xf numFmtId="4" fontId="21" fillId="0" borderId="376" applyFill="0" applyBorder="0" applyProtection="0">
      <alignment horizontal="right" vertical="center"/>
    </xf>
    <xf numFmtId="0" fontId="32" fillId="49" borderId="381" applyNumberFormat="0" applyAlignment="0" applyProtection="0"/>
    <xf numFmtId="0" fontId="52" fillId="0" borderId="382" applyNumberFormat="0" applyFill="0" applyAlignment="0" applyProtection="0"/>
    <xf numFmtId="49" fontId="20" fillId="0" borderId="376" applyNumberFormat="0" applyFill="0" applyBorder="0" applyProtection="0">
      <alignment horizontal="left" vertical="center"/>
    </xf>
    <xf numFmtId="0" fontId="1" fillId="14" borderId="0" applyNumberFormat="0" applyBorder="0" applyAlignment="0" applyProtection="0"/>
    <xf numFmtId="0" fontId="21" fillId="0" borderId="379">
      <alignment horizontal="left" vertical="center" wrapText="1" indent="2"/>
    </xf>
    <xf numFmtId="0" fontId="9" fillId="22" borderId="0" applyNumberFormat="0" applyBorder="0" applyAlignment="0" applyProtection="0"/>
    <xf numFmtId="0" fontId="19" fillId="52" borderId="375" applyNumberFormat="0" applyFont="0" applyAlignment="0" applyProtection="0"/>
    <xf numFmtId="0" fontId="18" fillId="25" borderId="376">
      <alignment horizontal="right" vertical="center"/>
    </xf>
    <xf numFmtId="4" fontId="23" fillId="25" borderId="376">
      <alignment horizontal="right" vertical="center"/>
    </xf>
    <xf numFmtId="167" fontId="21" fillId="53" borderId="376" applyNumberFormat="0" applyFont="0" applyBorder="0" applyAlignment="0" applyProtection="0">
      <alignment horizontal="right" vertical="center"/>
    </xf>
    <xf numFmtId="0" fontId="19" fillId="52" borderId="375" applyNumberFormat="0" applyFont="0" applyAlignment="0" applyProtection="0"/>
    <xf numFmtId="0" fontId="45" fillId="36" borderId="381" applyNumberFormat="0" applyAlignment="0" applyProtection="0"/>
    <xf numFmtId="0" fontId="45" fillId="36" borderId="381" applyNumberFormat="0" applyAlignment="0" applyProtection="0"/>
    <xf numFmtId="0" fontId="52" fillId="0" borderId="382" applyNumberFormat="0" applyFill="0" applyAlignment="0" applyProtection="0"/>
    <xf numFmtId="49" fontId="20" fillId="0" borderId="376" applyNumberFormat="0" applyFill="0" applyBorder="0" applyProtection="0">
      <alignment horizontal="left" vertical="center"/>
    </xf>
    <xf numFmtId="0" fontId="18" fillId="27" borderId="377">
      <alignment horizontal="right" vertical="center"/>
    </xf>
    <xf numFmtId="0" fontId="21" fillId="0" borderId="376">
      <alignment horizontal="right" vertical="center"/>
    </xf>
    <xf numFmtId="0" fontId="37" fillId="0" borderId="382" applyNumberFormat="0" applyFill="0" applyAlignment="0" applyProtection="0"/>
    <xf numFmtId="0" fontId="19" fillId="52" borderId="375" applyNumberFormat="0" applyFont="0" applyAlignment="0" applyProtection="0"/>
    <xf numFmtId="0" fontId="52" fillId="0" borderId="382" applyNumberFormat="0" applyFill="0" applyAlignment="0" applyProtection="0"/>
    <xf numFmtId="0" fontId="33" fillId="49" borderId="381" applyNumberFormat="0" applyAlignment="0" applyProtection="0"/>
    <xf numFmtId="0" fontId="1" fillId="6" borderId="0" applyNumberFormat="0" applyBorder="0" applyAlignment="0" applyProtection="0"/>
    <xf numFmtId="167" fontId="21" fillId="53" borderId="376" applyNumberFormat="0" applyFont="0" applyBorder="0" applyAlignment="0" applyProtection="0">
      <alignment horizontal="right" vertical="center"/>
    </xf>
    <xf numFmtId="0" fontId="52" fillId="0" borderId="382" applyNumberFormat="0" applyFill="0" applyAlignment="0" applyProtection="0"/>
    <xf numFmtId="49" fontId="21" fillId="0" borderId="376" applyNumberFormat="0" applyFont="0" applyFill="0" applyBorder="0" applyProtection="0">
      <alignment horizontal="left" vertical="center" indent="2"/>
    </xf>
    <xf numFmtId="0" fontId="7" fillId="0" borderId="0" applyNumberFormat="0" applyFill="0" applyBorder="0" applyAlignment="0" applyProtection="0"/>
    <xf numFmtId="4" fontId="21" fillId="0" borderId="376">
      <alignment horizontal="right" vertical="center"/>
    </xf>
    <xf numFmtId="0" fontId="37" fillId="0" borderId="382" applyNumberFormat="0" applyFill="0" applyAlignment="0" applyProtection="0"/>
    <xf numFmtId="0" fontId="45" fillId="36" borderId="381" applyNumberFormat="0" applyAlignment="0" applyProtection="0"/>
    <xf numFmtId="0" fontId="9" fillId="13" borderId="0" applyNumberFormat="0" applyBorder="0" applyAlignment="0" applyProtection="0"/>
    <xf numFmtId="4" fontId="21" fillId="0" borderId="376" applyFill="0" applyBorder="0" applyProtection="0">
      <alignment horizontal="right" vertical="center"/>
    </xf>
    <xf numFmtId="0" fontId="21" fillId="25" borderId="377">
      <alignment horizontal="left" vertical="center"/>
    </xf>
    <xf numFmtId="0" fontId="36" fillId="36" borderId="381" applyNumberFormat="0" applyAlignment="0" applyProtection="0"/>
    <xf numFmtId="0" fontId="23" fillId="25" borderId="376">
      <alignment horizontal="right" vertical="center"/>
    </xf>
    <xf numFmtId="4" fontId="21" fillId="26" borderId="376"/>
    <xf numFmtId="0" fontId="21" fillId="27" borderId="379">
      <alignment horizontal="left" vertical="center" wrapText="1" indent="2"/>
    </xf>
    <xf numFmtId="49" fontId="21" fillId="0" borderId="376" applyNumberFormat="0" applyFont="0" applyFill="0" applyBorder="0" applyProtection="0">
      <alignment horizontal="left" vertical="center" indent="2"/>
    </xf>
    <xf numFmtId="0" fontId="45" fillId="36" borderId="381" applyNumberFormat="0" applyAlignment="0" applyProtection="0"/>
    <xf numFmtId="0" fontId="1" fillId="17" borderId="0" applyNumberFormat="0" applyBorder="0" applyAlignment="0" applyProtection="0"/>
    <xf numFmtId="0" fontId="23" fillId="25" borderId="376">
      <alignment horizontal="right" vertical="center"/>
    </xf>
    <xf numFmtId="0" fontId="36" fillId="36" borderId="381" applyNumberFormat="0" applyAlignment="0" applyProtection="0"/>
    <xf numFmtId="167" fontId="21" fillId="53" borderId="376" applyNumberFormat="0" applyFont="0" applyBorder="0" applyAlignment="0" applyProtection="0">
      <alignment horizontal="right" vertical="center"/>
    </xf>
    <xf numFmtId="0" fontId="36" fillId="36" borderId="381" applyNumberFormat="0" applyAlignment="0" applyProtection="0"/>
    <xf numFmtId="4" fontId="21" fillId="0" borderId="376">
      <alignment horizontal="right" vertical="center"/>
    </xf>
    <xf numFmtId="49" fontId="21" fillId="0" borderId="376" applyNumberFormat="0" applyFont="0" applyFill="0" applyBorder="0" applyProtection="0">
      <alignment horizontal="left" vertical="center" indent="2"/>
    </xf>
    <xf numFmtId="167" fontId="21" fillId="53" borderId="376" applyNumberFormat="0" applyFont="0" applyBorder="0" applyAlignment="0" applyProtection="0">
      <alignment horizontal="right" vertical="center"/>
    </xf>
    <xf numFmtId="49" fontId="20" fillId="0" borderId="376" applyNumberFormat="0" applyFill="0" applyBorder="0" applyProtection="0">
      <alignment horizontal="left" vertical="center"/>
    </xf>
    <xf numFmtId="4" fontId="18" fillId="27" borderId="376">
      <alignment horizontal="right" vertical="center"/>
    </xf>
    <xf numFmtId="0" fontId="36" fillId="36" borderId="381" applyNumberFormat="0" applyAlignment="0" applyProtection="0"/>
    <xf numFmtId="0" fontId="33" fillId="49" borderId="381" applyNumberFormat="0" applyAlignment="0" applyProtection="0"/>
    <xf numFmtId="4" fontId="21" fillId="0" borderId="376">
      <alignment horizontal="right" vertical="center"/>
    </xf>
    <xf numFmtId="0" fontId="21" fillId="27" borderId="379">
      <alignment horizontal="left" vertical="center" wrapText="1" indent="2"/>
    </xf>
    <xf numFmtId="0" fontId="21" fillId="0" borderId="379">
      <alignment horizontal="left" vertical="center" wrapText="1" indent="2"/>
    </xf>
    <xf numFmtId="0" fontId="49" fillId="49" borderId="181" applyNumberFormat="0" applyAlignment="0" applyProtection="0"/>
    <xf numFmtId="0" fontId="45" fillId="36" borderId="381" applyNumberFormat="0" applyAlignment="0" applyProtection="0"/>
    <xf numFmtId="0" fontId="32" fillId="49" borderId="381" applyNumberFormat="0" applyAlignment="0" applyProtection="0"/>
    <xf numFmtId="0" fontId="30" fillId="49" borderId="181" applyNumberFormat="0" applyAlignment="0" applyProtection="0"/>
    <xf numFmtId="0" fontId="18" fillId="27" borderId="378">
      <alignment horizontal="right" vertical="center"/>
    </xf>
    <xf numFmtId="0" fontId="23" fillId="25" borderId="376">
      <alignment horizontal="right" vertical="center"/>
    </xf>
    <xf numFmtId="4" fontId="18" fillId="25" borderId="376">
      <alignment horizontal="right" vertical="center"/>
    </xf>
    <xf numFmtId="4" fontId="18" fillId="27" borderId="376">
      <alignment horizontal="right" vertical="center"/>
    </xf>
    <xf numFmtId="49" fontId="21" fillId="0" borderId="377" applyNumberFormat="0" applyFont="0" applyFill="0" applyBorder="0" applyProtection="0">
      <alignment horizontal="left" vertical="center" indent="5"/>
    </xf>
    <xf numFmtId="4" fontId="21" fillId="0" borderId="376" applyFill="0" applyBorder="0" applyProtection="0">
      <alignment horizontal="right" vertical="center"/>
    </xf>
    <xf numFmtId="4" fontId="18" fillId="25" borderId="376">
      <alignment horizontal="right" vertical="center"/>
    </xf>
    <xf numFmtId="0" fontId="45" fillId="36" borderId="381" applyNumberFormat="0" applyAlignment="0" applyProtection="0"/>
    <xf numFmtId="0" fontId="36" fillId="36" borderId="381" applyNumberFormat="0" applyAlignment="0" applyProtection="0"/>
    <xf numFmtId="0" fontId="32" fillId="49" borderId="381" applyNumberFormat="0" applyAlignment="0" applyProtection="0"/>
    <xf numFmtId="0" fontId="21" fillId="27" borderId="379">
      <alignment horizontal="left" vertical="center" wrapText="1" indent="2"/>
    </xf>
    <xf numFmtId="0" fontId="21" fillId="0" borderId="379">
      <alignment horizontal="left" vertical="center" wrapText="1" indent="2"/>
    </xf>
    <xf numFmtId="0" fontId="21" fillId="27" borderId="379">
      <alignment horizontal="left" vertical="center" wrapText="1" indent="2"/>
    </xf>
    <xf numFmtId="0" fontId="33" fillId="49" borderId="381" applyNumberFormat="0" applyAlignment="0" applyProtection="0"/>
    <xf numFmtId="0" fontId="18" fillId="27" borderId="378">
      <alignment horizontal="right" vertical="center"/>
    </xf>
    <xf numFmtId="0" fontId="30" fillId="49" borderId="181" applyNumberFormat="0" applyAlignment="0" applyProtection="0"/>
    <xf numFmtId="49" fontId="21" fillId="0" borderId="377" applyNumberFormat="0" applyFont="0" applyFill="0" applyBorder="0" applyProtection="0">
      <alignment horizontal="left" vertical="center" indent="5"/>
    </xf>
    <xf numFmtId="0" fontId="23" fillId="25" borderId="376">
      <alignment horizontal="right" vertical="center"/>
    </xf>
    <xf numFmtId="0" fontId="32" fillId="49" borderId="381" applyNumberFormat="0" applyAlignment="0" applyProtection="0"/>
    <xf numFmtId="49" fontId="21" fillId="0" borderId="377" applyNumberFormat="0" applyFont="0" applyFill="0" applyBorder="0" applyProtection="0">
      <alignment horizontal="left" vertical="center" indent="5"/>
    </xf>
    <xf numFmtId="4" fontId="21" fillId="26" borderId="376"/>
    <xf numFmtId="0" fontId="21" fillId="26" borderId="376"/>
    <xf numFmtId="0" fontId="21" fillId="27" borderId="379">
      <alignment horizontal="left" vertical="center" wrapText="1" indent="2"/>
    </xf>
    <xf numFmtId="0" fontId="23" fillId="25" borderId="376">
      <alignment horizontal="right" vertical="center"/>
    </xf>
    <xf numFmtId="0" fontId="33" fillId="49" borderId="381" applyNumberFormat="0" applyAlignment="0" applyProtection="0"/>
    <xf numFmtId="0" fontId="52" fillId="0" borderId="382" applyNumberFormat="0" applyFill="0" applyAlignment="0" applyProtection="0"/>
    <xf numFmtId="0" fontId="32" fillId="49" borderId="381" applyNumberFormat="0" applyAlignment="0" applyProtection="0"/>
    <xf numFmtId="0" fontId="21" fillId="25" borderId="377">
      <alignment horizontal="left" vertical="center"/>
    </xf>
    <xf numFmtId="0" fontId="52" fillId="0" borderId="382" applyNumberFormat="0" applyFill="0" applyAlignment="0" applyProtection="0"/>
    <xf numFmtId="0" fontId="18" fillId="25" borderId="376">
      <alignment horizontal="right" vertical="center"/>
    </xf>
    <xf numFmtId="0" fontId="36" fillId="36" borderId="381" applyNumberFormat="0" applyAlignment="0" applyProtection="0"/>
    <xf numFmtId="0" fontId="27" fillId="52" borderId="375" applyNumberFormat="0" applyFont="0" applyAlignment="0" applyProtection="0"/>
    <xf numFmtId="0" fontId="45" fillId="36" borderId="381" applyNumberFormat="0" applyAlignment="0" applyProtection="0"/>
    <xf numFmtId="0" fontId="21" fillId="0" borderId="379">
      <alignment horizontal="left" vertical="center" wrapText="1" indent="2"/>
    </xf>
    <xf numFmtId="0" fontId="37" fillId="0" borderId="382" applyNumberFormat="0" applyFill="0" applyAlignment="0" applyProtection="0"/>
    <xf numFmtId="0" fontId="4" fillId="4" borderId="2" applyNumberFormat="0" applyAlignment="0" applyProtection="0"/>
    <xf numFmtId="0" fontId="5" fillId="4" borderId="1" applyNumberFormat="0" applyAlignment="0" applyProtection="0"/>
    <xf numFmtId="0" fontId="21" fillId="25" borderId="377">
      <alignment horizontal="left" vertical="center"/>
    </xf>
    <xf numFmtId="0" fontId="6" fillId="0" borderId="0" applyNumberFormat="0" applyFill="0" applyBorder="0" applyAlignment="0" applyProtection="0"/>
    <xf numFmtId="4" fontId="18" fillId="27" borderId="378">
      <alignment horizontal="right" vertical="center"/>
    </xf>
    <xf numFmtId="0" fontId="7" fillId="0" borderId="0" applyNumberFormat="0" applyFill="0" applyBorder="0" applyAlignment="0" applyProtection="0"/>
    <xf numFmtId="0" fontId="8" fillId="0" borderId="3" applyNumberFormat="0" applyFill="0" applyAlignment="0" applyProtection="0"/>
    <xf numFmtId="0" fontId="1" fillId="5" borderId="0" applyNumberFormat="0" applyBorder="0" applyAlignment="0" applyProtection="0"/>
    <xf numFmtId="0" fontId="1" fillId="6" borderId="0" applyNumberFormat="0" applyBorder="0" applyAlignment="0" applyProtection="0"/>
    <xf numFmtId="0" fontId="9"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9"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9"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21" fillId="0" borderId="376" applyNumberFormat="0" applyFill="0" applyAlignment="0" applyProtection="0"/>
    <xf numFmtId="0" fontId="18" fillId="27" borderId="376">
      <alignment horizontal="right" vertical="center"/>
    </xf>
    <xf numFmtId="0" fontId="18" fillId="27" borderId="376">
      <alignment horizontal="right" vertical="center"/>
    </xf>
    <xf numFmtId="0" fontId="21" fillId="0" borderId="379">
      <alignment horizontal="left" vertical="center" wrapText="1" indent="2"/>
    </xf>
    <xf numFmtId="0" fontId="18" fillId="27" borderId="378">
      <alignment horizontal="right" vertical="center"/>
    </xf>
    <xf numFmtId="0" fontId="21" fillId="0" borderId="376">
      <alignment horizontal="right" vertical="center"/>
    </xf>
    <xf numFmtId="0" fontId="23" fillId="25" borderId="376">
      <alignment horizontal="right" vertical="center"/>
    </xf>
    <xf numFmtId="0" fontId="21" fillId="26" borderId="376"/>
    <xf numFmtId="0" fontId="18" fillId="25" borderId="376">
      <alignment horizontal="right" vertical="center"/>
    </xf>
    <xf numFmtId="0" fontId="49" fillId="49" borderId="181" applyNumberFormat="0" applyAlignment="0" applyProtection="0"/>
    <xf numFmtId="4" fontId="18" fillId="27" borderId="376">
      <alignment horizontal="right" vertical="center"/>
    </xf>
    <xf numFmtId="0" fontId="18" fillId="27" borderId="377">
      <alignment horizontal="right" vertical="center"/>
    </xf>
    <xf numFmtId="4" fontId="18" fillId="27" borderId="377">
      <alignment horizontal="right" vertical="center"/>
    </xf>
    <xf numFmtId="4" fontId="18" fillId="27" borderId="376">
      <alignment horizontal="right" vertical="center"/>
    </xf>
    <xf numFmtId="4" fontId="18" fillId="27" borderId="377">
      <alignment horizontal="right" vertical="center"/>
    </xf>
    <xf numFmtId="0" fontId="21" fillId="27" borderId="379">
      <alignment horizontal="left" vertical="center" wrapText="1" indent="2"/>
    </xf>
    <xf numFmtId="0" fontId="36" fillId="36" borderId="381" applyNumberFormat="0" applyAlignment="0" applyProtection="0"/>
    <xf numFmtId="0" fontId="37" fillId="0" borderId="382" applyNumberFormat="0" applyFill="0" applyAlignment="0" applyProtection="0"/>
    <xf numFmtId="4" fontId="21" fillId="26" borderId="376"/>
    <xf numFmtId="0" fontId="33" fillId="49" borderId="381" applyNumberFormat="0" applyAlignment="0" applyProtection="0"/>
    <xf numFmtId="0" fontId="45" fillId="36" borderId="381" applyNumberFormat="0" applyAlignment="0" applyProtection="0"/>
    <xf numFmtId="4" fontId="18" fillId="27" borderId="377">
      <alignment horizontal="right" vertical="center"/>
    </xf>
    <xf numFmtId="0" fontId="49" fillId="49" borderId="181" applyNumberFormat="0" applyAlignment="0" applyProtection="0"/>
    <xf numFmtId="0" fontId="45" fillId="36" borderId="381" applyNumberFormat="0" applyAlignment="0" applyProtection="0"/>
    <xf numFmtId="4" fontId="21" fillId="26" borderId="376"/>
    <xf numFmtId="0" fontId="27" fillId="52" borderId="375" applyNumberFormat="0" applyFont="0" applyAlignment="0" applyProtection="0"/>
    <xf numFmtId="4" fontId="18" fillId="25" borderId="376">
      <alignment horizontal="right" vertical="center"/>
    </xf>
    <xf numFmtId="4" fontId="18" fillId="27" borderId="376">
      <alignment horizontal="right" vertical="center"/>
    </xf>
    <xf numFmtId="4" fontId="21" fillId="26" borderId="376"/>
    <xf numFmtId="0" fontId="21" fillId="25" borderId="377">
      <alignment horizontal="left" vertical="center"/>
    </xf>
    <xf numFmtId="4" fontId="18" fillId="27" borderId="377">
      <alignment horizontal="right" vertical="center"/>
    </xf>
    <xf numFmtId="0" fontId="23" fillId="25" borderId="376">
      <alignment horizontal="right" vertical="center"/>
    </xf>
    <xf numFmtId="0" fontId="21" fillId="0" borderId="376" applyNumberFormat="0" applyFill="0" applyAlignment="0" applyProtection="0"/>
    <xf numFmtId="0" fontId="30" fillId="49" borderId="181" applyNumberFormat="0" applyAlignment="0" applyProtection="0"/>
    <xf numFmtId="0" fontId="52" fillId="0" borderId="382" applyNumberFormat="0" applyFill="0" applyAlignment="0" applyProtection="0"/>
    <xf numFmtId="0" fontId="23" fillId="25" borderId="376">
      <alignment horizontal="right" vertical="center"/>
    </xf>
    <xf numFmtId="0" fontId="18" fillId="27" borderId="376">
      <alignment horizontal="right" vertical="center"/>
    </xf>
    <xf numFmtId="0" fontId="18" fillId="27" borderId="376">
      <alignment horizontal="right" vertical="center"/>
    </xf>
    <xf numFmtId="0" fontId="18" fillId="27" borderId="377">
      <alignment horizontal="right" vertical="center"/>
    </xf>
    <xf numFmtId="0" fontId="18" fillId="27" borderId="378">
      <alignment horizontal="right" vertical="center"/>
    </xf>
    <xf numFmtId="0" fontId="33" fillId="49" borderId="381" applyNumberFormat="0" applyAlignment="0" applyProtection="0"/>
    <xf numFmtId="0" fontId="21" fillId="0" borderId="379">
      <alignment horizontal="left" vertical="center" wrapText="1" indent="2"/>
    </xf>
    <xf numFmtId="0" fontId="18" fillId="27" borderId="376">
      <alignment horizontal="right" vertical="center"/>
    </xf>
    <xf numFmtId="0" fontId="33" fillId="49" borderId="381" applyNumberFormat="0" applyAlignment="0" applyProtection="0"/>
    <xf numFmtId="0" fontId="32" fillId="49" borderId="381" applyNumberFormat="0" applyAlignment="0" applyProtection="0"/>
    <xf numFmtId="0" fontId="52" fillId="0" borderId="382" applyNumberFormat="0" applyFill="0" applyAlignment="0" applyProtection="0"/>
    <xf numFmtId="0" fontId="30" fillId="49" borderId="181" applyNumberFormat="0" applyAlignment="0" applyProtection="0"/>
    <xf numFmtId="4" fontId="23" fillId="25" borderId="376">
      <alignment horizontal="right" vertical="center"/>
    </xf>
    <xf numFmtId="0" fontId="37" fillId="0" borderId="382" applyNumberFormat="0" applyFill="0" applyAlignment="0" applyProtection="0"/>
    <xf numFmtId="0" fontId="33" fillId="49" borderId="381" applyNumberFormat="0" applyAlignment="0" applyProtection="0"/>
    <xf numFmtId="0" fontId="52" fillId="0" borderId="382" applyNumberFormat="0" applyFill="0" applyAlignment="0" applyProtection="0"/>
    <xf numFmtId="0" fontId="18" fillId="27" borderId="376">
      <alignment horizontal="right" vertical="center"/>
    </xf>
    <xf numFmtId="0" fontId="45" fillId="36" borderId="381" applyNumberFormat="0" applyAlignment="0" applyProtection="0"/>
    <xf numFmtId="4" fontId="21" fillId="0" borderId="376" applyFill="0" applyBorder="0" applyProtection="0">
      <alignment horizontal="right" vertical="center"/>
    </xf>
    <xf numFmtId="0" fontId="1" fillId="11" borderId="0" applyNumberFormat="0" applyBorder="0" applyAlignment="0" applyProtection="0"/>
    <xf numFmtId="0" fontId="1" fillId="20" borderId="0" applyNumberFormat="0" applyBorder="0" applyAlignment="0" applyProtection="0"/>
    <xf numFmtId="0" fontId="33" fillId="49" borderId="381" applyNumberFormat="0" applyAlignment="0" applyProtection="0"/>
    <xf numFmtId="4" fontId="21" fillId="0" borderId="376" applyFill="0" applyBorder="0" applyProtection="0">
      <alignment horizontal="right" vertical="center"/>
    </xf>
    <xf numFmtId="4" fontId="18" fillId="27" borderId="376">
      <alignment horizontal="right" vertical="center"/>
    </xf>
    <xf numFmtId="4" fontId="18" fillId="27" borderId="376">
      <alignment horizontal="right" vertical="center"/>
    </xf>
    <xf numFmtId="0" fontId="27" fillId="52" borderId="375" applyNumberFormat="0" applyFont="0" applyAlignment="0" applyProtection="0"/>
    <xf numFmtId="0" fontId="19" fillId="52" borderId="375" applyNumberFormat="0" applyFont="0" applyAlignment="0" applyProtection="0"/>
    <xf numFmtId="0" fontId="49" fillId="49" borderId="181" applyNumberFormat="0" applyAlignment="0" applyProtection="0"/>
    <xf numFmtId="0" fontId="37" fillId="0" borderId="382" applyNumberFormat="0" applyFill="0" applyAlignment="0" applyProtection="0"/>
    <xf numFmtId="4" fontId="21" fillId="26" borderId="376"/>
    <xf numFmtId="0" fontId="52" fillId="0" borderId="382" applyNumberFormat="0" applyFill="0" applyAlignment="0" applyProtection="0"/>
    <xf numFmtId="0" fontId="52" fillId="0" borderId="382" applyNumberFormat="0" applyFill="0" applyAlignment="0" applyProtection="0"/>
    <xf numFmtId="0" fontId="30" fillId="49" borderId="181" applyNumberFormat="0" applyAlignment="0" applyProtection="0"/>
    <xf numFmtId="4" fontId="21" fillId="26" borderId="376"/>
    <xf numFmtId="0" fontId="5" fillId="4" borderId="1" applyNumberFormat="0" applyAlignment="0" applyProtection="0"/>
    <xf numFmtId="0" fontId="23" fillId="25" borderId="376">
      <alignment horizontal="right" vertical="center"/>
    </xf>
    <xf numFmtId="4" fontId="18" fillId="25" borderId="376">
      <alignment horizontal="right" vertical="center"/>
    </xf>
    <xf numFmtId="0" fontId="32" fillId="49" borderId="381" applyNumberFormat="0" applyAlignment="0" applyProtection="0"/>
    <xf numFmtId="0" fontId="37" fillId="0" borderId="382" applyNumberFormat="0" applyFill="0" applyAlignment="0" applyProtection="0"/>
    <xf numFmtId="4" fontId="23" fillId="25" borderId="376">
      <alignment horizontal="right" vertical="center"/>
    </xf>
    <xf numFmtId="4" fontId="18" fillId="27" borderId="376">
      <alignment horizontal="right" vertical="center"/>
    </xf>
    <xf numFmtId="4" fontId="18" fillId="27" borderId="378">
      <alignment horizontal="right" vertical="center"/>
    </xf>
    <xf numFmtId="0" fontId="49" fillId="49" borderId="181" applyNumberFormat="0" applyAlignment="0" applyProtection="0"/>
    <xf numFmtId="4" fontId="18" fillId="27" borderId="376">
      <alignment horizontal="right" vertical="center"/>
    </xf>
    <xf numFmtId="49" fontId="21" fillId="0" borderId="376" applyNumberFormat="0" applyFont="0" applyFill="0" applyBorder="0" applyProtection="0">
      <alignment horizontal="left" vertical="center" indent="2"/>
    </xf>
    <xf numFmtId="0" fontId="21" fillId="0" borderId="376" applyNumberFormat="0" applyFill="0" applyAlignment="0" applyProtection="0"/>
    <xf numFmtId="0" fontId="21" fillId="27" borderId="379">
      <alignment horizontal="left" vertical="center" wrapText="1" indent="2"/>
    </xf>
    <xf numFmtId="49" fontId="21" fillId="0" borderId="377" applyNumberFormat="0" applyFont="0" applyFill="0" applyBorder="0" applyProtection="0">
      <alignment horizontal="left" vertical="center" indent="5"/>
    </xf>
    <xf numFmtId="0" fontId="52" fillId="0" borderId="382" applyNumberFormat="0" applyFill="0" applyAlignment="0" applyProtection="0"/>
    <xf numFmtId="0" fontId="18" fillId="27" borderId="377">
      <alignment horizontal="right" vertical="center"/>
    </xf>
    <xf numFmtId="0" fontId="21" fillId="0" borderId="376">
      <alignment horizontal="right" vertical="center"/>
    </xf>
    <xf numFmtId="0" fontId="49" fillId="49" borderId="181" applyNumberFormat="0" applyAlignment="0" applyProtection="0"/>
    <xf numFmtId="0" fontId="52" fillId="0" borderId="382" applyNumberFormat="0" applyFill="0" applyAlignment="0" applyProtection="0"/>
    <xf numFmtId="0" fontId="18" fillId="27" borderId="378">
      <alignment horizontal="right" vertical="center"/>
    </xf>
    <xf numFmtId="0" fontId="33" fillId="49" borderId="381" applyNumberFormat="0" applyAlignment="0" applyProtection="0"/>
    <xf numFmtId="0" fontId="21" fillId="26" borderId="376"/>
    <xf numFmtId="4" fontId="21" fillId="0" borderId="376">
      <alignment horizontal="right" vertical="center"/>
    </xf>
    <xf numFmtId="0" fontId="33" fillId="49" borderId="381" applyNumberFormat="0" applyAlignment="0" applyProtection="0"/>
    <xf numFmtId="0" fontId="27" fillId="52" borderId="375" applyNumberFormat="0" applyFont="0" applyAlignment="0" applyProtection="0"/>
    <xf numFmtId="0" fontId="27" fillId="52" borderId="375" applyNumberFormat="0" applyFont="0" applyAlignment="0" applyProtection="0"/>
    <xf numFmtId="0" fontId="19" fillId="52" borderId="375" applyNumberFormat="0" applyFont="0" applyAlignment="0" applyProtection="0"/>
    <xf numFmtId="0" fontId="18" fillId="25" borderId="376">
      <alignment horizontal="right" vertical="center"/>
    </xf>
    <xf numFmtId="0" fontId="45" fillId="36" borderId="381" applyNumberFormat="0" applyAlignment="0" applyProtection="0"/>
    <xf numFmtId="0" fontId="27" fillId="52" borderId="375" applyNumberFormat="0" applyFont="0" applyAlignment="0" applyProtection="0"/>
    <xf numFmtId="0" fontId="49" fillId="49" borderId="181" applyNumberFormat="0" applyAlignment="0" applyProtection="0"/>
    <xf numFmtId="0" fontId="32" fillId="49" borderId="381" applyNumberFormat="0" applyAlignment="0" applyProtection="0"/>
    <xf numFmtId="0" fontId="52" fillId="0" borderId="382" applyNumberFormat="0" applyFill="0" applyAlignment="0" applyProtection="0"/>
    <xf numFmtId="0" fontId="9" fillId="16" borderId="0" applyNumberFormat="0" applyBorder="0" applyAlignment="0" applyProtection="0"/>
    <xf numFmtId="0" fontId="33" fillId="49" borderId="381" applyNumberFormat="0" applyAlignment="0" applyProtection="0"/>
    <xf numFmtId="0" fontId="52" fillId="0" borderId="382" applyNumberFormat="0" applyFill="0" applyAlignment="0" applyProtection="0"/>
    <xf numFmtId="4" fontId="18" fillId="27" borderId="378">
      <alignment horizontal="right" vertical="center"/>
    </xf>
    <xf numFmtId="4" fontId="18" fillId="27" borderId="377">
      <alignment horizontal="right" vertical="center"/>
    </xf>
    <xf numFmtId="0" fontId="18" fillId="25" borderId="376">
      <alignment horizontal="right" vertical="center"/>
    </xf>
    <xf numFmtId="4" fontId="18" fillId="25" borderId="376">
      <alignment horizontal="right" vertical="center"/>
    </xf>
    <xf numFmtId="0" fontId="23" fillId="25" borderId="376">
      <alignment horizontal="right" vertical="center"/>
    </xf>
    <xf numFmtId="4" fontId="23" fillId="25" borderId="376">
      <alignment horizontal="right" vertical="center"/>
    </xf>
    <xf numFmtId="0" fontId="18" fillId="27" borderId="376">
      <alignment horizontal="right" vertical="center"/>
    </xf>
    <xf numFmtId="4" fontId="18" fillId="27" borderId="376">
      <alignment horizontal="right" vertical="center"/>
    </xf>
    <xf numFmtId="0" fontId="18" fillId="27" borderId="376">
      <alignment horizontal="right" vertical="center"/>
    </xf>
    <xf numFmtId="4" fontId="18" fillId="27" borderId="376">
      <alignment horizontal="right" vertical="center"/>
    </xf>
    <xf numFmtId="0" fontId="18" fillId="27" borderId="377">
      <alignment horizontal="right" vertical="center"/>
    </xf>
    <xf numFmtId="4" fontId="18" fillId="27" borderId="377">
      <alignment horizontal="right" vertical="center"/>
    </xf>
    <xf numFmtId="0" fontId="18" fillId="27" borderId="378">
      <alignment horizontal="right" vertical="center"/>
    </xf>
    <xf numFmtId="4" fontId="18" fillId="27" borderId="378">
      <alignment horizontal="right" vertical="center"/>
    </xf>
    <xf numFmtId="0" fontId="33" fillId="49" borderId="381" applyNumberFormat="0" applyAlignment="0" applyProtection="0"/>
    <xf numFmtId="0" fontId="21" fillId="27" borderId="379">
      <alignment horizontal="left" vertical="center" wrapText="1" indent="2"/>
    </xf>
    <xf numFmtId="0" fontId="21" fillId="0" borderId="379">
      <alignment horizontal="left" vertical="center" wrapText="1" indent="2"/>
    </xf>
    <xf numFmtId="0" fontId="21" fillId="25" borderId="377">
      <alignment horizontal="left" vertical="center"/>
    </xf>
    <xf numFmtId="0" fontId="36" fillId="36" borderId="381" applyNumberFormat="0" applyAlignment="0" applyProtection="0"/>
    <xf numFmtId="0" fontId="45" fillId="36" borderId="381" applyNumberFormat="0" applyAlignment="0" applyProtection="0"/>
    <xf numFmtId="0" fontId="21" fillId="0" borderId="376">
      <alignment horizontal="right" vertical="center"/>
    </xf>
    <xf numFmtId="4" fontId="21" fillId="0" borderId="376">
      <alignment horizontal="right" vertical="center"/>
    </xf>
    <xf numFmtId="0" fontId="18" fillId="27" borderId="377">
      <alignment horizontal="right" vertical="center"/>
    </xf>
    <xf numFmtId="0" fontId="21" fillId="0" borderId="376" applyNumberFormat="0" applyFill="0" applyAlignment="0" applyProtection="0"/>
    <xf numFmtId="0" fontId="49" fillId="49" borderId="181" applyNumberFormat="0" applyAlignment="0" applyProtection="0"/>
    <xf numFmtId="167" fontId="21" fillId="53" borderId="376" applyNumberFormat="0" applyFont="0" applyBorder="0" applyAlignment="0" applyProtection="0">
      <alignment horizontal="right" vertical="center"/>
    </xf>
    <xf numFmtId="0" fontId="21" fillId="26" borderId="376"/>
    <xf numFmtId="4" fontId="21" fillId="26" borderId="376"/>
    <xf numFmtId="0" fontId="52" fillId="0" borderId="382" applyNumberFormat="0" applyFill="0" applyAlignment="0" applyProtection="0"/>
    <xf numFmtId="167" fontId="21" fillId="53" borderId="376" applyNumberFormat="0" applyFont="0" applyBorder="0" applyAlignment="0" applyProtection="0">
      <alignment horizontal="right" vertical="center"/>
    </xf>
    <xf numFmtId="0" fontId="9" fillId="19" borderId="0" applyNumberFormat="0" applyBorder="0" applyAlignment="0" applyProtection="0"/>
    <xf numFmtId="0" fontId="45" fillId="36" borderId="381" applyNumberFormat="0" applyAlignment="0" applyProtection="0"/>
    <xf numFmtId="0" fontId="36" fillId="36" borderId="381" applyNumberFormat="0" applyAlignment="0" applyProtection="0"/>
    <xf numFmtId="0" fontId="1" fillId="5" borderId="0" applyNumberFormat="0" applyBorder="0" applyAlignment="0" applyProtection="0"/>
    <xf numFmtId="0" fontId="18" fillId="27" borderId="376">
      <alignment horizontal="right" vertical="center"/>
    </xf>
    <xf numFmtId="0" fontId="1" fillId="18" borderId="0" applyNumberFormat="0" applyBorder="0" applyAlignment="0" applyProtection="0"/>
    <xf numFmtId="0" fontId="21" fillId="27" borderId="379">
      <alignment horizontal="left" vertical="center" wrapText="1" indent="2"/>
    </xf>
    <xf numFmtId="0" fontId="37" fillId="0" borderId="382" applyNumberFormat="0" applyFill="0" applyAlignment="0" applyProtection="0"/>
    <xf numFmtId="0" fontId="30" fillId="49" borderId="181" applyNumberFormat="0" applyAlignment="0" applyProtection="0"/>
    <xf numFmtId="0" fontId="30" fillId="49" borderId="181" applyNumberFormat="0" applyAlignment="0" applyProtection="0"/>
    <xf numFmtId="4" fontId="21" fillId="0" borderId="376">
      <alignment horizontal="right" vertical="center"/>
    </xf>
    <xf numFmtId="0" fontId="21" fillId="0" borderId="379">
      <alignment horizontal="left" vertical="center" wrapText="1" indent="2"/>
    </xf>
    <xf numFmtId="4" fontId="23" fillId="25" borderId="376">
      <alignment horizontal="right" vertical="center"/>
    </xf>
    <xf numFmtId="0" fontId="5" fillId="4" borderId="1" applyNumberFormat="0" applyAlignment="0" applyProtection="0"/>
    <xf numFmtId="0" fontId="1" fillId="12" borderId="0" applyNumberFormat="0" applyBorder="0" applyAlignment="0" applyProtection="0"/>
    <xf numFmtId="0" fontId="1" fillId="17" borderId="0" applyNumberFormat="0" applyBorder="0" applyAlignment="0" applyProtection="0"/>
    <xf numFmtId="0" fontId="21" fillId="0" borderId="376">
      <alignment horizontal="right" vertical="center"/>
    </xf>
    <xf numFmtId="0" fontId="21" fillId="27" borderId="379">
      <alignment horizontal="left" vertical="center" wrapText="1" indent="2"/>
    </xf>
    <xf numFmtId="0" fontId="32" fillId="49" borderId="381" applyNumberFormat="0" applyAlignment="0" applyProtection="0"/>
    <xf numFmtId="0" fontId="21" fillId="0" borderId="376">
      <alignment horizontal="right" vertical="center"/>
    </xf>
    <xf numFmtId="0" fontId="52" fillId="0" borderId="382" applyNumberFormat="0" applyFill="0" applyAlignment="0" applyProtection="0"/>
    <xf numFmtId="4" fontId="21" fillId="0" borderId="376" applyFill="0" applyBorder="0" applyProtection="0">
      <alignment horizontal="right" vertical="center"/>
    </xf>
    <xf numFmtId="0" fontId="19" fillId="52" borderId="375" applyNumberFormat="0" applyFont="0" applyAlignment="0" applyProtection="0"/>
    <xf numFmtId="0" fontId="45" fillId="36" borderId="381" applyNumberFormat="0" applyAlignment="0" applyProtection="0"/>
    <xf numFmtId="0" fontId="19" fillId="52" borderId="375" applyNumberFormat="0" applyFont="0" applyAlignment="0" applyProtection="0"/>
    <xf numFmtId="0" fontId="18" fillId="27" borderId="376">
      <alignment horizontal="right" vertical="center"/>
    </xf>
    <xf numFmtId="49" fontId="20" fillId="0" borderId="376" applyNumberFormat="0" applyFill="0" applyBorder="0" applyProtection="0">
      <alignment horizontal="left" vertical="center"/>
    </xf>
    <xf numFmtId="167" fontId="21" fillId="53" borderId="376" applyNumberFormat="0" applyFont="0" applyBorder="0" applyAlignment="0" applyProtection="0">
      <alignment horizontal="right" vertical="center"/>
    </xf>
    <xf numFmtId="0" fontId="1" fillId="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6" fillId="0" borderId="0" applyNumberFormat="0" applyFill="0" applyBorder="0" applyAlignment="0" applyProtection="0"/>
    <xf numFmtId="0" fontId="8" fillId="0" borderId="3" applyNumberFormat="0" applyFill="0" applyAlignment="0" applyProtection="0"/>
    <xf numFmtId="0" fontId="4" fillId="4" borderId="2" applyNumberFormat="0" applyAlignment="0" applyProtection="0"/>
    <xf numFmtId="0" fontId="37" fillId="0" borderId="382" applyNumberFormat="0" applyFill="0" applyAlignment="0" applyProtection="0"/>
    <xf numFmtId="49" fontId="21" fillId="0" borderId="376" applyNumberFormat="0" applyFont="0" applyFill="0" applyBorder="0" applyProtection="0">
      <alignment horizontal="left" vertical="center" indent="2"/>
    </xf>
    <xf numFmtId="49" fontId="21" fillId="0" borderId="377" applyNumberFormat="0" applyFont="0" applyFill="0" applyBorder="0" applyProtection="0">
      <alignment horizontal="left" vertical="center" indent="5"/>
    </xf>
    <xf numFmtId="4" fontId="21" fillId="0" borderId="376">
      <alignment horizontal="right" vertical="center"/>
    </xf>
    <xf numFmtId="0" fontId="18" fillId="27" borderId="377">
      <alignment horizontal="right" vertical="center"/>
    </xf>
    <xf numFmtId="4" fontId="18" fillId="27" borderId="378">
      <alignment horizontal="right" vertical="center"/>
    </xf>
    <xf numFmtId="0" fontId="33" fillId="49" borderId="381" applyNumberFormat="0" applyAlignment="0" applyProtection="0"/>
    <xf numFmtId="4" fontId="21" fillId="0" borderId="376" applyFill="0" applyBorder="0" applyProtection="0">
      <alignment horizontal="right" vertical="center"/>
    </xf>
    <xf numFmtId="49" fontId="20" fillId="0" borderId="376" applyNumberFormat="0" applyFill="0" applyBorder="0" applyProtection="0">
      <alignment horizontal="left" vertical="center"/>
    </xf>
    <xf numFmtId="0" fontId="18" fillId="27" borderId="378">
      <alignment horizontal="right" vertical="center"/>
    </xf>
    <xf numFmtId="49" fontId="20" fillId="0" borderId="376" applyNumberFormat="0" applyFill="0" applyBorder="0" applyProtection="0">
      <alignment horizontal="left" vertical="center"/>
    </xf>
    <xf numFmtId="0" fontId="27" fillId="52" borderId="375" applyNumberFormat="0" applyFont="0" applyAlignment="0" applyProtection="0"/>
    <xf numFmtId="0" fontId="52" fillId="0" borderId="382" applyNumberFormat="0" applyFill="0" applyAlignment="0" applyProtection="0"/>
    <xf numFmtId="0" fontId="52" fillId="0" borderId="382" applyNumberFormat="0" applyFill="0" applyAlignment="0" applyProtection="0"/>
    <xf numFmtId="0" fontId="30" fillId="49" borderId="181" applyNumberFormat="0" applyAlignment="0" applyProtection="0"/>
    <xf numFmtId="0" fontId="21" fillId="0" borderId="376">
      <alignment horizontal="right" vertical="center"/>
    </xf>
    <xf numFmtId="0" fontId="36" fillId="36" borderId="381" applyNumberFormat="0" applyAlignment="0" applyProtection="0"/>
    <xf numFmtId="0" fontId="52" fillId="0" borderId="382" applyNumberFormat="0" applyFill="0" applyAlignment="0" applyProtection="0"/>
    <xf numFmtId="0" fontId="18" fillId="27" borderId="376">
      <alignment horizontal="right" vertical="center"/>
    </xf>
    <xf numFmtId="0" fontId="27" fillId="52" borderId="375" applyNumberFormat="0" applyFont="0" applyAlignment="0" applyProtection="0"/>
    <xf numFmtId="0" fontId="30" fillId="49" borderId="181" applyNumberFormat="0" applyAlignment="0" applyProtection="0"/>
    <xf numFmtId="0" fontId="32" fillId="49" borderId="381" applyNumberFormat="0" applyAlignment="0" applyProtection="0"/>
    <xf numFmtId="0" fontId="37" fillId="0" borderId="382" applyNumberFormat="0" applyFill="0" applyAlignment="0" applyProtection="0"/>
    <xf numFmtId="0" fontId="18" fillId="27" borderId="377">
      <alignment horizontal="right" vertical="center"/>
    </xf>
    <xf numFmtId="0" fontId="1" fillId="21" borderId="0" applyNumberFormat="0" applyBorder="0" applyAlignment="0" applyProtection="0"/>
    <xf numFmtId="0" fontId="27" fillId="52" borderId="375" applyNumberFormat="0" applyFont="0" applyAlignment="0" applyProtection="0"/>
    <xf numFmtId="0" fontId="21" fillId="0" borderId="376" applyNumberFormat="0" applyFill="0" applyAlignment="0" applyProtection="0"/>
    <xf numFmtId="0" fontId="49" fillId="49" borderId="181" applyNumberFormat="0" applyAlignment="0" applyProtection="0"/>
    <xf numFmtId="0" fontId="18" fillId="27" borderId="378">
      <alignment horizontal="right" vertical="center"/>
    </xf>
    <xf numFmtId="4" fontId="21" fillId="26" borderId="376"/>
    <xf numFmtId="0" fontId="33" fillId="49" borderId="381" applyNumberFormat="0" applyAlignment="0" applyProtection="0"/>
    <xf numFmtId="0" fontId="32" fillId="49" borderId="381" applyNumberFormat="0" applyAlignment="0" applyProtection="0"/>
    <xf numFmtId="0" fontId="36" fillId="36" borderId="381" applyNumberFormat="0" applyAlignment="0" applyProtection="0"/>
    <xf numFmtId="49" fontId="20" fillId="0" borderId="376" applyNumberFormat="0" applyFill="0" applyBorder="0" applyProtection="0">
      <alignment horizontal="left" vertical="center"/>
    </xf>
    <xf numFmtId="167" fontId="21" fillId="53" borderId="376" applyNumberFormat="0" applyFont="0" applyBorder="0" applyAlignment="0" applyProtection="0">
      <alignment horizontal="right" vertical="center"/>
    </xf>
    <xf numFmtId="0" fontId="37" fillId="0" borderId="382" applyNumberFormat="0" applyFill="0" applyAlignment="0" applyProtection="0"/>
    <xf numFmtId="0" fontId="18" fillId="27" borderId="376">
      <alignment horizontal="right" vertical="center"/>
    </xf>
    <xf numFmtId="4" fontId="18" fillId="27" borderId="378">
      <alignment horizontal="right" vertical="center"/>
    </xf>
    <xf numFmtId="4" fontId="18" fillId="27" borderId="376">
      <alignment horizontal="right" vertical="center"/>
    </xf>
    <xf numFmtId="49" fontId="21" fillId="0" borderId="376" applyNumberFormat="0" applyFont="0" applyFill="0" applyBorder="0" applyProtection="0">
      <alignment horizontal="left" vertical="center" indent="2"/>
    </xf>
    <xf numFmtId="4" fontId="18" fillId="27" borderId="377">
      <alignment horizontal="right" vertical="center"/>
    </xf>
    <xf numFmtId="0" fontId="32" fillId="49" borderId="381" applyNumberFormat="0" applyAlignment="0" applyProtection="0"/>
    <xf numFmtId="0" fontId="21" fillId="26" borderId="376"/>
    <xf numFmtId="0" fontId="21" fillId="27" borderId="379">
      <alignment horizontal="left" vertical="center" wrapText="1" indent="2"/>
    </xf>
    <xf numFmtId="0" fontId="21" fillId="0" borderId="379">
      <alignment horizontal="left" vertical="center" wrapText="1" indent="2"/>
    </xf>
    <xf numFmtId="0" fontId="32" fillId="49" borderId="381" applyNumberFormat="0" applyAlignment="0" applyProtection="0"/>
    <xf numFmtId="0" fontId="37" fillId="0" borderId="382" applyNumberFormat="0" applyFill="0" applyAlignment="0" applyProtection="0"/>
    <xf numFmtId="0" fontId="30" fillId="49" borderId="181" applyNumberFormat="0" applyAlignment="0" applyProtection="0"/>
    <xf numFmtId="49" fontId="20" fillId="0" borderId="376" applyNumberFormat="0" applyFill="0" applyBorder="0" applyProtection="0">
      <alignment horizontal="left" vertical="center"/>
    </xf>
    <xf numFmtId="0" fontId="18" fillId="27" borderId="376">
      <alignment horizontal="right" vertical="center"/>
    </xf>
    <xf numFmtId="0" fontId="18" fillId="25" borderId="376">
      <alignment horizontal="right" vertical="center"/>
    </xf>
    <xf numFmtId="0" fontId="27" fillId="52" borderId="375" applyNumberFormat="0" applyFont="0" applyAlignment="0" applyProtection="0"/>
    <xf numFmtId="0" fontId="52" fillId="0" borderId="382" applyNumberFormat="0" applyFill="0" applyAlignment="0" applyProtection="0"/>
    <xf numFmtId="0" fontId="45" fillId="36" borderId="381" applyNumberFormat="0" applyAlignment="0" applyProtection="0"/>
    <xf numFmtId="0" fontId="27" fillId="52" borderId="375" applyNumberFormat="0" applyFont="0" applyAlignment="0" applyProtection="0"/>
    <xf numFmtId="0" fontId="21" fillId="0" borderId="376">
      <alignment horizontal="right" vertical="center"/>
    </xf>
    <xf numFmtId="0" fontId="18" fillId="25" borderId="376">
      <alignment horizontal="right" vertical="center"/>
    </xf>
    <xf numFmtId="0" fontId="21" fillId="0" borderId="376">
      <alignment horizontal="right" vertical="center"/>
    </xf>
    <xf numFmtId="0" fontId="49" fillId="49" borderId="181" applyNumberFormat="0" applyAlignment="0" applyProtection="0"/>
    <xf numFmtId="0" fontId="33" fillId="49" borderId="381" applyNumberFormat="0" applyAlignment="0" applyProtection="0"/>
    <xf numFmtId="0" fontId="36" fillId="36" borderId="381" applyNumberFormat="0" applyAlignment="0" applyProtection="0"/>
    <xf numFmtId="0" fontId="21" fillId="0" borderId="376" applyNumberFormat="0" applyFill="0" applyAlignment="0" applyProtection="0"/>
    <xf numFmtId="0" fontId="18" fillId="27" borderId="376">
      <alignment horizontal="right" vertical="center"/>
    </xf>
    <xf numFmtId="4" fontId="18" fillId="27" borderId="378">
      <alignment horizontal="right" vertical="center"/>
    </xf>
    <xf numFmtId="0" fontId="33" fillId="49" borderId="381" applyNumberFormat="0" applyAlignment="0" applyProtection="0"/>
    <xf numFmtId="0" fontId="49" fillId="49" borderId="181" applyNumberFormat="0" applyAlignment="0" applyProtection="0"/>
    <xf numFmtId="4" fontId="18" fillId="25" borderId="376">
      <alignment horizontal="right" vertical="center"/>
    </xf>
    <xf numFmtId="4" fontId="23" fillId="25" borderId="376">
      <alignment horizontal="right" vertical="center"/>
    </xf>
    <xf numFmtId="0" fontId="27" fillId="52" borderId="375" applyNumberFormat="0" applyFont="0" applyAlignment="0" applyProtection="0"/>
    <xf numFmtId="0" fontId="23" fillId="25" borderId="376">
      <alignment horizontal="right" vertical="center"/>
    </xf>
    <xf numFmtId="49" fontId="21" fillId="0" borderId="376" applyNumberFormat="0" applyFont="0" applyFill="0" applyBorder="0" applyProtection="0">
      <alignment horizontal="left" vertical="center" indent="2"/>
    </xf>
    <xf numFmtId="49" fontId="21" fillId="0" borderId="376" applyNumberFormat="0" applyFont="0" applyFill="0" applyBorder="0" applyProtection="0">
      <alignment horizontal="left" vertical="center" indent="2"/>
    </xf>
    <xf numFmtId="0" fontId="33" fillId="49" borderId="381" applyNumberFormat="0" applyAlignment="0" applyProtection="0"/>
    <xf numFmtId="0" fontId="52" fillId="0" borderId="382" applyNumberFormat="0" applyFill="0" applyAlignment="0" applyProtection="0"/>
    <xf numFmtId="0" fontId="9" fillId="22" borderId="0" applyNumberFormat="0" applyBorder="0" applyAlignment="0" applyProtection="0"/>
    <xf numFmtId="0" fontId="1" fillId="20" borderId="0" applyNumberFormat="0" applyBorder="0" applyAlignment="0" applyProtection="0"/>
    <xf numFmtId="0" fontId="1" fillId="6" borderId="0" applyNumberFormat="0" applyBorder="0" applyAlignment="0" applyProtection="0"/>
    <xf numFmtId="0" fontId="9" fillId="13"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9" fillId="10" borderId="0" applyNumberFormat="0" applyBorder="0" applyAlignment="0" applyProtection="0"/>
    <xf numFmtId="0" fontId="1" fillId="8" borderId="0" applyNumberFormat="0" applyBorder="0" applyAlignment="0" applyProtection="0"/>
    <xf numFmtId="0" fontId="9" fillId="7" borderId="0" applyNumberFormat="0" applyBorder="0" applyAlignment="0" applyProtection="0"/>
    <xf numFmtId="0" fontId="7" fillId="0" borderId="0" applyNumberFormat="0" applyFill="0" applyBorder="0" applyAlignment="0" applyProtection="0"/>
    <xf numFmtId="0" fontId="4" fillId="4" borderId="2" applyNumberFormat="0" applyAlignment="0" applyProtection="0"/>
    <xf numFmtId="4" fontId="18" fillId="27" borderId="376">
      <alignment horizontal="right" vertical="center"/>
    </xf>
    <xf numFmtId="0" fontId="21" fillId="26" borderId="376"/>
    <xf numFmtId="0" fontId="32" fillId="49" borderId="381" applyNumberFormat="0" applyAlignment="0" applyProtection="0"/>
    <xf numFmtId="0" fontId="18" fillId="25" borderId="376">
      <alignment horizontal="right" vertical="center"/>
    </xf>
    <xf numFmtId="0" fontId="21" fillId="0" borderId="376">
      <alignment horizontal="right" vertical="center"/>
    </xf>
    <xf numFmtId="0" fontId="52" fillId="0" borderId="382" applyNumberFormat="0" applyFill="0" applyAlignment="0" applyProtection="0"/>
    <xf numFmtId="0" fontId="21" fillId="25" borderId="377">
      <alignment horizontal="left" vertical="center"/>
    </xf>
    <xf numFmtId="0" fontId="45" fillId="36" borderId="381" applyNumberFormat="0" applyAlignment="0" applyProtection="0"/>
    <xf numFmtId="167" fontId="21" fillId="53" borderId="376" applyNumberFormat="0" applyFont="0" applyBorder="0" applyAlignment="0" applyProtection="0">
      <alignment horizontal="right" vertical="center"/>
    </xf>
    <xf numFmtId="0" fontId="27" fillId="52" borderId="375" applyNumberFormat="0" applyFont="0" applyAlignment="0" applyProtection="0"/>
    <xf numFmtId="0" fontId="21" fillId="0" borderId="379">
      <alignment horizontal="left" vertical="center" wrapText="1" indent="2"/>
    </xf>
    <xf numFmtId="4" fontId="21" fillId="26" borderId="376"/>
    <xf numFmtId="49" fontId="20" fillId="0" borderId="376" applyNumberFormat="0" applyFill="0" applyBorder="0" applyProtection="0">
      <alignment horizontal="left" vertical="center"/>
    </xf>
    <xf numFmtId="0" fontId="21" fillId="0" borderId="376">
      <alignment horizontal="right" vertical="center"/>
    </xf>
    <xf numFmtId="4" fontId="18" fillId="27" borderId="378">
      <alignment horizontal="right" vertical="center"/>
    </xf>
    <xf numFmtId="4" fontId="18" fillId="27" borderId="376">
      <alignment horizontal="right" vertical="center"/>
    </xf>
    <xf numFmtId="4" fontId="18" fillId="27" borderId="376">
      <alignment horizontal="right" vertical="center"/>
    </xf>
    <xf numFmtId="0" fontId="23" fillId="25" borderId="376">
      <alignment horizontal="right" vertical="center"/>
    </xf>
    <xf numFmtId="0" fontId="18" fillId="25" borderId="376">
      <alignment horizontal="right" vertical="center"/>
    </xf>
    <xf numFmtId="49" fontId="21" fillId="0" borderId="376" applyNumberFormat="0" applyFont="0" applyFill="0" applyBorder="0" applyProtection="0">
      <alignment horizontal="left" vertical="center" indent="2"/>
    </xf>
    <xf numFmtId="0" fontId="45" fillId="36" borderId="381" applyNumberFormat="0" applyAlignment="0" applyProtection="0"/>
    <xf numFmtId="0" fontId="30" fillId="49" borderId="181" applyNumberFormat="0" applyAlignment="0" applyProtection="0"/>
    <xf numFmtId="49" fontId="21" fillId="0" borderId="376" applyNumberFormat="0" applyFont="0" applyFill="0" applyBorder="0" applyProtection="0">
      <alignment horizontal="left" vertical="center" indent="2"/>
    </xf>
    <xf numFmtId="0" fontId="36" fillId="36" borderId="381" applyNumberFormat="0" applyAlignment="0" applyProtection="0"/>
    <xf numFmtId="4" fontId="21" fillId="0" borderId="376" applyFill="0" applyBorder="0" applyProtection="0">
      <alignment horizontal="right" vertical="center"/>
    </xf>
    <xf numFmtId="0" fontId="33" fillId="49" borderId="381" applyNumberFormat="0" applyAlignment="0" applyProtection="0"/>
    <xf numFmtId="0" fontId="52" fillId="0" borderId="382" applyNumberFormat="0" applyFill="0" applyAlignment="0" applyProtection="0"/>
    <xf numFmtId="0" fontId="49" fillId="49" borderId="181" applyNumberFormat="0" applyAlignment="0" applyProtection="0"/>
    <xf numFmtId="0" fontId="21" fillId="0" borderId="376" applyNumberFormat="0" applyFill="0" applyAlignment="0" applyProtection="0"/>
    <xf numFmtId="4" fontId="21" fillId="0" borderId="376">
      <alignment horizontal="right" vertical="center"/>
    </xf>
    <xf numFmtId="0" fontId="21" fillId="0" borderId="376">
      <alignment horizontal="right" vertical="center"/>
    </xf>
    <xf numFmtId="0" fontId="45" fillId="36" borderId="381" applyNumberFormat="0" applyAlignment="0" applyProtection="0"/>
    <xf numFmtId="0" fontId="30" fillId="49" borderId="181" applyNumberFormat="0" applyAlignment="0" applyProtection="0"/>
    <xf numFmtId="0" fontId="32" fillId="49" borderId="381" applyNumberFormat="0" applyAlignment="0" applyProtection="0"/>
    <xf numFmtId="0" fontId="21" fillId="27" borderId="379">
      <alignment horizontal="left" vertical="center" wrapText="1" indent="2"/>
    </xf>
    <xf numFmtId="0" fontId="33" fillId="49" borderId="381" applyNumberFormat="0" applyAlignment="0" applyProtection="0"/>
    <xf numFmtId="0" fontId="33" fillId="49" borderId="381" applyNumberFormat="0" applyAlignment="0" applyProtection="0"/>
    <xf numFmtId="4" fontId="18" fillId="27" borderId="377">
      <alignment horizontal="right" vertical="center"/>
    </xf>
    <xf numFmtId="0" fontId="18" fillId="27" borderId="377">
      <alignment horizontal="right" vertical="center"/>
    </xf>
    <xf numFmtId="0" fontId="18" fillId="27" borderId="376">
      <alignment horizontal="right" vertical="center"/>
    </xf>
    <xf numFmtId="4" fontId="23" fillId="25" borderId="376">
      <alignment horizontal="right" vertical="center"/>
    </xf>
    <xf numFmtId="0" fontId="36" fillId="36" borderId="381" applyNumberFormat="0" applyAlignment="0" applyProtection="0"/>
    <xf numFmtId="0" fontId="37" fillId="0" borderId="382" applyNumberFormat="0" applyFill="0" applyAlignment="0" applyProtection="0"/>
    <xf numFmtId="0" fontId="52" fillId="0" borderId="382" applyNumberFormat="0" applyFill="0" applyAlignment="0" applyProtection="0"/>
    <xf numFmtId="0" fontId="27" fillId="52" borderId="375" applyNumberFormat="0" applyFont="0" applyAlignment="0" applyProtection="0"/>
    <xf numFmtId="0" fontId="45" fillId="36" borderId="381" applyNumberFormat="0" applyAlignment="0" applyProtection="0"/>
    <xf numFmtId="49" fontId="20" fillId="0" borderId="376" applyNumberFormat="0" applyFill="0" applyBorder="0" applyProtection="0">
      <alignment horizontal="left" vertical="center"/>
    </xf>
    <xf numFmtId="0" fontId="21" fillId="27" borderId="379">
      <alignment horizontal="left" vertical="center" wrapText="1" indent="2"/>
    </xf>
    <xf numFmtId="0" fontId="33" fillId="49" borderId="381" applyNumberFormat="0" applyAlignment="0" applyProtection="0"/>
    <xf numFmtId="0" fontId="21" fillId="0" borderId="379">
      <alignment horizontal="left" vertical="center" wrapText="1" indent="2"/>
    </xf>
    <xf numFmtId="0" fontId="27" fillId="52" borderId="375" applyNumberFormat="0" applyFont="0" applyAlignment="0" applyProtection="0"/>
    <xf numFmtId="0" fontId="19" fillId="52" borderId="375" applyNumberFormat="0" applyFont="0" applyAlignment="0" applyProtection="0"/>
    <xf numFmtId="0" fontId="49" fillId="49" borderId="181" applyNumberFormat="0" applyAlignment="0" applyProtection="0"/>
    <xf numFmtId="0" fontId="52" fillId="0" borderId="382" applyNumberFormat="0" applyFill="0" applyAlignment="0" applyProtection="0"/>
    <xf numFmtId="4" fontId="21" fillId="26" borderId="376"/>
    <xf numFmtId="0" fontId="18" fillId="27" borderId="376">
      <alignment horizontal="right" vertical="center"/>
    </xf>
    <xf numFmtId="0" fontId="52" fillId="0" borderId="382" applyNumberFormat="0" applyFill="0" applyAlignment="0" applyProtection="0"/>
    <xf numFmtId="4" fontId="18" fillId="27" borderId="378">
      <alignment horizontal="right" vertical="center"/>
    </xf>
    <xf numFmtId="0" fontId="32" fillId="49" borderId="381" applyNumberFormat="0" applyAlignment="0" applyProtection="0"/>
    <xf numFmtId="0" fontId="18" fillId="27" borderId="377">
      <alignment horizontal="right" vertical="center"/>
    </xf>
    <xf numFmtId="0" fontId="33" fillId="49" borderId="381" applyNumberFormat="0" applyAlignment="0" applyProtection="0"/>
    <xf numFmtId="0" fontId="37" fillId="0" borderId="382" applyNumberFormat="0" applyFill="0" applyAlignment="0" applyProtection="0"/>
    <xf numFmtId="0" fontId="27" fillId="52" borderId="375" applyNumberFormat="0" applyFont="0" applyAlignment="0" applyProtection="0"/>
    <xf numFmtId="4" fontId="18" fillId="27" borderId="377">
      <alignment horizontal="right" vertical="center"/>
    </xf>
    <xf numFmtId="0" fontId="21" fillId="27" borderId="379">
      <alignment horizontal="left" vertical="center" wrapText="1" indent="2"/>
    </xf>
    <xf numFmtId="0" fontId="21" fillId="26" borderId="376"/>
    <xf numFmtId="167" fontId="21" fillId="53" borderId="376" applyNumberFormat="0" applyFont="0" applyBorder="0" applyAlignment="0" applyProtection="0">
      <alignment horizontal="right" vertical="center"/>
    </xf>
    <xf numFmtId="0" fontId="21" fillId="0" borderId="376" applyNumberFormat="0" applyFill="0" applyAlignment="0" applyProtection="0"/>
    <xf numFmtId="4" fontId="21" fillId="0" borderId="376" applyFill="0" applyBorder="0" applyProtection="0">
      <alignment horizontal="right" vertical="center"/>
    </xf>
    <xf numFmtId="4" fontId="18" fillId="25" borderId="376">
      <alignment horizontal="right" vertical="center"/>
    </xf>
    <xf numFmtId="0" fontId="37" fillId="0" borderId="382" applyNumberFormat="0" applyFill="0" applyAlignment="0" applyProtection="0"/>
    <xf numFmtId="49" fontId="20" fillId="0" borderId="376" applyNumberFormat="0" applyFill="0" applyBorder="0" applyProtection="0">
      <alignment horizontal="left" vertical="center"/>
    </xf>
    <xf numFmtId="49" fontId="21" fillId="0" borderId="377" applyNumberFormat="0" applyFont="0" applyFill="0" applyBorder="0" applyProtection="0">
      <alignment horizontal="left" vertical="center" indent="5"/>
    </xf>
    <xf numFmtId="0" fontId="21" fillId="25" borderId="377">
      <alignment horizontal="left" vertical="center"/>
    </xf>
    <xf numFmtId="0" fontId="33" fillId="49" borderId="381" applyNumberFormat="0" applyAlignment="0" applyProtection="0"/>
    <xf numFmtId="4" fontId="18" fillId="27" borderId="378">
      <alignment horizontal="right" vertical="center"/>
    </xf>
    <xf numFmtId="0" fontId="45" fillId="36" borderId="381" applyNumberFormat="0" applyAlignment="0" applyProtection="0"/>
    <xf numFmtId="0" fontId="45" fillId="36" borderId="381" applyNumberFormat="0" applyAlignment="0" applyProtection="0"/>
    <xf numFmtId="0" fontId="27" fillId="52" borderId="375" applyNumberFormat="0" applyFont="0" applyAlignment="0" applyProtection="0"/>
    <xf numFmtId="0" fontId="49" fillId="49" borderId="181" applyNumberFormat="0" applyAlignment="0" applyProtection="0"/>
    <xf numFmtId="0" fontId="52" fillId="0" borderId="382" applyNumberFormat="0" applyFill="0" applyAlignment="0" applyProtection="0"/>
    <xf numFmtId="0" fontId="18" fillId="27" borderId="376">
      <alignment horizontal="right" vertical="center"/>
    </xf>
    <xf numFmtId="0" fontId="19" fillId="52" borderId="375" applyNumberFormat="0" applyFont="0" applyAlignment="0" applyProtection="0"/>
    <xf numFmtId="4" fontId="21" fillId="0" borderId="376">
      <alignment horizontal="right" vertical="center"/>
    </xf>
    <xf numFmtId="0" fontId="52" fillId="0" borderId="382" applyNumberFormat="0" applyFill="0" applyAlignment="0" applyProtection="0"/>
    <xf numFmtId="0" fontId="18" fillId="27" borderId="376">
      <alignment horizontal="right" vertical="center"/>
    </xf>
    <xf numFmtId="0" fontId="18" fillId="27" borderId="376">
      <alignment horizontal="right" vertical="center"/>
    </xf>
    <xf numFmtId="4" fontId="23" fillId="25" borderId="376">
      <alignment horizontal="right" vertical="center"/>
    </xf>
    <xf numFmtId="0" fontId="18" fillId="25" borderId="376">
      <alignment horizontal="right" vertical="center"/>
    </xf>
    <xf numFmtId="4" fontId="18" fillId="25" borderId="376">
      <alignment horizontal="right" vertical="center"/>
    </xf>
    <xf numFmtId="0" fontId="23" fillId="25" borderId="376">
      <alignment horizontal="right" vertical="center"/>
    </xf>
    <xf numFmtId="4" fontId="23" fillId="25" borderId="376">
      <alignment horizontal="right" vertical="center"/>
    </xf>
    <xf numFmtId="0" fontId="18" fillId="27" borderId="376">
      <alignment horizontal="right" vertical="center"/>
    </xf>
    <xf numFmtId="4" fontId="18" fillId="27" borderId="376">
      <alignment horizontal="right" vertical="center"/>
    </xf>
    <xf numFmtId="0" fontId="18" fillId="27" borderId="376">
      <alignment horizontal="right" vertical="center"/>
    </xf>
    <xf numFmtId="4" fontId="18" fillId="27" borderId="376">
      <alignment horizontal="right" vertical="center"/>
    </xf>
    <xf numFmtId="0" fontId="18" fillId="27" borderId="377">
      <alignment horizontal="right" vertical="center"/>
    </xf>
    <xf numFmtId="4" fontId="18" fillId="27" borderId="377">
      <alignment horizontal="right" vertical="center"/>
    </xf>
    <xf numFmtId="0" fontId="18" fillId="27" borderId="378">
      <alignment horizontal="right" vertical="center"/>
    </xf>
    <xf numFmtId="4" fontId="18" fillId="27" borderId="378">
      <alignment horizontal="right" vertical="center"/>
    </xf>
    <xf numFmtId="0" fontId="33" fillId="49" borderId="381" applyNumberFormat="0" applyAlignment="0" applyProtection="0"/>
    <xf numFmtId="0" fontId="21" fillId="27" borderId="379">
      <alignment horizontal="left" vertical="center" wrapText="1" indent="2"/>
    </xf>
    <xf numFmtId="0" fontId="21" fillId="0" borderId="379">
      <alignment horizontal="left" vertical="center" wrapText="1" indent="2"/>
    </xf>
    <xf numFmtId="0" fontId="21" fillId="25" borderId="377">
      <alignment horizontal="left" vertical="center"/>
    </xf>
    <xf numFmtId="0" fontId="45" fillId="36" borderId="381" applyNumberFormat="0" applyAlignment="0" applyProtection="0"/>
    <xf numFmtId="0" fontId="21" fillId="0" borderId="376">
      <alignment horizontal="right" vertical="center"/>
    </xf>
    <xf numFmtId="4" fontId="21" fillId="0" borderId="376">
      <alignment horizontal="right" vertical="center"/>
    </xf>
    <xf numFmtId="0" fontId="21" fillId="0" borderId="376" applyNumberFormat="0" applyFill="0" applyAlignment="0" applyProtection="0"/>
    <xf numFmtId="0" fontId="49" fillId="49" borderId="181" applyNumberFormat="0" applyAlignment="0" applyProtection="0"/>
    <xf numFmtId="167" fontId="21" fillId="53" borderId="376" applyNumberFormat="0" applyFont="0" applyBorder="0" applyAlignment="0" applyProtection="0">
      <alignment horizontal="right" vertical="center"/>
    </xf>
    <xf numFmtId="0" fontId="21" fillId="26" borderId="376"/>
    <xf numFmtId="4" fontId="21" fillId="26" borderId="376"/>
    <xf numFmtId="0" fontId="52" fillId="0" borderId="382" applyNumberFormat="0" applyFill="0" applyAlignment="0" applyProtection="0"/>
    <xf numFmtId="0" fontId="19" fillId="52" borderId="375" applyNumberFormat="0" applyFont="0" applyAlignment="0" applyProtection="0"/>
    <xf numFmtId="0" fontId="27" fillId="52" borderId="375" applyNumberFormat="0" applyFont="0" applyAlignment="0" applyProtection="0"/>
    <xf numFmtId="0" fontId="21" fillId="0" borderId="376" applyNumberFormat="0" applyFill="0" applyAlignment="0" applyProtection="0"/>
    <xf numFmtId="0" fontId="37" fillId="0" borderId="382" applyNumberFormat="0" applyFill="0" applyAlignment="0" applyProtection="0"/>
    <xf numFmtId="0" fontId="52" fillId="0" borderId="382" applyNumberFormat="0" applyFill="0" applyAlignment="0" applyProtection="0"/>
    <xf numFmtId="0" fontId="36" fillId="36" borderId="381" applyNumberFormat="0" applyAlignment="0" applyProtection="0"/>
    <xf numFmtId="0" fontId="33" fillId="49" borderId="381" applyNumberFormat="0" applyAlignment="0" applyProtection="0"/>
    <xf numFmtId="4" fontId="23" fillId="25" borderId="376">
      <alignment horizontal="right" vertical="center"/>
    </xf>
    <xf numFmtId="0" fontId="18" fillId="25" borderId="376">
      <alignment horizontal="right" vertical="center"/>
    </xf>
    <xf numFmtId="167" fontId="21" fillId="53" borderId="376" applyNumberFormat="0" applyFont="0" applyBorder="0" applyAlignment="0" applyProtection="0">
      <alignment horizontal="right" vertical="center"/>
    </xf>
    <xf numFmtId="0" fontId="37" fillId="0" borderId="382" applyNumberFormat="0" applyFill="0" applyAlignment="0" applyProtection="0"/>
    <xf numFmtId="49" fontId="21" fillId="0" borderId="376" applyNumberFormat="0" applyFont="0" applyFill="0" applyBorder="0" applyProtection="0">
      <alignment horizontal="left" vertical="center" indent="2"/>
    </xf>
    <xf numFmtId="49" fontId="21" fillId="0" borderId="377" applyNumberFormat="0" applyFont="0" applyFill="0" applyBorder="0" applyProtection="0">
      <alignment horizontal="left" vertical="center" indent="5"/>
    </xf>
    <xf numFmtId="49" fontId="21" fillId="0" borderId="376" applyNumberFormat="0" applyFont="0" applyFill="0" applyBorder="0" applyProtection="0">
      <alignment horizontal="left" vertical="center" indent="2"/>
    </xf>
    <xf numFmtId="4" fontId="21" fillId="0" borderId="376" applyFill="0" applyBorder="0" applyProtection="0">
      <alignment horizontal="right" vertical="center"/>
    </xf>
    <xf numFmtId="49" fontId="20" fillId="0" borderId="376" applyNumberFormat="0" applyFill="0" applyBorder="0" applyProtection="0">
      <alignment horizontal="left" vertical="center"/>
    </xf>
    <xf numFmtId="0" fontId="21" fillId="0" borderId="379">
      <alignment horizontal="left" vertical="center" wrapText="1" indent="2"/>
    </xf>
    <xf numFmtId="0" fontId="49" fillId="49" borderId="181" applyNumberFormat="0" applyAlignment="0" applyProtection="0"/>
    <xf numFmtId="0" fontId="18" fillId="27" borderId="378">
      <alignment horizontal="right" vertical="center"/>
    </xf>
    <xf numFmtId="0" fontId="36" fillId="36" borderId="381" applyNumberFormat="0" applyAlignment="0" applyProtection="0"/>
    <xf numFmtId="0" fontId="18" fillId="27" borderId="378">
      <alignment horizontal="right" vertical="center"/>
    </xf>
    <xf numFmtId="4" fontId="18" fillId="27" borderId="376">
      <alignment horizontal="right" vertical="center"/>
    </xf>
    <xf numFmtId="0" fontId="18" fillId="27" borderId="376">
      <alignment horizontal="right" vertical="center"/>
    </xf>
    <xf numFmtId="0" fontId="30" fillId="49" borderId="181" applyNumberFormat="0" applyAlignment="0" applyProtection="0"/>
    <xf numFmtId="0" fontId="32" fillId="49" borderId="381" applyNumberFormat="0" applyAlignment="0" applyProtection="0"/>
    <xf numFmtId="0" fontId="37" fillId="0" borderId="382" applyNumberFormat="0" applyFill="0" applyAlignment="0" applyProtection="0"/>
    <xf numFmtId="0" fontId="21" fillId="26" borderId="376"/>
    <xf numFmtId="4" fontId="21" fillId="26" borderId="376"/>
    <xf numFmtId="4" fontId="18" fillId="27" borderId="376">
      <alignment horizontal="right" vertical="center"/>
    </xf>
    <xf numFmtId="0" fontId="23" fillId="25" borderId="376">
      <alignment horizontal="right" vertical="center"/>
    </xf>
    <xf numFmtId="0" fontId="36" fillId="36" borderId="381" applyNumberFormat="0" applyAlignment="0" applyProtection="0"/>
    <xf numFmtId="0" fontId="33" fillId="49" borderId="381" applyNumberFormat="0" applyAlignment="0" applyProtection="0"/>
    <xf numFmtId="4" fontId="21" fillId="0" borderId="376">
      <alignment horizontal="right" vertical="center"/>
    </xf>
    <xf numFmtId="0" fontId="21" fillId="27" borderId="379">
      <alignment horizontal="left" vertical="center" wrapText="1" indent="2"/>
    </xf>
    <xf numFmtId="0" fontId="21" fillId="0" borderId="379">
      <alignment horizontal="left" vertical="center" wrapText="1" indent="2"/>
    </xf>
    <xf numFmtId="0" fontId="49" fillId="49" borderId="181" applyNumberFormat="0" applyAlignment="0" applyProtection="0"/>
    <xf numFmtId="0" fontId="45" fillId="36" borderId="381" applyNumberFormat="0" applyAlignment="0" applyProtection="0"/>
    <xf numFmtId="0" fontId="32" fillId="49" borderId="381" applyNumberFormat="0" applyAlignment="0" applyProtection="0"/>
    <xf numFmtId="0" fontId="30" fillId="49" borderId="181" applyNumberFormat="0" applyAlignment="0" applyProtection="0"/>
    <xf numFmtId="0" fontId="18" fillId="27" borderId="378">
      <alignment horizontal="right" vertical="center"/>
    </xf>
    <xf numFmtId="0" fontId="23" fillId="25" borderId="376">
      <alignment horizontal="right" vertical="center"/>
    </xf>
    <xf numFmtId="4" fontId="18" fillId="25" borderId="376">
      <alignment horizontal="right" vertical="center"/>
    </xf>
    <xf numFmtId="4" fontId="18" fillId="27" borderId="376">
      <alignment horizontal="right" vertical="center"/>
    </xf>
    <xf numFmtId="49" fontId="21" fillId="0" borderId="377" applyNumberFormat="0" applyFont="0" applyFill="0" applyBorder="0" applyProtection="0">
      <alignment horizontal="left" vertical="center" indent="5"/>
    </xf>
    <xf numFmtId="4" fontId="21" fillId="0" borderId="376" applyFill="0" applyBorder="0" applyProtection="0">
      <alignment horizontal="right" vertical="center"/>
    </xf>
    <xf numFmtId="4" fontId="18" fillId="25" borderId="376">
      <alignment horizontal="right" vertical="center"/>
    </xf>
    <xf numFmtId="0" fontId="45" fillId="36" borderId="381" applyNumberFormat="0" applyAlignment="0" applyProtection="0"/>
    <xf numFmtId="0" fontId="36" fillId="36" borderId="381" applyNumberFormat="0" applyAlignment="0" applyProtection="0"/>
    <xf numFmtId="0" fontId="32" fillId="49" borderId="381" applyNumberFormat="0" applyAlignment="0" applyProtection="0"/>
    <xf numFmtId="0" fontId="21" fillId="27" borderId="379">
      <alignment horizontal="left" vertical="center" wrapText="1" indent="2"/>
    </xf>
    <xf numFmtId="0" fontId="21" fillId="0" borderId="379">
      <alignment horizontal="left" vertical="center" wrapText="1" indent="2"/>
    </xf>
    <xf numFmtId="0" fontId="21" fillId="27" borderId="379">
      <alignment horizontal="left" vertical="center" wrapText="1" indent="2"/>
    </xf>
    <xf numFmtId="0" fontId="21" fillId="0" borderId="379">
      <alignment horizontal="left" vertical="center" wrapText="1" indent="2"/>
    </xf>
    <xf numFmtId="0" fontId="30" fillId="49" borderId="181" applyNumberFormat="0" applyAlignment="0" applyProtection="0"/>
    <xf numFmtId="0" fontId="32" fillId="49" borderId="381" applyNumberFormat="0" applyAlignment="0" applyProtection="0"/>
    <xf numFmtId="0" fontId="33" fillId="49" borderId="381" applyNumberFormat="0" applyAlignment="0" applyProtection="0"/>
    <xf numFmtId="0" fontId="36" fillId="36" borderId="381" applyNumberFormat="0" applyAlignment="0" applyProtection="0"/>
    <xf numFmtId="0" fontId="37" fillId="0" borderId="382" applyNumberFormat="0" applyFill="0" applyAlignment="0" applyProtection="0"/>
    <xf numFmtId="0" fontId="45" fillId="36" borderId="381" applyNumberFormat="0" applyAlignment="0" applyProtection="0"/>
    <xf numFmtId="0" fontId="27" fillId="52" borderId="375" applyNumberFormat="0" applyFont="0" applyAlignment="0" applyProtection="0"/>
    <xf numFmtId="0" fontId="19" fillId="52" borderId="375" applyNumberFormat="0" applyFont="0" applyAlignment="0" applyProtection="0"/>
    <xf numFmtId="0" fontId="49" fillId="49" borderId="181" applyNumberFormat="0" applyAlignment="0" applyProtection="0"/>
    <xf numFmtId="0" fontId="52" fillId="0" borderId="382" applyNumberFormat="0" applyFill="0" applyAlignment="0" applyProtection="0"/>
    <xf numFmtId="0" fontId="33" fillId="49" borderId="381" applyNumberFormat="0" applyAlignment="0" applyProtection="0"/>
    <xf numFmtId="0" fontId="45" fillId="36" borderId="381" applyNumberFormat="0" applyAlignment="0" applyProtection="0"/>
    <xf numFmtId="0" fontId="27" fillId="52" borderId="375" applyNumberFormat="0" applyFont="0" applyAlignment="0" applyProtection="0"/>
    <xf numFmtId="0" fontId="49" fillId="49" borderId="181" applyNumberFormat="0" applyAlignment="0" applyProtection="0"/>
    <xf numFmtId="0" fontId="52" fillId="0" borderId="382" applyNumberFormat="0" applyFill="0" applyAlignment="0" applyProtection="0"/>
    <xf numFmtId="4" fontId="18" fillId="27" borderId="376">
      <alignment horizontal="right" vertical="center"/>
    </xf>
    <xf numFmtId="0" fontId="52" fillId="0" borderId="382" applyNumberFormat="0" applyFill="0" applyAlignment="0" applyProtection="0"/>
    <xf numFmtId="0" fontId="18" fillId="27" borderId="378">
      <alignment horizontal="right" vertical="center"/>
    </xf>
    <xf numFmtId="4" fontId="18" fillId="27" borderId="378">
      <alignment horizontal="right" vertical="center"/>
    </xf>
    <xf numFmtId="0" fontId="33" fillId="49" borderId="381" applyNumberFormat="0" applyAlignment="0" applyProtection="0"/>
    <xf numFmtId="0" fontId="21" fillId="27" borderId="379">
      <alignment horizontal="left" vertical="center" wrapText="1" indent="2"/>
    </xf>
    <xf numFmtId="0" fontId="21" fillId="0" borderId="379">
      <alignment horizontal="left" vertical="center" wrapText="1" indent="2"/>
    </xf>
    <xf numFmtId="0" fontId="45" fillId="36" borderId="381" applyNumberFormat="0" applyAlignment="0" applyProtection="0"/>
    <xf numFmtId="0" fontId="49" fillId="49" borderId="181" applyNumberFormat="0" applyAlignment="0" applyProtection="0"/>
    <xf numFmtId="0" fontId="52" fillId="0" borderId="382" applyNumberFormat="0" applyFill="0" applyAlignment="0" applyProtection="0"/>
    <xf numFmtId="0" fontId="30" fillId="49" borderId="181" applyNumberFormat="0" applyAlignment="0" applyProtection="0"/>
    <xf numFmtId="0" fontId="32" fillId="49" borderId="381" applyNumberFormat="0" applyAlignment="0" applyProtection="0"/>
    <xf numFmtId="0" fontId="37" fillId="0" borderId="382" applyNumberFormat="0" applyFill="0" applyAlignment="0" applyProtection="0"/>
    <xf numFmtId="49" fontId="21" fillId="0" borderId="376" applyNumberFormat="0" applyFont="0" applyFill="0" applyBorder="0" applyProtection="0">
      <alignment horizontal="left" vertical="center" indent="2"/>
    </xf>
    <xf numFmtId="0" fontId="18" fillId="25" borderId="376">
      <alignment horizontal="right" vertical="center"/>
    </xf>
    <xf numFmtId="4" fontId="18" fillId="25" borderId="376">
      <alignment horizontal="right" vertical="center"/>
    </xf>
    <xf numFmtId="0" fontId="23" fillId="25" borderId="376">
      <alignment horizontal="right" vertical="center"/>
    </xf>
    <xf numFmtId="4" fontId="23" fillId="25" borderId="376">
      <alignment horizontal="right" vertical="center"/>
    </xf>
    <xf numFmtId="0" fontId="18" fillId="27" borderId="376">
      <alignment horizontal="right" vertical="center"/>
    </xf>
    <xf numFmtId="4" fontId="18" fillId="27" borderId="376">
      <alignment horizontal="right" vertical="center"/>
    </xf>
    <xf numFmtId="0" fontId="18" fillId="27" borderId="376">
      <alignment horizontal="right" vertical="center"/>
    </xf>
    <xf numFmtId="4" fontId="18" fillId="27" borderId="376">
      <alignment horizontal="right" vertical="center"/>
    </xf>
    <xf numFmtId="0" fontId="36" fillId="36" borderId="381" applyNumberFormat="0" applyAlignment="0" applyProtection="0"/>
    <xf numFmtId="0" fontId="21" fillId="0" borderId="376">
      <alignment horizontal="right" vertical="center"/>
    </xf>
    <xf numFmtId="4" fontId="21" fillId="0" borderId="376">
      <alignment horizontal="right" vertical="center"/>
    </xf>
    <xf numFmtId="4" fontId="21" fillId="0" borderId="376" applyFill="0" applyBorder="0" applyProtection="0">
      <alignment horizontal="right" vertical="center"/>
    </xf>
    <xf numFmtId="49" fontId="20" fillId="0" borderId="376" applyNumberFormat="0" applyFill="0" applyBorder="0" applyProtection="0">
      <alignment horizontal="left" vertical="center"/>
    </xf>
    <xf numFmtId="0" fontId="21" fillId="0" borderId="376" applyNumberFormat="0" applyFill="0" applyAlignment="0" applyProtection="0"/>
    <xf numFmtId="167" fontId="21" fillId="53" borderId="376" applyNumberFormat="0" applyFont="0" applyBorder="0" applyAlignment="0" applyProtection="0">
      <alignment horizontal="right" vertical="center"/>
    </xf>
    <xf numFmtId="0" fontId="21" fillId="26" borderId="376"/>
    <xf numFmtId="4" fontId="21" fillId="26" borderId="376"/>
    <xf numFmtId="4" fontId="18" fillId="27" borderId="376">
      <alignment horizontal="right" vertical="center"/>
    </xf>
    <xf numFmtId="0" fontId="21" fillId="26" borderId="376"/>
    <xf numFmtId="0" fontId="32" fillId="49" borderId="381" applyNumberFormat="0" applyAlignment="0" applyProtection="0"/>
    <xf numFmtId="0" fontId="18" fillId="25" borderId="376">
      <alignment horizontal="right" vertical="center"/>
    </xf>
    <xf numFmtId="0" fontId="21" fillId="0" borderId="376">
      <alignment horizontal="right" vertical="center"/>
    </xf>
    <xf numFmtId="0" fontId="52" fillId="0" borderId="382" applyNumberFormat="0" applyFill="0" applyAlignment="0" applyProtection="0"/>
    <xf numFmtId="0" fontId="21" fillId="25" borderId="377">
      <alignment horizontal="left" vertical="center"/>
    </xf>
    <xf numFmtId="0" fontId="45" fillId="36" borderId="381" applyNumberFormat="0" applyAlignment="0" applyProtection="0"/>
    <xf numFmtId="167" fontId="21" fillId="53" borderId="376" applyNumberFormat="0" applyFont="0" applyBorder="0" applyAlignment="0" applyProtection="0">
      <alignment horizontal="right" vertical="center"/>
    </xf>
    <xf numFmtId="0" fontId="27" fillId="52" borderId="375" applyNumberFormat="0" applyFont="0" applyAlignment="0" applyProtection="0"/>
    <xf numFmtId="0" fontId="21" fillId="0" borderId="379">
      <alignment horizontal="left" vertical="center" wrapText="1" indent="2"/>
    </xf>
    <xf numFmtId="4" fontId="21" fillId="26" borderId="376"/>
    <xf numFmtId="49" fontId="20" fillId="0" borderId="376" applyNumberFormat="0" applyFill="0" applyBorder="0" applyProtection="0">
      <alignment horizontal="left" vertical="center"/>
    </xf>
    <xf numFmtId="0" fontId="21" fillId="0" borderId="376">
      <alignment horizontal="right" vertical="center"/>
    </xf>
    <xf numFmtId="4" fontId="18" fillId="27" borderId="378">
      <alignment horizontal="right" vertical="center"/>
    </xf>
    <xf numFmtId="4" fontId="18" fillId="27" borderId="376">
      <alignment horizontal="right" vertical="center"/>
    </xf>
    <xf numFmtId="4" fontId="18" fillId="27" borderId="376">
      <alignment horizontal="right" vertical="center"/>
    </xf>
    <xf numFmtId="0" fontId="23" fillId="25" borderId="376">
      <alignment horizontal="right" vertical="center"/>
    </xf>
    <xf numFmtId="0" fontId="18" fillId="25" borderId="376">
      <alignment horizontal="right" vertical="center"/>
    </xf>
    <xf numFmtId="49" fontId="21" fillId="0" borderId="376" applyNumberFormat="0" applyFont="0" applyFill="0" applyBorder="0" applyProtection="0">
      <alignment horizontal="left" vertical="center" indent="2"/>
    </xf>
    <xf numFmtId="0" fontId="45" fillId="36" borderId="381" applyNumberFormat="0" applyAlignment="0" applyProtection="0"/>
    <xf numFmtId="0" fontId="30" fillId="49" borderId="181" applyNumberFormat="0" applyAlignment="0" applyProtection="0"/>
    <xf numFmtId="49" fontId="21" fillId="0" borderId="376" applyNumberFormat="0" applyFont="0" applyFill="0" applyBorder="0" applyProtection="0">
      <alignment horizontal="left" vertical="center" indent="2"/>
    </xf>
    <xf numFmtId="0" fontId="36" fillId="36" borderId="381" applyNumberFormat="0" applyAlignment="0" applyProtection="0"/>
    <xf numFmtId="4" fontId="21" fillId="0" borderId="376" applyFill="0" applyBorder="0" applyProtection="0">
      <alignment horizontal="right" vertical="center"/>
    </xf>
    <xf numFmtId="0" fontId="33" fillId="49" borderId="381" applyNumberFormat="0" applyAlignment="0" applyProtection="0"/>
    <xf numFmtId="0" fontId="52" fillId="0" borderId="382" applyNumberFormat="0" applyFill="0" applyAlignment="0" applyProtection="0"/>
    <xf numFmtId="0" fontId="49" fillId="49" borderId="181" applyNumberFormat="0" applyAlignment="0" applyProtection="0"/>
    <xf numFmtId="0" fontId="21" fillId="0" borderId="376" applyNumberFormat="0" applyFill="0" applyAlignment="0" applyProtection="0"/>
    <xf numFmtId="4" fontId="21" fillId="0" borderId="376">
      <alignment horizontal="right" vertical="center"/>
    </xf>
    <xf numFmtId="0" fontId="21" fillId="0" borderId="376">
      <alignment horizontal="right" vertical="center"/>
    </xf>
    <xf numFmtId="0" fontId="45" fillId="36" borderId="381" applyNumberFormat="0" applyAlignment="0" applyProtection="0"/>
    <xf numFmtId="0" fontId="30" fillId="49" borderId="181" applyNumberFormat="0" applyAlignment="0" applyProtection="0"/>
    <xf numFmtId="0" fontId="32" fillId="49" borderId="381" applyNumberFormat="0" applyAlignment="0" applyProtection="0"/>
    <xf numFmtId="0" fontId="21" fillId="27" borderId="379">
      <alignment horizontal="left" vertical="center" wrapText="1" indent="2"/>
    </xf>
    <xf numFmtId="0" fontId="33" fillId="49" borderId="381" applyNumberFormat="0" applyAlignment="0" applyProtection="0"/>
    <xf numFmtId="0" fontId="33" fillId="49" borderId="381" applyNumberFormat="0" applyAlignment="0" applyProtection="0"/>
    <xf numFmtId="4" fontId="18" fillId="27" borderId="377">
      <alignment horizontal="right" vertical="center"/>
    </xf>
    <xf numFmtId="0" fontId="18" fillId="27" borderId="377">
      <alignment horizontal="right" vertical="center"/>
    </xf>
    <xf numFmtId="0" fontId="18" fillId="27" borderId="376">
      <alignment horizontal="right" vertical="center"/>
    </xf>
    <xf numFmtId="4" fontId="23" fillId="25" borderId="376">
      <alignment horizontal="right" vertical="center"/>
    </xf>
    <xf numFmtId="0" fontId="36" fillId="36" borderId="381" applyNumberFormat="0" applyAlignment="0" applyProtection="0"/>
    <xf numFmtId="0" fontId="37" fillId="0" borderId="382" applyNumberFormat="0" applyFill="0" applyAlignment="0" applyProtection="0"/>
    <xf numFmtId="0" fontId="52" fillId="0" borderId="382" applyNumberFormat="0" applyFill="0" applyAlignment="0" applyProtection="0"/>
    <xf numFmtId="0" fontId="27" fillId="52" borderId="375" applyNumberFormat="0" applyFont="0" applyAlignment="0" applyProtection="0"/>
    <xf numFmtId="0" fontId="45" fillId="36" borderId="381" applyNumberFormat="0" applyAlignment="0" applyProtection="0"/>
    <xf numFmtId="49" fontId="20" fillId="0" borderId="376" applyNumberFormat="0" applyFill="0" applyBorder="0" applyProtection="0">
      <alignment horizontal="left" vertical="center"/>
    </xf>
    <xf numFmtId="0" fontId="21" fillId="27" borderId="379">
      <alignment horizontal="left" vertical="center" wrapText="1" indent="2"/>
    </xf>
    <xf numFmtId="0" fontId="33" fillId="49" borderId="381" applyNumberFormat="0" applyAlignment="0" applyProtection="0"/>
    <xf numFmtId="0" fontId="21" fillId="0" borderId="379">
      <alignment horizontal="left" vertical="center" wrapText="1" indent="2"/>
    </xf>
    <xf numFmtId="0" fontId="27" fillId="52" borderId="375" applyNumberFormat="0" applyFont="0" applyAlignment="0" applyProtection="0"/>
    <xf numFmtId="0" fontId="19" fillId="52" borderId="375" applyNumberFormat="0" applyFont="0" applyAlignment="0" applyProtection="0"/>
    <xf numFmtId="0" fontId="49" fillId="49" borderId="181" applyNumberFormat="0" applyAlignment="0" applyProtection="0"/>
    <xf numFmtId="0" fontId="52" fillId="0" borderId="382" applyNumberFormat="0" applyFill="0" applyAlignment="0" applyProtection="0"/>
    <xf numFmtId="4" fontId="21" fillId="26" borderId="376"/>
    <xf numFmtId="0" fontId="18" fillId="27" borderId="376">
      <alignment horizontal="right" vertical="center"/>
    </xf>
    <xf numFmtId="0" fontId="52" fillId="0" borderId="382" applyNumberFormat="0" applyFill="0" applyAlignment="0" applyProtection="0"/>
    <xf numFmtId="4" fontId="18" fillId="27" borderId="378">
      <alignment horizontal="right" vertical="center"/>
    </xf>
    <xf numFmtId="0" fontId="32" fillId="49" borderId="381" applyNumberFormat="0" applyAlignment="0" applyProtection="0"/>
    <xf numFmtId="0" fontId="18" fillId="27" borderId="377">
      <alignment horizontal="right" vertical="center"/>
    </xf>
    <xf numFmtId="0" fontId="33" fillId="49" borderId="381" applyNumberFormat="0" applyAlignment="0" applyProtection="0"/>
    <xf numFmtId="0" fontId="37" fillId="0" borderId="382" applyNumberFormat="0" applyFill="0" applyAlignment="0" applyProtection="0"/>
    <xf numFmtId="0" fontId="27" fillId="52" borderId="375" applyNumberFormat="0" applyFont="0" applyAlignment="0" applyProtection="0"/>
    <xf numFmtId="4" fontId="18" fillId="27" borderId="377">
      <alignment horizontal="right" vertical="center"/>
    </xf>
    <xf numFmtId="0" fontId="21" fillId="27" borderId="379">
      <alignment horizontal="left" vertical="center" wrapText="1" indent="2"/>
    </xf>
    <xf numFmtId="0" fontId="21" fillId="26" borderId="376"/>
    <xf numFmtId="167" fontId="21" fillId="53" borderId="376" applyNumberFormat="0" applyFont="0" applyBorder="0" applyAlignment="0" applyProtection="0">
      <alignment horizontal="right" vertical="center"/>
    </xf>
    <xf numFmtId="0" fontId="21" fillId="0" borderId="376" applyNumberFormat="0" applyFill="0" applyAlignment="0" applyProtection="0"/>
    <xf numFmtId="4" fontId="21" fillId="0" borderId="376" applyFill="0" applyBorder="0" applyProtection="0">
      <alignment horizontal="right" vertical="center"/>
    </xf>
    <xf numFmtId="4" fontId="18" fillId="25" borderId="376">
      <alignment horizontal="right" vertical="center"/>
    </xf>
    <xf numFmtId="0" fontId="37" fillId="0" borderId="382" applyNumberFormat="0" applyFill="0" applyAlignment="0" applyProtection="0"/>
    <xf numFmtId="49" fontId="20" fillId="0" borderId="376" applyNumberFormat="0" applyFill="0" applyBorder="0" applyProtection="0">
      <alignment horizontal="left" vertical="center"/>
    </xf>
    <xf numFmtId="49" fontId="21" fillId="0" borderId="377" applyNumberFormat="0" applyFont="0" applyFill="0" applyBorder="0" applyProtection="0">
      <alignment horizontal="left" vertical="center" indent="5"/>
    </xf>
    <xf numFmtId="0" fontId="21" fillId="25" borderId="377">
      <alignment horizontal="left" vertical="center"/>
    </xf>
    <xf numFmtId="0" fontId="33" fillId="49" borderId="381" applyNumberFormat="0" applyAlignment="0" applyProtection="0"/>
    <xf numFmtId="4" fontId="18" fillId="27" borderId="378">
      <alignment horizontal="right" vertical="center"/>
    </xf>
    <xf numFmtId="0" fontId="45" fillId="36" borderId="381" applyNumberFormat="0" applyAlignment="0" applyProtection="0"/>
    <xf numFmtId="0" fontId="45" fillId="36" borderId="381" applyNumberFormat="0" applyAlignment="0" applyProtection="0"/>
    <xf numFmtId="0" fontId="27" fillId="52" borderId="375" applyNumberFormat="0" applyFont="0" applyAlignment="0" applyProtection="0"/>
    <xf numFmtId="0" fontId="49" fillId="49" borderId="181" applyNumberFormat="0" applyAlignment="0" applyProtection="0"/>
    <xf numFmtId="0" fontId="52" fillId="0" borderId="382" applyNumberFormat="0" applyFill="0" applyAlignment="0" applyProtection="0"/>
    <xf numFmtId="0" fontId="18" fillId="27" borderId="376">
      <alignment horizontal="right" vertical="center"/>
    </xf>
    <xf numFmtId="0" fontId="19" fillId="52" borderId="375" applyNumberFormat="0" applyFont="0" applyAlignment="0" applyProtection="0"/>
    <xf numFmtId="4" fontId="21" fillId="0" borderId="376">
      <alignment horizontal="right" vertical="center"/>
    </xf>
    <xf numFmtId="0" fontId="52" fillId="0" borderId="382" applyNumberFormat="0" applyFill="0" applyAlignment="0" applyProtection="0"/>
    <xf numFmtId="0" fontId="18" fillId="27" borderId="376">
      <alignment horizontal="right" vertical="center"/>
    </xf>
    <xf numFmtId="0" fontId="18" fillId="27" borderId="376">
      <alignment horizontal="right" vertical="center"/>
    </xf>
    <xf numFmtId="4" fontId="23" fillId="25" borderId="376">
      <alignment horizontal="right" vertical="center"/>
    </xf>
    <xf numFmtId="0" fontId="18" fillId="25" borderId="376">
      <alignment horizontal="right" vertical="center"/>
    </xf>
    <xf numFmtId="4" fontId="18" fillId="25" borderId="376">
      <alignment horizontal="right" vertical="center"/>
    </xf>
    <xf numFmtId="0" fontId="23" fillId="25" borderId="376">
      <alignment horizontal="right" vertical="center"/>
    </xf>
    <xf numFmtId="4" fontId="23" fillId="25" borderId="376">
      <alignment horizontal="right" vertical="center"/>
    </xf>
    <xf numFmtId="0" fontId="18" fillId="27" borderId="376">
      <alignment horizontal="right" vertical="center"/>
    </xf>
    <xf numFmtId="4" fontId="18" fillId="27" borderId="376">
      <alignment horizontal="right" vertical="center"/>
    </xf>
    <xf numFmtId="0" fontId="18" fillId="27" borderId="376">
      <alignment horizontal="right" vertical="center"/>
    </xf>
    <xf numFmtId="4" fontId="18" fillId="27" borderId="376">
      <alignment horizontal="right" vertical="center"/>
    </xf>
    <xf numFmtId="0" fontId="18" fillId="27" borderId="377">
      <alignment horizontal="right" vertical="center"/>
    </xf>
    <xf numFmtId="4" fontId="18" fillId="27" borderId="377">
      <alignment horizontal="right" vertical="center"/>
    </xf>
    <xf numFmtId="0" fontId="18" fillId="27" borderId="378">
      <alignment horizontal="right" vertical="center"/>
    </xf>
    <xf numFmtId="4" fontId="18" fillId="27" borderId="378">
      <alignment horizontal="right" vertical="center"/>
    </xf>
    <xf numFmtId="0" fontId="33" fillId="49" borderId="381" applyNumberFormat="0" applyAlignment="0" applyProtection="0"/>
    <xf numFmtId="0" fontId="21" fillId="27" borderId="379">
      <alignment horizontal="left" vertical="center" wrapText="1" indent="2"/>
    </xf>
    <xf numFmtId="0" fontId="21" fillId="0" borderId="379">
      <alignment horizontal="left" vertical="center" wrapText="1" indent="2"/>
    </xf>
    <xf numFmtId="0" fontId="21" fillId="25" borderId="377">
      <alignment horizontal="left" vertical="center"/>
    </xf>
    <xf numFmtId="0" fontId="45" fillId="36" borderId="381" applyNumberFormat="0" applyAlignment="0" applyProtection="0"/>
    <xf numFmtId="0" fontId="21" fillId="0" borderId="376">
      <alignment horizontal="right" vertical="center"/>
    </xf>
    <xf numFmtId="4" fontId="21" fillId="0" borderId="376">
      <alignment horizontal="right" vertical="center"/>
    </xf>
    <xf numFmtId="0" fontId="21" fillId="0" borderId="376" applyNumberFormat="0" applyFill="0" applyAlignment="0" applyProtection="0"/>
    <xf numFmtId="0" fontId="49" fillId="49" borderId="181" applyNumberFormat="0" applyAlignment="0" applyProtection="0"/>
    <xf numFmtId="167" fontId="21" fillId="53" borderId="376" applyNumberFormat="0" applyFont="0" applyBorder="0" applyAlignment="0" applyProtection="0">
      <alignment horizontal="right" vertical="center"/>
    </xf>
    <xf numFmtId="0" fontId="21" fillId="26" borderId="376"/>
    <xf numFmtId="4" fontId="21" fillId="26" borderId="376"/>
    <xf numFmtId="0" fontId="52" fillId="0" borderId="382" applyNumberFormat="0" applyFill="0" applyAlignment="0" applyProtection="0"/>
    <xf numFmtId="0" fontId="19" fillId="52" borderId="375" applyNumberFormat="0" applyFont="0" applyAlignment="0" applyProtection="0"/>
    <xf numFmtId="0" fontId="27" fillId="52" borderId="375" applyNumberFormat="0" applyFont="0" applyAlignment="0" applyProtection="0"/>
    <xf numFmtId="0" fontId="21" fillId="0" borderId="376" applyNumberFormat="0" applyFill="0" applyAlignment="0" applyProtection="0"/>
    <xf numFmtId="0" fontId="37" fillId="0" borderId="382" applyNumberFormat="0" applyFill="0" applyAlignment="0" applyProtection="0"/>
    <xf numFmtId="0" fontId="52" fillId="0" borderId="382" applyNumberFormat="0" applyFill="0" applyAlignment="0" applyProtection="0"/>
    <xf numFmtId="0" fontId="36" fillId="36" borderId="381" applyNumberFormat="0" applyAlignment="0" applyProtection="0"/>
    <xf numFmtId="0" fontId="33" fillId="49" borderId="381" applyNumberFormat="0" applyAlignment="0" applyProtection="0"/>
    <xf numFmtId="4" fontId="23" fillId="25" borderId="376">
      <alignment horizontal="right" vertical="center"/>
    </xf>
    <xf numFmtId="0" fontId="18" fillId="25" borderId="376">
      <alignment horizontal="right" vertical="center"/>
    </xf>
    <xf numFmtId="167" fontId="21" fillId="53" borderId="376" applyNumberFormat="0" applyFont="0" applyBorder="0" applyAlignment="0" applyProtection="0">
      <alignment horizontal="right" vertical="center"/>
    </xf>
    <xf numFmtId="0" fontId="37" fillId="0" borderId="382" applyNumberFormat="0" applyFill="0" applyAlignment="0" applyProtection="0"/>
    <xf numFmtId="49" fontId="21" fillId="0" borderId="376" applyNumberFormat="0" applyFont="0" applyFill="0" applyBorder="0" applyProtection="0">
      <alignment horizontal="left" vertical="center" indent="2"/>
    </xf>
    <xf numFmtId="49" fontId="21" fillId="0" borderId="377" applyNumberFormat="0" applyFont="0" applyFill="0" applyBorder="0" applyProtection="0">
      <alignment horizontal="left" vertical="center" indent="5"/>
    </xf>
    <xf numFmtId="49" fontId="21" fillId="0" borderId="376" applyNumberFormat="0" applyFont="0" applyFill="0" applyBorder="0" applyProtection="0">
      <alignment horizontal="left" vertical="center" indent="2"/>
    </xf>
    <xf numFmtId="4" fontId="21" fillId="0" borderId="376" applyFill="0" applyBorder="0" applyProtection="0">
      <alignment horizontal="right" vertical="center"/>
    </xf>
    <xf numFmtId="49" fontId="20" fillId="0" borderId="376" applyNumberFormat="0" applyFill="0" applyBorder="0" applyProtection="0">
      <alignment horizontal="left" vertical="center"/>
    </xf>
    <xf numFmtId="0" fontId="21" fillId="0" borderId="379">
      <alignment horizontal="left" vertical="center" wrapText="1" indent="2"/>
    </xf>
    <xf numFmtId="0" fontId="49" fillId="49" borderId="181" applyNumberFormat="0" applyAlignment="0" applyProtection="0"/>
    <xf numFmtId="0" fontId="18" fillId="27" borderId="378">
      <alignment horizontal="right" vertical="center"/>
    </xf>
    <xf numFmtId="0" fontId="36" fillId="36" borderId="381" applyNumberFormat="0" applyAlignment="0" applyProtection="0"/>
    <xf numFmtId="0" fontId="18" fillId="27" borderId="378">
      <alignment horizontal="right" vertical="center"/>
    </xf>
    <xf numFmtId="4" fontId="18" fillId="27" borderId="376">
      <alignment horizontal="right" vertical="center"/>
    </xf>
    <xf numFmtId="0" fontId="18" fillId="27" borderId="376">
      <alignment horizontal="right" vertical="center"/>
    </xf>
    <xf numFmtId="0" fontId="30" fillId="49" borderId="181" applyNumberFormat="0" applyAlignment="0" applyProtection="0"/>
    <xf numFmtId="0" fontId="32" fillId="49" borderId="381" applyNumberFormat="0" applyAlignment="0" applyProtection="0"/>
    <xf numFmtId="0" fontId="37" fillId="0" borderId="382" applyNumberFormat="0" applyFill="0" applyAlignment="0" applyProtection="0"/>
    <xf numFmtId="0" fontId="21" fillId="26" borderId="376"/>
    <xf numFmtId="4" fontId="21" fillId="26" borderId="376"/>
    <xf numFmtId="4" fontId="18" fillId="27" borderId="376">
      <alignment horizontal="right" vertical="center"/>
    </xf>
    <xf numFmtId="0" fontId="23" fillId="25" borderId="376">
      <alignment horizontal="right" vertical="center"/>
    </xf>
    <xf numFmtId="0" fontId="36" fillId="36" borderId="381" applyNumberFormat="0" applyAlignment="0" applyProtection="0"/>
    <xf numFmtId="0" fontId="33" fillId="49" borderId="381" applyNumberFormat="0" applyAlignment="0" applyProtection="0"/>
    <xf numFmtId="4" fontId="21" fillId="0" borderId="376">
      <alignment horizontal="right" vertical="center"/>
    </xf>
    <xf numFmtId="0" fontId="21" fillId="27" borderId="379">
      <alignment horizontal="left" vertical="center" wrapText="1" indent="2"/>
    </xf>
    <xf numFmtId="0" fontId="21" fillId="0" borderId="379">
      <alignment horizontal="left" vertical="center" wrapText="1" indent="2"/>
    </xf>
    <xf numFmtId="0" fontId="49" fillId="49" borderId="181" applyNumberFormat="0" applyAlignment="0" applyProtection="0"/>
    <xf numFmtId="0" fontId="45" fillId="36" borderId="381" applyNumberFormat="0" applyAlignment="0" applyProtection="0"/>
    <xf numFmtId="0" fontId="32" fillId="49" borderId="381" applyNumberFormat="0" applyAlignment="0" applyProtection="0"/>
    <xf numFmtId="0" fontId="30" fillId="49" borderId="181" applyNumberFormat="0" applyAlignment="0" applyProtection="0"/>
    <xf numFmtId="0" fontId="18" fillId="27" borderId="378">
      <alignment horizontal="right" vertical="center"/>
    </xf>
    <xf numFmtId="0" fontId="23" fillId="25" borderId="376">
      <alignment horizontal="right" vertical="center"/>
    </xf>
    <xf numFmtId="4" fontId="18" fillId="25" borderId="376">
      <alignment horizontal="right" vertical="center"/>
    </xf>
    <xf numFmtId="4" fontId="18" fillId="27" borderId="376">
      <alignment horizontal="right" vertical="center"/>
    </xf>
    <xf numFmtId="49" fontId="21" fillId="0" borderId="377" applyNumberFormat="0" applyFont="0" applyFill="0" applyBorder="0" applyProtection="0">
      <alignment horizontal="left" vertical="center" indent="5"/>
    </xf>
    <xf numFmtId="4" fontId="21" fillId="0" borderId="376" applyFill="0" applyBorder="0" applyProtection="0">
      <alignment horizontal="right" vertical="center"/>
    </xf>
    <xf numFmtId="4" fontId="18" fillId="25" borderId="376">
      <alignment horizontal="right" vertical="center"/>
    </xf>
    <xf numFmtId="0" fontId="45" fillId="36" borderId="381" applyNumberFormat="0" applyAlignment="0" applyProtection="0"/>
    <xf numFmtId="0" fontId="36" fillId="36" borderId="381" applyNumberFormat="0" applyAlignment="0" applyProtection="0"/>
    <xf numFmtId="0" fontId="32" fillId="49" borderId="381" applyNumberFormat="0" applyAlignment="0" applyProtection="0"/>
    <xf numFmtId="0" fontId="21" fillId="27" borderId="379">
      <alignment horizontal="left" vertical="center" wrapText="1" indent="2"/>
    </xf>
    <xf numFmtId="0" fontId="21" fillId="0" borderId="379">
      <alignment horizontal="left" vertical="center" wrapText="1" indent="2"/>
    </xf>
    <xf numFmtId="0" fontId="21" fillId="27" borderId="379">
      <alignment horizontal="left" vertical="center" wrapText="1" indent="2"/>
    </xf>
    <xf numFmtId="0" fontId="21" fillId="0" borderId="376">
      <alignment horizontal="right" vertical="center"/>
    </xf>
    <xf numFmtId="0" fontId="18" fillId="25" borderId="376">
      <alignment horizontal="right" vertical="center"/>
    </xf>
    <xf numFmtId="0" fontId="49" fillId="49" borderId="181" applyNumberFormat="0" applyAlignment="0" applyProtection="0"/>
    <xf numFmtId="0" fontId="49" fillId="49" borderId="181" applyNumberFormat="0" applyAlignment="0" applyProtection="0"/>
    <xf numFmtId="4" fontId="18" fillId="27" borderId="376">
      <alignment horizontal="right" vertical="center"/>
    </xf>
    <xf numFmtId="0" fontId="21" fillId="0" borderId="379">
      <alignment horizontal="left" vertical="center" wrapText="1" indent="2"/>
    </xf>
    <xf numFmtId="0" fontId="37" fillId="0" borderId="382" applyNumberFormat="0" applyFill="0" applyAlignment="0" applyProtection="0"/>
    <xf numFmtId="4" fontId="18" fillId="27" borderId="376">
      <alignment horizontal="right" vertical="center"/>
    </xf>
    <xf numFmtId="4" fontId="18" fillId="27" borderId="378">
      <alignment horizontal="right" vertical="center"/>
    </xf>
    <xf numFmtId="0" fontId="49" fillId="49" borderId="181" applyNumberFormat="0" applyAlignment="0" applyProtection="0"/>
    <xf numFmtId="0" fontId="45" fillId="36" borderId="381" applyNumberFormat="0" applyAlignment="0" applyProtection="0"/>
    <xf numFmtId="4" fontId="23" fillId="25" borderId="376">
      <alignment horizontal="right" vertical="center"/>
    </xf>
    <xf numFmtId="49" fontId="21" fillId="0" borderId="377" applyNumberFormat="0" applyFont="0" applyFill="0" applyBorder="0" applyProtection="0">
      <alignment horizontal="left" vertical="center" indent="5"/>
    </xf>
    <xf numFmtId="0" fontId="21" fillId="27" borderId="379">
      <alignment horizontal="left" vertical="center" wrapText="1" indent="2"/>
    </xf>
    <xf numFmtId="0" fontId="6" fillId="0" borderId="0" applyNumberFormat="0" applyFill="0" applyBorder="0" applyAlignment="0" applyProtection="0"/>
    <xf numFmtId="4" fontId="18" fillId="27" borderId="378">
      <alignment horizontal="right" vertical="center"/>
    </xf>
    <xf numFmtId="167" fontId="21" fillId="53" borderId="376" applyNumberFormat="0" applyFont="0" applyBorder="0" applyAlignment="0" applyProtection="0">
      <alignment horizontal="right" vertical="center"/>
    </xf>
    <xf numFmtId="0" fontId="21" fillId="26" borderId="376"/>
    <xf numFmtId="0" fontId="21" fillId="0" borderId="376" applyNumberFormat="0" applyFill="0" applyAlignment="0" applyProtection="0"/>
    <xf numFmtId="0" fontId="45" fillId="36" borderId="381" applyNumberFormat="0" applyAlignment="0" applyProtection="0"/>
    <xf numFmtId="0" fontId="21" fillId="0" borderId="379">
      <alignment horizontal="left" vertical="center" wrapText="1" indent="2"/>
    </xf>
    <xf numFmtId="0" fontId="33" fillId="49" borderId="381" applyNumberFormat="0" applyAlignment="0" applyProtection="0"/>
    <xf numFmtId="4" fontId="23" fillId="25" borderId="376">
      <alignment horizontal="right" vertical="center"/>
    </xf>
    <xf numFmtId="0" fontId="18" fillId="27" borderId="376">
      <alignment horizontal="right" vertical="center"/>
    </xf>
    <xf numFmtId="4" fontId="18" fillId="27" borderId="376">
      <alignment horizontal="right" vertical="center"/>
    </xf>
    <xf numFmtId="0" fontId="18" fillId="27" borderId="376">
      <alignment horizontal="right" vertical="center"/>
    </xf>
    <xf numFmtId="0" fontId="18" fillId="25" borderId="376">
      <alignment horizontal="right" vertical="center"/>
    </xf>
    <xf numFmtId="0" fontId="45" fillId="36" borderId="381" applyNumberFormat="0" applyAlignment="0" applyProtection="0"/>
    <xf numFmtId="0" fontId="49" fillId="49" borderId="181" applyNumberFormat="0" applyAlignment="0" applyProtection="0"/>
    <xf numFmtId="0" fontId="33" fillId="49" borderId="381" applyNumberFormat="0" applyAlignment="0" applyProtection="0"/>
    <xf numFmtId="0" fontId="52" fillId="0" borderId="382" applyNumberFormat="0" applyFill="0" applyAlignment="0" applyProtection="0"/>
    <xf numFmtId="0" fontId="19" fillId="52" borderId="375" applyNumberFormat="0" applyFont="0" applyAlignment="0" applyProtection="0"/>
    <xf numFmtId="0" fontId="49" fillId="49" borderId="181" applyNumberFormat="0" applyAlignment="0" applyProtection="0"/>
    <xf numFmtId="0" fontId="32" fillId="49" borderId="381" applyNumberFormat="0" applyAlignment="0" applyProtection="0"/>
    <xf numFmtId="0" fontId="23" fillId="25" borderId="376">
      <alignment horizontal="right" vertical="center"/>
    </xf>
    <xf numFmtId="0" fontId="1" fillId="5" borderId="0" applyNumberFormat="0" applyBorder="0" applyAlignment="0" applyProtection="0"/>
    <xf numFmtId="0" fontId="18" fillId="27" borderId="376">
      <alignment horizontal="right" vertical="center"/>
    </xf>
    <xf numFmtId="4" fontId="21" fillId="0" borderId="376" applyFill="0" applyBorder="0" applyProtection="0">
      <alignment horizontal="right" vertical="center"/>
    </xf>
    <xf numFmtId="0" fontId="21" fillId="27" borderId="379">
      <alignment horizontal="left" vertical="center" wrapText="1" indent="2"/>
    </xf>
    <xf numFmtId="0" fontId="27" fillId="52" borderId="375" applyNumberFormat="0" applyFont="0" applyAlignment="0" applyProtection="0"/>
    <xf numFmtId="0" fontId="36" fillId="36" borderId="381" applyNumberFormat="0" applyAlignment="0" applyProtection="0"/>
    <xf numFmtId="4" fontId="21" fillId="26" borderId="376"/>
    <xf numFmtId="4" fontId="21" fillId="0" borderId="376" applyFill="0" applyBorder="0" applyProtection="0">
      <alignment horizontal="right" vertical="center"/>
    </xf>
    <xf numFmtId="0" fontId="52" fillId="0" borderId="382" applyNumberFormat="0" applyFill="0" applyAlignment="0" applyProtection="0"/>
    <xf numFmtId="0" fontId="21" fillId="25" borderId="377">
      <alignment horizontal="left" vertical="center"/>
    </xf>
    <xf numFmtId="0" fontId="21" fillId="0" borderId="379">
      <alignment horizontal="left" vertical="center" wrapText="1" indent="2"/>
    </xf>
    <xf numFmtId="0" fontId="45" fillId="36" borderId="381" applyNumberFormat="0" applyAlignment="0" applyProtection="0"/>
    <xf numFmtId="0" fontId="21" fillId="27" borderId="379">
      <alignment horizontal="left" vertical="center" wrapText="1" indent="2"/>
    </xf>
    <xf numFmtId="0" fontId="27" fillId="52" borderId="375" applyNumberFormat="0" applyFont="0" applyAlignment="0" applyProtection="0"/>
    <xf numFmtId="0" fontId="45" fillId="36" borderId="381" applyNumberFormat="0" applyAlignment="0" applyProtection="0"/>
    <xf numFmtId="4" fontId="21" fillId="26" borderId="376"/>
    <xf numFmtId="0" fontId="33" fillId="49" borderId="381" applyNumberFormat="0" applyAlignment="0" applyProtection="0"/>
    <xf numFmtId="0" fontId="45" fillId="36" borderId="381" applyNumberFormat="0" applyAlignment="0" applyProtection="0"/>
    <xf numFmtId="4" fontId="18" fillId="27" borderId="376">
      <alignment horizontal="right" vertical="center"/>
    </xf>
    <xf numFmtId="0" fontId="37" fillId="0" borderId="382" applyNumberFormat="0" applyFill="0" applyAlignment="0" applyProtection="0"/>
    <xf numFmtId="0" fontId="36" fillId="36" borderId="381" applyNumberFormat="0" applyAlignment="0" applyProtection="0"/>
    <xf numFmtId="0" fontId="21" fillId="27" borderId="379">
      <alignment horizontal="left" vertical="center" wrapText="1" indent="2"/>
    </xf>
    <xf numFmtId="0" fontId="49" fillId="49" borderId="181" applyNumberFormat="0" applyAlignment="0" applyProtection="0"/>
    <xf numFmtId="0" fontId="45" fillId="36" borderId="381" applyNumberFormat="0" applyAlignment="0" applyProtection="0"/>
    <xf numFmtId="4" fontId="18" fillId="27" borderId="376">
      <alignment horizontal="right" vertical="center"/>
    </xf>
    <xf numFmtId="0" fontId="21" fillId="26" borderId="376"/>
    <xf numFmtId="0" fontId="21" fillId="0" borderId="379">
      <alignment horizontal="left" vertical="center" wrapText="1" indent="2"/>
    </xf>
    <xf numFmtId="0" fontId="9" fillId="10" borderId="0" applyNumberFormat="0" applyBorder="0" applyAlignment="0" applyProtection="0"/>
    <xf numFmtId="0" fontId="32" fillId="49" borderId="381" applyNumberFormat="0" applyAlignment="0" applyProtection="0"/>
    <xf numFmtId="4" fontId="18" fillId="25" borderId="376">
      <alignment horizontal="right" vertical="center"/>
    </xf>
    <xf numFmtId="0" fontId="18" fillId="25" borderId="376">
      <alignment horizontal="right" vertical="center"/>
    </xf>
    <xf numFmtId="0" fontId="18" fillId="27" borderId="376">
      <alignment horizontal="right" vertical="center"/>
    </xf>
    <xf numFmtId="0" fontId="1" fillId="15" borderId="0" applyNumberFormat="0" applyBorder="0" applyAlignment="0" applyProtection="0"/>
    <xf numFmtId="0" fontId="49" fillId="49" borderId="181" applyNumberFormat="0" applyAlignment="0" applyProtection="0"/>
    <xf numFmtId="49" fontId="21" fillId="0" borderId="376" applyNumberFormat="0" applyFont="0" applyFill="0" applyBorder="0" applyProtection="0">
      <alignment horizontal="left" vertical="center" indent="2"/>
    </xf>
    <xf numFmtId="0" fontId="27" fillId="52" borderId="375" applyNumberFormat="0" applyFont="0" applyAlignment="0" applyProtection="0"/>
    <xf numFmtId="167" fontId="21" fillId="53" borderId="376" applyNumberFormat="0" applyFont="0" applyBorder="0" applyAlignment="0" applyProtection="0">
      <alignment horizontal="right" vertical="center"/>
    </xf>
    <xf numFmtId="0" fontId="45" fillId="36" borderId="381" applyNumberFormat="0" applyAlignment="0" applyProtection="0"/>
    <xf numFmtId="0" fontId="18" fillId="27" borderId="376">
      <alignment horizontal="right" vertical="center"/>
    </xf>
    <xf numFmtId="0" fontId="21" fillId="26" borderId="376"/>
    <xf numFmtId="0" fontId="49" fillId="49" borderId="181" applyNumberFormat="0" applyAlignment="0" applyProtection="0"/>
    <xf numFmtId="0" fontId="33" fillId="49" borderId="381" applyNumberFormat="0" applyAlignment="0" applyProtection="0"/>
    <xf numFmtId="0" fontId="32" fillId="49" borderId="381" applyNumberFormat="0" applyAlignment="0" applyProtection="0"/>
    <xf numFmtId="0" fontId="36" fillId="36" borderId="381" applyNumberFormat="0" applyAlignment="0" applyProtection="0"/>
    <xf numFmtId="0" fontId="36" fillId="36" borderId="381" applyNumberFormat="0" applyAlignment="0" applyProtection="0"/>
    <xf numFmtId="0" fontId="21" fillId="0" borderId="379">
      <alignment horizontal="left" vertical="center" wrapText="1" indent="2"/>
    </xf>
    <xf numFmtId="4" fontId="18" fillId="27" borderId="377">
      <alignment horizontal="right" vertical="center"/>
    </xf>
    <xf numFmtId="4" fontId="21" fillId="0" borderId="376">
      <alignment horizontal="right" vertical="center"/>
    </xf>
    <xf numFmtId="49" fontId="20" fillId="0" borderId="376" applyNumberFormat="0" applyFill="0" applyBorder="0" applyProtection="0">
      <alignment horizontal="left" vertical="center"/>
    </xf>
    <xf numFmtId="4" fontId="21" fillId="0" borderId="376">
      <alignment horizontal="right" vertical="center"/>
    </xf>
    <xf numFmtId="0" fontId="49" fillId="49" borderId="181" applyNumberFormat="0" applyAlignment="0" applyProtection="0"/>
    <xf numFmtId="0" fontId="21" fillId="0" borderId="379">
      <alignment horizontal="left" vertical="center" wrapText="1" indent="2"/>
    </xf>
    <xf numFmtId="0" fontId="9" fillId="7" borderId="0" applyNumberFormat="0" applyBorder="0" applyAlignment="0" applyProtection="0"/>
    <xf numFmtId="0" fontId="27" fillId="52" borderId="375" applyNumberFormat="0" applyFont="0" applyAlignment="0" applyProtection="0"/>
    <xf numFmtId="0" fontId="18" fillId="25" borderId="376">
      <alignment horizontal="right" vertical="center"/>
    </xf>
    <xf numFmtId="0" fontId="8" fillId="0" borderId="3" applyNumberFormat="0" applyFill="0" applyAlignment="0" applyProtection="0"/>
    <xf numFmtId="0" fontId="21" fillId="0" borderId="376" applyNumberFormat="0" applyFill="0" applyAlignment="0" applyProtection="0"/>
    <xf numFmtId="49" fontId="20" fillId="0" borderId="376" applyNumberFormat="0" applyFill="0" applyBorder="0" applyProtection="0">
      <alignment horizontal="left" vertical="center"/>
    </xf>
    <xf numFmtId="0" fontId="21" fillId="0" borderId="376">
      <alignment horizontal="right" vertical="center"/>
    </xf>
    <xf numFmtId="4" fontId="18" fillId="25" borderId="376">
      <alignment horizontal="right" vertical="center"/>
    </xf>
    <xf numFmtId="0" fontId="33" fillId="49" borderId="381" applyNumberFormat="0" applyAlignment="0" applyProtection="0"/>
    <xf numFmtId="0" fontId="18" fillId="27" borderId="378">
      <alignment horizontal="right" vertical="center"/>
    </xf>
    <xf numFmtId="4" fontId="18" fillId="25" borderId="376">
      <alignment horizontal="right" vertical="center"/>
    </xf>
    <xf numFmtId="0" fontId="18" fillId="27" borderId="376">
      <alignment horizontal="right" vertical="center"/>
    </xf>
    <xf numFmtId="0" fontId="33" fillId="49" borderId="381" applyNumberFormat="0" applyAlignment="0" applyProtection="0"/>
    <xf numFmtId="4" fontId="21" fillId="0" borderId="376" applyFill="0" applyBorder="0" applyProtection="0">
      <alignment horizontal="right" vertical="center"/>
    </xf>
    <xf numFmtId="0" fontId="27" fillId="52" borderId="375" applyNumberFormat="0" applyFont="0" applyAlignment="0" applyProtection="0"/>
    <xf numFmtId="0" fontId="1" fillId="18" borderId="0" applyNumberFormat="0" applyBorder="0" applyAlignment="0" applyProtection="0"/>
    <xf numFmtId="0" fontId="18" fillId="25" borderId="376">
      <alignment horizontal="right" vertical="center"/>
    </xf>
    <xf numFmtId="0" fontId="37" fillId="0" borderId="382" applyNumberFormat="0" applyFill="0" applyAlignment="0" applyProtection="0"/>
    <xf numFmtId="0" fontId="21" fillId="0" borderId="376" applyNumberFormat="0" applyFill="0" applyAlignment="0" applyProtection="0"/>
    <xf numFmtId="0" fontId="37" fillId="0" borderId="382" applyNumberFormat="0" applyFill="0" applyAlignment="0" applyProtection="0"/>
    <xf numFmtId="4" fontId="21" fillId="0" borderId="376" applyFill="0" applyBorder="0" applyProtection="0">
      <alignment horizontal="right" vertical="center"/>
    </xf>
    <xf numFmtId="49" fontId="21" fillId="0" borderId="377" applyNumberFormat="0" applyFont="0" applyFill="0" applyBorder="0" applyProtection="0">
      <alignment horizontal="left" vertical="center" indent="5"/>
    </xf>
    <xf numFmtId="0" fontId="21" fillId="0" borderId="376" applyNumberFormat="0" applyFill="0" applyAlignment="0" applyProtection="0"/>
    <xf numFmtId="0" fontId="45" fillId="36" borderId="381" applyNumberFormat="0" applyAlignment="0" applyProtection="0"/>
    <xf numFmtId="0" fontId="21" fillId="0" borderId="376" applyNumberFormat="0" applyFill="0" applyAlignment="0" applyProtection="0"/>
    <xf numFmtId="4" fontId="18" fillId="27" borderId="376">
      <alignment horizontal="right" vertical="center"/>
    </xf>
    <xf numFmtId="4" fontId="23" fillId="25" borderId="376">
      <alignment horizontal="right" vertical="center"/>
    </xf>
    <xf numFmtId="4" fontId="18" fillId="27" borderId="378">
      <alignment horizontal="right" vertical="center"/>
    </xf>
    <xf numFmtId="0" fontId="52" fillId="0" borderId="382" applyNumberFormat="0" applyFill="0" applyAlignment="0" applyProtection="0"/>
    <xf numFmtId="0" fontId="1" fillId="21" borderId="0" applyNumberFormat="0" applyBorder="0" applyAlignment="0" applyProtection="0"/>
    <xf numFmtId="0" fontId="1" fillId="12" borderId="0" applyNumberFormat="0" applyBorder="0" applyAlignment="0" applyProtection="0"/>
    <xf numFmtId="4" fontId="23" fillId="25" borderId="376">
      <alignment horizontal="right" vertical="center"/>
    </xf>
    <xf numFmtId="0" fontId="33" fillId="49" borderId="381" applyNumberFormat="0" applyAlignment="0" applyProtection="0"/>
    <xf numFmtId="0" fontId="21" fillId="26" borderId="376"/>
    <xf numFmtId="0" fontId="45" fillId="36" borderId="381" applyNumberFormat="0" applyAlignment="0" applyProtection="0"/>
    <xf numFmtId="0" fontId="30" fillId="49" borderId="181" applyNumberFormat="0" applyAlignment="0" applyProtection="0"/>
    <xf numFmtId="0" fontId="45" fillId="36" borderId="381" applyNumberFormat="0" applyAlignment="0" applyProtection="0"/>
    <xf numFmtId="0" fontId="21" fillId="26" borderId="376"/>
    <xf numFmtId="0" fontId="19" fillId="52" borderId="375" applyNumberFormat="0" applyFont="0" applyAlignment="0" applyProtection="0"/>
    <xf numFmtId="4" fontId="21" fillId="0" borderId="376">
      <alignment horizontal="right" vertical="center"/>
    </xf>
    <xf numFmtId="167" fontId="21" fillId="53" borderId="376" applyNumberFormat="0" applyFont="0" applyBorder="0" applyAlignment="0" applyProtection="0">
      <alignment horizontal="right" vertical="center"/>
    </xf>
    <xf numFmtId="0" fontId="18" fillId="27" borderId="376">
      <alignment horizontal="right" vertical="center"/>
    </xf>
    <xf numFmtId="4" fontId="18" fillId="27" borderId="376">
      <alignment horizontal="right" vertical="center"/>
    </xf>
    <xf numFmtId="0" fontId="33" fillId="49" borderId="381" applyNumberFormat="0" applyAlignment="0" applyProtection="0"/>
    <xf numFmtId="0" fontId="18" fillId="27" borderId="378">
      <alignment horizontal="right" vertical="center"/>
    </xf>
    <xf numFmtId="0" fontId="21" fillId="27" borderId="379">
      <alignment horizontal="left" vertical="center" wrapText="1" indent="2"/>
    </xf>
    <xf numFmtId="4" fontId="23" fillId="25" borderId="376">
      <alignment horizontal="right" vertical="center"/>
    </xf>
    <xf numFmtId="0" fontId="18" fillId="27" borderId="378">
      <alignment horizontal="right" vertical="center"/>
    </xf>
    <xf numFmtId="0" fontId="1" fillId="8" borderId="0" applyNumberFormat="0" applyBorder="0" applyAlignment="0" applyProtection="0"/>
    <xf numFmtId="4" fontId="18" fillId="25" borderId="376">
      <alignment horizontal="right" vertical="center"/>
    </xf>
    <xf numFmtId="0" fontId="30" fillId="49" borderId="181" applyNumberFormat="0" applyAlignment="0" applyProtection="0"/>
    <xf numFmtId="4" fontId="18" fillId="25" borderId="376">
      <alignment horizontal="right" vertical="center"/>
    </xf>
    <xf numFmtId="0" fontId="18" fillId="27" borderId="376">
      <alignment horizontal="right" vertical="center"/>
    </xf>
    <xf numFmtId="49" fontId="21" fillId="0" borderId="377" applyNumberFormat="0" applyFont="0" applyFill="0" applyBorder="0" applyProtection="0">
      <alignment horizontal="left" vertical="center" indent="5"/>
    </xf>
    <xf numFmtId="0" fontId="21" fillId="0" borderId="379">
      <alignment horizontal="left" vertical="center" wrapText="1" indent="2"/>
    </xf>
    <xf numFmtId="0" fontId="45" fillId="36" borderId="381" applyNumberFormat="0" applyAlignment="0" applyProtection="0"/>
    <xf numFmtId="4" fontId="18" fillId="27" borderId="376">
      <alignment horizontal="right" vertical="center"/>
    </xf>
    <xf numFmtId="0" fontId="21" fillId="26" borderId="376"/>
    <xf numFmtId="0" fontId="49" fillId="49" borderId="181" applyNumberFormat="0" applyAlignment="0" applyProtection="0"/>
    <xf numFmtId="0" fontId="21" fillId="0" borderId="379">
      <alignment horizontal="left" vertical="center" wrapText="1" indent="2"/>
    </xf>
    <xf numFmtId="0" fontId="21" fillId="27" borderId="379">
      <alignment horizontal="left" vertical="center" wrapText="1" indent="2"/>
    </xf>
    <xf numFmtId="0" fontId="21" fillId="25" borderId="377">
      <alignment horizontal="left" vertical="center"/>
    </xf>
    <xf numFmtId="49" fontId="20" fillId="0" borderId="376" applyNumberFormat="0" applyFill="0" applyBorder="0" applyProtection="0">
      <alignment horizontal="left" vertical="center"/>
    </xf>
    <xf numFmtId="0" fontId="52" fillId="0" borderId="382" applyNumberFormat="0" applyFill="0" applyAlignment="0" applyProtection="0"/>
    <xf numFmtId="49" fontId="21" fillId="0" borderId="376" applyNumberFormat="0" applyFont="0" applyFill="0" applyBorder="0" applyProtection="0">
      <alignment horizontal="left" vertical="center" indent="2"/>
    </xf>
    <xf numFmtId="0" fontId="21" fillId="0" borderId="379">
      <alignment horizontal="left" vertical="center" wrapText="1" indent="2"/>
    </xf>
    <xf numFmtId="4" fontId="21" fillId="0" borderId="376" applyFill="0" applyBorder="0" applyProtection="0">
      <alignment horizontal="right" vertical="center"/>
    </xf>
    <xf numFmtId="0" fontId="21" fillId="25" borderId="377">
      <alignment horizontal="left" vertical="center"/>
    </xf>
    <xf numFmtId="0" fontId="18" fillId="27" borderId="376">
      <alignment horizontal="right" vertical="center"/>
    </xf>
    <xf numFmtId="0" fontId="21" fillId="0" borderId="376" applyNumberFormat="0" applyFill="0" applyAlignment="0" applyProtection="0"/>
    <xf numFmtId="49" fontId="21" fillId="0" borderId="376" applyNumberFormat="0" applyFont="0" applyFill="0" applyBorder="0" applyProtection="0">
      <alignment horizontal="left" vertical="center" indent="2"/>
    </xf>
    <xf numFmtId="0" fontId="9" fillId="19" borderId="0" applyNumberFormat="0" applyBorder="0" applyAlignment="0" applyProtection="0"/>
    <xf numFmtId="4" fontId="21" fillId="0" borderId="376">
      <alignment horizontal="right" vertical="center"/>
    </xf>
    <xf numFmtId="0" fontId="27" fillId="52" borderId="375" applyNumberFormat="0" applyFont="0" applyAlignment="0" applyProtection="0"/>
    <xf numFmtId="0" fontId="21" fillId="0" borderId="376">
      <alignment horizontal="right" vertical="center"/>
    </xf>
    <xf numFmtId="0" fontId="18" fillId="27" borderId="376">
      <alignment horizontal="right" vertical="center"/>
    </xf>
    <xf numFmtId="4" fontId="18" fillId="27" borderId="376">
      <alignment horizontal="right" vertical="center"/>
    </xf>
    <xf numFmtId="0" fontId="21" fillId="27" borderId="379">
      <alignment horizontal="left" vertical="center" wrapText="1" indent="2"/>
    </xf>
    <xf numFmtId="0" fontId="1" fillId="9" borderId="0" applyNumberFormat="0" applyBorder="0" applyAlignment="0" applyProtection="0"/>
    <xf numFmtId="0" fontId="21" fillId="26" borderId="376"/>
    <xf numFmtId="0" fontId="33" fillId="49" borderId="381" applyNumberFormat="0" applyAlignment="0" applyProtection="0"/>
    <xf numFmtId="4" fontId="21" fillId="0" borderId="376" applyFill="0" applyBorder="0" applyProtection="0">
      <alignment horizontal="right" vertical="center"/>
    </xf>
    <xf numFmtId="0" fontId="32" fillId="49" borderId="381" applyNumberFormat="0" applyAlignment="0" applyProtection="0"/>
    <xf numFmtId="0" fontId="52" fillId="0" borderId="382" applyNumberFormat="0" applyFill="0" applyAlignment="0" applyProtection="0"/>
    <xf numFmtId="49" fontId="20" fillId="0" borderId="376" applyNumberFormat="0" applyFill="0" applyBorder="0" applyProtection="0">
      <alignment horizontal="left" vertical="center"/>
    </xf>
    <xf numFmtId="0" fontId="1" fillId="14" borderId="0" applyNumberFormat="0" applyBorder="0" applyAlignment="0" applyProtection="0"/>
    <xf numFmtId="0" fontId="21" fillId="0" borderId="379">
      <alignment horizontal="left" vertical="center" wrapText="1" indent="2"/>
    </xf>
    <xf numFmtId="0" fontId="9" fillId="22" borderId="0" applyNumberFormat="0" applyBorder="0" applyAlignment="0" applyProtection="0"/>
    <xf numFmtId="0" fontId="19" fillId="52" borderId="375" applyNumberFormat="0" applyFont="0" applyAlignment="0" applyProtection="0"/>
    <xf numFmtId="0" fontId="18" fillId="25" borderId="376">
      <alignment horizontal="right" vertical="center"/>
    </xf>
    <xf numFmtId="4" fontId="23" fillId="25" borderId="376">
      <alignment horizontal="right" vertical="center"/>
    </xf>
    <xf numFmtId="167" fontId="21" fillId="53" borderId="376" applyNumberFormat="0" applyFont="0" applyBorder="0" applyAlignment="0" applyProtection="0">
      <alignment horizontal="right" vertical="center"/>
    </xf>
    <xf numFmtId="0" fontId="19" fillId="52" borderId="375" applyNumberFormat="0" applyFont="0" applyAlignment="0" applyProtection="0"/>
    <xf numFmtId="0" fontId="45" fillId="36" borderId="381" applyNumberFormat="0" applyAlignment="0" applyProtection="0"/>
    <xf numFmtId="0" fontId="45" fillId="36" borderId="381" applyNumberFormat="0" applyAlignment="0" applyProtection="0"/>
    <xf numFmtId="0" fontId="52" fillId="0" borderId="382" applyNumberFormat="0" applyFill="0" applyAlignment="0" applyProtection="0"/>
    <xf numFmtId="49" fontId="20" fillId="0" borderId="376" applyNumberFormat="0" applyFill="0" applyBorder="0" applyProtection="0">
      <alignment horizontal="left" vertical="center"/>
    </xf>
    <xf numFmtId="0" fontId="18" fillId="27" borderId="377">
      <alignment horizontal="right" vertical="center"/>
    </xf>
    <xf numFmtId="0" fontId="21" fillId="0" borderId="376">
      <alignment horizontal="right" vertical="center"/>
    </xf>
    <xf numFmtId="0" fontId="37" fillId="0" borderId="382" applyNumberFormat="0" applyFill="0" applyAlignment="0" applyProtection="0"/>
    <xf numFmtId="0" fontId="19" fillId="52" borderId="375" applyNumberFormat="0" applyFont="0" applyAlignment="0" applyProtection="0"/>
    <xf numFmtId="0" fontId="52" fillId="0" borderId="382" applyNumberFormat="0" applyFill="0" applyAlignment="0" applyProtection="0"/>
    <xf numFmtId="0" fontId="33" fillId="49" borderId="381" applyNumberFormat="0" applyAlignment="0" applyProtection="0"/>
    <xf numFmtId="0" fontId="1" fillId="6" borderId="0" applyNumberFormat="0" applyBorder="0" applyAlignment="0" applyProtection="0"/>
    <xf numFmtId="167" fontId="21" fillId="53" borderId="376" applyNumberFormat="0" applyFont="0" applyBorder="0" applyAlignment="0" applyProtection="0">
      <alignment horizontal="right" vertical="center"/>
    </xf>
    <xf numFmtId="0" fontId="52" fillId="0" borderId="382" applyNumberFormat="0" applyFill="0" applyAlignment="0" applyProtection="0"/>
    <xf numFmtId="49" fontId="21" fillId="0" borderId="376" applyNumberFormat="0" applyFont="0" applyFill="0" applyBorder="0" applyProtection="0">
      <alignment horizontal="left" vertical="center" indent="2"/>
    </xf>
    <xf numFmtId="0" fontId="7" fillId="0" borderId="0" applyNumberFormat="0" applyFill="0" applyBorder="0" applyAlignment="0" applyProtection="0"/>
    <xf numFmtId="4" fontId="21" fillId="0" borderId="376">
      <alignment horizontal="right" vertical="center"/>
    </xf>
    <xf numFmtId="0" fontId="37" fillId="0" borderId="382" applyNumberFormat="0" applyFill="0" applyAlignment="0" applyProtection="0"/>
    <xf numFmtId="0" fontId="45" fillId="36" borderId="381" applyNumberFormat="0" applyAlignment="0" applyProtection="0"/>
    <xf numFmtId="0" fontId="9" fillId="13" borderId="0" applyNumberFormat="0" applyBorder="0" applyAlignment="0" applyProtection="0"/>
    <xf numFmtId="4" fontId="21" fillId="0" borderId="376" applyFill="0" applyBorder="0" applyProtection="0">
      <alignment horizontal="right" vertical="center"/>
    </xf>
    <xf numFmtId="0" fontId="21" fillId="25" borderId="377">
      <alignment horizontal="left" vertical="center"/>
    </xf>
    <xf numFmtId="0" fontId="36" fillId="36" borderId="381" applyNumberFormat="0" applyAlignment="0" applyProtection="0"/>
    <xf numFmtId="0" fontId="23" fillId="25" borderId="376">
      <alignment horizontal="right" vertical="center"/>
    </xf>
    <xf numFmtId="4" fontId="21" fillId="26" borderId="376"/>
    <xf numFmtId="0" fontId="21" fillId="27" borderId="379">
      <alignment horizontal="left" vertical="center" wrapText="1" indent="2"/>
    </xf>
    <xf numFmtId="49" fontId="21" fillId="0" borderId="376" applyNumberFormat="0" applyFont="0" applyFill="0" applyBorder="0" applyProtection="0">
      <alignment horizontal="left" vertical="center" indent="2"/>
    </xf>
    <xf numFmtId="0" fontId="45" fillId="36" borderId="381" applyNumberFormat="0" applyAlignment="0" applyProtection="0"/>
    <xf numFmtId="0" fontId="1" fillId="17" borderId="0" applyNumberFormat="0" applyBorder="0" applyAlignment="0" applyProtection="0"/>
    <xf numFmtId="0" fontId="23" fillId="25" borderId="376">
      <alignment horizontal="right" vertical="center"/>
    </xf>
    <xf numFmtId="0" fontId="36" fillId="36" borderId="381" applyNumberFormat="0" applyAlignment="0" applyProtection="0"/>
    <xf numFmtId="167" fontId="21" fillId="53" borderId="376" applyNumberFormat="0" applyFont="0" applyBorder="0" applyAlignment="0" applyProtection="0">
      <alignment horizontal="right" vertical="center"/>
    </xf>
    <xf numFmtId="0" fontId="36" fillId="36" borderId="381" applyNumberFormat="0" applyAlignment="0" applyProtection="0"/>
    <xf numFmtId="4" fontId="21" fillId="0" borderId="376">
      <alignment horizontal="right" vertical="center"/>
    </xf>
    <xf numFmtId="49" fontId="21" fillId="0" borderId="376" applyNumberFormat="0" applyFont="0" applyFill="0" applyBorder="0" applyProtection="0">
      <alignment horizontal="left" vertical="center" indent="2"/>
    </xf>
    <xf numFmtId="167" fontId="21" fillId="53" borderId="376" applyNumberFormat="0" applyFont="0" applyBorder="0" applyAlignment="0" applyProtection="0">
      <alignment horizontal="right" vertical="center"/>
    </xf>
    <xf numFmtId="49" fontId="20" fillId="0" borderId="376" applyNumberFormat="0" applyFill="0" applyBorder="0" applyProtection="0">
      <alignment horizontal="left" vertical="center"/>
    </xf>
    <xf numFmtId="4" fontId="18" fillId="27" borderId="376">
      <alignment horizontal="right" vertical="center"/>
    </xf>
    <xf numFmtId="0" fontId="36" fillId="36" borderId="381" applyNumberFormat="0" applyAlignment="0" applyProtection="0"/>
    <xf numFmtId="0" fontId="33" fillId="49" borderId="381" applyNumberFormat="0" applyAlignment="0" applyProtection="0"/>
    <xf numFmtId="4" fontId="21" fillId="0" borderId="376">
      <alignment horizontal="right" vertical="center"/>
    </xf>
    <xf numFmtId="0" fontId="21" fillId="27" borderId="379">
      <alignment horizontal="left" vertical="center" wrapText="1" indent="2"/>
    </xf>
    <xf numFmtId="0" fontId="21" fillId="0" borderId="379">
      <alignment horizontal="left" vertical="center" wrapText="1" indent="2"/>
    </xf>
    <xf numFmtId="0" fontId="49" fillId="49" borderId="181" applyNumberFormat="0" applyAlignment="0" applyProtection="0"/>
    <xf numFmtId="0" fontId="45" fillId="36" borderId="381" applyNumberFormat="0" applyAlignment="0" applyProtection="0"/>
    <xf numFmtId="0" fontId="32" fillId="49" borderId="381" applyNumberFormat="0" applyAlignment="0" applyProtection="0"/>
    <xf numFmtId="0" fontId="30" fillId="49" borderId="181" applyNumberFormat="0" applyAlignment="0" applyProtection="0"/>
    <xf numFmtId="0" fontId="18" fillId="27" borderId="378">
      <alignment horizontal="right" vertical="center"/>
    </xf>
    <xf numFmtId="0" fontId="23" fillId="25" borderId="376">
      <alignment horizontal="right" vertical="center"/>
    </xf>
    <xf numFmtId="4" fontId="18" fillId="25" borderId="376">
      <alignment horizontal="right" vertical="center"/>
    </xf>
    <xf numFmtId="4" fontId="18" fillId="27" borderId="376">
      <alignment horizontal="right" vertical="center"/>
    </xf>
    <xf numFmtId="49" fontId="21" fillId="0" borderId="377" applyNumberFormat="0" applyFont="0" applyFill="0" applyBorder="0" applyProtection="0">
      <alignment horizontal="left" vertical="center" indent="5"/>
    </xf>
    <xf numFmtId="4" fontId="21" fillId="0" borderId="376" applyFill="0" applyBorder="0" applyProtection="0">
      <alignment horizontal="right" vertical="center"/>
    </xf>
    <xf numFmtId="4" fontId="18" fillId="25" borderId="376">
      <alignment horizontal="right" vertical="center"/>
    </xf>
    <xf numFmtId="0" fontId="45" fillId="36" borderId="381" applyNumberFormat="0" applyAlignment="0" applyProtection="0"/>
    <xf numFmtId="0" fontId="36" fillId="36" borderId="381" applyNumberFormat="0" applyAlignment="0" applyProtection="0"/>
    <xf numFmtId="0" fontId="32" fillId="49" borderId="381" applyNumberFormat="0" applyAlignment="0" applyProtection="0"/>
    <xf numFmtId="0" fontId="21" fillId="27" borderId="379">
      <alignment horizontal="left" vertical="center" wrapText="1" indent="2"/>
    </xf>
    <xf numFmtId="0" fontId="21" fillId="0" borderId="379">
      <alignment horizontal="left" vertical="center" wrapText="1" indent="2"/>
    </xf>
    <xf numFmtId="0" fontId="21" fillId="27" borderId="379">
      <alignment horizontal="left" vertical="center" wrapText="1" indent="2"/>
    </xf>
    <xf numFmtId="0" fontId="52" fillId="0" borderId="382" applyNumberFormat="0" applyFill="0" applyAlignment="0" applyProtection="0"/>
    <xf numFmtId="0" fontId="52" fillId="0" borderId="382" applyNumberFormat="0" applyFill="0" applyAlignment="0" applyProtection="0"/>
    <xf numFmtId="0" fontId="33" fillId="49" borderId="381" applyNumberFormat="0" applyAlignment="0" applyProtection="0"/>
    <xf numFmtId="0" fontId="23" fillId="25" borderId="376">
      <alignment horizontal="right" vertical="center"/>
    </xf>
    <xf numFmtId="0" fontId="21" fillId="25" borderId="377">
      <alignment horizontal="left" vertical="center"/>
    </xf>
    <xf numFmtId="4" fontId="18" fillId="25" borderId="376">
      <alignment horizontal="right" vertical="center"/>
    </xf>
    <xf numFmtId="0" fontId="36" fillId="36" borderId="381" applyNumberFormat="0" applyAlignment="0" applyProtection="0"/>
    <xf numFmtId="49" fontId="21" fillId="0" borderId="377" applyNumberFormat="0" applyFont="0" applyFill="0" applyBorder="0" applyProtection="0">
      <alignment horizontal="left" vertical="center" indent="5"/>
    </xf>
    <xf numFmtId="49" fontId="21" fillId="0" borderId="377" applyNumberFormat="0" applyFont="0" applyFill="0" applyBorder="0" applyProtection="0">
      <alignment horizontal="left" vertical="center" indent="5"/>
    </xf>
    <xf numFmtId="0" fontId="23" fillId="25" borderId="376">
      <alignment horizontal="right" vertical="center"/>
    </xf>
    <xf numFmtId="0" fontId="49" fillId="49" borderId="181" applyNumberFormat="0" applyAlignment="0" applyProtection="0"/>
    <xf numFmtId="167" fontId="21" fillId="53" borderId="376" applyNumberFormat="0" applyFont="0" applyBorder="0" applyAlignment="0" applyProtection="0">
      <alignment horizontal="right" vertical="center"/>
    </xf>
    <xf numFmtId="0" fontId="32" fillId="49" borderId="381" applyNumberFormat="0" applyAlignment="0" applyProtection="0"/>
    <xf numFmtId="0" fontId="21" fillId="0" borderId="376" applyNumberFormat="0" applyFill="0" applyAlignment="0" applyProtection="0"/>
    <xf numFmtId="0" fontId="21" fillId="27" borderId="379">
      <alignment horizontal="left" vertical="center" wrapText="1" indent="2"/>
    </xf>
    <xf numFmtId="4" fontId="18" fillId="27" borderId="376">
      <alignment horizontal="right" vertical="center"/>
    </xf>
    <xf numFmtId="0" fontId="32" fillId="49" borderId="381" applyNumberFormat="0" applyAlignment="0" applyProtection="0"/>
    <xf numFmtId="4" fontId="21" fillId="26" borderId="376"/>
    <xf numFmtId="0" fontId="21" fillId="26" borderId="376"/>
    <xf numFmtId="0" fontId="30" fillId="49" borderId="181" applyNumberFormat="0" applyAlignment="0" applyProtection="0"/>
    <xf numFmtId="0" fontId="27" fillId="52" borderId="375" applyNumberFormat="0" applyFont="0" applyAlignment="0" applyProtection="0"/>
    <xf numFmtId="0" fontId="21" fillId="27" borderId="379">
      <alignment horizontal="left" vertical="center" wrapText="1" indent="2"/>
    </xf>
    <xf numFmtId="0" fontId="23" fillId="25" borderId="376">
      <alignment horizontal="right" vertical="center"/>
    </xf>
    <xf numFmtId="0" fontId="18" fillId="27" borderId="378">
      <alignment horizontal="right" vertical="center"/>
    </xf>
    <xf numFmtId="0" fontId="49" fillId="49" borderId="181" applyNumberFormat="0" applyAlignment="0" applyProtection="0"/>
    <xf numFmtId="4" fontId="23" fillId="25" borderId="376">
      <alignment horizontal="right" vertical="center"/>
    </xf>
    <xf numFmtId="4" fontId="23" fillId="25" borderId="376">
      <alignment horizontal="right" vertical="center"/>
    </xf>
    <xf numFmtId="0" fontId="52" fillId="0" borderId="382" applyNumberFormat="0" applyFill="0" applyAlignment="0" applyProtection="0"/>
    <xf numFmtId="0" fontId="18" fillId="25" borderId="376">
      <alignment horizontal="right" vertical="center"/>
    </xf>
    <xf numFmtId="0" fontId="21" fillId="0" borderId="376">
      <alignment horizontal="right" vertical="center"/>
    </xf>
    <xf numFmtId="4" fontId="18" fillId="27" borderId="376">
      <alignment horizontal="right" vertical="center"/>
    </xf>
    <xf numFmtId="0" fontId="1" fillId="9" borderId="0" applyNumberFormat="0" applyBorder="0" applyAlignment="0" applyProtection="0"/>
    <xf numFmtId="0" fontId="1" fillId="20" borderId="0" applyNumberFormat="0" applyBorder="0" applyAlignment="0" applyProtection="0"/>
    <xf numFmtId="0" fontId="18" fillId="25" borderId="376">
      <alignment horizontal="right" vertical="center"/>
    </xf>
    <xf numFmtId="0" fontId="36" fillId="36" borderId="381" applyNumberFormat="0" applyAlignment="0" applyProtection="0"/>
    <xf numFmtId="0" fontId="32" fillId="49" borderId="381" applyNumberFormat="0" applyAlignment="0" applyProtection="0"/>
    <xf numFmtId="0" fontId="27" fillId="52" borderId="375" applyNumberFormat="0" applyFont="0" applyAlignment="0" applyProtection="0"/>
    <xf numFmtId="0" fontId="45" fillId="36" borderId="381" applyNumberFormat="0" applyAlignment="0" applyProtection="0"/>
    <xf numFmtId="0" fontId="9" fillId="16" borderId="0" applyNumberFormat="0" applyBorder="0" applyAlignment="0" applyProtection="0"/>
    <xf numFmtId="0" fontId="23" fillId="25" borderId="376">
      <alignment horizontal="right" vertical="center"/>
    </xf>
    <xf numFmtId="0" fontId="49" fillId="49" borderId="181" applyNumberFormat="0" applyAlignment="0" applyProtection="0"/>
    <xf numFmtId="0" fontId="21" fillId="0" borderId="379">
      <alignment horizontal="left" vertical="center" wrapText="1" indent="2"/>
    </xf>
    <xf numFmtId="0" fontId="37" fillId="0" borderId="382" applyNumberFormat="0" applyFill="0" applyAlignment="0" applyProtection="0"/>
    <xf numFmtId="0" fontId="4" fillId="4" borderId="2" applyNumberFormat="0" applyAlignment="0" applyProtection="0"/>
    <xf numFmtId="0" fontId="5" fillId="4" borderId="1" applyNumberFormat="0" applyAlignment="0" applyProtection="0"/>
    <xf numFmtId="0" fontId="21" fillId="25" borderId="377">
      <alignment horizontal="left" vertical="center"/>
    </xf>
    <xf numFmtId="0" fontId="6" fillId="0" borderId="0" applyNumberFormat="0" applyFill="0" applyBorder="0" applyAlignment="0" applyProtection="0"/>
    <xf numFmtId="4" fontId="18" fillId="27" borderId="378">
      <alignment horizontal="right" vertical="center"/>
    </xf>
    <xf numFmtId="0" fontId="7" fillId="0" borderId="0" applyNumberFormat="0" applyFill="0" applyBorder="0" applyAlignment="0" applyProtection="0"/>
    <xf numFmtId="0" fontId="8" fillId="0" borderId="3" applyNumberFormat="0" applyFill="0" applyAlignment="0" applyProtection="0"/>
    <xf numFmtId="0" fontId="27" fillId="52" borderId="375" applyNumberFormat="0" applyFont="0" applyAlignment="0" applyProtection="0"/>
    <xf numFmtId="0" fontId="1" fillId="5" borderId="0" applyNumberFormat="0" applyBorder="0" applyAlignment="0" applyProtection="0"/>
    <xf numFmtId="0" fontId="1" fillId="6" borderId="0" applyNumberFormat="0" applyBorder="0" applyAlignment="0" applyProtection="0"/>
    <xf numFmtId="0" fontId="9" fillId="7" borderId="0" applyNumberFormat="0" applyBorder="0" applyAlignment="0" applyProtection="0"/>
    <xf numFmtId="0" fontId="18" fillId="27" borderId="378">
      <alignment horizontal="right" vertical="center"/>
    </xf>
    <xf numFmtId="0" fontId="1" fillId="8" borderId="0" applyNumberFormat="0" applyBorder="0" applyAlignment="0" applyProtection="0"/>
    <xf numFmtId="0" fontId="1" fillId="9" borderId="0" applyNumberFormat="0" applyBorder="0" applyAlignment="0" applyProtection="0"/>
    <xf numFmtId="0" fontId="9" fillId="10" borderId="0" applyNumberFormat="0" applyBorder="0" applyAlignment="0" applyProtection="0"/>
    <xf numFmtId="0" fontId="1" fillId="17"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9"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19" fillId="52" borderId="375"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21" fillId="0" borderId="376" applyNumberFormat="0" applyFill="0" applyAlignment="0" applyProtection="0"/>
    <xf numFmtId="0" fontId="18" fillId="27" borderId="376">
      <alignment horizontal="right" vertical="center"/>
    </xf>
    <xf numFmtId="0" fontId="18" fillId="27" borderId="376">
      <alignment horizontal="right" vertical="center"/>
    </xf>
    <xf numFmtId="0" fontId="21" fillId="0" borderId="379">
      <alignment horizontal="left" vertical="center" wrapText="1" indent="2"/>
    </xf>
    <xf numFmtId="0" fontId="18" fillId="27" borderId="378">
      <alignment horizontal="right" vertical="center"/>
    </xf>
    <xf numFmtId="0" fontId="21" fillId="0" borderId="376">
      <alignment horizontal="right" vertical="center"/>
    </xf>
    <xf numFmtId="0" fontId="23" fillId="25" borderId="376">
      <alignment horizontal="right" vertical="center"/>
    </xf>
    <xf numFmtId="0" fontId="21" fillId="26" borderId="376"/>
    <xf numFmtId="0" fontId="18" fillId="25" borderId="376">
      <alignment horizontal="right" vertical="center"/>
    </xf>
    <xf numFmtId="4" fontId="21" fillId="26" borderId="376"/>
    <xf numFmtId="4" fontId="18" fillId="27" borderId="376">
      <alignment horizontal="right" vertical="center"/>
    </xf>
    <xf numFmtId="0" fontId="18" fillId="27" borderId="376">
      <alignment horizontal="right" vertical="center"/>
    </xf>
    <xf numFmtId="0" fontId="18" fillId="27" borderId="377">
      <alignment horizontal="right" vertical="center"/>
    </xf>
    <xf numFmtId="4" fontId="18" fillId="27" borderId="377">
      <alignment horizontal="right" vertical="center"/>
    </xf>
    <xf numFmtId="4" fontId="18" fillId="27" borderId="376">
      <alignment horizontal="right" vertical="center"/>
    </xf>
    <xf numFmtId="4" fontId="18" fillId="27" borderId="377">
      <alignment horizontal="right" vertical="center"/>
    </xf>
    <xf numFmtId="0" fontId="21" fillId="27" borderId="379">
      <alignment horizontal="left" vertical="center" wrapText="1" indent="2"/>
    </xf>
    <xf numFmtId="4" fontId="18" fillId="27" borderId="376">
      <alignment horizontal="right" vertical="center"/>
    </xf>
    <xf numFmtId="0" fontId="30" fillId="49" borderId="181" applyNumberFormat="0" applyAlignment="0" applyProtection="0"/>
    <xf numFmtId="0" fontId="37" fillId="0" borderId="382" applyNumberFormat="0" applyFill="0" applyAlignment="0" applyProtection="0"/>
    <xf numFmtId="0" fontId="21" fillId="25" borderId="377">
      <alignment horizontal="left" vertical="center"/>
    </xf>
    <xf numFmtId="4" fontId="18" fillId="27" borderId="378">
      <alignment horizontal="right" vertical="center"/>
    </xf>
    <xf numFmtId="0" fontId="18" fillId="27" borderId="378">
      <alignment horizontal="right" vertical="center"/>
    </xf>
    <xf numFmtId="0" fontId="33" fillId="49" borderId="381" applyNumberFormat="0" applyAlignment="0" applyProtection="0"/>
    <xf numFmtId="0" fontId="45" fillId="36" borderId="381" applyNumberFormat="0" applyAlignment="0" applyProtection="0"/>
    <xf numFmtId="4" fontId="18" fillId="27" borderId="377">
      <alignment horizontal="right" vertical="center"/>
    </xf>
    <xf numFmtId="0" fontId="45" fillId="36" borderId="381" applyNumberFormat="0" applyAlignment="0" applyProtection="0"/>
    <xf numFmtId="0" fontId="21" fillId="27" borderId="379">
      <alignment horizontal="left" vertical="center" wrapText="1" indent="2"/>
    </xf>
    <xf numFmtId="0" fontId="45" fillId="36" borderId="381" applyNumberFormat="0" applyAlignment="0" applyProtection="0"/>
    <xf numFmtId="0" fontId="36" fillId="36" borderId="381" applyNumberFormat="0" applyAlignment="0" applyProtection="0"/>
    <xf numFmtId="49" fontId="20" fillId="0" borderId="376" applyNumberFormat="0" applyFill="0" applyBorder="0" applyProtection="0">
      <alignment horizontal="left" vertical="center"/>
    </xf>
    <xf numFmtId="4" fontId="21" fillId="0" borderId="376" applyFill="0" applyBorder="0" applyProtection="0">
      <alignment horizontal="right" vertical="center"/>
    </xf>
    <xf numFmtId="0" fontId="27" fillId="52" borderId="375" applyNumberFormat="0" applyFont="0" applyAlignment="0" applyProtection="0"/>
    <xf numFmtId="4" fontId="18" fillId="25" borderId="376">
      <alignment horizontal="right" vertical="center"/>
    </xf>
    <xf numFmtId="4" fontId="18" fillId="27" borderId="376">
      <alignment horizontal="right" vertical="center"/>
    </xf>
    <xf numFmtId="4" fontId="21" fillId="26" borderId="376"/>
    <xf numFmtId="0" fontId="9" fillId="16" borderId="0" applyNumberFormat="0" applyBorder="0" applyAlignment="0" applyProtection="0"/>
    <xf numFmtId="0" fontId="9" fillId="7" borderId="0" applyNumberFormat="0" applyBorder="0" applyAlignment="0" applyProtection="0"/>
    <xf numFmtId="4" fontId="18" fillId="27" borderId="377">
      <alignment horizontal="right" vertical="center"/>
    </xf>
    <xf numFmtId="0" fontId="52" fillId="0" borderId="382" applyNumberFormat="0" applyFill="0" applyAlignment="0" applyProtection="0"/>
    <xf numFmtId="0" fontId="45" fillId="36" borderId="381" applyNumberFormat="0" applyAlignment="0" applyProtection="0"/>
    <xf numFmtId="0" fontId="30" fillId="49" borderId="181" applyNumberFormat="0" applyAlignment="0" applyProtection="0"/>
    <xf numFmtId="0" fontId="18" fillId="27" borderId="376">
      <alignment horizontal="right" vertical="center"/>
    </xf>
    <xf numFmtId="0" fontId="33" fillId="49" borderId="381" applyNumberFormat="0" applyAlignment="0" applyProtection="0"/>
    <xf numFmtId="0" fontId="21" fillId="0" borderId="376" applyNumberFormat="0" applyFill="0" applyAlignment="0" applyProtection="0"/>
    <xf numFmtId="4" fontId="18" fillId="27" borderId="376">
      <alignment horizontal="right" vertical="center"/>
    </xf>
    <xf numFmtId="4" fontId="21" fillId="0" borderId="376">
      <alignment horizontal="right" vertical="center"/>
    </xf>
    <xf numFmtId="0" fontId="52" fillId="0" borderId="382" applyNumberFormat="0" applyFill="0" applyAlignment="0" applyProtection="0"/>
    <xf numFmtId="0" fontId="33" fillId="49" borderId="381" applyNumberFormat="0" applyAlignment="0" applyProtection="0"/>
    <xf numFmtId="0" fontId="49" fillId="49" borderId="181" applyNumberFormat="0" applyAlignment="0" applyProtection="0"/>
    <xf numFmtId="0" fontId="33" fillId="49" borderId="381" applyNumberFormat="0" applyAlignment="0" applyProtection="0"/>
    <xf numFmtId="0" fontId="27" fillId="52" borderId="375" applyNumberFormat="0" applyFont="0" applyAlignment="0" applyProtection="0"/>
    <xf numFmtId="0" fontId="23" fillId="25" borderId="376">
      <alignment horizontal="right" vertical="center"/>
    </xf>
    <xf numFmtId="0" fontId="18" fillId="27" borderId="376">
      <alignment horizontal="right" vertical="center"/>
    </xf>
    <xf numFmtId="0" fontId="18" fillId="27" borderId="376">
      <alignment horizontal="right" vertical="center"/>
    </xf>
    <xf numFmtId="0" fontId="18" fillId="27" borderId="377">
      <alignment horizontal="right" vertical="center"/>
    </xf>
    <xf numFmtId="0" fontId="18" fillId="27" borderId="378">
      <alignment horizontal="right" vertical="center"/>
    </xf>
    <xf numFmtId="0" fontId="18" fillId="27" borderId="378">
      <alignment horizontal="right" vertical="center"/>
    </xf>
    <xf numFmtId="0" fontId="33" fillId="49" borderId="381" applyNumberFormat="0" applyAlignment="0" applyProtection="0"/>
    <xf numFmtId="0" fontId="18" fillId="27" borderId="378">
      <alignment horizontal="right" vertical="center"/>
    </xf>
    <xf numFmtId="0" fontId="21" fillId="26" borderId="376"/>
    <xf numFmtId="0" fontId="27" fillId="52" borderId="375" applyNumberFormat="0" applyFont="0" applyAlignment="0" applyProtection="0"/>
    <xf numFmtId="0" fontId="52" fillId="0" borderId="382" applyNumberFormat="0" applyFill="0" applyAlignment="0" applyProtection="0"/>
    <xf numFmtId="0" fontId="30" fillId="49" borderId="181" applyNumberFormat="0" applyAlignment="0" applyProtection="0"/>
    <xf numFmtId="4" fontId="23" fillId="25" borderId="376">
      <alignment horizontal="right" vertical="center"/>
    </xf>
    <xf numFmtId="0" fontId="37" fillId="0" borderId="382" applyNumberFormat="0" applyFill="0" applyAlignment="0" applyProtection="0"/>
    <xf numFmtId="0" fontId="33" fillId="49" borderId="381" applyNumberFormat="0" applyAlignment="0" applyProtection="0"/>
    <xf numFmtId="0" fontId="52" fillId="0" borderId="382" applyNumberFormat="0" applyFill="0" applyAlignment="0" applyProtection="0"/>
    <xf numFmtId="0" fontId="18" fillId="27" borderId="376">
      <alignment horizontal="right" vertical="center"/>
    </xf>
    <xf numFmtId="0" fontId="45" fillId="36" borderId="381" applyNumberFormat="0" applyAlignment="0" applyProtection="0"/>
    <xf numFmtId="4" fontId="21" fillId="0" borderId="376" applyFill="0" applyBorder="0" applyProtection="0">
      <alignment horizontal="right" vertical="center"/>
    </xf>
    <xf numFmtId="0" fontId="6" fillId="0" borderId="0" applyNumberFormat="0" applyFill="0" applyBorder="0" applyAlignment="0" applyProtection="0"/>
    <xf numFmtId="0" fontId="32" fillId="49" borderId="381" applyNumberFormat="0" applyAlignment="0" applyProtection="0"/>
    <xf numFmtId="0" fontId="1" fillId="18" borderId="0" applyNumberFormat="0" applyBorder="0" applyAlignment="0" applyProtection="0"/>
    <xf numFmtId="0" fontId="5" fillId="4" borderId="1" applyNumberFormat="0" applyAlignment="0" applyProtection="0"/>
    <xf numFmtId="4" fontId="21" fillId="26" borderId="376"/>
    <xf numFmtId="0" fontId="21" fillId="0" borderId="376">
      <alignment horizontal="right" vertical="center"/>
    </xf>
    <xf numFmtId="0" fontId="21" fillId="25" borderId="377">
      <alignment horizontal="left" vertical="center"/>
    </xf>
    <xf numFmtId="0" fontId="1" fillId="11" borderId="0" applyNumberFormat="0" applyBorder="0" applyAlignment="0" applyProtection="0"/>
    <xf numFmtId="0" fontId="1" fillId="20" borderId="0" applyNumberFormat="0" applyBorder="0" applyAlignment="0" applyProtection="0"/>
    <xf numFmtId="0" fontId="1" fillId="14" borderId="0" applyNumberFormat="0" applyBorder="0" applyAlignment="0" applyProtection="0"/>
    <xf numFmtId="0" fontId="5" fillId="4" borderId="1" applyNumberFormat="0" applyAlignment="0" applyProtection="0"/>
    <xf numFmtId="0" fontId="52" fillId="0" borderId="382" applyNumberFormat="0" applyFill="0" applyAlignment="0" applyProtection="0"/>
    <xf numFmtId="0" fontId="52" fillId="0" borderId="382" applyNumberFormat="0" applyFill="0" applyAlignment="0" applyProtection="0"/>
    <xf numFmtId="0" fontId="45" fillId="36" borderId="381" applyNumberFormat="0" applyAlignment="0" applyProtection="0"/>
    <xf numFmtId="0" fontId="33" fillId="49" borderId="381" applyNumberFormat="0" applyAlignment="0" applyProtection="0"/>
    <xf numFmtId="0" fontId="37" fillId="0" borderId="382" applyNumberFormat="0" applyFill="0" applyAlignment="0" applyProtection="0"/>
    <xf numFmtId="4" fontId="18" fillId="25" borderId="376">
      <alignment horizontal="right" vertical="center"/>
    </xf>
    <xf numFmtId="4" fontId="21" fillId="0" borderId="376" applyFill="0" applyBorder="0" applyProtection="0">
      <alignment horizontal="right" vertical="center"/>
    </xf>
    <xf numFmtId="4" fontId="18" fillId="27" borderId="378">
      <alignment horizontal="right" vertical="center"/>
    </xf>
    <xf numFmtId="0" fontId="33" fillId="49" borderId="381" applyNumberFormat="0" applyAlignment="0" applyProtection="0"/>
    <xf numFmtId="0" fontId="21" fillId="0" borderId="379">
      <alignment horizontal="left" vertical="center" wrapText="1" indent="2"/>
    </xf>
    <xf numFmtId="0" fontId="18" fillId="25" borderId="376">
      <alignment horizontal="right" vertical="center"/>
    </xf>
    <xf numFmtId="4" fontId="18" fillId="27" borderId="376">
      <alignment horizontal="right" vertical="center"/>
    </xf>
    <xf numFmtId="4" fontId="18" fillId="27" borderId="376">
      <alignment horizontal="right" vertical="center"/>
    </xf>
    <xf numFmtId="4" fontId="18" fillId="27" borderId="376">
      <alignment horizontal="right" vertical="center"/>
    </xf>
    <xf numFmtId="0" fontId="27" fillId="52" borderId="375" applyNumberFormat="0" applyFont="0" applyAlignment="0" applyProtection="0"/>
    <xf numFmtId="0" fontId="19" fillId="52" borderId="375" applyNumberFormat="0" applyFont="0" applyAlignment="0" applyProtection="0"/>
    <xf numFmtId="0" fontId="49" fillId="49" borderId="181" applyNumberFormat="0" applyAlignment="0" applyProtection="0"/>
    <xf numFmtId="0" fontId="18" fillId="27" borderId="376">
      <alignment horizontal="right" vertical="center"/>
    </xf>
    <xf numFmtId="49" fontId="21" fillId="0" borderId="377" applyNumberFormat="0" applyFont="0" applyFill="0" applyBorder="0" applyProtection="0">
      <alignment horizontal="left" vertical="center" indent="5"/>
    </xf>
    <xf numFmtId="0" fontId="37" fillId="0" borderId="382" applyNumberFormat="0" applyFill="0" applyAlignment="0" applyProtection="0"/>
    <xf numFmtId="4" fontId="21" fillId="26" borderId="376"/>
    <xf numFmtId="0" fontId="36" fillId="36" borderId="381" applyNumberFormat="0" applyAlignment="0" applyProtection="0"/>
    <xf numFmtId="0" fontId="52" fillId="0" borderId="382" applyNumberFormat="0" applyFill="0" applyAlignment="0" applyProtection="0"/>
    <xf numFmtId="0" fontId="52" fillId="0" borderId="382" applyNumberFormat="0" applyFill="0" applyAlignment="0" applyProtection="0"/>
    <xf numFmtId="0" fontId="30" fillId="49" borderId="181" applyNumberFormat="0" applyAlignment="0" applyProtection="0"/>
    <xf numFmtId="4" fontId="21" fillId="26" borderId="376"/>
    <xf numFmtId="0" fontId="45" fillId="36" borderId="381" applyNumberFormat="0" applyAlignment="0" applyProtection="0"/>
    <xf numFmtId="0" fontId="45" fillId="36" borderId="381" applyNumberFormat="0" applyAlignment="0" applyProtection="0"/>
    <xf numFmtId="0" fontId="5" fillId="4" borderId="1" applyNumberFormat="0" applyAlignment="0" applyProtection="0"/>
    <xf numFmtId="0" fontId="32" fillId="49" borderId="381" applyNumberFormat="0" applyAlignment="0" applyProtection="0"/>
    <xf numFmtId="0" fontId="23" fillId="25" borderId="376">
      <alignment horizontal="right" vertical="center"/>
    </xf>
    <xf numFmtId="4" fontId="18" fillId="25" borderId="376">
      <alignment horizontal="right" vertical="center"/>
    </xf>
    <xf numFmtId="0" fontId="36" fillId="36" borderId="381" applyNumberFormat="0" applyAlignment="0" applyProtection="0"/>
    <xf numFmtId="4" fontId="18" fillId="27" borderId="376">
      <alignment horizontal="right" vertical="center"/>
    </xf>
    <xf numFmtId="0" fontId="18" fillId="27" borderId="378">
      <alignment horizontal="right" vertical="center"/>
    </xf>
    <xf numFmtId="0" fontId="21" fillId="0" borderId="376">
      <alignment horizontal="right" vertical="center"/>
    </xf>
    <xf numFmtId="0" fontId="5" fillId="4" borderId="1" applyNumberFormat="0" applyAlignment="0" applyProtection="0"/>
    <xf numFmtId="0" fontId="52" fillId="0" borderId="382" applyNumberFormat="0" applyFill="0" applyAlignment="0" applyProtection="0"/>
    <xf numFmtId="0" fontId="21" fillId="27" borderId="379">
      <alignment horizontal="left" vertical="center" wrapText="1" indent="2"/>
    </xf>
    <xf numFmtId="0" fontId="5" fillId="4" borderId="1" applyNumberFormat="0" applyAlignment="0" applyProtection="0"/>
    <xf numFmtId="0" fontId="32" fillId="49" borderId="381" applyNumberFormat="0" applyAlignment="0" applyProtection="0"/>
    <xf numFmtId="4" fontId="18" fillId="27" borderId="378">
      <alignment horizontal="right" vertical="center"/>
    </xf>
    <xf numFmtId="0" fontId="37" fillId="0" borderId="382" applyNumberFormat="0" applyFill="0" applyAlignment="0" applyProtection="0"/>
    <xf numFmtId="4" fontId="23" fillId="25" borderId="376">
      <alignment horizontal="right" vertical="center"/>
    </xf>
    <xf numFmtId="4" fontId="18" fillId="27" borderId="376">
      <alignment horizontal="right" vertical="center"/>
    </xf>
    <xf numFmtId="4" fontId="18" fillId="27" borderId="378">
      <alignment horizontal="right" vertical="center"/>
    </xf>
    <xf numFmtId="0" fontId="49" fillId="49" borderId="181" applyNumberFormat="0" applyAlignment="0" applyProtection="0"/>
    <xf numFmtId="4" fontId="21" fillId="0" borderId="376" applyFill="0" applyBorder="0" applyProtection="0">
      <alignment horizontal="right" vertical="center"/>
    </xf>
    <xf numFmtId="0" fontId="33" fillId="49" borderId="381" applyNumberFormat="0" applyAlignment="0" applyProtection="0"/>
    <xf numFmtId="49" fontId="21" fillId="0" borderId="376" applyNumberFormat="0" applyFont="0" applyFill="0" applyBorder="0" applyProtection="0">
      <alignment horizontal="left" vertical="center" indent="2"/>
    </xf>
    <xf numFmtId="0" fontId="21" fillId="0" borderId="376" applyNumberFormat="0" applyFill="0" applyAlignment="0" applyProtection="0"/>
    <xf numFmtId="0" fontId="21" fillId="27" borderId="379">
      <alignment horizontal="left" vertical="center" wrapText="1" indent="2"/>
    </xf>
    <xf numFmtId="49" fontId="21" fillId="0" borderId="377" applyNumberFormat="0" applyFont="0" applyFill="0" applyBorder="0" applyProtection="0">
      <alignment horizontal="left" vertical="center" indent="5"/>
    </xf>
    <xf numFmtId="0" fontId="21" fillId="0" borderId="379">
      <alignment horizontal="left" vertical="center" wrapText="1" indent="2"/>
    </xf>
    <xf numFmtId="0" fontId="52" fillId="0" borderId="382" applyNumberFormat="0" applyFill="0" applyAlignment="0" applyProtection="0"/>
    <xf numFmtId="4" fontId="18" fillId="27" borderId="376">
      <alignment horizontal="right" vertical="center"/>
    </xf>
    <xf numFmtId="0" fontId="1" fillId="5" borderId="0" applyNumberFormat="0" applyBorder="0" applyAlignment="0" applyProtection="0"/>
    <xf numFmtId="0" fontId="18" fillId="27" borderId="377">
      <alignment horizontal="right" vertical="center"/>
    </xf>
    <xf numFmtId="0" fontId="21" fillId="0" borderId="376">
      <alignment horizontal="right" vertical="center"/>
    </xf>
    <xf numFmtId="0" fontId="49" fillId="49" borderId="181" applyNumberFormat="0" applyAlignment="0" applyProtection="0"/>
    <xf numFmtId="4" fontId="21" fillId="0" borderId="376">
      <alignment horizontal="right" vertical="center"/>
    </xf>
    <xf numFmtId="49" fontId="21" fillId="0" borderId="377" applyNumberFormat="0" applyFont="0" applyFill="0" applyBorder="0" applyProtection="0">
      <alignment horizontal="left" vertical="center" indent="5"/>
    </xf>
    <xf numFmtId="0" fontId="1" fillId="17" borderId="0" applyNumberFormat="0" applyBorder="0" applyAlignment="0" applyProtection="0"/>
    <xf numFmtId="4" fontId="21" fillId="0" borderId="376">
      <alignment horizontal="right" vertical="center"/>
    </xf>
    <xf numFmtId="0" fontId="33" fillId="49" borderId="381" applyNumberFormat="0" applyAlignment="0" applyProtection="0"/>
    <xf numFmtId="0" fontId="33" fillId="49" borderId="381" applyNumberFormat="0" applyAlignment="0" applyProtection="0"/>
    <xf numFmtId="0" fontId="18" fillId="27" borderId="376">
      <alignment horizontal="right" vertical="center"/>
    </xf>
    <xf numFmtId="4" fontId="21" fillId="0" borderId="376">
      <alignment horizontal="right" vertical="center"/>
    </xf>
    <xf numFmtId="0" fontId="33" fillId="49" borderId="381" applyNumberFormat="0" applyAlignment="0" applyProtection="0"/>
    <xf numFmtId="0" fontId="27" fillId="52" borderId="375" applyNumberFormat="0" applyFont="0" applyAlignment="0" applyProtection="0"/>
    <xf numFmtId="0" fontId="27" fillId="52" borderId="375" applyNumberFormat="0" applyFont="0" applyAlignment="0" applyProtection="0"/>
    <xf numFmtId="0" fontId="19" fillId="52" borderId="375" applyNumberFormat="0" applyFont="0" applyAlignment="0" applyProtection="0"/>
    <xf numFmtId="0" fontId="18" fillId="25" borderId="376">
      <alignment horizontal="right" vertical="center"/>
    </xf>
    <xf numFmtId="0" fontId="45" fillId="36" borderId="381" applyNumberFormat="0" applyAlignment="0" applyProtection="0"/>
    <xf numFmtId="0" fontId="21" fillId="0" borderId="379">
      <alignment horizontal="left" vertical="center" wrapText="1" indent="2"/>
    </xf>
    <xf numFmtId="4" fontId="21" fillId="26" borderId="376"/>
    <xf numFmtId="0" fontId="27" fillId="52" borderId="375" applyNumberFormat="0" applyFont="0" applyAlignment="0" applyProtection="0"/>
    <xf numFmtId="0" fontId="49" fillId="49" borderId="181" applyNumberFormat="0" applyAlignment="0" applyProtection="0"/>
    <xf numFmtId="0" fontId="32" fillId="49" borderId="381" applyNumberFormat="0" applyAlignment="0" applyProtection="0"/>
    <xf numFmtId="0" fontId="52" fillId="0" borderId="382" applyNumberFormat="0" applyFill="0" applyAlignment="0" applyProtection="0"/>
    <xf numFmtId="4" fontId="21" fillId="0" borderId="376" applyFill="0" applyBorder="0" applyProtection="0">
      <alignment horizontal="right" vertical="center"/>
    </xf>
    <xf numFmtId="0" fontId="9" fillId="16" borderId="0" applyNumberFormat="0" applyBorder="0" applyAlignment="0" applyProtection="0"/>
    <xf numFmtId="0" fontId="52" fillId="0" borderId="382" applyNumberFormat="0" applyFill="0" applyAlignment="0" applyProtection="0"/>
    <xf numFmtId="4" fontId="23" fillId="25" borderId="376">
      <alignment horizontal="right" vertical="center"/>
    </xf>
    <xf numFmtId="0" fontId="18" fillId="27" borderId="378">
      <alignment horizontal="right" vertical="center"/>
    </xf>
    <xf numFmtId="0" fontId="33" fillId="49" borderId="381" applyNumberFormat="0" applyAlignment="0" applyProtection="0"/>
    <xf numFmtId="0" fontId="52" fillId="0" borderId="382" applyNumberFormat="0" applyFill="0" applyAlignment="0" applyProtection="0"/>
    <xf numFmtId="0" fontId="6" fillId="0" borderId="0" applyNumberFormat="0" applyFill="0" applyBorder="0" applyAlignment="0" applyProtection="0"/>
    <xf numFmtId="0" fontId="8" fillId="0" borderId="3" applyNumberFormat="0" applyFill="0" applyAlignment="0" applyProtection="0"/>
    <xf numFmtId="4" fontId="18" fillId="27" borderId="378">
      <alignment horizontal="right" vertical="center"/>
    </xf>
    <xf numFmtId="49" fontId="21" fillId="0" borderId="377" applyNumberFormat="0" applyFont="0" applyFill="0" applyBorder="0" applyProtection="0">
      <alignment horizontal="left" vertical="center" indent="5"/>
    </xf>
    <xf numFmtId="4" fontId="18" fillId="27" borderId="377">
      <alignment horizontal="right" vertical="center"/>
    </xf>
    <xf numFmtId="4" fontId="18" fillId="27" borderId="377">
      <alignment horizontal="right" vertical="center"/>
    </xf>
    <xf numFmtId="0" fontId="52" fillId="0" borderId="382" applyNumberFormat="0" applyFill="0" applyAlignment="0" applyProtection="0"/>
    <xf numFmtId="0" fontId="52" fillId="0" borderId="382" applyNumberFormat="0" applyFill="0" applyAlignment="0" applyProtection="0"/>
    <xf numFmtId="0" fontId="18" fillId="27" borderId="376">
      <alignment horizontal="right" vertical="center"/>
    </xf>
    <xf numFmtId="0" fontId="1" fillId="21" borderId="0" applyNumberFormat="0" applyBorder="0" applyAlignment="0" applyProtection="0"/>
    <xf numFmtId="0" fontId="18" fillId="25" borderId="376">
      <alignment horizontal="right" vertical="center"/>
    </xf>
    <xf numFmtId="4" fontId="18" fillId="25" borderId="376">
      <alignment horizontal="right" vertical="center"/>
    </xf>
    <xf numFmtId="0" fontId="23" fillId="25" borderId="376">
      <alignment horizontal="right" vertical="center"/>
    </xf>
    <xf numFmtId="4" fontId="23" fillId="25" borderId="376">
      <alignment horizontal="right" vertical="center"/>
    </xf>
    <xf numFmtId="0" fontId="18" fillId="27" borderId="376">
      <alignment horizontal="right" vertical="center"/>
    </xf>
    <xf numFmtId="4" fontId="18" fillId="27" borderId="376">
      <alignment horizontal="right" vertical="center"/>
    </xf>
    <xf numFmtId="0" fontId="18" fillId="27" borderId="376">
      <alignment horizontal="right" vertical="center"/>
    </xf>
    <xf numFmtId="4" fontId="18" fillId="27" borderId="376">
      <alignment horizontal="right" vertical="center"/>
    </xf>
    <xf numFmtId="0" fontId="18" fillId="27" borderId="377">
      <alignment horizontal="right" vertical="center"/>
    </xf>
    <xf numFmtId="4" fontId="18" fillId="27" borderId="377">
      <alignment horizontal="right" vertical="center"/>
    </xf>
    <xf numFmtId="0" fontId="18" fillId="27" borderId="378">
      <alignment horizontal="right" vertical="center"/>
    </xf>
    <xf numFmtId="4" fontId="18" fillId="27" borderId="378">
      <alignment horizontal="right" vertical="center"/>
    </xf>
    <xf numFmtId="0" fontId="33" fillId="49" borderId="381" applyNumberFormat="0" applyAlignment="0" applyProtection="0"/>
    <xf numFmtId="0" fontId="21" fillId="27" borderId="379">
      <alignment horizontal="left" vertical="center" wrapText="1" indent="2"/>
    </xf>
    <xf numFmtId="0" fontId="21" fillId="0" borderId="379">
      <alignment horizontal="left" vertical="center" wrapText="1" indent="2"/>
    </xf>
    <xf numFmtId="0" fontId="21" fillId="25" borderId="377">
      <alignment horizontal="left" vertical="center"/>
    </xf>
    <xf numFmtId="0" fontId="36" fillId="36" borderId="381" applyNumberFormat="0" applyAlignment="0" applyProtection="0"/>
    <xf numFmtId="0" fontId="45" fillId="36" borderId="381" applyNumberFormat="0" applyAlignment="0" applyProtection="0"/>
    <xf numFmtId="0" fontId="21" fillId="0" borderId="376">
      <alignment horizontal="right" vertical="center"/>
    </xf>
    <xf numFmtId="4" fontId="21" fillId="0" borderId="376">
      <alignment horizontal="right" vertical="center"/>
    </xf>
    <xf numFmtId="0" fontId="18" fillId="27" borderId="377">
      <alignment horizontal="right" vertical="center"/>
    </xf>
    <xf numFmtId="0" fontId="21" fillId="0" borderId="376" applyNumberFormat="0" applyFill="0" applyAlignment="0" applyProtection="0"/>
    <xf numFmtId="0" fontId="49" fillId="49" borderId="181" applyNumberFormat="0" applyAlignment="0" applyProtection="0"/>
    <xf numFmtId="167" fontId="21" fillId="53" borderId="376" applyNumberFormat="0" applyFont="0" applyBorder="0" applyAlignment="0" applyProtection="0">
      <alignment horizontal="right" vertical="center"/>
    </xf>
    <xf numFmtId="0" fontId="21" fillId="26" borderId="376"/>
    <xf numFmtId="4" fontId="21" fillId="26" borderId="376"/>
    <xf numFmtId="0" fontId="52" fillId="0" borderId="382" applyNumberFormat="0" applyFill="0" applyAlignment="0" applyProtection="0"/>
    <xf numFmtId="4" fontId="18" fillId="27" borderId="376">
      <alignment horizontal="right" vertical="center"/>
    </xf>
    <xf numFmtId="0" fontId="4" fillId="4" borderId="2" applyNumberFormat="0" applyAlignment="0" applyProtection="0"/>
    <xf numFmtId="167" fontId="21" fillId="53" borderId="376" applyNumberFormat="0" applyFont="0" applyBorder="0" applyAlignment="0" applyProtection="0">
      <alignment horizontal="right" vertical="center"/>
    </xf>
    <xf numFmtId="0" fontId="9" fillId="19" borderId="0" applyNumberFormat="0" applyBorder="0" applyAlignment="0" applyProtection="0"/>
    <xf numFmtId="0" fontId="45" fillId="36" borderId="381" applyNumberFormat="0" applyAlignment="0" applyProtection="0"/>
    <xf numFmtId="0" fontId="36" fillId="36" borderId="381" applyNumberFormat="0" applyAlignment="0" applyProtection="0"/>
    <xf numFmtId="0" fontId="1" fillId="5" borderId="0" applyNumberFormat="0" applyBorder="0" applyAlignment="0" applyProtection="0"/>
    <xf numFmtId="0" fontId="49" fillId="49" borderId="181" applyNumberFormat="0" applyAlignment="0" applyProtection="0"/>
    <xf numFmtId="0" fontId="18" fillId="27" borderId="376">
      <alignment horizontal="right" vertical="center"/>
    </xf>
    <xf numFmtId="0" fontId="1" fillId="18" borderId="0" applyNumberFormat="0" applyBorder="0" applyAlignment="0" applyProtection="0"/>
    <xf numFmtId="0" fontId="21" fillId="27" borderId="379">
      <alignment horizontal="left" vertical="center" wrapText="1" indent="2"/>
    </xf>
    <xf numFmtId="0" fontId="1" fillId="12" borderId="0" applyNumberFormat="0" applyBorder="0" applyAlignment="0" applyProtection="0"/>
    <xf numFmtId="0" fontId="49" fillId="49" borderId="181" applyNumberFormat="0" applyAlignment="0" applyProtection="0"/>
    <xf numFmtId="0" fontId="21" fillId="0" borderId="379">
      <alignment horizontal="left" vertical="center" wrapText="1" indent="2"/>
    </xf>
    <xf numFmtId="0" fontId="18" fillId="27" borderId="376">
      <alignment horizontal="right" vertical="center"/>
    </xf>
    <xf numFmtId="0" fontId="37" fillId="0" borderId="382" applyNumberFormat="0" applyFill="0" applyAlignment="0" applyProtection="0"/>
    <xf numFmtId="0" fontId="30" fillId="49" borderId="181" applyNumberFormat="0" applyAlignment="0" applyProtection="0"/>
    <xf numFmtId="0" fontId="30" fillId="49" borderId="181" applyNumberFormat="0" applyAlignment="0" applyProtection="0"/>
    <xf numFmtId="4" fontId="21" fillId="0" borderId="376">
      <alignment horizontal="right" vertical="center"/>
    </xf>
    <xf numFmtId="0" fontId="21" fillId="0" borderId="379">
      <alignment horizontal="left" vertical="center" wrapText="1" indent="2"/>
    </xf>
    <xf numFmtId="4" fontId="23" fillId="25" borderId="376">
      <alignment horizontal="right" vertical="center"/>
    </xf>
    <xf numFmtId="0" fontId="5" fillId="4" borderId="1" applyNumberFormat="0" applyAlignment="0" applyProtection="0"/>
    <xf numFmtId="0" fontId="1" fillId="12" borderId="0" applyNumberFormat="0" applyBorder="0" applyAlignment="0" applyProtection="0"/>
    <xf numFmtId="0" fontId="1" fillId="17" borderId="0" applyNumberFormat="0" applyBorder="0" applyAlignment="0" applyProtection="0"/>
    <xf numFmtId="49" fontId="21" fillId="0" borderId="377" applyNumberFormat="0" applyFont="0" applyFill="0" applyBorder="0" applyProtection="0">
      <alignment horizontal="left" vertical="center" indent="5"/>
    </xf>
    <xf numFmtId="0" fontId="21" fillId="0" borderId="376">
      <alignment horizontal="right" vertical="center"/>
    </xf>
    <xf numFmtId="4" fontId="21" fillId="0" borderId="376" applyFill="0" applyBorder="0" applyProtection="0">
      <alignment horizontal="right" vertical="center"/>
    </xf>
    <xf numFmtId="0" fontId="33" fillId="49" borderId="381" applyNumberFormat="0" applyAlignment="0" applyProtection="0"/>
    <xf numFmtId="0" fontId="23" fillId="25" borderId="376">
      <alignment horizontal="right" vertical="center"/>
    </xf>
    <xf numFmtId="0" fontId="18" fillId="25" borderId="376">
      <alignment horizontal="right" vertical="center"/>
    </xf>
    <xf numFmtId="0" fontId="45" fillId="36" borderId="381" applyNumberFormat="0" applyAlignment="0" applyProtection="0"/>
    <xf numFmtId="0" fontId="9" fillId="10" borderId="0" applyNumberFormat="0" applyBorder="0" applyAlignment="0" applyProtection="0"/>
    <xf numFmtId="0" fontId="21" fillId="27" borderId="379">
      <alignment horizontal="left" vertical="center" wrapText="1" indent="2"/>
    </xf>
    <xf numFmtId="0" fontId="32" fillId="49" borderId="381" applyNumberFormat="0" applyAlignment="0" applyProtection="0"/>
    <xf numFmtId="0" fontId="21" fillId="0" borderId="376">
      <alignment horizontal="right" vertical="center"/>
    </xf>
    <xf numFmtId="0" fontId="52" fillId="0" borderId="382" applyNumberFormat="0" applyFill="0" applyAlignment="0" applyProtection="0"/>
    <xf numFmtId="4" fontId="21" fillId="0" borderId="376" applyFill="0" applyBorder="0" applyProtection="0">
      <alignment horizontal="right" vertical="center"/>
    </xf>
    <xf numFmtId="0" fontId="19" fillId="52" borderId="375" applyNumberFormat="0" applyFont="0" applyAlignment="0" applyProtection="0"/>
    <xf numFmtId="0" fontId="45" fillId="36" borderId="381" applyNumberFormat="0" applyAlignment="0" applyProtection="0"/>
    <xf numFmtId="0" fontId="19" fillId="52" borderId="375" applyNumberFormat="0" applyFont="0" applyAlignment="0" applyProtection="0"/>
    <xf numFmtId="0" fontId="18" fillId="27" borderId="376">
      <alignment horizontal="right" vertical="center"/>
    </xf>
    <xf numFmtId="49" fontId="20" fillId="0" borderId="376" applyNumberFormat="0" applyFill="0" applyBorder="0" applyProtection="0">
      <alignment horizontal="left" vertical="center"/>
    </xf>
    <xf numFmtId="167" fontId="21" fillId="53" borderId="376" applyNumberFormat="0" applyFont="0" applyBorder="0" applyAlignment="0" applyProtection="0">
      <alignment horizontal="right" vertical="center"/>
    </xf>
    <xf numFmtId="0" fontId="33" fillId="49" borderId="381" applyNumberFormat="0" applyAlignment="0" applyProtection="0"/>
    <xf numFmtId="0" fontId="52" fillId="0" borderId="382" applyNumberFormat="0" applyFill="0" applyAlignment="0" applyProtection="0"/>
    <xf numFmtId="0" fontId="1" fillId="9" borderId="0" applyNumberFormat="0" applyBorder="0" applyAlignment="0" applyProtection="0"/>
    <xf numFmtId="0" fontId="1" fillId="14" borderId="0" applyNumberFormat="0" applyBorder="0" applyAlignment="0" applyProtection="0"/>
    <xf numFmtId="0" fontId="33" fillId="49" borderId="381" applyNumberFormat="0" applyAlignment="0" applyProtection="0"/>
    <xf numFmtId="0" fontId="1" fillId="11" borderId="0" applyNumberFormat="0" applyBorder="0" applyAlignment="0" applyProtection="0"/>
    <xf numFmtId="0" fontId="6" fillId="0" borderId="0" applyNumberFormat="0" applyFill="0" applyBorder="0" applyAlignment="0" applyProtection="0"/>
    <xf numFmtId="0" fontId="8" fillId="0" borderId="3" applyNumberFormat="0" applyFill="0" applyAlignment="0" applyProtection="0"/>
    <xf numFmtId="0" fontId="4" fillId="4" borderId="2" applyNumberFormat="0" applyAlignment="0" applyProtection="0"/>
    <xf numFmtId="0" fontId="19" fillId="52" borderId="375" applyNumberFormat="0" applyFont="0" applyAlignment="0" applyProtection="0"/>
    <xf numFmtId="0" fontId="37" fillId="0" borderId="382" applyNumberFormat="0" applyFill="0" applyAlignment="0" applyProtection="0"/>
    <xf numFmtId="0" fontId="30" fillId="49" borderId="181" applyNumberFormat="0" applyAlignment="0" applyProtection="0"/>
    <xf numFmtId="0" fontId="7" fillId="0" borderId="0" applyNumberFormat="0" applyFill="0" applyBorder="0" applyAlignment="0" applyProtection="0"/>
    <xf numFmtId="4" fontId="18" fillId="27" borderId="377">
      <alignment horizontal="right" vertical="center"/>
    </xf>
    <xf numFmtId="0" fontId="37" fillId="0" borderId="382" applyNumberFormat="0" applyFill="0" applyAlignment="0" applyProtection="0"/>
    <xf numFmtId="49" fontId="21" fillId="0" borderId="376" applyNumberFormat="0" applyFont="0" applyFill="0" applyBorder="0" applyProtection="0">
      <alignment horizontal="left" vertical="center" indent="2"/>
    </xf>
    <xf numFmtId="49" fontId="21" fillId="0" borderId="377" applyNumberFormat="0" applyFont="0" applyFill="0" applyBorder="0" applyProtection="0">
      <alignment horizontal="left" vertical="center" indent="5"/>
    </xf>
    <xf numFmtId="0" fontId="21" fillId="25" borderId="377">
      <alignment horizontal="left" vertical="center"/>
    </xf>
    <xf numFmtId="0" fontId="21" fillId="27" borderId="379">
      <alignment horizontal="left" vertical="center" wrapText="1" indent="2"/>
    </xf>
    <xf numFmtId="0" fontId="23" fillId="25" borderId="376">
      <alignment horizontal="right" vertical="center"/>
    </xf>
    <xf numFmtId="0" fontId="21" fillId="27" borderId="379">
      <alignment horizontal="left" vertical="center" wrapText="1" indent="2"/>
    </xf>
    <xf numFmtId="4" fontId="18" fillId="27" borderId="377">
      <alignment horizontal="right" vertical="center"/>
    </xf>
    <xf numFmtId="0" fontId="23" fillId="25" borderId="376">
      <alignment horizontal="right" vertical="center"/>
    </xf>
    <xf numFmtId="0" fontId="18" fillId="27" borderId="377">
      <alignment horizontal="right" vertical="center"/>
    </xf>
    <xf numFmtId="4" fontId="18" fillId="27" borderId="378">
      <alignment horizontal="right" vertical="center"/>
    </xf>
    <xf numFmtId="0" fontId="33" fillId="49" borderId="381" applyNumberFormat="0" applyAlignment="0" applyProtection="0"/>
    <xf numFmtId="4" fontId="21" fillId="0" borderId="376" applyFill="0" applyBorder="0" applyProtection="0">
      <alignment horizontal="right" vertical="center"/>
    </xf>
    <xf numFmtId="49" fontId="20" fillId="0" borderId="376" applyNumberFormat="0" applyFill="0" applyBorder="0" applyProtection="0">
      <alignment horizontal="left" vertical="center"/>
    </xf>
    <xf numFmtId="0" fontId="52" fillId="0" borderId="382" applyNumberFormat="0" applyFill="0" applyAlignment="0" applyProtection="0"/>
    <xf numFmtId="0" fontId="21" fillId="0" borderId="379">
      <alignment horizontal="left" vertical="center" wrapText="1" indent="2"/>
    </xf>
    <xf numFmtId="49" fontId="20" fillId="0" borderId="376" applyNumberFormat="0" applyFill="0" applyBorder="0" applyProtection="0">
      <alignment horizontal="left" vertical="center"/>
    </xf>
    <xf numFmtId="0" fontId="27" fillId="52" borderId="375" applyNumberFormat="0" applyFont="0" applyAlignment="0" applyProtection="0"/>
    <xf numFmtId="0" fontId="52" fillId="0" borderId="382" applyNumberFormat="0" applyFill="0" applyAlignment="0" applyProtection="0"/>
    <xf numFmtId="0" fontId="52" fillId="0" borderId="382" applyNumberFormat="0" applyFill="0" applyAlignment="0" applyProtection="0"/>
    <xf numFmtId="4" fontId="18" fillId="27" borderId="376">
      <alignment horizontal="right" vertical="center"/>
    </xf>
    <xf numFmtId="0" fontId="32" fillId="49" borderId="381" applyNumberFormat="0" applyAlignment="0" applyProtection="0"/>
    <xf numFmtId="0" fontId="30" fillId="49" borderId="181" applyNumberFormat="0" applyAlignment="0" applyProtection="0"/>
    <xf numFmtId="0" fontId="23" fillId="25" borderId="376">
      <alignment horizontal="right" vertical="center"/>
    </xf>
    <xf numFmtId="0" fontId="21" fillId="0" borderId="376">
      <alignment horizontal="right" vertical="center"/>
    </xf>
    <xf numFmtId="0" fontId="21" fillId="25" borderId="377">
      <alignment horizontal="left" vertical="center"/>
    </xf>
    <xf numFmtId="0" fontId="37" fillId="0" borderId="382" applyNumberFormat="0" applyFill="0" applyAlignment="0" applyProtection="0"/>
    <xf numFmtId="4" fontId="18" fillId="27" borderId="376">
      <alignment horizontal="right" vertical="center"/>
    </xf>
    <xf numFmtId="4" fontId="18" fillId="27" borderId="376">
      <alignment horizontal="right" vertical="center"/>
    </xf>
    <xf numFmtId="0" fontId="36" fillId="36" borderId="381" applyNumberFormat="0" applyAlignment="0" applyProtection="0"/>
    <xf numFmtId="0" fontId="52" fillId="0" borderId="382" applyNumberFormat="0" applyFill="0" applyAlignment="0" applyProtection="0"/>
    <xf numFmtId="0" fontId="27" fillId="52" borderId="375" applyNumberFormat="0" applyFont="0" applyAlignment="0" applyProtection="0"/>
    <xf numFmtId="0" fontId="9" fillId="19" borderId="0" applyNumberFormat="0" applyBorder="0" applyAlignment="0" applyProtection="0"/>
    <xf numFmtId="0" fontId="18" fillId="27" borderId="377">
      <alignment horizontal="right" vertical="center"/>
    </xf>
    <xf numFmtId="4" fontId="18" fillId="27" borderId="377">
      <alignment horizontal="right" vertical="center"/>
    </xf>
    <xf numFmtId="0" fontId="33" fillId="49" borderId="381" applyNumberFormat="0" applyAlignment="0" applyProtection="0"/>
    <xf numFmtId="0" fontId="27" fillId="52" borderId="375" applyNumberFormat="0" applyFont="0" applyAlignment="0" applyProtection="0"/>
    <xf numFmtId="0" fontId="21" fillId="27" borderId="379">
      <alignment horizontal="left" vertical="center" wrapText="1" indent="2"/>
    </xf>
    <xf numFmtId="0" fontId="23" fillId="25" borderId="376">
      <alignment horizontal="right" vertical="center"/>
    </xf>
    <xf numFmtId="0" fontId="21" fillId="26" borderId="376"/>
    <xf numFmtId="0" fontId="30" fillId="49" borderId="181" applyNumberFormat="0" applyAlignment="0" applyProtection="0"/>
    <xf numFmtId="0" fontId="32" fillId="49" borderId="381" applyNumberFormat="0" applyAlignment="0" applyProtection="0"/>
    <xf numFmtId="0" fontId="37" fillId="0" borderId="382" applyNumberFormat="0" applyFill="0" applyAlignment="0" applyProtection="0"/>
    <xf numFmtId="0" fontId="18" fillId="27" borderId="377">
      <alignment horizontal="right" vertical="center"/>
    </xf>
    <xf numFmtId="0" fontId="52" fillId="0" borderId="382" applyNumberFormat="0" applyFill="0" applyAlignment="0" applyProtection="0"/>
    <xf numFmtId="0" fontId="30" fillId="49" borderId="181" applyNumberFormat="0" applyAlignment="0" applyProtection="0"/>
    <xf numFmtId="0" fontId="21" fillId="0" borderId="376">
      <alignment horizontal="right" vertical="center"/>
    </xf>
    <xf numFmtId="0" fontId="1" fillId="21" borderId="0" applyNumberFormat="0" applyBorder="0" applyAlignment="0" applyProtection="0"/>
    <xf numFmtId="0" fontId="52" fillId="0" borderId="382" applyNumberFormat="0" applyFill="0" applyAlignment="0" applyProtection="0"/>
    <xf numFmtId="4" fontId="21" fillId="26" borderId="376"/>
    <xf numFmtId="4" fontId="21" fillId="26" borderId="376"/>
    <xf numFmtId="0" fontId="30" fillId="49" borderId="181" applyNumberFormat="0" applyAlignment="0" applyProtection="0"/>
    <xf numFmtId="0" fontId="21" fillId="0" borderId="379">
      <alignment horizontal="left" vertical="center" wrapText="1" indent="2"/>
    </xf>
    <xf numFmtId="0" fontId="45" fillId="36" borderId="381" applyNumberFormat="0" applyAlignment="0" applyProtection="0"/>
    <xf numFmtId="49" fontId="20" fillId="0" borderId="376" applyNumberFormat="0" applyFill="0" applyBorder="0" applyProtection="0">
      <alignment horizontal="left" vertical="center"/>
    </xf>
    <xf numFmtId="0" fontId="21" fillId="0" borderId="376" applyNumberFormat="0" applyFill="0" applyAlignment="0" applyProtection="0"/>
    <xf numFmtId="49" fontId="21" fillId="0" borderId="377" applyNumberFormat="0" applyFont="0" applyFill="0" applyBorder="0" applyProtection="0">
      <alignment horizontal="left" vertical="center" indent="5"/>
    </xf>
    <xf numFmtId="4" fontId="23" fillId="25" borderId="376">
      <alignment horizontal="right" vertical="center"/>
    </xf>
    <xf numFmtId="0" fontId="32" fillId="49" borderId="381" applyNumberFormat="0" applyAlignment="0" applyProtection="0"/>
    <xf numFmtId="0" fontId="52" fillId="0" borderId="382" applyNumberFormat="0" applyFill="0" applyAlignment="0" applyProtection="0"/>
    <xf numFmtId="4" fontId="21" fillId="26" borderId="376"/>
    <xf numFmtId="0" fontId="9" fillId="16" borderId="0" applyNumberFormat="0" applyBorder="0" applyAlignment="0" applyProtection="0"/>
    <xf numFmtId="0" fontId="21" fillId="0" borderId="376" applyNumberFormat="0" applyFill="0" applyAlignment="0" applyProtection="0"/>
    <xf numFmtId="0" fontId="52" fillId="0" borderId="382" applyNumberFormat="0" applyFill="0" applyAlignment="0" applyProtection="0"/>
    <xf numFmtId="4" fontId="18" fillId="27" borderId="377">
      <alignment horizontal="right" vertical="center"/>
    </xf>
    <xf numFmtId="0" fontId="36" fillId="36" borderId="381" applyNumberFormat="0" applyAlignment="0" applyProtection="0"/>
    <xf numFmtId="49" fontId="20" fillId="0" borderId="376" applyNumberFormat="0" applyFill="0" applyBorder="0" applyProtection="0">
      <alignment horizontal="left" vertical="center"/>
    </xf>
    <xf numFmtId="167" fontId="21" fillId="53" borderId="376" applyNumberFormat="0" applyFont="0" applyBorder="0" applyAlignment="0" applyProtection="0">
      <alignment horizontal="right" vertical="center"/>
    </xf>
    <xf numFmtId="0" fontId="49" fillId="49" borderId="181" applyNumberFormat="0" applyAlignment="0" applyProtection="0"/>
    <xf numFmtId="0" fontId="52" fillId="0" borderId="382" applyNumberFormat="0" applyFill="0" applyAlignment="0" applyProtection="0"/>
    <xf numFmtId="0" fontId="37" fillId="0" borderId="382" applyNumberFormat="0" applyFill="0" applyAlignment="0" applyProtection="0"/>
    <xf numFmtId="0" fontId="18" fillId="27" borderId="376">
      <alignment horizontal="right" vertical="center"/>
    </xf>
    <xf numFmtId="4" fontId="18" fillId="27" borderId="376">
      <alignment horizontal="right" vertical="center"/>
    </xf>
    <xf numFmtId="4" fontId="18" fillId="27" borderId="378">
      <alignment horizontal="right" vertical="center"/>
    </xf>
    <xf numFmtId="0" fontId="27" fillId="52" borderId="375" applyNumberFormat="0" applyFont="0" applyAlignment="0" applyProtection="0"/>
    <xf numFmtId="0" fontId="18" fillId="27" borderId="377">
      <alignment horizontal="right" vertical="center"/>
    </xf>
    <xf numFmtId="4" fontId="18" fillId="27" borderId="376">
      <alignment horizontal="right" vertical="center"/>
    </xf>
    <xf numFmtId="49" fontId="21" fillId="0" borderId="376" applyNumberFormat="0" applyFont="0" applyFill="0" applyBorder="0" applyProtection="0">
      <alignment horizontal="left" vertical="center" indent="2"/>
    </xf>
    <xf numFmtId="4" fontId="18" fillId="27" borderId="377">
      <alignment horizontal="right" vertical="center"/>
    </xf>
    <xf numFmtId="0" fontId="32" fillId="49" borderId="381" applyNumberFormat="0" applyAlignment="0" applyProtection="0"/>
    <xf numFmtId="0" fontId="21" fillId="26" borderId="376"/>
    <xf numFmtId="0" fontId="18" fillId="27" borderId="378">
      <alignment horizontal="right" vertical="center"/>
    </xf>
    <xf numFmtId="0" fontId="21" fillId="27" borderId="379">
      <alignment horizontal="left" vertical="center" wrapText="1" indent="2"/>
    </xf>
    <xf numFmtId="0" fontId="21" fillId="0" borderId="379">
      <alignment horizontal="left" vertical="center" wrapText="1" indent="2"/>
    </xf>
    <xf numFmtId="0" fontId="21" fillId="26" borderId="376"/>
    <xf numFmtId="0" fontId="6" fillId="0" borderId="0" applyNumberFormat="0" applyFill="0" applyBorder="0" applyAlignment="0" applyProtection="0"/>
    <xf numFmtId="0" fontId="32" fillId="49" borderId="381" applyNumberFormat="0" applyAlignment="0" applyProtection="0"/>
    <xf numFmtId="4" fontId="21" fillId="26" borderId="376"/>
    <xf numFmtId="0" fontId="4" fillId="4" borderId="2" applyNumberFormat="0" applyAlignment="0" applyProtection="0"/>
    <xf numFmtId="0" fontId="4" fillId="4" borderId="2" applyNumberFormat="0" applyAlignment="0" applyProtection="0"/>
    <xf numFmtId="0" fontId="33" fillId="49" borderId="381" applyNumberFormat="0" applyAlignment="0" applyProtection="0"/>
    <xf numFmtId="0" fontId="52" fillId="0" borderId="382" applyNumberFormat="0" applyFill="0" applyAlignment="0" applyProtection="0"/>
    <xf numFmtId="49" fontId="21" fillId="0" borderId="376" applyNumberFormat="0" applyFont="0" applyFill="0" applyBorder="0" applyProtection="0">
      <alignment horizontal="left" vertical="center" indent="2"/>
    </xf>
    <xf numFmtId="0" fontId="21" fillId="0" borderId="379">
      <alignment horizontal="left" vertical="center" wrapText="1" indent="2"/>
    </xf>
    <xf numFmtId="0" fontId="1" fillId="15" borderId="0" applyNumberFormat="0" applyBorder="0" applyAlignment="0" applyProtection="0"/>
    <xf numFmtId="0" fontId="37" fillId="0" borderId="382" applyNumberFormat="0" applyFill="0" applyAlignment="0" applyProtection="0"/>
    <xf numFmtId="0" fontId="30" fillId="49" borderId="181" applyNumberFormat="0" applyAlignment="0" applyProtection="0"/>
    <xf numFmtId="0" fontId="1" fillId="14" borderId="0" applyNumberFormat="0" applyBorder="0" applyAlignment="0" applyProtection="0"/>
    <xf numFmtId="49" fontId="20" fillId="0" borderId="376" applyNumberFormat="0" applyFill="0" applyBorder="0" applyProtection="0">
      <alignment horizontal="left" vertical="center"/>
    </xf>
    <xf numFmtId="0" fontId="45" fillId="36" borderId="381" applyNumberFormat="0" applyAlignment="0" applyProtection="0"/>
    <xf numFmtId="0" fontId="18" fillId="27" borderId="376">
      <alignment horizontal="right" vertical="center"/>
    </xf>
    <xf numFmtId="0" fontId="18" fillId="25" borderId="376">
      <alignment horizontal="right" vertical="center"/>
    </xf>
    <xf numFmtId="0" fontId="27" fillId="52" borderId="375" applyNumberFormat="0" applyFont="0" applyAlignment="0" applyProtection="0"/>
    <xf numFmtId="0" fontId="52" fillId="0" borderId="382" applyNumberFormat="0" applyFill="0" applyAlignment="0" applyProtection="0"/>
    <xf numFmtId="0" fontId="45" fillId="36" borderId="381" applyNumberFormat="0" applyAlignment="0" applyProtection="0"/>
    <xf numFmtId="0" fontId="27" fillId="52" borderId="375" applyNumberFormat="0" applyFont="0" applyAlignment="0" applyProtection="0"/>
    <xf numFmtId="0" fontId="21" fillId="0" borderId="376">
      <alignment horizontal="right" vertical="center"/>
    </xf>
    <xf numFmtId="0" fontId="18" fillId="25" borderId="376">
      <alignment horizontal="right" vertical="center"/>
    </xf>
    <xf numFmtId="0" fontId="21" fillId="0" borderId="376">
      <alignment horizontal="right" vertical="center"/>
    </xf>
    <xf numFmtId="0" fontId="49" fillId="49" borderId="181" applyNumberFormat="0" applyAlignment="0" applyProtection="0"/>
    <xf numFmtId="0" fontId="33" fillId="49" borderId="381" applyNumberFormat="0" applyAlignment="0" applyProtection="0"/>
    <xf numFmtId="0" fontId="36" fillId="36" borderId="381" applyNumberFormat="0" applyAlignment="0" applyProtection="0"/>
    <xf numFmtId="0" fontId="21" fillId="0" borderId="376" applyNumberFormat="0" applyFill="0" applyAlignment="0" applyProtection="0"/>
    <xf numFmtId="0" fontId="18" fillId="27" borderId="376">
      <alignment horizontal="right" vertical="center"/>
    </xf>
    <xf numFmtId="4" fontId="18" fillId="27" borderId="378">
      <alignment horizontal="right" vertical="center"/>
    </xf>
    <xf numFmtId="0" fontId="33" fillId="49" borderId="381" applyNumberFormat="0" applyAlignment="0" applyProtection="0"/>
    <xf numFmtId="0" fontId="49" fillId="49" borderId="181" applyNumberFormat="0" applyAlignment="0" applyProtection="0"/>
    <xf numFmtId="4" fontId="18" fillId="25" borderId="376">
      <alignment horizontal="right" vertical="center"/>
    </xf>
    <xf numFmtId="4" fontId="23" fillId="25" borderId="376">
      <alignment horizontal="right" vertical="center"/>
    </xf>
    <xf numFmtId="0" fontId="27" fillId="52" borderId="375" applyNumberFormat="0" applyFont="0" applyAlignment="0" applyProtection="0"/>
    <xf numFmtId="0" fontId="23" fillId="25" borderId="376">
      <alignment horizontal="right" vertical="center"/>
    </xf>
    <xf numFmtId="49" fontId="21" fillId="0" borderId="376" applyNumberFormat="0" applyFont="0" applyFill="0" applyBorder="0" applyProtection="0">
      <alignment horizontal="left" vertical="center" indent="2"/>
    </xf>
    <xf numFmtId="49" fontId="21" fillId="0" borderId="376" applyNumberFormat="0" applyFont="0" applyFill="0" applyBorder="0" applyProtection="0">
      <alignment horizontal="left" vertical="center" indent="2"/>
    </xf>
    <xf numFmtId="0" fontId="33" fillId="49" borderId="381" applyNumberFormat="0" applyAlignment="0" applyProtection="0"/>
    <xf numFmtId="0" fontId="30" fillId="49" borderId="181" applyNumberFormat="0" applyAlignment="0" applyProtection="0"/>
    <xf numFmtId="0" fontId="33" fillId="49" borderId="381" applyNumberFormat="0" applyAlignment="0" applyProtection="0"/>
    <xf numFmtId="0" fontId="33" fillId="49" borderId="381" applyNumberFormat="0" applyAlignment="0" applyProtection="0"/>
    <xf numFmtId="0" fontId="52" fillId="0" borderId="382" applyNumberFormat="0" applyFill="0" applyAlignment="0" applyProtection="0"/>
    <xf numFmtId="0" fontId="9" fillId="22" borderId="0" applyNumberFormat="0" applyBorder="0" applyAlignment="0" applyProtection="0"/>
    <xf numFmtId="0" fontId="1" fillId="20" borderId="0" applyNumberFormat="0" applyBorder="0" applyAlignment="0" applyProtection="0"/>
    <xf numFmtId="0" fontId="33" fillId="49" borderId="381" applyNumberFormat="0" applyAlignment="0" applyProtection="0"/>
    <xf numFmtId="0" fontId="1" fillId="6" borderId="0" applyNumberFormat="0" applyBorder="0" applyAlignment="0" applyProtection="0"/>
    <xf numFmtId="0" fontId="9" fillId="13"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52" fillId="0" borderId="382" applyNumberFormat="0" applyFill="0" applyAlignment="0" applyProtection="0"/>
    <xf numFmtId="0" fontId="9" fillId="10" borderId="0" applyNumberFormat="0" applyBorder="0" applyAlignment="0" applyProtection="0"/>
    <xf numFmtId="0" fontId="1" fillId="18" borderId="0" applyNumberFormat="0" applyBorder="0" applyAlignment="0" applyProtection="0"/>
    <xf numFmtId="0" fontId="1" fillId="8" borderId="0" applyNumberFormat="0" applyBorder="0" applyAlignment="0" applyProtection="0"/>
    <xf numFmtId="0" fontId="9" fillId="7" borderId="0" applyNumberFormat="0" applyBorder="0" applyAlignment="0" applyProtection="0"/>
    <xf numFmtId="0" fontId="5" fillId="4" borderId="1" applyNumberFormat="0" applyAlignment="0" applyProtection="0"/>
    <xf numFmtId="0" fontId="36" fillId="36" borderId="381" applyNumberFormat="0" applyAlignment="0" applyProtection="0"/>
    <xf numFmtId="0" fontId="7" fillId="0" borderId="0" applyNumberFormat="0" applyFill="0" applyBorder="0" applyAlignment="0" applyProtection="0"/>
    <xf numFmtId="0" fontId="18" fillId="27" borderId="377">
      <alignment horizontal="right" vertical="center"/>
    </xf>
    <xf numFmtId="0" fontId="21" fillId="26" borderId="376"/>
    <xf numFmtId="0" fontId="49" fillId="49" borderId="181" applyNumberFormat="0" applyAlignment="0" applyProtection="0"/>
    <xf numFmtId="0" fontId="21" fillId="0" borderId="376" applyNumberFormat="0" applyFill="0" applyAlignment="0" applyProtection="0"/>
    <xf numFmtId="0" fontId="45" fillId="36" borderId="381" applyNumberFormat="0" applyAlignment="0" applyProtection="0"/>
    <xf numFmtId="0" fontId="19" fillId="52" borderId="375" applyNumberFormat="0" applyFont="0" applyAlignment="0" applyProtection="0"/>
    <xf numFmtId="0" fontId="49" fillId="49" borderId="181" applyNumberFormat="0" applyAlignment="0" applyProtection="0"/>
    <xf numFmtId="0" fontId="23" fillId="25" borderId="376">
      <alignment horizontal="right" vertical="center"/>
    </xf>
    <xf numFmtId="0" fontId="4" fillId="4" borderId="2" applyNumberFormat="0" applyAlignment="0" applyProtection="0"/>
    <xf numFmtId="4" fontId="18" fillId="27" borderId="376">
      <alignment horizontal="right" vertical="center"/>
    </xf>
    <xf numFmtId="0" fontId="21" fillId="26" borderId="376"/>
    <xf numFmtId="0" fontId="32" fillId="49" borderId="381" applyNumberFormat="0" applyAlignment="0" applyProtection="0"/>
    <xf numFmtId="0" fontId="18" fillId="25" borderId="376">
      <alignment horizontal="right" vertical="center"/>
    </xf>
    <xf numFmtId="0" fontId="21" fillId="0" borderId="376">
      <alignment horizontal="right" vertical="center"/>
    </xf>
    <xf numFmtId="0" fontId="52" fillId="0" borderId="382" applyNumberFormat="0" applyFill="0" applyAlignment="0" applyProtection="0"/>
    <xf numFmtId="0" fontId="21" fillId="25" borderId="377">
      <alignment horizontal="left" vertical="center"/>
    </xf>
    <xf numFmtId="0" fontId="45" fillId="36" borderId="381" applyNumberFormat="0" applyAlignment="0" applyProtection="0"/>
    <xf numFmtId="167" fontId="21" fillId="53" borderId="376" applyNumberFormat="0" applyFont="0" applyBorder="0" applyAlignment="0" applyProtection="0">
      <alignment horizontal="right" vertical="center"/>
    </xf>
    <xf numFmtId="0" fontId="27" fillId="52" borderId="375" applyNumberFormat="0" applyFont="0" applyAlignment="0" applyProtection="0"/>
    <xf numFmtId="0" fontId="21" fillId="0" borderId="379">
      <alignment horizontal="left" vertical="center" wrapText="1" indent="2"/>
    </xf>
    <xf numFmtId="4" fontId="21" fillId="26" borderId="376"/>
    <xf numFmtId="49" fontId="20" fillId="0" borderId="376" applyNumberFormat="0" applyFill="0" applyBorder="0" applyProtection="0">
      <alignment horizontal="left" vertical="center"/>
    </xf>
    <xf numFmtId="0" fontId="21" fillId="0" borderId="376">
      <alignment horizontal="right" vertical="center"/>
    </xf>
    <xf numFmtId="4" fontId="18" fillId="27" borderId="378">
      <alignment horizontal="right" vertical="center"/>
    </xf>
    <xf numFmtId="4" fontId="18" fillId="27" borderId="376">
      <alignment horizontal="right" vertical="center"/>
    </xf>
    <xf numFmtId="4" fontId="18" fillId="27" borderId="376">
      <alignment horizontal="right" vertical="center"/>
    </xf>
    <xf numFmtId="0" fontId="23" fillId="25" borderId="376">
      <alignment horizontal="right" vertical="center"/>
    </xf>
    <xf numFmtId="0" fontId="18" fillId="25" borderId="376">
      <alignment horizontal="right" vertical="center"/>
    </xf>
    <xf numFmtId="49" fontId="21" fillId="0" borderId="376" applyNumberFormat="0" applyFont="0" applyFill="0" applyBorder="0" applyProtection="0">
      <alignment horizontal="left" vertical="center" indent="2"/>
    </xf>
    <xf numFmtId="0" fontId="45" fillId="36" borderId="381" applyNumberFormat="0" applyAlignment="0" applyProtection="0"/>
    <xf numFmtId="0" fontId="30" fillId="49" borderId="181" applyNumberFormat="0" applyAlignment="0" applyProtection="0"/>
    <xf numFmtId="49" fontId="21" fillId="0" borderId="376" applyNumberFormat="0" applyFont="0" applyFill="0" applyBorder="0" applyProtection="0">
      <alignment horizontal="left" vertical="center" indent="2"/>
    </xf>
    <xf numFmtId="0" fontId="36" fillId="36" borderId="381" applyNumberFormat="0" applyAlignment="0" applyProtection="0"/>
    <xf numFmtId="4" fontId="21" fillId="0" borderId="376" applyFill="0" applyBorder="0" applyProtection="0">
      <alignment horizontal="right" vertical="center"/>
    </xf>
    <xf numFmtId="0" fontId="33" fillId="49" borderId="381" applyNumberFormat="0" applyAlignment="0" applyProtection="0"/>
    <xf numFmtId="0" fontId="52" fillId="0" borderId="382" applyNumberFormat="0" applyFill="0" applyAlignment="0" applyProtection="0"/>
    <xf numFmtId="0" fontId="49" fillId="49" borderId="181" applyNumberFormat="0" applyAlignment="0" applyProtection="0"/>
    <xf numFmtId="0" fontId="21" fillId="0" borderId="376" applyNumberFormat="0" applyFill="0" applyAlignment="0" applyProtection="0"/>
    <xf numFmtId="4" fontId="21" fillId="0" borderId="376">
      <alignment horizontal="right" vertical="center"/>
    </xf>
    <xf numFmtId="0" fontId="21" fillId="0" borderId="376">
      <alignment horizontal="right" vertical="center"/>
    </xf>
    <xf numFmtId="0" fontId="45" fillId="36" borderId="381" applyNumberFormat="0" applyAlignment="0" applyProtection="0"/>
    <xf numFmtId="0" fontId="30" fillId="49" borderId="181" applyNumberFormat="0" applyAlignment="0" applyProtection="0"/>
    <xf numFmtId="0" fontId="32" fillId="49" borderId="381" applyNumberFormat="0" applyAlignment="0" applyProtection="0"/>
    <xf numFmtId="0" fontId="21" fillId="27" borderId="379">
      <alignment horizontal="left" vertical="center" wrapText="1" indent="2"/>
    </xf>
    <xf numFmtId="0" fontId="33" fillId="49" borderId="381" applyNumberFormat="0" applyAlignment="0" applyProtection="0"/>
    <xf numFmtId="0" fontId="33" fillId="49" borderId="381" applyNumberFormat="0" applyAlignment="0" applyProtection="0"/>
    <xf numFmtId="4" fontId="18" fillId="27" borderId="377">
      <alignment horizontal="right" vertical="center"/>
    </xf>
    <xf numFmtId="0" fontId="18" fillId="27" borderId="377">
      <alignment horizontal="right" vertical="center"/>
    </xf>
    <xf numFmtId="0" fontId="18" fillId="27" borderId="376">
      <alignment horizontal="right" vertical="center"/>
    </xf>
    <xf numFmtId="4" fontId="23" fillId="25" borderId="376">
      <alignment horizontal="right" vertical="center"/>
    </xf>
    <xf numFmtId="0" fontId="36" fillId="36" borderId="381" applyNumberFormat="0" applyAlignment="0" applyProtection="0"/>
    <xf numFmtId="0" fontId="37" fillId="0" borderId="382" applyNumberFormat="0" applyFill="0" applyAlignment="0" applyProtection="0"/>
    <xf numFmtId="0" fontId="52" fillId="0" borderId="382" applyNumberFormat="0" applyFill="0" applyAlignment="0" applyProtection="0"/>
    <xf numFmtId="0" fontId="27" fillId="52" borderId="375" applyNumberFormat="0" applyFont="0" applyAlignment="0" applyProtection="0"/>
    <xf numFmtId="0" fontId="45" fillId="36" borderId="381" applyNumberFormat="0" applyAlignment="0" applyProtection="0"/>
    <xf numFmtId="49" fontId="20" fillId="0" borderId="376" applyNumberFormat="0" applyFill="0" applyBorder="0" applyProtection="0">
      <alignment horizontal="left" vertical="center"/>
    </xf>
    <xf numFmtId="0" fontId="21" fillId="27" borderId="379">
      <alignment horizontal="left" vertical="center" wrapText="1" indent="2"/>
    </xf>
    <xf numFmtId="0" fontId="33" fillId="49" borderId="381" applyNumberFormat="0" applyAlignment="0" applyProtection="0"/>
    <xf numFmtId="0" fontId="21" fillId="0" borderId="379">
      <alignment horizontal="left" vertical="center" wrapText="1" indent="2"/>
    </xf>
    <xf numFmtId="0" fontId="27" fillId="52" borderId="375" applyNumberFormat="0" applyFont="0" applyAlignment="0" applyProtection="0"/>
    <xf numFmtId="0" fontId="19" fillId="52" borderId="375" applyNumberFormat="0" applyFont="0" applyAlignment="0" applyProtection="0"/>
    <xf numFmtId="0" fontId="49" fillId="49" borderId="181" applyNumberFormat="0" applyAlignment="0" applyProtection="0"/>
    <xf numFmtId="0" fontId="52" fillId="0" borderId="382" applyNumberFormat="0" applyFill="0" applyAlignment="0" applyProtection="0"/>
    <xf numFmtId="4" fontId="21" fillId="26" borderId="376"/>
    <xf numFmtId="0" fontId="18" fillId="27" borderId="376">
      <alignment horizontal="right" vertical="center"/>
    </xf>
    <xf numFmtId="0" fontId="52" fillId="0" borderId="382" applyNumberFormat="0" applyFill="0" applyAlignment="0" applyProtection="0"/>
    <xf numFmtId="4" fontId="18" fillId="27" borderId="378">
      <alignment horizontal="right" vertical="center"/>
    </xf>
    <xf numFmtId="0" fontId="32" fillId="49" borderId="381" applyNumberFormat="0" applyAlignment="0" applyProtection="0"/>
    <xf numFmtId="0" fontId="18" fillId="27" borderId="377">
      <alignment horizontal="right" vertical="center"/>
    </xf>
    <xf numFmtId="0" fontId="33" fillId="49" borderId="381" applyNumberFormat="0" applyAlignment="0" applyProtection="0"/>
    <xf numFmtId="0" fontId="37" fillId="0" borderId="382" applyNumberFormat="0" applyFill="0" applyAlignment="0" applyProtection="0"/>
    <xf numFmtId="0" fontId="27" fillId="52" borderId="375" applyNumberFormat="0" applyFont="0" applyAlignment="0" applyProtection="0"/>
    <xf numFmtId="4" fontId="18" fillId="27" borderId="377">
      <alignment horizontal="right" vertical="center"/>
    </xf>
    <xf numFmtId="0" fontId="21" fillId="27" borderId="379">
      <alignment horizontal="left" vertical="center" wrapText="1" indent="2"/>
    </xf>
    <xf numFmtId="0" fontId="21" fillId="26" borderId="376"/>
    <xf numFmtId="167" fontId="21" fillId="53" borderId="376" applyNumberFormat="0" applyFont="0" applyBorder="0" applyAlignment="0" applyProtection="0">
      <alignment horizontal="right" vertical="center"/>
    </xf>
    <xf numFmtId="0" fontId="21" fillId="0" borderId="376" applyNumberFormat="0" applyFill="0" applyAlignment="0" applyProtection="0"/>
    <xf numFmtId="4" fontId="21" fillId="0" borderId="376" applyFill="0" applyBorder="0" applyProtection="0">
      <alignment horizontal="right" vertical="center"/>
    </xf>
    <xf numFmtId="4" fontId="18" fillId="25" borderId="376">
      <alignment horizontal="right" vertical="center"/>
    </xf>
    <xf numFmtId="0" fontId="37" fillId="0" borderId="382" applyNumberFormat="0" applyFill="0" applyAlignment="0" applyProtection="0"/>
    <xf numFmtId="49" fontId="20" fillId="0" borderId="376" applyNumberFormat="0" applyFill="0" applyBorder="0" applyProtection="0">
      <alignment horizontal="left" vertical="center"/>
    </xf>
    <xf numFmtId="49" fontId="21" fillId="0" borderId="377" applyNumberFormat="0" applyFont="0" applyFill="0" applyBorder="0" applyProtection="0">
      <alignment horizontal="left" vertical="center" indent="5"/>
    </xf>
    <xf numFmtId="0" fontId="21" fillId="25" borderId="377">
      <alignment horizontal="left" vertical="center"/>
    </xf>
    <xf numFmtId="0" fontId="33" fillId="49" borderId="381" applyNumberFormat="0" applyAlignment="0" applyProtection="0"/>
    <xf numFmtId="4" fontId="18" fillId="27" borderId="378">
      <alignment horizontal="right" vertical="center"/>
    </xf>
    <xf numFmtId="0" fontId="45" fillId="36" borderId="381" applyNumberFormat="0" applyAlignment="0" applyProtection="0"/>
    <xf numFmtId="0" fontId="45" fillId="36" borderId="381" applyNumberFormat="0" applyAlignment="0" applyProtection="0"/>
    <xf numFmtId="0" fontId="27" fillId="52" borderId="375" applyNumberFormat="0" applyFont="0" applyAlignment="0" applyProtection="0"/>
    <xf numFmtId="0" fontId="49" fillId="49" borderId="181" applyNumberFormat="0" applyAlignment="0" applyProtection="0"/>
    <xf numFmtId="0" fontId="52" fillId="0" borderId="382" applyNumberFormat="0" applyFill="0" applyAlignment="0" applyProtection="0"/>
    <xf numFmtId="0" fontId="18" fillId="27" borderId="376">
      <alignment horizontal="right" vertical="center"/>
    </xf>
    <xf numFmtId="0" fontId="19" fillId="52" borderId="375" applyNumberFormat="0" applyFont="0" applyAlignment="0" applyProtection="0"/>
    <xf numFmtId="4" fontId="21" fillId="0" borderId="376">
      <alignment horizontal="right" vertical="center"/>
    </xf>
    <xf numFmtId="0" fontId="52" fillId="0" borderId="382" applyNumberFormat="0" applyFill="0" applyAlignment="0" applyProtection="0"/>
    <xf numFmtId="0" fontId="18" fillId="27" borderId="376">
      <alignment horizontal="right" vertical="center"/>
    </xf>
    <xf numFmtId="0" fontId="18" fillId="27" borderId="376">
      <alignment horizontal="right" vertical="center"/>
    </xf>
    <xf numFmtId="4" fontId="23" fillId="25" borderId="376">
      <alignment horizontal="right" vertical="center"/>
    </xf>
    <xf numFmtId="0" fontId="18" fillId="25" borderId="376">
      <alignment horizontal="right" vertical="center"/>
    </xf>
    <xf numFmtId="4" fontId="18" fillId="25" borderId="376">
      <alignment horizontal="right" vertical="center"/>
    </xf>
    <xf numFmtId="0" fontId="23" fillId="25" borderId="376">
      <alignment horizontal="right" vertical="center"/>
    </xf>
    <xf numFmtId="4" fontId="23" fillId="25" borderId="376">
      <alignment horizontal="right" vertical="center"/>
    </xf>
    <xf numFmtId="0" fontId="18" fillId="27" borderId="376">
      <alignment horizontal="right" vertical="center"/>
    </xf>
    <xf numFmtId="4" fontId="18" fillId="27" borderId="376">
      <alignment horizontal="right" vertical="center"/>
    </xf>
    <xf numFmtId="0" fontId="18" fillId="27" borderId="376">
      <alignment horizontal="right" vertical="center"/>
    </xf>
    <xf numFmtId="4" fontId="18" fillId="27" borderId="376">
      <alignment horizontal="right" vertical="center"/>
    </xf>
    <xf numFmtId="0" fontId="18" fillId="27" borderId="377">
      <alignment horizontal="right" vertical="center"/>
    </xf>
    <xf numFmtId="4" fontId="18" fillId="27" borderId="377">
      <alignment horizontal="right" vertical="center"/>
    </xf>
    <xf numFmtId="0" fontId="18" fillId="27" borderId="378">
      <alignment horizontal="right" vertical="center"/>
    </xf>
    <xf numFmtId="4" fontId="18" fillId="27" borderId="378">
      <alignment horizontal="right" vertical="center"/>
    </xf>
    <xf numFmtId="0" fontId="33" fillId="49" borderId="381" applyNumberFormat="0" applyAlignment="0" applyProtection="0"/>
    <xf numFmtId="0" fontId="21" fillId="27" borderId="379">
      <alignment horizontal="left" vertical="center" wrapText="1" indent="2"/>
    </xf>
    <xf numFmtId="0" fontId="21" fillId="0" borderId="379">
      <alignment horizontal="left" vertical="center" wrapText="1" indent="2"/>
    </xf>
    <xf numFmtId="0" fontId="21" fillId="25" borderId="377">
      <alignment horizontal="left" vertical="center"/>
    </xf>
    <xf numFmtId="0" fontId="45" fillId="36" borderId="381" applyNumberFormat="0" applyAlignment="0" applyProtection="0"/>
    <xf numFmtId="0" fontId="21" fillId="0" borderId="376">
      <alignment horizontal="right" vertical="center"/>
    </xf>
    <xf numFmtId="4" fontId="21" fillId="0" borderId="376">
      <alignment horizontal="right" vertical="center"/>
    </xf>
    <xf numFmtId="0" fontId="21" fillId="0" borderId="376" applyNumberFormat="0" applyFill="0" applyAlignment="0" applyProtection="0"/>
    <xf numFmtId="0" fontId="49" fillId="49" borderId="181" applyNumberFormat="0" applyAlignment="0" applyProtection="0"/>
    <xf numFmtId="167" fontId="21" fillId="53" borderId="376" applyNumberFormat="0" applyFont="0" applyBorder="0" applyAlignment="0" applyProtection="0">
      <alignment horizontal="right" vertical="center"/>
    </xf>
    <xf numFmtId="0" fontId="21" fillId="26" borderId="376"/>
    <xf numFmtId="4" fontId="21" fillId="26" borderId="376"/>
    <xf numFmtId="0" fontId="52" fillId="0" borderId="382" applyNumberFormat="0" applyFill="0" applyAlignment="0" applyProtection="0"/>
    <xf numFmtId="0" fontId="19" fillId="52" borderId="375" applyNumberFormat="0" applyFont="0" applyAlignment="0" applyProtection="0"/>
    <xf numFmtId="0" fontId="27" fillId="52" borderId="375" applyNumberFormat="0" applyFont="0" applyAlignment="0" applyProtection="0"/>
    <xf numFmtId="0" fontId="21" fillId="0" borderId="376" applyNumberFormat="0" applyFill="0" applyAlignment="0" applyProtection="0"/>
    <xf numFmtId="0" fontId="37" fillId="0" borderId="382" applyNumberFormat="0" applyFill="0" applyAlignment="0" applyProtection="0"/>
    <xf numFmtId="0" fontId="52" fillId="0" borderId="382" applyNumberFormat="0" applyFill="0" applyAlignment="0" applyProtection="0"/>
    <xf numFmtId="0" fontId="36" fillId="36" borderId="381" applyNumberFormat="0" applyAlignment="0" applyProtection="0"/>
    <xf numFmtId="0" fontId="33" fillId="49" borderId="381" applyNumberFormat="0" applyAlignment="0" applyProtection="0"/>
    <xf numFmtId="4" fontId="23" fillId="25" borderId="376">
      <alignment horizontal="right" vertical="center"/>
    </xf>
    <xf numFmtId="0" fontId="18" fillId="25" borderId="376">
      <alignment horizontal="right" vertical="center"/>
    </xf>
    <xf numFmtId="167" fontId="21" fillId="53" borderId="376" applyNumberFormat="0" applyFont="0" applyBorder="0" applyAlignment="0" applyProtection="0">
      <alignment horizontal="right" vertical="center"/>
    </xf>
    <xf numFmtId="0" fontId="37" fillId="0" borderId="382" applyNumberFormat="0" applyFill="0" applyAlignment="0" applyProtection="0"/>
    <xf numFmtId="49" fontId="21" fillId="0" borderId="376" applyNumberFormat="0" applyFont="0" applyFill="0" applyBorder="0" applyProtection="0">
      <alignment horizontal="left" vertical="center" indent="2"/>
    </xf>
    <xf numFmtId="49" fontId="21" fillId="0" borderId="377" applyNumberFormat="0" applyFont="0" applyFill="0" applyBorder="0" applyProtection="0">
      <alignment horizontal="left" vertical="center" indent="5"/>
    </xf>
    <xf numFmtId="49" fontId="21" fillId="0" borderId="376" applyNumberFormat="0" applyFont="0" applyFill="0" applyBorder="0" applyProtection="0">
      <alignment horizontal="left" vertical="center" indent="2"/>
    </xf>
    <xf numFmtId="4" fontId="21" fillId="0" borderId="376" applyFill="0" applyBorder="0" applyProtection="0">
      <alignment horizontal="right" vertical="center"/>
    </xf>
    <xf numFmtId="49" fontId="20" fillId="0" borderId="376" applyNumberFormat="0" applyFill="0" applyBorder="0" applyProtection="0">
      <alignment horizontal="left" vertical="center"/>
    </xf>
    <xf numFmtId="0" fontId="21" fillId="0" borderId="379">
      <alignment horizontal="left" vertical="center" wrapText="1" indent="2"/>
    </xf>
    <xf numFmtId="0" fontId="49" fillId="49" borderId="181" applyNumberFormat="0" applyAlignment="0" applyProtection="0"/>
    <xf numFmtId="0" fontId="18" fillId="27" borderId="378">
      <alignment horizontal="right" vertical="center"/>
    </xf>
    <xf numFmtId="0" fontId="36" fillId="36" borderId="381" applyNumberFormat="0" applyAlignment="0" applyProtection="0"/>
    <xf numFmtId="0" fontId="18" fillId="27" borderId="378">
      <alignment horizontal="right" vertical="center"/>
    </xf>
    <xf numFmtId="4" fontId="18" fillId="27" borderId="376">
      <alignment horizontal="right" vertical="center"/>
    </xf>
    <xf numFmtId="0" fontId="18" fillId="27" borderId="376">
      <alignment horizontal="right" vertical="center"/>
    </xf>
    <xf numFmtId="0" fontId="30" fillId="49" borderId="181" applyNumberFormat="0" applyAlignment="0" applyProtection="0"/>
    <xf numFmtId="0" fontId="32" fillId="49" borderId="381" applyNumberFormat="0" applyAlignment="0" applyProtection="0"/>
    <xf numFmtId="0" fontId="37" fillId="0" borderId="382" applyNumberFormat="0" applyFill="0" applyAlignment="0" applyProtection="0"/>
    <xf numFmtId="0" fontId="21" fillId="26" borderId="376"/>
    <xf numFmtId="4" fontId="21" fillId="26" borderId="376"/>
    <xf numFmtId="4" fontId="18" fillId="27" borderId="376">
      <alignment horizontal="right" vertical="center"/>
    </xf>
    <xf numFmtId="0" fontId="23" fillId="25" borderId="376">
      <alignment horizontal="right" vertical="center"/>
    </xf>
    <xf numFmtId="0" fontId="36" fillId="36" borderId="381" applyNumberFormat="0" applyAlignment="0" applyProtection="0"/>
    <xf numFmtId="0" fontId="33" fillId="49" borderId="381" applyNumberFormat="0" applyAlignment="0" applyProtection="0"/>
    <xf numFmtId="4" fontId="21" fillId="0" borderId="376">
      <alignment horizontal="right" vertical="center"/>
    </xf>
    <xf numFmtId="0" fontId="21" fillId="27" borderId="379">
      <alignment horizontal="left" vertical="center" wrapText="1" indent="2"/>
    </xf>
    <xf numFmtId="0" fontId="21" fillId="0" borderId="379">
      <alignment horizontal="left" vertical="center" wrapText="1" indent="2"/>
    </xf>
    <xf numFmtId="0" fontId="49" fillId="49" borderId="181" applyNumberFormat="0" applyAlignment="0" applyProtection="0"/>
    <xf numFmtId="0" fontId="45" fillId="36" borderId="381" applyNumberFormat="0" applyAlignment="0" applyProtection="0"/>
    <xf numFmtId="0" fontId="32" fillId="49" borderId="381" applyNumberFormat="0" applyAlignment="0" applyProtection="0"/>
    <xf numFmtId="0" fontId="30" fillId="49" borderId="181" applyNumberFormat="0" applyAlignment="0" applyProtection="0"/>
    <xf numFmtId="0" fontId="18" fillId="27" borderId="378">
      <alignment horizontal="right" vertical="center"/>
    </xf>
    <xf numFmtId="0" fontId="23" fillId="25" borderId="376">
      <alignment horizontal="right" vertical="center"/>
    </xf>
    <xf numFmtId="4" fontId="18" fillId="25" borderId="376">
      <alignment horizontal="right" vertical="center"/>
    </xf>
    <xf numFmtId="4" fontId="18" fillId="27" borderId="376">
      <alignment horizontal="right" vertical="center"/>
    </xf>
    <xf numFmtId="49" fontId="21" fillId="0" borderId="377" applyNumberFormat="0" applyFont="0" applyFill="0" applyBorder="0" applyProtection="0">
      <alignment horizontal="left" vertical="center" indent="5"/>
    </xf>
    <xf numFmtId="4" fontId="21" fillId="0" borderId="376" applyFill="0" applyBorder="0" applyProtection="0">
      <alignment horizontal="right" vertical="center"/>
    </xf>
    <xf numFmtId="4" fontId="18" fillId="25" borderId="376">
      <alignment horizontal="right" vertical="center"/>
    </xf>
    <xf numFmtId="0" fontId="45" fillId="36" borderId="381" applyNumberFormat="0" applyAlignment="0" applyProtection="0"/>
    <xf numFmtId="0" fontId="45" fillId="36" borderId="381" applyNumberFormat="0" applyAlignment="0" applyProtection="0"/>
    <xf numFmtId="0" fontId="36" fillId="36" borderId="381" applyNumberFormat="0" applyAlignment="0" applyProtection="0"/>
    <xf numFmtId="0" fontId="32" fillId="49" borderId="381" applyNumberFormat="0" applyAlignment="0" applyProtection="0"/>
    <xf numFmtId="0" fontId="21" fillId="27" borderId="379">
      <alignment horizontal="left" vertical="center" wrapText="1" indent="2"/>
    </xf>
    <xf numFmtId="0" fontId="21" fillId="0" borderId="379">
      <alignment horizontal="left" vertical="center" wrapText="1" indent="2"/>
    </xf>
    <xf numFmtId="0" fontId="21" fillId="27" borderId="379">
      <alignment horizontal="left" vertical="center" wrapText="1" indent="2"/>
    </xf>
    <xf numFmtId="0" fontId="21" fillId="0" borderId="379">
      <alignment horizontal="left" vertical="center" wrapText="1" indent="2"/>
    </xf>
    <xf numFmtId="0" fontId="30" fillId="49" borderId="181" applyNumberFormat="0" applyAlignment="0" applyProtection="0"/>
    <xf numFmtId="0" fontId="32" fillId="49" borderId="381" applyNumberFormat="0" applyAlignment="0" applyProtection="0"/>
    <xf numFmtId="0" fontId="33" fillId="49" borderId="381" applyNumberFormat="0" applyAlignment="0" applyProtection="0"/>
    <xf numFmtId="0" fontId="36" fillId="36" borderId="381" applyNumberFormat="0" applyAlignment="0" applyProtection="0"/>
    <xf numFmtId="0" fontId="37" fillId="0" borderId="382" applyNumberFormat="0" applyFill="0" applyAlignment="0" applyProtection="0"/>
    <xf numFmtId="0" fontId="45" fillId="36" borderId="381" applyNumberFormat="0" applyAlignment="0" applyProtection="0"/>
    <xf numFmtId="0" fontId="27" fillId="52" borderId="375" applyNumberFormat="0" applyFont="0" applyAlignment="0" applyProtection="0"/>
    <xf numFmtId="0" fontId="19" fillId="52" borderId="375" applyNumberFormat="0" applyFont="0" applyAlignment="0" applyProtection="0"/>
    <xf numFmtId="0" fontId="49" fillId="49" borderId="181" applyNumberFormat="0" applyAlignment="0" applyProtection="0"/>
    <xf numFmtId="0" fontId="52" fillId="0" borderId="382" applyNumberFormat="0" applyFill="0" applyAlignment="0" applyProtection="0"/>
    <xf numFmtId="0" fontId="33" fillId="49" borderId="381" applyNumberFormat="0" applyAlignment="0" applyProtection="0"/>
    <xf numFmtId="0" fontId="45" fillId="36" borderId="381" applyNumberFormat="0" applyAlignment="0" applyProtection="0"/>
    <xf numFmtId="0" fontId="27" fillId="52" borderId="375" applyNumberFormat="0" applyFont="0" applyAlignment="0" applyProtection="0"/>
    <xf numFmtId="0" fontId="49" fillId="49" borderId="181" applyNumberFormat="0" applyAlignment="0" applyProtection="0"/>
    <xf numFmtId="0" fontId="52" fillId="0" borderId="382" applyNumberFormat="0" applyFill="0" applyAlignment="0" applyProtection="0"/>
    <xf numFmtId="0" fontId="52" fillId="0" borderId="382" applyNumberFormat="0" applyFill="0" applyAlignment="0" applyProtection="0"/>
    <xf numFmtId="0" fontId="30" fillId="49" borderId="181" applyNumberFormat="0" applyAlignment="0" applyProtection="0"/>
    <xf numFmtId="0" fontId="18" fillId="27" borderId="378">
      <alignment horizontal="right" vertical="center"/>
    </xf>
    <xf numFmtId="4" fontId="18" fillId="27" borderId="378">
      <alignment horizontal="right" vertical="center"/>
    </xf>
    <xf numFmtId="0" fontId="33" fillId="49" borderId="381" applyNumberFormat="0" applyAlignment="0" applyProtection="0"/>
    <xf numFmtId="0" fontId="21" fillId="27" borderId="379">
      <alignment horizontal="left" vertical="center" wrapText="1" indent="2"/>
    </xf>
    <xf numFmtId="0" fontId="21" fillId="0" borderId="379">
      <alignment horizontal="left" vertical="center" wrapText="1" indent="2"/>
    </xf>
    <xf numFmtId="49" fontId="21" fillId="0" borderId="377" applyNumberFormat="0" applyFont="0" applyFill="0" applyBorder="0" applyProtection="0">
      <alignment horizontal="left" vertical="center" indent="5"/>
    </xf>
    <xf numFmtId="0" fontId="45" fillId="36" borderId="381" applyNumberFormat="0" applyAlignment="0" applyProtection="0"/>
    <xf numFmtId="0" fontId="49" fillId="49" borderId="181" applyNumberFormat="0" applyAlignment="0" applyProtection="0"/>
    <xf numFmtId="0" fontId="52" fillId="0" borderId="382" applyNumberFormat="0" applyFill="0" applyAlignment="0" applyProtection="0"/>
    <xf numFmtId="0" fontId="32" fillId="49" borderId="381" applyNumberFormat="0" applyAlignment="0" applyProtection="0"/>
    <xf numFmtId="0" fontId="30" fillId="49" borderId="181" applyNumberFormat="0" applyAlignment="0" applyProtection="0"/>
    <xf numFmtId="0" fontId="32" fillId="49" borderId="381" applyNumberFormat="0" applyAlignment="0" applyProtection="0"/>
    <xf numFmtId="0" fontId="37" fillId="0" borderId="382" applyNumberFormat="0" applyFill="0" applyAlignment="0" applyProtection="0"/>
    <xf numFmtId="49" fontId="21" fillId="0" borderId="376" applyNumberFormat="0" applyFont="0" applyFill="0" applyBorder="0" applyProtection="0">
      <alignment horizontal="left" vertical="center" indent="2"/>
    </xf>
    <xf numFmtId="0" fontId="18" fillId="25" borderId="376">
      <alignment horizontal="right" vertical="center"/>
    </xf>
    <xf numFmtId="4" fontId="18" fillId="25" borderId="376">
      <alignment horizontal="right" vertical="center"/>
    </xf>
    <xf numFmtId="0" fontId="23" fillId="25" borderId="376">
      <alignment horizontal="right" vertical="center"/>
    </xf>
    <xf numFmtId="4" fontId="23" fillId="25" borderId="376">
      <alignment horizontal="right" vertical="center"/>
    </xf>
    <xf numFmtId="0" fontId="18" fillId="27" borderId="376">
      <alignment horizontal="right" vertical="center"/>
    </xf>
    <xf numFmtId="4" fontId="18" fillId="27" borderId="376">
      <alignment horizontal="right" vertical="center"/>
    </xf>
    <xf numFmtId="0" fontId="18" fillId="27" borderId="376">
      <alignment horizontal="right" vertical="center"/>
    </xf>
    <xf numFmtId="4" fontId="18" fillId="27" borderId="376">
      <alignment horizontal="right" vertical="center"/>
    </xf>
    <xf numFmtId="0" fontId="36" fillId="36" borderId="381" applyNumberFormat="0" applyAlignment="0" applyProtection="0"/>
    <xf numFmtId="0" fontId="21" fillId="0" borderId="376">
      <alignment horizontal="right" vertical="center"/>
    </xf>
    <xf numFmtId="4" fontId="21" fillId="0" borderId="376">
      <alignment horizontal="right" vertical="center"/>
    </xf>
    <xf numFmtId="4" fontId="21" fillId="0" borderId="376" applyFill="0" applyBorder="0" applyProtection="0">
      <alignment horizontal="right" vertical="center"/>
    </xf>
    <xf numFmtId="49" fontId="20" fillId="0" borderId="376" applyNumberFormat="0" applyFill="0" applyBorder="0" applyProtection="0">
      <alignment horizontal="left" vertical="center"/>
    </xf>
    <xf numFmtId="0" fontId="21" fillId="0" borderId="376" applyNumberFormat="0" applyFill="0" applyAlignment="0" applyProtection="0"/>
    <xf numFmtId="167" fontId="21" fillId="53" borderId="376" applyNumberFormat="0" applyFont="0" applyBorder="0" applyAlignment="0" applyProtection="0">
      <alignment horizontal="right" vertical="center"/>
    </xf>
    <xf numFmtId="0" fontId="21" fillId="26" borderId="376"/>
    <xf numFmtId="4" fontId="21" fillId="26" borderId="376"/>
    <xf numFmtId="4" fontId="18" fillId="27" borderId="376">
      <alignment horizontal="right" vertical="center"/>
    </xf>
    <xf numFmtId="0" fontId="21" fillId="26" borderId="376"/>
    <xf numFmtId="0" fontId="32" fillId="49" borderId="381" applyNumberFormat="0" applyAlignment="0" applyProtection="0"/>
    <xf numFmtId="0" fontId="18" fillId="25" borderId="376">
      <alignment horizontal="right" vertical="center"/>
    </xf>
    <xf numFmtId="0" fontId="21" fillId="0" borderId="376">
      <alignment horizontal="right" vertical="center"/>
    </xf>
    <xf numFmtId="0" fontId="52" fillId="0" borderId="382" applyNumberFormat="0" applyFill="0" applyAlignment="0" applyProtection="0"/>
    <xf numFmtId="0" fontId="21" fillId="25" borderId="377">
      <alignment horizontal="left" vertical="center"/>
    </xf>
    <xf numFmtId="0" fontId="45" fillId="36" borderId="381" applyNumberFormat="0" applyAlignment="0" applyProtection="0"/>
    <xf numFmtId="167" fontId="21" fillId="53" borderId="376" applyNumberFormat="0" applyFont="0" applyBorder="0" applyAlignment="0" applyProtection="0">
      <alignment horizontal="right" vertical="center"/>
    </xf>
    <xf numFmtId="0" fontId="27" fillId="52" borderId="375" applyNumberFormat="0" applyFont="0" applyAlignment="0" applyProtection="0"/>
    <xf numFmtId="0" fontId="21" fillId="0" borderId="379">
      <alignment horizontal="left" vertical="center" wrapText="1" indent="2"/>
    </xf>
    <xf numFmtId="4" fontId="21" fillId="26" borderId="376"/>
    <xf numFmtId="49" fontId="20" fillId="0" borderId="376" applyNumberFormat="0" applyFill="0" applyBorder="0" applyProtection="0">
      <alignment horizontal="left" vertical="center"/>
    </xf>
    <xf numFmtId="0" fontId="21" fillId="0" borderId="376">
      <alignment horizontal="right" vertical="center"/>
    </xf>
    <xf numFmtId="4" fontId="18" fillId="27" borderId="378">
      <alignment horizontal="right" vertical="center"/>
    </xf>
    <xf numFmtId="4" fontId="18" fillId="27" borderId="376">
      <alignment horizontal="right" vertical="center"/>
    </xf>
    <xf numFmtId="4" fontId="18" fillId="27" borderId="376">
      <alignment horizontal="right" vertical="center"/>
    </xf>
    <xf numFmtId="0" fontId="23" fillId="25" borderId="376">
      <alignment horizontal="right" vertical="center"/>
    </xf>
    <xf numFmtId="0" fontId="18" fillId="25" borderId="376">
      <alignment horizontal="right" vertical="center"/>
    </xf>
    <xf numFmtId="49" fontId="21" fillId="0" borderId="376" applyNumberFormat="0" applyFont="0" applyFill="0" applyBorder="0" applyProtection="0">
      <alignment horizontal="left" vertical="center" indent="2"/>
    </xf>
    <xf numFmtId="0" fontId="45" fillId="36" borderId="381" applyNumberFormat="0" applyAlignment="0" applyProtection="0"/>
    <xf numFmtId="0" fontId="30" fillId="49" borderId="181" applyNumberFormat="0" applyAlignment="0" applyProtection="0"/>
    <xf numFmtId="49" fontId="21" fillId="0" borderId="376" applyNumberFormat="0" applyFont="0" applyFill="0" applyBorder="0" applyProtection="0">
      <alignment horizontal="left" vertical="center" indent="2"/>
    </xf>
    <xf numFmtId="0" fontId="36" fillId="36" borderId="381" applyNumberFormat="0" applyAlignment="0" applyProtection="0"/>
    <xf numFmtId="4" fontId="21" fillId="0" borderId="376" applyFill="0" applyBorder="0" applyProtection="0">
      <alignment horizontal="right" vertical="center"/>
    </xf>
    <xf numFmtId="0" fontId="33" fillId="49" borderId="381" applyNumberFormat="0" applyAlignment="0" applyProtection="0"/>
    <xf numFmtId="0" fontId="52" fillId="0" borderId="382" applyNumberFormat="0" applyFill="0" applyAlignment="0" applyProtection="0"/>
    <xf numFmtId="0" fontId="49" fillId="49" borderId="181" applyNumberFormat="0" applyAlignment="0" applyProtection="0"/>
    <xf numFmtId="0" fontId="21" fillId="0" borderId="376" applyNumberFormat="0" applyFill="0" applyAlignment="0" applyProtection="0"/>
    <xf numFmtId="4" fontId="21" fillId="0" borderId="376">
      <alignment horizontal="right" vertical="center"/>
    </xf>
    <xf numFmtId="0" fontId="21" fillId="0" borderId="376">
      <alignment horizontal="right" vertical="center"/>
    </xf>
    <xf numFmtId="0" fontId="45" fillId="36" borderId="381" applyNumberFormat="0" applyAlignment="0" applyProtection="0"/>
    <xf numFmtId="0" fontId="30" fillId="49" borderId="181" applyNumberFormat="0" applyAlignment="0" applyProtection="0"/>
    <xf numFmtId="0" fontId="32" fillId="49" borderId="381" applyNumberFormat="0" applyAlignment="0" applyProtection="0"/>
    <xf numFmtId="0" fontId="21" fillId="27" borderId="379">
      <alignment horizontal="left" vertical="center" wrapText="1" indent="2"/>
    </xf>
    <xf numFmtId="0" fontId="33" fillId="49" borderId="381" applyNumberFormat="0" applyAlignment="0" applyProtection="0"/>
    <xf numFmtId="0" fontId="33" fillId="49" borderId="381" applyNumberFormat="0" applyAlignment="0" applyProtection="0"/>
    <xf numFmtId="4" fontId="18" fillId="27" borderId="377">
      <alignment horizontal="right" vertical="center"/>
    </xf>
    <xf numFmtId="0" fontId="18" fillId="27" borderId="377">
      <alignment horizontal="right" vertical="center"/>
    </xf>
    <xf numFmtId="0" fontId="18" fillId="27" borderId="376">
      <alignment horizontal="right" vertical="center"/>
    </xf>
    <xf numFmtId="4" fontId="23" fillId="25" borderId="376">
      <alignment horizontal="right" vertical="center"/>
    </xf>
    <xf numFmtId="0" fontId="36" fillId="36" borderId="381" applyNumberFormat="0" applyAlignment="0" applyProtection="0"/>
    <xf numFmtId="0" fontId="37" fillId="0" borderId="382" applyNumberFormat="0" applyFill="0" applyAlignment="0" applyProtection="0"/>
    <xf numFmtId="0" fontId="52" fillId="0" borderId="382" applyNumberFormat="0" applyFill="0" applyAlignment="0" applyProtection="0"/>
    <xf numFmtId="0" fontId="27" fillId="52" borderId="375" applyNumberFormat="0" applyFont="0" applyAlignment="0" applyProtection="0"/>
    <xf numFmtId="0" fontId="45" fillId="36" borderId="381" applyNumberFormat="0" applyAlignment="0" applyProtection="0"/>
    <xf numFmtId="49" fontId="20" fillId="0" borderId="376" applyNumberFormat="0" applyFill="0" applyBorder="0" applyProtection="0">
      <alignment horizontal="left" vertical="center"/>
    </xf>
    <xf numFmtId="0" fontId="21" fillId="27" borderId="379">
      <alignment horizontal="left" vertical="center" wrapText="1" indent="2"/>
    </xf>
    <xf numFmtId="0" fontId="33" fillId="49" borderId="381" applyNumberFormat="0" applyAlignment="0" applyProtection="0"/>
    <xf numFmtId="0" fontId="21" fillId="0" borderId="379">
      <alignment horizontal="left" vertical="center" wrapText="1" indent="2"/>
    </xf>
    <xf numFmtId="0" fontId="27" fillId="52" borderId="375" applyNumberFormat="0" applyFont="0" applyAlignment="0" applyProtection="0"/>
    <xf numFmtId="0" fontId="19" fillId="52" borderId="375" applyNumberFormat="0" applyFont="0" applyAlignment="0" applyProtection="0"/>
    <xf numFmtId="0" fontId="49" fillId="49" borderId="181" applyNumberFormat="0" applyAlignment="0" applyProtection="0"/>
    <xf numFmtId="0" fontId="52" fillId="0" borderId="382" applyNumberFormat="0" applyFill="0" applyAlignment="0" applyProtection="0"/>
    <xf numFmtId="4" fontId="21" fillId="26" borderId="376"/>
    <xf numFmtId="0" fontId="18" fillId="27" borderId="376">
      <alignment horizontal="right" vertical="center"/>
    </xf>
    <xf numFmtId="0" fontId="52" fillId="0" borderId="382" applyNumberFormat="0" applyFill="0" applyAlignment="0" applyProtection="0"/>
    <xf numFmtId="4" fontId="18" fillId="27" borderId="378">
      <alignment horizontal="right" vertical="center"/>
    </xf>
    <xf numFmtId="0" fontId="32" fillId="49" borderId="381" applyNumberFormat="0" applyAlignment="0" applyProtection="0"/>
    <xf numFmtId="0" fontId="18" fillId="27" borderId="377">
      <alignment horizontal="right" vertical="center"/>
    </xf>
    <xf numFmtId="0" fontId="33" fillId="49" borderId="381" applyNumberFormat="0" applyAlignment="0" applyProtection="0"/>
    <xf numFmtId="0" fontId="37" fillId="0" borderId="382" applyNumberFormat="0" applyFill="0" applyAlignment="0" applyProtection="0"/>
    <xf numFmtId="0" fontId="27" fillId="52" borderId="375" applyNumberFormat="0" applyFont="0" applyAlignment="0" applyProtection="0"/>
    <xf numFmtId="4" fontId="18" fillId="27" borderId="377">
      <alignment horizontal="right" vertical="center"/>
    </xf>
    <xf numFmtId="0" fontId="21" fillId="27" borderId="379">
      <alignment horizontal="left" vertical="center" wrapText="1" indent="2"/>
    </xf>
    <xf numFmtId="0" fontId="21" fillId="26" borderId="376"/>
    <xf numFmtId="167" fontId="21" fillId="53" borderId="376" applyNumberFormat="0" applyFont="0" applyBorder="0" applyAlignment="0" applyProtection="0">
      <alignment horizontal="right" vertical="center"/>
    </xf>
    <xf numFmtId="0" fontId="21" fillId="0" borderId="376" applyNumberFormat="0" applyFill="0" applyAlignment="0" applyProtection="0"/>
    <xf numFmtId="4" fontId="21" fillId="0" borderId="376" applyFill="0" applyBorder="0" applyProtection="0">
      <alignment horizontal="right" vertical="center"/>
    </xf>
    <xf numFmtId="4" fontId="18" fillId="25" borderId="376">
      <alignment horizontal="right" vertical="center"/>
    </xf>
    <xf numFmtId="0" fontId="37" fillId="0" borderId="382" applyNumberFormat="0" applyFill="0" applyAlignment="0" applyProtection="0"/>
    <xf numFmtId="49" fontId="20" fillId="0" borderId="376" applyNumberFormat="0" applyFill="0" applyBorder="0" applyProtection="0">
      <alignment horizontal="left" vertical="center"/>
    </xf>
    <xf numFmtId="49" fontId="21" fillId="0" borderId="377" applyNumberFormat="0" applyFont="0" applyFill="0" applyBorder="0" applyProtection="0">
      <alignment horizontal="left" vertical="center" indent="5"/>
    </xf>
    <xf numFmtId="0" fontId="21" fillId="25" borderId="377">
      <alignment horizontal="left" vertical="center"/>
    </xf>
    <xf numFmtId="0" fontId="33" fillId="49" borderId="381" applyNumberFormat="0" applyAlignment="0" applyProtection="0"/>
    <xf numFmtId="4" fontId="18" fillId="27" borderId="378">
      <alignment horizontal="right" vertical="center"/>
    </xf>
    <xf numFmtId="0" fontId="45" fillId="36" borderId="381" applyNumberFormat="0" applyAlignment="0" applyProtection="0"/>
    <xf numFmtId="0" fontId="45" fillId="36" borderId="381" applyNumberFormat="0" applyAlignment="0" applyProtection="0"/>
    <xf numFmtId="0" fontId="27" fillId="52" borderId="375" applyNumberFormat="0" applyFont="0" applyAlignment="0" applyProtection="0"/>
    <xf numFmtId="0" fontId="49" fillId="49" borderId="181" applyNumberFormat="0" applyAlignment="0" applyProtection="0"/>
    <xf numFmtId="0" fontId="52" fillId="0" borderId="382" applyNumberFormat="0" applyFill="0" applyAlignment="0" applyProtection="0"/>
    <xf numFmtId="0" fontId="18" fillId="27" borderId="376">
      <alignment horizontal="right" vertical="center"/>
    </xf>
    <xf numFmtId="0" fontId="19" fillId="52" borderId="375" applyNumberFormat="0" applyFont="0" applyAlignment="0" applyProtection="0"/>
    <xf numFmtId="4" fontId="21" fillId="0" borderId="376">
      <alignment horizontal="right" vertical="center"/>
    </xf>
    <xf numFmtId="0" fontId="52" fillId="0" borderId="382" applyNumberFormat="0" applyFill="0" applyAlignment="0" applyProtection="0"/>
    <xf numFmtId="0" fontId="18" fillId="27" borderId="376">
      <alignment horizontal="right" vertical="center"/>
    </xf>
    <xf numFmtId="0" fontId="18" fillId="27" borderId="376">
      <alignment horizontal="right" vertical="center"/>
    </xf>
    <xf numFmtId="4" fontId="23" fillId="25" borderId="376">
      <alignment horizontal="right" vertical="center"/>
    </xf>
    <xf numFmtId="0" fontId="18" fillId="25" borderId="376">
      <alignment horizontal="right" vertical="center"/>
    </xf>
    <xf numFmtId="4" fontId="18" fillId="25" borderId="376">
      <alignment horizontal="right" vertical="center"/>
    </xf>
    <xf numFmtId="0" fontId="23" fillId="25" borderId="376">
      <alignment horizontal="right" vertical="center"/>
    </xf>
    <xf numFmtId="4" fontId="23" fillId="25" borderId="376">
      <alignment horizontal="right" vertical="center"/>
    </xf>
    <xf numFmtId="0" fontId="18" fillId="27" borderId="376">
      <alignment horizontal="right" vertical="center"/>
    </xf>
    <xf numFmtId="4" fontId="18" fillId="27" borderId="376">
      <alignment horizontal="right" vertical="center"/>
    </xf>
    <xf numFmtId="0" fontId="18" fillId="27" borderId="376">
      <alignment horizontal="right" vertical="center"/>
    </xf>
    <xf numFmtId="4" fontId="18" fillId="27" borderId="376">
      <alignment horizontal="right" vertical="center"/>
    </xf>
    <xf numFmtId="0" fontId="18" fillId="27" borderId="377">
      <alignment horizontal="right" vertical="center"/>
    </xf>
    <xf numFmtId="4" fontId="18" fillId="27" borderId="377">
      <alignment horizontal="right" vertical="center"/>
    </xf>
    <xf numFmtId="0" fontId="18" fillId="27" borderId="378">
      <alignment horizontal="right" vertical="center"/>
    </xf>
    <xf numFmtId="4" fontId="18" fillId="27" borderId="378">
      <alignment horizontal="right" vertical="center"/>
    </xf>
    <xf numFmtId="0" fontId="33" fillId="49" borderId="381" applyNumberFormat="0" applyAlignment="0" applyProtection="0"/>
    <xf numFmtId="0" fontId="21" fillId="27" borderId="379">
      <alignment horizontal="left" vertical="center" wrapText="1" indent="2"/>
    </xf>
    <xf numFmtId="0" fontId="21" fillId="0" borderId="379">
      <alignment horizontal="left" vertical="center" wrapText="1" indent="2"/>
    </xf>
    <xf numFmtId="0" fontId="21" fillId="25" borderId="377">
      <alignment horizontal="left" vertical="center"/>
    </xf>
    <xf numFmtId="0" fontId="45" fillId="36" borderId="381" applyNumberFormat="0" applyAlignment="0" applyProtection="0"/>
    <xf numFmtId="0" fontId="21" fillId="0" borderId="376">
      <alignment horizontal="right" vertical="center"/>
    </xf>
    <xf numFmtId="4" fontId="21" fillId="0" borderId="376">
      <alignment horizontal="right" vertical="center"/>
    </xf>
    <xf numFmtId="0" fontId="21" fillId="0" borderId="376" applyNumberFormat="0" applyFill="0" applyAlignment="0" applyProtection="0"/>
    <xf numFmtId="0" fontId="49" fillId="49" borderId="181" applyNumberFormat="0" applyAlignment="0" applyProtection="0"/>
    <xf numFmtId="167" fontId="21" fillId="53" borderId="376" applyNumberFormat="0" applyFont="0" applyBorder="0" applyAlignment="0" applyProtection="0">
      <alignment horizontal="right" vertical="center"/>
    </xf>
    <xf numFmtId="0" fontId="21" fillId="26" borderId="376"/>
    <xf numFmtId="4" fontId="21" fillId="26" borderId="376"/>
    <xf numFmtId="0" fontId="52" fillId="0" borderId="382" applyNumberFormat="0" applyFill="0" applyAlignment="0" applyProtection="0"/>
    <xf numFmtId="0" fontId="19" fillId="52" borderId="375" applyNumberFormat="0" applyFont="0" applyAlignment="0" applyProtection="0"/>
    <xf numFmtId="0" fontId="27" fillId="52" borderId="375" applyNumberFormat="0" applyFont="0" applyAlignment="0" applyProtection="0"/>
    <xf numFmtId="0" fontId="21" fillId="0" borderId="376" applyNumberFormat="0" applyFill="0" applyAlignment="0" applyProtection="0"/>
    <xf numFmtId="0" fontId="37" fillId="0" borderId="382" applyNumberFormat="0" applyFill="0" applyAlignment="0" applyProtection="0"/>
    <xf numFmtId="0" fontId="52" fillId="0" borderId="382" applyNumberFormat="0" applyFill="0" applyAlignment="0" applyProtection="0"/>
    <xf numFmtId="0" fontId="36" fillId="36" borderId="381" applyNumberFormat="0" applyAlignment="0" applyProtection="0"/>
    <xf numFmtId="0" fontId="33" fillId="49" borderId="381" applyNumberFormat="0" applyAlignment="0" applyProtection="0"/>
    <xf numFmtId="4" fontId="23" fillId="25" borderId="376">
      <alignment horizontal="right" vertical="center"/>
    </xf>
    <xf numFmtId="0" fontId="18" fillId="25" borderId="376">
      <alignment horizontal="right" vertical="center"/>
    </xf>
    <xf numFmtId="167" fontId="21" fillId="53" borderId="376" applyNumberFormat="0" applyFont="0" applyBorder="0" applyAlignment="0" applyProtection="0">
      <alignment horizontal="right" vertical="center"/>
    </xf>
    <xf numFmtId="0" fontId="37" fillId="0" borderId="382" applyNumberFormat="0" applyFill="0" applyAlignment="0" applyProtection="0"/>
    <xf numFmtId="49" fontId="21" fillId="0" borderId="376" applyNumberFormat="0" applyFont="0" applyFill="0" applyBorder="0" applyProtection="0">
      <alignment horizontal="left" vertical="center" indent="2"/>
    </xf>
    <xf numFmtId="49" fontId="21" fillId="0" borderId="377" applyNumberFormat="0" applyFont="0" applyFill="0" applyBorder="0" applyProtection="0">
      <alignment horizontal="left" vertical="center" indent="5"/>
    </xf>
    <xf numFmtId="49" fontId="21" fillId="0" borderId="376" applyNumberFormat="0" applyFont="0" applyFill="0" applyBorder="0" applyProtection="0">
      <alignment horizontal="left" vertical="center" indent="2"/>
    </xf>
    <xf numFmtId="4" fontId="21" fillId="0" borderId="376" applyFill="0" applyBorder="0" applyProtection="0">
      <alignment horizontal="right" vertical="center"/>
    </xf>
    <xf numFmtId="49" fontId="20" fillId="0" borderId="376" applyNumberFormat="0" applyFill="0" applyBorder="0" applyProtection="0">
      <alignment horizontal="left" vertical="center"/>
    </xf>
    <xf numFmtId="0" fontId="21" fillId="0" borderId="379">
      <alignment horizontal="left" vertical="center" wrapText="1" indent="2"/>
    </xf>
    <xf numFmtId="0" fontId="49" fillId="49" borderId="181" applyNumberFormat="0" applyAlignment="0" applyProtection="0"/>
    <xf numFmtId="0" fontId="18" fillId="27" borderId="378">
      <alignment horizontal="right" vertical="center"/>
    </xf>
    <xf numFmtId="0" fontId="36" fillId="36" borderId="381" applyNumberFormat="0" applyAlignment="0" applyProtection="0"/>
    <xf numFmtId="0" fontId="18" fillId="27" borderId="378">
      <alignment horizontal="right" vertical="center"/>
    </xf>
    <xf numFmtId="4" fontId="18" fillId="27" borderId="376">
      <alignment horizontal="right" vertical="center"/>
    </xf>
    <xf numFmtId="0" fontId="18" fillId="27" borderId="376">
      <alignment horizontal="right" vertical="center"/>
    </xf>
    <xf numFmtId="0" fontId="30" fillId="49" borderId="181" applyNumberFormat="0" applyAlignment="0" applyProtection="0"/>
    <xf numFmtId="0" fontId="32" fillId="49" borderId="381" applyNumberFormat="0" applyAlignment="0" applyProtection="0"/>
    <xf numFmtId="0" fontId="37" fillId="0" borderId="382" applyNumberFormat="0" applyFill="0" applyAlignment="0" applyProtection="0"/>
    <xf numFmtId="0" fontId="21" fillId="26" borderId="376"/>
    <xf numFmtId="4" fontId="21" fillId="26" borderId="376"/>
    <xf numFmtId="4" fontId="18" fillId="27" borderId="376">
      <alignment horizontal="right" vertical="center"/>
    </xf>
    <xf numFmtId="0" fontId="23" fillId="25" borderId="376">
      <alignment horizontal="right" vertical="center"/>
    </xf>
    <xf numFmtId="0" fontId="36" fillId="36" borderId="381" applyNumberFormat="0" applyAlignment="0" applyProtection="0"/>
    <xf numFmtId="0" fontId="33" fillId="49" borderId="381" applyNumberFormat="0" applyAlignment="0" applyProtection="0"/>
    <xf numFmtId="4" fontId="21" fillId="0" borderId="376">
      <alignment horizontal="right" vertical="center"/>
    </xf>
    <xf numFmtId="0" fontId="21" fillId="27" borderId="379">
      <alignment horizontal="left" vertical="center" wrapText="1" indent="2"/>
    </xf>
    <xf numFmtId="0" fontId="21" fillId="0" borderId="379">
      <alignment horizontal="left" vertical="center" wrapText="1" indent="2"/>
    </xf>
    <xf numFmtId="0" fontId="49" fillId="49" borderId="181" applyNumberFormat="0" applyAlignment="0" applyProtection="0"/>
    <xf numFmtId="0" fontId="45" fillId="36" borderId="381" applyNumberFormat="0" applyAlignment="0" applyProtection="0"/>
    <xf numFmtId="0" fontId="32" fillId="49" borderId="381" applyNumberFormat="0" applyAlignment="0" applyProtection="0"/>
    <xf numFmtId="0" fontId="30" fillId="49" borderId="181" applyNumberFormat="0" applyAlignment="0" applyProtection="0"/>
    <xf numFmtId="0" fontId="18" fillId="27" borderId="378">
      <alignment horizontal="right" vertical="center"/>
    </xf>
    <xf numFmtId="0" fontId="23" fillId="25" borderId="376">
      <alignment horizontal="right" vertical="center"/>
    </xf>
    <xf numFmtId="4" fontId="18" fillId="25" borderId="376">
      <alignment horizontal="right" vertical="center"/>
    </xf>
    <xf numFmtId="4" fontId="18" fillId="27" borderId="376">
      <alignment horizontal="right" vertical="center"/>
    </xf>
    <xf numFmtId="49" fontId="21" fillId="0" borderId="377" applyNumberFormat="0" applyFont="0" applyFill="0" applyBorder="0" applyProtection="0">
      <alignment horizontal="left" vertical="center" indent="5"/>
    </xf>
    <xf numFmtId="4" fontId="21" fillId="0" borderId="376" applyFill="0" applyBorder="0" applyProtection="0">
      <alignment horizontal="right" vertical="center"/>
    </xf>
    <xf numFmtId="4" fontId="18" fillId="25" borderId="376">
      <alignment horizontal="right" vertical="center"/>
    </xf>
    <xf numFmtId="0" fontId="45" fillId="36" borderId="381" applyNumberFormat="0" applyAlignment="0" applyProtection="0"/>
    <xf numFmtId="0" fontId="36" fillId="36" borderId="381" applyNumberFormat="0" applyAlignment="0" applyProtection="0"/>
    <xf numFmtId="0" fontId="32" fillId="49" borderId="381" applyNumberFormat="0" applyAlignment="0" applyProtection="0"/>
    <xf numFmtId="0" fontId="21" fillId="27" borderId="379">
      <alignment horizontal="left" vertical="center" wrapText="1" indent="2"/>
    </xf>
    <xf numFmtId="0" fontId="21" fillId="0" borderId="379">
      <alignment horizontal="left" vertical="center" wrapText="1" indent="2"/>
    </xf>
    <xf numFmtId="0" fontId="21" fillId="27" borderId="379">
      <alignment horizontal="left" vertical="center" wrapText="1" indent="2"/>
    </xf>
    <xf numFmtId="0" fontId="36" fillId="36" borderId="381" applyNumberFormat="0" applyAlignment="0" applyProtection="0"/>
    <xf numFmtId="0" fontId="49" fillId="49" borderId="181" applyNumberFormat="0" applyAlignment="0" applyProtection="0"/>
    <xf numFmtId="0" fontId="49" fillId="49" borderId="181" applyNumberFormat="0" applyAlignment="0" applyProtection="0"/>
    <xf numFmtId="4" fontId="18" fillId="27" borderId="376">
      <alignment horizontal="right" vertical="center"/>
    </xf>
    <xf numFmtId="0" fontId="21" fillId="0" borderId="379">
      <alignment horizontal="left" vertical="center" wrapText="1" indent="2"/>
    </xf>
    <xf numFmtId="0" fontId="37" fillId="0" borderId="382" applyNumberFormat="0" applyFill="0" applyAlignment="0" applyProtection="0"/>
    <xf numFmtId="4" fontId="18" fillId="27" borderId="376">
      <alignment horizontal="right" vertical="center"/>
    </xf>
    <xf numFmtId="4" fontId="18" fillId="27" borderId="378">
      <alignment horizontal="right" vertical="center"/>
    </xf>
    <xf numFmtId="0" fontId="49" fillId="49" borderId="181" applyNumberFormat="0" applyAlignment="0" applyProtection="0"/>
    <xf numFmtId="0" fontId="45" fillId="36" borderId="381" applyNumberFormat="0" applyAlignment="0" applyProtection="0"/>
    <xf numFmtId="4" fontId="23" fillId="25" borderId="376">
      <alignment horizontal="right" vertical="center"/>
    </xf>
    <xf numFmtId="0" fontId="1" fillId="11" borderId="0" applyNumberFormat="0" applyBorder="0" applyAlignment="0" applyProtection="0"/>
    <xf numFmtId="0" fontId="1" fillId="21" borderId="0" applyNumberFormat="0" applyBorder="0" applyAlignment="0" applyProtection="0"/>
    <xf numFmtId="0" fontId="21" fillId="0" borderId="379">
      <alignment horizontal="left" vertical="center" wrapText="1" indent="2"/>
    </xf>
    <xf numFmtId="0" fontId="19" fillId="52" borderId="375" applyNumberFormat="0" applyFont="0" applyAlignment="0" applyProtection="0"/>
    <xf numFmtId="4" fontId="21" fillId="26" borderId="376"/>
    <xf numFmtId="49" fontId="21" fillId="0" borderId="377" applyNumberFormat="0" applyFont="0" applyFill="0" applyBorder="0" applyProtection="0">
      <alignment horizontal="left" vertical="center" indent="5"/>
    </xf>
    <xf numFmtId="4" fontId="18" fillId="27" borderId="376">
      <alignment horizontal="right" vertical="center"/>
    </xf>
    <xf numFmtId="0" fontId="18" fillId="27" borderId="378">
      <alignment horizontal="right" vertical="center"/>
    </xf>
    <xf numFmtId="0" fontId="21" fillId="27" borderId="379">
      <alignment horizontal="left" vertical="center" wrapText="1" indent="2"/>
    </xf>
    <xf numFmtId="0" fontId="49" fillId="49" borderId="181" applyNumberFormat="0" applyAlignment="0" applyProtection="0"/>
    <xf numFmtId="0" fontId="37" fillId="0" borderId="382" applyNumberFormat="0" applyFill="0" applyAlignment="0" applyProtection="0"/>
    <xf numFmtId="167" fontId="21" fillId="53" borderId="376" applyNumberFormat="0" applyFont="0" applyBorder="0" applyAlignment="0" applyProtection="0">
      <alignment horizontal="right" vertical="center"/>
    </xf>
    <xf numFmtId="0" fontId="21" fillId="27" borderId="379">
      <alignment horizontal="left" vertical="center" wrapText="1" indent="2"/>
    </xf>
    <xf numFmtId="0" fontId="21" fillId="26" borderId="376"/>
    <xf numFmtId="0" fontId="21" fillId="0" borderId="376" applyNumberFormat="0" applyFill="0" applyAlignment="0" applyProtection="0"/>
    <xf numFmtId="0" fontId="1" fillId="17" borderId="0" applyNumberFormat="0" applyBorder="0" applyAlignment="0" applyProtection="0"/>
    <xf numFmtId="0" fontId="21" fillId="0" borderId="376">
      <alignment horizontal="right" vertical="center"/>
    </xf>
    <xf numFmtId="0" fontId="6" fillId="0" borderId="0" applyNumberFormat="0" applyFill="0" applyBorder="0" applyAlignment="0" applyProtection="0"/>
    <xf numFmtId="0" fontId="6" fillId="0" borderId="0" applyNumberFormat="0" applyFill="0" applyBorder="0" applyAlignment="0" applyProtection="0"/>
    <xf numFmtId="4" fontId="21" fillId="0" borderId="376">
      <alignment horizontal="right" vertical="center"/>
    </xf>
    <xf numFmtId="4" fontId="18" fillId="27" borderId="377">
      <alignment horizontal="right" vertical="center"/>
    </xf>
    <xf numFmtId="0" fontId="37" fillId="0" borderId="382" applyNumberFormat="0" applyFill="0" applyAlignment="0" applyProtection="0"/>
    <xf numFmtId="0" fontId="18" fillId="27" borderId="377">
      <alignment horizontal="right" vertical="center"/>
    </xf>
    <xf numFmtId="4" fontId="18" fillId="27" borderId="378">
      <alignment horizontal="right" vertical="center"/>
    </xf>
    <xf numFmtId="0" fontId="45" fillId="36" borderId="381" applyNumberFormat="0" applyAlignment="0" applyProtection="0"/>
    <xf numFmtId="167" fontId="21" fillId="53" borderId="376" applyNumberFormat="0" applyFont="0" applyBorder="0" applyAlignment="0" applyProtection="0">
      <alignment horizontal="right" vertical="center"/>
    </xf>
    <xf numFmtId="0" fontId="21" fillId="26" borderId="376"/>
    <xf numFmtId="0" fontId="21" fillId="0" borderId="376" applyNumberFormat="0" applyFill="0" applyAlignment="0" applyProtection="0"/>
    <xf numFmtId="0" fontId="23" fillId="25" borderId="376">
      <alignment horizontal="right" vertical="center"/>
    </xf>
    <xf numFmtId="0" fontId="45" fillId="36" borderId="381" applyNumberFormat="0" applyAlignment="0" applyProtection="0"/>
    <xf numFmtId="0" fontId="21" fillId="0" borderId="379">
      <alignment horizontal="left" vertical="center" wrapText="1" indent="2"/>
    </xf>
    <xf numFmtId="0" fontId="33" fillId="49" borderId="381" applyNumberFormat="0" applyAlignment="0" applyProtection="0"/>
    <xf numFmtId="4" fontId="23" fillId="25" borderId="376">
      <alignment horizontal="right" vertical="center"/>
    </xf>
    <xf numFmtId="0" fontId="18" fillId="27" borderId="376">
      <alignment horizontal="right" vertical="center"/>
    </xf>
    <xf numFmtId="4" fontId="18" fillId="27" borderId="376">
      <alignment horizontal="right" vertical="center"/>
    </xf>
    <xf numFmtId="0" fontId="18" fillId="27" borderId="376">
      <alignment horizontal="right" vertical="center"/>
    </xf>
    <xf numFmtId="0" fontId="21" fillId="0" borderId="379">
      <alignment horizontal="left" vertical="center" wrapText="1" indent="2"/>
    </xf>
    <xf numFmtId="0" fontId="18" fillId="25" borderId="376">
      <alignment horizontal="right" vertical="center"/>
    </xf>
    <xf numFmtId="0" fontId="32" fillId="49" borderId="381" applyNumberFormat="0" applyAlignment="0" applyProtection="0"/>
    <xf numFmtId="0" fontId="18" fillId="27" borderId="376">
      <alignment horizontal="right" vertical="center"/>
    </xf>
    <xf numFmtId="0" fontId="45" fillId="36" borderId="381" applyNumberFormat="0" applyAlignment="0" applyProtection="0"/>
    <xf numFmtId="4" fontId="18" fillId="27" borderId="376">
      <alignment horizontal="right" vertical="center"/>
    </xf>
    <xf numFmtId="0" fontId="21" fillId="0" borderId="376" applyNumberFormat="0" applyFill="0" applyAlignment="0" applyProtection="0"/>
    <xf numFmtId="0" fontId="1" fillId="15" borderId="0" applyNumberFormat="0" applyBorder="0" applyAlignment="0" applyProtection="0"/>
    <xf numFmtId="0" fontId="49" fillId="49" borderId="181" applyNumberFormat="0" applyAlignment="0" applyProtection="0"/>
    <xf numFmtId="0" fontId="27" fillId="52" borderId="375" applyNumberFormat="0" applyFont="0" applyAlignment="0" applyProtection="0"/>
    <xf numFmtId="0" fontId="9" fillId="7" borderId="0" applyNumberFormat="0" applyBorder="0" applyAlignment="0" applyProtection="0"/>
    <xf numFmtId="0" fontId="18" fillId="25" borderId="376">
      <alignment horizontal="right" vertical="center"/>
    </xf>
    <xf numFmtId="0" fontId="21" fillId="26" borderId="376"/>
    <xf numFmtId="0" fontId="21" fillId="0" borderId="376">
      <alignment horizontal="right" vertical="center"/>
    </xf>
    <xf numFmtId="0" fontId="33" fillId="49" borderId="381" applyNumberFormat="0" applyAlignment="0" applyProtection="0"/>
    <xf numFmtId="0" fontId="18" fillId="27" borderId="376">
      <alignment horizontal="right" vertical="center"/>
    </xf>
    <xf numFmtId="0" fontId="49" fillId="49" borderId="181" applyNumberFormat="0" applyAlignment="0" applyProtection="0"/>
    <xf numFmtId="0" fontId="9" fillId="16" borderId="0" applyNumberFormat="0" applyBorder="0" applyAlignment="0" applyProtection="0"/>
    <xf numFmtId="0" fontId="33" fillId="49" borderId="381" applyNumberFormat="0" applyAlignment="0" applyProtection="0"/>
    <xf numFmtId="4" fontId="18" fillId="27" borderId="378">
      <alignment horizontal="right" vertical="center"/>
    </xf>
    <xf numFmtId="0" fontId="21" fillId="0" borderId="376" applyNumberFormat="0" applyFill="0" applyAlignment="0" applyProtection="0"/>
    <xf numFmtId="0" fontId="21" fillId="25" borderId="377">
      <alignment horizontal="left" vertical="center"/>
    </xf>
    <xf numFmtId="0" fontId="33" fillId="49" borderId="381" applyNumberFormat="0" applyAlignment="0" applyProtection="0"/>
    <xf numFmtId="4" fontId="21" fillId="26" borderId="376"/>
    <xf numFmtId="4" fontId="18" fillId="27" borderId="376">
      <alignment horizontal="right" vertical="center"/>
    </xf>
    <xf numFmtId="0" fontId="30" fillId="49" borderId="181" applyNumberFormat="0" applyAlignment="0" applyProtection="0"/>
    <xf numFmtId="4" fontId="18" fillId="27" borderId="376">
      <alignment horizontal="right" vertical="center"/>
    </xf>
    <xf numFmtId="0" fontId="21" fillId="25" borderId="377">
      <alignment horizontal="left" vertical="center"/>
    </xf>
    <xf numFmtId="0" fontId="1" fillId="15" borderId="0" applyNumberFormat="0" applyBorder="0" applyAlignment="0" applyProtection="0"/>
    <xf numFmtId="0" fontId="18" fillId="27" borderId="377">
      <alignment horizontal="right" vertical="center"/>
    </xf>
    <xf numFmtId="49" fontId="20" fillId="0" borderId="376" applyNumberFormat="0" applyFill="0" applyBorder="0" applyProtection="0">
      <alignment horizontal="left" vertical="center"/>
    </xf>
    <xf numFmtId="0" fontId="32" fillId="49" borderId="381" applyNumberFormat="0" applyAlignment="0" applyProtection="0"/>
    <xf numFmtId="0" fontId="6" fillId="0" borderId="0" applyNumberFormat="0" applyFill="0" applyBorder="0" applyAlignment="0" applyProtection="0"/>
    <xf numFmtId="0" fontId="27" fillId="52" borderId="375" applyNumberFormat="0" applyFont="0" applyAlignment="0" applyProtection="0"/>
    <xf numFmtId="0" fontId="52" fillId="0" borderId="382" applyNumberFormat="0" applyFill="0" applyAlignment="0" applyProtection="0"/>
    <xf numFmtId="4" fontId="23" fillId="25" borderId="376">
      <alignment horizontal="right" vertical="center"/>
    </xf>
    <xf numFmtId="4" fontId="18" fillId="27" borderId="376">
      <alignment horizontal="right" vertical="center"/>
    </xf>
    <xf numFmtId="0" fontId="19" fillId="52" borderId="375" applyNumberFormat="0" applyFont="0" applyAlignment="0" applyProtection="0"/>
    <xf numFmtId="0" fontId="49" fillId="49" borderId="181" applyNumberFormat="0" applyAlignment="0" applyProtection="0"/>
    <xf numFmtId="0" fontId="18" fillId="25" borderId="376">
      <alignment horizontal="right" vertical="center"/>
    </xf>
    <xf numFmtId="4" fontId="18" fillId="27" borderId="378">
      <alignment horizontal="right" vertical="center"/>
    </xf>
    <xf numFmtId="0" fontId="21" fillId="25" borderId="377">
      <alignment horizontal="left" vertical="center"/>
    </xf>
    <xf numFmtId="0" fontId="4" fillId="4" borderId="2" applyNumberFormat="0" applyAlignment="0" applyProtection="0"/>
    <xf numFmtId="0" fontId="9" fillId="13" borderId="0" applyNumberFormat="0" applyBorder="0" applyAlignment="0" applyProtection="0"/>
    <xf numFmtId="0" fontId="21" fillId="0" borderId="376" applyNumberFormat="0" applyFill="0" applyAlignment="0" applyProtection="0"/>
    <xf numFmtId="0" fontId="52" fillId="0" borderId="382" applyNumberFormat="0" applyFill="0" applyAlignment="0" applyProtection="0"/>
    <xf numFmtId="0" fontId="21" fillId="0" borderId="376" applyNumberFormat="0" applyFill="0" applyAlignment="0" applyProtection="0"/>
    <xf numFmtId="0" fontId="21" fillId="0" borderId="379">
      <alignment horizontal="left" vertical="center" wrapText="1" indent="2"/>
    </xf>
    <xf numFmtId="0" fontId="27" fillId="52" borderId="375" applyNumberFormat="0" applyFont="0" applyAlignment="0" applyProtection="0"/>
    <xf numFmtId="0" fontId="19" fillId="52" borderId="375" applyNumberFormat="0" applyFont="0" applyAlignment="0" applyProtection="0"/>
    <xf numFmtId="0" fontId="32" fillId="49" borderId="381" applyNumberFormat="0" applyAlignment="0" applyProtection="0"/>
    <xf numFmtId="0" fontId="23" fillId="25" borderId="376">
      <alignment horizontal="right" vertical="center"/>
    </xf>
    <xf numFmtId="0" fontId="21" fillId="0" borderId="376">
      <alignment horizontal="right" vertical="center"/>
    </xf>
    <xf numFmtId="0" fontId="18" fillId="27" borderId="376">
      <alignment horizontal="right" vertical="center"/>
    </xf>
    <xf numFmtId="0" fontId="45" fillId="36" borderId="381" applyNumberFormat="0" applyAlignment="0" applyProtection="0"/>
    <xf numFmtId="0" fontId="1" fillId="5" borderId="0" applyNumberFormat="0" applyBorder="0" applyAlignment="0" applyProtection="0"/>
    <xf numFmtId="0" fontId="9" fillId="22" borderId="0" applyNumberFormat="0" applyBorder="0" applyAlignment="0" applyProtection="0"/>
    <xf numFmtId="0" fontId="18" fillId="25" borderId="376">
      <alignment horizontal="right" vertical="center"/>
    </xf>
    <xf numFmtId="167" fontId="21" fillId="53" borderId="376" applyNumberFormat="0" applyFont="0" applyBorder="0" applyAlignment="0" applyProtection="0">
      <alignment horizontal="right" vertical="center"/>
    </xf>
    <xf numFmtId="0" fontId="1" fillId="6" borderId="0" applyNumberFormat="0" applyBorder="0" applyAlignment="0" applyProtection="0"/>
    <xf numFmtId="0" fontId="18" fillId="27" borderId="376">
      <alignment horizontal="right" vertical="center"/>
    </xf>
    <xf numFmtId="4" fontId="21" fillId="0" borderId="376" applyFill="0" applyBorder="0" applyProtection="0">
      <alignment horizontal="right" vertical="center"/>
    </xf>
    <xf numFmtId="0" fontId="21" fillId="27" borderId="379">
      <alignment horizontal="left" vertical="center" wrapText="1" indent="2"/>
    </xf>
    <xf numFmtId="0" fontId="27" fillId="52" borderId="375" applyNumberFormat="0" applyFont="0" applyAlignment="0" applyProtection="0"/>
    <xf numFmtId="0" fontId="36" fillId="36" borderId="381" applyNumberFormat="0" applyAlignment="0" applyProtection="0"/>
    <xf numFmtId="4" fontId="21" fillId="26" borderId="376"/>
    <xf numFmtId="4" fontId="21" fillId="0" borderId="376" applyFill="0" applyBorder="0" applyProtection="0">
      <alignment horizontal="right" vertical="center"/>
    </xf>
    <xf numFmtId="0" fontId="52" fillId="0" borderId="382" applyNumberFormat="0" applyFill="0" applyAlignment="0" applyProtection="0"/>
    <xf numFmtId="0" fontId="21" fillId="25" borderId="377">
      <alignment horizontal="left" vertical="center"/>
    </xf>
    <xf numFmtId="0" fontId="21" fillId="0" borderId="379">
      <alignment horizontal="left" vertical="center" wrapText="1" indent="2"/>
    </xf>
    <xf numFmtId="49" fontId="21" fillId="0" borderId="376" applyNumberFormat="0" applyFont="0" applyFill="0" applyBorder="0" applyProtection="0">
      <alignment horizontal="left" vertical="center" indent="2"/>
    </xf>
    <xf numFmtId="0" fontId="45" fillId="36" borderId="381" applyNumberFormat="0" applyAlignment="0" applyProtection="0"/>
    <xf numFmtId="0" fontId="1" fillId="20" borderId="0" applyNumberFormat="0" applyBorder="0" applyAlignment="0" applyProtection="0"/>
    <xf numFmtId="0" fontId="21" fillId="27" borderId="379">
      <alignment horizontal="left" vertical="center" wrapText="1" indent="2"/>
    </xf>
    <xf numFmtId="0" fontId="37" fillId="0" borderId="382" applyNumberFormat="0" applyFill="0" applyAlignment="0" applyProtection="0"/>
    <xf numFmtId="0" fontId="30" fillId="49" borderId="181" applyNumberFormat="0" applyAlignment="0" applyProtection="0"/>
    <xf numFmtId="0" fontId="45" fillId="36" borderId="381" applyNumberFormat="0" applyAlignment="0" applyProtection="0"/>
    <xf numFmtId="0" fontId="27" fillId="52" borderId="375" applyNumberFormat="0" applyFont="0" applyAlignment="0" applyProtection="0"/>
    <xf numFmtId="0" fontId="45" fillId="36" borderId="381" applyNumberFormat="0" applyAlignment="0" applyProtection="0"/>
    <xf numFmtId="4" fontId="21" fillId="26" borderId="376"/>
    <xf numFmtId="0" fontId="33" fillId="49" borderId="381" applyNumberFormat="0" applyAlignment="0" applyProtection="0"/>
    <xf numFmtId="0" fontId="45" fillId="36" borderId="381" applyNumberFormat="0" applyAlignment="0" applyProtection="0"/>
    <xf numFmtId="4" fontId="18" fillId="27" borderId="376">
      <alignment horizontal="right" vertical="center"/>
    </xf>
    <xf numFmtId="0" fontId="37" fillId="0" borderId="382" applyNumberFormat="0" applyFill="0" applyAlignment="0" applyProtection="0"/>
    <xf numFmtId="4" fontId="21" fillId="26" borderId="376"/>
    <xf numFmtId="0" fontId="1" fillId="5" borderId="0" applyNumberFormat="0" applyBorder="0" applyAlignment="0" applyProtection="0"/>
    <xf numFmtId="0" fontId="27" fillId="52" borderId="375" applyNumberFormat="0" applyFont="0" applyAlignment="0" applyProtection="0"/>
    <xf numFmtId="0" fontId="33" fillId="49" borderId="381" applyNumberFormat="0" applyAlignment="0" applyProtection="0"/>
    <xf numFmtId="0" fontId="21" fillId="26" borderId="376"/>
    <xf numFmtId="4" fontId="23" fillId="25" borderId="376">
      <alignment horizontal="right" vertical="center"/>
    </xf>
    <xf numFmtId="0" fontId="18" fillId="27" borderId="378">
      <alignment horizontal="right" vertical="center"/>
    </xf>
    <xf numFmtId="0" fontId="36" fillId="36" borderId="381" applyNumberFormat="0" applyAlignment="0" applyProtection="0"/>
    <xf numFmtId="0" fontId="36" fillId="36" borderId="381" applyNumberFormat="0" applyAlignment="0" applyProtection="0"/>
    <xf numFmtId="0" fontId="33" fillId="49" borderId="381" applyNumberFormat="0" applyAlignment="0" applyProtection="0"/>
    <xf numFmtId="0" fontId="18" fillId="27" borderId="378">
      <alignment horizontal="right" vertical="center"/>
    </xf>
    <xf numFmtId="4" fontId="21" fillId="0" borderId="376">
      <alignment horizontal="right" vertical="center"/>
    </xf>
    <xf numFmtId="0" fontId="49" fillId="49" borderId="181" applyNumberFormat="0" applyAlignment="0" applyProtection="0"/>
    <xf numFmtId="0" fontId="21" fillId="27" borderId="379">
      <alignment horizontal="left" vertical="center" wrapText="1" indent="2"/>
    </xf>
    <xf numFmtId="0" fontId="49" fillId="49" borderId="181" applyNumberFormat="0" applyAlignment="0" applyProtection="0"/>
    <xf numFmtId="0" fontId="45" fillId="36" borderId="381" applyNumberFormat="0" applyAlignment="0" applyProtection="0"/>
    <xf numFmtId="4" fontId="18" fillId="27" borderId="376">
      <alignment horizontal="right" vertical="center"/>
    </xf>
    <xf numFmtId="0" fontId="21" fillId="26" borderId="376"/>
    <xf numFmtId="0" fontId="18" fillId="25" borderId="376">
      <alignment horizontal="right" vertical="center"/>
    </xf>
    <xf numFmtId="0" fontId="21" fillId="0" borderId="376">
      <alignment horizontal="right" vertical="center"/>
    </xf>
    <xf numFmtId="0" fontId="21" fillId="0" borderId="379">
      <alignment horizontal="left" vertical="center" wrapText="1" indent="2"/>
    </xf>
    <xf numFmtId="0" fontId="18" fillId="27" borderId="377">
      <alignment horizontal="right" vertical="center"/>
    </xf>
    <xf numFmtId="0" fontId="21" fillId="0" borderId="379">
      <alignment horizontal="left" vertical="center" wrapText="1" indent="2"/>
    </xf>
    <xf numFmtId="0" fontId="9" fillId="10" borderId="0" applyNumberFormat="0" applyBorder="0" applyAlignment="0" applyProtection="0"/>
    <xf numFmtId="0" fontId="49" fillId="49" borderId="181" applyNumberFormat="0" applyAlignment="0" applyProtection="0"/>
    <xf numFmtId="0" fontId="45" fillId="36" borderId="381" applyNumberFormat="0" applyAlignment="0" applyProtection="0"/>
    <xf numFmtId="0" fontId="32" fillId="49" borderId="381" applyNumberFormat="0" applyAlignment="0" applyProtection="0"/>
    <xf numFmtId="4" fontId="18" fillId="27" borderId="376">
      <alignment horizontal="right" vertical="center"/>
    </xf>
    <xf numFmtId="0" fontId="21" fillId="25" borderId="377">
      <alignment horizontal="left" vertical="center"/>
    </xf>
    <xf numFmtId="4" fontId="18" fillId="25" borderId="376">
      <alignment horizontal="right" vertical="center"/>
    </xf>
    <xf numFmtId="167" fontId="21" fillId="53" borderId="376" applyNumberFormat="0" applyFont="0" applyBorder="0" applyAlignment="0" applyProtection="0">
      <alignment horizontal="right" vertical="center"/>
    </xf>
    <xf numFmtId="0" fontId="18" fillId="25" borderId="376">
      <alignment horizontal="right" vertical="center"/>
    </xf>
    <xf numFmtId="0" fontId="18" fillId="27" borderId="376">
      <alignment horizontal="right" vertical="center"/>
    </xf>
    <xf numFmtId="0" fontId="32" fillId="49" borderId="381" applyNumberFormat="0" applyAlignment="0" applyProtection="0"/>
    <xf numFmtId="0" fontId="49" fillId="49" borderId="181" applyNumberFormat="0" applyAlignment="0" applyProtection="0"/>
    <xf numFmtId="49" fontId="21" fillId="0" borderId="376" applyNumberFormat="0" applyFont="0" applyFill="0" applyBorder="0" applyProtection="0">
      <alignment horizontal="left" vertical="center" indent="2"/>
    </xf>
    <xf numFmtId="0" fontId="1" fillId="15" borderId="0" applyNumberFormat="0" applyBorder="0" applyAlignment="0" applyProtection="0"/>
    <xf numFmtId="0" fontId="36" fillId="36" borderId="381" applyNumberFormat="0" applyAlignment="0" applyProtection="0"/>
    <xf numFmtId="0" fontId="49" fillId="49" borderId="181" applyNumberFormat="0" applyAlignment="0" applyProtection="0"/>
    <xf numFmtId="49" fontId="21" fillId="0" borderId="376" applyNumberFormat="0" applyFont="0" applyFill="0" applyBorder="0" applyProtection="0">
      <alignment horizontal="left" vertical="center" indent="2"/>
    </xf>
    <xf numFmtId="0" fontId="1" fillId="11" borderId="0" applyNumberFormat="0" applyBorder="0" applyAlignment="0" applyProtection="0"/>
    <xf numFmtId="0" fontId="27" fillId="52" borderId="375" applyNumberFormat="0" applyFont="0" applyAlignment="0" applyProtection="0"/>
    <xf numFmtId="167" fontId="21" fillId="53" borderId="376" applyNumberFormat="0" applyFont="0" applyBorder="0" applyAlignment="0" applyProtection="0">
      <alignment horizontal="right" vertical="center"/>
    </xf>
    <xf numFmtId="0" fontId="45" fillId="36" borderId="381" applyNumberFormat="0" applyAlignment="0" applyProtection="0"/>
    <xf numFmtId="0" fontId="18" fillId="27" borderId="376">
      <alignment horizontal="right" vertical="center"/>
    </xf>
    <xf numFmtId="0" fontId="21" fillId="26" borderId="376"/>
    <xf numFmtId="0" fontId="49" fillId="49" borderId="181" applyNumberFormat="0" applyAlignment="0" applyProtection="0"/>
    <xf numFmtId="0" fontId="33" fillId="49" borderId="381" applyNumberFormat="0" applyAlignment="0" applyProtection="0"/>
    <xf numFmtId="0" fontId="32" fillId="49" borderId="381" applyNumberFormat="0" applyAlignment="0" applyProtection="0"/>
    <xf numFmtId="0" fontId="36" fillId="36" borderId="381" applyNumberFormat="0" applyAlignment="0" applyProtection="0"/>
    <xf numFmtId="0" fontId="36" fillId="36" borderId="381" applyNumberFormat="0" applyAlignment="0" applyProtection="0"/>
    <xf numFmtId="0" fontId="21" fillId="0" borderId="379">
      <alignment horizontal="left" vertical="center" wrapText="1" indent="2"/>
    </xf>
    <xf numFmtId="4" fontId="18" fillId="27" borderId="377">
      <alignment horizontal="right" vertical="center"/>
    </xf>
    <xf numFmtId="4" fontId="21" fillId="0" borderId="376">
      <alignment horizontal="right" vertical="center"/>
    </xf>
    <xf numFmtId="49" fontId="20" fillId="0" borderId="376" applyNumberFormat="0" applyFill="0" applyBorder="0" applyProtection="0">
      <alignment horizontal="left" vertical="center"/>
    </xf>
    <xf numFmtId="4" fontId="21" fillId="0" borderId="376">
      <alignment horizontal="right" vertical="center"/>
    </xf>
    <xf numFmtId="0" fontId="49" fillId="49" borderId="181" applyNumberFormat="0" applyAlignment="0" applyProtection="0"/>
    <xf numFmtId="0" fontId="37" fillId="0" borderId="382" applyNumberFormat="0" applyFill="0" applyAlignment="0" applyProtection="0"/>
    <xf numFmtId="0" fontId="21" fillId="0" borderId="376" applyNumberFormat="0" applyFill="0" applyAlignment="0" applyProtection="0"/>
    <xf numFmtId="49" fontId="21" fillId="0" borderId="376" applyNumberFormat="0" applyFont="0" applyFill="0" applyBorder="0" applyProtection="0">
      <alignment horizontal="left" vertical="center" indent="2"/>
    </xf>
    <xf numFmtId="0" fontId="45" fillId="36" borderId="381" applyNumberFormat="0" applyAlignment="0" applyProtection="0"/>
    <xf numFmtId="0" fontId="19" fillId="52" borderId="375" applyNumberFormat="0" applyFont="0" applyAlignment="0" applyProtection="0"/>
    <xf numFmtId="49" fontId="20" fillId="0" borderId="376" applyNumberFormat="0" applyFill="0" applyBorder="0" applyProtection="0">
      <alignment horizontal="left" vertical="center"/>
    </xf>
    <xf numFmtId="0" fontId="9" fillId="22" borderId="0" applyNumberFormat="0" applyBorder="0" applyAlignment="0" applyProtection="0"/>
    <xf numFmtId="0" fontId="21" fillId="0" borderId="379">
      <alignment horizontal="left" vertical="center" wrapText="1" indent="2"/>
    </xf>
    <xf numFmtId="0" fontId="9" fillId="7" borderId="0" applyNumberFormat="0" applyBorder="0" applyAlignment="0" applyProtection="0"/>
    <xf numFmtId="0" fontId="21" fillId="26" borderId="376"/>
    <xf numFmtId="0" fontId="52" fillId="0" borderId="382" applyNumberFormat="0" applyFill="0" applyAlignment="0" applyProtection="0"/>
    <xf numFmtId="49" fontId="20" fillId="0" borderId="376" applyNumberFormat="0" applyFill="0" applyBorder="0" applyProtection="0">
      <alignment horizontal="left" vertical="center"/>
    </xf>
    <xf numFmtId="0" fontId="1" fillId="21" borderId="0" applyNumberFormat="0" applyBorder="0" applyAlignment="0" applyProtection="0"/>
    <xf numFmtId="0" fontId="32" fillId="49" borderId="381" applyNumberFormat="0" applyAlignment="0" applyProtection="0"/>
    <xf numFmtId="49" fontId="21" fillId="0" borderId="376" applyNumberFormat="0" applyFont="0" applyFill="0" applyBorder="0" applyProtection="0">
      <alignment horizontal="left" vertical="center" indent="2"/>
    </xf>
    <xf numFmtId="0" fontId="52" fillId="0" borderId="382" applyNumberFormat="0" applyFill="0" applyAlignment="0" applyProtection="0"/>
    <xf numFmtId="0" fontId="27" fillId="52" borderId="375" applyNumberFormat="0" applyFont="0" applyAlignment="0" applyProtection="0"/>
    <xf numFmtId="0" fontId="18" fillId="25" borderId="376">
      <alignment horizontal="right" vertical="center"/>
    </xf>
    <xf numFmtId="0" fontId="8" fillId="0" borderId="3" applyNumberFormat="0" applyFill="0" applyAlignment="0" applyProtection="0"/>
    <xf numFmtId="0" fontId="21" fillId="27" borderId="379">
      <alignment horizontal="left" vertical="center" wrapText="1" indent="2"/>
    </xf>
    <xf numFmtId="0" fontId="21" fillId="0" borderId="376" applyNumberFormat="0" applyFill="0" applyAlignment="0" applyProtection="0"/>
    <xf numFmtId="49" fontId="20" fillId="0" borderId="376" applyNumberFormat="0" applyFill="0" applyBorder="0" applyProtection="0">
      <alignment horizontal="left" vertical="center"/>
    </xf>
    <xf numFmtId="0" fontId="21" fillId="0" borderId="376">
      <alignment horizontal="right" vertical="center"/>
    </xf>
    <xf numFmtId="0" fontId="37" fillId="0" borderId="382" applyNumberFormat="0" applyFill="0" applyAlignment="0" applyProtection="0"/>
    <xf numFmtId="4" fontId="18" fillId="27" borderId="378">
      <alignment horizontal="right" vertical="center"/>
    </xf>
    <xf numFmtId="0" fontId="21" fillId="0" borderId="376" applyNumberFormat="0" applyFill="0" applyAlignment="0" applyProtection="0"/>
    <xf numFmtId="4" fontId="18" fillId="25" borderId="376">
      <alignment horizontal="right" vertical="center"/>
    </xf>
    <xf numFmtId="0" fontId="33" fillId="49" borderId="381" applyNumberFormat="0" applyAlignment="0" applyProtection="0"/>
    <xf numFmtId="0" fontId="18" fillId="27" borderId="378">
      <alignment horizontal="right" vertical="center"/>
    </xf>
    <xf numFmtId="4" fontId="18" fillId="25" borderId="376">
      <alignment horizontal="right" vertical="center"/>
    </xf>
    <xf numFmtId="0" fontId="18" fillId="27" borderId="376">
      <alignment horizontal="right" vertical="center"/>
    </xf>
    <xf numFmtId="0" fontId="33" fillId="49" borderId="381" applyNumberFormat="0" applyAlignment="0" applyProtection="0"/>
    <xf numFmtId="0" fontId="37" fillId="0" borderId="382" applyNumberFormat="0" applyFill="0" applyAlignment="0" applyProtection="0"/>
    <xf numFmtId="0" fontId="27" fillId="52" borderId="375" applyNumberFormat="0" applyFont="0" applyAlignment="0" applyProtection="0"/>
    <xf numFmtId="0" fontId="5" fillId="4" borderId="1" applyNumberFormat="0" applyAlignment="0" applyProtection="0"/>
    <xf numFmtId="4" fontId="21" fillId="0" borderId="376" applyFill="0" applyBorder="0" applyProtection="0">
      <alignment horizontal="right" vertical="center"/>
    </xf>
    <xf numFmtId="0" fontId="27" fillId="52" borderId="375" applyNumberFormat="0" applyFont="0" applyAlignment="0" applyProtection="0"/>
    <xf numFmtId="49" fontId="20" fillId="0" borderId="376" applyNumberFormat="0" applyFill="0" applyBorder="0" applyProtection="0">
      <alignment horizontal="left" vertical="center"/>
    </xf>
    <xf numFmtId="0" fontId="1" fillId="18" borderId="0" applyNumberFormat="0" applyBorder="0" applyAlignment="0" applyProtection="0"/>
    <xf numFmtId="0" fontId="23" fillId="25" borderId="376">
      <alignment horizontal="right" vertical="center"/>
    </xf>
    <xf numFmtId="0" fontId="37" fillId="0" borderId="382" applyNumberFormat="0" applyFill="0" applyAlignment="0" applyProtection="0"/>
    <xf numFmtId="0" fontId="1" fillId="18" borderId="0" applyNumberFormat="0" applyBorder="0" applyAlignment="0" applyProtection="0"/>
    <xf numFmtId="0" fontId="18" fillId="25" borderId="376">
      <alignment horizontal="right" vertical="center"/>
    </xf>
    <xf numFmtId="0" fontId="37" fillId="0" borderId="382" applyNumberFormat="0" applyFill="0" applyAlignment="0" applyProtection="0"/>
    <xf numFmtId="0" fontId="21" fillId="0" borderId="376" applyNumberFormat="0" applyFill="0" applyAlignment="0" applyProtection="0"/>
    <xf numFmtId="0" fontId="37" fillId="0" borderId="382" applyNumberFormat="0" applyFill="0" applyAlignment="0" applyProtection="0"/>
    <xf numFmtId="4" fontId="21" fillId="0" borderId="376" applyFill="0" applyBorder="0" applyProtection="0">
      <alignment horizontal="right" vertical="center"/>
    </xf>
    <xf numFmtId="49" fontId="21" fillId="0" borderId="377" applyNumberFormat="0" applyFont="0" applyFill="0" applyBorder="0" applyProtection="0">
      <alignment horizontal="left" vertical="center" indent="5"/>
    </xf>
    <xf numFmtId="0" fontId="21" fillId="0" borderId="376" applyNumberFormat="0" applyFill="0" applyAlignment="0" applyProtection="0"/>
    <xf numFmtId="0" fontId="45" fillId="36" borderId="381" applyNumberFormat="0" applyAlignment="0" applyProtection="0"/>
    <xf numFmtId="0" fontId="21" fillId="0" borderId="376" applyNumberFormat="0" applyFill="0" applyAlignment="0" applyProtection="0"/>
    <xf numFmtId="0" fontId="33" fillId="49" borderId="381" applyNumberFormat="0" applyAlignment="0" applyProtection="0"/>
    <xf numFmtId="0" fontId="49" fillId="49" borderId="181" applyNumberFormat="0" applyAlignment="0" applyProtection="0"/>
    <xf numFmtId="4" fontId="18" fillId="27" borderId="376">
      <alignment horizontal="right" vertical="center"/>
    </xf>
    <xf numFmtId="0" fontId="21" fillId="25" borderId="377">
      <alignment horizontal="left" vertical="center"/>
    </xf>
    <xf numFmtId="0" fontId="27" fillId="52" borderId="375" applyNumberFormat="0" applyFont="0" applyAlignment="0" applyProtection="0"/>
    <xf numFmtId="0" fontId="1" fillId="8" borderId="0" applyNumberFormat="0" applyBorder="0" applyAlignment="0" applyProtection="0"/>
    <xf numFmtId="0" fontId="27" fillId="52" borderId="375" applyNumberFormat="0" applyFont="0" applyAlignment="0" applyProtection="0"/>
    <xf numFmtId="4" fontId="23" fillId="25" borderId="376">
      <alignment horizontal="right" vertical="center"/>
    </xf>
    <xf numFmtId="4" fontId="18" fillId="27" borderId="378">
      <alignment horizontal="right" vertical="center"/>
    </xf>
    <xf numFmtId="0" fontId="52" fillId="0" borderId="382" applyNumberFormat="0" applyFill="0" applyAlignment="0" applyProtection="0"/>
    <xf numFmtId="0" fontId="52" fillId="0" borderId="382" applyNumberFormat="0" applyFill="0" applyAlignment="0" applyProtection="0"/>
    <xf numFmtId="0" fontId="18" fillId="27" borderId="376">
      <alignment horizontal="right" vertical="center"/>
    </xf>
    <xf numFmtId="0" fontId="21" fillId="27" borderId="379">
      <alignment horizontal="left" vertical="center" wrapText="1" indent="2"/>
    </xf>
    <xf numFmtId="0" fontId="1" fillId="21" borderId="0" applyNumberFormat="0" applyBorder="0" applyAlignment="0" applyProtection="0"/>
    <xf numFmtId="49" fontId="21" fillId="0" borderId="377" applyNumberFormat="0" applyFont="0" applyFill="0" applyBorder="0" applyProtection="0">
      <alignment horizontal="left" vertical="center" indent="5"/>
    </xf>
    <xf numFmtId="0" fontId="52" fillId="0" borderId="382" applyNumberFormat="0" applyFill="0" applyAlignment="0" applyProtection="0"/>
    <xf numFmtId="0" fontId="18" fillId="27" borderId="376">
      <alignment horizontal="right" vertical="center"/>
    </xf>
    <xf numFmtId="4" fontId="21" fillId="0" borderId="376">
      <alignment horizontal="right" vertical="center"/>
    </xf>
    <xf numFmtId="0" fontId="18" fillId="25" borderId="376">
      <alignment horizontal="right" vertical="center"/>
    </xf>
    <xf numFmtId="0" fontId="1" fillId="12" borderId="0" applyNumberFormat="0" applyBorder="0" applyAlignment="0" applyProtection="0"/>
    <xf numFmtId="0" fontId="49" fillId="49" borderId="181" applyNumberFormat="0" applyAlignment="0" applyProtection="0"/>
    <xf numFmtId="4" fontId="23" fillId="25" borderId="376">
      <alignment horizontal="right" vertical="center"/>
    </xf>
    <xf numFmtId="0" fontId="33" fillId="49" borderId="381" applyNumberFormat="0" applyAlignment="0" applyProtection="0"/>
    <xf numFmtId="0" fontId="21" fillId="26" borderId="376"/>
    <xf numFmtId="0" fontId="45" fillId="36" borderId="381" applyNumberFormat="0" applyAlignment="0" applyProtection="0"/>
    <xf numFmtId="0" fontId="30" fillId="49" borderId="181" applyNumberFormat="0" applyAlignment="0" applyProtection="0"/>
    <xf numFmtId="4" fontId="21" fillId="26" borderId="376"/>
    <xf numFmtId="167" fontId="21" fillId="53" borderId="376" applyNumberFormat="0" applyFont="0" applyBorder="0" applyAlignment="0" applyProtection="0">
      <alignment horizontal="right" vertical="center"/>
    </xf>
    <xf numFmtId="0" fontId="49" fillId="49" borderId="181" applyNumberFormat="0" applyAlignment="0" applyProtection="0"/>
    <xf numFmtId="0" fontId="1" fillId="6" borderId="0" applyNumberFormat="0" applyBorder="0" applyAlignment="0" applyProtection="0"/>
    <xf numFmtId="0" fontId="45" fillId="36" borderId="381" applyNumberFormat="0" applyAlignment="0" applyProtection="0"/>
    <xf numFmtId="0" fontId="30" fillId="49" borderId="181" applyNumberFormat="0" applyAlignment="0" applyProtection="0"/>
    <xf numFmtId="0" fontId="21" fillId="26" borderId="376"/>
    <xf numFmtId="0" fontId="19" fillId="52" borderId="375" applyNumberFormat="0" applyFont="0" applyAlignment="0" applyProtection="0"/>
    <xf numFmtId="4" fontId="21" fillId="0" borderId="376">
      <alignment horizontal="right" vertical="center"/>
    </xf>
    <xf numFmtId="167" fontId="21" fillId="53" borderId="376" applyNumberFormat="0" applyFont="0" applyBorder="0" applyAlignment="0" applyProtection="0">
      <alignment horizontal="right" vertical="center"/>
    </xf>
    <xf numFmtId="167" fontId="21" fillId="53" borderId="376" applyNumberFormat="0" applyFont="0" applyBorder="0" applyAlignment="0" applyProtection="0">
      <alignment horizontal="right" vertical="center"/>
    </xf>
    <xf numFmtId="0" fontId="18" fillId="27" borderId="376">
      <alignment horizontal="right" vertical="center"/>
    </xf>
    <xf numFmtId="4" fontId="18" fillId="27" borderId="376">
      <alignment horizontal="right" vertical="center"/>
    </xf>
    <xf numFmtId="0" fontId="33" fillId="49" borderId="381" applyNumberFormat="0" applyAlignment="0" applyProtection="0"/>
    <xf numFmtId="4" fontId="18" fillId="27" borderId="378">
      <alignment horizontal="right" vertical="center"/>
    </xf>
    <xf numFmtId="0" fontId="18" fillId="27" borderId="378">
      <alignment horizontal="right" vertical="center"/>
    </xf>
    <xf numFmtId="0" fontId="21" fillId="27" borderId="379">
      <alignment horizontal="left" vertical="center" wrapText="1" indent="2"/>
    </xf>
    <xf numFmtId="4" fontId="23" fillId="25" borderId="376">
      <alignment horizontal="right" vertical="center"/>
    </xf>
    <xf numFmtId="0" fontId="18" fillId="27" borderId="378">
      <alignment horizontal="right" vertical="center"/>
    </xf>
    <xf numFmtId="0" fontId="30" fillId="49" borderId="181" applyNumberFormat="0" applyAlignment="0" applyProtection="0"/>
    <xf numFmtId="4" fontId="18" fillId="27" borderId="377">
      <alignment horizontal="right" vertical="center"/>
    </xf>
    <xf numFmtId="0" fontId="45" fillId="36" borderId="381" applyNumberFormat="0" applyAlignment="0" applyProtection="0"/>
    <xf numFmtId="0" fontId="21" fillId="0" borderId="379">
      <alignment horizontal="left" vertical="center" wrapText="1" indent="2"/>
    </xf>
    <xf numFmtId="0" fontId="18" fillId="27" borderId="376">
      <alignment horizontal="right" vertical="center"/>
    </xf>
    <xf numFmtId="0" fontId="21" fillId="26" borderId="376"/>
    <xf numFmtId="0" fontId="1" fillId="8" borderId="0" applyNumberFormat="0" applyBorder="0" applyAlignment="0" applyProtection="0"/>
    <xf numFmtId="4" fontId="23" fillId="25" borderId="376">
      <alignment horizontal="right" vertical="center"/>
    </xf>
    <xf numFmtId="0" fontId="18" fillId="27" borderId="378">
      <alignment horizontal="right" vertical="center"/>
    </xf>
    <xf numFmtId="4" fontId="18" fillId="25" borderId="376">
      <alignment horizontal="right" vertical="center"/>
    </xf>
    <xf numFmtId="0" fontId="52" fillId="0" borderId="382" applyNumberFormat="0" applyFill="0" applyAlignment="0" applyProtection="0"/>
    <xf numFmtId="0" fontId="30" fillId="49" borderId="181" applyNumberFormat="0" applyAlignment="0" applyProtection="0"/>
    <xf numFmtId="4" fontId="18" fillId="25" borderId="376">
      <alignment horizontal="right" vertical="center"/>
    </xf>
    <xf numFmtId="49" fontId="21" fillId="0" borderId="376" applyNumberFormat="0" applyFont="0" applyFill="0" applyBorder="0" applyProtection="0">
      <alignment horizontal="left" vertical="center" indent="2"/>
    </xf>
    <xf numFmtId="0" fontId="21" fillId="0" borderId="379">
      <alignment horizontal="left" vertical="center" wrapText="1" indent="2"/>
    </xf>
    <xf numFmtId="0" fontId="9" fillId="19" borderId="0" applyNumberFormat="0" applyBorder="0" applyAlignment="0" applyProtection="0"/>
    <xf numFmtId="0" fontId="21" fillId="26" borderId="376"/>
    <xf numFmtId="0" fontId="1" fillId="6" borderId="0" applyNumberFormat="0" applyBorder="0" applyAlignment="0" applyProtection="0"/>
    <xf numFmtId="4" fontId="21" fillId="0" borderId="376">
      <alignment horizontal="right" vertical="center"/>
    </xf>
    <xf numFmtId="0" fontId="18" fillId="27" borderId="376">
      <alignment horizontal="right" vertical="center"/>
    </xf>
    <xf numFmtId="4" fontId="23" fillId="25" borderId="376">
      <alignment horizontal="right" vertical="center"/>
    </xf>
    <xf numFmtId="0" fontId="27" fillId="52" borderId="375" applyNumberFormat="0" applyFont="0" applyAlignment="0" applyProtection="0"/>
    <xf numFmtId="0" fontId="18" fillId="27" borderId="376">
      <alignment horizontal="right" vertical="center"/>
    </xf>
    <xf numFmtId="49" fontId="21" fillId="0" borderId="377" applyNumberFormat="0" applyFont="0" applyFill="0" applyBorder="0" applyProtection="0">
      <alignment horizontal="left" vertical="center" indent="5"/>
    </xf>
    <xf numFmtId="0" fontId="21" fillId="0" borderId="379">
      <alignment horizontal="left" vertical="center" wrapText="1" indent="2"/>
    </xf>
    <xf numFmtId="0" fontId="45" fillId="36" borderId="381" applyNumberFormat="0" applyAlignment="0" applyProtection="0"/>
    <xf numFmtId="4" fontId="18" fillId="27" borderId="376">
      <alignment horizontal="right" vertical="center"/>
    </xf>
    <xf numFmtId="0" fontId="21" fillId="26" borderId="376"/>
    <xf numFmtId="4" fontId="18" fillId="27" borderId="376">
      <alignment horizontal="right" vertical="center"/>
    </xf>
    <xf numFmtId="0" fontId="49" fillId="49" borderId="181" applyNumberFormat="0" applyAlignment="0" applyProtection="0"/>
    <xf numFmtId="0" fontId="21" fillId="0" borderId="379">
      <alignment horizontal="left" vertical="center" wrapText="1" indent="2"/>
    </xf>
    <xf numFmtId="0" fontId="21" fillId="27" borderId="379">
      <alignment horizontal="left" vertical="center" wrapText="1" indent="2"/>
    </xf>
    <xf numFmtId="0" fontId="21" fillId="25" borderId="377">
      <alignment horizontal="left" vertical="center"/>
    </xf>
    <xf numFmtId="0" fontId="45" fillId="36" borderId="381" applyNumberFormat="0" applyAlignment="0" applyProtection="0"/>
    <xf numFmtId="49" fontId="20" fillId="0" borderId="376" applyNumberFormat="0" applyFill="0" applyBorder="0" applyProtection="0">
      <alignment horizontal="left" vertical="center"/>
    </xf>
    <xf numFmtId="0" fontId="1" fillId="15" borderId="0" applyNumberFormat="0" applyBorder="0" applyAlignment="0" applyProtection="0"/>
    <xf numFmtId="0" fontId="9" fillId="13" borderId="0" applyNumberFormat="0" applyBorder="0" applyAlignment="0" applyProtection="0"/>
    <xf numFmtId="4" fontId="18" fillId="27" borderId="376">
      <alignment horizontal="right" vertical="center"/>
    </xf>
    <xf numFmtId="0" fontId="52" fillId="0" borderId="382" applyNumberFormat="0" applyFill="0" applyAlignment="0" applyProtection="0"/>
    <xf numFmtId="49" fontId="21" fillId="0" borderId="376" applyNumberFormat="0" applyFont="0" applyFill="0" applyBorder="0" applyProtection="0">
      <alignment horizontal="left" vertical="center" indent="2"/>
    </xf>
    <xf numFmtId="0" fontId="52" fillId="0" borderId="382" applyNumberFormat="0" applyFill="0" applyAlignment="0" applyProtection="0"/>
    <xf numFmtId="0" fontId="21" fillId="0" borderId="379">
      <alignment horizontal="left" vertical="center" wrapText="1" indent="2"/>
    </xf>
    <xf numFmtId="4" fontId="21" fillId="0" borderId="376" applyFill="0" applyBorder="0" applyProtection="0">
      <alignment horizontal="right" vertical="center"/>
    </xf>
    <xf numFmtId="0" fontId="21" fillId="25" borderId="377">
      <alignment horizontal="left" vertical="center"/>
    </xf>
    <xf numFmtId="0" fontId="18" fillId="27" borderId="376">
      <alignment horizontal="right" vertical="center"/>
    </xf>
    <xf numFmtId="0" fontId="21" fillId="0" borderId="376" applyNumberFormat="0" applyFill="0" applyAlignment="0" applyProtection="0"/>
    <xf numFmtId="49" fontId="21" fillId="0" borderId="376" applyNumberFormat="0" applyFont="0" applyFill="0" applyBorder="0" applyProtection="0">
      <alignment horizontal="left" vertical="center" indent="2"/>
    </xf>
    <xf numFmtId="0" fontId="9" fillId="22" borderId="0" applyNumberFormat="0" applyBorder="0" applyAlignment="0" applyProtection="0"/>
    <xf numFmtId="0" fontId="32" fillId="49" borderId="381" applyNumberFormat="0" applyAlignment="0" applyProtection="0"/>
    <xf numFmtId="0" fontId="18" fillId="27" borderId="377">
      <alignment horizontal="right" vertical="center"/>
    </xf>
    <xf numFmtId="49" fontId="21" fillId="0" borderId="376" applyNumberFormat="0" applyFont="0" applyFill="0" applyBorder="0" applyProtection="0">
      <alignment horizontal="left" vertical="center" indent="2"/>
    </xf>
    <xf numFmtId="4" fontId="21" fillId="0" borderId="376">
      <alignment horizontal="right" vertical="center"/>
    </xf>
    <xf numFmtId="4" fontId="18" fillId="25" borderId="376">
      <alignment horizontal="right" vertical="center"/>
    </xf>
    <xf numFmtId="49" fontId="21" fillId="0" borderId="376" applyNumberFormat="0" applyFont="0" applyFill="0" applyBorder="0" applyProtection="0">
      <alignment horizontal="left" vertical="center" indent="2"/>
    </xf>
    <xf numFmtId="4" fontId="18" fillId="27" borderId="377">
      <alignment horizontal="right" vertical="center"/>
    </xf>
    <xf numFmtId="49" fontId="21" fillId="0" borderId="376" applyNumberFormat="0" applyFont="0" applyFill="0" applyBorder="0" applyProtection="0">
      <alignment horizontal="left" vertical="center" indent="2"/>
    </xf>
    <xf numFmtId="4" fontId="18" fillId="27" borderId="376">
      <alignment horizontal="right" vertical="center"/>
    </xf>
    <xf numFmtId="0" fontId="9" fillId="19" borderId="0" applyNumberFormat="0" applyBorder="0" applyAlignment="0" applyProtection="0"/>
    <xf numFmtId="0" fontId="1" fillId="12" borderId="0" applyNumberFormat="0" applyBorder="0" applyAlignment="0" applyProtection="0"/>
    <xf numFmtId="0" fontId="18" fillId="27" borderId="376">
      <alignment horizontal="right" vertical="center"/>
    </xf>
    <xf numFmtId="4" fontId="21" fillId="0" borderId="376">
      <alignment horizontal="right" vertical="center"/>
    </xf>
    <xf numFmtId="0" fontId="18" fillId="27" borderId="377">
      <alignment horizontal="right" vertical="center"/>
    </xf>
    <xf numFmtId="0" fontId="27" fillId="52" borderId="375" applyNumberFormat="0" applyFont="0" applyAlignment="0" applyProtection="0"/>
    <xf numFmtId="0" fontId="21" fillId="0" borderId="376">
      <alignment horizontal="right" vertical="center"/>
    </xf>
    <xf numFmtId="0" fontId="18" fillId="27" borderId="376">
      <alignment horizontal="right" vertical="center"/>
    </xf>
    <xf numFmtId="4" fontId="18" fillId="27" borderId="376">
      <alignment horizontal="right" vertical="center"/>
    </xf>
    <xf numFmtId="0" fontId="1" fillId="18" borderId="0" applyNumberFormat="0" applyBorder="0" applyAlignment="0" applyProtection="0"/>
    <xf numFmtId="0" fontId="21" fillId="27" borderId="379">
      <alignment horizontal="left" vertical="center" wrapText="1" indent="2"/>
    </xf>
    <xf numFmtId="0" fontId="1" fillId="20" borderId="0" applyNumberFormat="0" applyBorder="0" applyAlignment="0" applyProtection="0"/>
    <xf numFmtId="4" fontId="23" fillId="25" borderId="376">
      <alignment horizontal="right" vertical="center"/>
    </xf>
    <xf numFmtId="0" fontId="1" fillId="9" borderId="0" applyNumberFormat="0" applyBorder="0" applyAlignment="0" applyProtection="0"/>
    <xf numFmtId="167" fontId="21" fillId="53" borderId="376" applyNumberFormat="0" applyFont="0" applyBorder="0" applyAlignment="0" applyProtection="0">
      <alignment horizontal="right" vertical="center"/>
    </xf>
    <xf numFmtId="4" fontId="18" fillId="27" borderId="378">
      <alignment horizontal="right" vertical="center"/>
    </xf>
    <xf numFmtId="0" fontId="21" fillId="26" borderId="376"/>
    <xf numFmtId="0" fontId="18" fillId="27" borderId="378">
      <alignment horizontal="right" vertical="center"/>
    </xf>
    <xf numFmtId="0" fontId="33" fillId="49" borderId="381" applyNumberFormat="0" applyAlignment="0" applyProtection="0"/>
    <xf numFmtId="4" fontId="21" fillId="0" borderId="376" applyFill="0" applyBorder="0" applyProtection="0">
      <alignment horizontal="right" vertical="center"/>
    </xf>
    <xf numFmtId="0" fontId="7" fillId="0" borderId="0" applyNumberFormat="0" applyFill="0" applyBorder="0" applyAlignment="0" applyProtection="0"/>
    <xf numFmtId="0" fontId="32" fillId="49" borderId="381" applyNumberFormat="0" applyAlignment="0" applyProtection="0"/>
    <xf numFmtId="0" fontId="52" fillId="0" borderId="382" applyNumberFormat="0" applyFill="0" applyAlignment="0" applyProtection="0"/>
    <xf numFmtId="49" fontId="20" fillId="0" borderId="376" applyNumberFormat="0" applyFill="0" applyBorder="0" applyProtection="0">
      <alignment horizontal="left" vertical="center"/>
    </xf>
    <xf numFmtId="0" fontId="45" fillId="36" borderId="381" applyNumberFormat="0" applyAlignment="0" applyProtection="0"/>
    <xf numFmtId="0" fontId="32" fillId="49" borderId="381" applyNumberFormat="0" applyAlignment="0" applyProtection="0"/>
    <xf numFmtId="0" fontId="1" fillId="14" borderId="0" applyNumberFormat="0" applyBorder="0" applyAlignment="0" applyProtection="0"/>
    <xf numFmtId="4" fontId="21" fillId="26" borderId="376"/>
    <xf numFmtId="0" fontId="21" fillId="0" borderId="379">
      <alignment horizontal="left" vertical="center" wrapText="1" indent="2"/>
    </xf>
    <xf numFmtId="0" fontId="9" fillId="22" borderId="0" applyNumberFormat="0" applyBorder="0" applyAlignment="0" applyProtection="0"/>
    <xf numFmtId="0" fontId="1" fillId="9" borderId="0" applyNumberFormat="0" applyBorder="0" applyAlignment="0" applyProtection="0"/>
    <xf numFmtId="0" fontId="21" fillId="0" borderId="376" applyNumberFormat="0" applyFill="0" applyAlignment="0" applyProtection="0"/>
    <xf numFmtId="0" fontId="19" fillId="52" borderId="375" applyNumberFormat="0" applyFont="0" applyAlignment="0" applyProtection="0"/>
    <xf numFmtId="0" fontId="18" fillId="25" borderId="376">
      <alignment horizontal="right" vertical="center"/>
    </xf>
    <xf numFmtId="4" fontId="18" fillId="27" borderId="378">
      <alignment horizontal="right" vertical="center"/>
    </xf>
    <xf numFmtId="4" fontId="23" fillId="25" borderId="376">
      <alignment horizontal="right" vertical="center"/>
    </xf>
    <xf numFmtId="167" fontId="21" fillId="53" borderId="376" applyNumberFormat="0" applyFont="0" applyBorder="0" applyAlignment="0" applyProtection="0">
      <alignment horizontal="right" vertical="center"/>
    </xf>
    <xf numFmtId="0" fontId="19" fillId="52" borderId="375" applyNumberFormat="0" applyFont="0" applyAlignment="0" applyProtection="0"/>
    <xf numFmtId="167" fontId="21" fillId="53" borderId="376" applyNumberFormat="0" applyFont="0" applyBorder="0" applyAlignment="0" applyProtection="0">
      <alignment horizontal="right" vertical="center"/>
    </xf>
    <xf numFmtId="0" fontId="45" fillId="36" borderId="381" applyNumberFormat="0" applyAlignment="0" applyProtection="0"/>
    <xf numFmtId="0" fontId="45" fillId="36" borderId="381" applyNumberFormat="0" applyAlignment="0" applyProtection="0"/>
    <xf numFmtId="0" fontId="52" fillId="0" borderId="382" applyNumberFormat="0" applyFill="0" applyAlignment="0" applyProtection="0"/>
    <xf numFmtId="49" fontId="20" fillId="0" borderId="376" applyNumberFormat="0" applyFill="0" applyBorder="0" applyProtection="0">
      <alignment horizontal="left" vertical="center"/>
    </xf>
    <xf numFmtId="0" fontId="18" fillId="27" borderId="377">
      <alignment horizontal="right" vertical="center"/>
    </xf>
    <xf numFmtId="0" fontId="21" fillId="0" borderId="376">
      <alignment horizontal="right" vertical="center"/>
    </xf>
    <xf numFmtId="0" fontId="37" fillId="0" borderId="382" applyNumberFormat="0" applyFill="0" applyAlignment="0" applyProtection="0"/>
    <xf numFmtId="0" fontId="19" fillId="52" borderId="375" applyNumberFormat="0" applyFont="0" applyAlignment="0" applyProtection="0"/>
    <xf numFmtId="0" fontId="52" fillId="0" borderId="382" applyNumberFormat="0" applyFill="0" applyAlignment="0" applyProtection="0"/>
    <xf numFmtId="0" fontId="49" fillId="49" borderId="181" applyNumberFormat="0" applyAlignment="0" applyProtection="0"/>
    <xf numFmtId="0" fontId="33" fillId="49" borderId="381" applyNumberFormat="0" applyAlignment="0" applyProtection="0"/>
    <xf numFmtId="0" fontId="21" fillId="0" borderId="376">
      <alignment horizontal="right" vertical="center"/>
    </xf>
    <xf numFmtId="0" fontId="5" fillId="4" borderId="1" applyNumberFormat="0" applyAlignment="0" applyProtection="0"/>
    <xf numFmtId="0" fontId="33" fillId="49" borderId="381" applyNumberFormat="0" applyAlignment="0" applyProtection="0"/>
    <xf numFmtId="0" fontId="1" fillId="6" borderId="0" applyNumberFormat="0" applyBorder="0" applyAlignment="0" applyProtection="0"/>
    <xf numFmtId="0" fontId="37" fillId="0" borderId="382" applyNumberFormat="0" applyFill="0" applyAlignment="0" applyProtection="0"/>
    <xf numFmtId="4" fontId="18" fillId="27" borderId="378">
      <alignment horizontal="right" vertical="center"/>
    </xf>
    <xf numFmtId="0" fontId="1" fillId="8" borderId="0" applyNumberFormat="0" applyBorder="0" applyAlignment="0" applyProtection="0"/>
    <xf numFmtId="0" fontId="49" fillId="49" borderId="181" applyNumberFormat="0" applyAlignment="0" applyProtection="0"/>
    <xf numFmtId="0" fontId="30" fillId="49" borderId="181" applyNumberFormat="0" applyAlignment="0" applyProtection="0"/>
    <xf numFmtId="0" fontId="52" fillId="0" borderId="382" applyNumberFormat="0" applyFill="0" applyAlignment="0" applyProtection="0"/>
    <xf numFmtId="167" fontId="21" fillId="53" borderId="376" applyNumberFormat="0" applyFont="0" applyBorder="0" applyAlignment="0" applyProtection="0">
      <alignment horizontal="right" vertical="center"/>
    </xf>
    <xf numFmtId="0" fontId="52" fillId="0" borderId="382" applyNumberFormat="0" applyFill="0" applyAlignment="0" applyProtection="0"/>
    <xf numFmtId="49" fontId="21" fillId="0" borderId="376" applyNumberFormat="0" applyFont="0" applyFill="0" applyBorder="0" applyProtection="0">
      <alignment horizontal="left" vertical="center" indent="2"/>
    </xf>
    <xf numFmtId="0" fontId="7" fillId="0" borderId="0" applyNumberFormat="0" applyFill="0" applyBorder="0" applyAlignment="0" applyProtection="0"/>
    <xf numFmtId="4" fontId="21" fillId="0" borderId="376">
      <alignment horizontal="right" vertical="center"/>
    </xf>
    <xf numFmtId="4" fontId="21" fillId="0" borderId="376">
      <alignment horizontal="right" vertical="center"/>
    </xf>
    <xf numFmtId="0" fontId="37" fillId="0" borderId="382" applyNumberFormat="0" applyFill="0" applyAlignment="0" applyProtection="0"/>
    <xf numFmtId="0" fontId="45" fillId="36" borderId="381" applyNumberFormat="0" applyAlignment="0" applyProtection="0"/>
    <xf numFmtId="0" fontId="33" fillId="49" borderId="381" applyNumberFormat="0" applyAlignment="0" applyProtection="0"/>
    <xf numFmtId="0" fontId="8" fillId="0" borderId="3" applyNumberFormat="0" applyFill="0" applyAlignment="0" applyProtection="0"/>
    <xf numFmtId="0" fontId="9" fillId="13" borderId="0" applyNumberFormat="0" applyBorder="0" applyAlignment="0" applyProtection="0"/>
    <xf numFmtId="4" fontId="21" fillId="0" borderId="376" applyFill="0" applyBorder="0" applyProtection="0">
      <alignment horizontal="right" vertical="center"/>
    </xf>
    <xf numFmtId="0" fontId="21" fillId="25" borderId="377">
      <alignment horizontal="left" vertical="center"/>
    </xf>
    <xf numFmtId="0" fontId="36" fillId="36" borderId="381" applyNumberFormat="0" applyAlignment="0" applyProtection="0"/>
    <xf numFmtId="0" fontId="23" fillId="25" borderId="376">
      <alignment horizontal="right" vertical="center"/>
    </xf>
    <xf numFmtId="4" fontId="21" fillId="26" borderId="376"/>
    <xf numFmtId="0" fontId="21" fillId="27" borderId="379">
      <alignment horizontal="left" vertical="center" wrapText="1" indent="2"/>
    </xf>
    <xf numFmtId="4" fontId="18" fillId="25" borderId="376">
      <alignment horizontal="right" vertical="center"/>
    </xf>
    <xf numFmtId="167" fontId="21" fillId="53" borderId="376" applyNumberFormat="0" applyFont="0" applyBorder="0" applyAlignment="0" applyProtection="0">
      <alignment horizontal="right" vertical="center"/>
    </xf>
    <xf numFmtId="49" fontId="21" fillId="0" borderId="376" applyNumberFormat="0" applyFont="0" applyFill="0" applyBorder="0" applyProtection="0">
      <alignment horizontal="left" vertical="center" indent="2"/>
    </xf>
    <xf numFmtId="0" fontId="45" fillId="36" borderId="381" applyNumberFormat="0" applyAlignment="0" applyProtection="0"/>
    <xf numFmtId="0" fontId="18" fillId="27" borderId="377">
      <alignment horizontal="right" vertical="center"/>
    </xf>
    <xf numFmtId="0" fontId="18" fillId="25" borderId="376">
      <alignment horizontal="right" vertical="center"/>
    </xf>
    <xf numFmtId="0" fontId="9" fillId="16" borderId="0" applyNumberFormat="0" applyBorder="0" applyAlignment="0" applyProtection="0"/>
    <xf numFmtId="4" fontId="21" fillId="26" borderId="376"/>
    <xf numFmtId="0" fontId="1" fillId="17" borderId="0" applyNumberFormat="0" applyBorder="0" applyAlignment="0" applyProtection="0"/>
    <xf numFmtId="0" fontId="21" fillId="27" borderId="379">
      <alignment horizontal="left" vertical="center" wrapText="1" indent="2"/>
    </xf>
    <xf numFmtId="0" fontId="23" fillId="25" borderId="376">
      <alignment horizontal="right" vertical="center"/>
    </xf>
    <xf numFmtId="0" fontId="36" fillId="36" borderId="381" applyNumberFormat="0" applyAlignment="0" applyProtection="0"/>
    <xf numFmtId="167" fontId="21" fillId="53" borderId="376" applyNumberFormat="0" applyFont="0" applyBorder="0" applyAlignment="0" applyProtection="0">
      <alignment horizontal="right" vertical="center"/>
    </xf>
    <xf numFmtId="0" fontId="36" fillId="36" borderId="381" applyNumberFormat="0" applyAlignment="0" applyProtection="0"/>
    <xf numFmtId="4" fontId="21" fillId="0" borderId="376">
      <alignment horizontal="right" vertical="center"/>
    </xf>
    <xf numFmtId="49" fontId="21" fillId="0" borderId="376" applyNumberFormat="0" applyFont="0" applyFill="0" applyBorder="0" applyProtection="0">
      <alignment horizontal="left" vertical="center" indent="2"/>
    </xf>
    <xf numFmtId="167" fontId="21" fillId="53" borderId="376" applyNumberFormat="0" applyFont="0" applyBorder="0" applyAlignment="0" applyProtection="0">
      <alignment horizontal="right" vertical="center"/>
    </xf>
    <xf numFmtId="0" fontId="27" fillId="52" borderId="375" applyNumberFormat="0" applyFont="0" applyAlignment="0" applyProtection="0"/>
    <xf numFmtId="49" fontId="20" fillId="0" borderId="376" applyNumberFormat="0" applyFill="0" applyBorder="0" applyProtection="0">
      <alignment horizontal="left" vertical="center"/>
    </xf>
    <xf numFmtId="0" fontId="37" fillId="0" borderId="382" applyNumberFormat="0" applyFill="0" applyAlignment="0" applyProtection="0"/>
    <xf numFmtId="4" fontId="18" fillId="27" borderId="376">
      <alignment horizontal="right" vertical="center"/>
    </xf>
    <xf numFmtId="0" fontId="21" fillId="26" borderId="376"/>
    <xf numFmtId="0" fontId="27" fillId="52" borderId="375" applyNumberFormat="0" applyFont="0" applyAlignment="0" applyProtection="0"/>
    <xf numFmtId="0" fontId="18" fillId="27" borderId="376">
      <alignment horizontal="right" vertical="center"/>
    </xf>
    <xf numFmtId="0" fontId="36" fillId="36" borderId="381" applyNumberFormat="0" applyAlignment="0" applyProtection="0"/>
    <xf numFmtId="0" fontId="33" fillId="49" borderId="381" applyNumberFormat="0" applyAlignment="0" applyProtection="0"/>
    <xf numFmtId="4" fontId="21" fillId="0" borderId="376">
      <alignment horizontal="right" vertical="center"/>
    </xf>
    <xf numFmtId="0" fontId="21" fillId="27" borderId="379">
      <alignment horizontal="left" vertical="center" wrapText="1" indent="2"/>
    </xf>
    <xf numFmtId="0" fontId="21" fillId="0" borderId="379">
      <alignment horizontal="left" vertical="center" wrapText="1" indent="2"/>
    </xf>
    <xf numFmtId="0" fontId="49" fillId="49" borderId="181" applyNumberFormat="0" applyAlignment="0" applyProtection="0"/>
    <xf numFmtId="0" fontId="45" fillId="36" borderId="381" applyNumberFormat="0" applyAlignment="0" applyProtection="0"/>
    <xf numFmtId="0" fontId="32" fillId="49" borderId="381" applyNumberFormat="0" applyAlignment="0" applyProtection="0"/>
    <xf numFmtId="0" fontId="30" fillId="49" borderId="181" applyNumberFormat="0" applyAlignment="0" applyProtection="0"/>
    <xf numFmtId="0" fontId="18" fillId="27" borderId="378">
      <alignment horizontal="right" vertical="center"/>
    </xf>
    <xf numFmtId="0" fontId="23" fillId="25" borderId="376">
      <alignment horizontal="right" vertical="center"/>
    </xf>
    <xf numFmtId="4" fontId="18" fillId="25" borderId="376">
      <alignment horizontal="right" vertical="center"/>
    </xf>
    <xf numFmtId="4" fontId="18" fillId="27" borderId="376">
      <alignment horizontal="right" vertical="center"/>
    </xf>
    <xf numFmtId="49" fontId="21" fillId="0" borderId="377" applyNumberFormat="0" applyFont="0" applyFill="0" applyBorder="0" applyProtection="0">
      <alignment horizontal="left" vertical="center" indent="5"/>
    </xf>
    <xf numFmtId="4" fontId="21" fillId="0" borderId="376" applyFill="0" applyBorder="0" applyProtection="0">
      <alignment horizontal="right" vertical="center"/>
    </xf>
    <xf numFmtId="4" fontId="18" fillId="25" borderId="376">
      <alignment horizontal="right" vertical="center"/>
    </xf>
    <xf numFmtId="0" fontId="45" fillId="36" borderId="381" applyNumberFormat="0" applyAlignment="0" applyProtection="0"/>
    <xf numFmtId="0" fontId="36" fillId="36" borderId="381" applyNumberFormat="0" applyAlignment="0" applyProtection="0"/>
    <xf numFmtId="0" fontId="32" fillId="49" borderId="381" applyNumberFormat="0" applyAlignment="0" applyProtection="0"/>
    <xf numFmtId="0" fontId="21" fillId="27" borderId="379">
      <alignment horizontal="left" vertical="center" wrapText="1" indent="2"/>
    </xf>
    <xf numFmtId="0" fontId="21" fillId="0" borderId="379">
      <alignment horizontal="left" vertical="center" wrapText="1" indent="2"/>
    </xf>
    <xf numFmtId="0" fontId="21" fillId="27" borderId="379">
      <alignment horizontal="left" vertical="center" wrapText="1" indent="2"/>
    </xf>
    <xf numFmtId="0" fontId="49" fillId="49" borderId="181" applyNumberFormat="0" applyAlignment="0" applyProtection="0"/>
    <xf numFmtId="0" fontId="37" fillId="0" borderId="382" applyNumberFormat="0" applyFill="0" applyAlignment="0" applyProtection="0"/>
    <xf numFmtId="0" fontId="21" fillId="26" borderId="376"/>
    <xf numFmtId="0" fontId="9" fillId="7" borderId="0" applyNumberFormat="0" applyBorder="0" applyAlignment="0" applyProtection="0"/>
    <xf numFmtId="0" fontId="18" fillId="27" borderId="376">
      <alignment horizontal="right" vertical="center"/>
    </xf>
    <xf numFmtId="0" fontId="33" fillId="49" borderId="381" applyNumberFormat="0" applyAlignment="0" applyProtection="0"/>
    <xf numFmtId="0" fontId="36" fillId="36" borderId="381" applyNumberFormat="0" applyAlignment="0" applyProtection="0"/>
    <xf numFmtId="0" fontId="27" fillId="52" borderId="375" applyNumberFormat="0" applyFont="0" applyAlignment="0" applyProtection="0"/>
    <xf numFmtId="4" fontId="18" fillId="27" borderId="378">
      <alignment horizontal="right" vertical="center"/>
    </xf>
    <xf numFmtId="0" fontId="18" fillId="27" borderId="376">
      <alignment horizontal="right" vertical="center"/>
    </xf>
    <xf numFmtId="0" fontId="18" fillId="27" borderId="377">
      <alignment horizontal="right" vertical="center"/>
    </xf>
    <xf numFmtId="0" fontId="37" fillId="0" borderId="382" applyNumberFormat="0" applyFill="0" applyAlignment="0" applyProtection="0"/>
    <xf numFmtId="0" fontId="33" fillId="49" borderId="381" applyNumberFormat="0" applyAlignment="0" applyProtection="0"/>
    <xf numFmtId="0" fontId="18" fillId="25" borderId="376">
      <alignment horizontal="right" vertical="center"/>
    </xf>
    <xf numFmtId="0" fontId="21" fillId="0" borderId="376">
      <alignment horizontal="right" vertical="center"/>
    </xf>
    <xf numFmtId="0" fontId="52" fillId="0" borderId="382" applyNumberFormat="0" applyFill="0" applyAlignment="0" applyProtection="0"/>
    <xf numFmtId="0" fontId="21" fillId="0" borderId="376">
      <alignment horizontal="right" vertical="center"/>
    </xf>
    <xf numFmtId="0" fontId="49" fillId="49" borderId="181" applyNumberFormat="0" applyAlignment="0" applyProtection="0"/>
    <xf numFmtId="4" fontId="21" fillId="0" borderId="376" applyFill="0" applyBorder="0" applyProtection="0">
      <alignment horizontal="right" vertical="center"/>
    </xf>
    <xf numFmtId="0" fontId="32" fillId="49" borderId="381" applyNumberFormat="0" applyAlignment="0" applyProtection="0"/>
    <xf numFmtId="0" fontId="33" fillId="49" borderId="381" applyNumberFormat="0" applyAlignment="0" applyProtection="0"/>
    <xf numFmtId="0" fontId="21" fillId="27" borderId="379">
      <alignment horizontal="left" vertical="center" wrapText="1" indent="2"/>
    </xf>
    <xf numFmtId="0" fontId="45" fillId="36" borderId="381" applyNumberFormat="0" applyAlignment="0" applyProtection="0"/>
    <xf numFmtId="0" fontId="19" fillId="52" borderId="375" applyNumberFormat="0" applyFont="0" applyAlignment="0" applyProtection="0"/>
    <xf numFmtId="0" fontId="18" fillId="27" borderId="376">
      <alignment horizontal="right" vertical="center"/>
    </xf>
    <xf numFmtId="0" fontId="49" fillId="49" borderId="181" applyNumberFormat="0" applyAlignment="0" applyProtection="0"/>
    <xf numFmtId="0" fontId="18" fillId="27" borderId="376">
      <alignment horizontal="right" vertical="center"/>
    </xf>
    <xf numFmtId="4" fontId="18" fillId="25" borderId="376">
      <alignment horizontal="right" vertical="center"/>
    </xf>
    <xf numFmtId="0" fontId="27" fillId="52" borderId="375" applyNumberFormat="0" applyFont="0" applyAlignment="0" applyProtection="0"/>
    <xf numFmtId="0" fontId="36" fillId="36" borderId="381" applyNumberFormat="0" applyAlignment="0" applyProtection="0"/>
    <xf numFmtId="0" fontId="1" fillId="8" borderId="0" applyNumberFormat="0" applyBorder="0" applyAlignment="0" applyProtection="0"/>
    <xf numFmtId="0" fontId="1" fillId="20" borderId="0" applyNumberFormat="0" applyBorder="0" applyAlignment="0" applyProtection="0"/>
    <xf numFmtId="0" fontId="33" fillId="49" borderId="381" applyNumberFormat="0" applyAlignment="0" applyProtection="0"/>
    <xf numFmtId="0" fontId="23" fillId="25" borderId="376">
      <alignment horizontal="right" vertical="center"/>
    </xf>
    <xf numFmtId="0" fontId="33" fillId="49" borderId="381" applyNumberFormat="0" applyAlignment="0" applyProtection="0"/>
    <xf numFmtId="0" fontId="4" fillId="4" borderId="2" applyNumberFormat="0" applyAlignment="0" applyProtection="0"/>
    <xf numFmtId="4" fontId="18" fillId="27" borderId="377">
      <alignment horizontal="right" vertical="center"/>
    </xf>
    <xf numFmtId="0" fontId="1" fillId="21" borderId="0" applyNumberFormat="0" applyBorder="0" applyAlignment="0" applyProtection="0"/>
    <xf numFmtId="0" fontId="1" fillId="14" borderId="0" applyNumberFormat="0" applyBorder="0" applyAlignment="0" applyProtection="0"/>
    <xf numFmtId="0" fontId="21" fillId="0" borderId="376" applyNumberFormat="0" applyFill="0" applyAlignment="0" applyProtection="0"/>
    <xf numFmtId="0" fontId="1" fillId="1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9" fillId="10" borderId="0" applyNumberFormat="0" applyBorder="0" applyAlignment="0" applyProtection="0"/>
    <xf numFmtId="0" fontId="8" fillId="0" borderId="3" applyNumberFormat="0" applyFill="0" applyAlignment="0" applyProtection="0"/>
    <xf numFmtId="4" fontId="21" fillId="26" borderId="376"/>
    <xf numFmtId="0" fontId="36" fillId="36" borderId="381" applyNumberFormat="0" applyAlignment="0" applyProtection="0"/>
    <xf numFmtId="0" fontId="30" fillId="49" borderId="181" applyNumberFormat="0" applyAlignment="0" applyProtection="0"/>
    <xf numFmtId="4" fontId="18" fillId="27" borderId="376">
      <alignment horizontal="right" vertical="center"/>
    </xf>
    <xf numFmtId="0" fontId="19" fillId="52" borderId="375" applyNumberFormat="0" applyFont="0" applyAlignment="0" applyProtection="0"/>
    <xf numFmtId="4" fontId="18" fillId="27" borderId="376">
      <alignment horizontal="right" vertical="center"/>
    </xf>
    <xf numFmtId="0" fontId="21" fillId="26" borderId="376"/>
    <xf numFmtId="0" fontId="32" fillId="49" borderId="381" applyNumberFormat="0" applyAlignment="0" applyProtection="0"/>
    <xf numFmtId="0" fontId="18" fillId="25" borderId="376">
      <alignment horizontal="right" vertical="center"/>
    </xf>
    <xf numFmtId="0" fontId="21" fillId="0" borderId="376">
      <alignment horizontal="right" vertical="center"/>
    </xf>
    <xf numFmtId="0" fontId="52" fillId="0" borderId="382" applyNumberFormat="0" applyFill="0" applyAlignment="0" applyProtection="0"/>
    <xf numFmtId="0" fontId="21" fillId="25" borderId="377">
      <alignment horizontal="left" vertical="center"/>
    </xf>
    <xf numFmtId="0" fontId="45" fillId="36" borderId="381" applyNumberFormat="0" applyAlignment="0" applyProtection="0"/>
    <xf numFmtId="167" fontId="21" fillId="53" borderId="376" applyNumberFormat="0" applyFont="0" applyBorder="0" applyAlignment="0" applyProtection="0">
      <alignment horizontal="right" vertical="center"/>
    </xf>
    <xf numFmtId="0" fontId="27" fillId="52" borderId="375" applyNumberFormat="0" applyFont="0" applyAlignment="0" applyProtection="0"/>
    <xf numFmtId="0" fontId="21" fillId="0" borderId="379">
      <alignment horizontal="left" vertical="center" wrapText="1" indent="2"/>
    </xf>
    <xf numFmtId="4" fontId="21" fillId="26" borderId="376"/>
    <xf numFmtId="49" fontId="20" fillId="0" borderId="376" applyNumberFormat="0" applyFill="0" applyBorder="0" applyProtection="0">
      <alignment horizontal="left" vertical="center"/>
    </xf>
    <xf numFmtId="0" fontId="21" fillId="0" borderId="376">
      <alignment horizontal="right" vertical="center"/>
    </xf>
    <xf numFmtId="4" fontId="18" fillId="27" borderId="378">
      <alignment horizontal="right" vertical="center"/>
    </xf>
    <xf numFmtId="4" fontId="18" fillId="27" borderId="376">
      <alignment horizontal="right" vertical="center"/>
    </xf>
    <xf numFmtId="4" fontId="18" fillId="27" borderId="376">
      <alignment horizontal="right" vertical="center"/>
    </xf>
    <xf numFmtId="0" fontId="23" fillId="25" borderId="376">
      <alignment horizontal="right" vertical="center"/>
    </xf>
    <xf numFmtId="0" fontId="18" fillId="25" borderId="376">
      <alignment horizontal="right" vertical="center"/>
    </xf>
    <xf numFmtId="49" fontId="21" fillId="0" borderId="376" applyNumberFormat="0" applyFont="0" applyFill="0" applyBorder="0" applyProtection="0">
      <alignment horizontal="left" vertical="center" indent="2"/>
    </xf>
    <xf numFmtId="0" fontId="45" fillId="36" borderId="381" applyNumberFormat="0" applyAlignment="0" applyProtection="0"/>
    <xf numFmtId="0" fontId="30" fillId="49" borderId="181" applyNumberFormat="0" applyAlignment="0" applyProtection="0"/>
    <xf numFmtId="49" fontId="21" fillId="0" borderId="376" applyNumberFormat="0" applyFont="0" applyFill="0" applyBorder="0" applyProtection="0">
      <alignment horizontal="left" vertical="center" indent="2"/>
    </xf>
    <xf numFmtId="0" fontId="36" fillId="36" borderId="381" applyNumberFormat="0" applyAlignment="0" applyProtection="0"/>
    <xf numFmtId="4" fontId="21" fillId="0" borderId="376" applyFill="0" applyBorder="0" applyProtection="0">
      <alignment horizontal="right" vertical="center"/>
    </xf>
    <xf numFmtId="0" fontId="33" fillId="49" borderId="381" applyNumberFormat="0" applyAlignment="0" applyProtection="0"/>
    <xf numFmtId="0" fontId="52" fillId="0" borderId="382" applyNumberFormat="0" applyFill="0" applyAlignment="0" applyProtection="0"/>
    <xf numFmtId="0" fontId="49" fillId="49" borderId="181" applyNumberFormat="0" applyAlignment="0" applyProtection="0"/>
    <xf numFmtId="0" fontId="21" fillId="0" borderId="376" applyNumberFormat="0" applyFill="0" applyAlignment="0" applyProtection="0"/>
    <xf numFmtId="4" fontId="21" fillId="0" borderId="376">
      <alignment horizontal="right" vertical="center"/>
    </xf>
    <xf numFmtId="0" fontId="21" fillId="0" borderId="376">
      <alignment horizontal="right" vertical="center"/>
    </xf>
    <xf numFmtId="0" fontId="45" fillId="36" borderId="381" applyNumberFormat="0" applyAlignment="0" applyProtection="0"/>
    <xf numFmtId="0" fontId="30" fillId="49" borderId="181" applyNumberFormat="0" applyAlignment="0" applyProtection="0"/>
    <xf numFmtId="0" fontId="32" fillId="49" borderId="381" applyNumberFormat="0" applyAlignment="0" applyProtection="0"/>
    <xf numFmtId="0" fontId="21" fillId="27" borderId="379">
      <alignment horizontal="left" vertical="center" wrapText="1" indent="2"/>
    </xf>
    <xf numFmtId="0" fontId="33" fillId="49" borderId="381" applyNumberFormat="0" applyAlignment="0" applyProtection="0"/>
    <xf numFmtId="0" fontId="33" fillId="49" borderId="381" applyNumberFormat="0" applyAlignment="0" applyProtection="0"/>
    <xf numFmtId="4" fontId="18" fillId="27" borderId="377">
      <alignment horizontal="right" vertical="center"/>
    </xf>
    <xf numFmtId="0" fontId="18" fillId="27" borderId="377">
      <alignment horizontal="right" vertical="center"/>
    </xf>
    <xf numFmtId="0" fontId="18" fillId="27" borderId="376">
      <alignment horizontal="right" vertical="center"/>
    </xf>
    <xf numFmtId="4" fontId="23" fillId="25" borderId="376">
      <alignment horizontal="right" vertical="center"/>
    </xf>
    <xf numFmtId="0" fontId="36" fillId="36" borderId="381" applyNumberFormat="0" applyAlignment="0" applyProtection="0"/>
    <xf numFmtId="0" fontId="37" fillId="0" borderId="382" applyNumberFormat="0" applyFill="0" applyAlignment="0" applyProtection="0"/>
    <xf numFmtId="0" fontId="52" fillId="0" borderId="382" applyNumberFormat="0" applyFill="0" applyAlignment="0" applyProtection="0"/>
    <xf numFmtId="0" fontId="27" fillId="52" borderId="375" applyNumberFormat="0" applyFont="0" applyAlignment="0" applyProtection="0"/>
    <xf numFmtId="0" fontId="45" fillId="36" borderId="381" applyNumberFormat="0" applyAlignment="0" applyProtection="0"/>
    <xf numFmtId="49" fontId="20" fillId="0" borderId="376" applyNumberFormat="0" applyFill="0" applyBorder="0" applyProtection="0">
      <alignment horizontal="left" vertical="center"/>
    </xf>
    <xf numFmtId="0" fontId="21" fillId="27" borderId="379">
      <alignment horizontal="left" vertical="center" wrapText="1" indent="2"/>
    </xf>
    <xf numFmtId="0" fontId="33" fillId="49" borderId="381" applyNumberFormat="0" applyAlignment="0" applyProtection="0"/>
    <xf numFmtId="0" fontId="21" fillId="0" borderId="379">
      <alignment horizontal="left" vertical="center" wrapText="1" indent="2"/>
    </xf>
    <xf numFmtId="0" fontId="27" fillId="52" borderId="375" applyNumberFormat="0" applyFont="0" applyAlignment="0" applyProtection="0"/>
    <xf numFmtId="0" fontId="19" fillId="52" borderId="375" applyNumberFormat="0" applyFont="0" applyAlignment="0" applyProtection="0"/>
    <xf numFmtId="0" fontId="49" fillId="49" borderId="181" applyNumberFormat="0" applyAlignment="0" applyProtection="0"/>
    <xf numFmtId="0" fontId="52" fillId="0" borderId="382" applyNumberFormat="0" applyFill="0" applyAlignment="0" applyProtection="0"/>
    <xf numFmtId="4" fontId="21" fillId="26" borderId="376"/>
    <xf numFmtId="0" fontId="18" fillId="27" borderId="376">
      <alignment horizontal="right" vertical="center"/>
    </xf>
    <xf numFmtId="0" fontId="52" fillId="0" borderId="382" applyNumberFormat="0" applyFill="0" applyAlignment="0" applyProtection="0"/>
    <xf numFmtId="4" fontId="18" fillId="27" borderId="378">
      <alignment horizontal="right" vertical="center"/>
    </xf>
    <xf numFmtId="0" fontId="32" fillId="49" borderId="381" applyNumberFormat="0" applyAlignment="0" applyProtection="0"/>
    <xf numFmtId="0" fontId="18" fillId="27" borderId="377">
      <alignment horizontal="right" vertical="center"/>
    </xf>
    <xf numFmtId="0" fontId="33" fillId="49" borderId="381" applyNumberFormat="0" applyAlignment="0" applyProtection="0"/>
    <xf numFmtId="0" fontId="37" fillId="0" borderId="382" applyNumberFormat="0" applyFill="0" applyAlignment="0" applyProtection="0"/>
    <xf numFmtId="0" fontId="27" fillId="52" borderId="375" applyNumberFormat="0" applyFont="0" applyAlignment="0" applyProtection="0"/>
    <xf numFmtId="4" fontId="18" fillId="27" borderId="377">
      <alignment horizontal="right" vertical="center"/>
    </xf>
    <xf numFmtId="0" fontId="21" fillId="27" borderId="379">
      <alignment horizontal="left" vertical="center" wrapText="1" indent="2"/>
    </xf>
    <xf numFmtId="0" fontId="21" fillId="26" borderId="376"/>
    <xf numFmtId="167" fontId="21" fillId="53" borderId="376" applyNumberFormat="0" applyFont="0" applyBorder="0" applyAlignment="0" applyProtection="0">
      <alignment horizontal="right" vertical="center"/>
    </xf>
    <xf numFmtId="0" fontId="21" fillId="0" borderId="376" applyNumberFormat="0" applyFill="0" applyAlignment="0" applyProtection="0"/>
    <xf numFmtId="4" fontId="21" fillId="0" borderId="376" applyFill="0" applyBorder="0" applyProtection="0">
      <alignment horizontal="right" vertical="center"/>
    </xf>
    <xf numFmtId="4" fontId="18" fillId="25" borderId="376">
      <alignment horizontal="right" vertical="center"/>
    </xf>
    <xf numFmtId="0" fontId="37" fillId="0" borderId="382" applyNumberFormat="0" applyFill="0" applyAlignment="0" applyProtection="0"/>
    <xf numFmtId="49" fontId="20" fillId="0" borderId="376" applyNumberFormat="0" applyFill="0" applyBorder="0" applyProtection="0">
      <alignment horizontal="left" vertical="center"/>
    </xf>
    <xf numFmtId="49" fontId="21" fillId="0" borderId="377" applyNumberFormat="0" applyFont="0" applyFill="0" applyBorder="0" applyProtection="0">
      <alignment horizontal="left" vertical="center" indent="5"/>
    </xf>
    <xf numFmtId="0" fontId="21" fillId="25" borderId="377">
      <alignment horizontal="left" vertical="center"/>
    </xf>
    <xf numFmtId="0" fontId="33" fillId="49" borderId="381" applyNumberFormat="0" applyAlignment="0" applyProtection="0"/>
    <xf numFmtId="4" fontId="18" fillId="27" borderId="378">
      <alignment horizontal="right" vertical="center"/>
    </xf>
    <xf numFmtId="0" fontId="45" fillId="36" borderId="381" applyNumberFormat="0" applyAlignment="0" applyProtection="0"/>
    <xf numFmtId="0" fontId="45" fillId="36" borderId="381" applyNumberFormat="0" applyAlignment="0" applyProtection="0"/>
    <xf numFmtId="0" fontId="27" fillId="52" borderId="375" applyNumberFormat="0" applyFont="0" applyAlignment="0" applyProtection="0"/>
    <xf numFmtId="0" fontId="49" fillId="49" borderId="181" applyNumberFormat="0" applyAlignment="0" applyProtection="0"/>
    <xf numFmtId="0" fontId="52" fillId="0" borderId="382" applyNumberFormat="0" applyFill="0" applyAlignment="0" applyProtection="0"/>
    <xf numFmtId="0" fontId="18" fillId="27" borderId="376">
      <alignment horizontal="right" vertical="center"/>
    </xf>
    <xf numFmtId="0" fontId="19" fillId="52" borderId="375" applyNumberFormat="0" applyFont="0" applyAlignment="0" applyProtection="0"/>
    <xf numFmtId="4" fontId="21" fillId="0" borderId="376">
      <alignment horizontal="right" vertical="center"/>
    </xf>
    <xf numFmtId="0" fontId="52" fillId="0" borderId="382" applyNumberFormat="0" applyFill="0" applyAlignment="0" applyProtection="0"/>
    <xf numFmtId="0" fontId="18" fillId="27" borderId="376">
      <alignment horizontal="right" vertical="center"/>
    </xf>
    <xf numFmtId="0" fontId="18" fillId="27" borderId="376">
      <alignment horizontal="right" vertical="center"/>
    </xf>
    <xf numFmtId="4" fontId="23" fillId="25" borderId="376">
      <alignment horizontal="right" vertical="center"/>
    </xf>
    <xf numFmtId="0" fontId="18" fillId="25" borderId="376">
      <alignment horizontal="right" vertical="center"/>
    </xf>
    <xf numFmtId="4" fontId="18" fillId="25" borderId="376">
      <alignment horizontal="right" vertical="center"/>
    </xf>
    <xf numFmtId="0" fontId="23" fillId="25" borderId="376">
      <alignment horizontal="right" vertical="center"/>
    </xf>
    <xf numFmtId="4" fontId="23" fillId="25" borderId="376">
      <alignment horizontal="right" vertical="center"/>
    </xf>
    <xf numFmtId="0" fontId="18" fillId="27" borderId="376">
      <alignment horizontal="right" vertical="center"/>
    </xf>
    <xf numFmtId="4" fontId="18" fillId="27" borderId="376">
      <alignment horizontal="right" vertical="center"/>
    </xf>
    <xf numFmtId="0" fontId="18" fillId="27" borderId="376">
      <alignment horizontal="right" vertical="center"/>
    </xf>
    <xf numFmtId="4" fontId="18" fillId="27" borderId="376">
      <alignment horizontal="right" vertical="center"/>
    </xf>
    <xf numFmtId="0" fontId="18" fillId="27" borderId="377">
      <alignment horizontal="right" vertical="center"/>
    </xf>
    <xf numFmtId="4" fontId="18" fillId="27" borderId="377">
      <alignment horizontal="right" vertical="center"/>
    </xf>
    <xf numFmtId="0" fontId="18" fillId="27" borderId="378">
      <alignment horizontal="right" vertical="center"/>
    </xf>
    <xf numFmtId="4" fontId="18" fillId="27" borderId="378">
      <alignment horizontal="right" vertical="center"/>
    </xf>
    <xf numFmtId="0" fontId="33" fillId="49" borderId="381" applyNumberFormat="0" applyAlignment="0" applyProtection="0"/>
    <xf numFmtId="0" fontId="21" fillId="27" borderId="379">
      <alignment horizontal="left" vertical="center" wrapText="1" indent="2"/>
    </xf>
    <xf numFmtId="0" fontId="21" fillId="0" borderId="379">
      <alignment horizontal="left" vertical="center" wrapText="1" indent="2"/>
    </xf>
    <xf numFmtId="0" fontId="21" fillId="25" borderId="377">
      <alignment horizontal="left" vertical="center"/>
    </xf>
    <xf numFmtId="0" fontId="45" fillId="36" borderId="381" applyNumberFormat="0" applyAlignment="0" applyProtection="0"/>
    <xf numFmtId="0" fontId="21" fillId="0" borderId="376">
      <alignment horizontal="right" vertical="center"/>
    </xf>
    <xf numFmtId="4" fontId="21" fillId="0" borderId="376">
      <alignment horizontal="right" vertical="center"/>
    </xf>
    <xf numFmtId="0" fontId="21" fillId="0" borderId="376" applyNumberFormat="0" applyFill="0" applyAlignment="0" applyProtection="0"/>
    <xf numFmtId="0" fontId="49" fillId="49" borderId="181" applyNumberFormat="0" applyAlignment="0" applyProtection="0"/>
    <xf numFmtId="167" fontId="21" fillId="53" borderId="376" applyNumberFormat="0" applyFont="0" applyBorder="0" applyAlignment="0" applyProtection="0">
      <alignment horizontal="right" vertical="center"/>
    </xf>
    <xf numFmtId="0" fontId="21" fillId="26" borderId="376"/>
    <xf numFmtId="4" fontId="21" fillId="26" borderId="376"/>
    <xf numFmtId="0" fontId="52" fillId="0" borderId="382" applyNumberFormat="0" applyFill="0" applyAlignment="0" applyProtection="0"/>
    <xf numFmtId="0" fontId="19" fillId="52" borderId="375" applyNumberFormat="0" applyFont="0" applyAlignment="0" applyProtection="0"/>
    <xf numFmtId="0" fontId="27" fillId="52" borderId="375" applyNumberFormat="0" applyFont="0" applyAlignment="0" applyProtection="0"/>
    <xf numFmtId="0" fontId="21" fillId="0" borderId="376" applyNumberFormat="0" applyFill="0" applyAlignment="0" applyProtection="0"/>
    <xf numFmtId="0" fontId="37" fillId="0" borderId="382" applyNumberFormat="0" applyFill="0" applyAlignment="0" applyProtection="0"/>
    <xf numFmtId="0" fontId="52" fillId="0" borderId="382" applyNumberFormat="0" applyFill="0" applyAlignment="0" applyProtection="0"/>
    <xf numFmtId="0" fontId="36" fillId="36" borderId="381" applyNumberFormat="0" applyAlignment="0" applyProtection="0"/>
    <xf numFmtId="0" fontId="33" fillId="49" borderId="381" applyNumberFormat="0" applyAlignment="0" applyProtection="0"/>
    <xf numFmtId="4" fontId="23" fillId="25" borderId="376">
      <alignment horizontal="right" vertical="center"/>
    </xf>
    <xf numFmtId="0" fontId="18" fillId="25" borderId="376">
      <alignment horizontal="right" vertical="center"/>
    </xf>
    <xf numFmtId="167" fontId="21" fillId="53" borderId="376" applyNumberFormat="0" applyFont="0" applyBorder="0" applyAlignment="0" applyProtection="0">
      <alignment horizontal="right" vertical="center"/>
    </xf>
    <xf numFmtId="0" fontId="37" fillId="0" borderId="382" applyNumberFormat="0" applyFill="0" applyAlignment="0" applyProtection="0"/>
    <xf numFmtId="49" fontId="21" fillId="0" borderId="376" applyNumberFormat="0" applyFont="0" applyFill="0" applyBorder="0" applyProtection="0">
      <alignment horizontal="left" vertical="center" indent="2"/>
    </xf>
    <xf numFmtId="49" fontId="21" fillId="0" borderId="377" applyNumberFormat="0" applyFont="0" applyFill="0" applyBorder="0" applyProtection="0">
      <alignment horizontal="left" vertical="center" indent="5"/>
    </xf>
    <xf numFmtId="49" fontId="21" fillId="0" borderId="376" applyNumberFormat="0" applyFont="0" applyFill="0" applyBorder="0" applyProtection="0">
      <alignment horizontal="left" vertical="center" indent="2"/>
    </xf>
    <xf numFmtId="4" fontId="21" fillId="0" borderId="376" applyFill="0" applyBorder="0" applyProtection="0">
      <alignment horizontal="right" vertical="center"/>
    </xf>
    <xf numFmtId="49" fontId="20" fillId="0" borderId="376" applyNumberFormat="0" applyFill="0" applyBorder="0" applyProtection="0">
      <alignment horizontal="left" vertical="center"/>
    </xf>
    <xf numFmtId="0" fontId="21" fillId="0" borderId="379">
      <alignment horizontal="left" vertical="center" wrapText="1" indent="2"/>
    </xf>
    <xf numFmtId="0" fontId="49" fillId="49" borderId="181" applyNumberFormat="0" applyAlignment="0" applyProtection="0"/>
    <xf numFmtId="0" fontId="18" fillId="27" borderId="378">
      <alignment horizontal="right" vertical="center"/>
    </xf>
    <xf numFmtId="0" fontId="36" fillId="36" borderId="381" applyNumberFormat="0" applyAlignment="0" applyProtection="0"/>
    <xf numFmtId="0" fontId="18" fillId="27" borderId="378">
      <alignment horizontal="right" vertical="center"/>
    </xf>
    <xf numFmtId="4" fontId="18" fillId="27" borderId="376">
      <alignment horizontal="right" vertical="center"/>
    </xf>
    <xf numFmtId="0" fontId="18" fillId="27" borderId="376">
      <alignment horizontal="right" vertical="center"/>
    </xf>
    <xf numFmtId="0" fontId="30" fillId="49" borderId="181" applyNumberFormat="0" applyAlignment="0" applyProtection="0"/>
    <xf numFmtId="0" fontId="32" fillId="49" borderId="381" applyNumberFormat="0" applyAlignment="0" applyProtection="0"/>
    <xf numFmtId="0" fontId="37" fillId="0" borderId="382" applyNumberFormat="0" applyFill="0" applyAlignment="0" applyProtection="0"/>
    <xf numFmtId="0" fontId="21" fillId="26" borderId="376"/>
    <xf numFmtId="4" fontId="21" fillId="26" borderId="376"/>
    <xf numFmtId="4" fontId="18" fillId="27" borderId="376">
      <alignment horizontal="right" vertical="center"/>
    </xf>
    <xf numFmtId="0" fontId="23" fillId="25" borderId="376">
      <alignment horizontal="right" vertical="center"/>
    </xf>
    <xf numFmtId="0" fontId="36" fillId="36" borderId="381" applyNumberFormat="0" applyAlignment="0" applyProtection="0"/>
    <xf numFmtId="0" fontId="33" fillId="49" borderId="381" applyNumberFormat="0" applyAlignment="0" applyProtection="0"/>
    <xf numFmtId="4" fontId="21" fillId="0" borderId="376">
      <alignment horizontal="right" vertical="center"/>
    </xf>
    <xf numFmtId="0" fontId="21" fillId="27" borderId="379">
      <alignment horizontal="left" vertical="center" wrapText="1" indent="2"/>
    </xf>
    <xf numFmtId="0" fontId="21" fillId="0" borderId="379">
      <alignment horizontal="left" vertical="center" wrapText="1" indent="2"/>
    </xf>
    <xf numFmtId="0" fontId="49" fillId="49" borderId="181" applyNumberFormat="0" applyAlignment="0" applyProtection="0"/>
    <xf numFmtId="0" fontId="45" fillId="36" borderId="381" applyNumberFormat="0" applyAlignment="0" applyProtection="0"/>
    <xf numFmtId="0" fontId="32" fillId="49" borderId="381" applyNumberFormat="0" applyAlignment="0" applyProtection="0"/>
    <xf numFmtId="0" fontId="30" fillId="49" borderId="181" applyNumberFormat="0" applyAlignment="0" applyProtection="0"/>
    <xf numFmtId="0" fontId="18" fillId="27" borderId="378">
      <alignment horizontal="right" vertical="center"/>
    </xf>
    <xf numFmtId="0" fontId="23" fillId="25" borderId="376">
      <alignment horizontal="right" vertical="center"/>
    </xf>
    <xf numFmtId="4" fontId="18" fillId="25" borderId="376">
      <alignment horizontal="right" vertical="center"/>
    </xf>
    <xf numFmtId="4" fontId="18" fillId="27" borderId="376">
      <alignment horizontal="right" vertical="center"/>
    </xf>
    <xf numFmtId="49" fontId="21" fillId="0" borderId="377" applyNumberFormat="0" applyFont="0" applyFill="0" applyBorder="0" applyProtection="0">
      <alignment horizontal="left" vertical="center" indent="5"/>
    </xf>
    <xf numFmtId="4" fontId="21" fillId="0" borderId="376" applyFill="0" applyBorder="0" applyProtection="0">
      <alignment horizontal="right" vertical="center"/>
    </xf>
    <xf numFmtId="4" fontId="18" fillId="25" borderId="376">
      <alignment horizontal="right" vertical="center"/>
    </xf>
    <xf numFmtId="4" fontId="21" fillId="0" borderId="376" applyFill="0" applyBorder="0" applyProtection="0">
      <alignment horizontal="right" vertical="center"/>
    </xf>
    <xf numFmtId="0" fontId="45" fillId="36" borderId="381" applyNumberFormat="0" applyAlignment="0" applyProtection="0"/>
    <xf numFmtId="0" fontId="36" fillId="36" borderId="381" applyNumberFormat="0" applyAlignment="0" applyProtection="0"/>
    <xf numFmtId="0" fontId="32" fillId="49" borderId="381" applyNumberFormat="0" applyAlignment="0" applyProtection="0"/>
    <xf numFmtId="0" fontId="21" fillId="27" borderId="379">
      <alignment horizontal="left" vertical="center" wrapText="1" indent="2"/>
    </xf>
    <xf numFmtId="0" fontId="21" fillId="0" borderId="379">
      <alignment horizontal="left" vertical="center" wrapText="1" indent="2"/>
    </xf>
    <xf numFmtId="0" fontId="21" fillId="27" borderId="379">
      <alignment horizontal="left" vertical="center" wrapText="1" indent="2"/>
    </xf>
    <xf numFmtId="0" fontId="21" fillId="0" borderId="379">
      <alignment horizontal="left" vertical="center" wrapText="1" indent="2"/>
    </xf>
    <xf numFmtId="0" fontId="30" fillId="49" borderId="181" applyNumberFormat="0" applyAlignment="0" applyProtection="0"/>
    <xf numFmtId="0" fontId="32" fillId="49" borderId="381" applyNumberFormat="0" applyAlignment="0" applyProtection="0"/>
    <xf numFmtId="0" fontId="33" fillId="49" borderId="381" applyNumberFormat="0" applyAlignment="0" applyProtection="0"/>
    <xf numFmtId="0" fontId="36" fillId="36" borderId="381" applyNumberFormat="0" applyAlignment="0" applyProtection="0"/>
    <xf numFmtId="0" fontId="37" fillId="0" borderId="382" applyNumberFormat="0" applyFill="0" applyAlignment="0" applyProtection="0"/>
    <xf numFmtId="0" fontId="45" fillId="36" borderId="381" applyNumberFormat="0" applyAlignment="0" applyProtection="0"/>
    <xf numFmtId="0" fontId="27" fillId="52" borderId="375" applyNumberFormat="0" applyFont="0" applyAlignment="0" applyProtection="0"/>
    <xf numFmtId="0" fontId="19" fillId="52" borderId="375" applyNumberFormat="0" applyFont="0" applyAlignment="0" applyProtection="0"/>
    <xf numFmtId="0" fontId="49" fillId="49" borderId="181" applyNumberFormat="0" applyAlignment="0" applyProtection="0"/>
    <xf numFmtId="0" fontId="52" fillId="0" borderId="382" applyNumberFormat="0" applyFill="0" applyAlignment="0" applyProtection="0"/>
    <xf numFmtId="0" fontId="33" fillId="49" borderId="381" applyNumberFormat="0" applyAlignment="0" applyProtection="0"/>
    <xf numFmtId="0" fontId="45" fillId="36" borderId="381" applyNumberFormat="0" applyAlignment="0" applyProtection="0"/>
    <xf numFmtId="0" fontId="27" fillId="52" borderId="375" applyNumberFormat="0" applyFont="0" applyAlignment="0" applyProtection="0"/>
    <xf numFmtId="0" fontId="49" fillId="49" borderId="181" applyNumberFormat="0" applyAlignment="0" applyProtection="0"/>
    <xf numFmtId="0" fontId="52" fillId="0" borderId="382" applyNumberFormat="0" applyFill="0" applyAlignment="0" applyProtection="0"/>
    <xf numFmtId="0" fontId="21" fillId="0" borderId="376" applyNumberFormat="0" applyFill="0" applyAlignment="0" applyProtection="0"/>
    <xf numFmtId="0" fontId="33" fillId="49" borderId="381" applyNumberFormat="0" applyAlignment="0" applyProtection="0"/>
    <xf numFmtId="4" fontId="21" fillId="26" borderId="376"/>
    <xf numFmtId="0" fontId="27" fillId="52" borderId="375" applyNumberFormat="0" applyFont="0" applyAlignment="0" applyProtection="0"/>
    <xf numFmtId="0" fontId="45" fillId="36" borderId="381" applyNumberFormat="0" applyAlignment="0" applyProtection="0"/>
    <xf numFmtId="0" fontId="49" fillId="49" borderId="181" applyNumberFormat="0" applyAlignment="0" applyProtection="0"/>
    <xf numFmtId="0" fontId="52" fillId="0" borderId="382" applyNumberFormat="0" applyFill="0" applyAlignment="0" applyProtection="0"/>
    <xf numFmtId="0" fontId="52" fillId="0" borderId="382" applyNumberFormat="0" applyFill="0" applyAlignment="0" applyProtection="0"/>
    <xf numFmtId="0" fontId="30" fillId="49" borderId="181" applyNumberFormat="0" applyAlignment="0" applyProtection="0"/>
    <xf numFmtId="0" fontId="32" fillId="49" borderId="381" applyNumberFormat="0" applyAlignment="0" applyProtection="0"/>
    <xf numFmtId="0" fontId="37" fillId="0" borderId="382" applyNumberFormat="0" applyFill="0" applyAlignment="0" applyProtection="0"/>
    <xf numFmtId="49" fontId="21" fillId="0" borderId="376" applyNumberFormat="0" applyFont="0" applyFill="0" applyBorder="0" applyProtection="0">
      <alignment horizontal="left" vertical="center" indent="2"/>
    </xf>
    <xf numFmtId="0" fontId="18" fillId="25" borderId="376">
      <alignment horizontal="right" vertical="center"/>
    </xf>
    <xf numFmtId="4" fontId="18" fillId="25" borderId="376">
      <alignment horizontal="right" vertical="center"/>
    </xf>
    <xf numFmtId="0" fontId="23" fillId="25" borderId="376">
      <alignment horizontal="right" vertical="center"/>
    </xf>
    <xf numFmtId="4" fontId="23" fillId="25" borderId="376">
      <alignment horizontal="right" vertical="center"/>
    </xf>
    <xf numFmtId="0" fontId="18" fillId="27" borderId="376">
      <alignment horizontal="right" vertical="center"/>
    </xf>
    <xf numFmtId="4" fontId="18" fillId="27" borderId="376">
      <alignment horizontal="right" vertical="center"/>
    </xf>
    <xf numFmtId="0" fontId="18" fillId="27" borderId="376">
      <alignment horizontal="right" vertical="center"/>
    </xf>
    <xf numFmtId="4" fontId="18" fillId="27" borderId="376">
      <alignment horizontal="right" vertical="center"/>
    </xf>
    <xf numFmtId="0" fontId="36" fillId="36" borderId="381" applyNumberFormat="0" applyAlignment="0" applyProtection="0"/>
    <xf numFmtId="0" fontId="21" fillId="0" borderId="376">
      <alignment horizontal="right" vertical="center"/>
    </xf>
    <xf numFmtId="4" fontId="21" fillId="0" borderId="376">
      <alignment horizontal="right" vertical="center"/>
    </xf>
    <xf numFmtId="4" fontId="21" fillId="0" borderId="376" applyFill="0" applyBorder="0" applyProtection="0">
      <alignment horizontal="right" vertical="center"/>
    </xf>
    <xf numFmtId="49" fontId="20" fillId="0" borderId="376" applyNumberFormat="0" applyFill="0" applyBorder="0" applyProtection="0">
      <alignment horizontal="left" vertical="center"/>
    </xf>
    <xf numFmtId="0" fontId="21" fillId="0" borderId="376" applyNumberFormat="0" applyFill="0" applyAlignment="0" applyProtection="0"/>
    <xf numFmtId="167" fontId="21" fillId="53" borderId="376" applyNumberFormat="0" applyFont="0" applyBorder="0" applyAlignment="0" applyProtection="0">
      <alignment horizontal="right" vertical="center"/>
    </xf>
    <xf numFmtId="0" fontId="21" fillId="26" borderId="376"/>
    <xf numFmtId="4" fontId="21" fillId="26" borderId="376"/>
    <xf numFmtId="4" fontId="18" fillId="27" borderId="376">
      <alignment horizontal="right" vertical="center"/>
    </xf>
    <xf numFmtId="0" fontId="21" fillId="26" borderId="376"/>
    <xf numFmtId="0" fontId="32" fillId="49" borderId="381" applyNumberFormat="0" applyAlignment="0" applyProtection="0"/>
    <xf numFmtId="0" fontId="18" fillId="25" borderId="376">
      <alignment horizontal="right" vertical="center"/>
    </xf>
    <xf numFmtId="0" fontId="21" fillId="0" borderId="376">
      <alignment horizontal="right" vertical="center"/>
    </xf>
    <xf numFmtId="0" fontId="52" fillId="0" borderId="382" applyNumberFormat="0" applyFill="0" applyAlignment="0" applyProtection="0"/>
    <xf numFmtId="0" fontId="21" fillId="25" borderId="377">
      <alignment horizontal="left" vertical="center"/>
    </xf>
    <xf numFmtId="0" fontId="45" fillId="36" borderId="381" applyNumberFormat="0" applyAlignment="0" applyProtection="0"/>
    <xf numFmtId="167" fontId="21" fillId="53" borderId="376" applyNumberFormat="0" applyFont="0" applyBorder="0" applyAlignment="0" applyProtection="0">
      <alignment horizontal="right" vertical="center"/>
    </xf>
    <xf numFmtId="0" fontId="27" fillId="52" borderId="375" applyNumberFormat="0" applyFont="0" applyAlignment="0" applyProtection="0"/>
    <xf numFmtId="0" fontId="21" fillId="0" borderId="379">
      <alignment horizontal="left" vertical="center" wrapText="1" indent="2"/>
    </xf>
    <xf numFmtId="4" fontId="21" fillId="26" borderId="376"/>
    <xf numFmtId="49" fontId="20" fillId="0" borderId="376" applyNumberFormat="0" applyFill="0" applyBorder="0" applyProtection="0">
      <alignment horizontal="left" vertical="center"/>
    </xf>
    <xf numFmtId="0" fontId="21" fillId="0" borderId="376">
      <alignment horizontal="right" vertical="center"/>
    </xf>
    <xf numFmtId="4" fontId="18" fillId="27" borderId="378">
      <alignment horizontal="right" vertical="center"/>
    </xf>
    <xf numFmtId="4" fontId="18" fillId="27" borderId="376">
      <alignment horizontal="right" vertical="center"/>
    </xf>
    <xf numFmtId="4" fontId="18" fillId="27" borderId="376">
      <alignment horizontal="right" vertical="center"/>
    </xf>
    <xf numFmtId="0" fontId="23" fillId="25" borderId="376">
      <alignment horizontal="right" vertical="center"/>
    </xf>
    <xf numFmtId="0" fontId="18" fillId="25" borderId="376">
      <alignment horizontal="right" vertical="center"/>
    </xf>
    <xf numFmtId="49" fontId="21" fillId="0" borderId="376" applyNumberFormat="0" applyFont="0" applyFill="0" applyBorder="0" applyProtection="0">
      <alignment horizontal="left" vertical="center" indent="2"/>
    </xf>
    <xf numFmtId="0" fontId="45" fillId="36" borderId="381" applyNumberFormat="0" applyAlignment="0" applyProtection="0"/>
    <xf numFmtId="0" fontId="30" fillId="49" borderId="181" applyNumberFormat="0" applyAlignment="0" applyProtection="0"/>
    <xf numFmtId="49" fontId="21" fillId="0" borderId="376" applyNumberFormat="0" applyFont="0" applyFill="0" applyBorder="0" applyProtection="0">
      <alignment horizontal="left" vertical="center" indent="2"/>
    </xf>
    <xf numFmtId="0" fontId="36" fillId="36" borderId="381" applyNumberFormat="0" applyAlignment="0" applyProtection="0"/>
    <xf numFmtId="4" fontId="21" fillId="0" borderId="376" applyFill="0" applyBorder="0" applyProtection="0">
      <alignment horizontal="right" vertical="center"/>
    </xf>
    <xf numFmtId="0" fontId="33" fillId="49" borderId="381" applyNumberFormat="0" applyAlignment="0" applyProtection="0"/>
    <xf numFmtId="0" fontId="52" fillId="0" borderId="382" applyNumberFormat="0" applyFill="0" applyAlignment="0" applyProtection="0"/>
    <xf numFmtId="0" fontId="49" fillId="49" borderId="181" applyNumberFormat="0" applyAlignment="0" applyProtection="0"/>
    <xf numFmtId="0" fontId="21" fillId="0" borderId="376" applyNumberFormat="0" applyFill="0" applyAlignment="0" applyProtection="0"/>
    <xf numFmtId="4" fontId="21" fillId="0" borderId="376">
      <alignment horizontal="right" vertical="center"/>
    </xf>
    <xf numFmtId="0" fontId="21" fillId="0" borderId="376">
      <alignment horizontal="right" vertical="center"/>
    </xf>
    <xf numFmtId="0" fontId="45" fillId="36" borderId="381" applyNumberFormat="0" applyAlignment="0" applyProtection="0"/>
    <xf numFmtId="0" fontId="30" fillId="49" borderId="181" applyNumberFormat="0" applyAlignment="0" applyProtection="0"/>
    <xf numFmtId="0" fontId="32" fillId="49" borderId="381" applyNumberFormat="0" applyAlignment="0" applyProtection="0"/>
    <xf numFmtId="0" fontId="21" fillId="27" borderId="379">
      <alignment horizontal="left" vertical="center" wrapText="1" indent="2"/>
    </xf>
    <xf numFmtId="0" fontId="33" fillId="49" borderId="381" applyNumberFormat="0" applyAlignment="0" applyProtection="0"/>
    <xf numFmtId="0" fontId="33" fillId="49" borderId="381" applyNumberFormat="0" applyAlignment="0" applyProtection="0"/>
    <xf numFmtId="4" fontId="18" fillId="27" borderId="377">
      <alignment horizontal="right" vertical="center"/>
    </xf>
    <xf numFmtId="0" fontId="18" fillId="27" borderId="377">
      <alignment horizontal="right" vertical="center"/>
    </xf>
    <xf numFmtId="0" fontId="18" fillId="27" borderId="376">
      <alignment horizontal="right" vertical="center"/>
    </xf>
    <xf numFmtId="4" fontId="23" fillId="25" borderId="376">
      <alignment horizontal="right" vertical="center"/>
    </xf>
    <xf numFmtId="0" fontId="36" fillId="36" borderId="381" applyNumberFormat="0" applyAlignment="0" applyProtection="0"/>
    <xf numFmtId="0" fontId="37" fillId="0" borderId="382" applyNumberFormat="0" applyFill="0" applyAlignment="0" applyProtection="0"/>
    <xf numFmtId="0" fontId="52" fillId="0" borderId="382" applyNumberFormat="0" applyFill="0" applyAlignment="0" applyProtection="0"/>
    <xf numFmtId="0" fontId="27" fillId="52" borderId="375" applyNumberFormat="0" applyFont="0" applyAlignment="0" applyProtection="0"/>
    <xf numFmtId="0" fontId="45" fillId="36" borderId="381" applyNumberFormat="0" applyAlignment="0" applyProtection="0"/>
    <xf numFmtId="49" fontId="20" fillId="0" borderId="376" applyNumberFormat="0" applyFill="0" applyBorder="0" applyProtection="0">
      <alignment horizontal="left" vertical="center"/>
    </xf>
    <xf numFmtId="0" fontId="21" fillId="27" borderId="379">
      <alignment horizontal="left" vertical="center" wrapText="1" indent="2"/>
    </xf>
    <xf numFmtId="0" fontId="33" fillId="49" borderId="381" applyNumberFormat="0" applyAlignment="0" applyProtection="0"/>
    <xf numFmtId="0" fontId="21" fillId="0" borderId="379">
      <alignment horizontal="left" vertical="center" wrapText="1" indent="2"/>
    </xf>
    <xf numFmtId="0" fontId="27" fillId="52" borderId="375" applyNumberFormat="0" applyFont="0" applyAlignment="0" applyProtection="0"/>
    <xf numFmtId="0" fontId="19" fillId="52" borderId="375" applyNumberFormat="0" applyFont="0" applyAlignment="0" applyProtection="0"/>
    <xf numFmtId="0" fontId="49" fillId="49" borderId="181" applyNumberFormat="0" applyAlignment="0" applyProtection="0"/>
    <xf numFmtId="0" fontId="52" fillId="0" borderId="382" applyNumberFormat="0" applyFill="0" applyAlignment="0" applyProtection="0"/>
    <xf numFmtId="4" fontId="21" fillId="26" borderId="376"/>
    <xf numFmtId="0" fontId="18" fillId="27" borderId="376">
      <alignment horizontal="right" vertical="center"/>
    </xf>
    <xf numFmtId="0" fontId="52" fillId="0" borderId="382" applyNumberFormat="0" applyFill="0" applyAlignment="0" applyProtection="0"/>
    <xf numFmtId="4" fontId="18" fillId="27" borderId="378">
      <alignment horizontal="right" vertical="center"/>
    </xf>
    <xf numFmtId="0" fontId="32" fillId="49" borderId="381" applyNumberFormat="0" applyAlignment="0" applyProtection="0"/>
    <xf numFmtId="0" fontId="18" fillId="27" borderId="377">
      <alignment horizontal="right" vertical="center"/>
    </xf>
    <xf numFmtId="0" fontId="33" fillId="49" borderId="381" applyNumberFormat="0" applyAlignment="0" applyProtection="0"/>
    <xf numFmtId="0" fontId="37" fillId="0" borderId="382" applyNumberFormat="0" applyFill="0" applyAlignment="0" applyProtection="0"/>
    <xf numFmtId="0" fontId="27" fillId="52" borderId="375" applyNumberFormat="0" applyFont="0" applyAlignment="0" applyProtection="0"/>
    <xf numFmtId="4" fontId="18" fillId="27" borderId="377">
      <alignment horizontal="right" vertical="center"/>
    </xf>
    <xf numFmtId="0" fontId="21" fillId="27" borderId="379">
      <alignment horizontal="left" vertical="center" wrapText="1" indent="2"/>
    </xf>
    <xf numFmtId="0" fontId="21" fillId="26" borderId="376"/>
    <xf numFmtId="167" fontId="21" fillId="53" borderId="376" applyNumberFormat="0" applyFont="0" applyBorder="0" applyAlignment="0" applyProtection="0">
      <alignment horizontal="right" vertical="center"/>
    </xf>
    <xf numFmtId="0" fontId="21" fillId="0" borderId="376" applyNumberFormat="0" applyFill="0" applyAlignment="0" applyProtection="0"/>
    <xf numFmtId="4" fontId="21" fillId="0" borderId="376" applyFill="0" applyBorder="0" applyProtection="0">
      <alignment horizontal="right" vertical="center"/>
    </xf>
    <xf numFmtId="4" fontId="18" fillId="25" borderId="376">
      <alignment horizontal="right" vertical="center"/>
    </xf>
    <xf numFmtId="0" fontId="37" fillId="0" borderId="382" applyNumberFormat="0" applyFill="0" applyAlignment="0" applyProtection="0"/>
    <xf numFmtId="49" fontId="20" fillId="0" borderId="376" applyNumberFormat="0" applyFill="0" applyBorder="0" applyProtection="0">
      <alignment horizontal="left" vertical="center"/>
    </xf>
    <xf numFmtId="49" fontId="21" fillId="0" borderId="377" applyNumberFormat="0" applyFont="0" applyFill="0" applyBorder="0" applyProtection="0">
      <alignment horizontal="left" vertical="center" indent="5"/>
    </xf>
    <xf numFmtId="0" fontId="21" fillId="25" borderId="377">
      <alignment horizontal="left" vertical="center"/>
    </xf>
    <xf numFmtId="0" fontId="33" fillId="49" borderId="381" applyNumberFormat="0" applyAlignment="0" applyProtection="0"/>
    <xf numFmtId="4" fontId="18" fillId="27" borderId="378">
      <alignment horizontal="right" vertical="center"/>
    </xf>
    <xf numFmtId="0" fontId="45" fillId="36" borderId="381" applyNumberFormat="0" applyAlignment="0" applyProtection="0"/>
    <xf numFmtId="0" fontId="45" fillId="36" borderId="381" applyNumberFormat="0" applyAlignment="0" applyProtection="0"/>
    <xf numFmtId="0" fontId="27" fillId="52" borderId="375" applyNumberFormat="0" applyFont="0" applyAlignment="0" applyProtection="0"/>
    <xf numFmtId="0" fontId="49" fillId="49" borderId="181" applyNumberFormat="0" applyAlignment="0" applyProtection="0"/>
    <xf numFmtId="0" fontId="52" fillId="0" borderId="382" applyNumberFormat="0" applyFill="0" applyAlignment="0" applyProtection="0"/>
    <xf numFmtId="0" fontId="18" fillId="27" borderId="376">
      <alignment horizontal="right" vertical="center"/>
    </xf>
    <xf numFmtId="0" fontId="19" fillId="52" borderId="375" applyNumberFormat="0" applyFont="0" applyAlignment="0" applyProtection="0"/>
    <xf numFmtId="4" fontId="21" fillId="0" borderId="376">
      <alignment horizontal="right" vertical="center"/>
    </xf>
    <xf numFmtId="0" fontId="52" fillId="0" borderId="382" applyNumberFormat="0" applyFill="0" applyAlignment="0" applyProtection="0"/>
    <xf numFmtId="0" fontId="18" fillId="27" borderId="376">
      <alignment horizontal="right" vertical="center"/>
    </xf>
    <xf numFmtId="0" fontId="18" fillId="27" borderId="376">
      <alignment horizontal="right" vertical="center"/>
    </xf>
    <xf numFmtId="4" fontId="23" fillId="25" borderId="376">
      <alignment horizontal="right" vertical="center"/>
    </xf>
    <xf numFmtId="0" fontId="18" fillId="25" borderId="376">
      <alignment horizontal="right" vertical="center"/>
    </xf>
    <xf numFmtId="4" fontId="18" fillId="25" borderId="376">
      <alignment horizontal="right" vertical="center"/>
    </xf>
    <xf numFmtId="0" fontId="23" fillId="25" borderId="376">
      <alignment horizontal="right" vertical="center"/>
    </xf>
    <xf numFmtId="4" fontId="23" fillId="25" borderId="376">
      <alignment horizontal="right" vertical="center"/>
    </xf>
    <xf numFmtId="0" fontId="18" fillId="27" borderId="376">
      <alignment horizontal="right" vertical="center"/>
    </xf>
    <xf numFmtId="4" fontId="18" fillId="27" borderId="376">
      <alignment horizontal="right" vertical="center"/>
    </xf>
    <xf numFmtId="0" fontId="18" fillId="27" borderId="376">
      <alignment horizontal="right" vertical="center"/>
    </xf>
    <xf numFmtId="4" fontId="18" fillId="27" borderId="376">
      <alignment horizontal="right" vertical="center"/>
    </xf>
    <xf numFmtId="0" fontId="18" fillId="27" borderId="377">
      <alignment horizontal="right" vertical="center"/>
    </xf>
    <xf numFmtId="4" fontId="18" fillId="27" borderId="377">
      <alignment horizontal="right" vertical="center"/>
    </xf>
    <xf numFmtId="0" fontId="18" fillId="27" borderId="378">
      <alignment horizontal="right" vertical="center"/>
    </xf>
    <xf numFmtId="4" fontId="18" fillId="27" borderId="378">
      <alignment horizontal="right" vertical="center"/>
    </xf>
    <xf numFmtId="0" fontId="33" fillId="49" borderId="381" applyNumberFormat="0" applyAlignment="0" applyProtection="0"/>
    <xf numFmtId="0" fontId="21" fillId="27" borderId="379">
      <alignment horizontal="left" vertical="center" wrapText="1" indent="2"/>
    </xf>
    <xf numFmtId="0" fontId="21" fillId="0" borderId="379">
      <alignment horizontal="left" vertical="center" wrapText="1" indent="2"/>
    </xf>
    <xf numFmtId="0" fontId="21" fillId="25" borderId="377">
      <alignment horizontal="left" vertical="center"/>
    </xf>
    <xf numFmtId="0" fontId="45" fillId="36" borderId="381" applyNumberFormat="0" applyAlignment="0" applyProtection="0"/>
    <xf numFmtId="0" fontId="21" fillId="0" borderId="376">
      <alignment horizontal="right" vertical="center"/>
    </xf>
    <xf numFmtId="4" fontId="21" fillId="0" borderId="376">
      <alignment horizontal="right" vertical="center"/>
    </xf>
    <xf numFmtId="0" fontId="21" fillId="0" borderId="376" applyNumberFormat="0" applyFill="0" applyAlignment="0" applyProtection="0"/>
    <xf numFmtId="0" fontId="49" fillId="49" borderId="181" applyNumberFormat="0" applyAlignment="0" applyProtection="0"/>
    <xf numFmtId="167" fontId="21" fillId="53" borderId="376" applyNumberFormat="0" applyFont="0" applyBorder="0" applyAlignment="0" applyProtection="0">
      <alignment horizontal="right" vertical="center"/>
    </xf>
    <xf numFmtId="0" fontId="21" fillId="26" borderId="376"/>
    <xf numFmtId="4" fontId="21" fillId="26" borderId="376"/>
    <xf numFmtId="0" fontId="52" fillId="0" borderId="382" applyNumberFormat="0" applyFill="0" applyAlignment="0" applyProtection="0"/>
    <xf numFmtId="0" fontId="19" fillId="52" borderId="375" applyNumberFormat="0" applyFont="0" applyAlignment="0" applyProtection="0"/>
    <xf numFmtId="0" fontId="27" fillId="52" borderId="375" applyNumberFormat="0" applyFont="0" applyAlignment="0" applyProtection="0"/>
    <xf numFmtId="0" fontId="21" fillId="0" borderId="376" applyNumberFormat="0" applyFill="0" applyAlignment="0" applyProtection="0"/>
    <xf numFmtId="0" fontId="37" fillId="0" borderId="382" applyNumberFormat="0" applyFill="0" applyAlignment="0" applyProtection="0"/>
    <xf numFmtId="0" fontId="52" fillId="0" borderId="382" applyNumberFormat="0" applyFill="0" applyAlignment="0" applyProtection="0"/>
    <xf numFmtId="0" fontId="36" fillId="36" borderId="381" applyNumberFormat="0" applyAlignment="0" applyProtection="0"/>
    <xf numFmtId="0" fontId="33" fillId="49" borderId="381" applyNumberFormat="0" applyAlignment="0" applyProtection="0"/>
    <xf numFmtId="4" fontId="23" fillId="25" borderId="376">
      <alignment horizontal="right" vertical="center"/>
    </xf>
    <xf numFmtId="0" fontId="18" fillId="25" borderId="376">
      <alignment horizontal="right" vertical="center"/>
    </xf>
    <xf numFmtId="167" fontId="21" fillId="53" borderId="376" applyNumberFormat="0" applyFont="0" applyBorder="0" applyAlignment="0" applyProtection="0">
      <alignment horizontal="right" vertical="center"/>
    </xf>
    <xf numFmtId="0" fontId="37" fillId="0" borderId="382" applyNumberFormat="0" applyFill="0" applyAlignment="0" applyProtection="0"/>
    <xf numFmtId="49" fontId="21" fillId="0" borderId="376" applyNumberFormat="0" applyFont="0" applyFill="0" applyBorder="0" applyProtection="0">
      <alignment horizontal="left" vertical="center" indent="2"/>
    </xf>
    <xf numFmtId="49" fontId="21" fillId="0" borderId="377" applyNumberFormat="0" applyFont="0" applyFill="0" applyBorder="0" applyProtection="0">
      <alignment horizontal="left" vertical="center" indent="5"/>
    </xf>
    <xf numFmtId="49" fontId="21" fillId="0" borderId="376" applyNumberFormat="0" applyFont="0" applyFill="0" applyBorder="0" applyProtection="0">
      <alignment horizontal="left" vertical="center" indent="2"/>
    </xf>
    <xf numFmtId="4" fontId="21" fillId="0" borderId="376" applyFill="0" applyBorder="0" applyProtection="0">
      <alignment horizontal="right" vertical="center"/>
    </xf>
    <xf numFmtId="49" fontId="20" fillId="0" borderId="376" applyNumberFormat="0" applyFill="0" applyBorder="0" applyProtection="0">
      <alignment horizontal="left" vertical="center"/>
    </xf>
    <xf numFmtId="0" fontId="21" fillId="0" borderId="379">
      <alignment horizontal="left" vertical="center" wrapText="1" indent="2"/>
    </xf>
    <xf numFmtId="0" fontId="49" fillId="49" borderId="181" applyNumberFormat="0" applyAlignment="0" applyProtection="0"/>
    <xf numFmtId="0" fontId="18" fillId="27" borderId="378">
      <alignment horizontal="right" vertical="center"/>
    </xf>
    <xf numFmtId="0" fontId="36" fillId="36" borderId="381" applyNumberFormat="0" applyAlignment="0" applyProtection="0"/>
    <xf numFmtId="0" fontId="18" fillId="27" borderId="378">
      <alignment horizontal="right" vertical="center"/>
    </xf>
    <xf numFmtId="4" fontId="18" fillId="27" borderId="376">
      <alignment horizontal="right" vertical="center"/>
    </xf>
    <xf numFmtId="0" fontId="18" fillId="27" borderId="376">
      <alignment horizontal="right" vertical="center"/>
    </xf>
    <xf numFmtId="0" fontId="30" fillId="49" borderId="181" applyNumberFormat="0" applyAlignment="0" applyProtection="0"/>
    <xf numFmtId="0" fontId="32" fillId="49" borderId="381" applyNumberFormat="0" applyAlignment="0" applyProtection="0"/>
    <xf numFmtId="0" fontId="37" fillId="0" borderId="382" applyNumberFormat="0" applyFill="0" applyAlignment="0" applyProtection="0"/>
    <xf numFmtId="0" fontId="21" fillId="26" borderId="376"/>
    <xf numFmtId="4" fontId="21" fillId="26" borderId="376"/>
    <xf numFmtId="4" fontId="18" fillId="27" borderId="376">
      <alignment horizontal="right" vertical="center"/>
    </xf>
    <xf numFmtId="0" fontId="23" fillId="25" borderId="376">
      <alignment horizontal="right" vertical="center"/>
    </xf>
    <xf numFmtId="0" fontId="36" fillId="36" borderId="381" applyNumberFormat="0" applyAlignment="0" applyProtection="0"/>
    <xf numFmtId="0" fontId="33" fillId="49" borderId="381" applyNumberFormat="0" applyAlignment="0" applyProtection="0"/>
    <xf numFmtId="4" fontId="21" fillId="0" borderId="376">
      <alignment horizontal="right" vertical="center"/>
    </xf>
    <xf numFmtId="0" fontId="21" fillId="27" borderId="379">
      <alignment horizontal="left" vertical="center" wrapText="1" indent="2"/>
    </xf>
    <xf numFmtId="0" fontId="21" fillId="0" borderId="379">
      <alignment horizontal="left" vertical="center" wrapText="1" indent="2"/>
    </xf>
    <xf numFmtId="0" fontId="49" fillId="49" borderId="181" applyNumberFormat="0" applyAlignment="0" applyProtection="0"/>
    <xf numFmtId="0" fontId="45" fillId="36" borderId="381" applyNumberFormat="0" applyAlignment="0" applyProtection="0"/>
    <xf numFmtId="0" fontId="32" fillId="49" borderId="381" applyNumberFormat="0" applyAlignment="0" applyProtection="0"/>
    <xf numFmtId="0" fontId="30" fillId="49" borderId="181" applyNumberFormat="0" applyAlignment="0" applyProtection="0"/>
    <xf numFmtId="0" fontId="18" fillId="27" borderId="378">
      <alignment horizontal="right" vertical="center"/>
    </xf>
    <xf numFmtId="0" fontId="23" fillId="25" borderId="376">
      <alignment horizontal="right" vertical="center"/>
    </xf>
    <xf numFmtId="4" fontId="18" fillId="25" borderId="376">
      <alignment horizontal="right" vertical="center"/>
    </xf>
    <xf numFmtId="4" fontId="18" fillId="27" borderId="376">
      <alignment horizontal="right" vertical="center"/>
    </xf>
    <xf numFmtId="49" fontId="21" fillId="0" borderId="377" applyNumberFormat="0" applyFont="0" applyFill="0" applyBorder="0" applyProtection="0">
      <alignment horizontal="left" vertical="center" indent="5"/>
    </xf>
    <xf numFmtId="4" fontId="21" fillId="0" borderId="376" applyFill="0" applyBorder="0" applyProtection="0">
      <alignment horizontal="right" vertical="center"/>
    </xf>
    <xf numFmtId="4" fontId="18" fillId="25" borderId="376">
      <alignment horizontal="right" vertical="center"/>
    </xf>
    <xf numFmtId="0" fontId="45" fillId="36" borderId="381" applyNumberFormat="0" applyAlignment="0" applyProtection="0"/>
    <xf numFmtId="0" fontId="36" fillId="36" borderId="381" applyNumberFormat="0" applyAlignment="0" applyProtection="0"/>
    <xf numFmtId="0" fontId="32" fillId="49" borderId="381" applyNumberFormat="0" applyAlignment="0" applyProtection="0"/>
    <xf numFmtId="0" fontId="21" fillId="27" borderId="379">
      <alignment horizontal="left" vertical="center" wrapText="1" indent="2"/>
    </xf>
    <xf numFmtId="0" fontId="21" fillId="0" borderId="379">
      <alignment horizontal="left" vertical="center" wrapText="1" indent="2"/>
    </xf>
    <xf numFmtId="0" fontId="21" fillId="27" borderId="379">
      <alignment horizontal="left" vertical="center" wrapText="1" indent="2"/>
    </xf>
    <xf numFmtId="0" fontId="49" fillId="49" borderId="181" applyNumberFormat="0" applyAlignment="0" applyProtection="0"/>
    <xf numFmtId="4" fontId="23" fillId="25" borderId="376">
      <alignment horizontal="right" vertical="center"/>
    </xf>
    <xf numFmtId="0" fontId="18" fillId="27" borderId="376">
      <alignment horizontal="right" vertical="center"/>
    </xf>
    <xf numFmtId="4" fontId="18" fillId="27" borderId="376">
      <alignment horizontal="right" vertical="center"/>
    </xf>
    <xf numFmtId="0" fontId="18" fillId="27" borderId="376">
      <alignment horizontal="right" vertical="center"/>
    </xf>
    <xf numFmtId="0" fontId="33" fillId="49" borderId="381" applyNumberFormat="0" applyAlignment="0" applyProtection="0"/>
    <xf numFmtId="0" fontId="18" fillId="25" borderId="376">
      <alignment horizontal="right" vertical="center"/>
    </xf>
    <xf numFmtId="0" fontId="36" fillId="36" borderId="381" applyNumberFormat="0" applyAlignment="0" applyProtection="0"/>
    <xf numFmtId="0" fontId="32" fillId="49" borderId="381" applyNumberFormat="0" applyAlignment="0" applyProtection="0"/>
    <xf numFmtId="0" fontId="45" fillId="36" borderId="381" applyNumberFormat="0" applyAlignment="0" applyProtection="0"/>
    <xf numFmtId="0" fontId="52" fillId="0" borderId="382" applyNumberFormat="0" applyFill="0" applyAlignment="0" applyProtection="0"/>
    <xf numFmtId="0" fontId="9" fillId="7" borderId="0" applyNumberFormat="0" applyBorder="0" applyAlignment="0" applyProtection="0"/>
    <xf numFmtId="0" fontId="23" fillId="25" borderId="376">
      <alignment horizontal="right" vertical="center"/>
    </xf>
    <xf numFmtId="0" fontId="49" fillId="49" borderId="181" applyNumberFormat="0" applyAlignment="0" applyProtection="0"/>
    <xf numFmtId="0" fontId="33" fillId="49" borderId="381" applyNumberFormat="0" applyAlignment="0" applyProtection="0"/>
    <xf numFmtId="0" fontId="37" fillId="0" borderId="382" applyNumberFormat="0" applyFill="0" applyAlignment="0" applyProtection="0"/>
    <xf numFmtId="4" fontId="18" fillId="27" borderId="378">
      <alignment horizontal="right" vertical="center"/>
    </xf>
    <xf numFmtId="0" fontId="18" fillId="27" borderId="376">
      <alignment horizontal="right" vertical="center"/>
    </xf>
    <xf numFmtId="0" fontId="33" fillId="49" borderId="381" applyNumberFormat="0" applyAlignment="0" applyProtection="0"/>
    <xf numFmtId="0" fontId="52" fillId="0" borderId="382" applyNumberFormat="0" applyFill="0" applyAlignment="0" applyProtection="0"/>
    <xf numFmtId="0" fontId="52" fillId="0" borderId="382" applyNumberFormat="0" applyFill="0" applyAlignment="0" applyProtection="0"/>
    <xf numFmtId="49" fontId="20" fillId="0" borderId="376" applyNumberFormat="0" applyFill="0" applyBorder="0" applyProtection="0">
      <alignment horizontal="left" vertical="center"/>
    </xf>
    <xf numFmtId="167" fontId="21" fillId="53" borderId="376" applyNumberFormat="0" applyFont="0" applyBorder="0" applyAlignment="0" applyProtection="0">
      <alignment horizontal="right" vertical="center"/>
    </xf>
    <xf numFmtId="0" fontId="18" fillId="27" borderId="378">
      <alignment horizontal="right" vertical="center"/>
    </xf>
    <xf numFmtId="0" fontId="37" fillId="0" borderId="382" applyNumberFormat="0" applyFill="0" applyAlignment="0" applyProtection="0"/>
    <xf numFmtId="0" fontId="49" fillId="49" borderId="181" applyNumberFormat="0" applyAlignment="0" applyProtection="0"/>
    <xf numFmtId="0" fontId="37" fillId="0" borderId="382" applyNumberFormat="0" applyFill="0" applyAlignment="0" applyProtection="0"/>
    <xf numFmtId="0" fontId="1" fillId="11" borderId="0" applyNumberFormat="0" applyBorder="0" applyAlignment="0" applyProtection="0"/>
    <xf numFmtId="0" fontId="18" fillId="27" borderId="376">
      <alignment horizontal="right" vertical="center"/>
    </xf>
    <xf numFmtId="0" fontId="52" fillId="0" borderId="382" applyNumberFormat="0" applyFill="0" applyAlignment="0" applyProtection="0"/>
    <xf numFmtId="0" fontId="19" fillId="52" borderId="375" applyNumberFormat="0" applyFont="0" applyAlignment="0" applyProtection="0"/>
    <xf numFmtId="0" fontId="49" fillId="49" borderId="181" applyNumberFormat="0" applyAlignment="0" applyProtection="0"/>
    <xf numFmtId="0" fontId="23" fillId="25" borderId="376">
      <alignment horizontal="right" vertical="center"/>
    </xf>
    <xf numFmtId="0" fontId="36" fillId="36" borderId="381" applyNumberFormat="0" applyAlignment="0" applyProtection="0"/>
    <xf numFmtId="167" fontId="21" fillId="53" borderId="376" applyNumberFormat="0" applyFont="0" applyBorder="0" applyAlignment="0" applyProtection="0">
      <alignment horizontal="right" vertical="center"/>
    </xf>
    <xf numFmtId="0" fontId="18" fillId="27" borderId="378">
      <alignment horizontal="right" vertical="center"/>
    </xf>
    <xf numFmtId="0" fontId="33" fillId="49" borderId="381" applyNumberFormat="0" applyAlignment="0" applyProtection="0"/>
    <xf numFmtId="0" fontId="33" fillId="49" borderId="381" applyNumberFormat="0" applyAlignment="0" applyProtection="0"/>
    <xf numFmtId="0" fontId="21" fillId="0" borderId="379">
      <alignment horizontal="left" vertical="center" wrapText="1" indent="2"/>
    </xf>
    <xf numFmtId="0" fontId="32" fillId="49" borderId="381" applyNumberFormat="0" applyAlignment="0" applyProtection="0"/>
    <xf numFmtId="0" fontId="23" fillId="25" borderId="376">
      <alignment horizontal="right" vertical="center"/>
    </xf>
    <xf numFmtId="0" fontId="32" fillId="49" borderId="381" applyNumberFormat="0" applyAlignment="0" applyProtection="0"/>
    <xf numFmtId="0" fontId="19" fillId="52" borderId="375" applyNumberFormat="0" applyFont="0" applyAlignment="0" applyProtection="0"/>
    <xf numFmtId="0" fontId="1" fillId="11" borderId="0" applyNumberFormat="0" applyBorder="0" applyAlignment="0" applyProtection="0"/>
    <xf numFmtId="0" fontId="1" fillId="5" borderId="0" applyNumberFormat="0" applyBorder="0" applyAlignment="0" applyProtection="0"/>
    <xf numFmtId="0" fontId="21" fillId="25" borderId="377">
      <alignment horizontal="left" vertical="center"/>
    </xf>
    <xf numFmtId="0" fontId="49" fillId="49" borderId="181" applyNumberFormat="0" applyAlignment="0" applyProtection="0"/>
    <xf numFmtId="4" fontId="21" fillId="0" borderId="376">
      <alignment horizontal="right" vertical="center"/>
    </xf>
    <xf numFmtId="49" fontId="20" fillId="0" borderId="376" applyNumberFormat="0" applyFill="0" applyBorder="0" applyProtection="0">
      <alignment horizontal="left" vertical="center"/>
    </xf>
    <xf numFmtId="0" fontId="18" fillId="27" borderId="376">
      <alignment horizontal="right" vertical="center"/>
    </xf>
    <xf numFmtId="4" fontId="21" fillId="0" borderId="376" applyFill="0" applyBorder="0" applyProtection="0">
      <alignment horizontal="right" vertical="center"/>
    </xf>
    <xf numFmtId="0" fontId="21" fillId="27" borderId="379">
      <alignment horizontal="left" vertical="center" wrapText="1" indent="2"/>
    </xf>
    <xf numFmtId="0" fontId="27" fillId="52" borderId="375" applyNumberFormat="0" applyFont="0" applyAlignment="0" applyProtection="0"/>
    <xf numFmtId="0" fontId="36" fillId="36" borderId="381" applyNumberFormat="0" applyAlignment="0" applyProtection="0"/>
    <xf numFmtId="4" fontId="21" fillId="26" borderId="376"/>
    <xf numFmtId="4" fontId="21" fillId="0" borderId="376" applyFill="0" applyBorder="0" applyProtection="0">
      <alignment horizontal="right" vertical="center"/>
    </xf>
    <xf numFmtId="0" fontId="52" fillId="0" borderId="382" applyNumberFormat="0" applyFill="0" applyAlignment="0" applyProtection="0"/>
    <xf numFmtId="0" fontId="21" fillId="25" borderId="377">
      <alignment horizontal="left" vertical="center"/>
    </xf>
    <xf numFmtId="0" fontId="21" fillId="0" borderId="379">
      <alignment horizontal="left" vertical="center" wrapText="1" indent="2"/>
    </xf>
    <xf numFmtId="0" fontId="21" fillId="0" borderId="376">
      <alignment horizontal="right" vertical="center"/>
    </xf>
    <xf numFmtId="0" fontId="45" fillId="36" borderId="381" applyNumberFormat="0" applyAlignment="0" applyProtection="0"/>
    <xf numFmtId="4" fontId="21" fillId="0" borderId="376" applyFill="0" applyBorder="0" applyProtection="0">
      <alignment horizontal="right" vertical="center"/>
    </xf>
    <xf numFmtId="0" fontId="21" fillId="27" borderId="379">
      <alignment horizontal="left" vertical="center" wrapText="1" indent="2"/>
    </xf>
    <xf numFmtId="0" fontId="27" fillId="52" borderId="375" applyNumberFormat="0" applyFont="0" applyAlignment="0" applyProtection="0"/>
    <xf numFmtId="0" fontId="45" fillId="36" borderId="381" applyNumberFormat="0" applyAlignment="0" applyProtection="0"/>
    <xf numFmtId="0" fontId="21" fillId="0" borderId="376">
      <alignment horizontal="right" vertical="center"/>
    </xf>
    <xf numFmtId="4" fontId="21" fillId="26" borderId="376"/>
    <xf numFmtId="0" fontId="33" fillId="49" borderId="381" applyNumberFormat="0" applyAlignment="0" applyProtection="0"/>
    <xf numFmtId="0" fontId="45" fillId="36" borderId="381" applyNumberFormat="0" applyAlignment="0" applyProtection="0"/>
    <xf numFmtId="4" fontId="18" fillId="27" borderId="376">
      <alignment horizontal="right" vertical="center"/>
    </xf>
    <xf numFmtId="0" fontId="37" fillId="0" borderId="382" applyNumberFormat="0" applyFill="0" applyAlignment="0" applyProtection="0"/>
    <xf numFmtId="0" fontId="1" fillId="6" borderId="0" applyNumberFormat="0" applyBorder="0" applyAlignment="0" applyProtection="0"/>
    <xf numFmtId="0" fontId="18" fillId="25" borderId="376">
      <alignment horizontal="right" vertical="center"/>
    </xf>
    <xf numFmtId="4" fontId="21" fillId="26" borderId="376"/>
    <xf numFmtId="0" fontId="19" fillId="52" borderId="375" applyNumberFormat="0" applyFont="0" applyAlignment="0" applyProtection="0"/>
    <xf numFmtId="0" fontId="36" fillId="36" borderId="381" applyNumberFormat="0" applyAlignment="0" applyProtection="0"/>
    <xf numFmtId="4" fontId="23" fillId="25" borderId="376">
      <alignment horizontal="right" vertical="center"/>
    </xf>
    <xf numFmtId="0" fontId="6" fillId="0" borderId="0" applyNumberFormat="0" applyFill="0" applyBorder="0" applyAlignment="0" applyProtection="0"/>
    <xf numFmtId="0" fontId="30" fillId="49" borderId="181" applyNumberFormat="0" applyAlignment="0" applyProtection="0"/>
    <xf numFmtId="0" fontId="21" fillId="27" borderId="379">
      <alignment horizontal="left" vertical="center" wrapText="1" indent="2"/>
    </xf>
    <xf numFmtId="0" fontId="9" fillId="19" borderId="0" applyNumberFormat="0" applyBorder="0" applyAlignment="0" applyProtection="0"/>
    <xf numFmtId="0" fontId="49" fillId="49" borderId="181" applyNumberFormat="0" applyAlignment="0" applyProtection="0"/>
    <xf numFmtId="0" fontId="45" fillId="36" borderId="381" applyNumberFormat="0" applyAlignment="0" applyProtection="0"/>
    <xf numFmtId="4" fontId="18" fillId="27" borderId="376">
      <alignment horizontal="right" vertical="center"/>
    </xf>
    <xf numFmtId="0" fontId="21" fillId="26" borderId="376"/>
    <xf numFmtId="0" fontId="37" fillId="0" borderId="382" applyNumberFormat="0" applyFill="0" applyAlignment="0" applyProtection="0"/>
    <xf numFmtId="0" fontId="30" fillId="49" borderId="181" applyNumberFormat="0" applyAlignment="0" applyProtection="0"/>
    <xf numFmtId="0" fontId="21" fillId="0" borderId="379">
      <alignment horizontal="left" vertical="center" wrapText="1" indent="2"/>
    </xf>
    <xf numFmtId="0" fontId="9" fillId="10" borderId="0" applyNumberFormat="0" applyBorder="0" applyAlignment="0" applyProtection="0"/>
    <xf numFmtId="0" fontId="21" fillId="26" borderId="376"/>
    <xf numFmtId="0" fontId="32" fillId="49" borderId="381" applyNumberFormat="0" applyAlignment="0" applyProtection="0"/>
    <xf numFmtId="0" fontId="6" fillId="0" borderId="0" applyNumberFormat="0" applyFill="0" applyBorder="0" applyAlignment="0" applyProtection="0"/>
    <xf numFmtId="4" fontId="18" fillId="25" borderId="376">
      <alignment horizontal="right" vertical="center"/>
    </xf>
    <xf numFmtId="0" fontId="7" fillId="0" borderId="0" applyNumberFormat="0" applyFill="0" applyBorder="0" applyAlignment="0" applyProtection="0"/>
    <xf numFmtId="0" fontId="18" fillId="25" borderId="376">
      <alignment horizontal="right" vertical="center"/>
    </xf>
    <xf numFmtId="0" fontId="18" fillId="27" borderId="376">
      <alignment horizontal="right" vertical="center"/>
    </xf>
    <xf numFmtId="0" fontId="52" fillId="0" borderId="382" applyNumberFormat="0" applyFill="0" applyAlignment="0" applyProtection="0"/>
    <xf numFmtId="0" fontId="27" fillId="52" borderId="375" applyNumberFormat="0" applyFont="0" applyAlignment="0" applyProtection="0"/>
    <xf numFmtId="0" fontId="1" fillId="15" borderId="0" applyNumberFormat="0" applyBorder="0" applyAlignment="0" applyProtection="0"/>
    <xf numFmtId="4" fontId="21" fillId="26" borderId="376"/>
    <xf numFmtId="0" fontId="49" fillId="49" borderId="181" applyNumberFormat="0" applyAlignment="0" applyProtection="0"/>
    <xf numFmtId="49" fontId="21" fillId="0" borderId="376" applyNumberFormat="0" applyFont="0" applyFill="0" applyBorder="0" applyProtection="0">
      <alignment horizontal="left" vertical="center" indent="2"/>
    </xf>
    <xf numFmtId="49" fontId="20" fillId="0" borderId="376" applyNumberFormat="0" applyFill="0" applyBorder="0" applyProtection="0">
      <alignment horizontal="left" vertical="center"/>
    </xf>
    <xf numFmtId="0" fontId="27" fillId="52" borderId="375" applyNumberFormat="0" applyFont="0" applyAlignment="0" applyProtection="0"/>
    <xf numFmtId="167" fontId="21" fillId="53" borderId="376" applyNumberFormat="0" applyFont="0" applyBorder="0" applyAlignment="0" applyProtection="0">
      <alignment horizontal="right" vertical="center"/>
    </xf>
    <xf numFmtId="0" fontId="45" fillId="36" borderId="381" applyNumberFormat="0" applyAlignment="0" applyProtection="0"/>
    <xf numFmtId="0" fontId="18" fillId="27" borderId="376">
      <alignment horizontal="right" vertical="center"/>
    </xf>
    <xf numFmtId="0" fontId="21" fillId="26" borderId="376"/>
    <xf numFmtId="0" fontId="49" fillId="49" borderId="181" applyNumberFormat="0" applyAlignment="0" applyProtection="0"/>
    <xf numFmtId="0" fontId="33" fillId="49" borderId="381" applyNumberFormat="0" applyAlignment="0" applyProtection="0"/>
    <xf numFmtId="0" fontId="32" fillId="49" borderId="381" applyNumberFormat="0" applyAlignment="0" applyProtection="0"/>
    <xf numFmtId="0" fontId="36" fillId="36" borderId="381" applyNumberFormat="0" applyAlignment="0" applyProtection="0"/>
    <xf numFmtId="0" fontId="36" fillId="36" borderId="381" applyNumberFormat="0" applyAlignment="0" applyProtection="0"/>
    <xf numFmtId="0" fontId="21" fillId="0" borderId="379">
      <alignment horizontal="left" vertical="center" wrapText="1" indent="2"/>
    </xf>
    <xf numFmtId="4" fontId="18" fillId="27" borderId="377">
      <alignment horizontal="right" vertical="center"/>
    </xf>
    <xf numFmtId="4" fontId="21" fillId="0" borderId="376">
      <alignment horizontal="right" vertical="center"/>
    </xf>
    <xf numFmtId="49" fontId="20" fillId="0" borderId="376" applyNumberFormat="0" applyFill="0" applyBorder="0" applyProtection="0">
      <alignment horizontal="left" vertical="center"/>
    </xf>
    <xf numFmtId="4" fontId="21" fillId="0" borderId="376">
      <alignment horizontal="right" vertical="center"/>
    </xf>
    <xf numFmtId="0" fontId="49" fillId="49" borderId="181" applyNumberFormat="0" applyAlignment="0" applyProtection="0"/>
    <xf numFmtId="0" fontId="4" fillId="4" borderId="2" applyNumberFormat="0" applyAlignment="0" applyProtection="0"/>
    <xf numFmtId="0" fontId="1" fillId="6" borderId="0" applyNumberFormat="0" applyBorder="0" applyAlignment="0" applyProtection="0"/>
    <xf numFmtId="4" fontId="23" fillId="25" borderId="376">
      <alignment horizontal="right" vertical="center"/>
    </xf>
    <xf numFmtId="0" fontId="30" fillId="49" borderId="181" applyNumberFormat="0" applyAlignment="0" applyProtection="0"/>
    <xf numFmtId="0" fontId="21" fillId="0" borderId="379">
      <alignment horizontal="left" vertical="center" wrapText="1" indent="2"/>
    </xf>
    <xf numFmtId="0" fontId="9" fillId="7" borderId="0" applyNumberFormat="0" applyBorder="0" applyAlignment="0" applyProtection="0"/>
    <xf numFmtId="0" fontId="52" fillId="0" borderId="382" applyNumberFormat="0" applyFill="0" applyAlignment="0" applyProtection="0"/>
    <xf numFmtId="0" fontId="37" fillId="0" borderId="382" applyNumberFormat="0" applyFill="0" applyAlignment="0" applyProtection="0"/>
    <xf numFmtId="49" fontId="21" fillId="0" borderId="377" applyNumberFormat="0" applyFont="0" applyFill="0" applyBorder="0" applyProtection="0">
      <alignment horizontal="left" vertical="center" indent="5"/>
    </xf>
    <xf numFmtId="0" fontId="52" fillId="0" borderId="382" applyNumberFormat="0" applyFill="0" applyAlignment="0" applyProtection="0"/>
    <xf numFmtId="0" fontId="21" fillId="0" borderId="376">
      <alignment horizontal="right" vertical="center"/>
    </xf>
    <xf numFmtId="0" fontId="18" fillId="27" borderId="376">
      <alignment horizontal="right" vertical="center"/>
    </xf>
    <xf numFmtId="0" fontId="18" fillId="27" borderId="377">
      <alignment horizontal="right" vertical="center"/>
    </xf>
    <xf numFmtId="49" fontId="20" fillId="0" borderId="376" applyNumberFormat="0" applyFill="0" applyBorder="0" applyProtection="0">
      <alignment horizontal="left" vertical="center"/>
    </xf>
    <xf numFmtId="0" fontId="27" fillId="52" borderId="375" applyNumberFormat="0" applyFont="0" applyAlignment="0" applyProtection="0"/>
    <xf numFmtId="0" fontId="27" fillId="52" borderId="375" applyNumberFormat="0" applyFont="0" applyAlignment="0" applyProtection="0"/>
    <xf numFmtId="0" fontId="18" fillId="25" borderId="376">
      <alignment horizontal="right" vertical="center"/>
    </xf>
    <xf numFmtId="0" fontId="8" fillId="0" borderId="3" applyNumberFormat="0" applyFill="0" applyAlignment="0" applyProtection="0"/>
    <xf numFmtId="167" fontId="21" fillId="53" borderId="376" applyNumberFormat="0" applyFont="0" applyBorder="0" applyAlignment="0" applyProtection="0">
      <alignment horizontal="right" vertical="center"/>
    </xf>
    <xf numFmtId="0" fontId="21" fillId="0" borderId="376" applyNumberFormat="0" applyFill="0" applyAlignment="0" applyProtection="0"/>
    <xf numFmtId="49" fontId="20" fillId="0" borderId="376" applyNumberFormat="0" applyFill="0" applyBorder="0" applyProtection="0">
      <alignment horizontal="left" vertical="center"/>
    </xf>
    <xf numFmtId="0" fontId="21" fillId="0" borderId="376">
      <alignment horizontal="right" vertical="center"/>
    </xf>
    <xf numFmtId="0" fontId="33" fillId="49" borderId="381" applyNumberFormat="0" applyAlignment="0" applyProtection="0"/>
    <xf numFmtId="4" fontId="21" fillId="0" borderId="376" applyFill="0" applyBorder="0" applyProtection="0">
      <alignment horizontal="right" vertical="center"/>
    </xf>
    <xf numFmtId="0" fontId="18" fillId="27" borderId="378">
      <alignment horizontal="right" vertical="center"/>
    </xf>
    <xf numFmtId="4" fontId="18" fillId="25" borderId="376">
      <alignment horizontal="right" vertical="center"/>
    </xf>
    <xf numFmtId="4" fontId="18" fillId="27" borderId="378">
      <alignment horizontal="right" vertical="center"/>
    </xf>
    <xf numFmtId="0" fontId="33" fillId="49" borderId="381" applyNumberFormat="0" applyAlignment="0" applyProtection="0"/>
    <xf numFmtId="0" fontId="18" fillId="27" borderId="378">
      <alignment horizontal="right" vertical="center"/>
    </xf>
    <xf numFmtId="4" fontId="18" fillId="25" borderId="376">
      <alignment horizontal="right" vertical="center"/>
    </xf>
    <xf numFmtId="0" fontId="18" fillId="27" borderId="376">
      <alignment horizontal="right" vertical="center"/>
    </xf>
    <xf numFmtId="0" fontId="33" fillId="49" borderId="381" applyNumberFormat="0" applyAlignment="0" applyProtection="0"/>
    <xf numFmtId="4" fontId="21" fillId="0" borderId="376" applyFill="0" applyBorder="0" applyProtection="0">
      <alignment horizontal="right" vertical="center"/>
    </xf>
    <xf numFmtId="0" fontId="27" fillId="52" borderId="375" applyNumberFormat="0" applyFont="0" applyAlignment="0" applyProtection="0"/>
    <xf numFmtId="0" fontId="1" fillId="9" borderId="0" applyNumberFormat="0" applyBorder="0" applyAlignment="0" applyProtection="0"/>
    <xf numFmtId="4" fontId="18" fillId="27" borderId="378">
      <alignment horizontal="right" vertical="center"/>
    </xf>
    <xf numFmtId="0" fontId="21" fillId="0" borderId="379">
      <alignment horizontal="left" vertical="center" wrapText="1" indent="2"/>
    </xf>
    <xf numFmtId="4" fontId="23" fillId="25" borderId="376">
      <alignment horizontal="right" vertical="center"/>
    </xf>
    <xf numFmtId="0" fontId="1" fillId="18" borderId="0" applyNumberFormat="0" applyBorder="0" applyAlignment="0" applyProtection="0"/>
    <xf numFmtId="0" fontId="18" fillId="25" borderId="376">
      <alignment horizontal="right" vertical="center"/>
    </xf>
    <xf numFmtId="0" fontId="37" fillId="0" borderId="382" applyNumberFormat="0" applyFill="0" applyAlignment="0" applyProtection="0"/>
    <xf numFmtId="0" fontId="21" fillId="0" borderId="376" applyNumberFormat="0" applyFill="0" applyAlignment="0" applyProtection="0"/>
    <xf numFmtId="0" fontId="37" fillId="0" borderId="382" applyNumberFormat="0" applyFill="0" applyAlignment="0" applyProtection="0"/>
    <xf numFmtId="4" fontId="21" fillId="0" borderId="376" applyFill="0" applyBorder="0" applyProtection="0">
      <alignment horizontal="right" vertical="center"/>
    </xf>
    <xf numFmtId="49" fontId="21" fillId="0" borderId="377" applyNumberFormat="0" applyFont="0" applyFill="0" applyBorder="0" applyProtection="0">
      <alignment horizontal="left" vertical="center" indent="5"/>
    </xf>
    <xf numFmtId="0" fontId="21" fillId="0" borderId="376" applyNumberFormat="0" applyFill="0" applyAlignment="0" applyProtection="0"/>
    <xf numFmtId="0" fontId="45" fillId="36" borderId="381" applyNumberFormat="0" applyAlignment="0" applyProtection="0"/>
    <xf numFmtId="0" fontId="21" fillId="0" borderId="376" applyNumberFormat="0" applyFill="0" applyAlignment="0" applyProtection="0"/>
    <xf numFmtId="0" fontId="52" fillId="0" borderId="382" applyNumberFormat="0" applyFill="0" applyAlignment="0" applyProtection="0"/>
    <xf numFmtId="4" fontId="18" fillId="27" borderId="377">
      <alignment horizontal="right" vertical="center"/>
    </xf>
    <xf numFmtId="4" fontId="18" fillId="27" borderId="376">
      <alignment horizontal="right" vertical="center"/>
    </xf>
    <xf numFmtId="0" fontId="21" fillId="0" borderId="379">
      <alignment horizontal="left" vertical="center" wrapText="1" indent="2"/>
    </xf>
    <xf numFmtId="4" fontId="21" fillId="0" borderId="376" applyFill="0" applyBorder="0" applyProtection="0">
      <alignment horizontal="right" vertical="center"/>
    </xf>
    <xf numFmtId="4" fontId="23" fillId="25" borderId="376">
      <alignment horizontal="right" vertical="center"/>
    </xf>
    <xf numFmtId="4" fontId="18" fillId="27" borderId="378">
      <alignment horizontal="right" vertical="center"/>
    </xf>
    <xf numFmtId="0" fontId="52" fillId="0" borderId="382" applyNumberFormat="0" applyFill="0" applyAlignment="0" applyProtection="0"/>
    <xf numFmtId="0" fontId="52" fillId="0" borderId="382" applyNumberFormat="0" applyFill="0" applyAlignment="0" applyProtection="0"/>
    <xf numFmtId="4" fontId="18" fillId="27" borderId="376">
      <alignment horizontal="right" vertical="center"/>
    </xf>
    <xf numFmtId="0" fontId="1" fillId="21" borderId="0" applyNumberFormat="0" applyBorder="0" applyAlignment="0" applyProtection="0"/>
    <xf numFmtId="0" fontId="5" fillId="4" borderId="1" applyNumberFormat="0" applyAlignment="0" applyProtection="0"/>
    <xf numFmtId="0" fontId="33" fillId="49" borderId="381" applyNumberFormat="0" applyAlignment="0" applyProtection="0"/>
    <xf numFmtId="0" fontId="1" fillId="12" borderId="0" applyNumberFormat="0" applyBorder="0" applyAlignment="0" applyProtection="0"/>
    <xf numFmtId="4" fontId="21" fillId="0" borderId="376">
      <alignment horizontal="right" vertical="center"/>
    </xf>
    <xf numFmtId="4" fontId="23" fillId="25" borderId="376">
      <alignment horizontal="right" vertical="center"/>
    </xf>
    <xf numFmtId="0" fontId="33" fillId="49" borderId="381" applyNumberFormat="0" applyAlignment="0" applyProtection="0"/>
    <xf numFmtId="0" fontId="21" fillId="26" borderId="376"/>
    <xf numFmtId="0" fontId="45" fillId="36" borderId="381" applyNumberFormat="0" applyAlignment="0" applyProtection="0"/>
    <xf numFmtId="0" fontId="30" fillId="49" borderId="181" applyNumberFormat="0" applyAlignment="0" applyProtection="0"/>
    <xf numFmtId="0" fontId="21" fillId="0" borderId="376">
      <alignment horizontal="right" vertical="center"/>
    </xf>
    <xf numFmtId="0" fontId="9" fillId="13" borderId="0" applyNumberFormat="0" applyBorder="0" applyAlignment="0" applyProtection="0"/>
    <xf numFmtId="0" fontId="45" fillId="36" borderId="381" applyNumberFormat="0" applyAlignment="0" applyProtection="0"/>
    <xf numFmtId="4" fontId="18" fillId="27" borderId="376">
      <alignment horizontal="right" vertical="center"/>
    </xf>
    <xf numFmtId="0" fontId="21" fillId="26" borderId="376"/>
    <xf numFmtId="0" fontId="19" fillId="52" borderId="375" applyNumberFormat="0" applyFont="0" applyAlignment="0" applyProtection="0"/>
    <xf numFmtId="4" fontId="21" fillId="0" borderId="376">
      <alignment horizontal="right" vertical="center"/>
    </xf>
    <xf numFmtId="4" fontId="18" fillId="27" borderId="376">
      <alignment horizontal="right" vertical="center"/>
    </xf>
    <xf numFmtId="167" fontId="21" fillId="53" borderId="376" applyNumberFormat="0" applyFont="0" applyBorder="0" applyAlignment="0" applyProtection="0">
      <alignment horizontal="right" vertical="center"/>
    </xf>
    <xf numFmtId="0" fontId="18" fillId="27" borderId="376">
      <alignment horizontal="right" vertical="center"/>
    </xf>
    <xf numFmtId="4" fontId="18" fillId="27" borderId="376">
      <alignment horizontal="right" vertical="center"/>
    </xf>
    <xf numFmtId="0" fontId="33" fillId="49" borderId="381" applyNumberFormat="0" applyAlignment="0" applyProtection="0"/>
    <xf numFmtId="0" fontId="18" fillId="27" borderId="378">
      <alignment horizontal="right" vertical="center"/>
    </xf>
    <xf numFmtId="0" fontId="21" fillId="27" borderId="379">
      <alignment horizontal="left" vertical="center" wrapText="1" indent="2"/>
    </xf>
    <xf numFmtId="4" fontId="23" fillId="25" borderId="376">
      <alignment horizontal="right" vertical="center"/>
    </xf>
    <xf numFmtId="0" fontId="18" fillId="27" borderId="378">
      <alignment horizontal="right" vertical="center"/>
    </xf>
    <xf numFmtId="0" fontId="37" fillId="0" borderId="382" applyNumberFormat="0" applyFill="0" applyAlignment="0" applyProtection="0"/>
    <xf numFmtId="4" fontId="18" fillId="27" borderId="376">
      <alignment horizontal="right" vertical="center"/>
    </xf>
    <xf numFmtId="0" fontId="33" fillId="49" borderId="381" applyNumberFormat="0" applyAlignment="0" applyProtection="0"/>
    <xf numFmtId="0" fontId="21" fillId="26" borderId="376"/>
    <xf numFmtId="0" fontId="6" fillId="0" borderId="0" applyNumberFormat="0" applyFill="0" applyBorder="0" applyAlignment="0" applyProtection="0"/>
    <xf numFmtId="0" fontId="1" fillId="8" borderId="0" applyNumberFormat="0" applyBorder="0" applyAlignment="0" applyProtection="0"/>
    <xf numFmtId="4" fontId="18" fillId="25" borderId="376">
      <alignment horizontal="right" vertical="center"/>
    </xf>
    <xf numFmtId="0" fontId="30" fillId="49" borderId="181" applyNumberFormat="0" applyAlignment="0" applyProtection="0"/>
    <xf numFmtId="4" fontId="18" fillId="25" borderId="376">
      <alignment horizontal="right" vertical="center"/>
    </xf>
    <xf numFmtId="0" fontId="52" fillId="0" borderId="382" applyNumberFormat="0" applyFill="0" applyAlignment="0" applyProtection="0"/>
    <xf numFmtId="0" fontId="21" fillId="0" borderId="376">
      <alignment horizontal="right" vertical="center"/>
    </xf>
    <xf numFmtId="0" fontId="18" fillId="27" borderId="377">
      <alignment horizontal="right" vertical="center"/>
    </xf>
    <xf numFmtId="4" fontId="18" fillId="27" borderId="376">
      <alignment horizontal="right" vertical="center"/>
    </xf>
    <xf numFmtId="4" fontId="23" fillId="25" borderId="376">
      <alignment horizontal="right" vertical="center"/>
    </xf>
    <xf numFmtId="4" fontId="18" fillId="27" borderId="377">
      <alignment horizontal="right" vertical="center"/>
    </xf>
    <xf numFmtId="0" fontId="18" fillId="27" borderId="376">
      <alignment horizontal="right" vertical="center"/>
    </xf>
    <xf numFmtId="49" fontId="21" fillId="0" borderId="377" applyNumberFormat="0" applyFont="0" applyFill="0" applyBorder="0" applyProtection="0">
      <alignment horizontal="left" vertical="center" indent="5"/>
    </xf>
    <xf numFmtId="0" fontId="21" fillId="0" borderId="379">
      <alignment horizontal="left" vertical="center" wrapText="1" indent="2"/>
    </xf>
    <xf numFmtId="0" fontId="45" fillId="36" borderId="381" applyNumberFormat="0" applyAlignment="0" applyProtection="0"/>
    <xf numFmtId="4" fontId="18" fillId="27" borderId="376">
      <alignment horizontal="right" vertical="center"/>
    </xf>
    <xf numFmtId="0" fontId="21" fillId="26" borderId="376"/>
    <xf numFmtId="0" fontId="1" fillId="21" borderId="0" applyNumberFormat="0" applyBorder="0" applyAlignment="0" applyProtection="0"/>
    <xf numFmtId="0" fontId="49" fillId="49" borderId="181" applyNumberFormat="0" applyAlignment="0" applyProtection="0"/>
    <xf numFmtId="0" fontId="21" fillId="0" borderId="379">
      <alignment horizontal="left" vertical="center" wrapText="1" indent="2"/>
    </xf>
    <xf numFmtId="0" fontId="21" fillId="27" borderId="379">
      <alignment horizontal="left" vertical="center" wrapText="1" indent="2"/>
    </xf>
    <xf numFmtId="0" fontId="36" fillId="36" borderId="381" applyNumberFormat="0" applyAlignment="0" applyProtection="0"/>
    <xf numFmtId="0" fontId="21" fillId="25" borderId="377">
      <alignment horizontal="left" vertical="center"/>
    </xf>
    <xf numFmtId="0" fontId="37" fillId="0" borderId="382" applyNumberFormat="0" applyFill="0" applyAlignment="0" applyProtection="0"/>
    <xf numFmtId="49" fontId="20" fillId="0" borderId="376" applyNumberFormat="0" applyFill="0" applyBorder="0" applyProtection="0">
      <alignment horizontal="left" vertical="center"/>
    </xf>
    <xf numFmtId="167" fontId="21" fillId="53" borderId="376" applyNumberFormat="0" applyFont="0" applyBorder="0" applyAlignment="0" applyProtection="0">
      <alignment horizontal="right" vertical="center"/>
    </xf>
    <xf numFmtId="0" fontId="18" fillId="27" borderId="376">
      <alignment horizontal="right" vertical="center"/>
    </xf>
    <xf numFmtId="0" fontId="52" fillId="0" borderId="382" applyNumberFormat="0" applyFill="0" applyAlignment="0" applyProtection="0"/>
    <xf numFmtId="49" fontId="21" fillId="0" borderId="376" applyNumberFormat="0" applyFont="0" applyFill="0" applyBorder="0" applyProtection="0">
      <alignment horizontal="left" vertical="center" indent="2"/>
    </xf>
    <xf numFmtId="0" fontId="21" fillId="0" borderId="379">
      <alignment horizontal="left" vertical="center" wrapText="1" indent="2"/>
    </xf>
    <xf numFmtId="4" fontId="21" fillId="0" borderId="376" applyFill="0" applyBorder="0" applyProtection="0">
      <alignment horizontal="right" vertical="center"/>
    </xf>
    <xf numFmtId="0" fontId="21" fillId="25" borderId="377">
      <alignment horizontal="left" vertical="center"/>
    </xf>
    <xf numFmtId="0" fontId="18" fillId="27" borderId="376">
      <alignment horizontal="right" vertical="center"/>
    </xf>
    <xf numFmtId="0" fontId="21" fillId="0" borderId="376" applyNumberFormat="0" applyFill="0" applyAlignment="0" applyProtection="0"/>
    <xf numFmtId="0" fontId="21" fillId="26" borderId="376"/>
    <xf numFmtId="0" fontId="9" fillId="7" borderId="0" applyNumberFormat="0" applyBorder="0" applyAlignment="0" applyProtection="0"/>
    <xf numFmtId="0" fontId="33" fillId="49" borderId="381" applyNumberFormat="0" applyAlignment="0" applyProtection="0"/>
    <xf numFmtId="4" fontId="18" fillId="25" borderId="376">
      <alignment horizontal="right" vertical="center"/>
    </xf>
    <xf numFmtId="0" fontId="45" fillId="36" borderId="381" applyNumberFormat="0" applyAlignment="0" applyProtection="0"/>
    <xf numFmtId="49" fontId="21" fillId="0" borderId="376" applyNumberFormat="0" applyFont="0" applyFill="0" applyBorder="0" applyProtection="0">
      <alignment horizontal="left" vertical="center" indent="2"/>
    </xf>
    <xf numFmtId="0" fontId="18" fillId="27" borderId="376">
      <alignment horizontal="right" vertical="center"/>
    </xf>
    <xf numFmtId="0" fontId="19" fillId="52" borderId="375" applyNumberFormat="0" applyFont="0" applyAlignment="0" applyProtection="0"/>
    <xf numFmtId="0" fontId="27" fillId="52" borderId="375" applyNumberFormat="0" applyFont="0" applyAlignment="0" applyProtection="0"/>
    <xf numFmtId="0" fontId="9" fillId="19" borderId="0" applyNumberFormat="0" applyBorder="0" applyAlignment="0" applyProtection="0"/>
    <xf numFmtId="0" fontId="21" fillId="27" borderId="379">
      <alignment horizontal="left" vertical="center" wrapText="1" indent="2"/>
    </xf>
    <xf numFmtId="4" fontId="21" fillId="0" borderId="376" applyFill="0" applyBorder="0" applyProtection="0">
      <alignment horizontal="right" vertical="center"/>
    </xf>
    <xf numFmtId="4" fontId="21" fillId="0" borderId="376">
      <alignment horizontal="right" vertical="center"/>
    </xf>
    <xf numFmtId="0" fontId="27" fillId="52" borderId="375" applyNumberFormat="0" applyFont="0" applyAlignment="0" applyProtection="0"/>
    <xf numFmtId="0" fontId="21" fillId="0" borderId="376">
      <alignment horizontal="right" vertical="center"/>
    </xf>
    <xf numFmtId="0" fontId="18" fillId="27" borderId="376">
      <alignment horizontal="right" vertical="center"/>
    </xf>
    <xf numFmtId="4" fontId="18" fillId="27" borderId="376">
      <alignment horizontal="right" vertical="center"/>
    </xf>
    <xf numFmtId="0" fontId="21" fillId="27" borderId="379">
      <alignment horizontal="left" vertical="center" wrapText="1" indent="2"/>
    </xf>
    <xf numFmtId="0" fontId="1" fillId="9" borderId="0" applyNumberFormat="0" applyBorder="0" applyAlignment="0" applyProtection="0"/>
    <xf numFmtId="0" fontId="27" fillId="52" borderId="375" applyNumberFormat="0" applyFont="0" applyAlignment="0" applyProtection="0"/>
    <xf numFmtId="0" fontId="21" fillId="26" borderId="376"/>
    <xf numFmtId="0" fontId="33" fillId="49" borderId="381" applyNumberFormat="0" applyAlignment="0" applyProtection="0"/>
    <xf numFmtId="4" fontId="21" fillId="0" borderId="376" applyFill="0" applyBorder="0" applyProtection="0">
      <alignment horizontal="right" vertical="center"/>
    </xf>
    <xf numFmtId="0" fontId="9" fillId="10" borderId="0" applyNumberFormat="0" applyBorder="0" applyAlignment="0" applyProtection="0"/>
    <xf numFmtId="0" fontId="32" fillId="49" borderId="381" applyNumberFormat="0" applyAlignment="0" applyProtection="0"/>
    <xf numFmtId="0" fontId="52" fillId="0" borderId="382" applyNumberFormat="0" applyFill="0" applyAlignment="0" applyProtection="0"/>
    <xf numFmtId="49" fontId="20" fillId="0" borderId="376" applyNumberFormat="0" applyFill="0" applyBorder="0" applyProtection="0">
      <alignment horizontal="left" vertical="center"/>
    </xf>
    <xf numFmtId="4" fontId="21" fillId="0" borderId="376">
      <alignment horizontal="right" vertical="center"/>
    </xf>
    <xf numFmtId="49" fontId="21" fillId="0" borderId="377" applyNumberFormat="0" applyFont="0" applyFill="0" applyBorder="0" applyProtection="0">
      <alignment horizontal="left" vertical="center" indent="5"/>
    </xf>
    <xf numFmtId="0" fontId="1" fillId="14" borderId="0" applyNumberFormat="0" applyBorder="0" applyAlignment="0" applyProtection="0"/>
    <xf numFmtId="0" fontId="21" fillId="0" borderId="379">
      <alignment horizontal="left" vertical="center" wrapText="1" indent="2"/>
    </xf>
    <xf numFmtId="0" fontId="9" fillId="22" borderId="0" applyNumberFormat="0" applyBorder="0" applyAlignment="0" applyProtection="0"/>
    <xf numFmtId="0" fontId="19" fillId="52" borderId="375" applyNumberFormat="0" applyFont="0" applyAlignment="0" applyProtection="0"/>
    <xf numFmtId="0" fontId="18" fillId="25" borderId="376">
      <alignment horizontal="right" vertical="center"/>
    </xf>
    <xf numFmtId="4" fontId="23" fillId="25" borderId="376">
      <alignment horizontal="right" vertical="center"/>
    </xf>
    <xf numFmtId="167" fontId="21" fillId="53" borderId="376" applyNumberFormat="0" applyFont="0" applyBorder="0" applyAlignment="0" applyProtection="0">
      <alignment horizontal="right" vertical="center"/>
    </xf>
    <xf numFmtId="0" fontId="19" fillId="52" borderId="375" applyNumberFormat="0" applyFont="0" applyAlignment="0" applyProtection="0"/>
    <xf numFmtId="0" fontId="27" fillId="52" borderId="375" applyNumberFormat="0" applyFont="0" applyAlignment="0" applyProtection="0"/>
    <xf numFmtId="0" fontId="45" fillId="36" borderId="381" applyNumberFormat="0" applyAlignment="0" applyProtection="0"/>
    <xf numFmtId="0" fontId="45" fillId="36" borderId="381" applyNumberFormat="0" applyAlignment="0" applyProtection="0"/>
    <xf numFmtId="0" fontId="52" fillId="0" borderId="382" applyNumberFormat="0" applyFill="0" applyAlignment="0" applyProtection="0"/>
    <xf numFmtId="49" fontId="20" fillId="0" borderId="376" applyNumberFormat="0" applyFill="0" applyBorder="0" applyProtection="0">
      <alignment horizontal="left" vertical="center"/>
    </xf>
    <xf numFmtId="0" fontId="18" fillId="27" borderId="377">
      <alignment horizontal="right" vertical="center"/>
    </xf>
    <xf numFmtId="0" fontId="21" fillId="0" borderId="376">
      <alignment horizontal="right" vertical="center"/>
    </xf>
    <xf numFmtId="0" fontId="37" fillId="0" borderId="382" applyNumberFormat="0" applyFill="0" applyAlignment="0" applyProtection="0"/>
    <xf numFmtId="0" fontId="19" fillId="52" borderId="375" applyNumberFormat="0" applyFont="0" applyAlignment="0" applyProtection="0"/>
    <xf numFmtId="0" fontId="52" fillId="0" borderId="382" applyNumberFormat="0" applyFill="0" applyAlignment="0" applyProtection="0"/>
    <xf numFmtId="0" fontId="21" fillId="0" borderId="376">
      <alignment horizontal="right" vertical="center"/>
    </xf>
    <xf numFmtId="0" fontId="1" fillId="5" borderId="0" applyNumberFormat="0" applyBorder="0" applyAlignment="0" applyProtection="0"/>
    <xf numFmtId="4" fontId="18" fillId="27" borderId="376">
      <alignment horizontal="right" vertical="center"/>
    </xf>
    <xf numFmtId="4" fontId="21" fillId="0" borderId="376" applyFill="0" applyBorder="0" applyProtection="0">
      <alignment horizontal="right" vertical="center"/>
    </xf>
    <xf numFmtId="0" fontId="27" fillId="52" borderId="375" applyNumberFormat="0" applyFont="0" applyAlignment="0" applyProtection="0"/>
    <xf numFmtId="0" fontId="33" fillId="49" borderId="381" applyNumberFormat="0" applyAlignment="0" applyProtection="0"/>
    <xf numFmtId="0" fontId="1" fillId="6" borderId="0" applyNumberFormat="0" applyBorder="0" applyAlignment="0" applyProtection="0"/>
    <xf numFmtId="0" fontId="45" fillId="36" borderId="381" applyNumberFormat="0" applyAlignment="0" applyProtection="0"/>
    <xf numFmtId="0" fontId="1" fillId="5" borderId="0" applyNumberFormat="0" applyBorder="0" applyAlignment="0" applyProtection="0"/>
    <xf numFmtId="0" fontId="1" fillId="9" borderId="0" applyNumberFormat="0" applyBorder="0" applyAlignment="0" applyProtection="0"/>
    <xf numFmtId="0" fontId="33" fillId="49" borderId="381" applyNumberFormat="0" applyAlignment="0" applyProtection="0"/>
    <xf numFmtId="49" fontId="20" fillId="0" borderId="376" applyNumberFormat="0" applyFill="0" applyBorder="0" applyProtection="0">
      <alignment horizontal="left" vertical="center"/>
    </xf>
    <xf numFmtId="0" fontId="21" fillId="25" borderId="377">
      <alignment horizontal="left" vertical="center"/>
    </xf>
    <xf numFmtId="167" fontId="21" fillId="53" borderId="376" applyNumberFormat="0" applyFont="0" applyBorder="0" applyAlignment="0" applyProtection="0">
      <alignment horizontal="right" vertical="center"/>
    </xf>
    <xf numFmtId="0" fontId="52" fillId="0" borderId="382" applyNumberFormat="0" applyFill="0" applyAlignment="0" applyProtection="0"/>
    <xf numFmtId="49" fontId="21" fillId="0" borderId="376" applyNumberFormat="0" applyFont="0" applyFill="0" applyBorder="0" applyProtection="0">
      <alignment horizontal="left" vertical="center" indent="2"/>
    </xf>
    <xf numFmtId="0" fontId="7" fillId="0" borderId="0" applyNumberFormat="0" applyFill="0" applyBorder="0" applyAlignment="0" applyProtection="0"/>
    <xf numFmtId="4" fontId="21" fillId="0" borderId="376">
      <alignment horizontal="right" vertical="center"/>
    </xf>
    <xf numFmtId="0" fontId="37" fillId="0" borderId="382" applyNumberFormat="0" applyFill="0" applyAlignment="0" applyProtection="0"/>
    <xf numFmtId="0" fontId="45" fillId="36" borderId="381" applyNumberFormat="0" applyAlignment="0" applyProtection="0"/>
    <xf numFmtId="0" fontId="45" fillId="36" borderId="381" applyNumberFormat="0" applyAlignment="0" applyProtection="0"/>
    <xf numFmtId="0" fontId="21" fillId="0" borderId="379">
      <alignment horizontal="left" vertical="center" wrapText="1" indent="2"/>
    </xf>
    <xf numFmtId="0" fontId="9" fillId="13" borderId="0" applyNumberFormat="0" applyBorder="0" applyAlignment="0" applyProtection="0"/>
    <xf numFmtId="4" fontId="21" fillId="0" borderId="376" applyFill="0" applyBorder="0" applyProtection="0">
      <alignment horizontal="right" vertical="center"/>
    </xf>
    <xf numFmtId="49" fontId="20" fillId="0" borderId="376" applyNumberFormat="0" applyFill="0" applyBorder="0" applyProtection="0">
      <alignment horizontal="left" vertical="center"/>
    </xf>
    <xf numFmtId="0" fontId="21" fillId="25" borderId="377">
      <alignment horizontal="left" vertical="center"/>
    </xf>
    <xf numFmtId="0" fontId="36" fillId="36" borderId="381" applyNumberFormat="0" applyAlignment="0" applyProtection="0"/>
    <xf numFmtId="0" fontId="23" fillId="25" borderId="376">
      <alignment horizontal="right" vertical="center"/>
    </xf>
    <xf numFmtId="4" fontId="21" fillId="26" borderId="376"/>
    <xf numFmtId="0" fontId="21" fillId="27" borderId="379">
      <alignment horizontal="left" vertical="center" wrapText="1" indent="2"/>
    </xf>
    <xf numFmtId="49" fontId="21" fillId="0" borderId="376" applyNumberFormat="0" applyFont="0" applyFill="0" applyBorder="0" applyProtection="0">
      <alignment horizontal="left" vertical="center" indent="2"/>
    </xf>
    <xf numFmtId="0" fontId="45" fillId="36" borderId="381" applyNumberFormat="0" applyAlignment="0" applyProtection="0"/>
    <xf numFmtId="4" fontId="18" fillId="27" borderId="376">
      <alignment horizontal="right" vertical="center"/>
    </xf>
    <xf numFmtId="0" fontId="27" fillId="52" borderId="375" applyNumberFormat="0" applyFont="0" applyAlignment="0" applyProtection="0"/>
    <xf numFmtId="0" fontId="32" fillId="49" borderId="381" applyNumberFormat="0" applyAlignment="0" applyProtection="0"/>
    <xf numFmtId="0" fontId="1" fillId="17" borderId="0" applyNumberFormat="0" applyBorder="0" applyAlignment="0" applyProtection="0"/>
    <xf numFmtId="0" fontId="21" fillId="26" borderId="376"/>
    <xf numFmtId="0" fontId="23" fillId="25" borderId="376">
      <alignment horizontal="right" vertical="center"/>
    </xf>
    <xf numFmtId="0" fontId="36" fillId="36" borderId="381" applyNumberFormat="0" applyAlignment="0" applyProtection="0"/>
    <xf numFmtId="167" fontId="21" fillId="53" borderId="376" applyNumberFormat="0" applyFont="0" applyBorder="0" applyAlignment="0" applyProtection="0">
      <alignment horizontal="right" vertical="center"/>
    </xf>
    <xf numFmtId="0" fontId="36" fillId="36" borderId="381" applyNumberFormat="0" applyAlignment="0" applyProtection="0"/>
    <xf numFmtId="4" fontId="21" fillId="0" borderId="376">
      <alignment horizontal="right" vertical="center"/>
    </xf>
    <xf numFmtId="49" fontId="21" fillId="0" borderId="376" applyNumberFormat="0" applyFont="0" applyFill="0" applyBorder="0" applyProtection="0">
      <alignment horizontal="left" vertical="center" indent="2"/>
    </xf>
    <xf numFmtId="167" fontId="21" fillId="53" borderId="376" applyNumberFormat="0" applyFont="0" applyBorder="0" applyAlignment="0" applyProtection="0">
      <alignment horizontal="right" vertical="center"/>
    </xf>
    <xf numFmtId="4" fontId="21" fillId="26" borderId="376"/>
    <xf numFmtId="49" fontId="20" fillId="0" borderId="376" applyNumberFormat="0" applyFill="0" applyBorder="0" applyProtection="0">
      <alignment horizontal="left" vertical="center"/>
    </xf>
    <xf numFmtId="0" fontId="18" fillId="27" borderId="376">
      <alignment horizontal="right" vertical="center"/>
    </xf>
    <xf numFmtId="0" fontId="18" fillId="27" borderId="376">
      <alignment horizontal="right" vertical="center"/>
    </xf>
    <xf numFmtId="4" fontId="18" fillId="27" borderId="376">
      <alignment horizontal="right" vertical="center"/>
    </xf>
    <xf numFmtId="0" fontId="18" fillId="25" borderId="376">
      <alignment horizontal="right" vertical="center"/>
    </xf>
    <xf numFmtId="49" fontId="21" fillId="0" borderId="376" applyNumberFormat="0" applyFont="0" applyFill="0" applyBorder="0" applyProtection="0">
      <alignment horizontal="left" vertical="center" indent="2"/>
    </xf>
    <xf numFmtId="0" fontId="36" fillId="36" borderId="381" applyNumberFormat="0" applyAlignment="0" applyProtection="0"/>
    <xf numFmtId="0" fontId="33" fillId="49" borderId="381" applyNumberFormat="0" applyAlignment="0" applyProtection="0"/>
    <xf numFmtId="4" fontId="21" fillId="0" borderId="376">
      <alignment horizontal="right" vertical="center"/>
    </xf>
    <xf numFmtId="0" fontId="21" fillId="27" borderId="379">
      <alignment horizontal="left" vertical="center" wrapText="1" indent="2"/>
    </xf>
    <xf numFmtId="0" fontId="21" fillId="0" borderId="379">
      <alignment horizontal="left" vertical="center" wrapText="1" indent="2"/>
    </xf>
    <xf numFmtId="0" fontId="49" fillId="49" borderId="181" applyNumberFormat="0" applyAlignment="0" applyProtection="0"/>
    <xf numFmtId="0" fontId="45" fillId="36" borderId="381" applyNumberFormat="0" applyAlignment="0" applyProtection="0"/>
    <xf numFmtId="0" fontId="32" fillId="49" borderId="381" applyNumberFormat="0" applyAlignment="0" applyProtection="0"/>
    <xf numFmtId="0" fontId="30" fillId="49" borderId="181" applyNumberFormat="0" applyAlignment="0" applyProtection="0"/>
    <xf numFmtId="0" fontId="18" fillId="27" borderId="378">
      <alignment horizontal="right" vertical="center"/>
    </xf>
    <xf numFmtId="0" fontId="23" fillId="25" borderId="376">
      <alignment horizontal="right" vertical="center"/>
    </xf>
    <xf numFmtId="4" fontId="18" fillId="25" borderId="376">
      <alignment horizontal="right" vertical="center"/>
    </xf>
    <xf numFmtId="4" fontId="18" fillId="27" borderId="376">
      <alignment horizontal="right" vertical="center"/>
    </xf>
    <xf numFmtId="49" fontId="21" fillId="0" borderId="377" applyNumberFormat="0" applyFont="0" applyFill="0" applyBorder="0" applyProtection="0">
      <alignment horizontal="left" vertical="center" indent="5"/>
    </xf>
    <xf numFmtId="4" fontId="21" fillId="0" borderId="376" applyFill="0" applyBorder="0" applyProtection="0">
      <alignment horizontal="right" vertical="center"/>
    </xf>
    <xf numFmtId="4" fontId="18" fillId="25" borderId="376">
      <alignment horizontal="right" vertical="center"/>
    </xf>
    <xf numFmtId="0" fontId="45" fillId="36" borderId="381" applyNumberFormat="0" applyAlignment="0" applyProtection="0"/>
    <xf numFmtId="0" fontId="36" fillId="36" borderId="381" applyNumberFormat="0" applyAlignment="0" applyProtection="0"/>
    <xf numFmtId="0" fontId="32" fillId="49" borderId="381" applyNumberFormat="0" applyAlignment="0" applyProtection="0"/>
    <xf numFmtId="0" fontId="21" fillId="27" borderId="379">
      <alignment horizontal="left" vertical="center" wrapText="1" indent="2"/>
    </xf>
    <xf numFmtId="0" fontId="21" fillId="0" borderId="379">
      <alignment horizontal="left" vertical="center" wrapText="1" indent="2"/>
    </xf>
    <xf numFmtId="0" fontId="21" fillId="27" borderId="379">
      <alignment horizontal="left" vertical="center" wrapText="1" indent="2"/>
    </xf>
    <xf numFmtId="0" fontId="18" fillId="27" borderId="377">
      <alignment horizontal="right" vertical="center"/>
    </xf>
    <xf numFmtId="0" fontId="21" fillId="26" borderId="376"/>
    <xf numFmtId="4" fontId="21" fillId="0" borderId="376" applyFill="0" applyBorder="0" applyProtection="0">
      <alignment horizontal="right" vertical="center"/>
    </xf>
    <xf numFmtId="0" fontId="18" fillId="27" borderId="376">
      <alignment horizontal="right" vertical="center"/>
    </xf>
    <xf numFmtId="0" fontId="32" fillId="49" borderId="381" applyNumberFormat="0" applyAlignment="0" applyProtection="0"/>
    <xf numFmtId="0" fontId="36" fillId="36" borderId="381" applyNumberFormat="0" applyAlignment="0" applyProtection="0"/>
    <xf numFmtId="0" fontId="45" fillId="36" borderId="381" applyNumberFormat="0" applyAlignment="0" applyProtection="0"/>
    <xf numFmtId="0" fontId="23" fillId="25" borderId="376">
      <alignment horizontal="right" vertical="center"/>
    </xf>
    <xf numFmtId="4" fontId="18" fillId="27" borderId="378">
      <alignment horizontal="right" vertical="center"/>
    </xf>
    <xf numFmtId="4" fontId="21" fillId="26" borderId="376"/>
    <xf numFmtId="167" fontId="21" fillId="53" borderId="376" applyNumberFormat="0" applyFont="0" applyBorder="0" applyAlignment="0" applyProtection="0">
      <alignment horizontal="right" vertical="center"/>
    </xf>
    <xf numFmtId="0" fontId="21" fillId="0" borderId="376" applyNumberFormat="0" applyFill="0" applyAlignment="0" applyProtection="0"/>
    <xf numFmtId="0" fontId="52" fillId="0" borderId="382" applyNumberFormat="0" applyFill="0" applyAlignment="0" applyProtection="0"/>
    <xf numFmtId="0" fontId="33" fillId="49" borderId="381" applyNumberFormat="0" applyAlignment="0" applyProtection="0"/>
    <xf numFmtId="0" fontId="32" fillId="49" borderId="381" applyNumberFormat="0" applyAlignment="0" applyProtection="0"/>
    <xf numFmtId="0" fontId="21" fillId="0" borderId="376">
      <alignment horizontal="right" vertical="center"/>
    </xf>
    <xf numFmtId="0" fontId="21" fillId="0" borderId="379">
      <alignment horizontal="left" vertical="center" wrapText="1" indent="2"/>
    </xf>
    <xf numFmtId="0" fontId="1" fillId="20" borderId="0" applyNumberFormat="0" applyBorder="0" applyAlignment="0" applyProtection="0"/>
    <xf numFmtId="0" fontId="21" fillId="27" borderId="379">
      <alignment horizontal="left" vertical="center" wrapText="1" indent="2"/>
    </xf>
    <xf numFmtId="0" fontId="1" fillId="14" borderId="0" applyNumberFormat="0" applyBorder="0" applyAlignment="0" applyProtection="0"/>
    <xf numFmtId="0" fontId="1" fillId="20" borderId="0" applyNumberFormat="0" applyBorder="0" applyAlignment="0" applyProtection="0"/>
    <xf numFmtId="0" fontId="21" fillId="27" borderId="379">
      <alignment horizontal="left" vertical="center" wrapText="1" indent="2"/>
    </xf>
    <xf numFmtId="49" fontId="21" fillId="0" borderId="376" applyNumberFormat="0" applyFont="0" applyFill="0" applyBorder="0" applyProtection="0">
      <alignment horizontal="left" vertical="center" indent="2"/>
    </xf>
    <xf numFmtId="49" fontId="21" fillId="0" borderId="376" applyNumberFormat="0" applyFont="0" applyFill="0" applyBorder="0" applyProtection="0">
      <alignment horizontal="left" vertical="center" indent="2"/>
    </xf>
    <xf numFmtId="167" fontId="21" fillId="53" borderId="376" applyNumberFormat="0" applyFont="0" applyBorder="0" applyAlignment="0" applyProtection="0">
      <alignment horizontal="right" vertical="center"/>
    </xf>
    <xf numFmtId="4" fontId="23" fillId="25" borderId="376">
      <alignment horizontal="right" vertical="center"/>
    </xf>
    <xf numFmtId="0" fontId="36" fillId="36" borderId="381" applyNumberFormat="0" applyAlignment="0" applyProtection="0"/>
    <xf numFmtId="0" fontId="37" fillId="0" borderId="382" applyNumberFormat="0" applyFill="0" applyAlignment="0" applyProtection="0"/>
    <xf numFmtId="4" fontId="23" fillId="25" borderId="376">
      <alignment horizontal="right" vertical="center"/>
    </xf>
    <xf numFmtId="0" fontId="18" fillId="27" borderId="376">
      <alignment horizontal="right" vertical="center"/>
    </xf>
    <xf numFmtId="4" fontId="21" fillId="0" borderId="376">
      <alignment horizontal="right" vertical="center"/>
    </xf>
    <xf numFmtId="0" fontId="18" fillId="27" borderId="376">
      <alignment horizontal="right" vertical="center"/>
    </xf>
    <xf numFmtId="0" fontId="49" fillId="49" borderId="181" applyNumberFormat="0" applyAlignment="0" applyProtection="0"/>
    <xf numFmtId="0" fontId="45" fillId="36" borderId="381" applyNumberFormat="0" applyAlignment="0" applyProtection="0"/>
    <xf numFmtId="0" fontId="21" fillId="0" borderId="379">
      <alignment horizontal="left" vertical="center" wrapText="1" indent="2"/>
    </xf>
    <xf numFmtId="0" fontId="21" fillId="27" borderId="379">
      <alignment horizontal="left" vertical="center" wrapText="1" indent="2"/>
    </xf>
    <xf numFmtId="0" fontId="45" fillId="36" borderId="381" applyNumberFormat="0" applyAlignment="0" applyProtection="0"/>
    <xf numFmtId="0" fontId="52" fillId="0" borderId="382" applyNumberFormat="0" applyFill="0" applyAlignment="0" applyProtection="0"/>
    <xf numFmtId="0" fontId="36" fillId="36" borderId="381" applyNumberFormat="0" applyAlignment="0" applyProtection="0"/>
    <xf numFmtId="0" fontId="18" fillId="27" borderId="376">
      <alignment horizontal="right" vertical="center"/>
    </xf>
    <xf numFmtId="0" fontId="21" fillId="0" borderId="379">
      <alignment horizontal="left" vertical="center" wrapText="1" indent="2"/>
    </xf>
    <xf numFmtId="4" fontId="21" fillId="0" borderId="376">
      <alignment horizontal="right" vertical="center"/>
    </xf>
    <xf numFmtId="0" fontId="27" fillId="52" borderId="375" applyNumberFormat="0" applyFont="0" applyAlignment="0" applyProtection="0"/>
    <xf numFmtId="4" fontId="18" fillId="27" borderId="378">
      <alignment horizontal="right" vertical="center"/>
    </xf>
    <xf numFmtId="0" fontId="21" fillId="0" borderId="376" applyNumberFormat="0" applyFill="0" applyAlignment="0" applyProtection="0"/>
    <xf numFmtId="4" fontId="18" fillId="27" borderId="377">
      <alignment horizontal="right" vertical="center"/>
    </xf>
    <xf numFmtId="0" fontId="18" fillId="27" borderId="378">
      <alignment horizontal="right" vertical="center"/>
    </xf>
    <xf numFmtId="0" fontId="18" fillId="27" borderId="377">
      <alignment horizontal="right" vertical="center"/>
    </xf>
    <xf numFmtId="0" fontId="30" fillId="49" borderId="181" applyNumberFormat="0" applyAlignment="0" applyProtection="0"/>
    <xf numFmtId="4" fontId="18" fillId="27" borderId="376">
      <alignment horizontal="right" vertical="center"/>
    </xf>
    <xf numFmtId="0" fontId="33" fillId="49" borderId="381" applyNumberFormat="0" applyAlignment="0" applyProtection="0"/>
    <xf numFmtId="0" fontId="49" fillId="49" borderId="181" applyNumberFormat="0" applyAlignment="0" applyProtection="0"/>
    <xf numFmtId="4" fontId="21" fillId="0" borderId="376">
      <alignment horizontal="right" vertical="center"/>
    </xf>
    <xf numFmtId="49" fontId="21" fillId="0" borderId="377" applyNumberFormat="0" applyFont="0" applyFill="0" applyBorder="0" applyProtection="0">
      <alignment horizontal="left" vertical="center" indent="5"/>
    </xf>
    <xf numFmtId="0" fontId="21" fillId="0" borderId="376" applyNumberFormat="0" applyFill="0" applyAlignment="0" applyProtection="0"/>
    <xf numFmtId="49" fontId="21" fillId="0" borderId="376" applyNumberFormat="0" applyFont="0" applyFill="0" applyBorder="0" applyProtection="0">
      <alignment horizontal="left" vertical="center" indent="2"/>
    </xf>
    <xf numFmtId="0" fontId="18" fillId="27" borderId="376">
      <alignment horizontal="right" vertical="center"/>
    </xf>
    <xf numFmtId="0" fontId="21" fillId="27" borderId="379">
      <alignment horizontal="left" vertical="center" wrapText="1" indent="2"/>
    </xf>
    <xf numFmtId="4" fontId="18" fillId="25" borderId="376">
      <alignment horizontal="right" vertical="center"/>
    </xf>
    <xf numFmtId="0" fontId="52" fillId="0" borderId="382" applyNumberFormat="0" applyFill="0" applyAlignment="0" applyProtection="0"/>
    <xf numFmtId="0" fontId="49" fillId="49" borderId="181" applyNumberFormat="0" applyAlignment="0" applyProtection="0"/>
    <xf numFmtId="0" fontId="21" fillId="27" borderId="379">
      <alignment horizontal="left" vertical="center" wrapText="1" indent="2"/>
    </xf>
    <xf numFmtId="0" fontId="21" fillId="25" borderId="377">
      <alignment horizontal="left" vertical="center"/>
    </xf>
    <xf numFmtId="0" fontId="30" fillId="49" borderId="181" applyNumberFormat="0" applyAlignment="0" applyProtection="0"/>
    <xf numFmtId="0" fontId="18" fillId="27" borderId="378">
      <alignment horizontal="right" vertical="center"/>
    </xf>
    <xf numFmtId="0" fontId="52" fillId="0" borderId="382" applyNumberFormat="0" applyFill="0" applyAlignment="0" applyProtection="0"/>
    <xf numFmtId="0" fontId="9" fillId="16" borderId="0" applyNumberFormat="0" applyBorder="0" applyAlignment="0" applyProtection="0"/>
    <xf numFmtId="4" fontId="18" fillId="25" borderId="376">
      <alignment horizontal="right" vertical="center"/>
    </xf>
    <xf numFmtId="0" fontId="49" fillId="49" borderId="181" applyNumberFormat="0" applyAlignment="0" applyProtection="0"/>
    <xf numFmtId="4" fontId="18" fillId="27" borderId="378">
      <alignment horizontal="right" vertical="center"/>
    </xf>
    <xf numFmtId="167" fontId="21" fillId="53" borderId="376" applyNumberFormat="0" applyFont="0" applyBorder="0" applyAlignment="0" applyProtection="0">
      <alignment horizontal="right" vertical="center"/>
    </xf>
    <xf numFmtId="0" fontId="9" fillId="10" borderId="0" applyNumberFormat="0" applyBorder="0" applyAlignment="0" applyProtection="0"/>
    <xf numFmtId="0" fontId="32" fillId="49" borderId="381" applyNumberFormat="0" applyAlignment="0" applyProtection="0"/>
    <xf numFmtId="4" fontId="18" fillId="27" borderId="376">
      <alignment horizontal="right" vertical="center"/>
    </xf>
    <xf numFmtId="0" fontId="1" fillId="20" borderId="0" applyNumberFormat="0" applyBorder="0" applyAlignment="0" applyProtection="0"/>
    <xf numFmtId="0" fontId="21" fillId="0" borderId="379">
      <alignment horizontal="left" vertical="center" wrapText="1" indent="2"/>
    </xf>
    <xf numFmtId="4" fontId="18" fillId="27" borderId="377">
      <alignment horizontal="right" vertical="center"/>
    </xf>
    <xf numFmtId="0" fontId="18" fillId="27" borderId="377">
      <alignment horizontal="right" vertical="center"/>
    </xf>
    <xf numFmtId="0" fontId="45" fillId="36" borderId="381" applyNumberFormat="0" applyAlignment="0" applyProtection="0"/>
    <xf numFmtId="0" fontId="45" fillId="36" borderId="381" applyNumberFormat="0" applyAlignment="0" applyProtection="0"/>
    <xf numFmtId="0" fontId="21" fillId="0" borderId="376" applyNumberFormat="0" applyFill="0" applyAlignment="0" applyProtection="0"/>
    <xf numFmtId="0" fontId="21" fillId="0" borderId="376">
      <alignment horizontal="right" vertical="center"/>
    </xf>
    <xf numFmtId="0" fontId="21" fillId="27" borderId="379">
      <alignment horizontal="left" vertical="center" wrapText="1" indent="2"/>
    </xf>
    <xf numFmtId="0" fontId="21" fillId="0" borderId="379">
      <alignment horizontal="left" vertical="center" wrapText="1" indent="2"/>
    </xf>
    <xf numFmtId="4" fontId="18" fillId="27" borderId="378">
      <alignment horizontal="right" vertical="center"/>
    </xf>
    <xf numFmtId="4" fontId="18" fillId="27" borderId="377">
      <alignment horizontal="right" vertical="center"/>
    </xf>
    <xf numFmtId="0" fontId="18" fillId="25" borderId="376">
      <alignment horizontal="right" vertical="center"/>
    </xf>
    <xf numFmtId="4" fontId="23" fillId="25" borderId="376">
      <alignment horizontal="right" vertical="center"/>
    </xf>
    <xf numFmtId="0" fontId="18" fillId="27" borderId="376">
      <alignment horizontal="right" vertical="center"/>
    </xf>
    <xf numFmtId="4" fontId="18" fillId="25" borderId="376">
      <alignment horizontal="right" vertical="center"/>
    </xf>
    <xf numFmtId="0" fontId="9" fillId="13" borderId="0" applyNumberFormat="0" applyBorder="0" applyAlignment="0" applyProtection="0"/>
    <xf numFmtId="0" fontId="18" fillId="27" borderId="377">
      <alignment horizontal="right" vertical="center"/>
    </xf>
    <xf numFmtId="0" fontId="21" fillId="27" borderId="379">
      <alignment horizontal="left" vertical="center" wrapText="1" indent="2"/>
    </xf>
    <xf numFmtId="0" fontId="33" fillId="49" borderId="381" applyNumberFormat="0" applyAlignment="0" applyProtection="0"/>
    <xf numFmtId="0" fontId="1" fillId="8" borderId="0" applyNumberFormat="0" applyBorder="0" applyAlignment="0" applyProtection="0"/>
    <xf numFmtId="0" fontId="33" fillId="49" borderId="381" applyNumberFormat="0" applyAlignment="0" applyProtection="0"/>
    <xf numFmtId="4" fontId="18" fillId="27" borderId="376">
      <alignment horizontal="right" vertical="center"/>
    </xf>
    <xf numFmtId="0" fontId="52" fillId="0" borderId="382" applyNumberFormat="0" applyFill="0" applyAlignment="0" applyProtection="0"/>
    <xf numFmtId="0" fontId="9" fillId="7" borderId="0" applyNumberFormat="0" applyBorder="0" applyAlignment="0" applyProtection="0"/>
    <xf numFmtId="0" fontId="45" fillId="36" borderId="381" applyNumberFormat="0" applyAlignment="0" applyProtection="0"/>
    <xf numFmtId="0" fontId="45" fillId="36" borderId="381" applyNumberFormat="0" applyAlignment="0" applyProtection="0"/>
    <xf numFmtId="0" fontId="23" fillId="25" borderId="376">
      <alignment horizontal="right" vertical="center"/>
    </xf>
    <xf numFmtId="0" fontId="45" fillId="36" borderId="381" applyNumberFormat="0" applyAlignment="0" applyProtection="0"/>
    <xf numFmtId="0" fontId="21" fillId="0" borderId="376">
      <alignment horizontal="right" vertical="center"/>
    </xf>
    <xf numFmtId="0" fontId="33" fillId="49" borderId="381" applyNumberFormat="0" applyAlignment="0" applyProtection="0"/>
    <xf numFmtId="0" fontId="23" fillId="25" borderId="376">
      <alignment horizontal="right" vertical="center"/>
    </xf>
    <xf numFmtId="4" fontId="18" fillId="25" borderId="376">
      <alignment horizontal="right" vertical="center"/>
    </xf>
    <xf numFmtId="49" fontId="21" fillId="0" borderId="377" applyNumberFormat="0" applyFont="0" applyFill="0" applyBorder="0" applyProtection="0">
      <alignment horizontal="left" vertical="center" indent="5"/>
    </xf>
    <xf numFmtId="0" fontId="52" fillId="0" borderId="382" applyNumberFormat="0" applyFill="0" applyAlignment="0" applyProtection="0"/>
    <xf numFmtId="4" fontId="18" fillId="27" borderId="376">
      <alignment horizontal="right" vertical="center"/>
    </xf>
    <xf numFmtId="0" fontId="52" fillId="0" borderId="382" applyNumberFormat="0" applyFill="0" applyAlignment="0" applyProtection="0"/>
    <xf numFmtId="0" fontId="1" fillId="12" borderId="0" applyNumberFormat="0" applyBorder="0" applyAlignment="0" applyProtection="0"/>
    <xf numFmtId="0" fontId="45" fillId="36" borderId="381" applyNumberFormat="0" applyAlignment="0" applyProtection="0"/>
    <xf numFmtId="4" fontId="23" fillId="25" borderId="376">
      <alignment horizontal="right" vertical="center"/>
    </xf>
    <xf numFmtId="0" fontId="32" fillId="49" borderId="381" applyNumberFormat="0" applyAlignment="0" applyProtection="0"/>
    <xf numFmtId="0" fontId="52" fillId="0" borderId="382" applyNumberFormat="0" applyFill="0" applyAlignment="0" applyProtection="0"/>
    <xf numFmtId="4" fontId="18" fillId="27" borderId="378">
      <alignment horizontal="right" vertical="center"/>
    </xf>
    <xf numFmtId="0" fontId="18" fillId="27" borderId="378">
      <alignment horizontal="right" vertical="center"/>
    </xf>
    <xf numFmtId="0" fontId="4" fillId="4" borderId="2" applyNumberFormat="0" applyAlignment="0" applyProtection="0"/>
    <xf numFmtId="0" fontId="7" fillId="0" borderId="0" applyNumberFormat="0" applyFill="0" applyBorder="0" applyAlignment="0" applyProtection="0"/>
    <xf numFmtId="0" fontId="1" fillId="14" borderId="0" applyNumberFormat="0" applyBorder="0" applyAlignment="0" applyProtection="0"/>
    <xf numFmtId="0" fontId="1" fillId="8" borderId="0" applyNumberFormat="0" applyBorder="0" applyAlignment="0" applyProtection="0"/>
    <xf numFmtId="0" fontId="33" fillId="49" borderId="381" applyNumberFormat="0" applyAlignment="0" applyProtection="0"/>
    <xf numFmtId="0" fontId="45" fillId="36" borderId="381" applyNumberFormat="0" applyAlignment="0" applyProtection="0"/>
    <xf numFmtId="0" fontId="52" fillId="0" borderId="382" applyNumberFormat="0" applyFill="0" applyAlignment="0" applyProtection="0"/>
    <xf numFmtId="4" fontId="23" fillId="25" borderId="376">
      <alignment horizontal="right" vertical="center"/>
    </xf>
    <xf numFmtId="4" fontId="18" fillId="27" borderId="376">
      <alignment horizontal="right" vertical="center"/>
    </xf>
    <xf numFmtId="0" fontId="18" fillId="25" borderId="376">
      <alignment horizontal="right" vertical="center"/>
    </xf>
    <xf numFmtId="0" fontId="8" fillId="0" borderId="3" applyNumberFormat="0" applyFill="0" applyAlignment="0" applyProtection="0"/>
    <xf numFmtId="0" fontId="52" fillId="0" borderId="382" applyNumberFormat="0" applyFill="0" applyAlignment="0" applyProtection="0"/>
    <xf numFmtId="0" fontId="18" fillId="27" borderId="376">
      <alignment horizontal="right" vertical="center"/>
    </xf>
    <xf numFmtId="0" fontId="18" fillId="27" borderId="376">
      <alignment horizontal="right" vertical="center"/>
    </xf>
    <xf numFmtId="0" fontId="21" fillId="27" borderId="379">
      <alignment horizontal="left" vertical="center" wrapText="1" indent="2"/>
    </xf>
    <xf numFmtId="0" fontId="49" fillId="49" borderId="181" applyNumberFormat="0" applyAlignment="0" applyProtection="0"/>
    <xf numFmtId="0" fontId="21" fillId="0" borderId="379">
      <alignment horizontal="left" vertical="center" wrapText="1" indent="2"/>
    </xf>
    <xf numFmtId="4" fontId="18" fillId="27" borderId="376">
      <alignment horizontal="right" vertical="center"/>
    </xf>
    <xf numFmtId="0" fontId="32" fillId="49" borderId="381" applyNumberFormat="0" applyAlignment="0" applyProtection="0"/>
    <xf numFmtId="4" fontId="18" fillId="27" borderId="377">
      <alignment horizontal="right" vertical="center"/>
    </xf>
    <xf numFmtId="49" fontId="21" fillId="0" borderId="376" applyNumberFormat="0" applyFont="0" applyFill="0" applyBorder="0" applyProtection="0">
      <alignment horizontal="left" vertical="center" indent="2"/>
    </xf>
    <xf numFmtId="49" fontId="20" fillId="0" borderId="376" applyNumberFormat="0" applyFill="0" applyBorder="0" applyProtection="0">
      <alignment horizontal="left" vertical="center"/>
    </xf>
    <xf numFmtId="4" fontId="18" fillId="25" borderId="376">
      <alignment horizontal="right" vertical="center"/>
    </xf>
    <xf numFmtId="4" fontId="18" fillId="27" borderId="376">
      <alignment horizontal="right" vertical="center"/>
    </xf>
    <xf numFmtId="49" fontId="20" fillId="0" borderId="376" applyNumberFormat="0" applyFill="0" applyBorder="0" applyProtection="0">
      <alignment horizontal="left" vertical="center"/>
    </xf>
    <xf numFmtId="4" fontId="23" fillId="25" borderId="376">
      <alignment horizontal="right" vertical="center"/>
    </xf>
    <xf numFmtId="0" fontId="18" fillId="27" borderId="376">
      <alignment horizontal="right" vertical="center"/>
    </xf>
    <xf numFmtId="4" fontId="18" fillId="27" borderId="377">
      <alignment horizontal="right" vertical="center"/>
    </xf>
    <xf numFmtId="0" fontId="21" fillId="0" borderId="376">
      <alignment horizontal="right" vertical="center"/>
    </xf>
    <xf numFmtId="0" fontId="33" fillId="49" borderId="381" applyNumberFormat="0" applyAlignment="0" applyProtection="0"/>
    <xf numFmtId="0" fontId="21" fillId="0" borderId="376">
      <alignment horizontal="right" vertical="center"/>
    </xf>
    <xf numFmtId="0" fontId="18" fillId="25" borderId="376">
      <alignment horizontal="right" vertical="center"/>
    </xf>
    <xf numFmtId="4" fontId="18" fillId="27" borderId="377">
      <alignment horizontal="right" vertical="center"/>
    </xf>
    <xf numFmtId="0" fontId="18" fillId="25" borderId="376">
      <alignment horizontal="right" vertical="center"/>
    </xf>
    <xf numFmtId="0" fontId="49" fillId="49" borderId="181" applyNumberFormat="0" applyAlignment="0" applyProtection="0"/>
    <xf numFmtId="0" fontId="27" fillId="52" borderId="375" applyNumberFormat="0" applyFont="0" applyAlignment="0" applyProtection="0"/>
    <xf numFmtId="0" fontId="1" fillId="21" borderId="0" applyNumberFormat="0" applyBorder="0" applyAlignment="0" applyProtection="0"/>
    <xf numFmtId="0" fontId="18" fillId="27" borderId="376">
      <alignment horizontal="right" vertical="center"/>
    </xf>
    <xf numFmtId="4" fontId="18" fillId="27" borderId="376">
      <alignment horizontal="right" vertical="center"/>
    </xf>
    <xf numFmtId="0" fontId="37" fillId="0" borderId="382" applyNumberFormat="0" applyFill="0" applyAlignment="0" applyProtection="0"/>
    <xf numFmtId="0" fontId="9" fillId="19" borderId="0" applyNumberFormat="0" applyBorder="0" applyAlignment="0" applyProtection="0"/>
    <xf numFmtId="0" fontId="18" fillId="27" borderId="378">
      <alignment horizontal="right" vertical="center"/>
    </xf>
    <xf numFmtId="0" fontId="30" fillId="49" borderId="181" applyNumberFormat="0" applyAlignment="0" applyProtection="0"/>
    <xf numFmtId="49" fontId="21" fillId="0" borderId="377" applyNumberFormat="0" applyFont="0" applyFill="0" applyBorder="0" applyProtection="0">
      <alignment horizontal="left" vertical="center" indent="5"/>
    </xf>
    <xf numFmtId="4" fontId="21" fillId="0" borderId="376" applyFill="0" applyBorder="0" applyProtection="0">
      <alignment horizontal="right" vertical="center"/>
    </xf>
    <xf numFmtId="0" fontId="18" fillId="27" borderId="376">
      <alignment horizontal="right" vertical="center"/>
    </xf>
    <xf numFmtId="0" fontId="8" fillId="0" borderId="3" applyNumberFormat="0" applyFill="0" applyAlignment="0" applyProtection="0"/>
    <xf numFmtId="4" fontId="18" fillId="27" borderId="376">
      <alignment horizontal="right" vertical="center"/>
    </xf>
    <xf numFmtId="0" fontId="21" fillId="0" borderId="376">
      <alignment horizontal="right" vertical="center"/>
    </xf>
    <xf numFmtId="0" fontId="21" fillId="0" borderId="376" applyNumberFormat="0" applyFill="0" applyAlignment="0" applyProtection="0"/>
    <xf numFmtId="0" fontId="1" fillId="9" borderId="0" applyNumberFormat="0" applyBorder="0" applyAlignment="0" applyProtection="0"/>
    <xf numFmtId="0" fontId="21" fillId="26" borderId="376"/>
    <xf numFmtId="0" fontId="49" fillId="49" borderId="181" applyNumberFormat="0" applyAlignment="0" applyProtection="0"/>
    <xf numFmtId="0" fontId="18" fillId="27" borderId="376">
      <alignment horizontal="right" vertical="center"/>
    </xf>
    <xf numFmtId="0" fontId="19" fillId="52" borderId="375" applyNumberFormat="0" applyFont="0" applyAlignment="0" applyProtection="0"/>
    <xf numFmtId="0" fontId="33" fillId="49" borderId="381" applyNumberFormat="0" applyAlignment="0" applyProtection="0"/>
    <xf numFmtId="0" fontId="18" fillId="27" borderId="376">
      <alignment horizontal="right" vertical="center"/>
    </xf>
    <xf numFmtId="0" fontId="27" fillId="52" borderId="375" applyNumberFormat="0" applyFont="0" applyAlignment="0" applyProtection="0"/>
    <xf numFmtId="0" fontId="21" fillId="0" borderId="376">
      <alignment horizontal="right" vertical="center"/>
    </xf>
    <xf numFmtId="0" fontId="33" fillId="49" borderId="381" applyNumberFormat="0" applyAlignment="0" applyProtection="0"/>
    <xf numFmtId="49" fontId="21" fillId="0" borderId="376" applyNumberFormat="0" applyFont="0" applyFill="0" applyBorder="0" applyProtection="0">
      <alignment horizontal="left" vertical="center" indent="2"/>
    </xf>
    <xf numFmtId="0" fontId="32" fillId="49" borderId="381" applyNumberFormat="0" applyAlignment="0" applyProtection="0"/>
    <xf numFmtId="0" fontId="32" fillId="49" borderId="381" applyNumberFormat="0" applyAlignment="0" applyProtection="0"/>
    <xf numFmtId="0" fontId="1" fillId="14" borderId="0" applyNumberFormat="0" applyBorder="0" applyAlignment="0" applyProtection="0"/>
    <xf numFmtId="0" fontId="33" fillId="49" borderId="381" applyNumberFormat="0" applyAlignment="0" applyProtection="0"/>
    <xf numFmtId="0" fontId="37" fillId="0" borderId="382" applyNumberFormat="0" applyFill="0" applyAlignment="0" applyProtection="0"/>
    <xf numFmtId="0" fontId="9" fillId="22" borderId="0" applyNumberFormat="0" applyBorder="0" applyAlignment="0" applyProtection="0"/>
    <xf numFmtId="0" fontId="9" fillId="13" borderId="0" applyNumberFormat="0" applyBorder="0" applyAlignment="0" applyProtection="0"/>
    <xf numFmtId="4" fontId="21" fillId="0" borderId="376">
      <alignment horizontal="right" vertical="center"/>
    </xf>
    <xf numFmtId="0" fontId="27" fillId="52" borderId="375" applyNumberFormat="0" applyFont="0" applyAlignment="0" applyProtection="0"/>
    <xf numFmtId="0" fontId="27" fillId="52" borderId="375" applyNumberFormat="0" applyFont="0" applyAlignment="0" applyProtection="0"/>
    <xf numFmtId="0" fontId="33" fillId="49" borderId="381" applyNumberFormat="0" applyAlignment="0" applyProtection="0"/>
    <xf numFmtId="0" fontId="23" fillId="25" borderId="376">
      <alignment horizontal="right" vertical="center"/>
    </xf>
    <xf numFmtId="0" fontId="21" fillId="0" borderId="379">
      <alignment horizontal="left" vertical="center" wrapText="1" indent="2"/>
    </xf>
    <xf numFmtId="0" fontId="49" fillId="49" borderId="181" applyNumberFormat="0" applyAlignment="0" applyProtection="0"/>
    <xf numFmtId="4" fontId="21" fillId="26" borderId="376"/>
    <xf numFmtId="0" fontId="30" fillId="49" borderId="181" applyNumberFormat="0" applyAlignment="0" applyProtection="0"/>
    <xf numFmtId="0" fontId="21" fillId="26" borderId="376"/>
    <xf numFmtId="0" fontId="18" fillId="25" borderId="376">
      <alignment horizontal="right" vertical="center"/>
    </xf>
    <xf numFmtId="0" fontId="23" fillId="25" borderId="376">
      <alignment horizontal="right" vertical="center"/>
    </xf>
    <xf numFmtId="4" fontId="18" fillId="27" borderId="378">
      <alignment horizontal="right" vertical="center"/>
    </xf>
    <xf numFmtId="0" fontId="21" fillId="27" borderId="379">
      <alignment horizontal="left" vertical="center" wrapText="1" indent="2"/>
    </xf>
    <xf numFmtId="0" fontId="45" fillId="36" borderId="381" applyNumberFormat="0" applyAlignment="0" applyProtection="0"/>
    <xf numFmtId="0" fontId="45" fillId="36" borderId="381" applyNumberFormat="0" applyAlignment="0" applyProtection="0"/>
    <xf numFmtId="4" fontId="21" fillId="0" borderId="376">
      <alignment horizontal="right" vertical="center"/>
    </xf>
    <xf numFmtId="0" fontId="1" fillId="5" borderId="0" applyNumberFormat="0" applyBorder="0" applyAlignment="0" applyProtection="0"/>
    <xf numFmtId="0" fontId="1" fillId="12" borderId="0" applyNumberFormat="0" applyBorder="0" applyAlignment="0" applyProtection="0"/>
    <xf numFmtId="0" fontId="37" fillId="0" borderId="382" applyNumberFormat="0" applyFill="0" applyAlignment="0" applyProtection="0"/>
    <xf numFmtId="0" fontId="1" fillId="6" borderId="0" applyNumberFormat="0" applyBorder="0" applyAlignment="0" applyProtection="0"/>
    <xf numFmtId="0" fontId="18" fillId="25" borderId="376">
      <alignment horizontal="right" vertical="center"/>
    </xf>
    <xf numFmtId="0" fontId="52" fillId="0" borderId="382" applyNumberFormat="0" applyFill="0" applyAlignment="0" applyProtection="0"/>
    <xf numFmtId="0" fontId="37" fillId="0" borderId="382" applyNumberFormat="0" applyFill="0" applyAlignment="0" applyProtection="0"/>
    <xf numFmtId="0" fontId="52" fillId="0" borderId="382" applyNumberFormat="0" applyFill="0" applyAlignment="0" applyProtection="0"/>
    <xf numFmtId="0" fontId="32" fillId="49" borderId="381" applyNumberFormat="0" applyAlignment="0" applyProtection="0"/>
    <xf numFmtId="0" fontId="37" fillId="0" borderId="382" applyNumberFormat="0" applyFill="0" applyAlignment="0" applyProtection="0"/>
    <xf numFmtId="0" fontId="36" fillId="36" borderId="381" applyNumberFormat="0" applyAlignment="0" applyProtection="0"/>
    <xf numFmtId="0" fontId="7" fillId="0" borderId="0" applyNumberFormat="0" applyFill="0" applyBorder="0" applyAlignment="0" applyProtection="0"/>
    <xf numFmtId="0" fontId="30" fillId="49" borderId="181" applyNumberFormat="0" applyAlignment="0" applyProtection="0"/>
    <xf numFmtId="4" fontId="18" fillId="27" borderId="376">
      <alignment horizontal="right" vertical="center"/>
    </xf>
    <xf numFmtId="4" fontId="18" fillId="27" borderId="378">
      <alignment horizontal="right" vertical="center"/>
    </xf>
    <xf numFmtId="4" fontId="23" fillId="25" borderId="376">
      <alignment horizontal="right" vertical="center"/>
    </xf>
    <xf numFmtId="0" fontId="21" fillId="25" borderId="377">
      <alignment horizontal="left" vertical="center"/>
    </xf>
    <xf numFmtId="0" fontId="27" fillId="52" borderId="375" applyNumberFormat="0" applyFont="0" applyAlignment="0" applyProtection="0"/>
    <xf numFmtId="0" fontId="9" fillId="13" borderId="0" applyNumberFormat="0" applyBorder="0" applyAlignment="0" applyProtection="0"/>
    <xf numFmtId="0" fontId="27" fillId="52" borderId="375" applyNumberFormat="0" applyFont="0" applyAlignment="0" applyProtection="0"/>
    <xf numFmtId="0" fontId="21" fillId="0" borderId="376" applyNumberFormat="0" applyFill="0" applyAlignment="0" applyProtection="0"/>
    <xf numFmtId="49" fontId="21" fillId="0" borderId="377" applyNumberFormat="0" applyFont="0" applyFill="0" applyBorder="0" applyProtection="0">
      <alignment horizontal="left" vertical="center" indent="5"/>
    </xf>
    <xf numFmtId="0" fontId="33" fillId="49" borderId="381" applyNumberFormat="0" applyAlignment="0" applyProtection="0"/>
    <xf numFmtId="0" fontId="33" fillId="49" borderId="381" applyNumberFormat="0" applyAlignment="0" applyProtection="0"/>
    <xf numFmtId="0" fontId="21" fillId="0" borderId="376" applyNumberFormat="0" applyFill="0" applyAlignment="0" applyProtection="0"/>
    <xf numFmtId="0" fontId="7" fillId="0" borderId="0" applyNumberFormat="0" applyFill="0" applyBorder="0" applyAlignment="0" applyProtection="0"/>
    <xf numFmtId="0" fontId="33" fillId="49" borderId="381" applyNumberFormat="0" applyAlignment="0" applyProtection="0"/>
    <xf numFmtId="0" fontId="32" fillId="49" borderId="381" applyNumberFormat="0" applyAlignment="0" applyProtection="0"/>
    <xf numFmtId="0" fontId="1" fillId="12" borderId="0" applyNumberFormat="0" applyBorder="0" applyAlignment="0" applyProtection="0"/>
    <xf numFmtId="0" fontId="1" fillId="15" borderId="0" applyNumberFormat="0" applyBorder="0" applyAlignment="0" applyProtection="0"/>
    <xf numFmtId="0" fontId="45" fillId="36" borderId="381" applyNumberFormat="0" applyAlignment="0" applyProtection="0"/>
    <xf numFmtId="0" fontId="1" fillId="17" borderId="0" applyNumberFormat="0" applyBorder="0" applyAlignment="0" applyProtection="0"/>
    <xf numFmtId="0" fontId="45" fillId="36" borderId="381" applyNumberFormat="0" applyAlignment="0" applyProtection="0"/>
    <xf numFmtId="4" fontId="21" fillId="26" borderId="376"/>
    <xf numFmtId="0" fontId="33" fillId="49" borderId="381" applyNumberFormat="0" applyAlignment="0" applyProtection="0"/>
    <xf numFmtId="0" fontId="33" fillId="49" borderId="381" applyNumberFormat="0" applyAlignment="0" applyProtection="0"/>
    <xf numFmtId="0" fontId="45" fillId="36" borderId="381" applyNumberFormat="0" applyAlignment="0" applyProtection="0"/>
    <xf numFmtId="0" fontId="37" fillId="0" borderId="382" applyNumberFormat="0" applyFill="0" applyAlignment="0" applyProtection="0"/>
    <xf numFmtId="0" fontId="52" fillId="0" borderId="382" applyNumberFormat="0" applyFill="0" applyAlignment="0" applyProtection="0"/>
    <xf numFmtId="0" fontId="52" fillId="0" borderId="382" applyNumberFormat="0" applyFill="0" applyAlignment="0" applyProtection="0"/>
    <xf numFmtId="0" fontId="27" fillId="52" borderId="375" applyNumberFormat="0" applyFont="0" applyAlignment="0" applyProtection="0"/>
    <xf numFmtId="0" fontId="18" fillId="25" borderId="376">
      <alignment horizontal="right" vertical="center"/>
    </xf>
    <xf numFmtId="49" fontId="20" fillId="0" borderId="376" applyNumberFormat="0" applyFill="0" applyBorder="0" applyProtection="0">
      <alignment horizontal="left" vertical="center"/>
    </xf>
    <xf numFmtId="0" fontId="52" fillId="0" borderId="382" applyNumberFormat="0" applyFill="0" applyAlignment="0" applyProtection="0"/>
    <xf numFmtId="0" fontId="27" fillId="52" borderId="375" applyNumberFormat="0" applyFont="0" applyAlignment="0" applyProtection="0"/>
    <xf numFmtId="4" fontId="18" fillId="27" borderId="377">
      <alignment horizontal="right" vertical="center"/>
    </xf>
    <xf numFmtId="0" fontId="1" fillId="9" borderId="0" applyNumberFormat="0" applyBorder="0" applyAlignment="0" applyProtection="0"/>
    <xf numFmtId="0" fontId="32" fillId="49" borderId="381" applyNumberFormat="0" applyAlignment="0" applyProtection="0"/>
    <xf numFmtId="0" fontId="45" fillId="36" borderId="381" applyNumberFormat="0" applyAlignment="0" applyProtection="0"/>
    <xf numFmtId="0" fontId="18" fillId="25" borderId="376">
      <alignment horizontal="right" vertical="center"/>
    </xf>
    <xf numFmtId="4" fontId="18" fillId="27" borderId="376">
      <alignment horizontal="right" vertical="center"/>
    </xf>
    <xf numFmtId="49" fontId="21" fillId="0" borderId="377" applyNumberFormat="0" applyFont="0" applyFill="0" applyBorder="0" applyProtection="0">
      <alignment horizontal="left" vertical="center" indent="5"/>
    </xf>
    <xf numFmtId="4" fontId="18" fillId="27" borderId="378">
      <alignment horizontal="right" vertical="center"/>
    </xf>
    <xf numFmtId="0" fontId="1" fillId="20" borderId="0" applyNumberFormat="0" applyBorder="0" applyAlignment="0" applyProtection="0"/>
    <xf numFmtId="0" fontId="9" fillId="16" borderId="0" applyNumberFormat="0" applyBorder="0" applyAlignment="0" applyProtection="0"/>
    <xf numFmtId="0" fontId="1" fillId="15" borderId="0" applyNumberFormat="0" applyBorder="0" applyAlignment="0" applyProtection="0"/>
    <xf numFmtId="4" fontId="21" fillId="0" borderId="376" applyFill="0" applyBorder="0" applyProtection="0">
      <alignment horizontal="right" vertical="center"/>
    </xf>
    <xf numFmtId="0" fontId="1" fillId="11" borderId="0" applyNumberFormat="0" applyBorder="0" applyAlignment="0" applyProtection="0"/>
    <xf numFmtId="0" fontId="21" fillId="25" borderId="377">
      <alignment horizontal="left" vertical="center"/>
    </xf>
    <xf numFmtId="0" fontId="52" fillId="0" borderId="382" applyNumberFormat="0" applyFill="0" applyAlignment="0" applyProtection="0"/>
    <xf numFmtId="4" fontId="18" fillId="27" borderId="376">
      <alignment horizontal="right" vertical="center"/>
    </xf>
    <xf numFmtId="0" fontId="32" fillId="49" borderId="381" applyNumberFormat="0" applyAlignment="0" applyProtection="0"/>
    <xf numFmtId="0" fontId="37" fillId="0" borderId="382" applyNumberFormat="0" applyFill="0" applyAlignment="0" applyProtection="0"/>
    <xf numFmtId="4" fontId="18" fillId="27" borderId="378">
      <alignment horizontal="right" vertical="center"/>
    </xf>
    <xf numFmtId="0" fontId="5" fillId="4" borderId="1" applyNumberFormat="0" applyAlignment="0" applyProtection="0"/>
    <xf numFmtId="0" fontId="52" fillId="0" borderId="382" applyNumberFormat="0" applyFill="0" applyAlignment="0" applyProtection="0"/>
    <xf numFmtId="0" fontId="18" fillId="27" borderId="377">
      <alignment horizontal="right" vertical="center"/>
    </xf>
    <xf numFmtId="0" fontId="21" fillId="25" borderId="377">
      <alignment horizontal="left" vertical="center"/>
    </xf>
    <xf numFmtId="0" fontId="19" fillId="52" borderId="375" applyNumberFormat="0" applyFont="0" applyAlignment="0" applyProtection="0"/>
    <xf numFmtId="0" fontId="27" fillId="52" borderId="375" applyNumberFormat="0" applyFont="0" applyAlignment="0" applyProtection="0"/>
    <xf numFmtId="49" fontId="21" fillId="0" borderId="376" applyNumberFormat="0" applyFont="0" applyFill="0" applyBorder="0" applyProtection="0">
      <alignment horizontal="left" vertical="center" indent="2"/>
    </xf>
    <xf numFmtId="4" fontId="18" fillId="27" borderId="376">
      <alignment horizontal="right" vertical="center"/>
    </xf>
    <xf numFmtId="0" fontId="49" fillId="49" borderId="181" applyNumberFormat="0" applyAlignment="0" applyProtection="0"/>
    <xf numFmtId="0" fontId="18" fillId="27" borderId="376">
      <alignment horizontal="right" vertical="center"/>
    </xf>
    <xf numFmtId="0" fontId="21" fillId="0" borderId="379">
      <alignment horizontal="left" vertical="center" wrapText="1" indent="2"/>
    </xf>
    <xf numFmtId="0" fontId="33" fillId="49" borderId="381" applyNumberFormat="0" applyAlignment="0" applyProtection="0"/>
    <xf numFmtId="0" fontId="23" fillId="25" borderId="376">
      <alignment horizontal="right" vertical="center"/>
    </xf>
    <xf numFmtId="0" fontId="23" fillId="25" borderId="376">
      <alignment horizontal="right" vertical="center"/>
    </xf>
    <xf numFmtId="0" fontId="52" fillId="0" borderId="382" applyNumberFormat="0" applyFill="0" applyAlignment="0" applyProtection="0"/>
    <xf numFmtId="0" fontId="37" fillId="0" borderId="382" applyNumberFormat="0" applyFill="0" applyAlignment="0" applyProtection="0"/>
    <xf numFmtId="0" fontId="9" fillId="19" borderId="0" applyNumberFormat="0" applyBorder="0" applyAlignment="0" applyProtection="0"/>
    <xf numFmtId="0" fontId="27" fillId="52" borderId="375" applyNumberFormat="0" applyFont="0" applyAlignment="0" applyProtection="0"/>
    <xf numFmtId="0" fontId="9" fillId="16" borderId="0" applyNumberFormat="0" applyBorder="0" applyAlignment="0" applyProtection="0"/>
    <xf numFmtId="4" fontId="18" fillId="27" borderId="378">
      <alignment horizontal="right" vertical="center"/>
    </xf>
    <xf numFmtId="4" fontId="21" fillId="26" borderId="376"/>
    <xf numFmtId="0" fontId="30" fillId="49" borderId="181" applyNumberFormat="0" applyAlignment="0" applyProtection="0"/>
    <xf numFmtId="0" fontId="49" fillId="49" borderId="181" applyNumberFormat="0" applyAlignment="0" applyProtection="0"/>
    <xf numFmtId="0" fontId="18" fillId="27" borderId="376">
      <alignment horizontal="right" vertical="center"/>
    </xf>
    <xf numFmtId="0" fontId="33" fillId="49" borderId="381" applyNumberFormat="0" applyAlignment="0" applyProtection="0"/>
    <xf numFmtId="0" fontId="33" fillId="49" borderId="381" applyNumberFormat="0" applyAlignment="0" applyProtection="0"/>
    <xf numFmtId="0" fontId="18" fillId="25" borderId="376">
      <alignment horizontal="right" vertical="center"/>
    </xf>
    <xf numFmtId="167" fontId="21" fillId="53" borderId="376" applyNumberFormat="0" applyFont="0" applyBorder="0" applyAlignment="0" applyProtection="0">
      <alignment horizontal="right" vertical="center"/>
    </xf>
    <xf numFmtId="0" fontId="37" fillId="0" borderId="382" applyNumberFormat="0" applyFill="0" applyAlignment="0" applyProtection="0"/>
    <xf numFmtId="0" fontId="8" fillId="0" borderId="3" applyNumberFormat="0" applyFill="0" applyAlignment="0" applyProtection="0"/>
    <xf numFmtId="0" fontId="4" fillId="4" borderId="2" applyNumberFormat="0" applyAlignment="0" applyProtection="0"/>
    <xf numFmtId="4" fontId="18" fillId="27" borderId="377">
      <alignment horizontal="right" vertical="center"/>
    </xf>
    <xf numFmtId="0" fontId="27" fillId="52" borderId="375" applyNumberFormat="0" applyFont="0" applyAlignment="0" applyProtection="0"/>
    <xf numFmtId="0" fontId="21" fillId="27" borderId="379">
      <alignment horizontal="left" vertical="center" wrapText="1" indent="2"/>
    </xf>
    <xf numFmtId="4" fontId="18" fillId="25" borderId="376">
      <alignment horizontal="right" vertical="center"/>
    </xf>
    <xf numFmtId="0" fontId="30" fillId="49" borderId="181" applyNumberFormat="0" applyAlignment="0" applyProtection="0"/>
    <xf numFmtId="0" fontId="52" fillId="0" borderId="382" applyNumberFormat="0" applyFill="0" applyAlignment="0" applyProtection="0"/>
    <xf numFmtId="0" fontId="18" fillId="27" borderId="377">
      <alignment horizontal="right" vertical="center"/>
    </xf>
    <xf numFmtId="0" fontId="45" fillId="36" borderId="381" applyNumberFormat="0" applyAlignment="0" applyProtection="0"/>
    <xf numFmtId="0" fontId="18" fillId="25" borderId="376">
      <alignment horizontal="right" vertical="center"/>
    </xf>
    <xf numFmtId="0" fontId="52" fillId="0" borderId="382" applyNumberFormat="0" applyFill="0" applyAlignment="0" applyProtection="0"/>
    <xf numFmtId="0" fontId="18" fillId="27" borderId="376">
      <alignment horizontal="right" vertical="center"/>
    </xf>
    <xf numFmtId="0" fontId="18" fillId="25" borderId="376">
      <alignment horizontal="right" vertical="center"/>
    </xf>
    <xf numFmtId="0" fontId="33" fillId="49" borderId="381" applyNumberFormat="0" applyAlignment="0" applyProtection="0"/>
    <xf numFmtId="49" fontId="20" fillId="0" borderId="376" applyNumberFormat="0" applyFill="0" applyBorder="0" applyProtection="0">
      <alignment horizontal="left" vertical="center"/>
    </xf>
    <xf numFmtId="0" fontId="18" fillId="25" borderId="376">
      <alignment horizontal="right" vertical="center"/>
    </xf>
    <xf numFmtId="0" fontId="23" fillId="25" borderId="376">
      <alignment horizontal="right" vertical="center"/>
    </xf>
    <xf numFmtId="0" fontId="18" fillId="27" borderId="377">
      <alignment horizontal="right" vertical="center"/>
    </xf>
    <xf numFmtId="4" fontId="23" fillId="25" borderId="376">
      <alignment horizontal="right" vertical="center"/>
    </xf>
    <xf numFmtId="0" fontId="21" fillId="0" borderId="376" applyNumberFormat="0" applyFill="0" applyAlignment="0" applyProtection="0"/>
    <xf numFmtId="0" fontId="45" fillId="36" borderId="381" applyNumberFormat="0" applyAlignment="0" applyProtection="0"/>
    <xf numFmtId="4" fontId="21" fillId="0" borderId="376" applyFill="0" applyBorder="0" applyProtection="0">
      <alignment horizontal="right" vertical="center"/>
    </xf>
    <xf numFmtId="0" fontId="21" fillId="0" borderId="376" applyNumberFormat="0" applyFill="0" applyAlignment="0" applyProtection="0"/>
    <xf numFmtId="4" fontId="18" fillId="27" borderId="376">
      <alignment horizontal="right" vertical="center"/>
    </xf>
    <xf numFmtId="0" fontId="1" fillId="18" borderId="0" applyNumberFormat="0" applyBorder="0" applyAlignment="0" applyProtection="0"/>
    <xf numFmtId="0" fontId="7" fillId="0" borderId="0" applyNumberFormat="0" applyFill="0" applyBorder="0" applyAlignment="0" applyProtection="0"/>
    <xf numFmtId="0" fontId="18" fillId="27" borderId="376">
      <alignment horizontal="right" vertical="center"/>
    </xf>
    <xf numFmtId="49" fontId="20" fillId="0" borderId="376" applyNumberFormat="0" applyFill="0" applyBorder="0" applyProtection="0">
      <alignment horizontal="left" vertical="center"/>
    </xf>
    <xf numFmtId="0" fontId="36" fillId="36" borderId="381" applyNumberFormat="0" applyAlignment="0" applyProtection="0"/>
    <xf numFmtId="0" fontId="18" fillId="27" borderId="376">
      <alignment horizontal="right" vertical="center"/>
    </xf>
    <xf numFmtId="0" fontId="9" fillId="10" borderId="0" applyNumberFormat="0" applyBorder="0" applyAlignment="0" applyProtection="0"/>
    <xf numFmtId="0" fontId="49" fillId="49" borderId="181" applyNumberFormat="0" applyAlignment="0" applyProtection="0"/>
    <xf numFmtId="0" fontId="18" fillId="27" borderId="376">
      <alignment horizontal="right" vertical="center"/>
    </xf>
    <xf numFmtId="0" fontId="49" fillId="49" borderId="181" applyNumberFormat="0" applyAlignment="0" applyProtection="0"/>
    <xf numFmtId="0" fontId="1" fillId="8" borderId="0" applyNumberFormat="0" applyBorder="0" applyAlignment="0" applyProtection="0"/>
    <xf numFmtId="4" fontId="21" fillId="26" borderId="376"/>
    <xf numFmtId="0" fontId="49" fillId="49" borderId="181" applyNumberFormat="0" applyAlignment="0" applyProtection="0"/>
    <xf numFmtId="4" fontId="18" fillId="27" borderId="376">
      <alignment horizontal="right" vertical="center"/>
    </xf>
    <xf numFmtId="4" fontId="21" fillId="0" borderId="376">
      <alignment horizontal="right" vertical="center"/>
    </xf>
    <xf numFmtId="4" fontId="21" fillId="26" borderId="376"/>
    <xf numFmtId="0" fontId="21" fillId="25" borderId="377">
      <alignment horizontal="left" vertical="center"/>
    </xf>
    <xf numFmtId="0" fontId="21" fillId="0" borderId="376" applyNumberFormat="0" applyFill="0" applyAlignment="0" applyProtection="0"/>
    <xf numFmtId="0" fontId="6" fillId="0" borderId="0" applyNumberFormat="0" applyFill="0" applyBorder="0" applyAlignment="0" applyProtection="0"/>
    <xf numFmtId="49" fontId="21" fillId="0" borderId="377" applyNumberFormat="0" applyFont="0" applyFill="0" applyBorder="0" applyProtection="0">
      <alignment horizontal="left" vertical="center" indent="5"/>
    </xf>
    <xf numFmtId="0" fontId="32" fillId="49" borderId="381" applyNumberFormat="0" applyAlignment="0" applyProtection="0"/>
    <xf numFmtId="0" fontId="1" fillId="21" borderId="0" applyNumberFormat="0" applyBorder="0" applyAlignment="0" applyProtection="0"/>
    <xf numFmtId="0" fontId="1" fillId="18" borderId="0" applyNumberFormat="0" applyBorder="0" applyAlignment="0" applyProtection="0"/>
    <xf numFmtId="0" fontId="21" fillId="0" borderId="376">
      <alignment horizontal="right" vertical="center"/>
    </xf>
    <xf numFmtId="0" fontId="19" fillId="52" borderId="375" applyNumberFormat="0" applyFont="0" applyAlignment="0" applyProtection="0"/>
    <xf numFmtId="0" fontId="45" fillId="36" borderId="381" applyNumberFormat="0" applyAlignment="0" applyProtection="0"/>
    <xf numFmtId="4" fontId="23" fillId="25" borderId="376">
      <alignment horizontal="right" vertical="center"/>
    </xf>
    <xf numFmtId="4" fontId="18" fillId="25" borderId="376">
      <alignment horizontal="right" vertical="center"/>
    </xf>
    <xf numFmtId="0" fontId="21" fillId="27" borderId="379">
      <alignment horizontal="left" vertical="center" wrapText="1" indent="2"/>
    </xf>
    <xf numFmtId="0" fontId="19" fillId="52" borderId="375" applyNumberFormat="0" applyFont="0" applyAlignment="0" applyProtection="0"/>
    <xf numFmtId="0" fontId="21" fillId="26" borderId="376"/>
    <xf numFmtId="0" fontId="32" fillId="49" borderId="381" applyNumberFormat="0" applyAlignment="0" applyProtection="0"/>
    <xf numFmtId="167" fontId="21" fillId="53" borderId="376" applyNumberFormat="0" applyFont="0" applyBorder="0" applyAlignment="0" applyProtection="0">
      <alignment horizontal="right" vertical="center"/>
    </xf>
    <xf numFmtId="4" fontId="23" fillId="25" borderId="376">
      <alignment horizontal="right" vertical="center"/>
    </xf>
    <xf numFmtId="4" fontId="18" fillId="25" borderId="376">
      <alignment horizontal="right" vertical="center"/>
    </xf>
    <xf numFmtId="0" fontId="18" fillId="27" borderId="378">
      <alignment horizontal="right" vertical="center"/>
    </xf>
    <xf numFmtId="4" fontId="18" fillId="27" borderId="377">
      <alignment horizontal="right" vertical="center"/>
    </xf>
    <xf numFmtId="4" fontId="18" fillId="27" borderId="378">
      <alignment horizontal="right" vertical="center"/>
    </xf>
    <xf numFmtId="49" fontId="21" fillId="0" borderId="376" applyNumberFormat="0" applyFont="0" applyFill="0" applyBorder="0" applyProtection="0">
      <alignment horizontal="left" vertical="center" indent="2"/>
    </xf>
    <xf numFmtId="4" fontId="18" fillId="27" borderId="377">
      <alignment horizontal="right" vertical="center"/>
    </xf>
    <xf numFmtId="0" fontId="52" fillId="0" borderId="382" applyNumberFormat="0" applyFill="0" applyAlignment="0" applyProtection="0"/>
    <xf numFmtId="0" fontId="19" fillId="52" borderId="375" applyNumberFormat="0" applyFont="0" applyAlignment="0" applyProtection="0"/>
    <xf numFmtId="0" fontId="9" fillId="22" borderId="0" applyNumberFormat="0" applyBorder="0" applyAlignment="0" applyProtection="0"/>
    <xf numFmtId="4" fontId="21" fillId="26" borderId="376"/>
    <xf numFmtId="0" fontId="36" fillId="36" borderId="381" applyNumberFormat="0" applyAlignment="0" applyProtection="0"/>
    <xf numFmtId="0" fontId="1" fillId="5" borderId="0" applyNumberFormat="0" applyBorder="0" applyAlignment="0" applyProtection="0"/>
    <xf numFmtId="49" fontId="20" fillId="0" borderId="376" applyNumberFormat="0" applyFill="0" applyBorder="0" applyProtection="0">
      <alignment horizontal="left" vertical="center"/>
    </xf>
    <xf numFmtId="0" fontId="32" fillId="49" borderId="381" applyNumberFormat="0" applyAlignment="0" applyProtection="0"/>
    <xf numFmtId="0" fontId="1" fillId="20" borderId="0" applyNumberFormat="0" applyBorder="0" applyAlignment="0" applyProtection="0"/>
    <xf numFmtId="0" fontId="52" fillId="0" borderId="382" applyNumberFormat="0" applyFill="0" applyAlignment="0" applyProtection="0"/>
    <xf numFmtId="0" fontId="1" fillId="17" borderId="0" applyNumberFormat="0" applyBorder="0" applyAlignment="0" applyProtection="0"/>
    <xf numFmtId="0" fontId="32" fillId="49" borderId="381" applyNumberFormat="0" applyAlignment="0" applyProtection="0"/>
    <xf numFmtId="0" fontId="21" fillId="27" borderId="379">
      <alignment horizontal="left" vertical="center" wrapText="1" indent="2"/>
    </xf>
    <xf numFmtId="0" fontId="36" fillId="36" borderId="381" applyNumberFormat="0" applyAlignment="0" applyProtection="0"/>
    <xf numFmtId="0" fontId="21" fillId="26" borderId="376"/>
    <xf numFmtId="0" fontId="36" fillId="36" borderId="381" applyNumberFormat="0" applyAlignment="0" applyProtection="0"/>
    <xf numFmtId="0" fontId="1" fillId="9" borderId="0" applyNumberFormat="0" applyBorder="0" applyAlignment="0" applyProtection="0"/>
    <xf numFmtId="0" fontId="27" fillId="52" borderId="375" applyNumberFormat="0" applyFont="0" applyAlignment="0" applyProtection="0"/>
    <xf numFmtId="0" fontId="21" fillId="27" borderId="379">
      <alignment horizontal="left" vertical="center" wrapText="1" indent="2"/>
    </xf>
    <xf numFmtId="0" fontId="18" fillId="27" borderId="376">
      <alignment horizontal="right" vertical="center"/>
    </xf>
    <xf numFmtId="0" fontId="52" fillId="0" borderId="382" applyNumberFormat="0" applyFill="0" applyAlignment="0" applyProtection="0"/>
    <xf numFmtId="0" fontId="23" fillId="25" borderId="376">
      <alignment horizontal="right" vertical="center"/>
    </xf>
    <xf numFmtId="0" fontId="45" fillId="36" borderId="381" applyNumberFormat="0" applyAlignment="0" applyProtection="0"/>
    <xf numFmtId="0" fontId="33" fillId="49" borderId="381" applyNumberFormat="0" applyAlignment="0" applyProtection="0"/>
    <xf numFmtId="0" fontId="1" fillId="12" borderId="0" applyNumberFormat="0" applyBorder="0" applyAlignment="0" applyProtection="0"/>
    <xf numFmtId="0" fontId="37" fillId="0" borderId="382" applyNumberFormat="0" applyFill="0" applyAlignment="0" applyProtection="0"/>
    <xf numFmtId="167" fontId="21" fillId="53" borderId="376" applyNumberFormat="0" applyFont="0" applyBorder="0" applyAlignment="0" applyProtection="0">
      <alignment horizontal="right" vertical="center"/>
    </xf>
    <xf numFmtId="49" fontId="21" fillId="0" borderId="376" applyNumberFormat="0" applyFont="0" applyFill="0" applyBorder="0" applyProtection="0">
      <alignment horizontal="left" vertical="center" indent="2"/>
    </xf>
    <xf numFmtId="0" fontId="36" fillId="36" borderId="381" applyNumberFormat="0" applyAlignment="0" applyProtection="0"/>
    <xf numFmtId="0" fontId="21" fillId="27" borderId="379">
      <alignment horizontal="left" vertical="center" wrapText="1" indent="2"/>
    </xf>
    <xf numFmtId="0" fontId="49" fillId="49" borderId="181" applyNumberFormat="0" applyAlignment="0" applyProtection="0"/>
    <xf numFmtId="0" fontId="1" fillId="11" borderId="0" applyNumberFormat="0" applyBorder="0" applyAlignment="0" applyProtection="0"/>
    <xf numFmtId="0" fontId="36" fillId="36" borderId="381" applyNumberFormat="0" applyAlignment="0" applyProtection="0"/>
    <xf numFmtId="0" fontId="36" fillId="36" borderId="381" applyNumberFormat="0" applyAlignment="0" applyProtection="0"/>
    <xf numFmtId="49" fontId="21" fillId="0" borderId="377" applyNumberFormat="0" applyFont="0" applyFill="0" applyBorder="0" applyProtection="0">
      <alignment horizontal="left" vertical="center" indent="5"/>
    </xf>
    <xf numFmtId="0" fontId="1" fillId="11" borderId="0" applyNumberFormat="0" applyBorder="0" applyAlignment="0" applyProtection="0"/>
    <xf numFmtId="4" fontId="21" fillId="26" borderId="376"/>
    <xf numFmtId="0" fontId="37" fillId="0" borderId="382" applyNumberFormat="0" applyFill="0" applyAlignment="0" applyProtection="0"/>
    <xf numFmtId="0" fontId="18" fillId="27" borderId="378">
      <alignment horizontal="right" vertical="center"/>
    </xf>
    <xf numFmtId="0" fontId="33" fillId="49" borderId="381" applyNumberFormat="0" applyAlignment="0" applyProtection="0"/>
    <xf numFmtId="0" fontId="21" fillId="0" borderId="379">
      <alignment horizontal="left" vertical="center" wrapText="1" indent="2"/>
    </xf>
    <xf numFmtId="0" fontId="21" fillId="27" borderId="379">
      <alignment horizontal="left" vertical="center" wrapText="1" indent="2"/>
    </xf>
    <xf numFmtId="0" fontId="18" fillId="27" borderId="377">
      <alignment horizontal="right" vertical="center"/>
    </xf>
    <xf numFmtId="0" fontId="32" fillId="49" borderId="381" applyNumberFormat="0" applyAlignment="0" applyProtection="0"/>
    <xf numFmtId="0" fontId="37" fillId="0" borderId="382" applyNumberFormat="0" applyFill="0" applyAlignment="0" applyProtection="0"/>
    <xf numFmtId="0" fontId="49" fillId="49" borderId="181" applyNumberFormat="0" applyAlignment="0" applyProtection="0"/>
    <xf numFmtId="0" fontId="52" fillId="0" borderId="382" applyNumberFormat="0" applyFill="0" applyAlignment="0" applyProtection="0"/>
    <xf numFmtId="49" fontId="21" fillId="0" borderId="376" applyNumberFormat="0" applyFont="0" applyFill="0" applyBorder="0" applyProtection="0">
      <alignment horizontal="left" vertical="center" indent="2"/>
    </xf>
    <xf numFmtId="4" fontId="21" fillId="0" borderId="376" applyFill="0" applyBorder="0" applyProtection="0">
      <alignment horizontal="right" vertical="center"/>
    </xf>
    <xf numFmtId="4" fontId="18" fillId="25" borderId="376">
      <alignment horizontal="right" vertical="center"/>
    </xf>
    <xf numFmtId="167" fontId="21" fillId="53" borderId="376" applyNumberFormat="0" applyFont="0" applyBorder="0" applyAlignment="0" applyProtection="0">
      <alignment horizontal="right" vertical="center"/>
    </xf>
    <xf numFmtId="0" fontId="30" fillId="49" borderId="181" applyNumberFormat="0" applyAlignment="0" applyProtection="0"/>
    <xf numFmtId="0" fontId="21" fillId="0" borderId="379">
      <alignment horizontal="left" vertical="center" wrapText="1" indent="2"/>
    </xf>
    <xf numFmtId="0" fontId="49" fillId="49" borderId="181" applyNumberFormat="0" applyAlignment="0" applyProtection="0"/>
    <xf numFmtId="0" fontId="18" fillId="27" borderId="378">
      <alignment horizontal="right" vertical="center"/>
    </xf>
    <xf numFmtId="0" fontId="36" fillId="36" borderId="381" applyNumberFormat="0" applyAlignment="0" applyProtection="0"/>
    <xf numFmtId="0" fontId="18" fillId="27" borderId="378">
      <alignment horizontal="right" vertical="center"/>
    </xf>
    <xf numFmtId="4" fontId="18" fillId="27" borderId="376">
      <alignment horizontal="right" vertical="center"/>
    </xf>
    <xf numFmtId="0" fontId="18" fillId="27" borderId="376">
      <alignment horizontal="right" vertical="center"/>
    </xf>
    <xf numFmtId="0" fontId="30" fillId="49" borderId="181" applyNumberFormat="0" applyAlignment="0" applyProtection="0"/>
    <xf numFmtId="0" fontId="32" fillId="49" borderId="381" applyNumberFormat="0" applyAlignment="0" applyProtection="0"/>
    <xf numFmtId="0" fontId="37" fillId="0" borderId="382" applyNumberFormat="0" applyFill="0" applyAlignment="0" applyProtection="0"/>
    <xf numFmtId="0" fontId="21" fillId="26" borderId="376"/>
    <xf numFmtId="4" fontId="21" fillId="26" borderId="376"/>
    <xf numFmtId="4" fontId="18" fillId="27" borderId="376">
      <alignment horizontal="right" vertical="center"/>
    </xf>
    <xf numFmtId="0" fontId="23" fillId="25" borderId="376">
      <alignment horizontal="right" vertical="center"/>
    </xf>
    <xf numFmtId="0" fontId="36" fillId="36" borderId="381" applyNumberFormat="0" applyAlignment="0" applyProtection="0"/>
    <xf numFmtId="0" fontId="33" fillId="49" borderId="381" applyNumberFormat="0" applyAlignment="0" applyProtection="0"/>
    <xf numFmtId="4" fontId="21" fillId="0" borderId="376">
      <alignment horizontal="right" vertical="center"/>
    </xf>
    <xf numFmtId="0" fontId="21" fillId="27" borderId="379">
      <alignment horizontal="left" vertical="center" wrapText="1" indent="2"/>
    </xf>
    <xf numFmtId="0" fontId="21" fillId="0" borderId="379">
      <alignment horizontal="left" vertical="center" wrapText="1" indent="2"/>
    </xf>
    <xf numFmtId="0" fontId="49" fillId="49" borderId="181" applyNumberFormat="0" applyAlignment="0" applyProtection="0"/>
    <xf numFmtId="0" fontId="45" fillId="36" borderId="381" applyNumberFormat="0" applyAlignment="0" applyProtection="0"/>
    <xf numFmtId="0" fontId="32" fillId="49" borderId="381" applyNumberFormat="0" applyAlignment="0" applyProtection="0"/>
    <xf numFmtId="0" fontId="30" fillId="49" borderId="181" applyNumberFormat="0" applyAlignment="0" applyProtection="0"/>
    <xf numFmtId="0" fontId="18" fillId="27" borderId="378">
      <alignment horizontal="right" vertical="center"/>
    </xf>
    <xf numFmtId="0" fontId="23" fillId="25" borderId="376">
      <alignment horizontal="right" vertical="center"/>
    </xf>
    <xf numFmtId="4" fontId="18" fillId="25" borderId="376">
      <alignment horizontal="right" vertical="center"/>
    </xf>
    <xf numFmtId="4" fontId="18" fillId="27" borderId="376">
      <alignment horizontal="right" vertical="center"/>
    </xf>
    <xf numFmtId="49" fontId="21" fillId="0" borderId="377" applyNumberFormat="0" applyFont="0" applyFill="0" applyBorder="0" applyProtection="0">
      <alignment horizontal="left" vertical="center" indent="5"/>
    </xf>
    <xf numFmtId="4" fontId="21" fillId="0" borderId="376" applyFill="0" applyBorder="0" applyProtection="0">
      <alignment horizontal="right" vertical="center"/>
    </xf>
    <xf numFmtId="4" fontId="18" fillId="25" borderId="376">
      <alignment horizontal="right" vertical="center"/>
    </xf>
    <xf numFmtId="0" fontId="45" fillId="36" borderId="381" applyNumberFormat="0" applyAlignment="0" applyProtection="0"/>
    <xf numFmtId="0" fontId="36" fillId="36" borderId="381" applyNumberFormat="0" applyAlignment="0" applyProtection="0"/>
    <xf numFmtId="0" fontId="32" fillId="49" borderId="381" applyNumberFormat="0" applyAlignment="0" applyProtection="0"/>
    <xf numFmtId="0" fontId="21" fillId="27" borderId="379">
      <alignment horizontal="left" vertical="center" wrapText="1" indent="2"/>
    </xf>
    <xf numFmtId="0" fontId="21" fillId="0" borderId="379">
      <alignment horizontal="left" vertical="center" wrapText="1" indent="2"/>
    </xf>
    <xf numFmtId="0" fontId="21" fillId="27" borderId="379">
      <alignment horizontal="left" vertical="center" wrapText="1" indent="2"/>
    </xf>
    <xf numFmtId="4" fontId="18" fillId="27" borderId="376">
      <alignment horizontal="right" vertical="center"/>
    </xf>
    <xf numFmtId="0" fontId="33" fillId="49" borderId="381" applyNumberFormat="0" applyAlignment="0" applyProtection="0"/>
    <xf numFmtId="0" fontId="37" fillId="0" borderId="382" applyNumberFormat="0" applyFill="0" applyAlignment="0" applyProtection="0"/>
    <xf numFmtId="0" fontId="21" fillId="0" borderId="376">
      <alignment horizontal="right" vertical="center"/>
    </xf>
    <xf numFmtId="49" fontId="20" fillId="0" borderId="376" applyNumberFormat="0" applyFill="0" applyBorder="0" applyProtection="0">
      <alignment horizontal="left" vertical="center"/>
    </xf>
    <xf numFmtId="4" fontId="18" fillId="27" borderId="378">
      <alignment horizontal="right" vertical="center"/>
    </xf>
    <xf numFmtId="0" fontId="18" fillId="27" borderId="377">
      <alignment horizontal="right" vertical="center"/>
    </xf>
    <xf numFmtId="0" fontId="21" fillId="0" borderId="376">
      <alignment horizontal="right" vertical="center"/>
    </xf>
    <xf numFmtId="0" fontId="27" fillId="52" borderId="375" applyNumberFormat="0" applyFont="0" applyAlignment="0" applyProtection="0"/>
    <xf numFmtId="0" fontId="30" fillId="49" borderId="181" applyNumberFormat="0" applyAlignment="0" applyProtection="0"/>
    <xf numFmtId="0" fontId="18" fillId="27" borderId="376">
      <alignment horizontal="right" vertical="center"/>
    </xf>
    <xf numFmtId="0" fontId="21" fillId="0" borderId="376">
      <alignment horizontal="right" vertical="center"/>
    </xf>
    <xf numFmtId="0" fontId="30" fillId="49" borderId="181" applyNumberFormat="0" applyAlignment="0" applyProtection="0"/>
    <xf numFmtId="0" fontId="45" fillId="36" borderId="381" applyNumberFormat="0" applyAlignment="0" applyProtection="0"/>
    <xf numFmtId="0" fontId="49" fillId="49" borderId="181" applyNumberFormat="0" applyAlignment="0" applyProtection="0"/>
    <xf numFmtId="0" fontId="21" fillId="0" borderId="379">
      <alignment horizontal="left" vertical="center" wrapText="1" indent="2"/>
    </xf>
    <xf numFmtId="0" fontId="52" fillId="0" borderId="382" applyNumberFormat="0" applyFill="0" applyAlignment="0" applyProtection="0"/>
    <xf numFmtId="0" fontId="36" fillId="36" borderId="381" applyNumberFormat="0" applyAlignment="0" applyProtection="0"/>
    <xf numFmtId="0" fontId="21" fillId="27" borderId="379">
      <alignment horizontal="left" vertical="center" wrapText="1" indent="2"/>
    </xf>
    <xf numFmtId="0" fontId="45" fillId="36" borderId="381" applyNumberFormat="0" applyAlignment="0" applyProtection="0"/>
    <xf numFmtId="4" fontId="18" fillId="27" borderId="378">
      <alignment horizontal="right" vertical="center"/>
    </xf>
    <xf numFmtId="0" fontId="18" fillId="27" borderId="376">
      <alignment horizontal="right" vertical="center"/>
    </xf>
    <xf numFmtId="0" fontId="18" fillId="27" borderId="376">
      <alignment horizontal="right" vertical="center"/>
    </xf>
    <xf numFmtId="4" fontId="18" fillId="25" borderId="376">
      <alignment horizontal="right" vertical="center"/>
    </xf>
    <xf numFmtId="0" fontId="27" fillId="52" borderId="375" applyNumberFormat="0" applyFont="0" applyAlignment="0" applyProtection="0"/>
    <xf numFmtId="0" fontId="9" fillId="10" borderId="0" applyNumberFormat="0" applyBorder="0" applyAlignment="0" applyProtection="0"/>
    <xf numFmtId="0" fontId="9" fillId="22" borderId="0" applyNumberFormat="0" applyBorder="0" applyAlignment="0" applyProtection="0"/>
    <xf numFmtId="0" fontId="37" fillId="0" borderId="382" applyNumberFormat="0" applyFill="0" applyAlignment="0" applyProtection="0"/>
    <xf numFmtId="49" fontId="20" fillId="0" borderId="376" applyNumberFormat="0" applyFill="0" applyBorder="0" applyProtection="0">
      <alignment horizontal="left" vertical="center"/>
    </xf>
    <xf numFmtId="49" fontId="21" fillId="0" borderId="376" applyNumberFormat="0" applyFont="0" applyFill="0" applyBorder="0" applyProtection="0">
      <alignment horizontal="left" vertical="center" indent="2"/>
    </xf>
    <xf numFmtId="0" fontId="23" fillId="25" borderId="376">
      <alignment horizontal="right" vertical="center"/>
    </xf>
    <xf numFmtId="0" fontId="21" fillId="27" borderId="379">
      <alignment horizontal="left" vertical="center" wrapText="1" indent="2"/>
    </xf>
    <xf numFmtId="0" fontId="33" fillId="49" borderId="381" applyNumberFormat="0" applyAlignment="0" applyProtection="0"/>
    <xf numFmtId="0" fontId="9" fillId="16"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0" fontId="9" fillId="13"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4" fontId="21" fillId="26" borderId="376"/>
    <xf numFmtId="0" fontId="36" fillId="36" borderId="381" applyNumberFormat="0" applyAlignment="0" applyProtection="0"/>
    <xf numFmtId="0" fontId="33" fillId="49" borderId="381" applyNumberFormat="0" applyAlignment="0" applyProtection="0"/>
    <xf numFmtId="0" fontId="52" fillId="0" borderId="382" applyNumberFormat="0" applyFill="0" applyAlignment="0" applyProtection="0"/>
    <xf numFmtId="4" fontId="18" fillId="27" borderId="376">
      <alignment horizontal="right" vertical="center"/>
    </xf>
    <xf numFmtId="0" fontId="21" fillId="26" borderId="376"/>
    <xf numFmtId="0" fontId="32" fillId="49" borderId="381" applyNumberFormat="0" applyAlignment="0" applyProtection="0"/>
    <xf numFmtId="0" fontId="18" fillId="25" borderId="376">
      <alignment horizontal="right" vertical="center"/>
    </xf>
    <xf numFmtId="0" fontId="21" fillId="0" borderId="376">
      <alignment horizontal="right" vertical="center"/>
    </xf>
    <xf numFmtId="0" fontId="52" fillId="0" borderId="382" applyNumberFormat="0" applyFill="0" applyAlignment="0" applyProtection="0"/>
    <xf numFmtId="0" fontId="21" fillId="25" borderId="377">
      <alignment horizontal="left" vertical="center"/>
    </xf>
    <xf numFmtId="0" fontId="45" fillId="36" borderId="381" applyNumberFormat="0" applyAlignment="0" applyProtection="0"/>
    <xf numFmtId="167" fontId="21" fillId="53" borderId="376" applyNumberFormat="0" applyFont="0" applyBorder="0" applyAlignment="0" applyProtection="0">
      <alignment horizontal="right" vertical="center"/>
    </xf>
    <xf numFmtId="0" fontId="27" fillId="52" borderId="375" applyNumberFormat="0" applyFont="0" applyAlignment="0" applyProtection="0"/>
    <xf numFmtId="0" fontId="21" fillId="0" borderId="379">
      <alignment horizontal="left" vertical="center" wrapText="1" indent="2"/>
    </xf>
    <xf numFmtId="4" fontId="21" fillId="26" borderId="376"/>
    <xf numFmtId="49" fontId="20" fillId="0" borderId="376" applyNumberFormat="0" applyFill="0" applyBorder="0" applyProtection="0">
      <alignment horizontal="left" vertical="center"/>
    </xf>
    <xf numFmtId="0" fontId="21" fillId="0" borderId="376">
      <alignment horizontal="right" vertical="center"/>
    </xf>
    <xf numFmtId="4" fontId="18" fillId="27" borderId="378">
      <alignment horizontal="right" vertical="center"/>
    </xf>
    <xf numFmtId="4" fontId="18" fillId="27" borderId="376">
      <alignment horizontal="right" vertical="center"/>
    </xf>
    <xf numFmtId="4" fontId="18" fillId="27" borderId="376">
      <alignment horizontal="right" vertical="center"/>
    </xf>
    <xf numFmtId="0" fontId="23" fillId="25" borderId="376">
      <alignment horizontal="right" vertical="center"/>
    </xf>
    <xf numFmtId="0" fontId="18" fillId="25" borderId="376">
      <alignment horizontal="right" vertical="center"/>
    </xf>
    <xf numFmtId="49" fontId="21" fillId="0" borderId="376" applyNumberFormat="0" applyFont="0" applyFill="0" applyBorder="0" applyProtection="0">
      <alignment horizontal="left" vertical="center" indent="2"/>
    </xf>
    <xf numFmtId="0" fontId="45" fillId="36" borderId="381" applyNumberFormat="0" applyAlignment="0" applyProtection="0"/>
    <xf numFmtId="0" fontId="30" fillId="49" borderId="181" applyNumberFormat="0" applyAlignment="0" applyProtection="0"/>
    <xf numFmtId="49" fontId="21" fillId="0" borderId="376" applyNumberFormat="0" applyFont="0" applyFill="0" applyBorder="0" applyProtection="0">
      <alignment horizontal="left" vertical="center" indent="2"/>
    </xf>
    <xf numFmtId="0" fontId="36" fillId="36" borderId="381" applyNumberFormat="0" applyAlignment="0" applyProtection="0"/>
    <xf numFmtId="4" fontId="21" fillId="0" borderId="376" applyFill="0" applyBorder="0" applyProtection="0">
      <alignment horizontal="right" vertical="center"/>
    </xf>
    <xf numFmtId="0" fontId="33" fillId="49" borderId="381" applyNumberFormat="0" applyAlignment="0" applyProtection="0"/>
    <xf numFmtId="0" fontId="52" fillId="0" borderId="382" applyNumberFormat="0" applyFill="0" applyAlignment="0" applyProtection="0"/>
    <xf numFmtId="0" fontId="49" fillId="49" borderId="181" applyNumberFormat="0" applyAlignment="0" applyProtection="0"/>
    <xf numFmtId="0" fontId="21" fillId="0" borderId="376" applyNumberFormat="0" applyFill="0" applyAlignment="0" applyProtection="0"/>
    <xf numFmtId="4" fontId="21" fillId="0" borderId="376">
      <alignment horizontal="right" vertical="center"/>
    </xf>
    <xf numFmtId="0" fontId="21" fillId="0" borderId="376">
      <alignment horizontal="right" vertical="center"/>
    </xf>
    <xf numFmtId="0" fontId="45" fillId="36" borderId="381" applyNumberFormat="0" applyAlignment="0" applyProtection="0"/>
    <xf numFmtId="0" fontId="30" fillId="49" borderId="181" applyNumberFormat="0" applyAlignment="0" applyProtection="0"/>
    <xf numFmtId="0" fontId="32" fillId="49" borderId="381" applyNumberFormat="0" applyAlignment="0" applyProtection="0"/>
    <xf numFmtId="0" fontId="21" fillId="27" borderId="379">
      <alignment horizontal="left" vertical="center" wrapText="1" indent="2"/>
    </xf>
    <xf numFmtId="0" fontId="33" fillId="49" borderId="381" applyNumberFormat="0" applyAlignment="0" applyProtection="0"/>
    <xf numFmtId="0" fontId="33" fillId="49" borderId="381" applyNumberFormat="0" applyAlignment="0" applyProtection="0"/>
    <xf numFmtId="4" fontId="18" fillId="27" borderId="377">
      <alignment horizontal="right" vertical="center"/>
    </xf>
    <xf numFmtId="0" fontId="18" fillId="27" borderId="377">
      <alignment horizontal="right" vertical="center"/>
    </xf>
    <xf numFmtId="0" fontId="18" fillId="27" borderId="376">
      <alignment horizontal="right" vertical="center"/>
    </xf>
    <xf numFmtId="4" fontId="23" fillId="25" borderId="376">
      <alignment horizontal="right" vertical="center"/>
    </xf>
    <xf numFmtId="0" fontId="36" fillId="36" borderId="381" applyNumberFormat="0" applyAlignment="0" applyProtection="0"/>
    <xf numFmtId="0" fontId="37" fillId="0" borderId="382" applyNumberFormat="0" applyFill="0" applyAlignment="0" applyProtection="0"/>
    <xf numFmtId="0" fontId="52" fillId="0" borderId="382" applyNumberFormat="0" applyFill="0" applyAlignment="0" applyProtection="0"/>
    <xf numFmtId="0" fontId="27" fillId="52" borderId="375" applyNumberFormat="0" applyFont="0" applyAlignment="0" applyProtection="0"/>
    <xf numFmtId="0" fontId="45" fillId="36" borderId="381" applyNumberFormat="0" applyAlignment="0" applyProtection="0"/>
    <xf numFmtId="49" fontId="20" fillId="0" borderId="376" applyNumberFormat="0" applyFill="0" applyBorder="0" applyProtection="0">
      <alignment horizontal="left" vertical="center"/>
    </xf>
    <xf numFmtId="0" fontId="21" fillId="27" borderId="379">
      <alignment horizontal="left" vertical="center" wrapText="1" indent="2"/>
    </xf>
    <xf numFmtId="0" fontId="33" fillId="49" borderId="381" applyNumberFormat="0" applyAlignment="0" applyProtection="0"/>
    <xf numFmtId="0" fontId="21" fillId="0" borderId="379">
      <alignment horizontal="left" vertical="center" wrapText="1" indent="2"/>
    </xf>
    <xf numFmtId="0" fontId="27" fillId="52" borderId="375" applyNumberFormat="0" applyFont="0" applyAlignment="0" applyProtection="0"/>
    <xf numFmtId="0" fontId="19" fillId="52" borderId="375" applyNumberFormat="0" applyFont="0" applyAlignment="0" applyProtection="0"/>
    <xf numFmtId="0" fontId="49" fillId="49" borderId="181" applyNumberFormat="0" applyAlignment="0" applyProtection="0"/>
    <xf numFmtId="0" fontId="52" fillId="0" borderId="382" applyNumberFormat="0" applyFill="0" applyAlignment="0" applyProtection="0"/>
    <xf numFmtId="4" fontId="21" fillId="26" borderId="376"/>
    <xf numFmtId="0" fontId="18" fillId="27" borderId="376">
      <alignment horizontal="right" vertical="center"/>
    </xf>
    <xf numFmtId="0" fontId="52" fillId="0" borderId="382" applyNumberFormat="0" applyFill="0" applyAlignment="0" applyProtection="0"/>
    <xf numFmtId="4" fontId="18" fillId="27" borderId="378">
      <alignment horizontal="right" vertical="center"/>
    </xf>
    <xf numFmtId="0" fontId="32" fillId="49" borderId="381" applyNumberFormat="0" applyAlignment="0" applyProtection="0"/>
    <xf numFmtId="0" fontId="18" fillId="27" borderId="377">
      <alignment horizontal="right" vertical="center"/>
    </xf>
    <xf numFmtId="0" fontId="33" fillId="49" borderId="381" applyNumberFormat="0" applyAlignment="0" applyProtection="0"/>
    <xf numFmtId="0" fontId="37" fillId="0" borderId="382" applyNumberFormat="0" applyFill="0" applyAlignment="0" applyProtection="0"/>
    <xf numFmtId="0" fontId="27" fillId="52" borderId="375" applyNumberFormat="0" applyFont="0" applyAlignment="0" applyProtection="0"/>
    <xf numFmtId="4" fontId="18" fillId="27" borderId="377">
      <alignment horizontal="right" vertical="center"/>
    </xf>
    <xf numFmtId="0" fontId="21" fillId="27" borderId="379">
      <alignment horizontal="left" vertical="center" wrapText="1" indent="2"/>
    </xf>
    <xf numFmtId="0" fontId="21" fillId="26" borderId="376"/>
    <xf numFmtId="167" fontId="21" fillId="53" borderId="376" applyNumberFormat="0" applyFont="0" applyBorder="0" applyAlignment="0" applyProtection="0">
      <alignment horizontal="right" vertical="center"/>
    </xf>
    <xf numFmtId="0" fontId="21" fillId="0" borderId="376" applyNumberFormat="0" applyFill="0" applyAlignment="0" applyProtection="0"/>
    <xf numFmtId="4" fontId="21" fillId="0" borderId="376" applyFill="0" applyBorder="0" applyProtection="0">
      <alignment horizontal="right" vertical="center"/>
    </xf>
    <xf numFmtId="4" fontId="18" fillId="25" borderId="376">
      <alignment horizontal="right" vertical="center"/>
    </xf>
    <xf numFmtId="0" fontId="37" fillId="0" borderId="382" applyNumberFormat="0" applyFill="0" applyAlignment="0" applyProtection="0"/>
    <xf numFmtId="49" fontId="20" fillId="0" borderId="376" applyNumberFormat="0" applyFill="0" applyBorder="0" applyProtection="0">
      <alignment horizontal="left" vertical="center"/>
    </xf>
    <xf numFmtId="49" fontId="21" fillId="0" borderId="377" applyNumberFormat="0" applyFont="0" applyFill="0" applyBorder="0" applyProtection="0">
      <alignment horizontal="left" vertical="center" indent="5"/>
    </xf>
    <xf numFmtId="0" fontId="21" fillId="25" borderId="377">
      <alignment horizontal="left" vertical="center"/>
    </xf>
    <xf numFmtId="0" fontId="33" fillId="49" borderId="381" applyNumberFormat="0" applyAlignment="0" applyProtection="0"/>
    <xf numFmtId="4" fontId="18" fillId="27" borderId="378">
      <alignment horizontal="right" vertical="center"/>
    </xf>
    <xf numFmtId="0" fontId="45" fillId="36" borderId="381" applyNumberFormat="0" applyAlignment="0" applyProtection="0"/>
    <xf numFmtId="0" fontId="45" fillId="36" borderId="381" applyNumberFormat="0" applyAlignment="0" applyProtection="0"/>
    <xf numFmtId="0" fontId="27" fillId="52" borderId="375" applyNumberFormat="0" applyFont="0" applyAlignment="0" applyProtection="0"/>
    <xf numFmtId="0" fontId="49" fillId="49" borderId="181" applyNumberFormat="0" applyAlignment="0" applyProtection="0"/>
    <xf numFmtId="0" fontId="52" fillId="0" borderId="382" applyNumberFormat="0" applyFill="0" applyAlignment="0" applyProtection="0"/>
    <xf numFmtId="0" fontId="18" fillId="27" borderId="376">
      <alignment horizontal="right" vertical="center"/>
    </xf>
    <xf numFmtId="0" fontId="19" fillId="52" borderId="375" applyNumberFormat="0" applyFont="0" applyAlignment="0" applyProtection="0"/>
    <xf numFmtId="4" fontId="21" fillId="0" borderId="376">
      <alignment horizontal="right" vertical="center"/>
    </xf>
    <xf numFmtId="0" fontId="52" fillId="0" borderId="382" applyNumberFormat="0" applyFill="0" applyAlignment="0" applyProtection="0"/>
    <xf numFmtId="0" fontId="18" fillId="27" borderId="376">
      <alignment horizontal="right" vertical="center"/>
    </xf>
    <xf numFmtId="0" fontId="18" fillId="27" borderId="376">
      <alignment horizontal="right" vertical="center"/>
    </xf>
    <xf numFmtId="4" fontId="23" fillId="25" borderId="376">
      <alignment horizontal="right" vertical="center"/>
    </xf>
    <xf numFmtId="0" fontId="18" fillId="25" borderId="376">
      <alignment horizontal="right" vertical="center"/>
    </xf>
    <xf numFmtId="4" fontId="18" fillId="25" borderId="376">
      <alignment horizontal="right" vertical="center"/>
    </xf>
    <xf numFmtId="0" fontId="23" fillId="25" borderId="376">
      <alignment horizontal="right" vertical="center"/>
    </xf>
    <xf numFmtId="4" fontId="23" fillId="25" borderId="376">
      <alignment horizontal="right" vertical="center"/>
    </xf>
    <xf numFmtId="0" fontId="18" fillId="27" borderId="376">
      <alignment horizontal="right" vertical="center"/>
    </xf>
    <xf numFmtId="4" fontId="18" fillId="27" borderId="376">
      <alignment horizontal="right" vertical="center"/>
    </xf>
    <xf numFmtId="0" fontId="18" fillId="27" borderId="376">
      <alignment horizontal="right" vertical="center"/>
    </xf>
    <xf numFmtId="4" fontId="18" fillId="27" borderId="376">
      <alignment horizontal="right" vertical="center"/>
    </xf>
    <xf numFmtId="0" fontId="18" fillId="27" borderId="377">
      <alignment horizontal="right" vertical="center"/>
    </xf>
    <xf numFmtId="4" fontId="18" fillId="27" borderId="377">
      <alignment horizontal="right" vertical="center"/>
    </xf>
    <xf numFmtId="0" fontId="18" fillId="27" borderId="378">
      <alignment horizontal="right" vertical="center"/>
    </xf>
    <xf numFmtId="4" fontId="18" fillId="27" borderId="378">
      <alignment horizontal="right" vertical="center"/>
    </xf>
    <xf numFmtId="0" fontId="33" fillId="49" borderId="381" applyNumberFormat="0" applyAlignment="0" applyProtection="0"/>
    <xf numFmtId="0" fontId="21" fillId="27" borderId="379">
      <alignment horizontal="left" vertical="center" wrapText="1" indent="2"/>
    </xf>
    <xf numFmtId="0" fontId="21" fillId="0" borderId="379">
      <alignment horizontal="left" vertical="center" wrapText="1" indent="2"/>
    </xf>
    <xf numFmtId="0" fontId="21" fillId="25" borderId="377">
      <alignment horizontal="left" vertical="center"/>
    </xf>
    <xf numFmtId="0" fontId="45" fillId="36" borderId="381" applyNumberFormat="0" applyAlignment="0" applyProtection="0"/>
    <xf numFmtId="0" fontId="21" fillId="0" borderId="376">
      <alignment horizontal="right" vertical="center"/>
    </xf>
    <xf numFmtId="4" fontId="21" fillId="0" borderId="376">
      <alignment horizontal="right" vertical="center"/>
    </xf>
    <xf numFmtId="0" fontId="21" fillId="0" borderId="376" applyNumberFormat="0" applyFill="0" applyAlignment="0" applyProtection="0"/>
    <xf numFmtId="0" fontId="49" fillId="49" borderId="181" applyNumberFormat="0" applyAlignment="0" applyProtection="0"/>
    <xf numFmtId="167" fontId="21" fillId="53" borderId="376" applyNumberFormat="0" applyFont="0" applyBorder="0" applyAlignment="0" applyProtection="0">
      <alignment horizontal="right" vertical="center"/>
    </xf>
    <xf numFmtId="0" fontId="21" fillId="26" borderId="376"/>
    <xf numFmtId="4" fontId="21" fillId="26" borderId="376"/>
    <xf numFmtId="0" fontId="52" fillId="0" borderId="382" applyNumberFormat="0" applyFill="0" applyAlignment="0" applyProtection="0"/>
    <xf numFmtId="0" fontId="19" fillId="52" borderId="375" applyNumberFormat="0" applyFont="0" applyAlignment="0" applyProtection="0"/>
    <xf numFmtId="0" fontId="27" fillId="52" borderId="375" applyNumberFormat="0" applyFont="0" applyAlignment="0" applyProtection="0"/>
    <xf numFmtId="0" fontId="21" fillId="0" borderId="376" applyNumberFormat="0" applyFill="0" applyAlignment="0" applyProtection="0"/>
    <xf numFmtId="0" fontId="37" fillId="0" borderId="382" applyNumberFormat="0" applyFill="0" applyAlignment="0" applyProtection="0"/>
    <xf numFmtId="0" fontId="52" fillId="0" borderId="382" applyNumberFormat="0" applyFill="0" applyAlignment="0" applyProtection="0"/>
    <xf numFmtId="0" fontId="36" fillId="36" borderId="381" applyNumberFormat="0" applyAlignment="0" applyProtection="0"/>
    <xf numFmtId="0" fontId="33" fillId="49" borderId="381" applyNumberFormat="0" applyAlignment="0" applyProtection="0"/>
    <xf numFmtId="4" fontId="23" fillId="25" borderId="376">
      <alignment horizontal="right" vertical="center"/>
    </xf>
    <xf numFmtId="0" fontId="18" fillId="25" borderId="376">
      <alignment horizontal="right" vertical="center"/>
    </xf>
    <xf numFmtId="167" fontId="21" fillId="53" borderId="376" applyNumberFormat="0" applyFont="0" applyBorder="0" applyAlignment="0" applyProtection="0">
      <alignment horizontal="right" vertical="center"/>
    </xf>
    <xf numFmtId="0" fontId="37" fillId="0" borderId="382" applyNumberFormat="0" applyFill="0" applyAlignment="0" applyProtection="0"/>
    <xf numFmtId="49" fontId="21" fillId="0" borderId="376" applyNumberFormat="0" applyFont="0" applyFill="0" applyBorder="0" applyProtection="0">
      <alignment horizontal="left" vertical="center" indent="2"/>
    </xf>
    <xf numFmtId="49" fontId="21" fillId="0" borderId="377" applyNumberFormat="0" applyFont="0" applyFill="0" applyBorder="0" applyProtection="0">
      <alignment horizontal="left" vertical="center" indent="5"/>
    </xf>
    <xf numFmtId="49" fontId="21" fillId="0" borderId="376" applyNumberFormat="0" applyFont="0" applyFill="0" applyBorder="0" applyProtection="0">
      <alignment horizontal="left" vertical="center" indent="2"/>
    </xf>
    <xf numFmtId="4" fontId="21" fillId="0" borderId="376" applyFill="0" applyBorder="0" applyProtection="0">
      <alignment horizontal="right" vertical="center"/>
    </xf>
    <xf numFmtId="49" fontId="20" fillId="0" borderId="376" applyNumberFormat="0" applyFill="0" applyBorder="0" applyProtection="0">
      <alignment horizontal="left" vertical="center"/>
    </xf>
    <xf numFmtId="0" fontId="21" fillId="0" borderId="379">
      <alignment horizontal="left" vertical="center" wrapText="1" indent="2"/>
    </xf>
    <xf numFmtId="0" fontId="49" fillId="49" borderId="181" applyNumberFormat="0" applyAlignment="0" applyProtection="0"/>
    <xf numFmtId="0" fontId="18" fillId="27" borderId="378">
      <alignment horizontal="right" vertical="center"/>
    </xf>
    <xf numFmtId="0" fontId="36" fillId="36" borderId="381" applyNumberFormat="0" applyAlignment="0" applyProtection="0"/>
    <xf numFmtId="0" fontId="18" fillId="27" borderId="378">
      <alignment horizontal="right" vertical="center"/>
    </xf>
    <xf numFmtId="4" fontId="18" fillId="27" borderId="376">
      <alignment horizontal="right" vertical="center"/>
    </xf>
    <xf numFmtId="0" fontId="18" fillId="27" borderId="376">
      <alignment horizontal="right" vertical="center"/>
    </xf>
    <xf numFmtId="0" fontId="30" fillId="49" borderId="181" applyNumberFormat="0" applyAlignment="0" applyProtection="0"/>
    <xf numFmtId="0" fontId="32" fillId="49" borderId="381" applyNumberFormat="0" applyAlignment="0" applyProtection="0"/>
    <xf numFmtId="0" fontId="37" fillId="0" borderId="382" applyNumberFormat="0" applyFill="0" applyAlignment="0" applyProtection="0"/>
    <xf numFmtId="0" fontId="21" fillId="26" borderId="376"/>
    <xf numFmtId="4" fontId="21" fillId="26" borderId="376"/>
    <xf numFmtId="4" fontId="18" fillId="27" borderId="376">
      <alignment horizontal="right" vertical="center"/>
    </xf>
    <xf numFmtId="0" fontId="23" fillId="25" borderId="376">
      <alignment horizontal="right" vertical="center"/>
    </xf>
    <xf numFmtId="0" fontId="36" fillId="36" borderId="381" applyNumberFormat="0" applyAlignment="0" applyProtection="0"/>
    <xf numFmtId="0" fontId="33" fillId="49" borderId="381" applyNumberFormat="0" applyAlignment="0" applyProtection="0"/>
    <xf numFmtId="4" fontId="21" fillId="0" borderId="376">
      <alignment horizontal="right" vertical="center"/>
    </xf>
    <xf numFmtId="0" fontId="21" fillId="27" borderId="379">
      <alignment horizontal="left" vertical="center" wrapText="1" indent="2"/>
    </xf>
    <xf numFmtId="0" fontId="21" fillId="0" borderId="379">
      <alignment horizontal="left" vertical="center" wrapText="1" indent="2"/>
    </xf>
    <xf numFmtId="0" fontId="49" fillId="49" borderId="181" applyNumberFormat="0" applyAlignment="0" applyProtection="0"/>
    <xf numFmtId="0" fontId="45" fillId="36" borderId="381" applyNumberFormat="0" applyAlignment="0" applyProtection="0"/>
    <xf numFmtId="0" fontId="32" fillId="49" borderId="381" applyNumberFormat="0" applyAlignment="0" applyProtection="0"/>
    <xf numFmtId="0" fontId="30" fillId="49" borderId="181" applyNumberFormat="0" applyAlignment="0" applyProtection="0"/>
    <xf numFmtId="0" fontId="18" fillId="27" borderId="378">
      <alignment horizontal="right" vertical="center"/>
    </xf>
    <xf numFmtId="0" fontId="23" fillId="25" borderId="376">
      <alignment horizontal="right" vertical="center"/>
    </xf>
    <xf numFmtId="4" fontId="18" fillId="25" borderId="376">
      <alignment horizontal="right" vertical="center"/>
    </xf>
    <xf numFmtId="4" fontId="18" fillId="27" borderId="376">
      <alignment horizontal="right" vertical="center"/>
    </xf>
    <xf numFmtId="49" fontId="21" fillId="0" borderId="377" applyNumberFormat="0" applyFont="0" applyFill="0" applyBorder="0" applyProtection="0">
      <alignment horizontal="left" vertical="center" indent="5"/>
    </xf>
    <xf numFmtId="4" fontId="21" fillId="0" borderId="376" applyFill="0" applyBorder="0" applyProtection="0">
      <alignment horizontal="right" vertical="center"/>
    </xf>
    <xf numFmtId="4" fontId="18" fillId="25" borderId="376">
      <alignment horizontal="right" vertical="center"/>
    </xf>
    <xf numFmtId="0" fontId="45" fillId="36" borderId="381" applyNumberFormat="0" applyAlignment="0" applyProtection="0"/>
    <xf numFmtId="0" fontId="36" fillId="36" borderId="381" applyNumberFormat="0" applyAlignment="0" applyProtection="0"/>
    <xf numFmtId="0" fontId="32" fillId="49" borderId="381" applyNumberFormat="0" applyAlignment="0" applyProtection="0"/>
    <xf numFmtId="0" fontId="21" fillId="27" borderId="379">
      <alignment horizontal="left" vertical="center" wrapText="1" indent="2"/>
    </xf>
    <xf numFmtId="0" fontId="21" fillId="0" borderId="379">
      <alignment horizontal="left" vertical="center" wrapText="1" indent="2"/>
    </xf>
    <xf numFmtId="0" fontId="21" fillId="27" borderId="379">
      <alignment horizontal="left" vertical="center" wrapText="1" indent="2"/>
    </xf>
    <xf numFmtId="0" fontId="21" fillId="0" borderId="379">
      <alignment horizontal="left" vertical="center" wrapText="1" indent="2"/>
    </xf>
    <xf numFmtId="0" fontId="30" fillId="49" borderId="181" applyNumberFormat="0" applyAlignment="0" applyProtection="0"/>
    <xf numFmtId="0" fontId="32" fillId="49" borderId="381" applyNumberFormat="0" applyAlignment="0" applyProtection="0"/>
    <xf numFmtId="0" fontId="33" fillId="49" borderId="381" applyNumberFormat="0" applyAlignment="0" applyProtection="0"/>
    <xf numFmtId="0" fontId="36" fillId="36" borderId="381" applyNumberFormat="0" applyAlignment="0" applyProtection="0"/>
    <xf numFmtId="0" fontId="37" fillId="0" borderId="382" applyNumberFormat="0" applyFill="0" applyAlignment="0" applyProtection="0"/>
    <xf numFmtId="0" fontId="45" fillId="36" borderId="381" applyNumberFormat="0" applyAlignment="0" applyProtection="0"/>
    <xf numFmtId="0" fontId="27" fillId="52" borderId="375" applyNumberFormat="0" applyFont="0" applyAlignment="0" applyProtection="0"/>
    <xf numFmtId="0" fontId="19" fillId="52" borderId="375" applyNumberFormat="0" applyFont="0" applyAlignment="0" applyProtection="0"/>
    <xf numFmtId="0" fontId="49" fillId="49" borderId="181" applyNumberFormat="0" applyAlignment="0" applyProtection="0"/>
    <xf numFmtId="0" fontId="52" fillId="0" borderId="382" applyNumberFormat="0" applyFill="0" applyAlignment="0" applyProtection="0"/>
    <xf numFmtId="0" fontId="33" fillId="49" borderId="381" applyNumberFormat="0" applyAlignment="0" applyProtection="0"/>
    <xf numFmtId="0" fontId="45" fillId="36" borderId="381" applyNumberFormat="0" applyAlignment="0" applyProtection="0"/>
    <xf numFmtId="0" fontId="27" fillId="52" borderId="375" applyNumberFormat="0" applyFont="0" applyAlignment="0" applyProtection="0"/>
    <xf numFmtId="0" fontId="49" fillId="49" borderId="181" applyNumberFormat="0" applyAlignment="0" applyProtection="0"/>
    <xf numFmtId="0" fontId="52" fillId="0" borderId="382" applyNumberFormat="0" applyFill="0" applyAlignment="0" applyProtection="0"/>
    <xf numFmtId="0" fontId="23" fillId="25" borderId="376">
      <alignment horizontal="right" vertical="center"/>
    </xf>
    <xf numFmtId="0" fontId="52" fillId="0" borderId="382" applyNumberFormat="0" applyFill="0" applyAlignment="0" applyProtection="0"/>
    <xf numFmtId="0" fontId="33" fillId="49" borderId="381" applyNumberFormat="0" applyAlignment="0" applyProtection="0"/>
    <xf numFmtId="0" fontId="32" fillId="49" borderId="381" applyNumberFormat="0" applyAlignment="0" applyProtection="0"/>
    <xf numFmtId="4" fontId="18" fillId="27" borderId="376">
      <alignment horizontal="right" vertical="center"/>
    </xf>
    <xf numFmtId="0" fontId="32" fillId="49" borderId="381" applyNumberFormat="0" applyAlignment="0" applyProtection="0"/>
    <xf numFmtId="0" fontId="45" fillId="36" borderId="381" applyNumberFormat="0" applyAlignment="0" applyProtection="0"/>
    <xf numFmtId="0" fontId="49" fillId="49" borderId="181" applyNumberFormat="0" applyAlignment="0" applyProtection="0"/>
    <xf numFmtId="0" fontId="52" fillId="0" borderId="382" applyNumberFormat="0" applyFill="0" applyAlignment="0" applyProtection="0"/>
    <xf numFmtId="0" fontId="30" fillId="49" borderId="181" applyNumberFormat="0" applyAlignment="0" applyProtection="0"/>
    <xf numFmtId="0" fontId="32" fillId="49" borderId="381" applyNumberFormat="0" applyAlignment="0" applyProtection="0"/>
    <xf numFmtId="0" fontId="37" fillId="0" borderId="382" applyNumberFormat="0" applyFill="0" applyAlignment="0" applyProtection="0"/>
    <xf numFmtId="49" fontId="21" fillId="0" borderId="376" applyNumberFormat="0" applyFont="0" applyFill="0" applyBorder="0" applyProtection="0">
      <alignment horizontal="left" vertical="center" indent="2"/>
    </xf>
    <xf numFmtId="0" fontId="18" fillId="25" borderId="376">
      <alignment horizontal="right" vertical="center"/>
    </xf>
    <xf numFmtId="4" fontId="18" fillId="25" borderId="376">
      <alignment horizontal="right" vertical="center"/>
    </xf>
    <xf numFmtId="0" fontId="23" fillId="25" borderId="376">
      <alignment horizontal="right" vertical="center"/>
    </xf>
    <xf numFmtId="4" fontId="23" fillId="25" borderId="376">
      <alignment horizontal="right" vertical="center"/>
    </xf>
    <xf numFmtId="0" fontId="18" fillId="27" borderId="376">
      <alignment horizontal="right" vertical="center"/>
    </xf>
    <xf numFmtId="4" fontId="18" fillId="27" borderId="376">
      <alignment horizontal="right" vertical="center"/>
    </xf>
    <xf numFmtId="0" fontId="18" fillId="27" borderId="376">
      <alignment horizontal="right" vertical="center"/>
    </xf>
    <xf numFmtId="4" fontId="18" fillId="27" borderId="376">
      <alignment horizontal="right" vertical="center"/>
    </xf>
    <xf numFmtId="0" fontId="36" fillId="36" borderId="381" applyNumberFormat="0" applyAlignment="0" applyProtection="0"/>
    <xf numFmtId="0" fontId="21" fillId="0" borderId="376">
      <alignment horizontal="right" vertical="center"/>
    </xf>
    <xf numFmtId="4" fontId="21" fillId="0" borderId="376">
      <alignment horizontal="right" vertical="center"/>
    </xf>
    <xf numFmtId="4" fontId="21" fillId="0" borderId="376" applyFill="0" applyBorder="0" applyProtection="0">
      <alignment horizontal="right" vertical="center"/>
    </xf>
    <xf numFmtId="49" fontId="20" fillId="0" borderId="376" applyNumberFormat="0" applyFill="0" applyBorder="0" applyProtection="0">
      <alignment horizontal="left" vertical="center"/>
    </xf>
    <xf numFmtId="0" fontId="21" fillId="0" borderId="376" applyNumberFormat="0" applyFill="0" applyAlignment="0" applyProtection="0"/>
    <xf numFmtId="167" fontId="21" fillId="53" borderId="376" applyNumberFormat="0" applyFont="0" applyBorder="0" applyAlignment="0" applyProtection="0">
      <alignment horizontal="right" vertical="center"/>
    </xf>
    <xf numFmtId="0" fontId="21" fillId="26" borderId="376"/>
    <xf numFmtId="4" fontId="21" fillId="26" borderId="376"/>
    <xf numFmtId="4" fontId="18" fillId="27" borderId="376">
      <alignment horizontal="right" vertical="center"/>
    </xf>
    <xf numFmtId="0" fontId="21" fillId="26" borderId="376"/>
    <xf numFmtId="0" fontId="32" fillId="49" borderId="381" applyNumberFormat="0" applyAlignment="0" applyProtection="0"/>
    <xf numFmtId="0" fontId="18" fillId="25" borderId="376">
      <alignment horizontal="right" vertical="center"/>
    </xf>
    <xf numFmtId="0" fontId="21" fillId="0" borderId="376">
      <alignment horizontal="right" vertical="center"/>
    </xf>
    <xf numFmtId="0" fontId="52" fillId="0" borderId="382" applyNumberFormat="0" applyFill="0" applyAlignment="0" applyProtection="0"/>
    <xf numFmtId="0" fontId="21" fillId="25" borderId="377">
      <alignment horizontal="left" vertical="center"/>
    </xf>
    <xf numFmtId="0" fontId="45" fillId="36" borderId="381" applyNumberFormat="0" applyAlignment="0" applyProtection="0"/>
    <xf numFmtId="167" fontId="21" fillId="53" borderId="376" applyNumberFormat="0" applyFont="0" applyBorder="0" applyAlignment="0" applyProtection="0">
      <alignment horizontal="right" vertical="center"/>
    </xf>
    <xf numFmtId="0" fontId="27" fillId="52" borderId="375" applyNumberFormat="0" applyFont="0" applyAlignment="0" applyProtection="0"/>
    <xf numFmtId="0" fontId="21" fillId="0" borderId="379">
      <alignment horizontal="left" vertical="center" wrapText="1" indent="2"/>
    </xf>
    <xf numFmtId="4" fontId="21" fillId="26" borderId="376"/>
    <xf numFmtId="49" fontId="20" fillId="0" borderId="376" applyNumberFormat="0" applyFill="0" applyBorder="0" applyProtection="0">
      <alignment horizontal="left" vertical="center"/>
    </xf>
    <xf numFmtId="0" fontId="21" fillId="0" borderId="376">
      <alignment horizontal="right" vertical="center"/>
    </xf>
    <xf numFmtId="4" fontId="18" fillId="27" borderId="378">
      <alignment horizontal="right" vertical="center"/>
    </xf>
    <xf numFmtId="4" fontId="18" fillId="27" borderId="376">
      <alignment horizontal="right" vertical="center"/>
    </xf>
    <xf numFmtId="4" fontId="18" fillId="27" borderId="376">
      <alignment horizontal="right" vertical="center"/>
    </xf>
    <xf numFmtId="0" fontId="23" fillId="25" borderId="376">
      <alignment horizontal="right" vertical="center"/>
    </xf>
    <xf numFmtId="0" fontId="18" fillId="25" borderId="376">
      <alignment horizontal="right" vertical="center"/>
    </xf>
    <xf numFmtId="49" fontId="21" fillId="0" borderId="376" applyNumberFormat="0" applyFont="0" applyFill="0" applyBorder="0" applyProtection="0">
      <alignment horizontal="left" vertical="center" indent="2"/>
    </xf>
    <xf numFmtId="0" fontId="45" fillId="36" borderId="381" applyNumberFormat="0" applyAlignment="0" applyProtection="0"/>
    <xf numFmtId="0" fontId="30" fillId="49" borderId="181" applyNumberFormat="0" applyAlignment="0" applyProtection="0"/>
    <xf numFmtId="49" fontId="21" fillId="0" borderId="376" applyNumberFormat="0" applyFont="0" applyFill="0" applyBorder="0" applyProtection="0">
      <alignment horizontal="left" vertical="center" indent="2"/>
    </xf>
    <xf numFmtId="0" fontId="36" fillId="36" borderId="381" applyNumberFormat="0" applyAlignment="0" applyProtection="0"/>
    <xf numFmtId="4" fontId="21" fillId="0" borderId="376" applyFill="0" applyBorder="0" applyProtection="0">
      <alignment horizontal="right" vertical="center"/>
    </xf>
    <xf numFmtId="0" fontId="33" fillId="49" borderId="381" applyNumberFormat="0" applyAlignment="0" applyProtection="0"/>
    <xf numFmtId="0" fontId="52" fillId="0" borderId="382" applyNumberFormat="0" applyFill="0" applyAlignment="0" applyProtection="0"/>
    <xf numFmtId="0" fontId="49" fillId="49" borderId="181" applyNumberFormat="0" applyAlignment="0" applyProtection="0"/>
    <xf numFmtId="0" fontId="21" fillId="0" borderId="376" applyNumberFormat="0" applyFill="0" applyAlignment="0" applyProtection="0"/>
    <xf numFmtId="4" fontId="21" fillId="0" borderId="376">
      <alignment horizontal="right" vertical="center"/>
    </xf>
    <xf numFmtId="0" fontId="21" fillId="0" borderId="376">
      <alignment horizontal="right" vertical="center"/>
    </xf>
    <xf numFmtId="0" fontId="45" fillId="36" borderId="381" applyNumberFormat="0" applyAlignment="0" applyProtection="0"/>
    <xf numFmtId="0" fontId="30" fillId="49" borderId="181" applyNumberFormat="0" applyAlignment="0" applyProtection="0"/>
    <xf numFmtId="0" fontId="32" fillId="49" borderId="381" applyNumberFormat="0" applyAlignment="0" applyProtection="0"/>
    <xf numFmtId="0" fontId="21" fillId="27" borderId="379">
      <alignment horizontal="left" vertical="center" wrapText="1" indent="2"/>
    </xf>
    <xf numFmtId="0" fontId="33" fillId="49" borderId="381" applyNumberFormat="0" applyAlignment="0" applyProtection="0"/>
    <xf numFmtId="0" fontId="33" fillId="49" borderId="381" applyNumberFormat="0" applyAlignment="0" applyProtection="0"/>
    <xf numFmtId="4" fontId="18" fillId="27" borderId="377">
      <alignment horizontal="right" vertical="center"/>
    </xf>
    <xf numFmtId="0" fontId="18" fillId="27" borderId="377">
      <alignment horizontal="right" vertical="center"/>
    </xf>
    <xf numFmtId="0" fontId="18" fillId="27" borderId="376">
      <alignment horizontal="right" vertical="center"/>
    </xf>
    <xf numFmtId="4" fontId="23" fillId="25" borderId="376">
      <alignment horizontal="right" vertical="center"/>
    </xf>
    <xf numFmtId="0" fontId="36" fillId="36" borderId="381" applyNumberFormat="0" applyAlignment="0" applyProtection="0"/>
    <xf numFmtId="0" fontId="37" fillId="0" borderId="382" applyNumberFormat="0" applyFill="0" applyAlignment="0" applyProtection="0"/>
    <xf numFmtId="0" fontId="52" fillId="0" borderId="382" applyNumberFormat="0" applyFill="0" applyAlignment="0" applyProtection="0"/>
    <xf numFmtId="0" fontId="27" fillId="52" borderId="375" applyNumberFormat="0" applyFont="0" applyAlignment="0" applyProtection="0"/>
    <xf numFmtId="0" fontId="45" fillId="36" borderId="381" applyNumberFormat="0" applyAlignment="0" applyProtection="0"/>
    <xf numFmtId="49" fontId="20" fillId="0" borderId="376" applyNumberFormat="0" applyFill="0" applyBorder="0" applyProtection="0">
      <alignment horizontal="left" vertical="center"/>
    </xf>
    <xf numFmtId="0" fontId="21" fillId="27" borderId="379">
      <alignment horizontal="left" vertical="center" wrapText="1" indent="2"/>
    </xf>
    <xf numFmtId="0" fontId="33" fillId="49" borderId="381" applyNumberFormat="0" applyAlignment="0" applyProtection="0"/>
    <xf numFmtId="0" fontId="21" fillId="0" borderId="379">
      <alignment horizontal="left" vertical="center" wrapText="1" indent="2"/>
    </xf>
    <xf numFmtId="0" fontId="27" fillId="52" borderId="375" applyNumberFormat="0" applyFont="0" applyAlignment="0" applyProtection="0"/>
    <xf numFmtId="0" fontId="19" fillId="52" borderId="375" applyNumberFormat="0" applyFont="0" applyAlignment="0" applyProtection="0"/>
    <xf numFmtId="0" fontId="49" fillId="49" borderId="181" applyNumberFormat="0" applyAlignment="0" applyProtection="0"/>
    <xf numFmtId="0" fontId="52" fillId="0" borderId="382" applyNumberFormat="0" applyFill="0" applyAlignment="0" applyProtection="0"/>
    <xf numFmtId="4" fontId="21" fillId="26" borderId="376"/>
    <xf numFmtId="0" fontId="18" fillId="27" borderId="376">
      <alignment horizontal="right" vertical="center"/>
    </xf>
    <xf numFmtId="0" fontId="52" fillId="0" borderId="382" applyNumberFormat="0" applyFill="0" applyAlignment="0" applyProtection="0"/>
    <xf numFmtId="4" fontId="18" fillId="27" borderId="378">
      <alignment horizontal="right" vertical="center"/>
    </xf>
    <xf numFmtId="0" fontId="32" fillId="49" borderId="381" applyNumberFormat="0" applyAlignment="0" applyProtection="0"/>
    <xf numFmtId="0" fontId="18" fillId="27" borderId="377">
      <alignment horizontal="right" vertical="center"/>
    </xf>
    <xf numFmtId="0" fontId="33" fillId="49" borderId="381" applyNumberFormat="0" applyAlignment="0" applyProtection="0"/>
    <xf numFmtId="0" fontId="37" fillId="0" borderId="382" applyNumberFormat="0" applyFill="0" applyAlignment="0" applyProtection="0"/>
    <xf numFmtId="0" fontId="27" fillId="52" borderId="375" applyNumberFormat="0" applyFont="0" applyAlignment="0" applyProtection="0"/>
    <xf numFmtId="4" fontId="18" fillId="27" borderId="377">
      <alignment horizontal="right" vertical="center"/>
    </xf>
    <xf numFmtId="0" fontId="21" fillId="27" borderId="379">
      <alignment horizontal="left" vertical="center" wrapText="1" indent="2"/>
    </xf>
    <xf numFmtId="0" fontId="21" fillId="26" borderId="376"/>
    <xf numFmtId="167" fontId="21" fillId="53" borderId="376" applyNumberFormat="0" applyFont="0" applyBorder="0" applyAlignment="0" applyProtection="0">
      <alignment horizontal="right" vertical="center"/>
    </xf>
    <xf numFmtId="0" fontId="21" fillId="0" borderId="376" applyNumberFormat="0" applyFill="0" applyAlignment="0" applyProtection="0"/>
    <xf numFmtId="4" fontId="21" fillId="0" borderId="376" applyFill="0" applyBorder="0" applyProtection="0">
      <alignment horizontal="right" vertical="center"/>
    </xf>
    <xf numFmtId="4" fontId="18" fillId="25" borderId="376">
      <alignment horizontal="right" vertical="center"/>
    </xf>
    <xf numFmtId="0" fontId="37" fillId="0" borderId="382" applyNumberFormat="0" applyFill="0" applyAlignment="0" applyProtection="0"/>
    <xf numFmtId="49" fontId="20" fillId="0" borderId="376" applyNumberFormat="0" applyFill="0" applyBorder="0" applyProtection="0">
      <alignment horizontal="left" vertical="center"/>
    </xf>
    <xf numFmtId="49" fontId="21" fillId="0" borderId="377" applyNumberFormat="0" applyFont="0" applyFill="0" applyBorder="0" applyProtection="0">
      <alignment horizontal="left" vertical="center" indent="5"/>
    </xf>
    <xf numFmtId="0" fontId="21" fillId="25" borderId="377">
      <alignment horizontal="left" vertical="center"/>
    </xf>
    <xf numFmtId="0" fontId="33" fillId="49" borderId="381" applyNumberFormat="0" applyAlignment="0" applyProtection="0"/>
    <xf numFmtId="4" fontId="18" fillId="27" borderId="378">
      <alignment horizontal="right" vertical="center"/>
    </xf>
    <xf numFmtId="0" fontId="45" fillId="36" borderId="381" applyNumberFormat="0" applyAlignment="0" applyProtection="0"/>
    <xf numFmtId="0" fontId="45" fillId="36" borderId="381" applyNumberFormat="0" applyAlignment="0" applyProtection="0"/>
    <xf numFmtId="0" fontId="27" fillId="52" borderId="375" applyNumberFormat="0" applyFont="0" applyAlignment="0" applyProtection="0"/>
    <xf numFmtId="0" fontId="49" fillId="49" borderId="181" applyNumberFormat="0" applyAlignment="0" applyProtection="0"/>
    <xf numFmtId="0" fontId="52" fillId="0" borderId="382" applyNumberFormat="0" applyFill="0" applyAlignment="0" applyProtection="0"/>
    <xf numFmtId="0" fontId="18" fillId="27" borderId="376">
      <alignment horizontal="right" vertical="center"/>
    </xf>
    <xf numFmtId="0" fontId="19" fillId="52" borderId="375" applyNumberFormat="0" applyFont="0" applyAlignment="0" applyProtection="0"/>
    <xf numFmtId="4" fontId="21" fillId="0" borderId="376">
      <alignment horizontal="right" vertical="center"/>
    </xf>
    <xf numFmtId="0" fontId="52" fillId="0" borderId="382" applyNumberFormat="0" applyFill="0" applyAlignment="0" applyProtection="0"/>
    <xf numFmtId="0" fontId="18" fillId="27" borderId="376">
      <alignment horizontal="right" vertical="center"/>
    </xf>
    <xf numFmtId="0" fontId="18" fillId="27" borderId="376">
      <alignment horizontal="right" vertical="center"/>
    </xf>
    <xf numFmtId="4" fontId="23" fillId="25" borderId="376">
      <alignment horizontal="right" vertical="center"/>
    </xf>
    <xf numFmtId="0" fontId="18" fillId="25" borderId="376">
      <alignment horizontal="right" vertical="center"/>
    </xf>
    <xf numFmtId="4" fontId="18" fillId="25" borderId="376">
      <alignment horizontal="right" vertical="center"/>
    </xf>
    <xf numFmtId="0" fontId="23" fillId="25" borderId="376">
      <alignment horizontal="right" vertical="center"/>
    </xf>
    <xf numFmtId="4" fontId="23" fillId="25" borderId="376">
      <alignment horizontal="right" vertical="center"/>
    </xf>
    <xf numFmtId="0" fontId="18" fillId="27" borderId="376">
      <alignment horizontal="right" vertical="center"/>
    </xf>
    <xf numFmtId="4" fontId="18" fillId="27" borderId="376">
      <alignment horizontal="right" vertical="center"/>
    </xf>
    <xf numFmtId="0" fontId="18" fillId="27" borderId="376">
      <alignment horizontal="right" vertical="center"/>
    </xf>
    <xf numFmtId="4" fontId="18" fillId="27" borderId="376">
      <alignment horizontal="right" vertical="center"/>
    </xf>
    <xf numFmtId="0" fontId="18" fillId="27" borderId="377">
      <alignment horizontal="right" vertical="center"/>
    </xf>
    <xf numFmtId="4" fontId="18" fillId="27" borderId="377">
      <alignment horizontal="right" vertical="center"/>
    </xf>
    <xf numFmtId="0" fontId="18" fillId="27" borderId="378">
      <alignment horizontal="right" vertical="center"/>
    </xf>
    <xf numFmtId="4" fontId="18" fillId="27" borderId="378">
      <alignment horizontal="right" vertical="center"/>
    </xf>
    <xf numFmtId="0" fontId="33" fillId="49" borderId="381" applyNumberFormat="0" applyAlignment="0" applyProtection="0"/>
    <xf numFmtId="0" fontId="21" fillId="27" borderId="379">
      <alignment horizontal="left" vertical="center" wrapText="1" indent="2"/>
    </xf>
    <xf numFmtId="0" fontId="21" fillId="0" borderId="379">
      <alignment horizontal="left" vertical="center" wrapText="1" indent="2"/>
    </xf>
    <xf numFmtId="0" fontId="21" fillId="25" borderId="377">
      <alignment horizontal="left" vertical="center"/>
    </xf>
    <xf numFmtId="0" fontId="45" fillId="36" borderId="381" applyNumberFormat="0" applyAlignment="0" applyProtection="0"/>
    <xf numFmtId="0" fontId="21" fillId="0" borderId="376">
      <alignment horizontal="right" vertical="center"/>
    </xf>
    <xf numFmtId="4" fontId="21" fillId="0" borderId="376">
      <alignment horizontal="right" vertical="center"/>
    </xf>
    <xf numFmtId="0" fontId="21" fillId="0" borderId="376" applyNumberFormat="0" applyFill="0" applyAlignment="0" applyProtection="0"/>
    <xf numFmtId="0" fontId="49" fillId="49" borderId="181" applyNumberFormat="0" applyAlignment="0" applyProtection="0"/>
    <xf numFmtId="167" fontId="21" fillId="53" borderId="376" applyNumberFormat="0" applyFont="0" applyBorder="0" applyAlignment="0" applyProtection="0">
      <alignment horizontal="right" vertical="center"/>
    </xf>
    <xf numFmtId="0" fontId="21" fillId="26" borderId="376"/>
    <xf numFmtId="4" fontId="21" fillId="26" borderId="376"/>
    <xf numFmtId="0" fontId="52" fillId="0" borderId="382" applyNumberFormat="0" applyFill="0" applyAlignment="0" applyProtection="0"/>
    <xf numFmtId="0" fontId="19" fillId="52" borderId="375" applyNumberFormat="0" applyFont="0" applyAlignment="0" applyProtection="0"/>
    <xf numFmtId="0" fontId="27" fillId="52" borderId="375" applyNumberFormat="0" applyFont="0" applyAlignment="0" applyProtection="0"/>
    <xf numFmtId="0" fontId="21" fillId="0" borderId="376" applyNumberFormat="0" applyFill="0" applyAlignment="0" applyProtection="0"/>
    <xf numFmtId="0" fontId="37" fillId="0" borderId="382" applyNumberFormat="0" applyFill="0" applyAlignment="0" applyProtection="0"/>
    <xf numFmtId="0" fontId="52" fillId="0" borderId="382" applyNumberFormat="0" applyFill="0" applyAlignment="0" applyProtection="0"/>
    <xf numFmtId="0" fontId="36" fillId="36" borderId="381" applyNumberFormat="0" applyAlignment="0" applyProtection="0"/>
    <xf numFmtId="0" fontId="33" fillId="49" borderId="381" applyNumberFormat="0" applyAlignment="0" applyProtection="0"/>
    <xf numFmtId="4" fontId="23" fillId="25" borderId="376">
      <alignment horizontal="right" vertical="center"/>
    </xf>
    <xf numFmtId="0" fontId="18" fillId="25" borderId="376">
      <alignment horizontal="right" vertical="center"/>
    </xf>
    <xf numFmtId="167" fontId="21" fillId="53" borderId="376" applyNumberFormat="0" applyFont="0" applyBorder="0" applyAlignment="0" applyProtection="0">
      <alignment horizontal="right" vertical="center"/>
    </xf>
    <xf numFmtId="0" fontId="37" fillId="0" borderId="382" applyNumberFormat="0" applyFill="0" applyAlignment="0" applyProtection="0"/>
    <xf numFmtId="49" fontId="21" fillId="0" borderId="376" applyNumberFormat="0" applyFont="0" applyFill="0" applyBorder="0" applyProtection="0">
      <alignment horizontal="left" vertical="center" indent="2"/>
    </xf>
    <xf numFmtId="49" fontId="21" fillId="0" borderId="377" applyNumberFormat="0" applyFont="0" applyFill="0" applyBorder="0" applyProtection="0">
      <alignment horizontal="left" vertical="center" indent="5"/>
    </xf>
    <xf numFmtId="49" fontId="21" fillId="0" borderId="376" applyNumberFormat="0" applyFont="0" applyFill="0" applyBorder="0" applyProtection="0">
      <alignment horizontal="left" vertical="center" indent="2"/>
    </xf>
    <xf numFmtId="4" fontId="21" fillId="0" borderId="376" applyFill="0" applyBorder="0" applyProtection="0">
      <alignment horizontal="right" vertical="center"/>
    </xf>
    <xf numFmtId="49" fontId="20" fillId="0" borderId="376" applyNumberFormat="0" applyFill="0" applyBorder="0" applyProtection="0">
      <alignment horizontal="left" vertical="center"/>
    </xf>
    <xf numFmtId="0" fontId="21" fillId="0" borderId="379">
      <alignment horizontal="left" vertical="center" wrapText="1" indent="2"/>
    </xf>
    <xf numFmtId="0" fontId="49" fillId="49" borderId="181" applyNumberFormat="0" applyAlignment="0" applyProtection="0"/>
    <xf numFmtId="0" fontId="18" fillId="27" borderId="378">
      <alignment horizontal="right" vertical="center"/>
    </xf>
    <xf numFmtId="0" fontId="36" fillId="36" borderId="381" applyNumberFormat="0" applyAlignment="0" applyProtection="0"/>
    <xf numFmtId="0" fontId="18" fillId="27" borderId="378">
      <alignment horizontal="right" vertical="center"/>
    </xf>
    <xf numFmtId="4" fontId="18" fillId="27" borderId="376">
      <alignment horizontal="right" vertical="center"/>
    </xf>
    <xf numFmtId="0" fontId="18" fillId="27" borderId="376">
      <alignment horizontal="right" vertical="center"/>
    </xf>
    <xf numFmtId="0" fontId="30" fillId="49" borderId="181" applyNumberFormat="0" applyAlignment="0" applyProtection="0"/>
    <xf numFmtId="0" fontId="32" fillId="49" borderId="381" applyNumberFormat="0" applyAlignment="0" applyProtection="0"/>
    <xf numFmtId="0" fontId="37" fillId="0" borderId="382" applyNumberFormat="0" applyFill="0" applyAlignment="0" applyProtection="0"/>
    <xf numFmtId="0" fontId="21" fillId="26" borderId="376"/>
    <xf numFmtId="4" fontId="21" fillId="26" borderId="376"/>
    <xf numFmtId="4" fontId="18" fillId="27" borderId="376">
      <alignment horizontal="right" vertical="center"/>
    </xf>
    <xf numFmtId="0" fontId="23" fillId="25" borderId="376">
      <alignment horizontal="right" vertical="center"/>
    </xf>
    <xf numFmtId="0" fontId="36" fillId="36" borderId="381" applyNumberFormat="0" applyAlignment="0" applyProtection="0"/>
    <xf numFmtId="0" fontId="33" fillId="49" borderId="381" applyNumberFormat="0" applyAlignment="0" applyProtection="0"/>
    <xf numFmtId="4" fontId="21" fillId="0" borderId="376">
      <alignment horizontal="right" vertical="center"/>
    </xf>
    <xf numFmtId="0" fontId="21" fillId="27" borderId="379">
      <alignment horizontal="left" vertical="center" wrapText="1" indent="2"/>
    </xf>
    <xf numFmtId="0" fontId="21" fillId="0" borderId="379">
      <alignment horizontal="left" vertical="center" wrapText="1" indent="2"/>
    </xf>
    <xf numFmtId="0" fontId="49" fillId="49" borderId="181" applyNumberFormat="0" applyAlignment="0" applyProtection="0"/>
    <xf numFmtId="0" fontId="45" fillId="36" borderId="381" applyNumberFormat="0" applyAlignment="0" applyProtection="0"/>
    <xf numFmtId="0" fontId="32" fillId="49" borderId="381" applyNumberFormat="0" applyAlignment="0" applyProtection="0"/>
    <xf numFmtId="0" fontId="30" fillId="49" borderId="181" applyNumberFormat="0" applyAlignment="0" applyProtection="0"/>
    <xf numFmtId="0" fontId="18" fillId="27" borderId="378">
      <alignment horizontal="right" vertical="center"/>
    </xf>
    <xf numFmtId="0" fontId="23" fillId="25" borderId="376">
      <alignment horizontal="right" vertical="center"/>
    </xf>
    <xf numFmtId="4" fontId="18" fillId="25" borderId="376">
      <alignment horizontal="right" vertical="center"/>
    </xf>
    <xf numFmtId="4" fontId="18" fillId="27" borderId="376">
      <alignment horizontal="right" vertical="center"/>
    </xf>
    <xf numFmtId="49" fontId="21" fillId="0" borderId="377" applyNumberFormat="0" applyFont="0" applyFill="0" applyBorder="0" applyProtection="0">
      <alignment horizontal="left" vertical="center" indent="5"/>
    </xf>
    <xf numFmtId="4" fontId="21" fillId="0" borderId="376" applyFill="0" applyBorder="0" applyProtection="0">
      <alignment horizontal="right" vertical="center"/>
    </xf>
    <xf numFmtId="4" fontId="18" fillId="25" borderId="376">
      <alignment horizontal="right" vertical="center"/>
    </xf>
    <xf numFmtId="0" fontId="45" fillId="36" borderId="381" applyNumberFormat="0" applyAlignment="0" applyProtection="0"/>
    <xf numFmtId="0" fontId="36" fillId="36" borderId="381" applyNumberFormat="0" applyAlignment="0" applyProtection="0"/>
    <xf numFmtId="0" fontId="32" fillId="49" borderId="381" applyNumberFormat="0" applyAlignment="0" applyProtection="0"/>
    <xf numFmtId="0" fontId="21" fillId="27" borderId="379">
      <alignment horizontal="left" vertical="center" wrapText="1" indent="2"/>
    </xf>
    <xf numFmtId="0" fontId="21" fillId="0" borderId="379">
      <alignment horizontal="left" vertical="center" wrapText="1" indent="2"/>
    </xf>
    <xf numFmtId="0" fontId="21" fillId="27" borderId="379">
      <alignment horizontal="left" vertical="center" wrapText="1" indent="2"/>
    </xf>
    <xf numFmtId="4" fontId="21" fillId="26" borderId="376"/>
    <xf numFmtId="0" fontId="18" fillId="25" borderId="376">
      <alignment horizontal="right" vertical="center"/>
    </xf>
    <xf numFmtId="0" fontId="45" fillId="36" borderId="381" applyNumberFormat="0" applyAlignment="0" applyProtection="0"/>
    <xf numFmtId="0" fontId="1" fillId="8" borderId="0" applyNumberFormat="0" applyBorder="0" applyAlignment="0" applyProtection="0"/>
    <xf numFmtId="0" fontId="33" fillId="49" borderId="381" applyNumberFormat="0" applyAlignment="0" applyProtection="0"/>
    <xf numFmtId="0" fontId="8" fillId="0" borderId="3" applyNumberFormat="0" applyFill="0" applyAlignment="0" applyProtection="0"/>
    <xf numFmtId="0" fontId="52" fillId="0" borderId="382" applyNumberFormat="0" applyFill="0" applyAlignment="0" applyProtection="0"/>
    <xf numFmtId="0" fontId="19" fillId="52" borderId="375" applyNumberFormat="0" applyFont="0" applyAlignment="0" applyProtection="0"/>
    <xf numFmtId="0" fontId="32" fillId="49" borderId="381" applyNumberFormat="0" applyAlignment="0" applyProtection="0"/>
    <xf numFmtId="0" fontId="23" fillId="25" borderId="376">
      <alignment horizontal="right" vertical="center"/>
    </xf>
    <xf numFmtId="0" fontId="4" fillId="4" borderId="2" applyNumberFormat="0" applyAlignment="0" applyProtection="0"/>
    <xf numFmtId="0" fontId="1" fillId="5" borderId="0" applyNumberFormat="0" applyBorder="0" applyAlignment="0" applyProtection="0"/>
    <xf numFmtId="0" fontId="18" fillId="27" borderId="376">
      <alignment horizontal="right" vertical="center"/>
    </xf>
    <xf numFmtId="4" fontId="21" fillId="0" borderId="376" applyFill="0" applyBorder="0" applyProtection="0">
      <alignment horizontal="right" vertical="center"/>
    </xf>
    <xf numFmtId="0" fontId="21" fillId="27" borderId="379">
      <alignment horizontal="left" vertical="center" wrapText="1" indent="2"/>
    </xf>
    <xf numFmtId="0" fontId="27" fillId="52" borderId="375" applyNumberFormat="0" applyFont="0" applyAlignment="0" applyProtection="0"/>
    <xf numFmtId="0" fontId="36" fillId="36" borderId="381" applyNumberFormat="0" applyAlignment="0" applyProtection="0"/>
    <xf numFmtId="4" fontId="21" fillId="26" borderId="376"/>
    <xf numFmtId="4" fontId="21" fillId="0" borderId="376" applyFill="0" applyBorder="0" applyProtection="0">
      <alignment horizontal="right" vertical="center"/>
    </xf>
    <xf numFmtId="0" fontId="52" fillId="0" borderId="382" applyNumberFormat="0" applyFill="0" applyAlignment="0" applyProtection="0"/>
    <xf numFmtId="0" fontId="21" fillId="25" borderId="377">
      <alignment horizontal="left" vertical="center"/>
    </xf>
    <xf numFmtId="0" fontId="21" fillId="0" borderId="379">
      <alignment horizontal="left" vertical="center" wrapText="1" indent="2"/>
    </xf>
    <xf numFmtId="0" fontId="45" fillId="36" borderId="381" applyNumberFormat="0" applyAlignment="0" applyProtection="0"/>
    <xf numFmtId="0" fontId="21" fillId="27" borderId="379">
      <alignment horizontal="left" vertical="center" wrapText="1" indent="2"/>
    </xf>
    <xf numFmtId="0" fontId="1" fillId="6" borderId="0" applyNumberFormat="0" applyBorder="0" applyAlignment="0" applyProtection="0"/>
    <xf numFmtId="0" fontId="27" fillId="52" borderId="375" applyNumberFormat="0" applyFont="0" applyAlignment="0" applyProtection="0"/>
    <xf numFmtId="0" fontId="45" fillId="36" borderId="381" applyNumberFormat="0" applyAlignment="0" applyProtection="0"/>
    <xf numFmtId="4" fontId="21" fillId="26" borderId="376"/>
    <xf numFmtId="0" fontId="33" fillId="49" borderId="381" applyNumberFormat="0" applyAlignment="0" applyProtection="0"/>
    <xf numFmtId="0" fontId="45" fillId="36" borderId="381" applyNumberFormat="0" applyAlignment="0" applyProtection="0"/>
    <xf numFmtId="4" fontId="18" fillId="27" borderId="376">
      <alignment horizontal="right" vertical="center"/>
    </xf>
    <xf numFmtId="0" fontId="37" fillId="0" borderId="382" applyNumberFormat="0" applyFill="0" applyAlignment="0" applyProtection="0"/>
    <xf numFmtId="0" fontId="9" fillId="7" borderId="0" applyNumberFormat="0" applyBorder="0" applyAlignment="0" applyProtection="0"/>
    <xf numFmtId="0" fontId="36" fillId="36" borderId="381" applyNumberFormat="0" applyAlignment="0" applyProtection="0"/>
    <xf numFmtId="0" fontId="21" fillId="27" borderId="379">
      <alignment horizontal="left" vertical="center" wrapText="1" indent="2"/>
    </xf>
    <xf numFmtId="0" fontId="49" fillId="49" borderId="181" applyNumberFormat="0" applyAlignment="0" applyProtection="0"/>
    <xf numFmtId="0" fontId="45" fillId="36" borderId="381" applyNumberFormat="0" applyAlignment="0" applyProtection="0"/>
    <xf numFmtId="4" fontId="18" fillId="27" borderId="376">
      <alignment horizontal="right" vertical="center"/>
    </xf>
    <xf numFmtId="0" fontId="21" fillId="26" borderId="376"/>
    <xf numFmtId="0" fontId="21" fillId="0" borderId="379">
      <alignment horizontal="left" vertical="center" wrapText="1" indent="2"/>
    </xf>
    <xf numFmtId="0" fontId="9" fillId="10" borderId="0" applyNumberFormat="0" applyBorder="0" applyAlignment="0" applyProtection="0"/>
    <xf numFmtId="0" fontId="32" fillId="49" borderId="381" applyNumberFormat="0" applyAlignment="0" applyProtection="0"/>
    <xf numFmtId="4" fontId="18" fillId="25" borderId="376">
      <alignment horizontal="right" vertical="center"/>
    </xf>
    <xf numFmtId="0" fontId="18" fillId="25" borderId="376">
      <alignment horizontal="right" vertical="center"/>
    </xf>
    <xf numFmtId="0" fontId="18" fillId="27" borderId="376">
      <alignment horizontal="right" vertical="center"/>
    </xf>
    <xf numFmtId="0" fontId="1" fillId="15" borderId="0" applyNumberFormat="0" applyBorder="0" applyAlignment="0" applyProtection="0"/>
    <xf numFmtId="0" fontId="49" fillId="49" borderId="181" applyNumberFormat="0" applyAlignment="0" applyProtection="0"/>
    <xf numFmtId="49" fontId="21" fillId="0" borderId="376" applyNumberFormat="0" applyFont="0" applyFill="0" applyBorder="0" applyProtection="0">
      <alignment horizontal="left" vertical="center" indent="2"/>
    </xf>
    <xf numFmtId="0" fontId="27" fillId="52" borderId="375" applyNumberFormat="0" applyFont="0" applyAlignment="0" applyProtection="0"/>
    <xf numFmtId="167" fontId="21" fillId="53" borderId="376" applyNumberFormat="0" applyFont="0" applyBorder="0" applyAlignment="0" applyProtection="0">
      <alignment horizontal="right" vertical="center"/>
    </xf>
    <xf numFmtId="0" fontId="45" fillId="36" borderId="381" applyNumberFormat="0" applyAlignment="0" applyProtection="0"/>
    <xf numFmtId="0" fontId="18" fillId="27" borderId="376">
      <alignment horizontal="right" vertical="center"/>
    </xf>
    <xf numFmtId="0" fontId="21" fillId="26" borderId="376"/>
    <xf numFmtId="0" fontId="49" fillId="49" borderId="181" applyNumberFormat="0" applyAlignment="0" applyProtection="0"/>
    <xf numFmtId="0" fontId="33" fillId="49" borderId="381" applyNumberFormat="0" applyAlignment="0" applyProtection="0"/>
    <xf numFmtId="0" fontId="32" fillId="49" borderId="381" applyNumberFormat="0" applyAlignment="0" applyProtection="0"/>
    <xf numFmtId="0" fontId="36" fillId="36" borderId="381" applyNumberFormat="0" applyAlignment="0" applyProtection="0"/>
    <xf numFmtId="0" fontId="36" fillId="36" borderId="381" applyNumberFormat="0" applyAlignment="0" applyProtection="0"/>
    <xf numFmtId="0" fontId="21" fillId="0" borderId="379">
      <alignment horizontal="left" vertical="center" wrapText="1" indent="2"/>
    </xf>
    <xf numFmtId="4" fontId="18" fillId="27" borderId="377">
      <alignment horizontal="right" vertical="center"/>
    </xf>
    <xf numFmtId="4" fontId="21" fillId="0" borderId="376">
      <alignment horizontal="right" vertical="center"/>
    </xf>
    <xf numFmtId="49" fontId="20" fillId="0" borderId="376" applyNumberFormat="0" applyFill="0" applyBorder="0" applyProtection="0">
      <alignment horizontal="left" vertical="center"/>
    </xf>
    <xf numFmtId="4" fontId="21" fillId="0" borderId="376">
      <alignment horizontal="right" vertical="center"/>
    </xf>
    <xf numFmtId="0" fontId="49" fillId="49" borderId="181" applyNumberFormat="0" applyAlignment="0" applyProtection="0"/>
    <xf numFmtId="0" fontId="21" fillId="0" borderId="379">
      <alignment horizontal="left" vertical="center" wrapText="1" indent="2"/>
    </xf>
    <xf numFmtId="0" fontId="9" fillId="7" borderId="0" applyNumberFormat="0" applyBorder="0" applyAlignment="0" applyProtection="0"/>
    <xf numFmtId="0" fontId="27" fillId="52" borderId="375" applyNumberFormat="0" applyFont="0" applyAlignment="0" applyProtection="0"/>
    <xf numFmtId="0" fontId="18" fillId="25" borderId="376">
      <alignment horizontal="right" vertical="center"/>
    </xf>
    <xf numFmtId="0" fontId="8" fillId="0" borderId="3" applyNumberFormat="0" applyFill="0" applyAlignment="0" applyProtection="0"/>
    <xf numFmtId="0" fontId="21" fillId="0" borderId="376" applyNumberFormat="0" applyFill="0" applyAlignment="0" applyProtection="0"/>
    <xf numFmtId="49" fontId="20" fillId="0" borderId="376" applyNumberFormat="0" applyFill="0" applyBorder="0" applyProtection="0">
      <alignment horizontal="left" vertical="center"/>
    </xf>
    <xf numFmtId="0" fontId="21" fillId="0" borderId="376">
      <alignment horizontal="right" vertical="center"/>
    </xf>
    <xf numFmtId="4" fontId="18" fillId="25" borderId="376">
      <alignment horizontal="right" vertical="center"/>
    </xf>
    <xf numFmtId="0" fontId="33" fillId="49" borderId="381" applyNumberFormat="0" applyAlignment="0" applyProtection="0"/>
    <xf numFmtId="0" fontId="18" fillId="27" borderId="378">
      <alignment horizontal="right" vertical="center"/>
    </xf>
    <xf numFmtId="4" fontId="18" fillId="25" borderId="376">
      <alignment horizontal="right" vertical="center"/>
    </xf>
    <xf numFmtId="0" fontId="18" fillId="27" borderId="376">
      <alignment horizontal="right" vertical="center"/>
    </xf>
    <xf numFmtId="0" fontId="33" fillId="49" borderId="381" applyNumberFormat="0" applyAlignment="0" applyProtection="0"/>
    <xf numFmtId="4" fontId="21" fillId="0" borderId="376" applyFill="0" applyBorder="0" applyProtection="0">
      <alignment horizontal="right" vertical="center"/>
    </xf>
    <xf numFmtId="0" fontId="27" fillId="52" borderId="375" applyNumberFormat="0" applyFont="0" applyAlignment="0" applyProtection="0"/>
    <xf numFmtId="0" fontId="1" fillId="18" borderId="0" applyNumberFormat="0" applyBorder="0" applyAlignment="0" applyProtection="0"/>
    <xf numFmtId="0" fontId="18" fillId="25" borderId="376">
      <alignment horizontal="right" vertical="center"/>
    </xf>
    <xf numFmtId="0" fontId="37" fillId="0" borderId="382" applyNumberFormat="0" applyFill="0" applyAlignment="0" applyProtection="0"/>
    <xf numFmtId="0" fontId="21" fillId="0" borderId="376" applyNumberFormat="0" applyFill="0" applyAlignment="0" applyProtection="0"/>
    <xf numFmtId="0" fontId="37" fillId="0" borderId="382" applyNumberFormat="0" applyFill="0" applyAlignment="0" applyProtection="0"/>
    <xf numFmtId="4" fontId="21" fillId="0" borderId="376" applyFill="0" applyBorder="0" applyProtection="0">
      <alignment horizontal="right" vertical="center"/>
    </xf>
    <xf numFmtId="49" fontId="21" fillId="0" borderId="377" applyNumberFormat="0" applyFont="0" applyFill="0" applyBorder="0" applyProtection="0">
      <alignment horizontal="left" vertical="center" indent="5"/>
    </xf>
    <xf numFmtId="0" fontId="21" fillId="0" borderId="376" applyNumberFormat="0" applyFill="0" applyAlignment="0" applyProtection="0"/>
    <xf numFmtId="0" fontId="45" fillId="36" borderId="381" applyNumberFormat="0" applyAlignment="0" applyProtection="0"/>
    <xf numFmtId="0" fontId="21" fillId="0" borderId="376" applyNumberFormat="0" applyFill="0" applyAlignment="0" applyProtection="0"/>
    <xf numFmtId="4" fontId="18" fillId="27" borderId="376">
      <alignment horizontal="right" vertical="center"/>
    </xf>
    <xf numFmtId="0" fontId="9" fillId="10" borderId="0" applyNumberFormat="0" applyBorder="0" applyAlignment="0" applyProtection="0"/>
    <xf numFmtId="4" fontId="23" fillId="25" borderId="376">
      <alignment horizontal="right" vertical="center"/>
    </xf>
    <xf numFmtId="4" fontId="18" fillId="27" borderId="378">
      <alignment horizontal="right" vertical="center"/>
    </xf>
    <xf numFmtId="0" fontId="52" fillId="0" borderId="382" applyNumberFormat="0" applyFill="0" applyAlignment="0" applyProtection="0"/>
    <xf numFmtId="0" fontId="1" fillId="21" borderId="0" applyNumberFormat="0" applyBorder="0" applyAlignment="0" applyProtection="0"/>
    <xf numFmtId="0" fontId="1" fillId="12" borderId="0" applyNumberFormat="0" applyBorder="0" applyAlignment="0" applyProtection="0"/>
    <xf numFmtId="4" fontId="23" fillId="25" borderId="376">
      <alignment horizontal="right" vertical="center"/>
    </xf>
    <xf numFmtId="0" fontId="33" fillId="49" borderId="381" applyNumberFormat="0" applyAlignment="0" applyProtection="0"/>
    <xf numFmtId="0" fontId="21" fillId="26" borderId="376"/>
    <xf numFmtId="0" fontId="45" fillId="36" borderId="381" applyNumberFormat="0" applyAlignment="0" applyProtection="0"/>
    <xf numFmtId="0" fontId="30" fillId="49" borderId="181" applyNumberFormat="0" applyAlignment="0" applyProtection="0"/>
    <xf numFmtId="0" fontId="45" fillId="36" borderId="381" applyNumberFormat="0" applyAlignment="0" applyProtection="0"/>
    <xf numFmtId="0" fontId="21" fillId="26" borderId="376"/>
    <xf numFmtId="0" fontId="19" fillId="52" borderId="375" applyNumberFormat="0" applyFont="0" applyAlignment="0" applyProtection="0"/>
    <xf numFmtId="4" fontId="21" fillId="0" borderId="376">
      <alignment horizontal="right" vertical="center"/>
    </xf>
    <xf numFmtId="167" fontId="21" fillId="53" borderId="376" applyNumberFormat="0" applyFont="0" applyBorder="0" applyAlignment="0" applyProtection="0">
      <alignment horizontal="right" vertical="center"/>
    </xf>
    <xf numFmtId="0" fontId="18" fillId="27" borderId="376">
      <alignment horizontal="right" vertical="center"/>
    </xf>
    <xf numFmtId="4" fontId="18" fillId="27" borderId="376">
      <alignment horizontal="right" vertical="center"/>
    </xf>
    <xf numFmtId="0" fontId="33" fillId="49" borderId="381" applyNumberFormat="0" applyAlignment="0" applyProtection="0"/>
    <xf numFmtId="0" fontId="18" fillId="27" borderId="378">
      <alignment horizontal="right" vertical="center"/>
    </xf>
    <xf numFmtId="0" fontId="21" fillId="27" borderId="379">
      <alignment horizontal="left" vertical="center" wrapText="1" indent="2"/>
    </xf>
    <xf numFmtId="4" fontId="23" fillId="25" borderId="376">
      <alignment horizontal="right" vertical="center"/>
    </xf>
    <xf numFmtId="0" fontId="18" fillId="27" borderId="378">
      <alignment horizontal="right" vertical="center"/>
    </xf>
    <xf numFmtId="0" fontId="1" fillId="8" borderId="0" applyNumberFormat="0" applyBorder="0" applyAlignment="0" applyProtection="0"/>
    <xf numFmtId="4" fontId="18" fillId="25" borderId="376">
      <alignment horizontal="right" vertical="center"/>
    </xf>
    <xf numFmtId="0" fontId="30" fillId="49" borderId="181" applyNumberFormat="0" applyAlignment="0" applyProtection="0"/>
    <xf numFmtId="4" fontId="18" fillId="25" borderId="376">
      <alignment horizontal="right" vertical="center"/>
    </xf>
    <xf numFmtId="0" fontId="18" fillId="27" borderId="376">
      <alignment horizontal="right" vertical="center"/>
    </xf>
    <xf numFmtId="49" fontId="21" fillId="0" borderId="377" applyNumberFormat="0" applyFont="0" applyFill="0" applyBorder="0" applyProtection="0">
      <alignment horizontal="left" vertical="center" indent="5"/>
    </xf>
    <xf numFmtId="0" fontId="21" fillId="0" borderId="379">
      <alignment horizontal="left" vertical="center" wrapText="1" indent="2"/>
    </xf>
    <xf numFmtId="0" fontId="45" fillId="36" borderId="381" applyNumberFormat="0" applyAlignment="0" applyProtection="0"/>
    <xf numFmtId="4" fontId="18" fillId="27" borderId="376">
      <alignment horizontal="right" vertical="center"/>
    </xf>
    <xf numFmtId="0" fontId="21" fillId="26" borderId="376"/>
    <xf numFmtId="0" fontId="49" fillId="49" borderId="181" applyNumberFormat="0" applyAlignment="0" applyProtection="0"/>
    <xf numFmtId="0" fontId="21" fillId="0" borderId="379">
      <alignment horizontal="left" vertical="center" wrapText="1" indent="2"/>
    </xf>
    <xf numFmtId="0" fontId="21" fillId="27" borderId="379">
      <alignment horizontal="left" vertical="center" wrapText="1" indent="2"/>
    </xf>
    <xf numFmtId="0" fontId="21" fillId="25" borderId="377">
      <alignment horizontal="left" vertical="center"/>
    </xf>
    <xf numFmtId="49" fontId="20" fillId="0" borderId="376" applyNumberFormat="0" applyFill="0" applyBorder="0" applyProtection="0">
      <alignment horizontal="left" vertical="center"/>
    </xf>
    <xf numFmtId="0" fontId="1" fillId="14" borderId="0" applyNumberFormat="0" applyBorder="0" applyAlignment="0" applyProtection="0"/>
    <xf numFmtId="0" fontId="52" fillId="0" borderId="382" applyNumberFormat="0" applyFill="0" applyAlignment="0" applyProtection="0"/>
    <xf numFmtId="49" fontId="21" fillId="0" borderId="376" applyNumberFormat="0" applyFont="0" applyFill="0" applyBorder="0" applyProtection="0">
      <alignment horizontal="left" vertical="center" indent="2"/>
    </xf>
    <xf numFmtId="0" fontId="21" fillId="0" borderId="379">
      <alignment horizontal="left" vertical="center" wrapText="1" indent="2"/>
    </xf>
    <xf numFmtId="4" fontId="21" fillId="0" borderId="376" applyFill="0" applyBorder="0" applyProtection="0">
      <alignment horizontal="right" vertical="center"/>
    </xf>
    <xf numFmtId="0" fontId="21" fillId="25" borderId="377">
      <alignment horizontal="left" vertical="center"/>
    </xf>
    <xf numFmtId="0" fontId="18" fillId="27" borderId="376">
      <alignment horizontal="right" vertical="center"/>
    </xf>
    <xf numFmtId="0" fontId="21" fillId="0" borderId="376" applyNumberFormat="0" applyFill="0" applyAlignment="0" applyProtection="0"/>
    <xf numFmtId="49" fontId="21" fillId="0" borderId="376" applyNumberFormat="0" applyFont="0" applyFill="0" applyBorder="0" applyProtection="0">
      <alignment horizontal="left" vertical="center" indent="2"/>
    </xf>
    <xf numFmtId="0" fontId="9" fillId="19" borderId="0" applyNumberFormat="0" applyBorder="0" applyAlignment="0" applyProtection="0"/>
    <xf numFmtId="4" fontId="21" fillId="0" borderId="376">
      <alignment horizontal="right" vertical="center"/>
    </xf>
    <xf numFmtId="0" fontId="27" fillId="52" borderId="375" applyNumberFormat="0" applyFont="0" applyAlignment="0" applyProtection="0"/>
    <xf numFmtId="0" fontId="21" fillId="0" borderId="376">
      <alignment horizontal="right" vertical="center"/>
    </xf>
    <xf numFmtId="0" fontId="18" fillId="27" borderId="376">
      <alignment horizontal="right" vertical="center"/>
    </xf>
    <xf numFmtId="4" fontId="18" fillId="27" borderId="376">
      <alignment horizontal="right" vertical="center"/>
    </xf>
    <xf numFmtId="0" fontId="21" fillId="27" borderId="379">
      <alignment horizontal="left" vertical="center" wrapText="1" indent="2"/>
    </xf>
    <xf numFmtId="0" fontId="9" fillId="22" borderId="0" applyNumberFormat="0" applyBorder="0" applyAlignment="0" applyProtection="0"/>
    <xf numFmtId="0" fontId="1" fillId="9" borderId="0" applyNumberFormat="0" applyBorder="0" applyAlignment="0" applyProtection="0"/>
    <xf numFmtId="0" fontId="21" fillId="26" borderId="376"/>
    <xf numFmtId="0" fontId="33" fillId="49" borderId="381" applyNumberFormat="0" applyAlignment="0" applyProtection="0"/>
    <xf numFmtId="4" fontId="21" fillId="0" borderId="376" applyFill="0" applyBorder="0" applyProtection="0">
      <alignment horizontal="right" vertical="center"/>
    </xf>
    <xf numFmtId="0" fontId="32" fillId="49" borderId="381" applyNumberFormat="0" applyAlignment="0" applyProtection="0"/>
    <xf numFmtId="0" fontId="52" fillId="0" borderId="382" applyNumberFormat="0" applyFill="0" applyAlignment="0" applyProtection="0"/>
    <xf numFmtId="49" fontId="20" fillId="0" borderId="376" applyNumberFormat="0" applyFill="0" applyBorder="0" applyProtection="0">
      <alignment horizontal="left" vertical="center"/>
    </xf>
    <xf numFmtId="0" fontId="1" fillId="14" borderId="0" applyNumberFormat="0" applyBorder="0" applyAlignment="0" applyProtection="0"/>
    <xf numFmtId="0" fontId="21" fillId="0" borderId="379">
      <alignment horizontal="left" vertical="center" wrapText="1" indent="2"/>
    </xf>
    <xf numFmtId="0" fontId="9" fillId="22" borderId="0" applyNumberFormat="0" applyBorder="0" applyAlignment="0" applyProtection="0"/>
    <xf numFmtId="0" fontId="19" fillId="52" borderId="375" applyNumberFormat="0" applyFont="0" applyAlignment="0" applyProtection="0"/>
    <xf numFmtId="0" fontId="18" fillId="25" borderId="376">
      <alignment horizontal="right" vertical="center"/>
    </xf>
    <xf numFmtId="4" fontId="23" fillId="25" borderId="376">
      <alignment horizontal="right" vertical="center"/>
    </xf>
    <xf numFmtId="167" fontId="21" fillId="53" borderId="376" applyNumberFormat="0" applyFont="0" applyBorder="0" applyAlignment="0" applyProtection="0">
      <alignment horizontal="right" vertical="center"/>
    </xf>
    <xf numFmtId="0" fontId="19" fillId="52" borderId="375" applyNumberFormat="0" applyFont="0" applyAlignment="0" applyProtection="0"/>
    <xf numFmtId="0" fontId="45" fillId="36" borderId="381" applyNumberFormat="0" applyAlignment="0" applyProtection="0"/>
    <xf numFmtId="0" fontId="45" fillId="36" borderId="381" applyNumberFormat="0" applyAlignment="0" applyProtection="0"/>
    <xf numFmtId="0" fontId="52" fillId="0" borderId="382" applyNumberFormat="0" applyFill="0" applyAlignment="0" applyProtection="0"/>
    <xf numFmtId="49" fontId="20" fillId="0" borderId="376" applyNumberFormat="0" applyFill="0" applyBorder="0" applyProtection="0">
      <alignment horizontal="left" vertical="center"/>
    </xf>
    <xf numFmtId="0" fontId="18" fillId="27" borderId="377">
      <alignment horizontal="right" vertical="center"/>
    </xf>
    <xf numFmtId="0" fontId="21" fillId="0" borderId="376">
      <alignment horizontal="right" vertical="center"/>
    </xf>
    <xf numFmtId="0" fontId="37" fillId="0" borderId="382" applyNumberFormat="0" applyFill="0" applyAlignment="0" applyProtection="0"/>
    <xf numFmtId="0" fontId="19" fillId="52" borderId="375" applyNumberFormat="0" applyFont="0" applyAlignment="0" applyProtection="0"/>
    <xf numFmtId="0" fontId="52" fillId="0" borderId="382" applyNumberFormat="0" applyFill="0" applyAlignment="0" applyProtection="0"/>
    <xf numFmtId="0" fontId="33" fillId="49" borderId="381" applyNumberFormat="0" applyAlignment="0" applyProtection="0"/>
    <xf numFmtId="0" fontId="1" fillId="6" borderId="0" applyNumberFormat="0" applyBorder="0" applyAlignment="0" applyProtection="0"/>
    <xf numFmtId="167" fontId="21" fillId="53" borderId="376" applyNumberFormat="0" applyFont="0" applyBorder="0" applyAlignment="0" applyProtection="0">
      <alignment horizontal="right" vertical="center"/>
    </xf>
    <xf numFmtId="0" fontId="52" fillId="0" borderId="382" applyNumberFormat="0" applyFill="0" applyAlignment="0" applyProtection="0"/>
    <xf numFmtId="49" fontId="21" fillId="0" borderId="376" applyNumberFormat="0" applyFont="0" applyFill="0" applyBorder="0" applyProtection="0">
      <alignment horizontal="left" vertical="center" indent="2"/>
    </xf>
    <xf numFmtId="0" fontId="7" fillId="0" borderId="0" applyNumberFormat="0" applyFill="0" applyBorder="0" applyAlignment="0" applyProtection="0"/>
    <xf numFmtId="4" fontId="21" fillId="0" borderId="376">
      <alignment horizontal="right" vertical="center"/>
    </xf>
    <xf numFmtId="0" fontId="37" fillId="0" borderId="382" applyNumberFormat="0" applyFill="0" applyAlignment="0" applyProtection="0"/>
    <xf numFmtId="0" fontId="45" fillId="36" borderId="381" applyNumberFormat="0" applyAlignment="0" applyProtection="0"/>
    <xf numFmtId="0" fontId="9" fillId="13" borderId="0" applyNumberFormat="0" applyBorder="0" applyAlignment="0" applyProtection="0"/>
    <xf numFmtId="4" fontId="21" fillId="0" borderId="376" applyFill="0" applyBorder="0" applyProtection="0">
      <alignment horizontal="right" vertical="center"/>
    </xf>
    <xf numFmtId="0" fontId="21" fillId="25" borderId="377">
      <alignment horizontal="left" vertical="center"/>
    </xf>
    <xf numFmtId="0" fontId="36" fillId="36" borderId="381" applyNumberFormat="0" applyAlignment="0" applyProtection="0"/>
    <xf numFmtId="0" fontId="23" fillId="25" borderId="376">
      <alignment horizontal="right" vertical="center"/>
    </xf>
    <xf numFmtId="4" fontId="21" fillId="26" borderId="376"/>
    <xf numFmtId="0" fontId="21" fillId="27" borderId="379">
      <alignment horizontal="left" vertical="center" wrapText="1" indent="2"/>
    </xf>
    <xf numFmtId="49" fontId="21" fillId="0" borderId="376" applyNumberFormat="0" applyFont="0" applyFill="0" applyBorder="0" applyProtection="0">
      <alignment horizontal="left" vertical="center" indent="2"/>
    </xf>
    <xf numFmtId="0" fontId="45" fillId="36" borderId="381" applyNumberFormat="0" applyAlignment="0" applyProtection="0"/>
    <xf numFmtId="0" fontId="1" fillId="17" borderId="0" applyNumberFormat="0" applyBorder="0" applyAlignment="0" applyProtection="0"/>
    <xf numFmtId="0" fontId="1" fillId="17" borderId="0" applyNumberFormat="0" applyBorder="0" applyAlignment="0" applyProtection="0"/>
    <xf numFmtId="0" fontId="23" fillId="25" borderId="376">
      <alignment horizontal="right" vertical="center"/>
    </xf>
    <xf numFmtId="0" fontId="36" fillId="36" borderId="381" applyNumberFormat="0" applyAlignment="0" applyProtection="0"/>
    <xf numFmtId="167" fontId="21" fillId="53" borderId="376" applyNumberFormat="0" applyFont="0" applyBorder="0" applyAlignment="0" applyProtection="0">
      <alignment horizontal="right" vertical="center"/>
    </xf>
    <xf numFmtId="0" fontId="36" fillId="36" borderId="381" applyNumberFormat="0" applyAlignment="0" applyProtection="0"/>
    <xf numFmtId="4" fontId="21" fillId="0" borderId="376">
      <alignment horizontal="right" vertical="center"/>
    </xf>
    <xf numFmtId="49" fontId="21" fillId="0" borderId="376" applyNumberFormat="0" applyFont="0" applyFill="0" applyBorder="0" applyProtection="0">
      <alignment horizontal="left" vertical="center" indent="2"/>
    </xf>
    <xf numFmtId="167" fontId="21" fillId="53" borderId="376" applyNumberFormat="0" applyFont="0" applyBorder="0" applyAlignment="0" applyProtection="0">
      <alignment horizontal="right" vertical="center"/>
    </xf>
    <xf numFmtId="49" fontId="20" fillId="0" borderId="376" applyNumberFormat="0" applyFill="0" applyBorder="0" applyProtection="0">
      <alignment horizontal="left" vertical="center"/>
    </xf>
    <xf numFmtId="4" fontId="18" fillId="27" borderId="376">
      <alignment horizontal="right" vertical="center"/>
    </xf>
    <xf numFmtId="0" fontId="36" fillId="36" borderId="381" applyNumberFormat="0" applyAlignment="0" applyProtection="0"/>
    <xf numFmtId="0" fontId="33" fillId="49" borderId="381" applyNumberFormat="0" applyAlignment="0" applyProtection="0"/>
    <xf numFmtId="4" fontId="21" fillId="0" borderId="376">
      <alignment horizontal="right" vertical="center"/>
    </xf>
    <xf numFmtId="0" fontId="21" fillId="27" borderId="379">
      <alignment horizontal="left" vertical="center" wrapText="1" indent="2"/>
    </xf>
    <xf numFmtId="0" fontId="21" fillId="0" borderId="379">
      <alignment horizontal="left" vertical="center" wrapText="1" indent="2"/>
    </xf>
    <xf numFmtId="0" fontId="49" fillId="49" borderId="181" applyNumberFormat="0" applyAlignment="0" applyProtection="0"/>
    <xf numFmtId="0" fontId="45" fillId="36" borderId="381" applyNumberFormat="0" applyAlignment="0" applyProtection="0"/>
    <xf numFmtId="0" fontId="32" fillId="49" borderId="381" applyNumberFormat="0" applyAlignment="0" applyProtection="0"/>
    <xf numFmtId="0" fontId="30" fillId="49" borderId="181" applyNumberFormat="0" applyAlignment="0" applyProtection="0"/>
    <xf numFmtId="0" fontId="18" fillId="27" borderId="378">
      <alignment horizontal="right" vertical="center"/>
    </xf>
    <xf numFmtId="0" fontId="23" fillId="25" borderId="376">
      <alignment horizontal="right" vertical="center"/>
    </xf>
    <xf numFmtId="4" fontId="18" fillId="25" borderId="376">
      <alignment horizontal="right" vertical="center"/>
    </xf>
    <xf numFmtId="4" fontId="18" fillId="27" borderId="376">
      <alignment horizontal="right" vertical="center"/>
    </xf>
    <xf numFmtId="49" fontId="21" fillId="0" borderId="377" applyNumberFormat="0" applyFont="0" applyFill="0" applyBorder="0" applyProtection="0">
      <alignment horizontal="left" vertical="center" indent="5"/>
    </xf>
    <xf numFmtId="4" fontId="21" fillId="0" borderId="376" applyFill="0" applyBorder="0" applyProtection="0">
      <alignment horizontal="right" vertical="center"/>
    </xf>
    <xf numFmtId="4" fontId="18" fillId="25" borderId="376">
      <alignment horizontal="right" vertical="center"/>
    </xf>
    <xf numFmtId="0" fontId="45" fillId="36" borderId="381" applyNumberFormat="0" applyAlignment="0" applyProtection="0"/>
    <xf numFmtId="0" fontId="36" fillId="36" borderId="381" applyNumberFormat="0" applyAlignment="0" applyProtection="0"/>
    <xf numFmtId="0" fontId="32" fillId="49" borderId="381" applyNumberFormat="0" applyAlignment="0" applyProtection="0"/>
    <xf numFmtId="0" fontId="21" fillId="27" borderId="379">
      <alignment horizontal="left" vertical="center" wrapText="1" indent="2"/>
    </xf>
    <xf numFmtId="0" fontId="21" fillId="0" borderId="379">
      <alignment horizontal="left" vertical="center" wrapText="1" indent="2"/>
    </xf>
    <xf numFmtId="0" fontId="21" fillId="27" borderId="379">
      <alignment horizontal="left" vertical="center" wrapText="1" indent="2"/>
    </xf>
    <xf numFmtId="0" fontId="27" fillId="52" borderId="375" applyNumberFormat="0" applyFont="0" applyAlignment="0" applyProtection="0"/>
    <xf numFmtId="0" fontId="19" fillId="52" borderId="375" applyNumberFormat="0" applyFont="0" applyAlignment="0" applyProtection="0"/>
    <xf numFmtId="0" fontId="18" fillId="25" borderId="376">
      <alignment horizontal="right" vertical="center"/>
    </xf>
    <xf numFmtId="0" fontId="9" fillId="19" borderId="0" applyNumberFormat="0" applyBorder="0" applyAlignment="0" applyProtection="0"/>
    <xf numFmtId="0" fontId="9" fillId="16" borderId="0" applyNumberFormat="0" applyBorder="0" applyAlignment="0" applyProtection="0"/>
    <xf numFmtId="0" fontId="18" fillId="27" borderId="376">
      <alignment horizontal="right" vertical="center"/>
    </xf>
    <xf numFmtId="0" fontId="33" fillId="49" borderId="381" applyNumberFormat="0" applyAlignment="0" applyProtection="0"/>
    <xf numFmtId="0" fontId="1" fillId="18" borderId="0" applyNumberFormat="0" applyBorder="0" applyAlignment="0" applyProtection="0"/>
    <xf numFmtId="0" fontId="52" fillId="0" borderId="382" applyNumberFormat="0" applyFill="0" applyAlignment="0" applyProtection="0"/>
    <xf numFmtId="0" fontId="18" fillId="27" borderId="377">
      <alignment horizontal="right" vertical="center"/>
    </xf>
    <xf numFmtId="0" fontId="18" fillId="27" borderId="376">
      <alignment horizontal="right" vertical="center"/>
    </xf>
    <xf numFmtId="0" fontId="1" fillId="8" borderId="0" applyNumberFormat="0" applyBorder="0" applyAlignment="0" applyProtection="0"/>
    <xf numFmtId="0" fontId="45" fillId="36" borderId="381" applyNumberFormat="0" applyAlignment="0" applyProtection="0"/>
    <xf numFmtId="4" fontId="18" fillId="27" borderId="376">
      <alignment horizontal="right" vertical="center"/>
    </xf>
    <xf numFmtId="0" fontId="21" fillId="0" borderId="379">
      <alignment horizontal="left" vertical="center" wrapText="1" indent="2"/>
    </xf>
    <xf numFmtId="0" fontId="30" fillId="49" borderId="181" applyNumberFormat="0" applyAlignment="0" applyProtection="0"/>
    <xf numFmtId="4" fontId="18" fillId="27" borderId="376">
      <alignment horizontal="right" vertical="center"/>
    </xf>
    <xf numFmtId="0" fontId="37" fillId="0" borderId="382" applyNumberFormat="0" applyFill="0" applyAlignment="0" applyProtection="0"/>
    <xf numFmtId="0" fontId="45" fillId="36" borderId="381" applyNumberFormat="0" applyAlignment="0" applyProtection="0"/>
    <xf numFmtId="0" fontId="33" fillId="49" borderId="381" applyNumberFormat="0" applyAlignment="0" applyProtection="0"/>
    <xf numFmtId="0" fontId="8" fillId="0" borderId="3" applyNumberFormat="0" applyFill="0" applyAlignment="0" applyProtection="0"/>
    <xf numFmtId="0" fontId="33" fillId="49" borderId="381" applyNumberFormat="0" applyAlignment="0" applyProtection="0"/>
    <xf numFmtId="0" fontId="21" fillId="0" borderId="376">
      <alignment horizontal="right" vertical="center"/>
    </xf>
    <xf numFmtId="0" fontId="37" fillId="0" borderId="382" applyNumberFormat="0" applyFill="0" applyAlignment="0" applyProtection="0"/>
    <xf numFmtId="0" fontId="18" fillId="27" borderId="377">
      <alignment horizontal="right" vertical="center"/>
    </xf>
    <xf numFmtId="0" fontId="33" fillId="49" borderId="381" applyNumberFormat="0" applyAlignment="0" applyProtection="0"/>
    <xf numFmtId="0" fontId="4" fillId="4" borderId="2" applyNumberFormat="0" applyAlignment="0" applyProtection="0"/>
    <xf numFmtId="0" fontId="1" fillId="5" borderId="0" applyNumberFormat="0" applyBorder="0" applyAlignment="0" applyProtection="0"/>
    <xf numFmtId="0" fontId="18" fillId="25" borderId="376">
      <alignment horizontal="right" vertical="center"/>
    </xf>
    <xf numFmtId="0" fontId="18" fillId="27" borderId="377">
      <alignment horizontal="right" vertical="center"/>
    </xf>
    <xf numFmtId="0" fontId="18" fillId="25" borderId="376">
      <alignment horizontal="right" vertical="center"/>
    </xf>
    <xf numFmtId="0" fontId="52" fillId="0" borderId="382" applyNumberFormat="0" applyFill="0" applyAlignment="0" applyProtection="0"/>
    <xf numFmtId="0" fontId="49" fillId="49" borderId="181" applyNumberFormat="0" applyAlignment="0" applyProtection="0"/>
    <xf numFmtId="4" fontId="18" fillId="27" borderId="377">
      <alignment horizontal="right" vertical="center"/>
    </xf>
    <xf numFmtId="0" fontId="1" fillId="9" borderId="0" applyNumberFormat="0" applyBorder="0" applyAlignment="0" applyProtection="0"/>
    <xf numFmtId="0" fontId="18" fillId="27" borderId="376">
      <alignment horizontal="right" vertical="center"/>
    </xf>
    <xf numFmtId="0" fontId="37" fillId="0" borderId="382" applyNumberFormat="0" applyFill="0" applyAlignment="0" applyProtection="0"/>
    <xf numFmtId="0" fontId="4" fillId="4" borderId="2" applyNumberFormat="0" applyAlignment="0" applyProtection="0"/>
    <xf numFmtId="0" fontId="5" fillId="4" borderId="1" applyNumberFormat="0" applyAlignment="0" applyProtection="0"/>
    <xf numFmtId="49" fontId="21" fillId="0" borderId="377" applyNumberFormat="0" applyFont="0" applyFill="0" applyBorder="0" applyProtection="0">
      <alignment horizontal="left" vertical="center" indent="5"/>
    </xf>
    <xf numFmtId="0" fontId="45" fillId="36" borderId="381" applyNumberFormat="0" applyAlignment="0" applyProtection="0"/>
    <xf numFmtId="0" fontId="6" fillId="0" borderId="0" applyNumberFormat="0" applyFill="0" applyBorder="0" applyAlignment="0" applyProtection="0"/>
    <xf numFmtId="0" fontId="27" fillId="52" borderId="375" applyNumberFormat="0" applyFont="0" applyAlignment="0" applyProtection="0"/>
    <xf numFmtId="0" fontId="7" fillId="0" borderId="0" applyNumberFormat="0" applyFill="0" applyBorder="0" applyAlignment="0" applyProtection="0"/>
    <xf numFmtId="0" fontId="8" fillId="0" borderId="3" applyNumberFormat="0" applyFill="0" applyAlignment="0" applyProtection="0"/>
    <xf numFmtId="4" fontId="23" fillId="25" borderId="376">
      <alignment horizontal="right" vertical="center"/>
    </xf>
    <xf numFmtId="0" fontId="1" fillId="5" borderId="0" applyNumberFormat="0" applyBorder="0" applyAlignment="0" applyProtection="0"/>
    <xf numFmtId="0" fontId="1" fillId="6" borderId="0" applyNumberFormat="0" applyBorder="0" applyAlignment="0" applyProtection="0"/>
    <xf numFmtId="0" fontId="9" fillId="7" borderId="0" applyNumberFormat="0" applyBorder="0" applyAlignment="0" applyProtection="0"/>
    <xf numFmtId="0" fontId="21" fillId="0" borderId="379">
      <alignment horizontal="left" vertical="center" wrapText="1" indent="2"/>
    </xf>
    <xf numFmtId="0" fontId="1" fillId="8" borderId="0" applyNumberFormat="0" applyBorder="0" applyAlignment="0" applyProtection="0"/>
    <xf numFmtId="0" fontId="1" fillId="9" borderId="0" applyNumberFormat="0" applyBorder="0" applyAlignment="0" applyProtection="0"/>
    <xf numFmtId="0" fontId="9" fillId="10"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9" fillId="13" borderId="0" applyNumberFormat="0" applyBorder="0" applyAlignment="0" applyProtection="0"/>
    <xf numFmtId="4" fontId="21" fillId="26" borderId="376"/>
    <xf numFmtId="0" fontId="1" fillId="14"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30" fillId="49" borderId="181" applyNumberFormat="0" applyAlignment="0" applyProtection="0"/>
    <xf numFmtId="0" fontId="1" fillId="17"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167" fontId="21" fillId="53" borderId="376" applyNumberFormat="0" applyFont="0" applyBorder="0" applyAlignment="0" applyProtection="0">
      <alignment horizontal="right" vertical="center"/>
    </xf>
    <xf numFmtId="0" fontId="1" fillId="20"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52" fillId="0" borderId="382" applyNumberFormat="0" applyFill="0" applyAlignment="0" applyProtection="0"/>
    <xf numFmtId="0" fontId="21" fillId="0" borderId="376" applyNumberFormat="0" applyFill="0" applyAlignment="0" applyProtection="0"/>
    <xf numFmtId="0" fontId="30" fillId="49" borderId="181" applyNumberFormat="0" applyAlignment="0" applyProtection="0"/>
    <xf numFmtId="4" fontId="18" fillId="27" borderId="378">
      <alignment horizontal="right" vertical="center"/>
    </xf>
    <xf numFmtId="0" fontId="52" fillId="0" borderId="382" applyNumberFormat="0" applyFill="0" applyAlignment="0" applyProtection="0"/>
    <xf numFmtId="0" fontId="37" fillId="0" borderId="382" applyNumberFormat="0" applyFill="0" applyAlignment="0" applyProtection="0"/>
    <xf numFmtId="0" fontId="49" fillId="49" borderId="181" applyNumberFormat="0" applyAlignment="0" applyProtection="0"/>
    <xf numFmtId="0" fontId="1" fillId="20" borderId="0" applyNumberFormat="0" applyBorder="0" applyAlignment="0" applyProtection="0"/>
    <xf numFmtId="0" fontId="49" fillId="49" borderId="181" applyNumberFormat="0" applyAlignment="0" applyProtection="0"/>
    <xf numFmtId="4" fontId="18" fillId="27" borderId="376">
      <alignment horizontal="right" vertical="center"/>
    </xf>
    <xf numFmtId="0" fontId="1" fillId="9" borderId="0" applyNumberFormat="0" applyBorder="0" applyAlignment="0" applyProtection="0"/>
    <xf numFmtId="0" fontId="21" fillId="26" borderId="376"/>
    <xf numFmtId="0" fontId="52" fillId="0" borderId="382" applyNumberFormat="0" applyFill="0" applyAlignment="0" applyProtection="0"/>
    <xf numFmtId="4" fontId="21" fillId="0" borderId="376" applyFill="0" applyBorder="0" applyProtection="0">
      <alignment horizontal="right" vertical="center"/>
    </xf>
    <xf numFmtId="4" fontId="18" fillId="25" borderId="376">
      <alignment horizontal="right" vertical="center"/>
    </xf>
    <xf numFmtId="0" fontId="23" fillId="25" borderId="376">
      <alignment horizontal="right" vertical="center"/>
    </xf>
    <xf numFmtId="49" fontId="21" fillId="0" borderId="376" applyNumberFormat="0" applyFont="0" applyFill="0" applyBorder="0" applyProtection="0">
      <alignment horizontal="left" vertical="center" indent="2"/>
    </xf>
    <xf numFmtId="0" fontId="21" fillId="0" borderId="376" applyNumberFormat="0" applyFill="0" applyAlignment="0" applyProtection="0"/>
    <xf numFmtId="0" fontId="18" fillId="27" borderId="377">
      <alignment horizontal="right" vertical="center"/>
    </xf>
    <xf numFmtId="0" fontId="36" fillId="36" borderId="381" applyNumberFormat="0" applyAlignment="0" applyProtection="0"/>
    <xf numFmtId="0" fontId="49" fillId="49" borderId="181" applyNumberFormat="0" applyAlignment="0" applyProtection="0"/>
    <xf numFmtId="0" fontId="30" fillId="49" borderId="181" applyNumberFormat="0" applyAlignment="0" applyProtection="0"/>
    <xf numFmtId="0" fontId="1" fillId="12" borderId="0" applyNumberFormat="0" applyBorder="0" applyAlignment="0" applyProtection="0"/>
    <xf numFmtId="0" fontId="32" fillId="49" borderId="381" applyNumberFormat="0" applyAlignment="0" applyProtection="0"/>
    <xf numFmtId="0" fontId="52" fillId="0" borderId="382" applyNumberFormat="0" applyFill="0" applyAlignment="0" applyProtection="0"/>
    <xf numFmtId="0" fontId="21" fillId="27" borderId="379">
      <alignment horizontal="left" vertical="center" wrapText="1" indent="2"/>
    </xf>
    <xf numFmtId="0" fontId="32" fillId="49" borderId="381" applyNumberFormat="0" applyAlignment="0" applyProtection="0"/>
    <xf numFmtId="167" fontId="21" fillId="53" borderId="376" applyNumberFormat="0" applyFont="0" applyBorder="0" applyAlignment="0" applyProtection="0">
      <alignment horizontal="right" vertical="center"/>
    </xf>
    <xf numFmtId="4" fontId="23" fillId="25" borderId="376">
      <alignment horizontal="right" vertical="center"/>
    </xf>
    <xf numFmtId="0" fontId="21" fillId="0" borderId="376">
      <alignment horizontal="right" vertical="center"/>
    </xf>
    <xf numFmtId="0" fontId="36" fillId="36" borderId="381" applyNumberFormat="0" applyAlignment="0" applyProtection="0"/>
    <xf numFmtId="4" fontId="21" fillId="26" borderId="376"/>
    <xf numFmtId="0" fontId="33" fillId="49" borderId="381" applyNumberFormat="0" applyAlignment="0" applyProtection="0"/>
    <xf numFmtId="0" fontId="21" fillId="0" borderId="376">
      <alignment horizontal="right" vertical="center"/>
    </xf>
    <xf numFmtId="0" fontId="21" fillId="0" borderId="376" applyNumberFormat="0" applyFill="0" applyAlignment="0" applyProtection="0"/>
    <xf numFmtId="0" fontId="33" fillId="49" borderId="381" applyNumberFormat="0" applyAlignment="0" applyProtection="0"/>
    <xf numFmtId="0" fontId="21" fillId="25" borderId="377">
      <alignment horizontal="left" vertical="center"/>
    </xf>
    <xf numFmtId="49" fontId="21" fillId="0" borderId="377" applyNumberFormat="0" applyFont="0" applyFill="0" applyBorder="0" applyProtection="0">
      <alignment horizontal="left" vertical="center" indent="5"/>
    </xf>
    <xf numFmtId="0" fontId="8" fillId="0" borderId="3" applyNumberFormat="0" applyFill="0" applyAlignment="0" applyProtection="0"/>
    <xf numFmtId="0" fontId="21" fillId="27" borderId="379">
      <alignment horizontal="left" vertical="center" wrapText="1" indent="2"/>
    </xf>
    <xf numFmtId="0" fontId="36" fillId="36" borderId="381" applyNumberFormat="0" applyAlignment="0" applyProtection="0"/>
    <xf numFmtId="4" fontId="18" fillId="25" borderId="376">
      <alignment horizontal="right" vertical="center"/>
    </xf>
    <xf numFmtId="0" fontId="9" fillId="22" borderId="0" applyNumberFormat="0" applyBorder="0" applyAlignment="0" applyProtection="0"/>
    <xf numFmtId="0" fontId="18" fillId="27" borderId="376">
      <alignment horizontal="right" vertical="center"/>
    </xf>
    <xf numFmtId="0" fontId="32" fillId="49" borderId="381" applyNumberFormat="0" applyAlignment="0" applyProtection="0"/>
    <xf numFmtId="0" fontId="1" fillId="6" borderId="0" applyNumberFormat="0" applyBorder="0" applyAlignment="0" applyProtection="0"/>
    <xf numFmtId="0" fontId="27" fillId="52" borderId="375" applyNumberFormat="0" applyFont="0" applyAlignment="0" applyProtection="0"/>
    <xf numFmtId="0" fontId="52" fillId="0" borderId="382" applyNumberFormat="0" applyFill="0" applyAlignment="0" applyProtection="0"/>
    <xf numFmtId="0" fontId="32" fillId="49" borderId="381" applyNumberFormat="0" applyAlignment="0" applyProtection="0"/>
    <xf numFmtId="0" fontId="1" fillId="11" borderId="0" applyNumberFormat="0" applyBorder="0" applyAlignment="0" applyProtection="0"/>
    <xf numFmtId="0" fontId="1" fillId="20" borderId="0" applyNumberFormat="0" applyBorder="0" applyAlignment="0" applyProtection="0"/>
    <xf numFmtId="0" fontId="32" fillId="49" borderId="381" applyNumberFormat="0" applyAlignment="0" applyProtection="0"/>
    <xf numFmtId="4" fontId="18" fillId="27" borderId="377">
      <alignment horizontal="right" vertical="center"/>
    </xf>
    <xf numFmtId="0" fontId="52" fillId="0" borderId="382" applyNumberFormat="0" applyFill="0" applyAlignment="0" applyProtection="0"/>
    <xf numFmtId="4" fontId="18" fillId="25" borderId="376">
      <alignment horizontal="right" vertical="center"/>
    </xf>
    <xf numFmtId="0" fontId="9" fillId="13" borderId="0" applyNumberFormat="0" applyBorder="0" applyAlignment="0" applyProtection="0"/>
    <xf numFmtId="0" fontId="21" fillId="0" borderId="379">
      <alignment horizontal="left" vertical="center" wrapText="1" indent="2"/>
    </xf>
    <xf numFmtId="0" fontId="37" fillId="0" borderId="382" applyNumberFormat="0" applyFill="0" applyAlignment="0" applyProtection="0"/>
    <xf numFmtId="4" fontId="18" fillId="25" borderId="376">
      <alignment horizontal="right" vertical="center"/>
    </xf>
    <xf numFmtId="0" fontId="21" fillId="25" borderId="377">
      <alignment horizontal="left" vertical="center"/>
    </xf>
    <xf numFmtId="0" fontId="18" fillId="27" borderId="376">
      <alignment horizontal="right" vertical="center"/>
    </xf>
    <xf numFmtId="4" fontId="21" fillId="26" borderId="376"/>
    <xf numFmtId="4" fontId="21" fillId="0" borderId="376">
      <alignment horizontal="right" vertical="center"/>
    </xf>
    <xf numFmtId="0" fontId="1" fillId="5" borderId="0" applyNumberFormat="0" applyBorder="0" applyAlignment="0" applyProtection="0"/>
    <xf numFmtId="4" fontId="18" fillId="27" borderId="378">
      <alignment horizontal="right" vertical="center"/>
    </xf>
    <xf numFmtId="0" fontId="19" fillId="52" borderId="375" applyNumberFormat="0" applyFont="0" applyAlignment="0" applyProtection="0"/>
    <xf numFmtId="4" fontId="18" fillId="27" borderId="376">
      <alignment horizontal="right" vertical="center"/>
    </xf>
    <xf numFmtId="0" fontId="49" fillId="49" borderId="181" applyNumberFormat="0" applyAlignment="0" applyProtection="0"/>
    <xf numFmtId="4" fontId="23" fillId="25" borderId="376">
      <alignment horizontal="right" vertical="center"/>
    </xf>
    <xf numFmtId="0" fontId="45" fillId="36" borderId="381" applyNumberFormat="0" applyAlignment="0" applyProtection="0"/>
    <xf numFmtId="0" fontId="52" fillId="0" borderId="382" applyNumberFormat="0" applyFill="0" applyAlignment="0" applyProtection="0"/>
    <xf numFmtId="0" fontId="21" fillId="0" borderId="376" applyNumberFormat="0" applyFill="0" applyAlignment="0" applyProtection="0"/>
    <xf numFmtId="0" fontId="21" fillId="0" borderId="376">
      <alignment horizontal="right" vertical="center"/>
    </xf>
    <xf numFmtId="0" fontId="7" fillId="0" borderId="0" applyNumberFormat="0" applyFill="0" applyBorder="0" applyAlignment="0" applyProtection="0"/>
    <xf numFmtId="0" fontId="19" fillId="52" borderId="375" applyNumberFormat="0" applyFont="0" applyAlignment="0" applyProtection="0"/>
    <xf numFmtId="0" fontId="33" fillId="49" borderId="381" applyNumberFormat="0" applyAlignment="0" applyProtection="0"/>
    <xf numFmtId="0" fontId="1" fillId="17" borderId="0" applyNumberFormat="0" applyBorder="0" applyAlignment="0" applyProtection="0"/>
    <xf numFmtId="0" fontId="1" fillId="11" borderId="0" applyNumberFormat="0" applyBorder="0" applyAlignment="0" applyProtection="0"/>
    <xf numFmtId="0" fontId="21" fillId="0" borderId="376">
      <alignment horizontal="right" vertical="center"/>
    </xf>
    <xf numFmtId="0" fontId="21" fillId="0" borderId="376" applyNumberFormat="0" applyFill="0" applyAlignment="0" applyProtection="0"/>
    <xf numFmtId="0" fontId="21" fillId="26" borderId="376"/>
    <xf numFmtId="4" fontId="18" fillId="27" borderId="376">
      <alignment horizontal="right" vertical="center"/>
    </xf>
    <xf numFmtId="0" fontId="23" fillId="25" borderId="376">
      <alignment horizontal="right" vertical="center"/>
    </xf>
    <xf numFmtId="0" fontId="45" fillId="36" borderId="381" applyNumberFormat="0" applyAlignment="0" applyProtection="0"/>
    <xf numFmtId="0" fontId="18" fillId="27" borderId="376">
      <alignment horizontal="right" vertical="center"/>
    </xf>
    <xf numFmtId="4" fontId="18" fillId="27" borderId="378">
      <alignment horizontal="right" vertical="center"/>
    </xf>
    <xf numFmtId="0" fontId="5" fillId="4" borderId="1" applyNumberFormat="0" applyAlignment="0" applyProtection="0"/>
    <xf numFmtId="0" fontId="18" fillId="27" borderId="378">
      <alignment horizontal="right" vertical="center"/>
    </xf>
    <xf numFmtId="0" fontId="36" fillId="36" borderId="381" applyNumberFormat="0" applyAlignment="0" applyProtection="0"/>
    <xf numFmtId="0" fontId="45" fillId="36" borderId="381" applyNumberFormat="0" applyAlignment="0" applyProtection="0"/>
    <xf numFmtId="0" fontId="19" fillId="52" borderId="375" applyNumberFormat="0" applyFont="0" applyAlignment="0" applyProtection="0"/>
    <xf numFmtId="0" fontId="18" fillId="27" borderId="376">
      <alignment horizontal="right" vertical="center"/>
    </xf>
    <xf numFmtId="0" fontId="1" fillId="15" borderId="0" applyNumberFormat="0" applyBorder="0" applyAlignment="0" applyProtection="0"/>
    <xf numFmtId="0" fontId="21" fillId="27" borderId="379">
      <alignment horizontal="left" vertical="center" wrapText="1" indent="2"/>
    </xf>
    <xf numFmtId="0" fontId="9" fillId="19" borderId="0" applyNumberFormat="0" applyBorder="0" applyAlignment="0" applyProtection="0"/>
    <xf numFmtId="0" fontId="18" fillId="27" borderId="376">
      <alignment horizontal="right" vertical="center"/>
    </xf>
    <xf numFmtId="0" fontId="18" fillId="27" borderId="376">
      <alignment horizontal="right" vertical="center"/>
    </xf>
    <xf numFmtId="0" fontId="18" fillId="27" borderId="376">
      <alignment horizontal="right" vertical="center"/>
    </xf>
    <xf numFmtId="0" fontId="33" fillId="49" borderId="381" applyNumberFormat="0" applyAlignment="0" applyProtection="0"/>
    <xf numFmtId="0" fontId="4" fillId="4" borderId="2" applyNumberFormat="0" applyAlignment="0" applyProtection="0"/>
    <xf numFmtId="0" fontId="18" fillId="27" borderId="378">
      <alignment horizontal="right" vertical="center"/>
    </xf>
    <xf numFmtId="0" fontId="52" fillId="0" borderId="382" applyNumberFormat="0" applyFill="0" applyAlignment="0" applyProtection="0"/>
    <xf numFmtId="0" fontId="18" fillId="25" borderId="376">
      <alignment horizontal="right" vertical="center"/>
    </xf>
    <xf numFmtId="0" fontId="18" fillId="27" borderId="378">
      <alignment horizontal="right" vertical="center"/>
    </xf>
    <xf numFmtId="49" fontId="21" fillId="0" borderId="376" applyNumberFormat="0" applyFont="0" applyFill="0" applyBorder="0" applyProtection="0">
      <alignment horizontal="left" vertical="center" indent="2"/>
    </xf>
    <xf numFmtId="0" fontId="18" fillId="27" borderId="377">
      <alignment horizontal="right" vertical="center"/>
    </xf>
    <xf numFmtId="0" fontId="7" fillId="0" borderId="0" applyNumberFormat="0" applyFill="0" applyBorder="0" applyAlignment="0" applyProtection="0"/>
    <xf numFmtId="0" fontId="27" fillId="52" borderId="375" applyNumberFormat="0" applyFont="0" applyAlignment="0" applyProtection="0"/>
    <xf numFmtId="49" fontId="21" fillId="0" borderId="376" applyNumberFormat="0" applyFont="0" applyFill="0" applyBorder="0" applyProtection="0">
      <alignment horizontal="left" vertical="center" indent="2"/>
    </xf>
    <xf numFmtId="0" fontId="21" fillId="27" borderId="379">
      <alignment horizontal="left" vertical="center" wrapText="1" indent="2"/>
    </xf>
    <xf numFmtId="0" fontId="52" fillId="0" borderId="382" applyNumberFormat="0" applyFill="0" applyAlignment="0" applyProtection="0"/>
    <xf numFmtId="4" fontId="18" fillId="27" borderId="376">
      <alignment horizontal="right" vertical="center"/>
    </xf>
    <xf numFmtId="0" fontId="1" fillId="21" borderId="0" applyNumberFormat="0" applyBorder="0" applyAlignment="0" applyProtection="0"/>
    <xf numFmtId="4" fontId="21" fillId="26" borderId="376"/>
    <xf numFmtId="167" fontId="21" fillId="53" borderId="376" applyNumberFormat="0" applyFont="0" applyBorder="0" applyAlignment="0" applyProtection="0">
      <alignment horizontal="right" vertical="center"/>
    </xf>
    <xf numFmtId="0" fontId="27" fillId="52" borderId="375" applyNumberFormat="0" applyFont="0" applyAlignment="0" applyProtection="0"/>
    <xf numFmtId="0" fontId="1" fillId="8" borderId="0" applyNumberFormat="0" applyBorder="0" applyAlignment="0" applyProtection="0"/>
    <xf numFmtId="0" fontId="45" fillId="36" borderId="381" applyNumberFormat="0" applyAlignment="0" applyProtection="0"/>
    <xf numFmtId="4" fontId="18" fillId="27" borderId="376">
      <alignment horizontal="right" vertical="center"/>
    </xf>
    <xf numFmtId="0" fontId="52" fillId="0" borderId="382" applyNumberFormat="0" applyFill="0" applyAlignment="0" applyProtection="0"/>
    <xf numFmtId="4" fontId="18" fillId="27" borderId="376">
      <alignment horizontal="right" vertical="center"/>
    </xf>
    <xf numFmtId="0" fontId="18" fillId="27" borderId="376">
      <alignment horizontal="right" vertical="center"/>
    </xf>
    <xf numFmtId="0" fontId="52" fillId="0" borderId="382" applyNumberFormat="0" applyFill="0" applyAlignment="0" applyProtection="0"/>
    <xf numFmtId="4" fontId="23" fillId="25" borderId="376">
      <alignment horizontal="right" vertical="center"/>
    </xf>
    <xf numFmtId="0" fontId="33" fillId="49" borderId="381" applyNumberFormat="0" applyAlignment="0" applyProtection="0"/>
    <xf numFmtId="0" fontId="21" fillId="27" borderId="379">
      <alignment horizontal="left" vertical="center" wrapText="1" indent="2"/>
    </xf>
    <xf numFmtId="0" fontId="30" fillId="49" borderId="181" applyNumberFormat="0" applyAlignment="0" applyProtection="0"/>
    <xf numFmtId="4" fontId="18" fillId="27" borderId="376">
      <alignment horizontal="right" vertical="center"/>
    </xf>
    <xf numFmtId="0" fontId="9" fillId="7" borderId="0" applyNumberFormat="0" applyBorder="0" applyAlignment="0" applyProtection="0"/>
    <xf numFmtId="0" fontId="37" fillId="0" borderId="382" applyNumberFormat="0" applyFill="0" applyAlignment="0" applyProtection="0"/>
    <xf numFmtId="4" fontId="18" fillId="27" borderId="378">
      <alignment horizontal="right" vertical="center"/>
    </xf>
    <xf numFmtId="0" fontId="32" fillId="49" borderId="381" applyNumberFormat="0" applyAlignment="0" applyProtection="0"/>
    <xf numFmtId="0" fontId="37" fillId="0" borderId="382" applyNumberFormat="0" applyFill="0" applyAlignment="0" applyProtection="0"/>
    <xf numFmtId="0" fontId="21" fillId="0" borderId="376" applyNumberFormat="0" applyFill="0" applyAlignment="0" applyProtection="0"/>
    <xf numFmtId="0" fontId="18" fillId="25" borderId="376">
      <alignment horizontal="right" vertical="center"/>
    </xf>
    <xf numFmtId="49" fontId="21" fillId="0" borderId="376" applyNumberFormat="0" applyFont="0" applyFill="0" applyBorder="0" applyProtection="0">
      <alignment horizontal="left" vertical="center" indent="2"/>
    </xf>
    <xf numFmtId="0" fontId="45" fillId="36" borderId="381" applyNumberFormat="0" applyAlignment="0" applyProtection="0"/>
    <xf numFmtId="0" fontId="1" fillId="12" borderId="0" applyNumberFormat="0" applyBorder="0" applyAlignment="0" applyProtection="0"/>
    <xf numFmtId="4" fontId="23" fillId="25" borderId="376">
      <alignment horizontal="right" vertical="center"/>
    </xf>
    <xf numFmtId="49" fontId="21" fillId="0" borderId="376" applyNumberFormat="0" applyFont="0" applyFill="0" applyBorder="0" applyProtection="0">
      <alignment horizontal="left" vertical="center" indent="2"/>
    </xf>
    <xf numFmtId="0" fontId="33" fillId="49" borderId="381" applyNumberFormat="0" applyAlignment="0" applyProtection="0"/>
    <xf numFmtId="0" fontId="37" fillId="0" borderId="382" applyNumberFormat="0" applyFill="0" applyAlignment="0" applyProtection="0"/>
    <xf numFmtId="4" fontId="18" fillId="25" borderId="376">
      <alignment horizontal="right" vertical="center"/>
    </xf>
    <xf numFmtId="0" fontId="33" fillId="49" borderId="381" applyNumberFormat="0" applyAlignment="0" applyProtection="0"/>
    <xf numFmtId="0" fontId="30" fillId="49" borderId="181" applyNumberFormat="0" applyAlignment="0" applyProtection="0"/>
    <xf numFmtId="0" fontId="21" fillId="0" borderId="376" applyNumberFormat="0" applyFill="0" applyAlignment="0" applyProtection="0"/>
    <xf numFmtId="0" fontId="1" fillId="6" borderId="0" applyNumberFormat="0" applyBorder="0" applyAlignment="0" applyProtection="0"/>
    <xf numFmtId="0" fontId="27" fillId="52" borderId="375" applyNumberFormat="0" applyFont="0" applyAlignment="0" applyProtection="0"/>
    <xf numFmtId="0" fontId="6" fillId="0" borderId="0" applyNumberFormat="0" applyFill="0" applyBorder="0" applyAlignment="0" applyProtection="0"/>
    <xf numFmtId="167" fontId="21" fillId="53" borderId="376" applyNumberFormat="0" applyFont="0" applyBorder="0" applyAlignment="0" applyProtection="0">
      <alignment horizontal="right" vertical="center"/>
    </xf>
    <xf numFmtId="0" fontId="18" fillId="25" borderId="376">
      <alignment horizontal="right" vertical="center"/>
    </xf>
    <xf numFmtId="0" fontId="19" fillId="52" borderId="375" applyNumberFormat="0" applyFont="0" applyAlignment="0" applyProtection="0"/>
    <xf numFmtId="0" fontId="18" fillId="25" borderId="376">
      <alignment horizontal="right" vertical="center"/>
    </xf>
    <xf numFmtId="0" fontId="21" fillId="27" borderId="379">
      <alignment horizontal="left" vertical="center" wrapText="1" indent="2"/>
    </xf>
    <xf numFmtId="0" fontId="49" fillId="49" borderId="181" applyNumberFormat="0" applyAlignment="0" applyProtection="0"/>
    <xf numFmtId="0" fontId="32" fillId="49" borderId="381" applyNumberFormat="0" applyAlignment="0" applyProtection="0"/>
    <xf numFmtId="0" fontId="27" fillId="52" borderId="375" applyNumberFormat="0" applyFont="0" applyAlignment="0" applyProtection="0"/>
    <xf numFmtId="0" fontId="21" fillId="25" borderId="377">
      <alignment horizontal="left" vertical="center"/>
    </xf>
    <xf numFmtId="0" fontId="45" fillId="36" borderId="381" applyNumberFormat="0" applyAlignment="0" applyProtection="0"/>
    <xf numFmtId="4" fontId="21" fillId="26" borderId="376"/>
    <xf numFmtId="4" fontId="18" fillId="27" borderId="376">
      <alignment horizontal="right" vertical="center"/>
    </xf>
    <xf numFmtId="0" fontId="52" fillId="0" borderId="382" applyNumberFormat="0" applyFill="0" applyAlignment="0" applyProtection="0"/>
    <xf numFmtId="0" fontId="21" fillId="27" borderId="379">
      <alignment horizontal="left" vertical="center" wrapText="1" indent="2"/>
    </xf>
    <xf numFmtId="0" fontId="30" fillId="49" borderId="181" applyNumberFormat="0" applyAlignment="0" applyProtection="0"/>
    <xf numFmtId="0" fontId="45" fillId="36" borderId="381" applyNumberFormat="0" applyAlignment="0" applyProtection="0"/>
    <xf numFmtId="0" fontId="52" fillId="0" borderId="382" applyNumberFormat="0" applyFill="0" applyAlignment="0" applyProtection="0"/>
    <xf numFmtId="0" fontId="21" fillId="27" borderId="379">
      <alignment horizontal="left" vertical="center" wrapText="1" indent="2"/>
    </xf>
    <xf numFmtId="0" fontId="21" fillId="0" borderId="376">
      <alignment horizontal="right" vertical="center"/>
    </xf>
    <xf numFmtId="0" fontId="52" fillId="0" borderId="382" applyNumberFormat="0" applyFill="0" applyAlignment="0" applyProtection="0"/>
    <xf numFmtId="0" fontId="9" fillId="19" borderId="0" applyNumberFormat="0" applyBorder="0" applyAlignment="0" applyProtection="0"/>
    <xf numFmtId="0" fontId="49" fillId="49" borderId="181" applyNumberFormat="0" applyAlignment="0" applyProtection="0"/>
    <xf numFmtId="0" fontId="21" fillId="0" borderId="376">
      <alignment horizontal="right" vertical="center"/>
    </xf>
    <xf numFmtId="0" fontId="1" fillId="14" borderId="0" applyNumberFormat="0" applyBorder="0" applyAlignment="0" applyProtection="0"/>
    <xf numFmtId="0" fontId="52" fillId="0" borderId="382" applyNumberFormat="0" applyFill="0" applyAlignment="0" applyProtection="0"/>
    <xf numFmtId="0" fontId="37" fillId="0" borderId="382" applyNumberFormat="0" applyFill="0" applyAlignment="0" applyProtection="0"/>
    <xf numFmtId="0" fontId="36" fillId="36" borderId="381" applyNumberFormat="0" applyAlignment="0" applyProtection="0"/>
    <xf numFmtId="4" fontId="18" fillId="27" borderId="377">
      <alignment horizontal="right" vertical="center"/>
    </xf>
    <xf numFmtId="0" fontId="45" fillId="36" borderId="381" applyNumberFormat="0" applyAlignment="0" applyProtection="0"/>
    <xf numFmtId="0" fontId="21" fillId="0" borderId="379">
      <alignment horizontal="left" vertical="center" wrapText="1" indent="2"/>
    </xf>
    <xf numFmtId="0" fontId="52" fillId="0" borderId="382" applyNumberFormat="0" applyFill="0" applyAlignment="0" applyProtection="0"/>
    <xf numFmtId="0" fontId="33" fillId="49" borderId="381" applyNumberFormat="0" applyAlignment="0" applyProtection="0"/>
    <xf numFmtId="4" fontId="18" fillId="27" borderId="377">
      <alignment horizontal="right" vertical="center"/>
    </xf>
    <xf numFmtId="0" fontId="21" fillId="27" borderId="379">
      <alignment horizontal="left" vertical="center" wrapText="1" indent="2"/>
    </xf>
    <xf numFmtId="0" fontId="19" fillId="52" borderId="375" applyNumberFormat="0" applyFont="0" applyAlignment="0" applyProtection="0"/>
    <xf numFmtId="0" fontId="19" fillId="52" borderId="375" applyNumberFormat="0" applyFont="0" applyAlignment="0" applyProtection="0"/>
    <xf numFmtId="0" fontId="23" fillId="25" borderId="376">
      <alignment horizontal="right" vertical="center"/>
    </xf>
    <xf numFmtId="0" fontId="9" fillId="16" borderId="0" applyNumberFormat="0" applyBorder="0" applyAlignment="0" applyProtection="0"/>
    <xf numFmtId="4" fontId="18" fillId="27" borderId="378">
      <alignment horizontal="right" vertical="center"/>
    </xf>
    <xf numFmtId="0" fontId="9" fillId="22" borderId="0" applyNumberFormat="0" applyBorder="0" applyAlignment="0" applyProtection="0"/>
    <xf numFmtId="0" fontId="21" fillId="25" borderId="377">
      <alignment horizontal="left" vertical="center"/>
    </xf>
    <xf numFmtId="0" fontId="21" fillId="0" borderId="379">
      <alignment horizontal="left" vertical="center" wrapText="1" indent="2"/>
    </xf>
    <xf numFmtId="0" fontId="21" fillId="27" borderId="379">
      <alignment horizontal="left" vertical="center" wrapText="1" indent="2"/>
    </xf>
    <xf numFmtId="4" fontId="18" fillId="27" borderId="377">
      <alignment horizontal="right" vertical="center"/>
    </xf>
    <xf numFmtId="0" fontId="21" fillId="0" borderId="376" applyNumberFormat="0" applyFill="0" applyAlignment="0" applyProtection="0"/>
    <xf numFmtId="4" fontId="18" fillId="27" borderId="378">
      <alignment horizontal="right" vertical="center"/>
    </xf>
    <xf numFmtId="0" fontId="21" fillId="0" borderId="379">
      <alignment horizontal="left" vertical="center" wrapText="1" indent="2"/>
    </xf>
    <xf numFmtId="0" fontId="33" fillId="49" borderId="381" applyNumberFormat="0" applyAlignment="0" applyProtection="0"/>
    <xf numFmtId="4" fontId="21" fillId="0" borderId="376" applyFill="0" applyBorder="0" applyProtection="0">
      <alignment horizontal="right" vertical="center"/>
    </xf>
    <xf numFmtId="4" fontId="18" fillId="27" borderId="377">
      <alignment horizontal="right" vertical="center"/>
    </xf>
    <xf numFmtId="0" fontId="1" fillId="21" borderId="0" applyNumberFormat="0" applyBorder="0" applyAlignment="0" applyProtection="0"/>
    <xf numFmtId="0" fontId="32" fillId="49" borderId="381" applyNumberFormat="0" applyAlignment="0" applyProtection="0"/>
    <xf numFmtId="4" fontId="21" fillId="0" borderId="376">
      <alignment horizontal="right" vertical="center"/>
    </xf>
    <xf numFmtId="0" fontId="45" fillId="36" borderId="381" applyNumberFormat="0" applyAlignment="0" applyProtection="0"/>
    <xf numFmtId="4" fontId="21" fillId="0" borderId="376">
      <alignment horizontal="right" vertical="center"/>
    </xf>
    <xf numFmtId="0" fontId="5" fillId="4" borderId="1" applyNumberFormat="0" applyAlignment="0" applyProtection="0"/>
    <xf numFmtId="0" fontId="19" fillId="52" borderId="375" applyNumberFormat="0" applyFont="0" applyAlignment="0" applyProtection="0"/>
    <xf numFmtId="0" fontId="23" fillId="25" borderId="376">
      <alignment horizontal="right" vertical="center"/>
    </xf>
    <xf numFmtId="0" fontId="18" fillId="27" borderId="376">
      <alignment horizontal="right" vertical="center"/>
    </xf>
    <xf numFmtId="0" fontId="19" fillId="52" borderId="375" applyNumberFormat="0" applyFont="0" applyAlignment="0" applyProtection="0"/>
    <xf numFmtId="49" fontId="20" fillId="0" borderId="376" applyNumberFormat="0" applyFill="0" applyBorder="0" applyProtection="0">
      <alignment horizontal="left" vertical="center"/>
    </xf>
    <xf numFmtId="0" fontId="1" fillId="6" borderId="0" applyNumberFormat="0" applyBorder="0" applyAlignment="0" applyProtection="0"/>
    <xf numFmtId="0" fontId="18" fillId="25" borderId="376">
      <alignment horizontal="right" vertical="center"/>
    </xf>
    <xf numFmtId="0" fontId="45" fillId="36" borderId="381" applyNumberFormat="0" applyAlignment="0" applyProtection="0"/>
    <xf numFmtId="0" fontId="1" fillId="11" borderId="0" applyNumberFormat="0" applyBorder="0" applyAlignment="0" applyProtection="0"/>
    <xf numFmtId="0" fontId="45" fillId="36" borderId="381" applyNumberFormat="0" applyAlignment="0" applyProtection="0"/>
    <xf numFmtId="0" fontId="37" fillId="0" borderId="382" applyNumberFormat="0" applyFill="0" applyAlignment="0" applyProtection="0"/>
    <xf numFmtId="0" fontId="19" fillId="52" borderId="375" applyNumberFormat="0" applyFont="0" applyAlignment="0" applyProtection="0"/>
    <xf numFmtId="0" fontId="52" fillId="0" borderId="382" applyNumberFormat="0" applyFill="0" applyAlignment="0" applyProtection="0"/>
    <xf numFmtId="0" fontId="32" fillId="49" borderId="381" applyNumberFormat="0" applyAlignment="0" applyProtection="0"/>
    <xf numFmtId="0" fontId="1" fillId="5" borderId="0" applyNumberFormat="0" applyBorder="0" applyAlignment="0" applyProtection="0"/>
    <xf numFmtId="0" fontId="21" fillId="27" borderId="379">
      <alignment horizontal="left" vertical="center" wrapText="1" indent="2"/>
    </xf>
    <xf numFmtId="0" fontId="23" fillId="25" borderId="376">
      <alignment horizontal="right" vertical="center"/>
    </xf>
    <xf numFmtId="0" fontId="7" fillId="0" borderId="0" applyNumberFormat="0" applyFill="0" applyBorder="0" applyAlignment="0" applyProtection="0"/>
    <xf numFmtId="0" fontId="23" fillId="25" borderId="376">
      <alignment horizontal="right" vertical="center"/>
    </xf>
    <xf numFmtId="0" fontId="49" fillId="49" borderId="181" applyNumberFormat="0" applyAlignment="0" applyProtection="0"/>
    <xf numFmtId="0" fontId="49" fillId="49" borderId="181" applyNumberFormat="0" applyAlignment="0" applyProtection="0"/>
    <xf numFmtId="0" fontId="21" fillId="26" borderId="376"/>
    <xf numFmtId="0" fontId="21" fillId="0" borderId="376">
      <alignment horizontal="right" vertical="center"/>
    </xf>
    <xf numFmtId="0" fontId="36" fillId="36" borderId="381" applyNumberFormat="0" applyAlignment="0" applyProtection="0"/>
    <xf numFmtId="0" fontId="7" fillId="0" borderId="0" applyNumberFormat="0" applyFill="0" applyBorder="0" applyAlignment="0" applyProtection="0"/>
    <xf numFmtId="4" fontId="18" fillId="27" borderId="376">
      <alignment horizontal="right" vertical="center"/>
    </xf>
    <xf numFmtId="0" fontId="21" fillId="26" borderId="376"/>
    <xf numFmtId="0" fontId="21" fillId="0" borderId="376">
      <alignment horizontal="right" vertical="center"/>
    </xf>
    <xf numFmtId="0" fontId="36" fillId="36" borderId="381" applyNumberFormat="0" applyAlignment="0" applyProtection="0"/>
    <xf numFmtId="0" fontId="33" fillId="49" borderId="381" applyNumberFormat="0" applyAlignment="0" applyProtection="0"/>
    <xf numFmtId="4" fontId="18" fillId="27" borderId="376">
      <alignment horizontal="right" vertical="center"/>
    </xf>
    <xf numFmtId="49" fontId="21" fillId="0" borderId="376" applyNumberFormat="0" applyFont="0" applyFill="0" applyBorder="0" applyProtection="0">
      <alignment horizontal="left" vertical="center" indent="2"/>
    </xf>
    <xf numFmtId="4" fontId="21" fillId="0" borderId="376" applyFill="0" applyBorder="0" applyProtection="0">
      <alignment horizontal="right" vertical="center"/>
    </xf>
    <xf numFmtId="4" fontId="21" fillId="26" borderId="376"/>
    <xf numFmtId="0" fontId="33" fillId="49" borderId="381" applyNumberFormat="0" applyAlignment="0" applyProtection="0"/>
    <xf numFmtId="0" fontId="18" fillId="25" borderId="376">
      <alignment horizontal="right" vertical="center"/>
    </xf>
    <xf numFmtId="4" fontId="18" fillId="27" borderId="376">
      <alignment horizontal="right" vertical="center"/>
    </xf>
    <xf numFmtId="0" fontId="30" fillId="49" borderId="181" applyNumberFormat="0" applyAlignment="0" applyProtection="0"/>
    <xf numFmtId="0" fontId="32" fillId="49" borderId="381" applyNumberFormat="0" applyAlignment="0" applyProtection="0"/>
    <xf numFmtId="49" fontId="20" fillId="0" borderId="376" applyNumberFormat="0" applyFill="0" applyBorder="0" applyProtection="0">
      <alignment horizontal="left" vertical="center"/>
    </xf>
    <xf numFmtId="4" fontId="21" fillId="0" borderId="376">
      <alignment horizontal="right" vertical="center"/>
    </xf>
    <xf numFmtId="0" fontId="18" fillId="27" borderId="377">
      <alignment horizontal="right" vertical="center"/>
    </xf>
    <xf numFmtId="0" fontId="21" fillId="27" borderId="379">
      <alignment horizontal="left" vertical="center" wrapText="1" indent="2"/>
    </xf>
    <xf numFmtId="4" fontId="21" fillId="0" borderId="376" applyFill="0" applyBorder="0" applyProtection="0">
      <alignment horizontal="right" vertical="center"/>
    </xf>
    <xf numFmtId="0" fontId="33" fillId="49" borderId="381" applyNumberFormat="0" applyAlignment="0" applyProtection="0"/>
    <xf numFmtId="4" fontId="18" fillId="27" borderId="378">
      <alignment horizontal="right" vertical="center"/>
    </xf>
    <xf numFmtId="4" fontId="18" fillId="25" borderId="376">
      <alignment horizontal="right" vertical="center"/>
    </xf>
    <xf numFmtId="0" fontId="37" fillId="0" borderId="382" applyNumberFormat="0" applyFill="0" applyAlignment="0" applyProtection="0"/>
    <xf numFmtId="0" fontId="9" fillId="19" borderId="0" applyNumberFormat="0" applyBorder="0" applyAlignment="0" applyProtection="0"/>
    <xf numFmtId="0" fontId="21" fillId="0" borderId="379">
      <alignment horizontal="left" vertical="center" wrapText="1" indent="2"/>
    </xf>
    <xf numFmtId="0" fontId="52" fillId="0" borderId="382" applyNumberFormat="0" applyFill="0" applyAlignment="0" applyProtection="0"/>
    <xf numFmtId="0" fontId="18" fillId="27" borderId="378">
      <alignment horizontal="right" vertical="center"/>
    </xf>
    <xf numFmtId="0" fontId="9" fillId="16" borderId="0" applyNumberFormat="0" applyBorder="0" applyAlignment="0" applyProtection="0"/>
    <xf numFmtId="0" fontId="52" fillId="0" borderId="382" applyNumberFormat="0" applyFill="0" applyAlignment="0" applyProtection="0"/>
    <xf numFmtId="0" fontId="5" fillId="4" borderId="1" applyNumberFormat="0" applyAlignment="0" applyProtection="0"/>
    <xf numFmtId="0" fontId="33" fillId="49" borderId="381" applyNumberFormat="0" applyAlignment="0" applyProtection="0"/>
    <xf numFmtId="0" fontId="33" fillId="49" borderId="381" applyNumberFormat="0" applyAlignment="0" applyProtection="0"/>
    <xf numFmtId="0" fontId="21" fillId="0" borderId="379">
      <alignment horizontal="left" vertical="center" wrapText="1" indent="2"/>
    </xf>
    <xf numFmtId="0" fontId="21" fillId="27" borderId="379">
      <alignment horizontal="left" vertical="center" wrapText="1" indent="2"/>
    </xf>
    <xf numFmtId="4" fontId="18" fillId="25" borderId="376">
      <alignment horizontal="right" vertical="center"/>
    </xf>
    <xf numFmtId="4" fontId="23" fillId="25" borderId="376">
      <alignment horizontal="right" vertical="center"/>
    </xf>
    <xf numFmtId="0" fontId="33" fillId="49" borderId="381" applyNumberFormat="0" applyAlignment="0" applyProtection="0"/>
    <xf numFmtId="0" fontId="18" fillId="27" borderId="377">
      <alignment horizontal="right" vertical="center"/>
    </xf>
    <xf numFmtId="0" fontId="9" fillId="16" borderId="0" applyNumberFormat="0" applyBorder="0" applyAlignment="0" applyProtection="0"/>
    <xf numFmtId="0" fontId="49" fillId="49" borderId="181" applyNumberFormat="0" applyAlignment="0" applyProtection="0"/>
    <xf numFmtId="0" fontId="21" fillId="0" borderId="376" applyNumberFormat="0" applyFill="0" applyAlignment="0" applyProtection="0"/>
    <xf numFmtId="4" fontId="18" fillId="27" borderId="376">
      <alignment horizontal="right" vertical="center"/>
    </xf>
    <xf numFmtId="0" fontId="21" fillId="0" borderId="379">
      <alignment horizontal="left" vertical="center" wrapText="1" indent="2"/>
    </xf>
    <xf numFmtId="0" fontId="1" fillId="8" borderId="0" applyNumberFormat="0" applyBorder="0" applyAlignment="0" applyProtection="0"/>
    <xf numFmtId="0" fontId="45" fillId="36" borderId="381" applyNumberFormat="0" applyAlignment="0" applyProtection="0"/>
    <xf numFmtId="0" fontId="18" fillId="27" borderId="377">
      <alignment horizontal="right" vertical="center"/>
    </xf>
    <xf numFmtId="0" fontId="27" fillId="52" borderId="375" applyNumberFormat="0" applyFont="0" applyAlignment="0" applyProtection="0"/>
    <xf numFmtId="0" fontId="27" fillId="52" borderId="375" applyNumberFormat="0" applyFont="0" applyAlignment="0" applyProtection="0"/>
    <xf numFmtId="0" fontId="21" fillId="27" borderId="379">
      <alignment horizontal="left" vertical="center" wrapText="1" indent="2"/>
    </xf>
    <xf numFmtId="0" fontId="27" fillId="52" borderId="375" applyNumberFormat="0" applyFont="0" applyAlignment="0" applyProtection="0"/>
    <xf numFmtId="0" fontId="21" fillId="0" borderId="376" applyNumberFormat="0" applyFill="0" applyAlignment="0" applyProtection="0"/>
    <xf numFmtId="0" fontId="49" fillId="49" borderId="181" applyNumberFormat="0" applyAlignment="0" applyProtection="0"/>
    <xf numFmtId="0" fontId="37" fillId="0" borderId="382" applyNumberFormat="0" applyFill="0" applyAlignment="0" applyProtection="0"/>
    <xf numFmtId="0" fontId="21" fillId="26" borderId="376"/>
    <xf numFmtId="0" fontId="33" fillId="49" borderId="381" applyNumberFormat="0" applyAlignment="0" applyProtection="0"/>
    <xf numFmtId="0" fontId="21" fillId="0" borderId="376">
      <alignment horizontal="right" vertical="center"/>
    </xf>
    <xf numFmtId="0" fontId="21" fillId="0" borderId="379">
      <alignment horizontal="left" vertical="center" wrapText="1" indent="2"/>
    </xf>
    <xf numFmtId="0" fontId="52" fillId="0" borderId="382" applyNumberFormat="0" applyFill="0" applyAlignment="0" applyProtection="0"/>
    <xf numFmtId="167" fontId="21" fillId="53" borderId="376" applyNumberFormat="0" applyFont="0" applyBorder="0" applyAlignment="0" applyProtection="0">
      <alignment horizontal="right" vertical="center"/>
    </xf>
    <xf numFmtId="0" fontId="18" fillId="27" borderId="378">
      <alignment horizontal="right" vertical="center"/>
    </xf>
    <xf numFmtId="0" fontId="1" fillId="15" borderId="0" applyNumberFormat="0" applyBorder="0" applyAlignment="0" applyProtection="0"/>
    <xf numFmtId="0" fontId="9" fillId="10" borderId="0" applyNumberFormat="0" applyBorder="0" applyAlignment="0" applyProtection="0"/>
    <xf numFmtId="0" fontId="52" fillId="0" borderId="382" applyNumberFormat="0" applyFill="0" applyAlignment="0" applyProtection="0"/>
    <xf numFmtId="0" fontId="45" fillId="36" borderId="381" applyNumberFormat="0" applyAlignment="0" applyProtection="0"/>
    <xf numFmtId="0" fontId="9" fillId="19" borderId="0" applyNumberFormat="0" applyBorder="0" applyAlignment="0" applyProtection="0"/>
    <xf numFmtId="0" fontId="37" fillId="0" borderId="382" applyNumberFormat="0" applyFill="0" applyAlignment="0" applyProtection="0"/>
    <xf numFmtId="0" fontId="21" fillId="0" borderId="379">
      <alignment horizontal="left" vertical="center" wrapText="1" indent="2"/>
    </xf>
    <xf numFmtId="0" fontId="27" fillId="52" borderId="375" applyNumberFormat="0" applyFont="0" applyAlignment="0" applyProtection="0"/>
    <xf numFmtId="0" fontId="1" fillId="12" borderId="0" applyNumberFormat="0" applyBorder="0" applyAlignment="0" applyProtection="0"/>
    <xf numFmtId="0" fontId="18" fillId="25" borderId="376">
      <alignment horizontal="right" vertical="center"/>
    </xf>
    <xf numFmtId="4" fontId="18" fillId="25" borderId="376">
      <alignment horizontal="right" vertical="center"/>
    </xf>
    <xf numFmtId="49" fontId="21" fillId="0" borderId="377" applyNumberFormat="0" applyFont="0" applyFill="0" applyBorder="0" applyProtection="0">
      <alignment horizontal="left" vertical="center" indent="5"/>
    </xf>
    <xf numFmtId="0" fontId="37" fillId="0" borderId="382" applyNumberFormat="0" applyFill="0" applyAlignment="0" applyProtection="0"/>
    <xf numFmtId="0" fontId="9" fillId="10" borderId="0" applyNumberFormat="0" applyBorder="0" applyAlignment="0" applyProtection="0"/>
    <xf numFmtId="0" fontId="5" fillId="4" borderId="1" applyNumberFormat="0" applyAlignment="0" applyProtection="0"/>
    <xf numFmtId="0" fontId="52" fillId="0" borderId="382" applyNumberFormat="0" applyFill="0" applyAlignment="0" applyProtection="0"/>
    <xf numFmtId="0" fontId="27" fillId="52" borderId="375" applyNumberFormat="0" applyFont="0" applyAlignment="0" applyProtection="0"/>
    <xf numFmtId="0" fontId="23" fillId="25" borderId="376">
      <alignment horizontal="right" vertical="center"/>
    </xf>
    <xf numFmtId="4" fontId="18" fillId="27" borderId="376">
      <alignment horizontal="right" vertical="center"/>
    </xf>
    <xf numFmtId="0" fontId="27" fillId="52" borderId="375" applyNumberFormat="0" applyFont="0" applyAlignment="0" applyProtection="0"/>
    <xf numFmtId="0" fontId="21" fillId="26" borderId="376"/>
    <xf numFmtId="4" fontId="18" fillId="27" borderId="376">
      <alignment horizontal="right" vertical="center"/>
    </xf>
    <xf numFmtId="0" fontId="1" fillId="14" borderId="0" applyNumberFormat="0" applyBorder="0" applyAlignment="0" applyProtection="0"/>
    <xf numFmtId="0" fontId="21" fillId="0" borderId="376" applyNumberFormat="0" applyFill="0" applyAlignment="0" applyProtection="0"/>
    <xf numFmtId="0" fontId="21" fillId="25" borderId="377">
      <alignment horizontal="left" vertical="center"/>
    </xf>
    <xf numFmtId="0" fontId="18" fillId="27" borderId="376">
      <alignment horizontal="right" vertical="center"/>
    </xf>
    <xf numFmtId="49" fontId="20" fillId="0" borderId="376" applyNumberFormat="0" applyFill="0" applyBorder="0" applyProtection="0">
      <alignment horizontal="left" vertical="center"/>
    </xf>
    <xf numFmtId="0" fontId="36" fillId="36" borderId="381" applyNumberFormat="0" applyAlignment="0" applyProtection="0"/>
    <xf numFmtId="0" fontId="18" fillId="25" borderId="376">
      <alignment horizontal="right" vertical="center"/>
    </xf>
    <xf numFmtId="0" fontId="1" fillId="5" borderId="0" applyNumberFormat="0" applyBorder="0" applyAlignment="0" applyProtection="0"/>
    <xf numFmtId="0" fontId="21" fillId="0" borderId="376">
      <alignment horizontal="right" vertical="center"/>
    </xf>
    <xf numFmtId="4" fontId="21" fillId="0" borderId="376">
      <alignment horizontal="right" vertical="center"/>
    </xf>
    <xf numFmtId="0" fontId="49" fillId="49" borderId="181" applyNumberFormat="0" applyAlignment="0" applyProtection="0"/>
    <xf numFmtId="0" fontId="21" fillId="25" borderId="377">
      <alignment horizontal="left" vertical="center"/>
    </xf>
    <xf numFmtId="0" fontId="33" fillId="49" borderId="381" applyNumberFormat="0" applyAlignment="0" applyProtection="0"/>
    <xf numFmtId="0" fontId="32" fillId="49" borderId="381" applyNumberFormat="0" applyAlignment="0" applyProtection="0"/>
    <xf numFmtId="0" fontId="21" fillId="26" borderId="376"/>
    <xf numFmtId="0" fontId="33" fillId="49" borderId="381" applyNumberFormat="0" applyAlignment="0" applyProtection="0"/>
    <xf numFmtId="0" fontId="21" fillId="0" borderId="379">
      <alignment horizontal="left" vertical="center" wrapText="1" indent="2"/>
    </xf>
    <xf numFmtId="0" fontId="21" fillId="26" borderId="376"/>
    <xf numFmtId="0" fontId="4" fillId="4" borderId="2" applyNumberFormat="0" applyAlignment="0" applyProtection="0"/>
    <xf numFmtId="4" fontId="18" fillId="27" borderId="378">
      <alignment horizontal="right" vertical="center"/>
    </xf>
    <xf numFmtId="0" fontId="1" fillId="20" borderId="0" applyNumberFormat="0" applyBorder="0" applyAlignment="0" applyProtection="0"/>
    <xf numFmtId="4" fontId="21" fillId="0" borderId="376" applyFill="0" applyBorder="0" applyProtection="0">
      <alignment horizontal="right" vertical="center"/>
    </xf>
    <xf numFmtId="0" fontId="18" fillId="27" borderId="376">
      <alignment horizontal="right" vertical="center"/>
    </xf>
    <xf numFmtId="4" fontId="18" fillId="27" borderId="378">
      <alignment horizontal="right" vertical="center"/>
    </xf>
    <xf numFmtId="49" fontId="20" fillId="0" borderId="376" applyNumberFormat="0" applyFill="0" applyBorder="0" applyProtection="0">
      <alignment horizontal="left" vertical="center"/>
    </xf>
    <xf numFmtId="0" fontId="21" fillId="25" borderId="377">
      <alignment horizontal="left" vertical="center"/>
    </xf>
    <xf numFmtId="49" fontId="21" fillId="0" borderId="377" applyNumberFormat="0" applyFont="0" applyFill="0" applyBorder="0" applyProtection="0">
      <alignment horizontal="left" vertical="center" indent="5"/>
    </xf>
    <xf numFmtId="0" fontId="7" fillId="0" borderId="0" applyNumberFormat="0" applyFill="0" applyBorder="0" applyAlignment="0" applyProtection="0"/>
    <xf numFmtId="49" fontId="21" fillId="0" borderId="377" applyNumberFormat="0" applyFont="0" applyFill="0" applyBorder="0" applyProtection="0">
      <alignment horizontal="left" vertical="center" indent="5"/>
    </xf>
    <xf numFmtId="4" fontId="21" fillId="26" borderId="376"/>
    <xf numFmtId="4" fontId="21" fillId="0" borderId="376" applyFill="0" applyBorder="0" applyProtection="0">
      <alignment horizontal="right" vertical="center"/>
    </xf>
    <xf numFmtId="4" fontId="18" fillId="25" borderId="376">
      <alignment horizontal="right" vertical="center"/>
    </xf>
    <xf numFmtId="0" fontId="32" fillId="49" borderId="381" applyNumberFormat="0" applyAlignment="0" applyProtection="0"/>
    <xf numFmtId="0" fontId="27" fillId="52" borderId="375" applyNumberFormat="0" applyFont="0" applyAlignment="0" applyProtection="0"/>
    <xf numFmtId="0" fontId="21" fillId="0" borderId="376">
      <alignment horizontal="right" vertical="center"/>
    </xf>
    <xf numFmtId="0" fontId="9" fillId="13" borderId="0" applyNumberFormat="0" applyBorder="0" applyAlignment="0" applyProtection="0"/>
    <xf numFmtId="0" fontId="18" fillId="27" borderId="376">
      <alignment horizontal="right" vertical="center"/>
    </xf>
    <xf numFmtId="49" fontId="21" fillId="0" borderId="376" applyNumberFormat="0" applyFont="0" applyFill="0" applyBorder="0" applyProtection="0">
      <alignment horizontal="left" vertical="center" indent="2"/>
    </xf>
    <xf numFmtId="4" fontId="18" fillId="27" borderId="376">
      <alignment horizontal="right" vertical="center"/>
    </xf>
    <xf numFmtId="0" fontId="36" fillId="36" borderId="381" applyNumberFormat="0" applyAlignment="0" applyProtection="0"/>
    <xf numFmtId="0" fontId="45" fillId="36" borderId="381" applyNumberFormat="0" applyAlignment="0" applyProtection="0"/>
    <xf numFmtId="4" fontId="18" fillId="27" borderId="377">
      <alignment horizontal="right" vertical="center"/>
    </xf>
    <xf numFmtId="0" fontId="52" fillId="0" borderId="382" applyNumberFormat="0" applyFill="0" applyAlignment="0" applyProtection="0"/>
    <xf numFmtId="0" fontId="33" fillId="49" borderId="381" applyNumberFormat="0" applyAlignment="0" applyProtection="0"/>
    <xf numFmtId="0" fontId="32" fillId="49" borderId="381" applyNumberFormat="0" applyAlignment="0" applyProtection="0"/>
    <xf numFmtId="0" fontId="30" fillId="49" borderId="181" applyNumberFormat="0" applyAlignment="0" applyProtection="0"/>
    <xf numFmtId="0" fontId="36" fillId="36" borderId="381" applyNumberFormat="0" applyAlignment="0" applyProtection="0"/>
    <xf numFmtId="49" fontId="20" fillId="0" borderId="376" applyNumberFormat="0" applyFill="0" applyBorder="0" applyProtection="0">
      <alignment horizontal="left" vertical="center"/>
    </xf>
    <xf numFmtId="0" fontId="32" fillId="49" borderId="381" applyNumberFormat="0" applyAlignment="0" applyProtection="0"/>
    <xf numFmtId="0" fontId="19" fillId="52" borderId="375" applyNumberFormat="0" applyFont="0" applyAlignment="0" applyProtection="0"/>
    <xf numFmtId="0" fontId="52" fillId="0" borderId="382" applyNumberFormat="0" applyFill="0" applyAlignment="0" applyProtection="0"/>
    <xf numFmtId="0" fontId="49" fillId="49" borderId="181" applyNumberFormat="0" applyAlignment="0" applyProtection="0"/>
    <xf numFmtId="0" fontId="49" fillId="49" borderId="181" applyNumberFormat="0" applyAlignment="0" applyProtection="0"/>
    <xf numFmtId="0" fontId="18" fillId="27" borderId="376">
      <alignment horizontal="right" vertical="center"/>
    </xf>
    <xf numFmtId="0" fontId="21" fillId="0" borderId="376">
      <alignment horizontal="right" vertical="center"/>
    </xf>
    <xf numFmtId="0" fontId="36" fillId="36" borderId="381" applyNumberFormat="0" applyAlignment="0" applyProtection="0"/>
    <xf numFmtId="0" fontId="18" fillId="27" borderId="376">
      <alignment horizontal="right" vertical="center"/>
    </xf>
    <xf numFmtId="0" fontId="1" fillId="6" borderId="0" applyNumberFormat="0" applyBorder="0" applyAlignment="0" applyProtection="0"/>
    <xf numFmtId="49" fontId="21" fillId="0" borderId="377" applyNumberFormat="0" applyFont="0" applyFill="0" applyBorder="0" applyProtection="0">
      <alignment horizontal="left" vertical="center" indent="5"/>
    </xf>
    <xf numFmtId="4" fontId="23" fillId="25" borderId="376">
      <alignment horizontal="right" vertical="center"/>
    </xf>
    <xf numFmtId="0" fontId="1" fillId="20" borderId="0" applyNumberFormat="0" applyBorder="0" applyAlignment="0" applyProtection="0"/>
    <xf numFmtId="4" fontId="18" fillId="27" borderId="376">
      <alignment horizontal="right" vertical="center"/>
    </xf>
    <xf numFmtId="0" fontId="30" fillId="49" borderId="181" applyNumberFormat="0" applyAlignment="0" applyProtection="0"/>
    <xf numFmtId="0" fontId="21" fillId="0" borderId="376">
      <alignment horizontal="right" vertical="center"/>
    </xf>
    <xf numFmtId="0" fontId="33" fillId="49" borderId="381" applyNumberFormat="0" applyAlignment="0" applyProtection="0"/>
    <xf numFmtId="49" fontId="21" fillId="0" borderId="376" applyNumberFormat="0" applyFont="0" applyFill="0" applyBorder="0" applyProtection="0">
      <alignment horizontal="left" vertical="center" indent="2"/>
    </xf>
    <xf numFmtId="0" fontId="1" fillId="8" borderId="0" applyNumberFormat="0" applyBorder="0" applyAlignment="0" applyProtection="0"/>
    <xf numFmtId="0" fontId="18" fillId="27" borderId="378">
      <alignment horizontal="right" vertical="center"/>
    </xf>
    <xf numFmtId="0" fontId="1" fillId="6" borderId="0" applyNumberFormat="0" applyBorder="0" applyAlignment="0" applyProtection="0"/>
    <xf numFmtId="0" fontId="1" fillId="18" borderId="0" applyNumberFormat="0" applyBorder="0" applyAlignment="0" applyProtection="0"/>
    <xf numFmtId="0" fontId="30" fillId="49" borderId="181" applyNumberFormat="0" applyAlignment="0" applyProtection="0"/>
    <xf numFmtId="0" fontId="37" fillId="0" borderId="382" applyNumberFormat="0" applyFill="0" applyAlignment="0" applyProtection="0"/>
    <xf numFmtId="4" fontId="21" fillId="0" borderId="376">
      <alignment horizontal="right" vertical="center"/>
    </xf>
    <xf numFmtId="0" fontId="9" fillId="13" borderId="0" applyNumberFormat="0" applyBorder="0" applyAlignment="0" applyProtection="0"/>
    <xf numFmtId="0" fontId="30" fillId="49" borderId="181" applyNumberFormat="0" applyAlignment="0" applyProtection="0"/>
    <xf numFmtId="0" fontId="30" fillId="49" borderId="181" applyNumberFormat="0" applyAlignment="0" applyProtection="0"/>
    <xf numFmtId="0" fontId="37" fillId="0" borderId="382" applyNumberFormat="0" applyFill="0" applyAlignment="0" applyProtection="0"/>
    <xf numFmtId="0" fontId="27" fillId="52" borderId="375" applyNumberFormat="0" applyFont="0" applyAlignment="0" applyProtection="0"/>
    <xf numFmtId="0" fontId="33" fillId="49" borderId="381" applyNumberFormat="0" applyAlignment="0" applyProtection="0"/>
    <xf numFmtId="0" fontId="45" fillId="36" borderId="381" applyNumberFormat="0" applyAlignment="0" applyProtection="0"/>
    <xf numFmtId="4" fontId="23" fillId="25" borderId="376">
      <alignment horizontal="right" vertical="center"/>
    </xf>
    <xf numFmtId="0" fontId="33" fillId="49" borderId="381" applyNumberFormat="0" applyAlignment="0" applyProtection="0"/>
    <xf numFmtId="0" fontId="1" fillId="21" borderId="0" applyNumberFormat="0" applyBorder="0" applyAlignment="0" applyProtection="0"/>
    <xf numFmtId="167" fontId="21" fillId="53" borderId="376" applyNumberFormat="0" applyFont="0" applyBorder="0" applyAlignment="0" applyProtection="0">
      <alignment horizontal="right" vertical="center"/>
    </xf>
    <xf numFmtId="0" fontId="37" fillId="0" borderId="382" applyNumberFormat="0" applyFill="0" applyAlignment="0" applyProtection="0"/>
    <xf numFmtId="4" fontId="21" fillId="0" borderId="376">
      <alignment horizontal="right" vertical="center"/>
    </xf>
    <xf numFmtId="0" fontId="49" fillId="49" borderId="181" applyNumberFormat="0" applyAlignment="0" applyProtection="0"/>
    <xf numFmtId="0" fontId="49" fillId="49" borderId="181" applyNumberFormat="0" applyAlignment="0" applyProtection="0"/>
    <xf numFmtId="0" fontId="21" fillId="27" borderId="379">
      <alignment horizontal="left" vertical="center" wrapText="1" indent="2"/>
    </xf>
    <xf numFmtId="0" fontId="21" fillId="0" borderId="376" applyNumberFormat="0" applyFill="0" applyAlignment="0" applyProtection="0"/>
    <xf numFmtId="4" fontId="21" fillId="26" borderId="376"/>
    <xf numFmtId="0" fontId="52" fillId="0" borderId="382" applyNumberFormat="0" applyFill="0" applyAlignment="0" applyProtection="0"/>
    <xf numFmtId="49" fontId="21" fillId="0" borderId="376" applyNumberFormat="0" applyFont="0" applyFill="0" applyBorder="0" applyProtection="0">
      <alignment horizontal="left" vertical="center" indent="2"/>
    </xf>
    <xf numFmtId="0" fontId="52" fillId="0" borderId="382" applyNumberFormat="0" applyFill="0" applyAlignment="0" applyProtection="0"/>
    <xf numFmtId="0" fontId="9" fillId="16" borderId="0" applyNumberFormat="0" applyBorder="0" applyAlignment="0" applyProtection="0"/>
    <xf numFmtId="0" fontId="9" fillId="16" borderId="0" applyNumberFormat="0" applyBorder="0" applyAlignment="0" applyProtection="0"/>
    <xf numFmtId="49" fontId="21" fillId="0" borderId="377" applyNumberFormat="0" applyFont="0" applyFill="0" applyBorder="0" applyProtection="0">
      <alignment horizontal="left" vertical="center" indent="5"/>
    </xf>
    <xf numFmtId="0" fontId="45" fillId="36" borderId="381" applyNumberFormat="0" applyAlignment="0" applyProtection="0"/>
    <xf numFmtId="4" fontId="21" fillId="26" borderId="376"/>
    <xf numFmtId="0" fontId="33" fillId="49" borderId="381" applyNumberFormat="0" applyAlignment="0" applyProtection="0"/>
    <xf numFmtId="0" fontId="37" fillId="0" borderId="382" applyNumberFormat="0" applyFill="0" applyAlignment="0" applyProtection="0"/>
    <xf numFmtId="0" fontId="32" fillId="49" borderId="381" applyNumberFormat="0" applyAlignment="0" applyProtection="0"/>
    <xf numFmtId="0" fontId="18" fillId="27" borderId="377">
      <alignment horizontal="right" vertical="center"/>
    </xf>
    <xf numFmtId="0" fontId="21" fillId="0" borderId="376" applyNumberFormat="0" applyFill="0" applyAlignment="0" applyProtection="0"/>
    <xf numFmtId="0" fontId="21" fillId="0" borderId="376" applyNumberFormat="0" applyFill="0" applyAlignment="0" applyProtection="0"/>
    <xf numFmtId="0" fontId="27" fillId="52" borderId="375" applyNumberFormat="0" applyFont="0" applyAlignment="0" applyProtection="0"/>
    <xf numFmtId="49" fontId="21" fillId="0" borderId="376" applyNumberFormat="0" applyFont="0" applyFill="0" applyBorder="0" applyProtection="0">
      <alignment horizontal="left" vertical="center" indent="2"/>
    </xf>
    <xf numFmtId="0" fontId="1" fillId="6" borderId="0" applyNumberFormat="0" applyBorder="0" applyAlignment="0" applyProtection="0"/>
    <xf numFmtId="0" fontId="18" fillId="27" borderId="376">
      <alignment horizontal="right" vertical="center"/>
    </xf>
    <xf numFmtId="0" fontId="21" fillId="27" borderId="379">
      <alignment horizontal="left" vertical="center" wrapText="1" indent="2"/>
    </xf>
    <xf numFmtId="0" fontId="18" fillId="27" borderId="376">
      <alignment horizontal="right" vertical="center"/>
    </xf>
    <xf numFmtId="0" fontId="21" fillId="0" borderId="376">
      <alignment horizontal="right" vertical="center"/>
    </xf>
    <xf numFmtId="0" fontId="18" fillId="27" borderId="376">
      <alignment horizontal="right" vertical="center"/>
    </xf>
    <xf numFmtId="4" fontId="18" fillId="27" borderId="376">
      <alignment horizontal="right" vertical="center"/>
    </xf>
    <xf numFmtId="0" fontId="1" fillId="18" borderId="0" applyNumberFormat="0" applyBorder="0" applyAlignment="0" applyProtection="0"/>
    <xf numFmtId="0" fontId="33" fillId="49" borderId="381" applyNumberFormat="0" applyAlignment="0" applyProtection="0"/>
    <xf numFmtId="0" fontId="23" fillId="25" borderId="376">
      <alignment horizontal="right" vertical="center"/>
    </xf>
    <xf numFmtId="0" fontId="52" fillId="0" borderId="382" applyNumberFormat="0" applyFill="0" applyAlignment="0" applyProtection="0"/>
    <xf numFmtId="0" fontId="18" fillId="27" borderId="378">
      <alignment horizontal="right" vertical="center"/>
    </xf>
    <xf numFmtId="0" fontId="8" fillId="0" borderId="3" applyNumberFormat="0" applyFill="0" applyAlignment="0" applyProtection="0"/>
    <xf numFmtId="0" fontId="36" fillId="36" borderId="381" applyNumberFormat="0" applyAlignment="0" applyProtection="0"/>
    <xf numFmtId="0" fontId="21" fillId="26" borderId="376"/>
    <xf numFmtId="0" fontId="1" fillId="18" borderId="0" applyNumberFormat="0" applyBorder="0" applyAlignment="0" applyProtection="0"/>
    <xf numFmtId="4" fontId="18" fillId="27" borderId="376">
      <alignment horizontal="right" vertical="center"/>
    </xf>
    <xf numFmtId="4" fontId="18" fillId="27" borderId="376">
      <alignment horizontal="right" vertical="center"/>
    </xf>
    <xf numFmtId="0" fontId="9" fillId="13" borderId="0" applyNumberFormat="0" applyBorder="0" applyAlignment="0" applyProtection="0"/>
    <xf numFmtId="0" fontId="6" fillId="0" borderId="0" applyNumberFormat="0" applyFill="0" applyBorder="0" applyAlignment="0" applyProtection="0"/>
    <xf numFmtId="0" fontId="21" fillId="0" borderId="379">
      <alignment horizontal="left" vertical="center" wrapText="1" indent="2"/>
    </xf>
    <xf numFmtId="0" fontId="27" fillId="52" borderId="375" applyNumberFormat="0" applyFont="0" applyAlignment="0" applyProtection="0"/>
    <xf numFmtId="0" fontId="1" fillId="18" borderId="0" applyNumberFormat="0" applyBorder="0" applyAlignment="0" applyProtection="0"/>
    <xf numFmtId="49" fontId="21" fillId="0" borderId="376" applyNumberFormat="0" applyFont="0" applyFill="0" applyBorder="0" applyProtection="0">
      <alignment horizontal="left" vertical="center" indent="2"/>
    </xf>
    <xf numFmtId="0" fontId="23" fillId="25" borderId="376">
      <alignment horizontal="right" vertical="center"/>
    </xf>
    <xf numFmtId="0" fontId="37" fillId="0" borderId="382" applyNumberFormat="0" applyFill="0" applyAlignment="0" applyProtection="0"/>
    <xf numFmtId="0" fontId="49" fillId="49" borderId="181" applyNumberFormat="0" applyAlignment="0" applyProtection="0"/>
    <xf numFmtId="0" fontId="5" fillId="4" borderId="1" applyNumberFormat="0" applyAlignment="0" applyProtection="0"/>
    <xf numFmtId="4" fontId="21" fillId="26" borderId="376"/>
    <xf numFmtId="0" fontId="32" fillId="49" borderId="381" applyNumberFormat="0" applyAlignment="0" applyProtection="0"/>
    <xf numFmtId="0" fontId="45" fillId="36" borderId="381" applyNumberFormat="0" applyAlignment="0" applyProtection="0"/>
    <xf numFmtId="0" fontId="1" fillId="15" borderId="0" applyNumberFormat="0" applyBorder="0" applyAlignment="0" applyProtection="0"/>
    <xf numFmtId="0" fontId="36" fillId="36" borderId="381" applyNumberFormat="0" applyAlignment="0" applyProtection="0"/>
    <xf numFmtId="0" fontId="18" fillId="27" borderId="378">
      <alignment horizontal="right" vertical="center"/>
    </xf>
    <xf numFmtId="0" fontId="9" fillId="22" borderId="0" applyNumberFormat="0" applyBorder="0" applyAlignment="0" applyProtection="0"/>
    <xf numFmtId="0" fontId="19" fillId="52" borderId="375" applyNumberFormat="0" applyFont="0" applyAlignment="0" applyProtection="0"/>
    <xf numFmtId="0" fontId="19" fillId="52" borderId="375" applyNumberFormat="0" applyFont="0" applyAlignment="0" applyProtection="0"/>
    <xf numFmtId="0" fontId="18" fillId="27" borderId="376">
      <alignment horizontal="right" vertical="center"/>
    </xf>
    <xf numFmtId="0" fontId="32" fillId="49" borderId="381" applyNumberFormat="0" applyAlignment="0" applyProtection="0"/>
    <xf numFmtId="0" fontId="32" fillId="49" borderId="381" applyNumberFormat="0" applyAlignment="0" applyProtection="0"/>
    <xf numFmtId="4" fontId="23" fillId="25" borderId="376">
      <alignment horizontal="right" vertical="center"/>
    </xf>
    <xf numFmtId="0" fontId="1" fillId="21" borderId="0" applyNumberFormat="0" applyBorder="0" applyAlignment="0" applyProtection="0"/>
    <xf numFmtId="0" fontId="21" fillId="0" borderId="379">
      <alignment horizontal="left" vertical="center" wrapText="1" indent="2"/>
    </xf>
    <xf numFmtId="49" fontId="21" fillId="0" borderId="377" applyNumberFormat="0" applyFont="0" applyFill="0" applyBorder="0" applyProtection="0">
      <alignment horizontal="left" vertical="center" indent="5"/>
    </xf>
    <xf numFmtId="0" fontId="27" fillId="52" borderId="375" applyNumberFormat="0" applyFont="0" applyAlignment="0" applyProtection="0"/>
    <xf numFmtId="4" fontId="18" fillId="25" borderId="376">
      <alignment horizontal="right" vertical="center"/>
    </xf>
    <xf numFmtId="0" fontId="27" fillId="52" borderId="375" applyNumberFormat="0" applyFont="0" applyAlignment="0" applyProtection="0"/>
    <xf numFmtId="0" fontId="37" fillId="0" borderId="382" applyNumberFormat="0" applyFill="0" applyAlignment="0" applyProtection="0"/>
    <xf numFmtId="0" fontId="1" fillId="20" borderId="0" applyNumberFormat="0" applyBorder="0" applyAlignment="0" applyProtection="0"/>
    <xf numFmtId="0" fontId="52" fillId="0" borderId="382" applyNumberFormat="0" applyFill="0" applyAlignment="0" applyProtection="0"/>
    <xf numFmtId="0" fontId="23" fillId="25" borderId="376">
      <alignment horizontal="right" vertical="center"/>
    </xf>
    <xf numFmtId="0" fontId="1" fillId="15" borderId="0" applyNumberFormat="0" applyBorder="0" applyAlignment="0" applyProtection="0"/>
    <xf numFmtId="4" fontId="21" fillId="0" borderId="376">
      <alignment horizontal="right" vertical="center"/>
    </xf>
    <xf numFmtId="4" fontId="18" fillId="27" borderId="376">
      <alignment horizontal="right" vertical="center"/>
    </xf>
    <xf numFmtId="0" fontId="21" fillId="25" borderId="377">
      <alignment horizontal="left" vertical="center"/>
    </xf>
    <xf numFmtId="4" fontId="18" fillId="27" borderId="378">
      <alignment horizontal="right" vertical="center"/>
    </xf>
    <xf numFmtId="0" fontId="18" fillId="27" borderId="378">
      <alignment horizontal="right" vertical="center"/>
    </xf>
    <xf numFmtId="0" fontId="1" fillId="9" borderId="0" applyNumberFormat="0" applyBorder="0" applyAlignment="0" applyProtection="0"/>
    <xf numFmtId="0" fontId="37" fillId="0" borderId="382" applyNumberFormat="0" applyFill="0" applyAlignment="0" applyProtection="0"/>
    <xf numFmtId="4" fontId="23" fillId="25" borderId="376">
      <alignment horizontal="right" vertical="center"/>
    </xf>
    <xf numFmtId="4" fontId="23" fillId="25" borderId="376">
      <alignment horizontal="right" vertical="center"/>
    </xf>
    <xf numFmtId="0" fontId="49" fillId="49" borderId="181" applyNumberFormat="0" applyAlignment="0" applyProtection="0"/>
    <xf numFmtId="0" fontId="45" fillId="36" borderId="381" applyNumberFormat="0" applyAlignment="0" applyProtection="0"/>
    <xf numFmtId="4" fontId="21" fillId="0" borderId="376">
      <alignment horizontal="right" vertical="center"/>
    </xf>
    <xf numFmtId="4" fontId="18" fillId="27" borderId="377">
      <alignment horizontal="right" vertical="center"/>
    </xf>
    <xf numFmtId="0" fontId="5" fillId="4" borderId="1" applyNumberFormat="0" applyAlignment="0" applyProtection="0"/>
    <xf numFmtId="0" fontId="30" fillId="49" borderId="181" applyNumberFormat="0" applyAlignment="0" applyProtection="0"/>
    <xf numFmtId="0" fontId="52" fillId="0" borderId="382" applyNumberFormat="0" applyFill="0" applyAlignment="0" applyProtection="0"/>
    <xf numFmtId="0" fontId="30" fillId="49" borderId="181" applyNumberFormat="0" applyAlignment="0" applyProtection="0"/>
    <xf numFmtId="0" fontId="21" fillId="0" borderId="379">
      <alignment horizontal="left" vertical="center" wrapText="1" indent="2"/>
    </xf>
    <xf numFmtId="0" fontId="1" fillId="11" borderId="0" applyNumberFormat="0" applyBorder="0" applyAlignment="0" applyProtection="0"/>
    <xf numFmtId="0" fontId="18" fillId="27" borderId="376">
      <alignment horizontal="right" vertical="center"/>
    </xf>
    <xf numFmtId="0" fontId="49" fillId="49" borderId="181" applyNumberFormat="0" applyAlignment="0" applyProtection="0"/>
    <xf numFmtId="0" fontId="18" fillId="27" borderId="377">
      <alignment horizontal="right" vertical="center"/>
    </xf>
    <xf numFmtId="0" fontId="27" fillId="52" borderId="375" applyNumberFormat="0" applyFont="0" applyAlignment="0" applyProtection="0"/>
    <xf numFmtId="4" fontId="21" fillId="26" borderId="376"/>
    <xf numFmtId="0" fontId="21" fillId="0" borderId="379">
      <alignment horizontal="left" vertical="center" wrapText="1" indent="2"/>
    </xf>
    <xf numFmtId="0" fontId="9" fillId="13" borderId="0" applyNumberFormat="0" applyBorder="0" applyAlignment="0" applyProtection="0"/>
    <xf numFmtId="4" fontId="21" fillId="0" borderId="376" applyFill="0" applyBorder="0" applyProtection="0">
      <alignment horizontal="right" vertical="center"/>
    </xf>
    <xf numFmtId="0" fontId="1" fillId="12" borderId="0" applyNumberFormat="0" applyBorder="0" applyAlignment="0" applyProtection="0"/>
    <xf numFmtId="0" fontId="49" fillId="49" borderId="181" applyNumberFormat="0" applyAlignment="0" applyProtection="0"/>
    <xf numFmtId="0" fontId="36" fillId="36" borderId="381" applyNumberFormat="0" applyAlignment="0" applyProtection="0"/>
    <xf numFmtId="0" fontId="19" fillId="52" borderId="375" applyNumberFormat="0" applyFont="0" applyAlignment="0" applyProtection="0"/>
    <xf numFmtId="0" fontId="6" fillId="0" borderId="0" applyNumberFormat="0" applyFill="0" applyBorder="0" applyAlignment="0" applyProtection="0"/>
    <xf numFmtId="0" fontId="1" fillId="18" borderId="0" applyNumberFormat="0" applyBorder="0" applyAlignment="0" applyProtection="0"/>
    <xf numFmtId="0" fontId="7" fillId="0" borderId="0" applyNumberFormat="0" applyFill="0" applyBorder="0" applyAlignment="0" applyProtection="0"/>
    <xf numFmtId="0" fontId="1" fillId="20" borderId="0" applyNumberFormat="0" applyBorder="0" applyAlignment="0" applyProtection="0"/>
    <xf numFmtId="167" fontId="21" fillId="53" borderId="376" applyNumberFormat="0" applyFont="0" applyBorder="0" applyAlignment="0" applyProtection="0">
      <alignment horizontal="right" vertical="center"/>
    </xf>
    <xf numFmtId="0" fontId="37" fillId="0" borderId="382" applyNumberFormat="0" applyFill="0" applyAlignment="0" applyProtection="0"/>
    <xf numFmtId="0" fontId="33" fillId="49" borderId="381" applyNumberFormat="0" applyAlignment="0" applyProtection="0"/>
    <xf numFmtId="0" fontId="18" fillId="27" borderId="376">
      <alignment horizontal="right" vertical="center"/>
    </xf>
    <xf numFmtId="49" fontId="21" fillId="0" borderId="377" applyNumberFormat="0" applyFont="0" applyFill="0" applyBorder="0" applyProtection="0">
      <alignment horizontal="left" vertical="center" indent="5"/>
    </xf>
    <xf numFmtId="0" fontId="6" fillId="0" borderId="0" applyNumberFormat="0" applyFill="0" applyBorder="0" applyAlignment="0" applyProtection="0"/>
    <xf numFmtId="0" fontId="6" fillId="0" borderId="0" applyNumberFormat="0" applyFill="0" applyBorder="0" applyAlignment="0" applyProtection="0"/>
    <xf numFmtId="0" fontId="1" fillId="12" borderId="0" applyNumberFormat="0" applyBorder="0" applyAlignment="0" applyProtection="0"/>
    <xf numFmtId="0" fontId="9" fillId="22" borderId="0" applyNumberFormat="0" applyBorder="0" applyAlignment="0" applyProtection="0"/>
    <xf numFmtId="0" fontId="32" fillId="49" borderId="381" applyNumberFormat="0" applyAlignment="0" applyProtection="0"/>
    <xf numFmtId="49" fontId="20" fillId="0" borderId="376" applyNumberFormat="0" applyFill="0" applyBorder="0" applyProtection="0">
      <alignment horizontal="left" vertical="center"/>
    </xf>
    <xf numFmtId="4" fontId="23" fillId="25" borderId="376">
      <alignment horizontal="right" vertical="center"/>
    </xf>
    <xf numFmtId="0" fontId="33" fillId="49" borderId="381" applyNumberFormat="0" applyAlignment="0" applyProtection="0"/>
    <xf numFmtId="0" fontId="21" fillId="25" borderId="377">
      <alignment horizontal="left" vertical="center"/>
    </xf>
    <xf numFmtId="0" fontId="27" fillId="52" borderId="375" applyNumberFormat="0" applyFont="0" applyAlignment="0" applyProtection="0"/>
    <xf numFmtId="0" fontId="21" fillId="0" borderId="379">
      <alignment horizontal="left" vertical="center" wrapText="1" indent="2"/>
    </xf>
    <xf numFmtId="0" fontId="1" fillId="11" borderId="0" applyNumberFormat="0" applyBorder="0" applyAlignment="0" applyProtection="0"/>
    <xf numFmtId="0" fontId="33" fillId="49" borderId="381" applyNumberFormat="0" applyAlignment="0" applyProtection="0"/>
    <xf numFmtId="167" fontId="21" fillId="53" borderId="376" applyNumberFormat="0" applyFont="0" applyBorder="0" applyAlignment="0" applyProtection="0">
      <alignment horizontal="right" vertical="center"/>
    </xf>
    <xf numFmtId="0" fontId="27" fillId="52" borderId="375" applyNumberFormat="0" applyFont="0" applyAlignment="0" applyProtection="0"/>
    <xf numFmtId="0" fontId="6" fillId="0" borderId="0" applyNumberFormat="0" applyFill="0" applyBorder="0" applyAlignment="0" applyProtection="0"/>
    <xf numFmtId="0" fontId="1" fillId="12" borderId="0" applyNumberFormat="0" applyBorder="0" applyAlignment="0" applyProtection="0"/>
    <xf numFmtId="0" fontId="33" fillId="49" borderId="381" applyNumberFormat="0" applyAlignment="0" applyProtection="0"/>
    <xf numFmtId="0" fontId="21" fillId="27" borderId="379">
      <alignment horizontal="left" vertical="center" wrapText="1" indent="2"/>
    </xf>
    <xf numFmtId="4" fontId="18" fillId="27" borderId="376">
      <alignment horizontal="right" vertical="center"/>
    </xf>
    <xf numFmtId="0" fontId="9" fillId="7" borderId="0" applyNumberFormat="0" applyBorder="0" applyAlignment="0" applyProtection="0"/>
    <xf numFmtId="0" fontId="32" fillId="49" borderId="381" applyNumberFormat="0" applyAlignment="0" applyProtection="0"/>
    <xf numFmtId="0" fontId="30" fillId="49" borderId="181" applyNumberFormat="0" applyAlignment="0" applyProtection="0"/>
    <xf numFmtId="0" fontId="36" fillId="36" borderId="381" applyNumberFormat="0" applyAlignment="0" applyProtection="0"/>
    <xf numFmtId="0" fontId="49" fillId="49" borderId="181" applyNumberFormat="0" applyAlignment="0" applyProtection="0"/>
    <xf numFmtId="0" fontId="21" fillId="25" borderId="377">
      <alignment horizontal="left" vertical="center"/>
    </xf>
    <xf numFmtId="0" fontId="49" fillId="49" borderId="181" applyNumberFormat="0" applyAlignment="0" applyProtection="0"/>
    <xf numFmtId="0" fontId="1" fillId="17" borderId="0" applyNumberFormat="0" applyBorder="0" applyAlignment="0" applyProtection="0"/>
    <xf numFmtId="0" fontId="33" fillId="49" borderId="381" applyNumberFormat="0" applyAlignment="0" applyProtection="0"/>
    <xf numFmtId="0" fontId="18" fillId="27" borderId="376">
      <alignment horizontal="right" vertical="center"/>
    </xf>
    <xf numFmtId="0" fontId="32" fillId="49" borderId="381" applyNumberFormat="0" applyAlignment="0" applyProtection="0"/>
    <xf numFmtId="0" fontId="45" fillId="36" borderId="381" applyNumberFormat="0" applyAlignment="0" applyProtection="0"/>
    <xf numFmtId="0" fontId="21" fillId="26" borderId="376"/>
    <xf numFmtId="0" fontId="52" fillId="0" borderId="382" applyNumberFormat="0" applyFill="0" applyAlignment="0" applyProtection="0"/>
    <xf numFmtId="0" fontId="45" fillId="36" borderId="381" applyNumberFormat="0" applyAlignment="0" applyProtection="0"/>
    <xf numFmtId="0" fontId="19" fillId="52" borderId="375" applyNumberFormat="0" applyFont="0" applyAlignment="0" applyProtection="0"/>
    <xf numFmtId="0" fontId="18" fillId="27" borderId="377">
      <alignment horizontal="right" vertical="center"/>
    </xf>
    <xf numFmtId="4" fontId="18" fillId="27" borderId="378">
      <alignment horizontal="right" vertical="center"/>
    </xf>
    <xf numFmtId="0" fontId="52" fillId="0" borderId="382" applyNumberFormat="0" applyFill="0" applyAlignment="0" applyProtection="0"/>
    <xf numFmtId="4" fontId="21" fillId="26" borderId="376"/>
    <xf numFmtId="0" fontId="18" fillId="27" borderId="376">
      <alignment horizontal="right" vertical="center"/>
    </xf>
    <xf numFmtId="0" fontId="52" fillId="0" borderId="382" applyNumberFormat="0" applyFill="0" applyAlignment="0" applyProtection="0"/>
    <xf numFmtId="0" fontId="52" fillId="0" borderId="382" applyNumberFormat="0" applyFill="0" applyAlignment="0" applyProtection="0"/>
    <xf numFmtId="0" fontId="45" fillId="36" borderId="381" applyNumberFormat="0" applyAlignment="0" applyProtection="0"/>
    <xf numFmtId="49" fontId="21" fillId="0" borderId="377" applyNumberFormat="0" applyFont="0" applyFill="0" applyBorder="0" applyProtection="0">
      <alignment horizontal="left" vertical="center" indent="5"/>
    </xf>
    <xf numFmtId="4" fontId="21" fillId="0" borderId="376" applyFill="0" applyBorder="0" applyProtection="0">
      <alignment horizontal="right" vertical="center"/>
    </xf>
    <xf numFmtId="4" fontId="23" fillId="25" borderId="376">
      <alignment horizontal="right" vertical="center"/>
    </xf>
    <xf numFmtId="4" fontId="18" fillId="27" borderId="376">
      <alignment horizontal="right" vertical="center"/>
    </xf>
    <xf numFmtId="49" fontId="20" fillId="0" borderId="376" applyNumberFormat="0" applyFill="0" applyBorder="0" applyProtection="0">
      <alignment horizontal="left" vertical="center"/>
    </xf>
    <xf numFmtId="0" fontId="32" fillId="49" borderId="381" applyNumberFormat="0" applyAlignment="0" applyProtection="0"/>
    <xf numFmtId="4" fontId="18" fillId="25" borderId="376">
      <alignment horizontal="right" vertical="center"/>
    </xf>
    <xf numFmtId="0" fontId="32" fillId="49" borderId="381" applyNumberFormat="0" applyAlignment="0" applyProtection="0"/>
    <xf numFmtId="0" fontId="21" fillId="25" borderId="377">
      <alignment horizontal="left" vertical="center"/>
    </xf>
    <xf numFmtId="49" fontId="21" fillId="0" borderId="376" applyNumberFormat="0" applyFont="0" applyFill="0" applyBorder="0" applyProtection="0">
      <alignment horizontal="left" vertical="center" indent="2"/>
    </xf>
    <xf numFmtId="4" fontId="18" fillId="25" borderId="376">
      <alignment horizontal="right" vertical="center"/>
    </xf>
    <xf numFmtId="0" fontId="52" fillId="0" borderId="382" applyNumberFormat="0" applyFill="0" applyAlignment="0" applyProtection="0"/>
    <xf numFmtId="0" fontId="4" fillId="4" borderId="2" applyNumberFormat="0" applyAlignment="0" applyProtection="0"/>
    <xf numFmtId="0" fontId="1" fillId="15" borderId="0" applyNumberFormat="0" applyBorder="0" applyAlignment="0" applyProtection="0"/>
    <xf numFmtId="0" fontId="45" fillId="36" borderId="381" applyNumberFormat="0" applyAlignment="0" applyProtection="0"/>
    <xf numFmtId="0" fontId="45" fillId="36" borderId="381" applyNumberFormat="0" applyAlignment="0" applyProtection="0"/>
    <xf numFmtId="0" fontId="36" fillId="36" borderId="381" applyNumberFormat="0" applyAlignment="0" applyProtection="0"/>
    <xf numFmtId="0" fontId="1" fillId="14" borderId="0" applyNumberFormat="0" applyBorder="0" applyAlignment="0" applyProtection="0"/>
    <xf numFmtId="0" fontId="18" fillId="27" borderId="377">
      <alignment horizontal="right" vertical="center"/>
    </xf>
    <xf numFmtId="49" fontId="20" fillId="0" borderId="376" applyNumberFormat="0" applyFill="0" applyBorder="0" applyProtection="0">
      <alignment horizontal="left" vertical="center"/>
    </xf>
    <xf numFmtId="0" fontId="1" fillId="20" borderId="0" applyNumberFormat="0" applyBorder="0" applyAlignment="0" applyProtection="0"/>
    <xf numFmtId="4" fontId="21" fillId="0" borderId="376" applyFill="0" applyBorder="0" applyProtection="0">
      <alignment horizontal="right" vertical="center"/>
    </xf>
    <xf numFmtId="0" fontId="49" fillId="49" borderId="181" applyNumberFormat="0" applyAlignment="0" applyProtection="0"/>
    <xf numFmtId="0" fontId="21" fillId="0" borderId="379">
      <alignment horizontal="left" vertical="center" wrapText="1" indent="2"/>
    </xf>
    <xf numFmtId="0" fontId="18" fillId="27" borderId="377">
      <alignment horizontal="right" vertical="center"/>
    </xf>
    <xf numFmtId="4" fontId="18" fillId="27" borderId="378">
      <alignment horizontal="right" vertical="center"/>
    </xf>
    <xf numFmtId="0" fontId="9" fillId="16" borderId="0" applyNumberFormat="0" applyBorder="0" applyAlignment="0" applyProtection="0"/>
    <xf numFmtId="0" fontId="9" fillId="10" borderId="0" applyNumberFormat="0" applyBorder="0" applyAlignment="0" applyProtection="0"/>
    <xf numFmtId="4" fontId="21" fillId="26" borderId="376"/>
    <xf numFmtId="4" fontId="21" fillId="0" borderId="376" applyFill="0" applyBorder="0" applyProtection="0">
      <alignment horizontal="right" vertical="center"/>
    </xf>
    <xf numFmtId="0" fontId="52" fillId="0" borderId="382" applyNumberFormat="0" applyFill="0" applyAlignment="0" applyProtection="0"/>
    <xf numFmtId="49" fontId="21" fillId="0" borderId="376" applyNumberFormat="0" applyFont="0" applyFill="0" applyBorder="0" applyProtection="0">
      <alignment horizontal="left" vertical="center" indent="2"/>
    </xf>
    <xf numFmtId="0" fontId="36" fillId="36" borderId="381" applyNumberFormat="0" applyAlignment="0" applyProtection="0"/>
    <xf numFmtId="49" fontId="20" fillId="0" borderId="376" applyNumberFormat="0" applyFill="0" applyBorder="0" applyProtection="0">
      <alignment horizontal="left" vertical="center"/>
    </xf>
    <xf numFmtId="0" fontId="9" fillId="19" borderId="0" applyNumberFormat="0" applyBorder="0" applyAlignment="0" applyProtection="0"/>
    <xf numFmtId="0" fontId="21" fillId="0" borderId="376">
      <alignment horizontal="right" vertical="center"/>
    </xf>
    <xf numFmtId="4" fontId="18" fillId="27" borderId="376">
      <alignment horizontal="right" vertical="center"/>
    </xf>
    <xf numFmtId="0" fontId="1" fillId="9" borderId="0" applyNumberFormat="0" applyBorder="0" applyAlignment="0" applyProtection="0"/>
    <xf numFmtId="0" fontId="6" fillId="0" borderId="0" applyNumberFormat="0" applyFill="0" applyBorder="0" applyAlignment="0" applyProtection="0"/>
    <xf numFmtId="0" fontId="18" fillId="27" borderId="378">
      <alignment horizontal="right" vertical="center"/>
    </xf>
    <xf numFmtId="0" fontId="21" fillId="0" borderId="376" applyNumberFormat="0" applyFill="0" applyAlignment="0" applyProtection="0"/>
    <xf numFmtId="4" fontId="18" fillId="27" borderId="378">
      <alignment horizontal="right" vertical="center"/>
    </xf>
    <xf numFmtId="0" fontId="36" fillId="36" borderId="381" applyNumberFormat="0" applyAlignment="0" applyProtection="0"/>
    <xf numFmtId="4" fontId="18" fillId="25" borderId="376">
      <alignment horizontal="right" vertical="center"/>
    </xf>
    <xf numFmtId="0" fontId="9" fillId="7" borderId="0" applyNumberFormat="0" applyBorder="0" applyAlignment="0" applyProtection="0"/>
    <xf numFmtId="0" fontId="18" fillId="25" borderId="376">
      <alignment horizontal="right" vertical="center"/>
    </xf>
    <xf numFmtId="49" fontId="20" fillId="0" borderId="376" applyNumberFormat="0" applyFill="0" applyBorder="0" applyProtection="0">
      <alignment horizontal="left" vertical="center"/>
    </xf>
    <xf numFmtId="167" fontId="21" fillId="53" borderId="376" applyNumberFormat="0" applyFont="0" applyBorder="0" applyAlignment="0" applyProtection="0">
      <alignment horizontal="right" vertical="center"/>
    </xf>
    <xf numFmtId="0" fontId="9" fillId="22" borderId="0" applyNumberFormat="0" applyBorder="0" applyAlignment="0" applyProtection="0"/>
    <xf numFmtId="0" fontId="1" fillId="5" borderId="0" applyNumberFormat="0" applyBorder="0" applyAlignment="0" applyProtection="0"/>
    <xf numFmtId="0" fontId="21" fillId="0" borderId="379">
      <alignment horizontal="left" vertical="center" wrapText="1" indent="2"/>
    </xf>
    <xf numFmtId="0" fontId="32" fillId="49" borderId="381" applyNumberFormat="0" applyAlignment="0" applyProtection="0"/>
    <xf numFmtId="0" fontId="9" fillId="13" borderId="0" applyNumberFormat="0" applyBorder="0" applyAlignment="0" applyProtection="0"/>
    <xf numFmtId="4" fontId="18" fillId="27" borderId="377">
      <alignment horizontal="right" vertical="center"/>
    </xf>
    <xf numFmtId="167" fontId="21" fillId="53" borderId="376" applyNumberFormat="0" applyFont="0" applyBorder="0" applyAlignment="0" applyProtection="0">
      <alignment horizontal="right" vertical="center"/>
    </xf>
    <xf numFmtId="0" fontId="9" fillId="10" borderId="0" applyNumberFormat="0" applyBorder="0" applyAlignment="0" applyProtection="0"/>
    <xf numFmtId="0" fontId="33" fillId="49" borderId="381" applyNumberFormat="0" applyAlignment="0" applyProtection="0"/>
    <xf numFmtId="49" fontId="20" fillId="0" borderId="376" applyNumberFormat="0" applyFill="0" applyBorder="0" applyProtection="0">
      <alignment horizontal="left" vertical="center"/>
    </xf>
    <xf numFmtId="0" fontId="45" fillId="36" borderId="381" applyNumberFormat="0" applyAlignment="0" applyProtection="0"/>
    <xf numFmtId="167" fontId="21" fillId="53" borderId="376" applyNumberFormat="0" applyFont="0" applyBorder="0" applyAlignment="0" applyProtection="0">
      <alignment horizontal="right" vertical="center"/>
    </xf>
    <xf numFmtId="0" fontId="18" fillId="27" borderId="378">
      <alignment horizontal="right" vertical="center"/>
    </xf>
    <xf numFmtId="4" fontId="23" fillId="25" borderId="376">
      <alignment horizontal="right" vertical="center"/>
    </xf>
    <xf numFmtId="0" fontId="52" fillId="0" borderId="382" applyNumberFormat="0" applyFill="0" applyAlignment="0" applyProtection="0"/>
    <xf numFmtId="49" fontId="21" fillId="0" borderId="377" applyNumberFormat="0" applyFont="0" applyFill="0" applyBorder="0" applyProtection="0">
      <alignment horizontal="left" vertical="center" indent="5"/>
    </xf>
    <xf numFmtId="4" fontId="18" fillId="25" borderId="376">
      <alignment horizontal="right" vertical="center"/>
    </xf>
    <xf numFmtId="167" fontId="21" fillId="53" borderId="376" applyNumberFormat="0" applyFont="0" applyBorder="0" applyAlignment="0" applyProtection="0">
      <alignment horizontal="right" vertical="center"/>
    </xf>
    <xf numFmtId="0" fontId="1" fillId="12" borderId="0" applyNumberFormat="0" applyBorder="0" applyAlignment="0" applyProtection="0"/>
    <xf numFmtId="0" fontId="45" fillId="36" borderId="381" applyNumberFormat="0" applyAlignment="0" applyProtection="0"/>
    <xf numFmtId="0" fontId="33" fillId="49" borderId="381" applyNumberFormat="0" applyAlignment="0" applyProtection="0"/>
    <xf numFmtId="4" fontId="21" fillId="0" borderId="376" applyFill="0" applyBorder="0" applyProtection="0">
      <alignment horizontal="right" vertical="center"/>
    </xf>
    <xf numFmtId="0" fontId="33" fillId="49" borderId="381" applyNumberFormat="0" applyAlignment="0" applyProtection="0"/>
    <xf numFmtId="0" fontId="49" fillId="49" borderId="181" applyNumberFormat="0" applyAlignment="0" applyProtection="0"/>
    <xf numFmtId="0" fontId="19" fillId="52" borderId="375" applyNumberFormat="0" applyFont="0" applyAlignment="0" applyProtection="0"/>
    <xf numFmtId="0" fontId="5" fillId="4" borderId="1" applyNumberFormat="0" applyAlignment="0" applyProtection="0"/>
    <xf numFmtId="0" fontId="1" fillId="14" borderId="0" applyNumberFormat="0" applyBorder="0" applyAlignment="0" applyProtection="0"/>
    <xf numFmtId="4" fontId="21" fillId="0" borderId="376" applyFill="0" applyBorder="0" applyProtection="0">
      <alignment horizontal="right" vertical="center"/>
    </xf>
    <xf numFmtId="0" fontId="4" fillId="4" borderId="2" applyNumberFormat="0" applyAlignment="0" applyProtection="0"/>
    <xf numFmtId="0" fontId="52" fillId="0" borderId="382" applyNumberFormat="0" applyFill="0" applyAlignment="0" applyProtection="0"/>
    <xf numFmtId="0" fontId="19" fillId="52" borderId="375" applyNumberFormat="0" applyFont="0" applyAlignment="0" applyProtection="0"/>
    <xf numFmtId="0" fontId="36" fillId="36" borderId="381" applyNumberFormat="0" applyAlignment="0" applyProtection="0"/>
    <xf numFmtId="0" fontId="1" fillId="14" borderId="0" applyNumberFormat="0" applyBorder="0" applyAlignment="0" applyProtection="0"/>
    <xf numFmtId="0" fontId="33" fillId="49" borderId="381" applyNumberFormat="0" applyAlignment="0" applyProtection="0"/>
    <xf numFmtId="0" fontId="1" fillId="11" borderId="0" applyNumberFormat="0" applyBorder="0" applyAlignment="0" applyProtection="0"/>
    <xf numFmtId="0" fontId="21" fillId="0" borderId="376">
      <alignment horizontal="right" vertical="center"/>
    </xf>
    <xf numFmtId="0" fontId="33" fillId="49" borderId="381" applyNumberFormat="0" applyAlignment="0" applyProtection="0"/>
    <xf numFmtId="0" fontId="21" fillId="26" borderId="376"/>
    <xf numFmtId="0" fontId="52" fillId="0" borderId="382" applyNumberFormat="0" applyFill="0" applyAlignment="0" applyProtection="0"/>
    <xf numFmtId="0" fontId="21" fillId="0" borderId="379">
      <alignment horizontal="left" vertical="center" wrapText="1" indent="2"/>
    </xf>
    <xf numFmtId="0" fontId="21" fillId="0" borderId="379">
      <alignment horizontal="left" vertical="center" wrapText="1" indent="2"/>
    </xf>
    <xf numFmtId="4" fontId="21" fillId="0" borderId="376">
      <alignment horizontal="right" vertical="center"/>
    </xf>
    <xf numFmtId="0" fontId="52" fillId="0" borderId="382" applyNumberFormat="0" applyFill="0" applyAlignment="0" applyProtection="0"/>
    <xf numFmtId="4" fontId="21" fillId="26" borderId="376"/>
    <xf numFmtId="4" fontId="23" fillId="25" borderId="376">
      <alignment horizontal="right" vertical="center"/>
    </xf>
    <xf numFmtId="0" fontId="18" fillId="25" borderId="376">
      <alignment horizontal="right" vertical="center"/>
    </xf>
    <xf numFmtId="0" fontId="8" fillId="0" borderId="3" applyNumberFormat="0" applyFill="0" applyAlignment="0" applyProtection="0"/>
    <xf numFmtId="0" fontId="18" fillId="27" borderId="376">
      <alignment horizontal="right" vertical="center"/>
    </xf>
    <xf numFmtId="4" fontId="18" fillId="27" borderId="377">
      <alignment horizontal="right" vertical="center"/>
    </xf>
    <xf numFmtId="0" fontId="45" fillId="36" borderId="381" applyNumberFormat="0" applyAlignment="0" applyProtection="0"/>
    <xf numFmtId="4" fontId="18" fillId="25" borderId="376">
      <alignment horizontal="right" vertical="center"/>
    </xf>
    <xf numFmtId="0" fontId="1" fillId="5" borderId="0" applyNumberFormat="0" applyBorder="0" applyAlignment="0" applyProtection="0"/>
    <xf numFmtId="0" fontId="21" fillId="27" borderId="379">
      <alignment horizontal="left" vertical="center" wrapText="1" indent="2"/>
    </xf>
    <xf numFmtId="4" fontId="18" fillId="27" borderId="378">
      <alignment horizontal="right" vertical="center"/>
    </xf>
    <xf numFmtId="0" fontId="52" fillId="0" borderId="382" applyNumberFormat="0" applyFill="0" applyAlignment="0" applyProtection="0"/>
    <xf numFmtId="167" fontId="21" fillId="53" borderId="376" applyNumberFormat="0" applyFont="0" applyBorder="0" applyAlignment="0" applyProtection="0">
      <alignment horizontal="right" vertical="center"/>
    </xf>
    <xf numFmtId="0" fontId="45" fillId="36" borderId="381" applyNumberFormat="0" applyAlignment="0" applyProtection="0"/>
    <xf numFmtId="0" fontId="9" fillId="7" borderId="0" applyNumberFormat="0" applyBorder="0" applyAlignment="0" applyProtection="0"/>
    <xf numFmtId="4" fontId="21" fillId="0" borderId="376" applyFill="0" applyBorder="0" applyProtection="0">
      <alignment horizontal="right" vertical="center"/>
    </xf>
    <xf numFmtId="0" fontId="23" fillId="25" borderId="376">
      <alignment horizontal="right" vertical="center"/>
    </xf>
    <xf numFmtId="0" fontId="45" fillId="36" borderId="381" applyNumberFormat="0" applyAlignment="0" applyProtection="0"/>
    <xf numFmtId="0" fontId="27" fillId="52" borderId="375" applyNumberFormat="0" applyFont="0" applyAlignment="0" applyProtection="0"/>
    <xf numFmtId="4" fontId="18" fillId="27" borderId="376">
      <alignment horizontal="right" vertical="center"/>
    </xf>
    <xf numFmtId="0" fontId="1" fillId="8" borderId="0" applyNumberFormat="0" applyBorder="0" applyAlignment="0" applyProtection="0"/>
    <xf numFmtId="49" fontId="21" fillId="0" borderId="377" applyNumberFormat="0" applyFont="0" applyFill="0" applyBorder="0" applyProtection="0">
      <alignment horizontal="left" vertical="center" indent="5"/>
    </xf>
    <xf numFmtId="0" fontId="30" fillId="49" borderId="181" applyNumberFormat="0" applyAlignment="0" applyProtection="0"/>
    <xf numFmtId="0" fontId="18" fillId="27" borderId="376">
      <alignment horizontal="right" vertical="center"/>
    </xf>
    <xf numFmtId="0" fontId="21" fillId="26" borderId="376"/>
    <xf numFmtId="0" fontId="49" fillId="49" borderId="181" applyNumberFormat="0" applyAlignment="0" applyProtection="0"/>
    <xf numFmtId="0" fontId="32" fillId="49" borderId="381" applyNumberFormat="0" applyAlignment="0" applyProtection="0"/>
    <xf numFmtId="0" fontId="18" fillId="27" borderId="378">
      <alignment horizontal="right" vertical="center"/>
    </xf>
    <xf numFmtId="0" fontId="1" fillId="21" borderId="0" applyNumberFormat="0" applyBorder="0" applyAlignment="0" applyProtection="0"/>
    <xf numFmtId="0" fontId="21" fillId="26" borderId="376"/>
    <xf numFmtId="49" fontId="21" fillId="0" borderId="376" applyNumberFormat="0" applyFont="0" applyFill="0" applyBorder="0" applyProtection="0">
      <alignment horizontal="left" vertical="center" indent="2"/>
    </xf>
    <xf numFmtId="0" fontId="18" fillId="27" borderId="378">
      <alignment horizontal="right" vertical="center"/>
    </xf>
    <xf numFmtId="0" fontId="18" fillId="27" borderId="376">
      <alignment horizontal="right" vertical="center"/>
    </xf>
    <xf numFmtId="0" fontId="1" fillId="9" borderId="0" applyNumberFormat="0" applyBorder="0" applyAlignment="0" applyProtection="0"/>
    <xf numFmtId="0" fontId="21" fillId="26" borderId="376"/>
    <xf numFmtId="0" fontId="21" fillId="25" borderId="377">
      <alignment horizontal="left" vertical="center"/>
    </xf>
    <xf numFmtId="0" fontId="23" fillId="25" borderId="376">
      <alignment horizontal="right" vertical="center"/>
    </xf>
    <xf numFmtId="0" fontId="45" fillId="36" borderId="381" applyNumberFormat="0" applyAlignment="0" applyProtection="0"/>
    <xf numFmtId="0" fontId="21" fillId="0" borderId="376" applyNumberFormat="0" applyFill="0" applyAlignment="0" applyProtection="0"/>
    <xf numFmtId="0" fontId="45" fillId="36" borderId="381" applyNumberFormat="0" applyAlignment="0" applyProtection="0"/>
    <xf numFmtId="0" fontId="37" fillId="0" borderId="382" applyNumberFormat="0" applyFill="0" applyAlignment="0" applyProtection="0"/>
    <xf numFmtId="0" fontId="1" fillId="15" borderId="0" applyNumberFormat="0" applyBorder="0" applyAlignment="0" applyProtection="0"/>
    <xf numFmtId="0" fontId="45" fillId="36" borderId="381" applyNumberFormat="0" applyAlignment="0" applyProtection="0"/>
    <xf numFmtId="0" fontId="52" fillId="0" borderId="382" applyNumberFormat="0" applyFill="0" applyAlignment="0" applyProtection="0"/>
    <xf numFmtId="0" fontId="1" fillId="14" borderId="0" applyNumberFormat="0" applyBorder="0" applyAlignment="0" applyProtection="0"/>
    <xf numFmtId="0" fontId="52" fillId="0" borderId="382" applyNumberFormat="0" applyFill="0" applyAlignment="0" applyProtection="0"/>
    <xf numFmtId="0" fontId="9" fillId="22" borderId="0" applyNumberFormat="0" applyBorder="0" applyAlignment="0" applyProtection="0"/>
    <xf numFmtId="0" fontId="18" fillId="27" borderId="376">
      <alignment horizontal="right" vertical="center"/>
    </xf>
    <xf numFmtId="0" fontId="33" fillId="49" borderId="381" applyNumberFormat="0" applyAlignment="0" applyProtection="0"/>
    <xf numFmtId="0" fontId="18" fillId="27" borderId="376">
      <alignment horizontal="right" vertical="center"/>
    </xf>
    <xf numFmtId="4" fontId="21" fillId="0" borderId="376">
      <alignment horizontal="right" vertical="center"/>
    </xf>
    <xf numFmtId="4" fontId="18" fillId="27" borderId="378">
      <alignment horizontal="right" vertical="center"/>
    </xf>
    <xf numFmtId="0" fontId="1" fillId="8" borderId="0" applyNumberFormat="0" applyBorder="0" applyAlignment="0" applyProtection="0"/>
    <xf numFmtId="0" fontId="1" fillId="21" borderId="0" applyNumberFormat="0" applyBorder="0" applyAlignment="0" applyProtection="0"/>
    <xf numFmtId="0" fontId="1" fillId="11" borderId="0" applyNumberFormat="0" applyBorder="0" applyAlignment="0" applyProtection="0"/>
    <xf numFmtId="0" fontId="18" fillId="27" borderId="376">
      <alignment horizontal="right" vertical="center"/>
    </xf>
    <xf numFmtId="4" fontId="18" fillId="27" borderId="377">
      <alignment horizontal="right" vertical="center"/>
    </xf>
    <xf numFmtId="0" fontId="1" fillId="12" borderId="0" applyNumberFormat="0" applyBorder="0" applyAlignment="0" applyProtection="0"/>
    <xf numFmtId="4" fontId="21" fillId="0" borderId="376">
      <alignment horizontal="right" vertical="center"/>
    </xf>
    <xf numFmtId="0" fontId="21" fillId="26" borderId="376"/>
    <xf numFmtId="0" fontId="1" fillId="21" borderId="0" applyNumberFormat="0" applyBorder="0" applyAlignment="0" applyProtection="0"/>
    <xf numFmtId="0" fontId="1" fillId="11" borderId="0" applyNumberFormat="0" applyBorder="0" applyAlignment="0" applyProtection="0"/>
    <xf numFmtId="0" fontId="21" fillId="0" borderId="379">
      <alignment horizontal="left" vertical="center" wrapText="1" indent="2"/>
    </xf>
    <xf numFmtId="0" fontId="18" fillId="25" borderId="376">
      <alignment horizontal="right" vertical="center"/>
    </xf>
    <xf numFmtId="0" fontId="18" fillId="27" borderId="378">
      <alignment horizontal="right" vertical="center"/>
    </xf>
    <xf numFmtId="0" fontId="33" fillId="49" borderId="381" applyNumberFormat="0" applyAlignment="0" applyProtection="0"/>
    <xf numFmtId="49" fontId="21" fillId="0" borderId="377" applyNumberFormat="0" applyFont="0" applyFill="0" applyBorder="0" applyProtection="0">
      <alignment horizontal="left" vertical="center" indent="5"/>
    </xf>
    <xf numFmtId="49" fontId="20" fillId="0" borderId="376" applyNumberFormat="0" applyFill="0" applyBorder="0" applyProtection="0">
      <alignment horizontal="left" vertical="center"/>
    </xf>
    <xf numFmtId="0" fontId="18" fillId="27" borderId="376">
      <alignment horizontal="right" vertical="center"/>
    </xf>
    <xf numFmtId="0" fontId="9" fillId="7" borderId="0" applyNumberFormat="0" applyBorder="0" applyAlignment="0" applyProtection="0"/>
    <xf numFmtId="0" fontId="21" fillId="0" borderId="379">
      <alignment horizontal="left" vertical="center" wrapText="1" indent="2"/>
    </xf>
    <xf numFmtId="0" fontId="1" fillId="6" borderId="0" applyNumberFormat="0" applyBorder="0" applyAlignment="0" applyProtection="0"/>
    <xf numFmtId="4" fontId="18" fillId="25" borderId="376">
      <alignment horizontal="right" vertical="center"/>
    </xf>
    <xf numFmtId="0" fontId="9" fillId="19" borderId="0" applyNumberFormat="0" applyBorder="0" applyAlignment="0" applyProtection="0"/>
    <xf numFmtId="0" fontId="33" fillId="49" borderId="381" applyNumberFormat="0" applyAlignment="0" applyProtection="0"/>
    <xf numFmtId="0" fontId="1" fillId="17" borderId="0" applyNumberFormat="0" applyBorder="0" applyAlignment="0" applyProtection="0"/>
    <xf numFmtId="0" fontId="27" fillId="52" borderId="375" applyNumberFormat="0" applyFont="0" applyAlignment="0" applyProtection="0"/>
    <xf numFmtId="0" fontId="30" fillId="49" borderId="181" applyNumberFormat="0" applyAlignment="0" applyProtection="0"/>
    <xf numFmtId="0" fontId="27" fillId="52" borderId="375" applyNumberFormat="0" applyFont="0" applyAlignment="0" applyProtection="0"/>
    <xf numFmtId="0" fontId="45" fillId="36" borderId="381" applyNumberFormat="0" applyAlignment="0" applyProtection="0"/>
    <xf numFmtId="0" fontId="18" fillId="27" borderId="376">
      <alignment horizontal="right" vertical="center"/>
    </xf>
    <xf numFmtId="0" fontId="1" fillId="5" borderId="0" applyNumberFormat="0" applyBorder="0" applyAlignment="0" applyProtection="0"/>
    <xf numFmtId="49" fontId="20" fillId="0" borderId="376" applyNumberFormat="0" applyFill="0" applyBorder="0" applyProtection="0">
      <alignment horizontal="left" vertical="center"/>
    </xf>
    <xf numFmtId="0" fontId="1" fillId="6" borderId="0" applyNumberFormat="0" applyBorder="0" applyAlignment="0" applyProtection="0"/>
    <xf numFmtId="0" fontId="7" fillId="0" borderId="0" applyNumberFormat="0" applyFill="0" applyBorder="0" applyAlignment="0" applyProtection="0"/>
    <xf numFmtId="0" fontId="1" fillId="11" borderId="0" applyNumberFormat="0" applyBorder="0" applyAlignment="0" applyProtection="0"/>
    <xf numFmtId="4" fontId="18" fillId="27" borderId="377">
      <alignment horizontal="right" vertical="center"/>
    </xf>
    <xf numFmtId="0" fontId="4" fillId="4" borderId="2" applyNumberFormat="0" applyAlignment="0" applyProtection="0"/>
    <xf numFmtId="0" fontId="9" fillId="13" borderId="0" applyNumberFormat="0" applyBorder="0" applyAlignment="0" applyProtection="0"/>
    <xf numFmtId="4" fontId="21" fillId="26" borderId="376"/>
    <xf numFmtId="4" fontId="23" fillId="25" borderId="376">
      <alignment horizontal="right" vertical="center"/>
    </xf>
    <xf numFmtId="0" fontId="45" fillId="36" borderId="381" applyNumberFormat="0" applyAlignment="0" applyProtection="0"/>
    <xf numFmtId="0" fontId="33" fillId="49" borderId="381" applyNumberFormat="0" applyAlignment="0" applyProtection="0"/>
    <xf numFmtId="4" fontId="21" fillId="0" borderId="376">
      <alignment horizontal="right" vertical="center"/>
    </xf>
    <xf numFmtId="0" fontId="21" fillId="0" borderId="376">
      <alignment horizontal="right" vertical="center"/>
    </xf>
    <xf numFmtId="0" fontId="49" fillId="49" borderId="181" applyNumberFormat="0" applyAlignment="0" applyProtection="0"/>
    <xf numFmtId="0" fontId="21" fillId="0" borderId="379">
      <alignment horizontal="left" vertical="center" wrapText="1" indent="2"/>
    </xf>
    <xf numFmtId="0" fontId="18" fillId="27" borderId="376">
      <alignment horizontal="right" vertical="center"/>
    </xf>
    <xf numFmtId="4" fontId="21" fillId="0" borderId="376" applyFill="0" applyBorder="0" applyProtection="0">
      <alignment horizontal="right" vertical="center"/>
    </xf>
    <xf numFmtId="0" fontId="33" fillId="49" borderId="381" applyNumberFormat="0" applyAlignment="0" applyProtection="0"/>
    <xf numFmtId="0" fontId="18" fillId="27" borderId="378">
      <alignment horizontal="right" vertical="center"/>
    </xf>
    <xf numFmtId="0" fontId="1" fillId="18" borderId="0" applyNumberFormat="0" applyBorder="0" applyAlignment="0" applyProtection="0"/>
    <xf numFmtId="167" fontId="21" fillId="53" borderId="376" applyNumberFormat="0" applyFont="0" applyBorder="0" applyAlignment="0" applyProtection="0">
      <alignment horizontal="right" vertical="center"/>
    </xf>
    <xf numFmtId="0" fontId="18" fillId="27" borderId="377">
      <alignment horizontal="right" vertical="center"/>
    </xf>
    <xf numFmtId="0" fontId="1" fillId="17" borderId="0" applyNumberFormat="0" applyBorder="0" applyAlignment="0" applyProtection="0"/>
    <xf numFmtId="0" fontId="5" fillId="4" borderId="1" applyNumberFormat="0" applyAlignment="0" applyProtection="0"/>
    <xf numFmtId="4" fontId="21" fillId="26" borderId="376"/>
    <xf numFmtId="0" fontId="9" fillId="10" borderId="0" applyNumberFormat="0" applyBorder="0" applyAlignment="0" applyProtection="0"/>
    <xf numFmtId="0" fontId="49" fillId="49" borderId="181" applyNumberFormat="0" applyAlignment="0" applyProtection="0"/>
    <xf numFmtId="4" fontId="18" fillId="27" borderId="376">
      <alignment horizontal="right" vertical="center"/>
    </xf>
    <xf numFmtId="0" fontId="33" fillId="49" borderId="381" applyNumberFormat="0" applyAlignment="0" applyProtection="0"/>
    <xf numFmtId="0" fontId="1" fillId="9" borderId="0" applyNumberFormat="0" applyBorder="0" applyAlignment="0" applyProtection="0"/>
    <xf numFmtId="0" fontId="49" fillId="49" borderId="181" applyNumberFormat="0" applyAlignment="0" applyProtection="0"/>
    <xf numFmtId="0" fontId="1" fillId="14" borderId="0" applyNumberFormat="0" applyBorder="0" applyAlignment="0" applyProtection="0"/>
    <xf numFmtId="4" fontId="18" fillId="27" borderId="376">
      <alignment horizontal="right" vertical="center"/>
    </xf>
    <xf numFmtId="0" fontId="45" fillId="36" borderId="381" applyNumberFormat="0" applyAlignment="0" applyProtection="0"/>
    <xf numFmtId="0" fontId="45" fillId="36" borderId="381" applyNumberFormat="0" applyAlignment="0" applyProtection="0"/>
    <xf numFmtId="0" fontId="52" fillId="0" borderId="382" applyNumberFormat="0" applyFill="0" applyAlignment="0" applyProtection="0"/>
    <xf numFmtId="4" fontId="21" fillId="0" borderId="376">
      <alignment horizontal="right" vertical="center"/>
    </xf>
    <xf numFmtId="0" fontId="27" fillId="52" borderId="375" applyNumberFormat="0" applyFont="0" applyAlignment="0" applyProtection="0"/>
    <xf numFmtId="0" fontId="9" fillId="13" borderId="0" applyNumberFormat="0" applyBorder="0" applyAlignment="0" applyProtection="0"/>
    <xf numFmtId="0" fontId="1" fillId="17" borderId="0" applyNumberFormat="0" applyBorder="0" applyAlignment="0" applyProtection="0"/>
    <xf numFmtId="0" fontId="8" fillId="0" borderId="3" applyNumberFormat="0" applyFill="0" applyAlignment="0" applyProtection="0"/>
    <xf numFmtId="0" fontId="27" fillId="52" borderId="375" applyNumberFormat="0" applyFont="0" applyAlignment="0" applyProtection="0"/>
    <xf numFmtId="0" fontId="1" fillId="5" borderId="0" applyNumberFormat="0" applyBorder="0" applyAlignment="0" applyProtection="0"/>
    <xf numFmtId="0" fontId="9" fillId="10" borderId="0" applyNumberFormat="0" applyBorder="0" applyAlignment="0" applyProtection="0"/>
    <xf numFmtId="0" fontId="21" fillId="26" borderId="376"/>
    <xf numFmtId="0" fontId="21" fillId="0" borderId="376" applyNumberFormat="0" applyFill="0" applyAlignment="0" applyProtection="0"/>
    <xf numFmtId="0" fontId="1" fillId="9" borderId="0" applyNumberFormat="0" applyBorder="0" applyAlignment="0" applyProtection="0"/>
    <xf numFmtId="0" fontId="52" fillId="0" borderId="382" applyNumberFormat="0" applyFill="0" applyAlignment="0" applyProtection="0"/>
    <xf numFmtId="0" fontId="30" fillId="49" borderId="181" applyNumberFormat="0" applyAlignment="0" applyProtection="0"/>
    <xf numFmtId="4" fontId="18" fillId="27" borderId="377">
      <alignment horizontal="right" vertical="center"/>
    </xf>
    <xf numFmtId="4" fontId="21" fillId="0" borderId="376" applyFill="0" applyBorder="0" applyProtection="0">
      <alignment horizontal="right" vertical="center"/>
    </xf>
    <xf numFmtId="0" fontId="30" fillId="49" borderId="181" applyNumberFormat="0" applyAlignment="0" applyProtection="0"/>
    <xf numFmtId="0" fontId="37" fillId="0" borderId="382" applyNumberFormat="0" applyFill="0" applyAlignment="0" applyProtection="0"/>
    <xf numFmtId="0" fontId="32" fillId="49" borderId="381" applyNumberFormat="0" applyAlignment="0" applyProtection="0"/>
    <xf numFmtId="0" fontId="21" fillId="25" borderId="377">
      <alignment horizontal="left" vertical="center"/>
    </xf>
    <xf numFmtId="0" fontId="49" fillId="49" borderId="181" applyNumberFormat="0" applyAlignment="0" applyProtection="0"/>
    <xf numFmtId="4" fontId="18" fillId="27" borderId="377">
      <alignment horizontal="right" vertical="center"/>
    </xf>
    <xf numFmtId="0" fontId="9" fillId="16" borderId="0" applyNumberFormat="0" applyBorder="0" applyAlignment="0" applyProtection="0"/>
    <xf numFmtId="49" fontId="21" fillId="0" borderId="376" applyNumberFormat="0" applyFont="0" applyFill="0" applyBorder="0" applyProtection="0">
      <alignment horizontal="left" vertical="center" indent="2"/>
    </xf>
    <xf numFmtId="0" fontId="37" fillId="0" borderId="382" applyNumberFormat="0" applyFill="0" applyAlignment="0" applyProtection="0"/>
    <xf numFmtId="0" fontId="1" fillId="17" borderId="0" applyNumberFormat="0" applyBorder="0" applyAlignment="0" applyProtection="0"/>
    <xf numFmtId="4" fontId="18" fillId="27" borderId="378">
      <alignment horizontal="right" vertical="center"/>
    </xf>
    <xf numFmtId="0" fontId="23" fillId="25" borderId="376">
      <alignment horizontal="right" vertical="center"/>
    </xf>
    <xf numFmtId="0" fontId="36" fillId="36" borderId="381" applyNumberFormat="0" applyAlignment="0" applyProtection="0"/>
    <xf numFmtId="167" fontId="21" fillId="53" borderId="376" applyNumberFormat="0" applyFont="0" applyBorder="0" applyAlignment="0" applyProtection="0">
      <alignment horizontal="right" vertical="center"/>
    </xf>
    <xf numFmtId="0" fontId="36" fillId="36" borderId="381" applyNumberFormat="0" applyAlignment="0" applyProtection="0"/>
    <xf numFmtId="4" fontId="21" fillId="0" borderId="376">
      <alignment horizontal="right" vertical="center"/>
    </xf>
    <xf numFmtId="49" fontId="21" fillId="0" borderId="376" applyNumberFormat="0" applyFont="0" applyFill="0" applyBorder="0" applyProtection="0">
      <alignment horizontal="left" vertical="center" indent="2"/>
    </xf>
    <xf numFmtId="167" fontId="21" fillId="53" borderId="376" applyNumberFormat="0" applyFont="0" applyBorder="0" applyAlignment="0" applyProtection="0">
      <alignment horizontal="right" vertical="center"/>
    </xf>
    <xf numFmtId="4" fontId="21" fillId="26" borderId="376"/>
    <xf numFmtId="49" fontId="20" fillId="0" borderId="376" applyNumberFormat="0" applyFill="0" applyBorder="0" applyProtection="0">
      <alignment horizontal="left" vertical="center"/>
    </xf>
    <xf numFmtId="0" fontId="21" fillId="27" borderId="379">
      <alignment horizontal="left" vertical="center" wrapText="1" indent="2"/>
    </xf>
    <xf numFmtId="49" fontId="21" fillId="0" borderId="376" applyNumberFormat="0" applyFont="0" applyFill="0" applyBorder="0" applyProtection="0">
      <alignment horizontal="left" vertical="center" indent="2"/>
    </xf>
    <xf numFmtId="4" fontId="18" fillId="27" borderId="376">
      <alignment horizontal="right" vertical="center"/>
    </xf>
    <xf numFmtId="0" fontId="33" fillId="49" borderId="381" applyNumberFormat="0" applyAlignment="0" applyProtection="0"/>
    <xf numFmtId="0" fontId="45" fillId="36" borderId="381" applyNumberFormat="0" applyAlignment="0" applyProtection="0"/>
    <xf numFmtId="0" fontId="27" fillId="52" borderId="375" applyNumberFormat="0" applyFont="0" applyAlignment="0" applyProtection="0"/>
    <xf numFmtId="0" fontId="36" fillId="36" borderId="381" applyNumberFormat="0" applyAlignment="0" applyProtection="0"/>
    <xf numFmtId="0" fontId="33" fillId="49" borderId="381" applyNumberFormat="0" applyAlignment="0" applyProtection="0"/>
    <xf numFmtId="4" fontId="21" fillId="0" borderId="376">
      <alignment horizontal="right" vertical="center"/>
    </xf>
    <xf numFmtId="0" fontId="21" fillId="27" borderId="379">
      <alignment horizontal="left" vertical="center" wrapText="1" indent="2"/>
    </xf>
    <xf numFmtId="0" fontId="21" fillId="0" borderId="379">
      <alignment horizontal="left" vertical="center" wrapText="1" indent="2"/>
    </xf>
    <xf numFmtId="0" fontId="49" fillId="49" borderId="181" applyNumberFormat="0" applyAlignment="0" applyProtection="0"/>
    <xf numFmtId="0" fontId="45" fillId="36" borderId="381" applyNumberFormat="0" applyAlignment="0" applyProtection="0"/>
    <xf numFmtId="0" fontId="32" fillId="49" borderId="381" applyNumberFormat="0" applyAlignment="0" applyProtection="0"/>
    <xf numFmtId="0" fontId="30" fillId="49" borderId="181" applyNumberFormat="0" applyAlignment="0" applyProtection="0"/>
    <xf numFmtId="0" fontId="18" fillId="27" borderId="378">
      <alignment horizontal="right" vertical="center"/>
    </xf>
    <xf numFmtId="0" fontId="23" fillId="25" borderId="376">
      <alignment horizontal="right" vertical="center"/>
    </xf>
    <xf numFmtId="4" fontId="18" fillId="25" borderId="376">
      <alignment horizontal="right" vertical="center"/>
    </xf>
    <xf numFmtId="4" fontId="18" fillId="27" borderId="376">
      <alignment horizontal="right" vertical="center"/>
    </xf>
    <xf numFmtId="49" fontId="21" fillId="0" borderId="377" applyNumberFormat="0" applyFont="0" applyFill="0" applyBorder="0" applyProtection="0">
      <alignment horizontal="left" vertical="center" indent="5"/>
    </xf>
    <xf numFmtId="4" fontId="21" fillId="0" borderId="376" applyFill="0" applyBorder="0" applyProtection="0">
      <alignment horizontal="right" vertical="center"/>
    </xf>
    <xf numFmtId="4" fontId="18" fillId="25" borderId="376">
      <alignment horizontal="right" vertical="center"/>
    </xf>
    <xf numFmtId="0" fontId="45" fillId="36" borderId="381" applyNumberFormat="0" applyAlignment="0" applyProtection="0"/>
    <xf numFmtId="0" fontId="36" fillId="36" borderId="381" applyNumberFormat="0" applyAlignment="0" applyProtection="0"/>
    <xf numFmtId="0" fontId="32" fillId="49" borderId="381" applyNumberFormat="0" applyAlignment="0" applyProtection="0"/>
    <xf numFmtId="0" fontId="21" fillId="27" borderId="379">
      <alignment horizontal="left" vertical="center" wrapText="1" indent="2"/>
    </xf>
    <xf numFmtId="0" fontId="21" fillId="0" borderId="379">
      <alignment horizontal="left" vertical="center" wrapText="1" indent="2"/>
    </xf>
    <xf numFmtId="0" fontId="21" fillId="27" borderId="379">
      <alignment horizontal="left" vertical="center" wrapText="1" indent="2"/>
    </xf>
    <xf numFmtId="0" fontId="18" fillId="25" borderId="376">
      <alignment horizontal="right" vertical="center"/>
    </xf>
    <xf numFmtId="0" fontId="32" fillId="49" borderId="381" applyNumberFormat="0" applyAlignment="0" applyProtection="0"/>
    <xf numFmtId="0" fontId="49" fillId="49" borderId="181" applyNumberFormat="0" applyAlignment="0" applyProtection="0"/>
    <xf numFmtId="4" fontId="18" fillId="27" borderId="376">
      <alignment horizontal="right" vertical="center"/>
    </xf>
    <xf numFmtId="0" fontId="52" fillId="0" borderId="382" applyNumberFormat="0" applyFill="0" applyAlignment="0" applyProtection="0"/>
    <xf numFmtId="0" fontId="18" fillId="27" borderId="376">
      <alignment horizontal="right" vertical="center"/>
    </xf>
    <xf numFmtId="0" fontId="23" fillId="25" borderId="376">
      <alignment horizontal="right" vertical="center"/>
    </xf>
    <xf numFmtId="0" fontId="18" fillId="27" borderId="377">
      <alignment horizontal="right" vertical="center"/>
    </xf>
    <xf numFmtId="0" fontId="32" fillId="49" borderId="381" applyNumberFormat="0" applyAlignment="0" applyProtection="0"/>
    <xf numFmtId="0" fontId="18" fillId="27" borderId="376">
      <alignment horizontal="right" vertical="center"/>
    </xf>
    <xf numFmtId="4" fontId="21" fillId="26" borderId="376"/>
    <xf numFmtId="0" fontId="21" fillId="0" borderId="376">
      <alignment horizontal="right" vertical="center"/>
    </xf>
    <xf numFmtId="0" fontId="9" fillId="16" borderId="0" applyNumberFormat="0" applyBorder="0" applyAlignment="0" applyProtection="0"/>
    <xf numFmtId="167" fontId="21" fillId="53" borderId="376" applyNumberFormat="0" applyFont="0" applyBorder="0" applyAlignment="0" applyProtection="0">
      <alignment horizontal="right" vertical="center"/>
    </xf>
    <xf numFmtId="0" fontId="52" fillId="0" borderId="382" applyNumberFormat="0" applyFill="0" applyAlignment="0" applyProtection="0"/>
    <xf numFmtId="0" fontId="32" fillId="49" borderId="381" applyNumberFormat="0" applyAlignment="0" applyProtection="0"/>
    <xf numFmtId="0" fontId="52" fillId="0" borderId="382" applyNumberFormat="0" applyFill="0" applyAlignment="0" applyProtection="0"/>
    <xf numFmtId="4" fontId="23" fillId="25" borderId="376">
      <alignment horizontal="right" vertical="center"/>
    </xf>
    <xf numFmtId="0" fontId="30" fillId="49" borderId="181" applyNumberFormat="0" applyAlignment="0" applyProtection="0"/>
    <xf numFmtId="4" fontId="21" fillId="0" borderId="376">
      <alignment horizontal="right" vertical="center"/>
    </xf>
    <xf numFmtId="0" fontId="18" fillId="27" borderId="377">
      <alignment horizontal="right" vertical="center"/>
    </xf>
    <xf numFmtId="0" fontId="33" fillId="49" borderId="381" applyNumberFormat="0" applyAlignment="0" applyProtection="0"/>
    <xf numFmtId="49" fontId="20" fillId="0" borderId="376" applyNumberFormat="0" applyFill="0" applyBorder="0" applyProtection="0">
      <alignment horizontal="left" vertical="center"/>
    </xf>
    <xf numFmtId="0" fontId="27" fillId="52" borderId="375" applyNumberFormat="0" applyFont="0" applyAlignment="0" applyProtection="0"/>
    <xf numFmtId="0" fontId="37" fillId="0" borderId="382" applyNumberFormat="0" applyFill="0" applyAlignment="0" applyProtection="0"/>
    <xf numFmtId="0" fontId="52" fillId="0" borderId="382" applyNumberFormat="0" applyFill="0" applyAlignment="0" applyProtection="0"/>
    <xf numFmtId="0" fontId="18" fillId="25" borderId="376">
      <alignment horizontal="right" vertical="center"/>
    </xf>
    <xf numFmtId="0" fontId="18" fillId="25" borderId="376">
      <alignment horizontal="right" vertical="center"/>
    </xf>
    <xf numFmtId="0" fontId="33" fillId="49" borderId="381" applyNumberFormat="0" applyAlignment="0" applyProtection="0"/>
    <xf numFmtId="0" fontId="52" fillId="0" borderId="382" applyNumberFormat="0" applyFill="0" applyAlignment="0" applyProtection="0"/>
    <xf numFmtId="167" fontId="21" fillId="53" borderId="376" applyNumberFormat="0" applyFont="0" applyBorder="0" applyAlignment="0" applyProtection="0">
      <alignment horizontal="right" vertical="center"/>
    </xf>
    <xf numFmtId="0" fontId="21" fillId="27" borderId="379">
      <alignment horizontal="left" vertical="center" wrapText="1" indent="2"/>
    </xf>
    <xf numFmtId="0" fontId="18" fillId="27" borderId="376">
      <alignment horizontal="right" vertical="center"/>
    </xf>
    <xf numFmtId="0" fontId="27" fillId="52" borderId="375" applyNumberFormat="0" applyFont="0" applyAlignment="0" applyProtection="0"/>
    <xf numFmtId="4" fontId="23" fillId="25" borderId="376">
      <alignment horizontal="right" vertical="center"/>
    </xf>
    <xf numFmtId="49" fontId="21" fillId="0" borderId="377" applyNumberFormat="0" applyFont="0" applyFill="0" applyBorder="0" applyProtection="0">
      <alignment horizontal="left" vertical="center" indent="5"/>
    </xf>
    <xf numFmtId="0" fontId="21" fillId="25" borderId="377">
      <alignment horizontal="left" vertical="center"/>
    </xf>
    <xf numFmtId="4" fontId="18" fillId="27" borderId="378">
      <alignment horizontal="right" vertical="center"/>
    </xf>
    <xf numFmtId="0" fontId="1" fillId="20" borderId="0" applyNumberFormat="0" applyBorder="0" applyAlignment="0" applyProtection="0"/>
    <xf numFmtId="4" fontId="18" fillId="27" borderId="378">
      <alignment horizontal="right" vertical="center"/>
    </xf>
    <xf numFmtId="0" fontId="49" fillId="49" borderId="181" applyNumberFormat="0" applyAlignment="0" applyProtection="0"/>
    <xf numFmtId="4" fontId="18" fillId="27" borderId="377">
      <alignment horizontal="right" vertical="center"/>
    </xf>
    <xf numFmtId="0" fontId="1" fillId="14" borderId="0" applyNumberFormat="0" applyBorder="0" applyAlignment="0" applyProtection="0"/>
    <xf numFmtId="0" fontId="5" fillId="4" borderId="1" applyNumberFormat="0" applyAlignment="0" applyProtection="0"/>
    <xf numFmtId="4" fontId="23" fillId="25" borderId="376">
      <alignment horizontal="right" vertical="center"/>
    </xf>
    <xf numFmtId="0" fontId="32" fillId="49" borderId="381" applyNumberFormat="0" applyAlignment="0" applyProtection="0"/>
    <xf numFmtId="0" fontId="30" fillId="49" borderId="181" applyNumberFormat="0" applyAlignment="0" applyProtection="0"/>
    <xf numFmtId="4" fontId="18" fillId="27" borderId="377">
      <alignment horizontal="right" vertical="center"/>
    </xf>
    <xf numFmtId="0" fontId="8" fillId="0" borderId="3" applyNumberFormat="0" applyFill="0" applyAlignment="0" applyProtection="0"/>
    <xf numFmtId="0" fontId="1" fillId="8" borderId="0" applyNumberFormat="0" applyBorder="0" applyAlignment="0" applyProtection="0"/>
    <xf numFmtId="4" fontId="21" fillId="0" borderId="376">
      <alignment horizontal="right" vertical="center"/>
    </xf>
    <xf numFmtId="0" fontId="21" fillId="0" borderId="376" applyNumberFormat="0" applyFill="0" applyAlignment="0" applyProtection="0"/>
    <xf numFmtId="4" fontId="18" fillId="27" borderId="376">
      <alignment horizontal="right" vertical="center"/>
    </xf>
    <xf numFmtId="4" fontId="18" fillId="25" borderId="376">
      <alignment horizontal="right" vertical="center"/>
    </xf>
    <xf numFmtId="0" fontId="21" fillId="26" borderId="376"/>
    <xf numFmtId="0" fontId="36" fillId="36" borderId="381" applyNumberFormat="0" applyAlignment="0" applyProtection="0"/>
    <xf numFmtId="4" fontId="18" fillId="27" borderId="378">
      <alignment horizontal="right" vertical="center"/>
    </xf>
    <xf numFmtId="0" fontId="21" fillId="27" borderId="379">
      <alignment horizontal="left" vertical="center" wrapText="1" indent="2"/>
    </xf>
    <xf numFmtId="0" fontId="23" fillId="25" borderId="376">
      <alignment horizontal="right" vertical="center"/>
    </xf>
    <xf numFmtId="4" fontId="18" fillId="27" borderId="378">
      <alignment horizontal="right" vertical="center"/>
    </xf>
    <xf numFmtId="49" fontId="20" fillId="0" borderId="376" applyNumberFormat="0" applyFill="0" applyBorder="0" applyProtection="0">
      <alignment horizontal="left" vertical="center"/>
    </xf>
    <xf numFmtId="0" fontId="1" fillId="15" borderId="0" applyNumberFormat="0" applyBorder="0" applyAlignment="0" applyProtection="0"/>
    <xf numFmtId="0" fontId="18" fillId="25" borderId="376">
      <alignment horizontal="right" vertical="center"/>
    </xf>
    <xf numFmtId="0" fontId="21" fillId="0" borderId="376" applyNumberFormat="0" applyFill="0" applyAlignment="0" applyProtection="0"/>
    <xf numFmtId="4" fontId="18" fillId="27" borderId="376">
      <alignment horizontal="right" vertical="center"/>
    </xf>
    <xf numFmtId="4" fontId="18" fillId="27" borderId="376">
      <alignment horizontal="right" vertical="center"/>
    </xf>
    <xf numFmtId="0" fontId="21" fillId="0" borderId="376" applyNumberFormat="0" applyFill="0" applyAlignment="0" applyProtection="0"/>
    <xf numFmtId="0" fontId="1" fillId="8" borderId="0" applyNumberFormat="0" applyBorder="0" applyAlignment="0" applyProtection="0"/>
    <xf numFmtId="0" fontId="18" fillId="27" borderId="377">
      <alignment horizontal="right" vertical="center"/>
    </xf>
    <xf numFmtId="0" fontId="18" fillId="27" borderId="377">
      <alignment horizontal="right" vertical="center"/>
    </xf>
    <xf numFmtId="0" fontId="52" fillId="0" borderId="382" applyNumberFormat="0" applyFill="0" applyAlignment="0" applyProtection="0"/>
    <xf numFmtId="0" fontId="45" fillId="36" borderId="381" applyNumberFormat="0" applyAlignment="0" applyProtection="0"/>
    <xf numFmtId="0" fontId="21" fillId="0" borderId="379">
      <alignment horizontal="left" vertical="center" wrapText="1" indent="2"/>
    </xf>
    <xf numFmtId="0" fontId="18" fillId="27" borderId="376">
      <alignment horizontal="right" vertical="center"/>
    </xf>
    <xf numFmtId="0" fontId="45" fillId="36" borderId="381" applyNumberFormat="0" applyAlignment="0" applyProtection="0"/>
    <xf numFmtId="49" fontId="21" fillId="0" borderId="376" applyNumberFormat="0" applyFont="0" applyFill="0" applyBorder="0" applyProtection="0">
      <alignment horizontal="left" vertical="center" indent="2"/>
    </xf>
    <xf numFmtId="167" fontId="21" fillId="53" borderId="376" applyNumberFormat="0" applyFont="0" applyBorder="0" applyAlignment="0" applyProtection="0">
      <alignment horizontal="right" vertical="center"/>
    </xf>
    <xf numFmtId="0" fontId="36" fillId="36" borderId="381" applyNumberFormat="0" applyAlignment="0" applyProtection="0"/>
    <xf numFmtId="4" fontId="21" fillId="0" borderId="376">
      <alignment horizontal="right" vertical="center"/>
    </xf>
    <xf numFmtId="0" fontId="18" fillId="27" borderId="376">
      <alignment horizontal="right" vertical="center"/>
    </xf>
    <xf numFmtId="0" fontId="9" fillId="7" borderId="0" applyNumberFormat="0" applyBorder="0" applyAlignment="0" applyProtection="0"/>
    <xf numFmtId="0" fontId="33" fillId="49" borderId="381" applyNumberFormat="0" applyAlignment="0" applyProtection="0"/>
    <xf numFmtId="0" fontId="27" fillId="52" borderId="375" applyNumberFormat="0" applyFont="0" applyAlignment="0" applyProtection="0"/>
    <xf numFmtId="0" fontId="33" fillId="49" borderId="381" applyNumberFormat="0" applyAlignment="0" applyProtection="0"/>
    <xf numFmtId="0" fontId="21" fillId="27" borderId="379">
      <alignment horizontal="left" vertical="center" wrapText="1" indent="2"/>
    </xf>
    <xf numFmtId="4" fontId="18" fillId="27" borderId="376">
      <alignment horizontal="right" vertical="center"/>
    </xf>
    <xf numFmtId="49" fontId="21" fillId="0" borderId="376" applyNumberFormat="0" applyFont="0" applyFill="0" applyBorder="0" applyProtection="0">
      <alignment horizontal="left" vertical="center" indent="2"/>
    </xf>
    <xf numFmtId="0" fontId="1" fillId="20" borderId="0" applyNumberFormat="0" applyBorder="0" applyAlignment="0" applyProtection="0"/>
    <xf numFmtId="0" fontId="1" fillId="14" borderId="0" applyNumberFormat="0" applyBorder="0" applyAlignment="0" applyProtection="0"/>
    <xf numFmtId="4" fontId="18" fillId="27" borderId="377">
      <alignment horizontal="right" vertical="center"/>
    </xf>
    <xf numFmtId="0" fontId="21" fillId="26" borderId="376"/>
    <xf numFmtId="4" fontId="18" fillId="25" borderId="376">
      <alignment horizontal="right" vertical="center"/>
    </xf>
    <xf numFmtId="0" fontId="36" fillId="36" borderId="381" applyNumberFormat="0" applyAlignment="0" applyProtection="0"/>
    <xf numFmtId="167" fontId="21" fillId="53" borderId="376" applyNumberFormat="0" applyFont="0" applyBorder="0" applyAlignment="0" applyProtection="0">
      <alignment horizontal="right" vertical="center"/>
    </xf>
    <xf numFmtId="4" fontId="18" fillId="27" borderId="376">
      <alignment horizontal="right" vertical="center"/>
    </xf>
    <xf numFmtId="0" fontId="52" fillId="0" borderId="382" applyNumberFormat="0" applyFill="0" applyAlignment="0" applyProtection="0"/>
    <xf numFmtId="0" fontId="21" fillId="0" borderId="379">
      <alignment horizontal="left" vertical="center" wrapText="1" indent="2"/>
    </xf>
    <xf numFmtId="0" fontId="49" fillId="49" borderId="181" applyNumberFormat="0" applyAlignment="0" applyProtection="0"/>
    <xf numFmtId="4" fontId="18" fillId="27" borderId="376">
      <alignment horizontal="right" vertical="center"/>
    </xf>
    <xf numFmtId="4" fontId="21" fillId="26" borderId="376"/>
    <xf numFmtId="0" fontId="30" fillId="49" borderId="181" applyNumberFormat="0" applyAlignment="0" applyProtection="0"/>
    <xf numFmtId="0" fontId="45" fillId="36" borderId="381" applyNumberFormat="0" applyAlignment="0" applyProtection="0"/>
    <xf numFmtId="0" fontId="18" fillId="27" borderId="378">
      <alignment horizontal="right" vertical="center"/>
    </xf>
    <xf numFmtId="0" fontId="37" fillId="0" borderId="382" applyNumberFormat="0" applyFill="0" applyAlignment="0" applyProtection="0"/>
    <xf numFmtId="0" fontId="33" fillId="49" borderId="381" applyNumberFormat="0" applyAlignment="0" applyProtection="0"/>
    <xf numFmtId="0" fontId="21" fillId="26" borderId="376"/>
    <xf numFmtId="167" fontId="21" fillId="53" borderId="376" applyNumberFormat="0" applyFont="0" applyBorder="0" applyAlignment="0" applyProtection="0">
      <alignment horizontal="right" vertical="center"/>
    </xf>
    <xf numFmtId="0" fontId="21" fillId="0" borderId="376" applyNumberFormat="0" applyFill="0" applyAlignment="0" applyProtection="0"/>
    <xf numFmtId="0" fontId="18" fillId="25" borderId="376">
      <alignment horizontal="right" vertical="center"/>
    </xf>
    <xf numFmtId="49" fontId="21" fillId="0" borderId="376" applyNumberFormat="0" applyFont="0" applyFill="0" applyBorder="0" applyProtection="0">
      <alignment horizontal="left" vertical="center" indent="2"/>
    </xf>
    <xf numFmtId="0" fontId="4" fillId="4" borderId="2" applyNumberFormat="0" applyAlignment="0" applyProtection="0"/>
    <xf numFmtId="4" fontId="21" fillId="0" borderId="376" applyFill="0" applyBorder="0" applyProtection="0">
      <alignment horizontal="right" vertical="center"/>
    </xf>
    <xf numFmtId="0" fontId="9" fillId="10" borderId="0" applyNumberFormat="0" applyBorder="0" applyAlignment="0" applyProtection="0"/>
    <xf numFmtId="0" fontId="1" fillId="11" borderId="0" applyNumberFormat="0" applyBorder="0" applyAlignment="0" applyProtection="0"/>
    <xf numFmtId="4" fontId="21" fillId="0" borderId="376" applyFill="0" applyBorder="0" applyProtection="0">
      <alignment horizontal="right" vertical="center"/>
    </xf>
    <xf numFmtId="0" fontId="1" fillId="17" borderId="0" applyNumberFormat="0" applyBorder="0" applyAlignment="0" applyProtection="0"/>
    <xf numFmtId="0" fontId="52" fillId="0" borderId="382" applyNumberFormat="0" applyFill="0" applyAlignment="0" applyProtection="0"/>
    <xf numFmtId="0" fontId="33" fillId="49" borderId="381" applyNumberFormat="0" applyAlignment="0" applyProtection="0"/>
    <xf numFmtId="4" fontId="21" fillId="0" borderId="376">
      <alignment horizontal="right" vertical="center"/>
    </xf>
    <xf numFmtId="0" fontId="32" fillId="49" borderId="381" applyNumberFormat="0" applyAlignment="0" applyProtection="0"/>
    <xf numFmtId="4" fontId="18" fillId="27" borderId="378">
      <alignment horizontal="right" vertical="center"/>
    </xf>
    <xf numFmtId="4" fontId="21" fillId="0" borderId="376" applyFill="0" applyBorder="0" applyProtection="0">
      <alignment horizontal="right" vertical="center"/>
    </xf>
    <xf numFmtId="0" fontId="8" fillId="0" borderId="3" applyNumberFormat="0" applyFill="0" applyAlignment="0" applyProtection="0"/>
    <xf numFmtId="0" fontId="49" fillId="49" borderId="181" applyNumberFormat="0" applyAlignment="0" applyProtection="0"/>
    <xf numFmtId="4" fontId="21" fillId="0" borderId="376">
      <alignment horizontal="right" vertical="center"/>
    </xf>
    <xf numFmtId="0" fontId="37" fillId="0" borderId="382" applyNumberFormat="0" applyFill="0" applyAlignment="0" applyProtection="0"/>
    <xf numFmtId="4" fontId="18" fillId="27" borderId="378">
      <alignment horizontal="right" vertical="center"/>
    </xf>
    <xf numFmtId="4" fontId="21" fillId="0" borderId="376" applyFill="0" applyBorder="0" applyProtection="0">
      <alignment horizontal="right" vertical="center"/>
    </xf>
    <xf numFmtId="0" fontId="49" fillId="49" borderId="181" applyNumberFormat="0" applyAlignment="0" applyProtection="0"/>
    <xf numFmtId="0" fontId="37" fillId="0" borderId="382" applyNumberFormat="0" applyFill="0" applyAlignment="0" applyProtection="0"/>
    <xf numFmtId="0" fontId="21" fillId="0" borderId="376" applyNumberFormat="0" applyFill="0" applyAlignment="0" applyProtection="0"/>
    <xf numFmtId="0" fontId="52" fillId="0" borderId="382" applyNumberFormat="0" applyFill="0" applyAlignment="0" applyProtection="0"/>
    <xf numFmtId="0" fontId="21" fillId="0" borderId="376">
      <alignment horizontal="right" vertical="center"/>
    </xf>
    <xf numFmtId="0" fontId="6" fillId="0" borderId="0" applyNumberFormat="0" applyFill="0" applyBorder="0" applyAlignment="0" applyProtection="0"/>
    <xf numFmtId="0" fontId="21" fillId="0" borderId="376">
      <alignment horizontal="right" vertical="center"/>
    </xf>
    <xf numFmtId="0" fontId="9" fillId="19" borderId="0" applyNumberFormat="0" applyBorder="0" applyAlignment="0" applyProtection="0"/>
    <xf numFmtId="49" fontId="20" fillId="0" borderId="376" applyNumberFormat="0" applyFill="0" applyBorder="0" applyProtection="0">
      <alignment horizontal="left" vertical="center"/>
    </xf>
    <xf numFmtId="4" fontId="21" fillId="0" borderId="376" applyFill="0" applyBorder="0" applyProtection="0">
      <alignment horizontal="right" vertical="center"/>
    </xf>
    <xf numFmtId="0" fontId="36" fillId="36" borderId="381" applyNumberFormat="0" applyAlignment="0" applyProtection="0"/>
    <xf numFmtId="4" fontId="21" fillId="26" borderId="376"/>
    <xf numFmtId="0" fontId="33" fillId="49" borderId="381" applyNumberFormat="0" applyAlignment="0" applyProtection="0"/>
    <xf numFmtId="0" fontId="32" fillId="49" borderId="381" applyNumberFormat="0" applyAlignment="0" applyProtection="0"/>
    <xf numFmtId="0" fontId="45" fillId="36" borderId="381" applyNumberFormat="0" applyAlignment="0" applyProtection="0"/>
    <xf numFmtId="0" fontId="4" fillId="4" borderId="2" applyNumberFormat="0" applyAlignment="0" applyProtection="0"/>
    <xf numFmtId="0" fontId="52" fillId="0" borderId="382" applyNumberFormat="0" applyFill="0" applyAlignment="0" applyProtection="0"/>
    <xf numFmtId="0" fontId="52" fillId="0" borderId="382" applyNumberFormat="0" applyFill="0" applyAlignment="0" applyProtection="0"/>
    <xf numFmtId="0" fontId="9" fillId="22" borderId="0" applyNumberFormat="0" applyBorder="0" applyAlignment="0" applyProtection="0"/>
    <xf numFmtId="0" fontId="37" fillId="0" borderId="382" applyNumberFormat="0" applyFill="0" applyAlignment="0" applyProtection="0"/>
    <xf numFmtId="0" fontId="1" fillId="9" borderId="0" applyNumberFormat="0" applyBorder="0" applyAlignment="0" applyProtection="0"/>
    <xf numFmtId="0" fontId="32" fillId="49" borderId="381" applyNumberFormat="0" applyAlignment="0" applyProtection="0"/>
    <xf numFmtId="4" fontId="18" fillId="27" borderId="376">
      <alignment horizontal="right" vertical="center"/>
    </xf>
    <xf numFmtId="0" fontId="1" fillId="8" borderId="0" applyNumberFormat="0" applyBorder="0" applyAlignment="0" applyProtection="0"/>
    <xf numFmtId="0" fontId="1" fillId="15" borderId="0" applyNumberFormat="0" applyBorder="0" applyAlignment="0" applyProtection="0"/>
    <xf numFmtId="0" fontId="18" fillId="27" borderId="377">
      <alignment horizontal="right" vertical="center"/>
    </xf>
    <xf numFmtId="0" fontId="21" fillId="0" borderId="376">
      <alignment horizontal="right" vertical="center"/>
    </xf>
    <xf numFmtId="0" fontId="30" fillId="49" borderId="181" applyNumberFormat="0" applyAlignment="0" applyProtection="0"/>
    <xf numFmtId="0" fontId="36" fillId="36" borderId="381" applyNumberFormat="0" applyAlignment="0" applyProtection="0"/>
    <xf numFmtId="4" fontId="18" fillId="27" borderId="378">
      <alignment horizontal="right" vertical="center"/>
    </xf>
    <xf numFmtId="0" fontId="18" fillId="27" borderId="376">
      <alignment horizontal="right" vertical="center"/>
    </xf>
    <xf numFmtId="0" fontId="23" fillId="25" borderId="376">
      <alignment horizontal="right" vertical="center"/>
    </xf>
    <xf numFmtId="4" fontId="18" fillId="27" borderId="378">
      <alignment horizontal="right" vertical="center"/>
    </xf>
    <xf numFmtId="0" fontId="23" fillId="25" borderId="376">
      <alignment horizontal="right" vertical="center"/>
    </xf>
    <xf numFmtId="4" fontId="18" fillId="27" borderId="376">
      <alignment horizontal="right" vertical="center"/>
    </xf>
    <xf numFmtId="0" fontId="1" fillId="20" borderId="0" applyNumberFormat="0" applyBorder="0" applyAlignment="0" applyProtection="0"/>
    <xf numFmtId="4" fontId="23" fillId="25" borderId="376">
      <alignment horizontal="right" vertical="center"/>
    </xf>
    <xf numFmtId="0" fontId="9" fillId="13" borderId="0" applyNumberFormat="0" applyBorder="0" applyAlignment="0" applyProtection="0"/>
    <xf numFmtId="4" fontId="18" fillId="27" borderId="377">
      <alignment horizontal="right" vertical="center"/>
    </xf>
    <xf numFmtId="4" fontId="21" fillId="26" borderId="376"/>
    <xf numFmtId="0" fontId="21" fillId="26" borderId="376"/>
    <xf numFmtId="0" fontId="21" fillId="0" borderId="376">
      <alignment horizontal="right" vertical="center"/>
    </xf>
    <xf numFmtId="0" fontId="18" fillId="27" borderId="378">
      <alignment horizontal="right" vertical="center"/>
    </xf>
    <xf numFmtId="0" fontId="32" fillId="49" borderId="381" applyNumberFormat="0" applyAlignment="0" applyProtection="0"/>
    <xf numFmtId="4" fontId="18" fillId="27" borderId="376">
      <alignment horizontal="right" vertical="center"/>
    </xf>
    <xf numFmtId="0" fontId="37" fillId="0" borderId="382" applyNumberFormat="0" applyFill="0" applyAlignment="0" applyProtection="0"/>
    <xf numFmtId="4" fontId="23" fillId="25" borderId="376">
      <alignment horizontal="right" vertical="center"/>
    </xf>
    <xf numFmtId="0" fontId="23" fillId="25" borderId="376">
      <alignment horizontal="right" vertical="center"/>
    </xf>
    <xf numFmtId="0" fontId="52" fillId="0" borderId="382" applyNumberFormat="0" applyFill="0" applyAlignment="0" applyProtection="0"/>
    <xf numFmtId="0" fontId="18" fillId="25" borderId="376">
      <alignment horizontal="right" vertical="center"/>
    </xf>
    <xf numFmtId="0" fontId="45" fillId="36" borderId="381" applyNumberFormat="0" applyAlignment="0" applyProtection="0"/>
    <xf numFmtId="0" fontId="45" fillId="36" borderId="381" applyNumberFormat="0" applyAlignment="0" applyProtection="0"/>
    <xf numFmtId="0" fontId="4" fillId="4" borderId="2" applyNumberFormat="0" applyAlignment="0" applyProtection="0"/>
    <xf numFmtId="0" fontId="30" fillId="49" borderId="181" applyNumberFormat="0" applyAlignment="0" applyProtection="0"/>
    <xf numFmtId="0" fontId="18" fillId="27" borderId="376">
      <alignment horizontal="right" vertical="center"/>
    </xf>
    <xf numFmtId="0" fontId="9" fillId="16" borderId="0" applyNumberFormat="0" applyBorder="0" applyAlignment="0" applyProtection="0"/>
    <xf numFmtId="0" fontId="1" fillId="11" borderId="0" applyNumberFormat="0" applyBorder="0" applyAlignment="0" applyProtection="0"/>
    <xf numFmtId="0" fontId="49" fillId="49" borderId="181" applyNumberFormat="0" applyAlignment="0" applyProtection="0"/>
    <xf numFmtId="0" fontId="21" fillId="27" borderId="379">
      <alignment horizontal="left" vertical="center" wrapText="1" indent="2"/>
    </xf>
    <xf numFmtId="0" fontId="9" fillId="22" borderId="0" applyNumberFormat="0" applyBorder="0" applyAlignment="0" applyProtection="0"/>
    <xf numFmtId="0" fontId="9" fillId="7" borderId="0" applyNumberFormat="0" applyBorder="0" applyAlignment="0" applyProtection="0"/>
    <xf numFmtId="4" fontId="21" fillId="26" borderId="376"/>
    <xf numFmtId="0" fontId="36" fillId="36" borderId="381" applyNumberFormat="0" applyAlignment="0" applyProtection="0"/>
    <xf numFmtId="0" fontId="45" fillId="36" borderId="381" applyNumberFormat="0" applyAlignment="0" applyProtection="0"/>
    <xf numFmtId="0" fontId="49" fillId="49" borderId="181" applyNumberFormat="0" applyAlignment="0" applyProtection="0"/>
    <xf numFmtId="0" fontId="18" fillId="27" borderId="376">
      <alignment horizontal="right" vertical="center"/>
    </xf>
    <xf numFmtId="0" fontId="18" fillId="27" borderId="378">
      <alignment horizontal="right" vertical="center"/>
    </xf>
    <xf numFmtId="4" fontId="23" fillId="25" borderId="376">
      <alignment horizontal="right" vertical="center"/>
    </xf>
    <xf numFmtId="0" fontId="33" fillId="49" borderId="381" applyNumberFormat="0" applyAlignment="0" applyProtection="0"/>
    <xf numFmtId="0" fontId="37" fillId="0" borderId="382" applyNumberFormat="0" applyFill="0" applyAlignment="0" applyProtection="0"/>
    <xf numFmtId="4" fontId="18" fillId="27" borderId="376">
      <alignment horizontal="right" vertical="center"/>
    </xf>
    <xf numFmtId="0" fontId="21" fillId="25" borderId="377">
      <alignment horizontal="left" vertical="center"/>
    </xf>
    <xf numFmtId="0" fontId="21" fillId="0" borderId="376">
      <alignment horizontal="right" vertical="center"/>
    </xf>
    <xf numFmtId="0" fontId="23" fillId="25" borderId="376">
      <alignment horizontal="right" vertical="center"/>
    </xf>
    <xf numFmtId="0" fontId="21" fillId="25" borderId="377">
      <alignment horizontal="left" vertical="center"/>
    </xf>
    <xf numFmtId="0" fontId="49" fillId="49" borderId="181" applyNumberFormat="0" applyAlignment="0" applyProtection="0"/>
    <xf numFmtId="0" fontId="37" fillId="0" borderId="382" applyNumberFormat="0" applyFill="0" applyAlignment="0" applyProtection="0"/>
    <xf numFmtId="167" fontId="21" fillId="53" borderId="376" applyNumberFormat="0" applyFont="0" applyBorder="0" applyAlignment="0" applyProtection="0">
      <alignment horizontal="right" vertical="center"/>
    </xf>
    <xf numFmtId="0" fontId="18" fillId="27" borderId="377">
      <alignment horizontal="right" vertical="center"/>
    </xf>
    <xf numFmtId="0" fontId="33" fillId="49" borderId="381" applyNumberFormat="0" applyAlignment="0" applyProtection="0"/>
    <xf numFmtId="0" fontId="21" fillId="0" borderId="376" applyNumberFormat="0" applyFill="0" applyAlignment="0" applyProtection="0"/>
    <xf numFmtId="4" fontId="18" fillId="27" borderId="376">
      <alignment horizontal="right" vertical="center"/>
    </xf>
    <xf numFmtId="0" fontId="21" fillId="0" borderId="376" applyNumberFormat="0" applyFill="0" applyAlignment="0" applyProtection="0"/>
    <xf numFmtId="0" fontId="27" fillId="52" borderId="375" applyNumberFormat="0" applyFont="0" applyAlignment="0" applyProtection="0"/>
    <xf numFmtId="4" fontId="18" fillId="27" borderId="378">
      <alignment horizontal="right" vertical="center"/>
    </xf>
    <xf numFmtId="0" fontId="18" fillId="27" borderId="376">
      <alignment horizontal="right" vertical="center"/>
    </xf>
    <xf numFmtId="0" fontId="21" fillId="0" borderId="376">
      <alignment horizontal="right" vertical="center"/>
    </xf>
    <xf numFmtId="0" fontId="7" fillId="0" borderId="0" applyNumberFormat="0" applyFill="0" applyBorder="0" applyAlignment="0" applyProtection="0"/>
    <xf numFmtId="4" fontId="18" fillId="27" borderId="376">
      <alignment horizontal="right" vertical="center"/>
    </xf>
    <xf numFmtId="0" fontId="33" fillId="49" borderId="381" applyNumberFormat="0" applyAlignment="0" applyProtection="0"/>
    <xf numFmtId="0" fontId="37" fillId="0" borderId="382" applyNumberFormat="0" applyFill="0" applyAlignment="0" applyProtection="0"/>
    <xf numFmtId="4" fontId="18" fillId="27" borderId="376">
      <alignment horizontal="right" vertical="center"/>
    </xf>
    <xf numFmtId="0" fontId="45" fillId="36" borderId="381" applyNumberFormat="0" applyAlignment="0" applyProtection="0"/>
    <xf numFmtId="4" fontId="18" fillId="25" borderId="376">
      <alignment horizontal="right" vertical="center"/>
    </xf>
    <xf numFmtId="4" fontId="21" fillId="26" borderId="376"/>
    <xf numFmtId="0" fontId="52" fillId="0" borderId="382" applyNumberFormat="0" applyFill="0" applyAlignment="0" applyProtection="0"/>
    <xf numFmtId="0" fontId="5" fillId="4" borderId="1" applyNumberFormat="0" applyAlignment="0" applyProtection="0"/>
    <xf numFmtId="0" fontId="37" fillId="0" borderId="382" applyNumberFormat="0" applyFill="0" applyAlignment="0" applyProtection="0"/>
    <xf numFmtId="0" fontId="21" fillId="0" borderId="376" applyNumberFormat="0" applyFill="0" applyAlignment="0" applyProtection="0"/>
    <xf numFmtId="0" fontId="21" fillId="0" borderId="376">
      <alignment horizontal="right" vertical="center"/>
    </xf>
    <xf numFmtId="0" fontId="23" fillId="25" borderId="376">
      <alignment horizontal="right" vertical="center"/>
    </xf>
    <xf numFmtId="0" fontId="45" fillId="36" borderId="381" applyNumberFormat="0" applyAlignment="0" applyProtection="0"/>
    <xf numFmtId="4" fontId="21" fillId="26" borderId="376"/>
    <xf numFmtId="0" fontId="18" fillId="27" borderId="376">
      <alignment horizontal="right" vertical="center"/>
    </xf>
    <xf numFmtId="0" fontId="45" fillId="36" borderId="381" applyNumberFormat="0" applyAlignment="0" applyProtection="0"/>
    <xf numFmtId="0" fontId="23" fillId="25" borderId="376">
      <alignment horizontal="right" vertical="center"/>
    </xf>
    <xf numFmtId="49" fontId="20" fillId="0" borderId="376" applyNumberFormat="0" applyFill="0" applyBorder="0" applyProtection="0">
      <alignment horizontal="left" vertical="center"/>
    </xf>
    <xf numFmtId="0" fontId="18" fillId="27" borderId="378">
      <alignment horizontal="right" vertical="center"/>
    </xf>
    <xf numFmtId="0" fontId="18" fillId="25" borderId="376">
      <alignment horizontal="right" vertical="center"/>
    </xf>
    <xf numFmtId="0" fontId="1" fillId="15" borderId="0" applyNumberFormat="0" applyBorder="0" applyAlignment="0" applyProtection="0"/>
    <xf numFmtId="0" fontId="37" fillId="0" borderId="382" applyNumberFormat="0" applyFill="0" applyAlignment="0" applyProtection="0"/>
    <xf numFmtId="0" fontId="30" fillId="49" borderId="181" applyNumberFormat="0" applyAlignment="0" applyProtection="0"/>
    <xf numFmtId="0" fontId="5" fillId="4" borderId="1" applyNumberFormat="0" applyAlignment="0" applyProtection="0"/>
    <xf numFmtId="0" fontId="27" fillId="52" borderId="375" applyNumberFormat="0" applyFont="0" applyAlignment="0" applyProtection="0"/>
    <xf numFmtId="0" fontId="9" fillId="19" borderId="0" applyNumberFormat="0" applyBorder="0" applyAlignment="0" applyProtection="0"/>
    <xf numFmtId="0" fontId="33" fillId="49" borderId="381" applyNumberFormat="0" applyAlignment="0" applyProtection="0"/>
    <xf numFmtId="0" fontId="21" fillId="0" borderId="379">
      <alignment horizontal="left" vertical="center" wrapText="1" indent="2"/>
    </xf>
    <xf numFmtId="0" fontId="23" fillId="25" borderId="376">
      <alignment horizontal="right" vertical="center"/>
    </xf>
    <xf numFmtId="0" fontId="27" fillId="52" borderId="375" applyNumberFormat="0" applyFont="0" applyAlignment="0" applyProtection="0"/>
    <xf numFmtId="4" fontId="18" fillId="27" borderId="377">
      <alignment horizontal="right" vertical="center"/>
    </xf>
    <xf numFmtId="0" fontId="45" fillId="36" borderId="381" applyNumberFormat="0" applyAlignment="0" applyProtection="0"/>
    <xf numFmtId="0" fontId="21" fillId="0" borderId="379">
      <alignment horizontal="left" vertical="center" wrapText="1" indent="2"/>
    </xf>
    <xf numFmtId="49" fontId="21" fillId="0" borderId="377" applyNumberFormat="0" applyFont="0" applyFill="0" applyBorder="0" applyProtection="0">
      <alignment horizontal="left" vertical="center" indent="5"/>
    </xf>
    <xf numFmtId="4" fontId="23" fillId="25" borderId="376">
      <alignment horizontal="right" vertical="center"/>
    </xf>
    <xf numFmtId="0" fontId="32" fillId="49" borderId="381" applyNumberFormat="0" applyAlignment="0" applyProtection="0"/>
    <xf numFmtId="0" fontId="33" fillId="49" borderId="381" applyNumberFormat="0" applyAlignment="0" applyProtection="0"/>
    <xf numFmtId="0" fontId="36" fillId="36" borderId="381" applyNumberFormat="0" applyAlignment="0" applyProtection="0"/>
    <xf numFmtId="0" fontId="18" fillId="25" borderId="376">
      <alignment horizontal="right" vertical="center"/>
    </xf>
    <xf numFmtId="0" fontId="18" fillId="27" borderId="376">
      <alignment horizontal="right" vertical="center"/>
    </xf>
    <xf numFmtId="4" fontId="21" fillId="0" borderId="376" applyFill="0" applyBorder="0" applyProtection="0">
      <alignment horizontal="right" vertical="center"/>
    </xf>
    <xf numFmtId="0" fontId="18" fillId="27" borderId="376">
      <alignment horizontal="right" vertical="center"/>
    </xf>
    <xf numFmtId="49" fontId="21" fillId="0" borderId="376" applyNumberFormat="0" applyFont="0" applyFill="0" applyBorder="0" applyProtection="0">
      <alignment horizontal="left" vertical="center" indent="2"/>
    </xf>
    <xf numFmtId="49" fontId="20" fillId="0" borderId="376" applyNumberFormat="0" applyFill="0" applyBorder="0" applyProtection="0">
      <alignment horizontal="left" vertical="center"/>
    </xf>
    <xf numFmtId="0" fontId="52" fillId="0" borderId="382" applyNumberFormat="0" applyFill="0" applyAlignment="0" applyProtection="0"/>
    <xf numFmtId="0" fontId="37" fillId="0" borderId="382" applyNumberFormat="0" applyFill="0" applyAlignment="0" applyProtection="0"/>
    <xf numFmtId="0" fontId="21" fillId="0" borderId="379">
      <alignment horizontal="left" vertical="center" wrapText="1" indent="2"/>
    </xf>
    <xf numFmtId="0" fontId="27" fillId="52" borderId="375" applyNumberFormat="0" applyFont="0" applyAlignment="0" applyProtection="0"/>
    <xf numFmtId="0" fontId="49" fillId="49" borderId="181" applyNumberFormat="0" applyAlignment="0" applyProtection="0"/>
    <xf numFmtId="0" fontId="27" fillId="52" borderId="375" applyNumberFormat="0" applyFont="0" applyAlignment="0" applyProtection="0"/>
    <xf numFmtId="0" fontId="36" fillId="36" borderId="381" applyNumberFormat="0" applyAlignment="0" applyProtection="0"/>
    <xf numFmtId="0" fontId="21" fillId="27" borderId="379">
      <alignment horizontal="left" vertical="center" wrapText="1" indent="2"/>
    </xf>
    <xf numFmtId="0" fontId="8" fillId="0" borderId="3" applyNumberFormat="0" applyFill="0" applyAlignment="0" applyProtection="0"/>
    <xf numFmtId="0" fontId="52" fillId="0" borderId="382" applyNumberFormat="0" applyFill="0" applyAlignment="0" applyProtection="0"/>
    <xf numFmtId="0" fontId="18" fillId="27" borderId="376">
      <alignment horizontal="right" vertical="center"/>
    </xf>
    <xf numFmtId="0" fontId="52" fillId="0" borderId="382" applyNumberFormat="0" applyFill="0" applyAlignment="0" applyProtection="0"/>
    <xf numFmtId="0" fontId="21" fillId="0" borderId="379">
      <alignment horizontal="left" vertical="center" wrapText="1" indent="2"/>
    </xf>
    <xf numFmtId="0" fontId="37" fillId="0" borderId="382" applyNumberFormat="0" applyFill="0" applyAlignment="0" applyProtection="0"/>
    <xf numFmtId="0" fontId="45" fillId="36" borderId="381" applyNumberFormat="0" applyAlignment="0" applyProtection="0"/>
    <xf numFmtId="0" fontId="33" fillId="49" borderId="381" applyNumberFormat="0" applyAlignment="0" applyProtection="0"/>
    <xf numFmtId="4" fontId="18" fillId="27" borderId="377">
      <alignment horizontal="right" vertical="center"/>
    </xf>
    <xf numFmtId="0" fontId="21" fillId="27" borderId="379">
      <alignment horizontal="left" vertical="center" wrapText="1" indent="2"/>
    </xf>
    <xf numFmtId="0" fontId="1" fillId="9" borderId="0" applyNumberFormat="0" applyBorder="0" applyAlignment="0" applyProtection="0"/>
    <xf numFmtId="0" fontId="36" fillId="36" borderId="381" applyNumberFormat="0" applyAlignment="0" applyProtection="0"/>
    <xf numFmtId="49" fontId="21" fillId="0" borderId="377" applyNumberFormat="0" applyFont="0" applyFill="0" applyBorder="0" applyProtection="0">
      <alignment horizontal="left" vertical="center" indent="5"/>
    </xf>
    <xf numFmtId="4" fontId="18" fillId="27" borderId="376">
      <alignment horizontal="right" vertical="center"/>
    </xf>
    <xf numFmtId="0" fontId="30" fillId="49" borderId="181" applyNumberFormat="0" applyAlignment="0" applyProtection="0"/>
    <xf numFmtId="4" fontId="23" fillId="25" borderId="376">
      <alignment horizontal="right" vertical="center"/>
    </xf>
    <xf numFmtId="0" fontId="19" fillId="52" borderId="375" applyNumberFormat="0" applyFont="0" applyAlignment="0" applyProtection="0"/>
    <xf numFmtId="0" fontId="18" fillId="27" borderId="378">
      <alignment horizontal="right" vertical="center"/>
    </xf>
    <xf numFmtId="4" fontId="23" fillId="25" borderId="376">
      <alignment horizontal="right" vertical="center"/>
    </xf>
    <xf numFmtId="0" fontId="27" fillId="52" borderId="375" applyNumberFormat="0" applyFont="0" applyAlignment="0" applyProtection="0"/>
    <xf numFmtId="0" fontId="37" fillId="0" borderId="382" applyNumberFormat="0" applyFill="0" applyAlignment="0" applyProtection="0"/>
    <xf numFmtId="0" fontId="21" fillId="27" borderId="379">
      <alignment horizontal="left" vertical="center" wrapText="1" indent="2"/>
    </xf>
    <xf numFmtId="0" fontId="18" fillId="25" borderId="376">
      <alignment horizontal="right" vertical="center"/>
    </xf>
    <xf numFmtId="0" fontId="21" fillId="26" borderId="376"/>
    <xf numFmtId="49" fontId="20" fillId="0" borderId="376" applyNumberFormat="0" applyFill="0" applyBorder="0" applyProtection="0">
      <alignment horizontal="left" vertical="center"/>
    </xf>
    <xf numFmtId="0" fontId="21" fillId="0" borderId="379">
      <alignment horizontal="left" vertical="center" wrapText="1" indent="2"/>
    </xf>
    <xf numFmtId="0" fontId="18" fillId="27" borderId="376">
      <alignment horizontal="right" vertical="center"/>
    </xf>
    <xf numFmtId="4" fontId="21" fillId="26" borderId="376"/>
    <xf numFmtId="0" fontId="18" fillId="25" borderId="376">
      <alignment horizontal="right" vertical="center"/>
    </xf>
    <xf numFmtId="0" fontId="21" fillId="26" borderId="376"/>
    <xf numFmtId="49" fontId="21" fillId="0" borderId="377" applyNumberFormat="0" applyFont="0" applyFill="0" applyBorder="0" applyProtection="0">
      <alignment horizontal="left" vertical="center" indent="5"/>
    </xf>
    <xf numFmtId="0" fontId="18" fillId="25" borderId="376">
      <alignment horizontal="right" vertical="center"/>
    </xf>
    <xf numFmtId="0" fontId="9" fillId="7" borderId="0" applyNumberFormat="0" applyBorder="0" applyAlignment="0" applyProtection="0"/>
    <xf numFmtId="0" fontId="37" fillId="0" borderId="382" applyNumberFormat="0" applyFill="0" applyAlignment="0" applyProtection="0"/>
    <xf numFmtId="0" fontId="21" fillId="25" borderId="377">
      <alignment horizontal="left" vertical="center"/>
    </xf>
    <xf numFmtId="0" fontId="1" fillId="18" borderId="0" applyNumberFormat="0" applyBorder="0" applyAlignment="0" applyProtection="0"/>
    <xf numFmtId="0" fontId="49" fillId="49" borderId="181" applyNumberFormat="0" applyAlignment="0" applyProtection="0"/>
    <xf numFmtId="0" fontId="33" fillId="49" borderId="381" applyNumberFormat="0" applyAlignment="0" applyProtection="0"/>
    <xf numFmtId="0" fontId="21" fillId="26" borderId="376"/>
    <xf numFmtId="4" fontId="18" fillId="27" borderId="376">
      <alignment horizontal="right" vertical="center"/>
    </xf>
    <xf numFmtId="0" fontId="1" fillId="21" borderId="0" applyNumberFormat="0" applyBorder="0" applyAlignment="0" applyProtection="0"/>
    <xf numFmtId="0" fontId="27" fillId="52" borderId="375" applyNumberFormat="0" applyFont="0" applyAlignment="0" applyProtection="0"/>
    <xf numFmtId="0" fontId="52" fillId="0" borderId="382" applyNumberFormat="0" applyFill="0" applyAlignment="0" applyProtection="0"/>
    <xf numFmtId="0" fontId="19" fillId="52" borderId="375" applyNumberFormat="0" applyFont="0" applyAlignment="0" applyProtection="0"/>
    <xf numFmtId="0" fontId="21" fillId="27" borderId="379">
      <alignment horizontal="left" vertical="center" wrapText="1" indent="2"/>
    </xf>
    <xf numFmtId="0" fontId="21" fillId="0" borderId="376">
      <alignment horizontal="right" vertical="center"/>
    </xf>
    <xf numFmtId="0" fontId="18" fillId="27" borderId="376">
      <alignment horizontal="right" vertical="center"/>
    </xf>
    <xf numFmtId="0" fontId="18" fillId="27" borderId="377">
      <alignment horizontal="right" vertical="center"/>
    </xf>
    <xf numFmtId="0" fontId="18" fillId="27" borderId="376">
      <alignment horizontal="right" vertical="center"/>
    </xf>
    <xf numFmtId="0" fontId="33" fillId="49" borderId="381" applyNumberFormat="0" applyAlignment="0" applyProtection="0"/>
    <xf numFmtId="0" fontId="6" fillId="0" borderId="0" applyNumberFormat="0" applyFill="0" applyBorder="0" applyAlignment="0" applyProtection="0"/>
    <xf numFmtId="0" fontId="9" fillId="10" borderId="0" applyNumberFormat="0" applyBorder="0" applyAlignment="0" applyProtection="0"/>
    <xf numFmtId="49" fontId="20" fillId="0" borderId="376" applyNumberFormat="0" applyFill="0" applyBorder="0" applyProtection="0">
      <alignment horizontal="left" vertical="center"/>
    </xf>
    <xf numFmtId="49" fontId="21" fillId="0" borderId="376" applyNumberFormat="0" applyFont="0" applyFill="0" applyBorder="0" applyProtection="0">
      <alignment horizontal="left" vertical="center" indent="2"/>
    </xf>
    <xf numFmtId="0" fontId="21" fillId="27" borderId="379">
      <alignment horizontal="left" vertical="center" wrapText="1" indent="2"/>
    </xf>
    <xf numFmtId="0" fontId="21" fillId="27" borderId="379">
      <alignment horizontal="left" vertical="center" wrapText="1" indent="2"/>
    </xf>
    <xf numFmtId="4" fontId="18" fillId="27" borderId="376">
      <alignment horizontal="right" vertical="center"/>
    </xf>
    <xf numFmtId="4" fontId="23" fillId="25" borderId="376">
      <alignment horizontal="right" vertical="center"/>
    </xf>
    <xf numFmtId="0" fontId="27" fillId="52" borderId="375" applyNumberFormat="0" applyFont="0" applyAlignment="0" applyProtection="0"/>
    <xf numFmtId="0" fontId="9" fillId="10" borderId="0" applyNumberFormat="0" applyBorder="0" applyAlignment="0" applyProtection="0"/>
    <xf numFmtId="0" fontId="6" fillId="0" borderId="0" applyNumberFormat="0" applyFill="0" applyBorder="0" applyAlignment="0" applyProtection="0"/>
    <xf numFmtId="4" fontId="18" fillId="27" borderId="376">
      <alignment horizontal="right" vertical="center"/>
    </xf>
    <xf numFmtId="0" fontId="21" fillId="26" borderId="376"/>
    <xf numFmtId="0" fontId="1" fillId="12" borderId="0" applyNumberFormat="0" applyBorder="0" applyAlignment="0" applyProtection="0"/>
    <xf numFmtId="0" fontId="21" fillId="0" borderId="376">
      <alignment horizontal="right" vertical="center"/>
    </xf>
    <xf numFmtId="4" fontId="18" fillId="27" borderId="378">
      <alignment horizontal="right" vertical="center"/>
    </xf>
    <xf numFmtId="4" fontId="18" fillId="27" borderId="376">
      <alignment horizontal="right" vertical="center"/>
    </xf>
    <xf numFmtId="0" fontId="21" fillId="27" borderId="379">
      <alignment horizontal="left" vertical="center" wrapText="1" indent="2"/>
    </xf>
    <xf numFmtId="4" fontId="18" fillId="27" borderId="376">
      <alignment horizontal="right" vertical="center"/>
    </xf>
    <xf numFmtId="0" fontId="18" fillId="27" borderId="376">
      <alignment horizontal="right" vertical="center"/>
    </xf>
    <xf numFmtId="0" fontId="21" fillId="27" borderId="379">
      <alignment horizontal="left" vertical="center" wrapText="1" indent="2"/>
    </xf>
    <xf numFmtId="0" fontId="27" fillId="52" borderId="375" applyNumberFormat="0" applyFont="0" applyAlignment="0" applyProtection="0"/>
    <xf numFmtId="0" fontId="49" fillId="49" borderId="181" applyNumberFormat="0" applyAlignment="0" applyProtection="0"/>
    <xf numFmtId="0" fontId="1" fillId="5" borderId="0" applyNumberFormat="0" applyBorder="0" applyAlignment="0" applyProtection="0"/>
    <xf numFmtId="0" fontId="49" fillId="49" borderId="181" applyNumberFormat="0" applyAlignment="0" applyProtection="0"/>
    <xf numFmtId="4" fontId="21" fillId="26" borderId="376"/>
    <xf numFmtId="0" fontId="21" fillId="27" borderId="379">
      <alignment horizontal="left" vertical="center" wrapText="1" indent="2"/>
    </xf>
    <xf numFmtId="0" fontId="21" fillId="27" borderId="379">
      <alignment horizontal="left" vertical="center" wrapText="1" indent="2"/>
    </xf>
    <xf numFmtId="0" fontId="18" fillId="27" borderId="378">
      <alignment horizontal="right" vertical="center"/>
    </xf>
    <xf numFmtId="49" fontId="21" fillId="0" borderId="376" applyNumberFormat="0" applyFont="0" applyFill="0" applyBorder="0" applyProtection="0">
      <alignment horizontal="left" vertical="center" indent="2"/>
    </xf>
    <xf numFmtId="0" fontId="45" fillId="36" borderId="381" applyNumberFormat="0" applyAlignment="0" applyProtection="0"/>
    <xf numFmtId="0" fontId="52" fillId="0" borderId="382" applyNumberFormat="0" applyFill="0" applyAlignment="0" applyProtection="0"/>
    <xf numFmtId="0" fontId="1" fillId="17" borderId="0" applyNumberFormat="0" applyBorder="0" applyAlignment="0" applyProtection="0"/>
    <xf numFmtId="49" fontId="20" fillId="0" borderId="376" applyNumberFormat="0" applyFill="0" applyBorder="0" applyProtection="0">
      <alignment horizontal="left" vertical="center"/>
    </xf>
    <xf numFmtId="0" fontId="27" fillId="52" borderId="375" applyNumberFormat="0" applyFont="0" applyAlignment="0" applyProtection="0"/>
    <xf numFmtId="0" fontId="1" fillId="17" borderId="0" applyNumberFormat="0" applyBorder="0" applyAlignment="0" applyProtection="0"/>
    <xf numFmtId="0" fontId="23" fillId="25" borderId="376">
      <alignment horizontal="right" vertical="center"/>
    </xf>
    <xf numFmtId="0" fontId="36" fillId="36" borderId="381" applyNumberFormat="0" applyAlignment="0" applyProtection="0"/>
    <xf numFmtId="167" fontId="21" fillId="53" borderId="376" applyNumberFormat="0" applyFont="0" applyBorder="0" applyAlignment="0" applyProtection="0">
      <alignment horizontal="right" vertical="center"/>
    </xf>
    <xf numFmtId="0" fontId="36" fillId="36" borderId="381" applyNumberFormat="0" applyAlignment="0" applyProtection="0"/>
    <xf numFmtId="4" fontId="21" fillId="0" borderId="376">
      <alignment horizontal="right" vertical="center"/>
    </xf>
    <xf numFmtId="49" fontId="21" fillId="0" borderId="376" applyNumberFormat="0" applyFont="0" applyFill="0" applyBorder="0" applyProtection="0">
      <alignment horizontal="left" vertical="center" indent="2"/>
    </xf>
    <xf numFmtId="167" fontId="21" fillId="53" borderId="376" applyNumberFormat="0" applyFont="0" applyBorder="0" applyAlignment="0" applyProtection="0">
      <alignment horizontal="right" vertical="center"/>
    </xf>
    <xf numFmtId="49" fontId="20" fillId="0" borderId="376" applyNumberFormat="0" applyFill="0" applyBorder="0" applyProtection="0">
      <alignment horizontal="left" vertical="center"/>
    </xf>
    <xf numFmtId="4" fontId="18" fillId="27" borderId="376">
      <alignment horizontal="right" vertical="center"/>
    </xf>
    <xf numFmtId="0" fontId="23" fillId="25" borderId="376">
      <alignment horizontal="right" vertical="center"/>
    </xf>
    <xf numFmtId="0" fontId="18" fillId="27" borderId="376">
      <alignment horizontal="right" vertical="center"/>
    </xf>
    <xf numFmtId="0" fontId="27" fillId="52" borderId="375" applyNumberFormat="0" applyFont="0" applyAlignment="0" applyProtection="0"/>
    <xf numFmtId="49" fontId="20" fillId="0" borderId="376" applyNumberFormat="0" applyFill="0" applyBorder="0" applyProtection="0">
      <alignment horizontal="left" vertical="center"/>
    </xf>
    <xf numFmtId="0" fontId="36" fillId="36" borderId="381" applyNumberFormat="0" applyAlignment="0" applyProtection="0"/>
    <xf numFmtId="0" fontId="33" fillId="49" borderId="381" applyNumberFormat="0" applyAlignment="0" applyProtection="0"/>
    <xf numFmtId="4" fontId="21" fillId="0" borderId="376">
      <alignment horizontal="right" vertical="center"/>
    </xf>
    <xf numFmtId="0" fontId="21" fillId="27" borderId="379">
      <alignment horizontal="left" vertical="center" wrapText="1" indent="2"/>
    </xf>
    <xf numFmtId="0" fontId="21" fillId="0" borderId="379">
      <alignment horizontal="left" vertical="center" wrapText="1" indent="2"/>
    </xf>
    <xf numFmtId="0" fontId="49" fillId="49" borderId="181" applyNumberFormat="0" applyAlignment="0" applyProtection="0"/>
    <xf numFmtId="0" fontId="45" fillId="36" borderId="381" applyNumberFormat="0" applyAlignment="0" applyProtection="0"/>
    <xf numFmtId="0" fontId="32" fillId="49" borderId="381" applyNumberFormat="0" applyAlignment="0" applyProtection="0"/>
    <xf numFmtId="0" fontId="30" fillId="49" borderId="181" applyNumberFormat="0" applyAlignment="0" applyProtection="0"/>
    <xf numFmtId="0" fontId="18" fillId="27" borderId="378">
      <alignment horizontal="right" vertical="center"/>
    </xf>
    <xf numFmtId="0" fontId="23" fillId="25" borderId="376">
      <alignment horizontal="right" vertical="center"/>
    </xf>
    <xf numFmtId="4" fontId="18" fillId="25" borderId="376">
      <alignment horizontal="right" vertical="center"/>
    </xf>
    <xf numFmtId="4" fontId="18" fillId="27" borderId="376">
      <alignment horizontal="right" vertical="center"/>
    </xf>
    <xf numFmtId="49" fontId="21" fillId="0" borderId="377" applyNumberFormat="0" applyFont="0" applyFill="0" applyBorder="0" applyProtection="0">
      <alignment horizontal="left" vertical="center" indent="5"/>
    </xf>
    <xf numFmtId="4" fontId="21" fillId="0" borderId="376" applyFill="0" applyBorder="0" applyProtection="0">
      <alignment horizontal="right" vertical="center"/>
    </xf>
    <xf numFmtId="4" fontId="18" fillId="25" borderId="376">
      <alignment horizontal="right" vertical="center"/>
    </xf>
    <xf numFmtId="0" fontId="45" fillId="36" borderId="381" applyNumberFormat="0" applyAlignment="0" applyProtection="0"/>
    <xf numFmtId="0" fontId="36" fillId="36" borderId="381" applyNumberFormat="0" applyAlignment="0" applyProtection="0"/>
    <xf numFmtId="0" fontId="32" fillId="49" borderId="381" applyNumberFormat="0" applyAlignment="0" applyProtection="0"/>
    <xf numFmtId="0" fontId="21" fillId="27" borderId="379">
      <alignment horizontal="left" vertical="center" wrapText="1" indent="2"/>
    </xf>
    <xf numFmtId="0" fontId="21" fillId="0" borderId="379">
      <alignment horizontal="left" vertical="center" wrapText="1" indent="2"/>
    </xf>
    <xf numFmtId="0" fontId="21" fillId="27" borderId="379">
      <alignment horizontal="left" vertical="center" wrapText="1" indent="2"/>
    </xf>
    <xf numFmtId="4" fontId="21" fillId="26" borderId="376"/>
    <xf numFmtId="0" fontId="18" fillId="25" borderId="376">
      <alignment horizontal="right" vertical="center"/>
    </xf>
    <xf numFmtId="0" fontId="45" fillId="36" borderId="381" applyNumberFormat="0" applyAlignment="0" applyProtection="0"/>
    <xf numFmtId="0" fontId="49" fillId="49" borderId="181" applyNumberFormat="0" applyAlignment="0" applyProtection="0"/>
    <xf numFmtId="0" fontId="33" fillId="49" borderId="381" applyNumberFormat="0" applyAlignment="0" applyProtection="0"/>
    <xf numFmtId="0" fontId="52" fillId="0" borderId="382" applyNumberFormat="0" applyFill="0" applyAlignment="0" applyProtection="0"/>
    <xf numFmtId="0" fontId="19" fillId="52" borderId="375" applyNumberFormat="0" applyFont="0" applyAlignment="0" applyProtection="0"/>
    <xf numFmtId="0" fontId="49" fillId="49" borderId="181" applyNumberFormat="0" applyAlignment="0" applyProtection="0"/>
    <xf numFmtId="0" fontId="32" fillId="49" borderId="381" applyNumberFormat="0" applyAlignment="0" applyProtection="0"/>
    <xf numFmtId="0" fontId="23" fillId="25" borderId="376">
      <alignment horizontal="right" vertical="center"/>
    </xf>
    <xf numFmtId="0" fontId="1" fillId="5" borderId="0" applyNumberFormat="0" applyBorder="0" applyAlignment="0" applyProtection="0"/>
    <xf numFmtId="0" fontId="18" fillId="27" borderId="376">
      <alignment horizontal="right" vertical="center"/>
    </xf>
    <xf numFmtId="4" fontId="21" fillId="0" borderId="376" applyFill="0" applyBorder="0" applyProtection="0">
      <alignment horizontal="right" vertical="center"/>
    </xf>
    <xf numFmtId="0" fontId="21" fillId="27" borderId="379">
      <alignment horizontal="left" vertical="center" wrapText="1" indent="2"/>
    </xf>
    <xf numFmtId="0" fontId="27" fillId="52" borderId="375" applyNumberFormat="0" applyFont="0" applyAlignment="0" applyProtection="0"/>
    <xf numFmtId="0" fontId="36" fillId="36" borderId="381" applyNumberFormat="0" applyAlignment="0" applyProtection="0"/>
    <xf numFmtId="4" fontId="21" fillId="26" borderId="376"/>
    <xf numFmtId="4" fontId="21" fillId="0" borderId="376" applyFill="0" applyBorder="0" applyProtection="0">
      <alignment horizontal="right" vertical="center"/>
    </xf>
    <xf numFmtId="0" fontId="52" fillId="0" borderId="382" applyNumberFormat="0" applyFill="0" applyAlignment="0" applyProtection="0"/>
    <xf numFmtId="0" fontId="21" fillId="25" borderId="377">
      <alignment horizontal="left" vertical="center"/>
    </xf>
    <xf numFmtId="0" fontId="21" fillId="0" borderId="379">
      <alignment horizontal="left" vertical="center" wrapText="1" indent="2"/>
    </xf>
    <xf numFmtId="0" fontId="45" fillId="36" borderId="381" applyNumberFormat="0" applyAlignment="0" applyProtection="0"/>
    <xf numFmtId="0" fontId="21" fillId="27" borderId="379">
      <alignment horizontal="left" vertical="center" wrapText="1" indent="2"/>
    </xf>
    <xf numFmtId="0" fontId="27" fillId="52" borderId="375" applyNumberFormat="0" applyFont="0" applyAlignment="0" applyProtection="0"/>
    <xf numFmtId="0" fontId="45" fillId="36" borderId="381" applyNumberFormat="0" applyAlignment="0" applyProtection="0"/>
    <xf numFmtId="4" fontId="21" fillId="26" borderId="376"/>
    <xf numFmtId="0" fontId="33" fillId="49" borderId="381" applyNumberFormat="0" applyAlignment="0" applyProtection="0"/>
    <xf numFmtId="0" fontId="45" fillId="36" borderId="381" applyNumberFormat="0" applyAlignment="0" applyProtection="0"/>
    <xf numFmtId="4" fontId="18" fillId="27" borderId="376">
      <alignment horizontal="right" vertical="center"/>
    </xf>
    <xf numFmtId="0" fontId="37" fillId="0" borderId="382" applyNumberFormat="0" applyFill="0" applyAlignment="0" applyProtection="0"/>
    <xf numFmtId="0" fontId="18" fillId="27" borderId="378">
      <alignment horizontal="right" vertical="center"/>
    </xf>
    <xf numFmtId="0" fontId="7" fillId="0" borderId="0" applyNumberFormat="0" applyFill="0" applyBorder="0" applyAlignment="0" applyProtection="0"/>
    <xf numFmtId="0" fontId="36" fillId="36" borderId="381" applyNumberFormat="0" applyAlignment="0" applyProtection="0"/>
    <xf numFmtId="0" fontId="18" fillId="27" borderId="378">
      <alignment horizontal="right" vertical="center"/>
    </xf>
    <xf numFmtId="0" fontId="21" fillId="27" borderId="379">
      <alignment horizontal="left" vertical="center" wrapText="1" indent="2"/>
    </xf>
    <xf numFmtId="0" fontId="49" fillId="49" borderId="181" applyNumberFormat="0" applyAlignment="0" applyProtection="0"/>
    <xf numFmtId="0" fontId="45" fillId="36" borderId="381" applyNumberFormat="0" applyAlignment="0" applyProtection="0"/>
    <xf numFmtId="4" fontId="18" fillId="27" borderId="376">
      <alignment horizontal="right" vertical="center"/>
    </xf>
    <xf numFmtId="0" fontId="21" fillId="26" borderId="376"/>
    <xf numFmtId="0" fontId="18" fillId="25" borderId="376">
      <alignment horizontal="right" vertical="center"/>
    </xf>
    <xf numFmtId="0" fontId="21" fillId="0" borderId="379">
      <alignment horizontal="left" vertical="center" wrapText="1" indent="2"/>
    </xf>
    <xf numFmtId="0" fontId="9" fillId="10" borderId="0" applyNumberFormat="0" applyBorder="0" applyAlignment="0" applyProtection="0"/>
    <xf numFmtId="0" fontId="32" fillId="49" borderId="381" applyNumberFormat="0" applyAlignment="0" applyProtection="0"/>
    <xf numFmtId="4" fontId="18" fillId="25" borderId="376">
      <alignment horizontal="right" vertical="center"/>
    </xf>
    <xf numFmtId="0" fontId="18" fillId="25" borderId="376">
      <alignment horizontal="right" vertical="center"/>
    </xf>
    <xf numFmtId="0" fontId="18" fillId="27" borderId="376">
      <alignment horizontal="right" vertical="center"/>
    </xf>
    <xf numFmtId="0" fontId="1" fillId="15" borderId="0" applyNumberFormat="0" applyBorder="0" applyAlignment="0" applyProtection="0"/>
    <xf numFmtId="0" fontId="49" fillId="49" borderId="181" applyNumberFormat="0" applyAlignment="0" applyProtection="0"/>
    <xf numFmtId="0" fontId="21" fillId="0" borderId="376" applyNumberFormat="0" applyFill="0" applyAlignment="0" applyProtection="0"/>
    <xf numFmtId="49" fontId="21" fillId="0" borderId="376" applyNumberFormat="0" applyFont="0" applyFill="0" applyBorder="0" applyProtection="0">
      <alignment horizontal="left" vertical="center" indent="2"/>
    </xf>
    <xf numFmtId="0" fontId="27" fillId="52" borderId="375" applyNumberFormat="0" applyFont="0" applyAlignment="0" applyProtection="0"/>
    <xf numFmtId="167" fontId="21" fillId="53" borderId="376" applyNumberFormat="0" applyFont="0" applyBorder="0" applyAlignment="0" applyProtection="0">
      <alignment horizontal="right" vertical="center"/>
    </xf>
    <xf numFmtId="0" fontId="45" fillId="36" borderId="381" applyNumberFormat="0" applyAlignment="0" applyProtection="0"/>
    <xf numFmtId="0" fontId="18" fillId="27" borderId="376">
      <alignment horizontal="right" vertical="center"/>
    </xf>
    <xf numFmtId="0" fontId="21" fillId="26" borderId="376"/>
    <xf numFmtId="0" fontId="49" fillId="49" borderId="181" applyNumberFormat="0" applyAlignment="0" applyProtection="0"/>
    <xf numFmtId="0" fontId="33" fillId="49" borderId="381" applyNumberFormat="0" applyAlignment="0" applyProtection="0"/>
    <xf numFmtId="0" fontId="32" fillId="49" borderId="381" applyNumberFormat="0" applyAlignment="0" applyProtection="0"/>
    <xf numFmtId="0" fontId="36" fillId="36" borderId="381" applyNumberFormat="0" applyAlignment="0" applyProtection="0"/>
    <xf numFmtId="0" fontId="36" fillId="36" borderId="381" applyNumberFormat="0" applyAlignment="0" applyProtection="0"/>
    <xf numFmtId="0" fontId="21" fillId="0" borderId="379">
      <alignment horizontal="left" vertical="center" wrapText="1" indent="2"/>
    </xf>
    <xf numFmtId="4" fontId="18" fillId="27" borderId="377">
      <alignment horizontal="right" vertical="center"/>
    </xf>
    <xf numFmtId="4" fontId="21" fillId="0" borderId="376">
      <alignment horizontal="right" vertical="center"/>
    </xf>
    <xf numFmtId="49" fontId="20" fillId="0" borderId="376" applyNumberFormat="0" applyFill="0" applyBorder="0" applyProtection="0">
      <alignment horizontal="left" vertical="center"/>
    </xf>
    <xf numFmtId="4" fontId="21" fillId="0" borderId="376">
      <alignment horizontal="right" vertical="center"/>
    </xf>
    <xf numFmtId="0" fontId="49" fillId="49" borderId="181" applyNumberFormat="0" applyAlignment="0" applyProtection="0"/>
    <xf numFmtId="0" fontId="21" fillId="0" borderId="379">
      <alignment horizontal="left" vertical="center" wrapText="1" indent="2"/>
    </xf>
    <xf numFmtId="0" fontId="9" fillId="7" borderId="0" applyNumberFormat="0" applyBorder="0" applyAlignment="0" applyProtection="0"/>
    <xf numFmtId="0" fontId="18" fillId="27" borderId="376">
      <alignment horizontal="right" vertical="center"/>
    </xf>
    <xf numFmtId="0" fontId="27" fillId="52" borderId="375" applyNumberFormat="0" applyFont="0" applyAlignment="0" applyProtection="0"/>
    <xf numFmtId="0" fontId="18" fillId="27" borderId="377">
      <alignment horizontal="right" vertical="center"/>
    </xf>
    <xf numFmtId="0" fontId="18" fillId="25" borderId="376">
      <alignment horizontal="right" vertical="center"/>
    </xf>
    <xf numFmtId="0" fontId="8" fillId="0" borderId="3" applyNumberFormat="0" applyFill="0" applyAlignment="0" applyProtection="0"/>
    <xf numFmtId="0" fontId="21" fillId="0" borderId="376" applyNumberFormat="0" applyFill="0" applyAlignment="0" applyProtection="0"/>
    <xf numFmtId="49" fontId="20" fillId="0" borderId="376" applyNumberFormat="0" applyFill="0" applyBorder="0" applyProtection="0">
      <alignment horizontal="left" vertical="center"/>
    </xf>
    <xf numFmtId="0" fontId="21" fillId="0" borderId="376">
      <alignment horizontal="right" vertical="center"/>
    </xf>
    <xf numFmtId="4" fontId="18" fillId="25" borderId="376">
      <alignment horizontal="right" vertical="center"/>
    </xf>
    <xf numFmtId="0" fontId="33" fillId="49" borderId="381" applyNumberFormat="0" applyAlignment="0" applyProtection="0"/>
    <xf numFmtId="0" fontId="18" fillId="27" borderId="378">
      <alignment horizontal="right" vertical="center"/>
    </xf>
    <xf numFmtId="4" fontId="18" fillId="25" borderId="376">
      <alignment horizontal="right" vertical="center"/>
    </xf>
    <xf numFmtId="0" fontId="18" fillId="27" borderId="376">
      <alignment horizontal="right" vertical="center"/>
    </xf>
    <xf numFmtId="0" fontId="33" fillId="49" borderId="381" applyNumberFormat="0" applyAlignment="0" applyProtection="0"/>
    <xf numFmtId="0" fontId="21" fillId="25" borderId="377">
      <alignment horizontal="left" vertical="center"/>
    </xf>
    <xf numFmtId="4" fontId="21" fillId="0" borderId="376" applyFill="0" applyBorder="0" applyProtection="0">
      <alignment horizontal="right" vertical="center"/>
    </xf>
    <xf numFmtId="0" fontId="27" fillId="52" borderId="375" applyNumberFormat="0" applyFont="0" applyAlignment="0" applyProtection="0"/>
    <xf numFmtId="0" fontId="9" fillId="16" borderId="0" applyNumberFormat="0" applyBorder="0" applyAlignment="0" applyProtection="0"/>
    <xf numFmtId="0" fontId="1" fillId="18" borderId="0" applyNumberFormat="0" applyBorder="0" applyAlignment="0" applyProtection="0"/>
    <xf numFmtId="0" fontId="18" fillId="25" borderId="376">
      <alignment horizontal="right" vertical="center"/>
    </xf>
    <xf numFmtId="0" fontId="37" fillId="0" borderId="382" applyNumberFormat="0" applyFill="0" applyAlignment="0" applyProtection="0"/>
    <xf numFmtId="0" fontId="21" fillId="0" borderId="376" applyNumberFormat="0" applyFill="0" applyAlignment="0" applyProtection="0"/>
    <xf numFmtId="0" fontId="37" fillId="0" borderId="382" applyNumberFormat="0" applyFill="0" applyAlignment="0" applyProtection="0"/>
    <xf numFmtId="4" fontId="21" fillId="0" borderId="376" applyFill="0" applyBorder="0" applyProtection="0">
      <alignment horizontal="right" vertical="center"/>
    </xf>
    <xf numFmtId="49" fontId="21" fillId="0" borderId="377" applyNumberFormat="0" applyFont="0" applyFill="0" applyBorder="0" applyProtection="0">
      <alignment horizontal="left" vertical="center" indent="5"/>
    </xf>
    <xf numFmtId="0" fontId="21" fillId="0" borderId="376" applyNumberFormat="0" applyFill="0" applyAlignment="0" applyProtection="0"/>
    <xf numFmtId="0" fontId="45" fillId="36" borderId="381" applyNumberFormat="0" applyAlignment="0" applyProtection="0"/>
    <xf numFmtId="0" fontId="21" fillId="0" borderId="376" applyNumberFormat="0" applyFill="0" applyAlignment="0" applyProtection="0"/>
    <xf numFmtId="4" fontId="18" fillId="27" borderId="376">
      <alignment horizontal="right" vertical="center"/>
    </xf>
    <xf numFmtId="0" fontId="9" fillId="22" borderId="0" applyNumberFormat="0" applyBorder="0" applyAlignment="0" applyProtection="0"/>
    <xf numFmtId="0" fontId="1" fillId="6" borderId="0" applyNumberFormat="0" applyBorder="0" applyAlignment="0" applyProtection="0"/>
    <xf numFmtId="4" fontId="23" fillId="25" borderId="376">
      <alignment horizontal="right" vertical="center"/>
    </xf>
    <xf numFmtId="4" fontId="18" fillId="27" borderId="378">
      <alignment horizontal="right" vertical="center"/>
    </xf>
    <xf numFmtId="0" fontId="52" fillId="0" borderId="382" applyNumberFormat="0" applyFill="0" applyAlignment="0" applyProtection="0"/>
    <xf numFmtId="0" fontId="4" fillId="4" borderId="2" applyNumberFormat="0" applyAlignment="0" applyProtection="0"/>
    <xf numFmtId="0" fontId="1" fillId="21" borderId="0" applyNumberFormat="0" applyBorder="0" applyAlignment="0" applyProtection="0"/>
    <xf numFmtId="0" fontId="23" fillId="25" borderId="376">
      <alignment horizontal="right" vertical="center"/>
    </xf>
    <xf numFmtId="0" fontId="1" fillId="12" borderId="0" applyNumberFormat="0" applyBorder="0" applyAlignment="0" applyProtection="0"/>
    <xf numFmtId="4" fontId="23" fillId="25" borderId="376">
      <alignment horizontal="right" vertical="center"/>
    </xf>
    <xf numFmtId="0" fontId="33" fillId="49" borderId="381" applyNumberFormat="0" applyAlignment="0" applyProtection="0"/>
    <xf numFmtId="0" fontId="21" fillId="26" borderId="376"/>
    <xf numFmtId="0" fontId="45" fillId="36" borderId="381" applyNumberFormat="0" applyAlignment="0" applyProtection="0"/>
    <xf numFmtId="0" fontId="30" fillId="49" borderId="181" applyNumberFormat="0" applyAlignment="0" applyProtection="0"/>
    <xf numFmtId="0" fontId="8" fillId="0" borderId="3" applyNumberFormat="0" applyFill="0" applyAlignment="0" applyProtection="0"/>
    <xf numFmtId="0" fontId="45" fillId="36" borderId="381" applyNumberFormat="0" applyAlignment="0" applyProtection="0"/>
    <xf numFmtId="0" fontId="21" fillId="26" borderId="376"/>
    <xf numFmtId="0" fontId="19" fillId="52" borderId="375" applyNumberFormat="0" applyFont="0" applyAlignment="0" applyProtection="0"/>
    <xf numFmtId="4" fontId="21" fillId="0" borderId="376">
      <alignment horizontal="right" vertical="center"/>
    </xf>
    <xf numFmtId="4" fontId="18" fillId="27" borderId="377">
      <alignment horizontal="right" vertical="center"/>
    </xf>
    <xf numFmtId="167" fontId="21" fillId="53" borderId="376" applyNumberFormat="0" applyFont="0" applyBorder="0" applyAlignment="0" applyProtection="0">
      <alignment horizontal="right" vertical="center"/>
    </xf>
    <xf numFmtId="0" fontId="18" fillId="27" borderId="376">
      <alignment horizontal="right" vertical="center"/>
    </xf>
    <xf numFmtId="4" fontId="18" fillId="27" borderId="376">
      <alignment horizontal="right" vertical="center"/>
    </xf>
    <xf numFmtId="0" fontId="33" fillId="49" borderId="381" applyNumberFormat="0" applyAlignment="0" applyProtection="0"/>
    <xf numFmtId="0" fontId="21" fillId="0" borderId="379">
      <alignment horizontal="left" vertical="center" wrapText="1" indent="2"/>
    </xf>
    <xf numFmtId="0" fontId="18" fillId="27" borderId="378">
      <alignment horizontal="right" vertical="center"/>
    </xf>
    <xf numFmtId="0" fontId="21" fillId="27" borderId="379">
      <alignment horizontal="left" vertical="center" wrapText="1" indent="2"/>
    </xf>
    <xf numFmtId="4" fontId="23" fillId="25" borderId="376">
      <alignment horizontal="right" vertical="center"/>
    </xf>
    <xf numFmtId="0" fontId="18" fillId="27" borderId="378">
      <alignment horizontal="right" vertical="center"/>
    </xf>
    <xf numFmtId="0" fontId="1" fillId="21" borderId="0" applyNumberFormat="0" applyBorder="0" applyAlignment="0" applyProtection="0"/>
    <xf numFmtId="0" fontId="1" fillId="8" borderId="0" applyNumberFormat="0" applyBorder="0" applyAlignment="0" applyProtection="0"/>
    <xf numFmtId="4" fontId="18" fillId="25" borderId="376">
      <alignment horizontal="right" vertical="center"/>
    </xf>
    <xf numFmtId="0" fontId="30" fillId="49" borderId="181" applyNumberFormat="0" applyAlignment="0" applyProtection="0"/>
    <xf numFmtId="4" fontId="18" fillId="25" borderId="376">
      <alignment horizontal="right" vertical="center"/>
    </xf>
    <xf numFmtId="0" fontId="4" fillId="4" borderId="2" applyNumberFormat="0" applyAlignment="0" applyProtection="0"/>
    <xf numFmtId="0" fontId="18" fillId="27" borderId="376">
      <alignment horizontal="right" vertical="center"/>
    </xf>
    <xf numFmtId="49" fontId="21" fillId="0" borderId="377" applyNumberFormat="0" applyFont="0" applyFill="0" applyBorder="0" applyProtection="0">
      <alignment horizontal="left" vertical="center" indent="5"/>
    </xf>
    <xf numFmtId="0" fontId="21" fillId="0" borderId="379">
      <alignment horizontal="left" vertical="center" wrapText="1" indent="2"/>
    </xf>
    <xf numFmtId="0" fontId="45" fillId="36" borderId="381" applyNumberFormat="0" applyAlignment="0" applyProtection="0"/>
    <xf numFmtId="4" fontId="18" fillId="27" borderId="376">
      <alignment horizontal="right" vertical="center"/>
    </xf>
    <xf numFmtId="0" fontId="21" fillId="26" borderId="376"/>
    <xf numFmtId="0" fontId="49" fillId="49" borderId="181" applyNumberFormat="0" applyAlignment="0" applyProtection="0"/>
    <xf numFmtId="0" fontId="21" fillId="0" borderId="379">
      <alignment horizontal="left" vertical="center" wrapText="1" indent="2"/>
    </xf>
    <xf numFmtId="0" fontId="21" fillId="27" borderId="379">
      <alignment horizontal="left" vertical="center" wrapText="1" indent="2"/>
    </xf>
    <xf numFmtId="0" fontId="21" fillId="25" borderId="377">
      <alignment horizontal="left" vertical="center"/>
    </xf>
    <xf numFmtId="49" fontId="20" fillId="0" borderId="376" applyNumberFormat="0" applyFill="0" applyBorder="0" applyProtection="0">
      <alignment horizontal="left" vertical="center"/>
    </xf>
    <xf numFmtId="0" fontId="52" fillId="0" borderId="382" applyNumberFormat="0" applyFill="0" applyAlignment="0" applyProtection="0"/>
    <xf numFmtId="49" fontId="21" fillId="0" borderId="376" applyNumberFormat="0" applyFont="0" applyFill="0" applyBorder="0" applyProtection="0">
      <alignment horizontal="left" vertical="center" indent="2"/>
    </xf>
    <xf numFmtId="0" fontId="21" fillId="0" borderId="379">
      <alignment horizontal="left" vertical="center" wrapText="1" indent="2"/>
    </xf>
    <xf numFmtId="4" fontId="21" fillId="0" borderId="376" applyFill="0" applyBorder="0" applyProtection="0">
      <alignment horizontal="right" vertical="center"/>
    </xf>
    <xf numFmtId="0" fontId="21" fillId="25" borderId="377">
      <alignment horizontal="left" vertical="center"/>
    </xf>
    <xf numFmtId="0" fontId="18" fillId="27" borderId="376">
      <alignment horizontal="right" vertical="center"/>
    </xf>
    <xf numFmtId="0" fontId="21" fillId="0" borderId="376" applyNumberFormat="0" applyFill="0" applyAlignment="0" applyProtection="0"/>
    <xf numFmtId="4" fontId="18" fillId="27" borderId="377">
      <alignment horizontal="right" vertical="center"/>
    </xf>
    <xf numFmtId="49" fontId="21" fillId="0" borderId="377" applyNumberFormat="0" applyFont="0" applyFill="0" applyBorder="0" applyProtection="0">
      <alignment horizontal="left" vertical="center" indent="5"/>
    </xf>
    <xf numFmtId="0" fontId="18" fillId="27" borderId="377">
      <alignment horizontal="right" vertical="center"/>
    </xf>
    <xf numFmtId="49" fontId="21" fillId="0" borderId="376" applyNumberFormat="0" applyFont="0" applyFill="0" applyBorder="0" applyProtection="0">
      <alignment horizontal="left" vertical="center" indent="2"/>
    </xf>
    <xf numFmtId="0" fontId="21" fillId="0" borderId="379">
      <alignment horizontal="left" vertical="center" wrapText="1" indent="2"/>
    </xf>
    <xf numFmtId="0" fontId="9" fillId="19" borderId="0" applyNumberFormat="0" applyBorder="0" applyAlignment="0" applyProtection="0"/>
    <xf numFmtId="4" fontId="21" fillId="0" borderId="376">
      <alignment horizontal="right" vertical="center"/>
    </xf>
    <xf numFmtId="0" fontId="27" fillId="52" borderId="375" applyNumberFormat="0" applyFont="0" applyAlignment="0" applyProtection="0"/>
    <xf numFmtId="0" fontId="21" fillId="0" borderId="376">
      <alignment horizontal="right" vertical="center"/>
    </xf>
    <xf numFmtId="0" fontId="18" fillId="27" borderId="376">
      <alignment horizontal="right" vertical="center"/>
    </xf>
    <xf numFmtId="4" fontId="18" fillId="27" borderId="376">
      <alignment horizontal="right" vertical="center"/>
    </xf>
    <xf numFmtId="0" fontId="21" fillId="26" borderId="376"/>
    <xf numFmtId="0" fontId="21" fillId="27" borderId="379">
      <alignment horizontal="left" vertical="center" wrapText="1" indent="2"/>
    </xf>
    <xf numFmtId="0" fontId="1" fillId="18" borderId="0" applyNumberFormat="0" applyBorder="0" applyAlignment="0" applyProtection="0"/>
    <xf numFmtId="0" fontId="1" fillId="9" borderId="0" applyNumberFormat="0" applyBorder="0" applyAlignment="0" applyProtection="0"/>
    <xf numFmtId="0" fontId="21" fillId="26" borderId="376"/>
    <xf numFmtId="0" fontId="33" fillId="49" borderId="381" applyNumberFormat="0" applyAlignment="0" applyProtection="0"/>
    <xf numFmtId="4" fontId="21" fillId="0" borderId="376" applyFill="0" applyBorder="0" applyProtection="0">
      <alignment horizontal="right" vertical="center"/>
    </xf>
    <xf numFmtId="0" fontId="32" fillId="49" borderId="381" applyNumberFormat="0" applyAlignment="0" applyProtection="0"/>
    <xf numFmtId="0" fontId="52" fillId="0" borderId="382" applyNumberFormat="0" applyFill="0" applyAlignment="0" applyProtection="0"/>
    <xf numFmtId="49" fontId="20" fillId="0" borderId="376" applyNumberFormat="0" applyFill="0" applyBorder="0" applyProtection="0">
      <alignment horizontal="left" vertical="center"/>
    </xf>
    <xf numFmtId="0" fontId="1" fillId="14" borderId="0" applyNumberFormat="0" applyBorder="0" applyAlignment="0" applyProtection="0"/>
    <xf numFmtId="0" fontId="21" fillId="0" borderId="379">
      <alignment horizontal="left" vertical="center" wrapText="1" indent="2"/>
    </xf>
    <xf numFmtId="0" fontId="9" fillId="22" borderId="0" applyNumberFormat="0" applyBorder="0" applyAlignment="0" applyProtection="0"/>
    <xf numFmtId="0" fontId="9" fillId="7" borderId="0" applyNumberFormat="0" applyBorder="0" applyAlignment="0" applyProtection="0"/>
    <xf numFmtId="0" fontId="19" fillId="52" borderId="375" applyNumberFormat="0" applyFont="0" applyAlignment="0" applyProtection="0"/>
    <xf numFmtId="0" fontId="18" fillId="25" borderId="376">
      <alignment horizontal="right" vertical="center"/>
    </xf>
    <xf numFmtId="0" fontId="21" fillId="25" borderId="377">
      <alignment horizontal="left" vertical="center"/>
    </xf>
    <xf numFmtId="4" fontId="23" fillId="25" borderId="376">
      <alignment horizontal="right" vertical="center"/>
    </xf>
    <xf numFmtId="167" fontId="21" fillId="53" borderId="376" applyNumberFormat="0" applyFont="0" applyBorder="0" applyAlignment="0" applyProtection="0">
      <alignment horizontal="right" vertical="center"/>
    </xf>
    <xf numFmtId="0" fontId="19" fillId="52" borderId="375" applyNumberFormat="0" applyFont="0" applyAlignment="0" applyProtection="0"/>
    <xf numFmtId="4" fontId="18" fillId="27" borderId="378">
      <alignment horizontal="right" vertical="center"/>
    </xf>
    <xf numFmtId="0" fontId="45" fillId="36" borderId="381" applyNumberFormat="0" applyAlignment="0" applyProtection="0"/>
    <xf numFmtId="0" fontId="45" fillId="36" borderId="381" applyNumberFormat="0" applyAlignment="0" applyProtection="0"/>
    <xf numFmtId="0" fontId="52" fillId="0" borderId="382" applyNumberFormat="0" applyFill="0" applyAlignment="0" applyProtection="0"/>
    <xf numFmtId="49" fontId="20" fillId="0" borderId="376" applyNumberFormat="0" applyFill="0" applyBorder="0" applyProtection="0">
      <alignment horizontal="left" vertical="center"/>
    </xf>
    <xf numFmtId="0" fontId="18" fillId="27" borderId="377">
      <alignment horizontal="right" vertical="center"/>
    </xf>
    <xf numFmtId="0" fontId="21" fillId="0" borderId="376">
      <alignment horizontal="right" vertical="center"/>
    </xf>
    <xf numFmtId="0" fontId="37" fillId="0" borderId="382" applyNumberFormat="0" applyFill="0" applyAlignment="0" applyProtection="0"/>
    <xf numFmtId="0" fontId="19" fillId="52" borderId="375" applyNumberFormat="0" applyFont="0" applyAlignment="0" applyProtection="0"/>
    <xf numFmtId="0" fontId="52" fillId="0" borderId="382" applyNumberFormat="0" applyFill="0" applyAlignment="0" applyProtection="0"/>
    <xf numFmtId="0" fontId="33" fillId="49" borderId="381" applyNumberFormat="0" applyAlignment="0" applyProtection="0"/>
    <xf numFmtId="0" fontId="1" fillId="6" borderId="0" applyNumberFormat="0" applyBorder="0" applyAlignment="0" applyProtection="0"/>
    <xf numFmtId="0" fontId="18" fillId="27" borderId="376">
      <alignment horizontal="right" vertical="center"/>
    </xf>
    <xf numFmtId="167" fontId="21" fillId="53" borderId="376" applyNumberFormat="0" applyFont="0" applyBorder="0" applyAlignment="0" applyProtection="0">
      <alignment horizontal="right" vertical="center"/>
    </xf>
    <xf numFmtId="0" fontId="52" fillId="0" borderId="382" applyNumberFormat="0" applyFill="0" applyAlignment="0" applyProtection="0"/>
    <xf numFmtId="49" fontId="21" fillId="0" borderId="376" applyNumberFormat="0" applyFont="0" applyFill="0" applyBorder="0" applyProtection="0">
      <alignment horizontal="left" vertical="center" indent="2"/>
    </xf>
    <xf numFmtId="0" fontId="7" fillId="0" borderId="0" applyNumberFormat="0" applyFill="0" applyBorder="0" applyAlignment="0" applyProtection="0"/>
    <xf numFmtId="4" fontId="21" fillId="0" borderId="376">
      <alignment horizontal="right" vertical="center"/>
    </xf>
    <xf numFmtId="0" fontId="37" fillId="0" borderId="382" applyNumberFormat="0" applyFill="0" applyAlignment="0" applyProtection="0"/>
    <xf numFmtId="0" fontId="45" fillId="36" borderId="381" applyNumberFormat="0" applyAlignment="0" applyProtection="0"/>
    <xf numFmtId="0" fontId="9" fillId="13" borderId="0" applyNumberFormat="0" applyBorder="0" applyAlignment="0" applyProtection="0"/>
    <xf numFmtId="4" fontId="21" fillId="0" borderId="376" applyFill="0" applyBorder="0" applyProtection="0">
      <alignment horizontal="right" vertical="center"/>
    </xf>
    <xf numFmtId="0" fontId="21" fillId="25" borderId="377">
      <alignment horizontal="left" vertical="center"/>
    </xf>
    <xf numFmtId="0" fontId="36" fillId="36" borderId="381" applyNumberFormat="0" applyAlignment="0" applyProtection="0"/>
    <xf numFmtId="0" fontId="23" fillId="25" borderId="376">
      <alignment horizontal="right" vertical="center"/>
    </xf>
    <xf numFmtId="4" fontId="21" fillId="26" borderId="376"/>
    <xf numFmtId="0" fontId="21" fillId="27" borderId="379">
      <alignment horizontal="left" vertical="center" wrapText="1" indent="2"/>
    </xf>
    <xf numFmtId="49" fontId="21" fillId="0" borderId="376" applyNumberFormat="0" applyFont="0" applyFill="0" applyBorder="0" applyProtection="0">
      <alignment horizontal="left" vertical="center" indent="2"/>
    </xf>
    <xf numFmtId="0" fontId="45" fillId="36" borderId="381" applyNumberFormat="0" applyAlignment="0" applyProtection="0"/>
    <xf numFmtId="0" fontId="1" fillId="17" borderId="0" applyNumberFormat="0" applyBorder="0" applyAlignment="0" applyProtection="0"/>
    <xf numFmtId="0" fontId="23" fillId="25" borderId="376">
      <alignment horizontal="right" vertical="center"/>
    </xf>
    <xf numFmtId="0" fontId="36" fillId="36" borderId="381" applyNumberFormat="0" applyAlignment="0" applyProtection="0"/>
    <xf numFmtId="167" fontId="21" fillId="53" borderId="376" applyNumberFormat="0" applyFont="0" applyBorder="0" applyAlignment="0" applyProtection="0">
      <alignment horizontal="right" vertical="center"/>
    </xf>
    <xf numFmtId="0" fontId="36" fillId="36" borderId="381" applyNumberFormat="0" applyAlignment="0" applyProtection="0"/>
    <xf numFmtId="4" fontId="21" fillId="0" borderId="376">
      <alignment horizontal="right" vertical="center"/>
    </xf>
    <xf numFmtId="49" fontId="21" fillId="0" borderId="376" applyNumberFormat="0" applyFont="0" applyFill="0" applyBorder="0" applyProtection="0">
      <alignment horizontal="left" vertical="center" indent="2"/>
    </xf>
    <xf numFmtId="167" fontId="21" fillId="53" borderId="376" applyNumberFormat="0" applyFont="0" applyBorder="0" applyAlignment="0" applyProtection="0">
      <alignment horizontal="right" vertical="center"/>
    </xf>
    <xf numFmtId="49" fontId="20" fillId="0" borderId="376" applyNumberFormat="0" applyFill="0" applyBorder="0" applyProtection="0">
      <alignment horizontal="left" vertical="center"/>
    </xf>
    <xf numFmtId="4" fontId="18" fillId="27" borderId="376">
      <alignment horizontal="right" vertical="center"/>
    </xf>
    <xf numFmtId="0" fontId="36" fillId="36" borderId="381" applyNumberFormat="0" applyAlignment="0" applyProtection="0"/>
    <xf numFmtId="0" fontId="33" fillId="49" borderId="381" applyNumberFormat="0" applyAlignment="0" applyProtection="0"/>
    <xf numFmtId="4" fontId="21" fillId="0" borderId="376">
      <alignment horizontal="right" vertical="center"/>
    </xf>
    <xf numFmtId="0" fontId="21" fillId="27" borderId="379">
      <alignment horizontal="left" vertical="center" wrapText="1" indent="2"/>
    </xf>
    <xf numFmtId="0" fontId="21" fillId="0" borderId="379">
      <alignment horizontal="left" vertical="center" wrapText="1" indent="2"/>
    </xf>
    <xf numFmtId="0" fontId="49" fillId="49" borderId="181" applyNumberFormat="0" applyAlignment="0" applyProtection="0"/>
    <xf numFmtId="0" fontId="45" fillId="36" borderId="381" applyNumberFormat="0" applyAlignment="0" applyProtection="0"/>
    <xf numFmtId="0" fontId="32" fillId="49" borderId="381" applyNumberFormat="0" applyAlignment="0" applyProtection="0"/>
    <xf numFmtId="0" fontId="30" fillId="49" borderId="181" applyNumberFormat="0" applyAlignment="0" applyProtection="0"/>
    <xf numFmtId="0" fontId="18" fillId="27" borderId="378">
      <alignment horizontal="right" vertical="center"/>
    </xf>
    <xf numFmtId="0" fontId="23" fillId="25" borderId="376">
      <alignment horizontal="right" vertical="center"/>
    </xf>
    <xf numFmtId="4" fontId="18" fillId="25" borderId="376">
      <alignment horizontal="right" vertical="center"/>
    </xf>
    <xf numFmtId="4" fontId="18" fillId="27" borderId="376">
      <alignment horizontal="right" vertical="center"/>
    </xf>
    <xf numFmtId="49" fontId="21" fillId="0" borderId="377" applyNumberFormat="0" applyFont="0" applyFill="0" applyBorder="0" applyProtection="0">
      <alignment horizontal="left" vertical="center" indent="5"/>
    </xf>
    <xf numFmtId="4" fontId="21" fillId="0" borderId="376" applyFill="0" applyBorder="0" applyProtection="0">
      <alignment horizontal="right" vertical="center"/>
    </xf>
    <xf numFmtId="4" fontId="18" fillId="25" borderId="376">
      <alignment horizontal="right" vertical="center"/>
    </xf>
    <xf numFmtId="0" fontId="45" fillId="36" borderId="381" applyNumberFormat="0" applyAlignment="0" applyProtection="0"/>
    <xf numFmtId="0" fontId="36" fillId="36" borderId="381" applyNumberFormat="0" applyAlignment="0" applyProtection="0"/>
    <xf numFmtId="0" fontId="32" fillId="49" borderId="381" applyNumberFormat="0" applyAlignment="0" applyProtection="0"/>
    <xf numFmtId="0" fontId="21" fillId="27" borderId="379">
      <alignment horizontal="left" vertical="center" wrapText="1" indent="2"/>
    </xf>
    <xf numFmtId="0" fontId="21" fillId="0" borderId="379">
      <alignment horizontal="left" vertical="center" wrapText="1" indent="2"/>
    </xf>
    <xf numFmtId="0" fontId="21" fillId="27" borderId="379">
      <alignment horizontal="left" vertical="center" wrapText="1" indent="2"/>
    </xf>
    <xf numFmtId="0" fontId="6" fillId="0" borderId="0" applyNumberFormat="0" applyFill="0" applyBorder="0" applyAlignment="0" applyProtection="0"/>
    <xf numFmtId="0" fontId="1" fillId="5" borderId="0" applyNumberFormat="0" applyBorder="0" applyAlignment="0" applyProtection="0"/>
    <xf numFmtId="0" fontId="9" fillId="10" borderId="0" applyNumberFormat="0" applyBorder="0" applyAlignment="0" applyProtection="0"/>
    <xf numFmtId="0" fontId="1" fillId="15" borderId="0" applyNumberFormat="0" applyBorder="0" applyAlignment="0" applyProtection="0"/>
    <xf numFmtId="0" fontId="9" fillId="7" borderId="0" applyNumberFormat="0" applyBorder="0" applyAlignment="0" applyProtection="0"/>
    <xf numFmtId="0" fontId="8" fillId="0" borderId="3" applyNumberFormat="0" applyFill="0" applyAlignment="0" applyProtection="0"/>
    <xf numFmtId="0" fontId="1" fillId="18" borderId="0" applyNumberFormat="0" applyBorder="0" applyAlignment="0" applyProtection="0"/>
    <xf numFmtId="0" fontId="1" fillId="21"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9" fillId="19"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9" fillId="22" borderId="0" applyNumberFormat="0" applyBorder="0" applyAlignment="0" applyProtection="0"/>
    <xf numFmtId="0" fontId="1" fillId="6" borderId="0" applyNumberFormat="0" applyBorder="0" applyAlignment="0" applyProtection="0"/>
    <xf numFmtId="0" fontId="7" fillId="0" borderId="0" applyNumberFormat="0" applyFill="0" applyBorder="0" applyAlignment="0" applyProtection="0"/>
    <xf numFmtId="0" fontId="9" fillId="13" borderId="0" applyNumberFormat="0" applyBorder="0" applyAlignment="0" applyProtection="0"/>
    <xf numFmtId="0" fontId="1" fillId="17" borderId="0" applyNumberFormat="0" applyBorder="0" applyAlignment="0" applyProtection="0"/>
    <xf numFmtId="0" fontId="4" fillId="4" borderId="2" applyNumberFormat="0" applyAlignment="0" applyProtection="0"/>
    <xf numFmtId="0" fontId="5" fillId="4" borderId="1" applyNumberFormat="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8" fillId="0" borderId="3" applyNumberFormat="0" applyFill="0" applyAlignment="0" applyProtection="0"/>
    <xf numFmtId="0" fontId="1" fillId="5" borderId="0" applyNumberFormat="0" applyBorder="0" applyAlignment="0" applyProtection="0"/>
    <xf numFmtId="0" fontId="1" fillId="6" borderId="0" applyNumberFormat="0" applyBorder="0" applyAlignment="0" applyProtection="0"/>
    <xf numFmtId="0" fontId="9"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9"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9"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21" fillId="0" borderId="376" applyNumberFormat="0" applyFill="0" applyAlignment="0" applyProtection="0"/>
    <xf numFmtId="0" fontId="18" fillId="27" borderId="376">
      <alignment horizontal="right" vertical="center"/>
    </xf>
    <xf numFmtId="0" fontId="18" fillId="27" borderId="376">
      <alignment horizontal="right" vertical="center"/>
    </xf>
    <xf numFmtId="0" fontId="21" fillId="0" borderId="376">
      <alignment horizontal="right" vertical="center"/>
    </xf>
    <xf numFmtId="0" fontId="23" fillId="25" borderId="376">
      <alignment horizontal="right" vertical="center"/>
    </xf>
    <xf numFmtId="0" fontId="21" fillId="26" borderId="376"/>
    <xf numFmtId="0" fontId="18" fillId="25" borderId="376">
      <alignment horizontal="right" vertical="center"/>
    </xf>
    <xf numFmtId="0" fontId="33" fillId="49" borderId="381" applyNumberFormat="0" applyAlignment="0" applyProtection="0"/>
    <xf numFmtId="0" fontId="45" fillId="36" borderId="381" applyNumberFormat="0" applyAlignment="0" applyProtection="0"/>
    <xf numFmtId="4" fontId="21" fillId="0" borderId="376" applyFill="0" applyBorder="0" applyProtection="0">
      <alignment horizontal="right" vertical="center"/>
    </xf>
    <xf numFmtId="0" fontId="27" fillId="52" borderId="375" applyNumberFormat="0" applyFont="0" applyAlignment="0" applyProtection="0"/>
    <xf numFmtId="0" fontId="19" fillId="52" borderId="375" applyNumberFormat="0" applyFont="0" applyAlignment="0" applyProtection="0"/>
    <xf numFmtId="0" fontId="49" fillId="49" borderId="181" applyNumberFormat="0" applyAlignment="0" applyProtection="0"/>
    <xf numFmtId="0" fontId="52" fillId="0" borderId="382" applyNumberFormat="0" applyFill="0" applyAlignment="0" applyProtection="0"/>
    <xf numFmtId="0" fontId="33" fillId="49" borderId="381" applyNumberFormat="0" applyAlignment="0" applyProtection="0"/>
    <xf numFmtId="0" fontId="45" fillId="36" borderId="381" applyNumberFormat="0" applyAlignment="0" applyProtection="0"/>
    <xf numFmtId="0" fontId="27" fillId="52" borderId="375" applyNumberFormat="0" applyFont="0" applyAlignment="0" applyProtection="0"/>
    <xf numFmtId="0" fontId="49" fillId="49" borderId="181" applyNumberFormat="0" applyAlignment="0" applyProtection="0"/>
    <xf numFmtId="0" fontId="52" fillId="0" borderId="382" applyNumberFormat="0" applyFill="0" applyAlignment="0" applyProtection="0"/>
    <xf numFmtId="0" fontId="18" fillId="25" borderId="376">
      <alignment horizontal="right" vertical="center"/>
    </xf>
    <xf numFmtId="4" fontId="18" fillId="25" borderId="376">
      <alignment horizontal="right" vertical="center"/>
    </xf>
    <xf numFmtId="0" fontId="23" fillId="25" borderId="376">
      <alignment horizontal="right" vertical="center"/>
    </xf>
    <xf numFmtId="4" fontId="23" fillId="25" borderId="376">
      <alignment horizontal="right" vertical="center"/>
    </xf>
    <xf numFmtId="0" fontId="18" fillId="27" borderId="376">
      <alignment horizontal="right" vertical="center"/>
    </xf>
    <xf numFmtId="4" fontId="18" fillId="27" borderId="376">
      <alignment horizontal="right" vertical="center"/>
    </xf>
    <xf numFmtId="0" fontId="18" fillId="27" borderId="376">
      <alignment horizontal="right" vertical="center"/>
    </xf>
    <xf numFmtId="4" fontId="18" fillId="27" borderId="376">
      <alignment horizontal="right" vertical="center"/>
    </xf>
    <xf numFmtId="0" fontId="18" fillId="27" borderId="377">
      <alignment horizontal="right" vertical="center"/>
    </xf>
    <xf numFmtId="4" fontId="18" fillId="27" borderId="377">
      <alignment horizontal="right" vertical="center"/>
    </xf>
    <xf numFmtId="0" fontId="18" fillId="27" borderId="378">
      <alignment horizontal="right" vertical="center"/>
    </xf>
    <xf numFmtId="4" fontId="18" fillId="27" borderId="378">
      <alignment horizontal="right" vertical="center"/>
    </xf>
    <xf numFmtId="0" fontId="33" fillId="49" borderId="381" applyNumberFormat="0" applyAlignment="0" applyProtection="0"/>
    <xf numFmtId="0" fontId="21" fillId="27" borderId="379">
      <alignment horizontal="left" vertical="center" wrapText="1" indent="2"/>
    </xf>
    <xf numFmtId="0" fontId="21" fillId="0" borderId="379">
      <alignment horizontal="left" vertical="center" wrapText="1" indent="2"/>
    </xf>
    <xf numFmtId="0" fontId="21" fillId="25" borderId="377">
      <alignment horizontal="left" vertical="center"/>
    </xf>
    <xf numFmtId="0" fontId="45" fillId="36" borderId="381" applyNumberFormat="0" applyAlignment="0" applyProtection="0"/>
    <xf numFmtId="0" fontId="21" fillId="0" borderId="376">
      <alignment horizontal="right" vertical="center"/>
    </xf>
    <xf numFmtId="4" fontId="21" fillId="0" borderId="376">
      <alignment horizontal="right" vertical="center"/>
    </xf>
    <xf numFmtId="0" fontId="21" fillId="0" borderId="376" applyNumberFormat="0" applyFill="0" applyAlignment="0" applyProtection="0"/>
    <xf numFmtId="0" fontId="49" fillId="49" borderId="181" applyNumberFormat="0" applyAlignment="0" applyProtection="0"/>
    <xf numFmtId="167" fontId="21" fillId="53" borderId="376" applyNumberFormat="0" applyFont="0" applyBorder="0" applyAlignment="0" applyProtection="0">
      <alignment horizontal="right" vertical="center"/>
    </xf>
    <xf numFmtId="0" fontId="21" fillId="26" borderId="376"/>
    <xf numFmtId="4" fontId="21" fillId="26" borderId="376"/>
    <xf numFmtId="0" fontId="52" fillId="0" borderId="382" applyNumberFormat="0" applyFill="0" applyAlignment="0" applyProtection="0"/>
    <xf numFmtId="49" fontId="21" fillId="0" borderId="376" applyNumberFormat="0" applyFont="0" applyFill="0" applyBorder="0" applyProtection="0">
      <alignment horizontal="left" vertical="center" indent="2"/>
    </xf>
    <xf numFmtId="49" fontId="21" fillId="0" borderId="377" applyNumberFormat="0" applyFont="0" applyFill="0" applyBorder="0" applyProtection="0">
      <alignment horizontal="left" vertical="center" indent="5"/>
    </xf>
    <xf numFmtId="4" fontId="21" fillId="0" borderId="376" applyFill="0" applyBorder="0" applyProtection="0">
      <alignment horizontal="right" vertical="center"/>
    </xf>
    <xf numFmtId="49" fontId="20" fillId="0" borderId="376" applyNumberFormat="0" applyFill="0" applyBorder="0" applyProtection="0">
      <alignment horizontal="left" vertical="center"/>
    </xf>
    <xf numFmtId="0" fontId="30" fillId="49" borderId="181" applyNumberFormat="0" applyAlignment="0" applyProtection="0"/>
    <xf numFmtId="0" fontId="32" fillId="49" borderId="381" applyNumberFormat="0" applyAlignment="0" applyProtection="0"/>
    <xf numFmtId="0" fontId="37" fillId="0" borderId="382" applyNumberFormat="0" applyFill="0" applyAlignment="0" applyProtection="0"/>
    <xf numFmtId="0" fontId="36" fillId="36" borderId="381" applyNumberFormat="0" applyAlignment="0" applyProtection="0"/>
    <xf numFmtId="0" fontId="21" fillId="27" borderId="379">
      <alignment horizontal="left" vertical="center" wrapText="1" indent="2"/>
    </xf>
    <xf numFmtId="0" fontId="21" fillId="0" borderId="379">
      <alignment horizontal="left" vertical="center" wrapText="1" indent="2"/>
    </xf>
    <xf numFmtId="4" fontId="18" fillId="27" borderId="376">
      <alignment horizontal="right" vertical="center"/>
    </xf>
    <xf numFmtId="0" fontId="21" fillId="26" borderId="376"/>
    <xf numFmtId="0" fontId="32" fillId="49" borderId="381" applyNumberFormat="0" applyAlignment="0" applyProtection="0"/>
    <xf numFmtId="0" fontId="18" fillId="25" borderId="376">
      <alignment horizontal="right" vertical="center"/>
    </xf>
    <xf numFmtId="0" fontId="21" fillId="0" borderId="376">
      <alignment horizontal="right" vertical="center"/>
    </xf>
    <xf numFmtId="0" fontId="52" fillId="0" borderId="382" applyNumberFormat="0" applyFill="0" applyAlignment="0" applyProtection="0"/>
    <xf numFmtId="0" fontId="21" fillId="25" borderId="377">
      <alignment horizontal="left" vertical="center"/>
    </xf>
    <xf numFmtId="0" fontId="45" fillId="36" borderId="381" applyNumberFormat="0" applyAlignment="0" applyProtection="0"/>
    <xf numFmtId="167" fontId="21" fillId="53" borderId="376" applyNumberFormat="0" applyFont="0" applyBorder="0" applyAlignment="0" applyProtection="0">
      <alignment horizontal="right" vertical="center"/>
    </xf>
    <xf numFmtId="0" fontId="27" fillId="52" borderId="375" applyNumberFormat="0" applyFont="0" applyAlignment="0" applyProtection="0"/>
    <xf numFmtId="0" fontId="21" fillId="0" borderId="379">
      <alignment horizontal="left" vertical="center" wrapText="1" indent="2"/>
    </xf>
    <xf numFmtId="4" fontId="21" fillId="26" borderId="376"/>
    <xf numFmtId="49" fontId="20" fillId="0" borderId="376" applyNumberFormat="0" applyFill="0" applyBorder="0" applyProtection="0">
      <alignment horizontal="left" vertical="center"/>
    </xf>
    <xf numFmtId="0" fontId="21" fillId="0" borderId="376">
      <alignment horizontal="right" vertical="center"/>
    </xf>
    <xf numFmtId="4" fontId="18" fillId="27" borderId="378">
      <alignment horizontal="right" vertical="center"/>
    </xf>
    <xf numFmtId="4" fontId="18" fillId="27" borderId="376">
      <alignment horizontal="right" vertical="center"/>
    </xf>
    <xf numFmtId="4" fontId="18" fillId="27" borderId="376">
      <alignment horizontal="right" vertical="center"/>
    </xf>
    <xf numFmtId="0" fontId="23" fillId="25" borderId="376">
      <alignment horizontal="right" vertical="center"/>
    </xf>
    <xf numFmtId="0" fontId="18" fillId="25" borderId="376">
      <alignment horizontal="right" vertical="center"/>
    </xf>
    <xf numFmtId="49" fontId="21" fillId="0" borderId="376" applyNumberFormat="0" applyFont="0" applyFill="0" applyBorder="0" applyProtection="0">
      <alignment horizontal="left" vertical="center" indent="2"/>
    </xf>
    <xf numFmtId="0" fontId="45" fillId="36" borderId="381" applyNumberFormat="0" applyAlignment="0" applyProtection="0"/>
    <xf numFmtId="0" fontId="30" fillId="49" borderId="181" applyNumberFormat="0" applyAlignment="0" applyProtection="0"/>
    <xf numFmtId="49" fontId="21" fillId="0" borderId="376" applyNumberFormat="0" applyFont="0" applyFill="0" applyBorder="0" applyProtection="0">
      <alignment horizontal="left" vertical="center" indent="2"/>
    </xf>
    <xf numFmtId="0" fontId="36" fillId="36" borderId="381" applyNumberFormat="0" applyAlignment="0" applyProtection="0"/>
    <xf numFmtId="4" fontId="21" fillId="0" borderId="376" applyFill="0" applyBorder="0" applyProtection="0">
      <alignment horizontal="right" vertical="center"/>
    </xf>
    <xf numFmtId="0" fontId="33" fillId="49" borderId="381" applyNumberFormat="0" applyAlignment="0" applyProtection="0"/>
    <xf numFmtId="0" fontId="52" fillId="0" borderId="382" applyNumberFormat="0" applyFill="0" applyAlignment="0" applyProtection="0"/>
    <xf numFmtId="0" fontId="49" fillId="49" borderId="181" applyNumberFormat="0" applyAlignment="0" applyProtection="0"/>
    <xf numFmtId="0" fontId="21" fillId="0" borderId="376" applyNumberFormat="0" applyFill="0" applyAlignment="0" applyProtection="0"/>
    <xf numFmtId="4" fontId="21" fillId="0" borderId="376">
      <alignment horizontal="right" vertical="center"/>
    </xf>
    <xf numFmtId="0" fontId="21" fillId="0" borderId="376">
      <alignment horizontal="right" vertical="center"/>
    </xf>
    <xf numFmtId="0" fontId="45" fillId="36" borderId="381" applyNumberFormat="0" applyAlignment="0" applyProtection="0"/>
    <xf numFmtId="0" fontId="30" fillId="49" borderId="181" applyNumberFormat="0" applyAlignment="0" applyProtection="0"/>
    <xf numFmtId="0" fontId="32" fillId="49" borderId="381" applyNumberFormat="0" applyAlignment="0" applyProtection="0"/>
    <xf numFmtId="0" fontId="21" fillId="27" borderId="379">
      <alignment horizontal="left" vertical="center" wrapText="1" indent="2"/>
    </xf>
    <xf numFmtId="0" fontId="33" fillId="49" borderId="381" applyNumberFormat="0" applyAlignment="0" applyProtection="0"/>
    <xf numFmtId="0" fontId="33" fillId="49" borderId="381" applyNumberFormat="0" applyAlignment="0" applyProtection="0"/>
    <xf numFmtId="4" fontId="18" fillId="27" borderId="377">
      <alignment horizontal="right" vertical="center"/>
    </xf>
    <xf numFmtId="0" fontId="18" fillId="27" borderId="377">
      <alignment horizontal="right" vertical="center"/>
    </xf>
    <xf numFmtId="0" fontId="18" fillId="27" borderId="376">
      <alignment horizontal="right" vertical="center"/>
    </xf>
    <xf numFmtId="4" fontId="23" fillId="25" borderId="376">
      <alignment horizontal="right" vertical="center"/>
    </xf>
    <xf numFmtId="0" fontId="36" fillId="36" borderId="381" applyNumberFormat="0" applyAlignment="0" applyProtection="0"/>
    <xf numFmtId="0" fontId="37" fillId="0" borderId="382" applyNumberFormat="0" applyFill="0" applyAlignment="0" applyProtection="0"/>
    <xf numFmtId="0" fontId="52" fillId="0" borderId="382" applyNumberFormat="0" applyFill="0" applyAlignment="0" applyProtection="0"/>
    <xf numFmtId="0" fontId="27" fillId="52" borderId="375" applyNumberFormat="0" applyFont="0" applyAlignment="0" applyProtection="0"/>
    <xf numFmtId="0" fontId="45" fillId="36" borderId="381" applyNumberFormat="0" applyAlignment="0" applyProtection="0"/>
    <xf numFmtId="49" fontId="20" fillId="0" borderId="376" applyNumberFormat="0" applyFill="0" applyBorder="0" applyProtection="0">
      <alignment horizontal="left" vertical="center"/>
    </xf>
    <xf numFmtId="0" fontId="21" fillId="27" borderId="379">
      <alignment horizontal="left" vertical="center" wrapText="1" indent="2"/>
    </xf>
    <xf numFmtId="0" fontId="33" fillId="49" borderId="381" applyNumberFormat="0" applyAlignment="0" applyProtection="0"/>
    <xf numFmtId="0" fontId="21" fillId="0" borderId="379">
      <alignment horizontal="left" vertical="center" wrapText="1" indent="2"/>
    </xf>
    <xf numFmtId="0" fontId="27" fillId="52" borderId="375" applyNumberFormat="0" applyFont="0" applyAlignment="0" applyProtection="0"/>
    <xf numFmtId="0" fontId="19" fillId="52" borderId="375" applyNumberFormat="0" applyFont="0" applyAlignment="0" applyProtection="0"/>
    <xf numFmtId="0" fontId="49" fillId="49" borderId="181" applyNumberFormat="0" applyAlignment="0" applyProtection="0"/>
    <xf numFmtId="0" fontId="52" fillId="0" borderId="382" applyNumberFormat="0" applyFill="0" applyAlignment="0" applyProtection="0"/>
    <xf numFmtId="4" fontId="21" fillId="26" borderId="376"/>
    <xf numFmtId="0" fontId="18" fillId="27" borderId="376">
      <alignment horizontal="right" vertical="center"/>
    </xf>
    <xf numFmtId="0" fontId="52" fillId="0" borderId="382" applyNumberFormat="0" applyFill="0" applyAlignment="0" applyProtection="0"/>
    <xf numFmtId="4" fontId="18" fillId="27" borderId="378">
      <alignment horizontal="right" vertical="center"/>
    </xf>
    <xf numFmtId="0" fontId="32" fillId="49" borderId="381" applyNumberFormat="0" applyAlignment="0" applyProtection="0"/>
    <xf numFmtId="0" fontId="18" fillId="27" borderId="377">
      <alignment horizontal="right" vertical="center"/>
    </xf>
    <xf numFmtId="0" fontId="33" fillId="49" borderId="381" applyNumberFormat="0" applyAlignment="0" applyProtection="0"/>
    <xf numFmtId="0" fontId="37" fillId="0" borderId="382" applyNumberFormat="0" applyFill="0" applyAlignment="0" applyProtection="0"/>
    <xf numFmtId="0" fontId="27" fillId="52" borderId="375" applyNumberFormat="0" applyFont="0" applyAlignment="0" applyProtection="0"/>
    <xf numFmtId="4" fontId="18" fillId="27" borderId="377">
      <alignment horizontal="right" vertical="center"/>
    </xf>
    <xf numFmtId="0" fontId="21" fillId="27" borderId="379">
      <alignment horizontal="left" vertical="center" wrapText="1" indent="2"/>
    </xf>
    <xf numFmtId="0" fontId="21" fillId="26" borderId="376"/>
    <xf numFmtId="167" fontId="21" fillId="53" borderId="376" applyNumberFormat="0" applyFont="0" applyBorder="0" applyAlignment="0" applyProtection="0">
      <alignment horizontal="right" vertical="center"/>
    </xf>
    <xf numFmtId="0" fontId="21" fillId="0" borderId="376" applyNumberFormat="0" applyFill="0" applyAlignment="0" applyProtection="0"/>
    <xf numFmtId="4" fontId="21" fillId="0" borderId="376" applyFill="0" applyBorder="0" applyProtection="0">
      <alignment horizontal="right" vertical="center"/>
    </xf>
    <xf numFmtId="4" fontId="18" fillId="25" borderId="376">
      <alignment horizontal="right" vertical="center"/>
    </xf>
    <xf numFmtId="0" fontId="37" fillId="0" borderId="382" applyNumberFormat="0" applyFill="0" applyAlignment="0" applyProtection="0"/>
    <xf numFmtId="49" fontId="20" fillId="0" borderId="376" applyNumberFormat="0" applyFill="0" applyBorder="0" applyProtection="0">
      <alignment horizontal="left" vertical="center"/>
    </xf>
    <xf numFmtId="49" fontId="21" fillId="0" borderId="377" applyNumberFormat="0" applyFont="0" applyFill="0" applyBorder="0" applyProtection="0">
      <alignment horizontal="left" vertical="center" indent="5"/>
    </xf>
    <xf numFmtId="0" fontId="21" fillId="25" borderId="377">
      <alignment horizontal="left" vertical="center"/>
    </xf>
    <xf numFmtId="0" fontId="33" fillId="49" borderId="381" applyNumberFormat="0" applyAlignment="0" applyProtection="0"/>
    <xf numFmtId="4" fontId="18" fillId="27" borderId="378">
      <alignment horizontal="right" vertical="center"/>
    </xf>
    <xf numFmtId="0" fontId="45" fillId="36" borderId="381" applyNumberFormat="0" applyAlignment="0" applyProtection="0"/>
    <xf numFmtId="0" fontId="45" fillId="36" borderId="381" applyNumberFormat="0" applyAlignment="0" applyProtection="0"/>
    <xf numFmtId="0" fontId="27" fillId="52" borderId="375" applyNumberFormat="0" applyFont="0" applyAlignment="0" applyProtection="0"/>
    <xf numFmtId="0" fontId="49" fillId="49" borderId="181" applyNumberFormat="0" applyAlignment="0" applyProtection="0"/>
    <xf numFmtId="0" fontId="52" fillId="0" borderId="382" applyNumberFormat="0" applyFill="0" applyAlignment="0" applyProtection="0"/>
    <xf numFmtId="0" fontId="18" fillId="27" borderId="376">
      <alignment horizontal="right" vertical="center"/>
    </xf>
    <xf numFmtId="0" fontId="19" fillId="52" borderId="375" applyNumberFormat="0" applyFont="0" applyAlignment="0" applyProtection="0"/>
    <xf numFmtId="4" fontId="21" fillId="0" borderId="376">
      <alignment horizontal="right" vertical="center"/>
    </xf>
    <xf numFmtId="0" fontId="52" fillId="0" borderId="382" applyNumberFormat="0" applyFill="0" applyAlignment="0" applyProtection="0"/>
    <xf numFmtId="0" fontId="18" fillId="27" borderId="376">
      <alignment horizontal="right" vertical="center"/>
    </xf>
    <xf numFmtId="0" fontId="18" fillId="27" borderId="376">
      <alignment horizontal="right" vertical="center"/>
    </xf>
    <xf numFmtId="4" fontId="23" fillId="25" borderId="376">
      <alignment horizontal="right" vertical="center"/>
    </xf>
    <xf numFmtId="0" fontId="18" fillId="25" borderId="376">
      <alignment horizontal="right" vertical="center"/>
    </xf>
    <xf numFmtId="4" fontId="18" fillId="25" borderId="376">
      <alignment horizontal="right" vertical="center"/>
    </xf>
    <xf numFmtId="0" fontId="23" fillId="25" borderId="376">
      <alignment horizontal="right" vertical="center"/>
    </xf>
    <xf numFmtId="4" fontId="23" fillId="25" borderId="376">
      <alignment horizontal="right" vertical="center"/>
    </xf>
    <xf numFmtId="0" fontId="18" fillId="27" borderId="376">
      <alignment horizontal="right" vertical="center"/>
    </xf>
    <xf numFmtId="4" fontId="18" fillId="27" borderId="376">
      <alignment horizontal="right" vertical="center"/>
    </xf>
    <xf numFmtId="0" fontId="18" fillId="27" borderId="376">
      <alignment horizontal="right" vertical="center"/>
    </xf>
    <xf numFmtId="4" fontId="18" fillId="27" borderId="376">
      <alignment horizontal="right" vertical="center"/>
    </xf>
    <xf numFmtId="0" fontId="18" fillId="27" borderId="377">
      <alignment horizontal="right" vertical="center"/>
    </xf>
    <xf numFmtId="4" fontId="18" fillId="27" borderId="377">
      <alignment horizontal="right" vertical="center"/>
    </xf>
    <xf numFmtId="0" fontId="18" fillId="27" borderId="378">
      <alignment horizontal="right" vertical="center"/>
    </xf>
    <xf numFmtId="4" fontId="18" fillId="27" borderId="378">
      <alignment horizontal="right" vertical="center"/>
    </xf>
    <xf numFmtId="0" fontId="33" fillId="49" borderId="381" applyNumberFormat="0" applyAlignment="0" applyProtection="0"/>
    <xf numFmtId="0" fontId="21" fillId="27" borderId="379">
      <alignment horizontal="left" vertical="center" wrapText="1" indent="2"/>
    </xf>
    <xf numFmtId="0" fontId="21" fillId="0" borderId="379">
      <alignment horizontal="left" vertical="center" wrapText="1" indent="2"/>
    </xf>
    <xf numFmtId="0" fontId="21" fillId="25" borderId="377">
      <alignment horizontal="left" vertical="center"/>
    </xf>
    <xf numFmtId="0" fontId="45" fillId="36" borderId="381" applyNumberFormat="0" applyAlignment="0" applyProtection="0"/>
    <xf numFmtId="0" fontId="21" fillId="0" borderId="376">
      <alignment horizontal="right" vertical="center"/>
    </xf>
    <xf numFmtId="4" fontId="21" fillId="0" borderId="376">
      <alignment horizontal="right" vertical="center"/>
    </xf>
    <xf numFmtId="0" fontId="21" fillId="0" borderId="376" applyNumberFormat="0" applyFill="0" applyAlignment="0" applyProtection="0"/>
    <xf numFmtId="0" fontId="49" fillId="49" borderId="181" applyNumberFormat="0" applyAlignment="0" applyProtection="0"/>
    <xf numFmtId="167" fontId="21" fillId="53" borderId="376" applyNumberFormat="0" applyFont="0" applyBorder="0" applyAlignment="0" applyProtection="0">
      <alignment horizontal="right" vertical="center"/>
    </xf>
    <xf numFmtId="0" fontId="21" fillId="26" borderId="376"/>
    <xf numFmtId="4" fontId="21" fillId="26" borderId="376"/>
    <xf numFmtId="0" fontId="52" fillId="0" borderId="382" applyNumberFormat="0" applyFill="0" applyAlignment="0" applyProtection="0"/>
    <xf numFmtId="0" fontId="19" fillId="52" borderId="375" applyNumberFormat="0" applyFont="0" applyAlignment="0" applyProtection="0"/>
    <xf numFmtId="0" fontId="27" fillId="52" borderId="375" applyNumberFormat="0" applyFont="0" applyAlignment="0" applyProtection="0"/>
    <xf numFmtId="0" fontId="21" fillId="0" borderId="376" applyNumberFormat="0" applyFill="0" applyAlignment="0" applyProtection="0"/>
    <xf numFmtId="0" fontId="37" fillId="0" borderId="382" applyNumberFormat="0" applyFill="0" applyAlignment="0" applyProtection="0"/>
    <xf numFmtId="0" fontId="52" fillId="0" borderId="382" applyNumberFormat="0" applyFill="0" applyAlignment="0" applyProtection="0"/>
    <xf numFmtId="0" fontId="36" fillId="36" borderId="381" applyNumberFormat="0" applyAlignment="0" applyProtection="0"/>
    <xf numFmtId="0" fontId="33" fillId="49" borderId="381" applyNumberFormat="0" applyAlignment="0" applyProtection="0"/>
    <xf numFmtId="4" fontId="23" fillId="25" borderId="376">
      <alignment horizontal="right" vertical="center"/>
    </xf>
    <xf numFmtId="0" fontId="18" fillId="25" borderId="376">
      <alignment horizontal="right" vertical="center"/>
    </xf>
    <xf numFmtId="167" fontId="21" fillId="53" borderId="376" applyNumberFormat="0" applyFont="0" applyBorder="0" applyAlignment="0" applyProtection="0">
      <alignment horizontal="right" vertical="center"/>
    </xf>
    <xf numFmtId="0" fontId="37" fillId="0" borderId="382" applyNumberFormat="0" applyFill="0" applyAlignment="0" applyProtection="0"/>
    <xf numFmtId="49" fontId="21" fillId="0" borderId="376" applyNumberFormat="0" applyFont="0" applyFill="0" applyBorder="0" applyProtection="0">
      <alignment horizontal="left" vertical="center" indent="2"/>
    </xf>
    <xf numFmtId="49" fontId="21" fillId="0" borderId="377" applyNumberFormat="0" applyFont="0" applyFill="0" applyBorder="0" applyProtection="0">
      <alignment horizontal="left" vertical="center" indent="5"/>
    </xf>
    <xf numFmtId="49" fontId="21" fillId="0" borderId="376" applyNumberFormat="0" applyFont="0" applyFill="0" applyBorder="0" applyProtection="0">
      <alignment horizontal="left" vertical="center" indent="2"/>
    </xf>
    <xf numFmtId="4" fontId="21" fillId="0" borderId="376" applyFill="0" applyBorder="0" applyProtection="0">
      <alignment horizontal="right" vertical="center"/>
    </xf>
    <xf numFmtId="49" fontId="20" fillId="0" borderId="376" applyNumberFormat="0" applyFill="0" applyBorder="0" applyProtection="0">
      <alignment horizontal="left" vertical="center"/>
    </xf>
    <xf numFmtId="0" fontId="21" fillId="0" borderId="379">
      <alignment horizontal="left" vertical="center" wrapText="1" indent="2"/>
    </xf>
    <xf numFmtId="0" fontId="49" fillId="49" borderId="181" applyNumberFormat="0" applyAlignment="0" applyProtection="0"/>
    <xf numFmtId="0" fontId="18" fillId="27" borderId="378">
      <alignment horizontal="right" vertical="center"/>
    </xf>
    <xf numFmtId="0" fontId="36" fillId="36" borderId="381" applyNumberFormat="0" applyAlignment="0" applyProtection="0"/>
    <xf numFmtId="0" fontId="18" fillId="27" borderId="378">
      <alignment horizontal="right" vertical="center"/>
    </xf>
    <xf numFmtId="4" fontId="18" fillId="27" borderId="376">
      <alignment horizontal="right" vertical="center"/>
    </xf>
    <xf numFmtId="0" fontId="18" fillId="27" borderId="376">
      <alignment horizontal="right" vertical="center"/>
    </xf>
    <xf numFmtId="0" fontId="30" fillId="49" borderId="181" applyNumberFormat="0" applyAlignment="0" applyProtection="0"/>
    <xf numFmtId="0" fontId="32" fillId="49" borderId="381" applyNumberFormat="0" applyAlignment="0" applyProtection="0"/>
    <xf numFmtId="0" fontId="37" fillId="0" borderId="382" applyNumberFormat="0" applyFill="0" applyAlignment="0" applyProtection="0"/>
    <xf numFmtId="0" fontId="21" fillId="26" borderId="376"/>
    <xf numFmtId="4" fontId="21" fillId="26" borderId="376"/>
    <xf numFmtId="4" fontId="18" fillId="27" borderId="376">
      <alignment horizontal="right" vertical="center"/>
    </xf>
    <xf numFmtId="0" fontId="23" fillId="25" borderId="376">
      <alignment horizontal="right" vertical="center"/>
    </xf>
    <xf numFmtId="0" fontId="36" fillId="36" borderId="381" applyNumberFormat="0" applyAlignment="0" applyProtection="0"/>
    <xf numFmtId="0" fontId="33" fillId="49" borderId="381" applyNumberFormat="0" applyAlignment="0" applyProtection="0"/>
    <xf numFmtId="4" fontId="21" fillId="0" borderId="376">
      <alignment horizontal="right" vertical="center"/>
    </xf>
    <xf numFmtId="0" fontId="21" fillId="27" borderId="379">
      <alignment horizontal="left" vertical="center" wrapText="1" indent="2"/>
    </xf>
    <xf numFmtId="0" fontId="21" fillId="0" borderId="379">
      <alignment horizontal="left" vertical="center" wrapText="1" indent="2"/>
    </xf>
    <xf numFmtId="0" fontId="49" fillId="49" borderId="181" applyNumberFormat="0" applyAlignment="0" applyProtection="0"/>
    <xf numFmtId="0" fontId="45" fillId="36" borderId="381" applyNumberFormat="0" applyAlignment="0" applyProtection="0"/>
    <xf numFmtId="0" fontId="32" fillId="49" borderId="381" applyNumberFormat="0" applyAlignment="0" applyProtection="0"/>
    <xf numFmtId="0" fontId="30" fillId="49" borderId="181" applyNumberFormat="0" applyAlignment="0" applyProtection="0"/>
    <xf numFmtId="0" fontId="18" fillId="27" borderId="378">
      <alignment horizontal="right" vertical="center"/>
    </xf>
    <xf numFmtId="0" fontId="23" fillId="25" borderId="376">
      <alignment horizontal="right" vertical="center"/>
    </xf>
    <xf numFmtId="4" fontId="18" fillId="25" borderId="376">
      <alignment horizontal="right" vertical="center"/>
    </xf>
    <xf numFmtId="4" fontId="18" fillId="27" borderId="376">
      <alignment horizontal="right" vertical="center"/>
    </xf>
    <xf numFmtId="49" fontId="21" fillId="0" borderId="377" applyNumberFormat="0" applyFont="0" applyFill="0" applyBorder="0" applyProtection="0">
      <alignment horizontal="left" vertical="center" indent="5"/>
    </xf>
    <xf numFmtId="4" fontId="21" fillId="0" borderId="376" applyFill="0" applyBorder="0" applyProtection="0">
      <alignment horizontal="right" vertical="center"/>
    </xf>
    <xf numFmtId="4" fontId="18" fillId="25" borderId="376">
      <alignment horizontal="right" vertical="center"/>
    </xf>
    <xf numFmtId="0" fontId="45" fillId="36" borderId="381" applyNumberFormat="0" applyAlignment="0" applyProtection="0"/>
    <xf numFmtId="0" fontId="36" fillId="36" borderId="381" applyNumberFormat="0" applyAlignment="0" applyProtection="0"/>
    <xf numFmtId="0" fontId="32" fillId="49" borderId="381" applyNumberFormat="0" applyAlignment="0" applyProtection="0"/>
    <xf numFmtId="0" fontId="21" fillId="27" borderId="379">
      <alignment horizontal="left" vertical="center" wrapText="1" indent="2"/>
    </xf>
    <xf numFmtId="0" fontId="21" fillId="0" borderId="379">
      <alignment horizontal="left" vertical="center" wrapText="1" indent="2"/>
    </xf>
    <xf numFmtId="0" fontId="21" fillId="27" borderId="379">
      <alignment horizontal="left" vertical="center" wrapText="1" indent="2"/>
    </xf>
    <xf numFmtId="0" fontId="21" fillId="0" borderId="379">
      <alignment horizontal="left" vertical="center" wrapText="1" indent="2"/>
    </xf>
    <xf numFmtId="0" fontId="30" fillId="49" borderId="181" applyNumberFormat="0" applyAlignment="0" applyProtection="0"/>
    <xf numFmtId="0" fontId="32" fillId="49" borderId="381" applyNumberFormat="0" applyAlignment="0" applyProtection="0"/>
    <xf numFmtId="0" fontId="33" fillId="49" borderId="381" applyNumberFormat="0" applyAlignment="0" applyProtection="0"/>
    <xf numFmtId="0" fontId="36" fillId="36" borderId="381" applyNumberFormat="0" applyAlignment="0" applyProtection="0"/>
    <xf numFmtId="0" fontId="37" fillId="0" borderId="382" applyNumberFormat="0" applyFill="0" applyAlignment="0" applyProtection="0"/>
    <xf numFmtId="0" fontId="45" fillId="36" borderId="381" applyNumberFormat="0" applyAlignment="0" applyProtection="0"/>
    <xf numFmtId="0" fontId="27" fillId="52" borderId="375" applyNumberFormat="0" applyFont="0" applyAlignment="0" applyProtection="0"/>
    <xf numFmtId="0" fontId="19" fillId="52" borderId="375" applyNumberFormat="0" applyFont="0" applyAlignment="0" applyProtection="0"/>
    <xf numFmtId="0" fontId="49" fillId="49" borderId="181" applyNumberFormat="0" applyAlignment="0" applyProtection="0"/>
    <xf numFmtId="0" fontId="52" fillId="0" borderId="382" applyNumberFormat="0" applyFill="0" applyAlignment="0" applyProtection="0"/>
    <xf numFmtId="0" fontId="33" fillId="49" borderId="381" applyNumberFormat="0" applyAlignment="0" applyProtection="0"/>
    <xf numFmtId="0" fontId="45" fillId="36" borderId="381" applyNumberFormat="0" applyAlignment="0" applyProtection="0"/>
    <xf numFmtId="0" fontId="27" fillId="52" borderId="375" applyNumberFormat="0" applyFont="0" applyAlignment="0" applyProtection="0"/>
    <xf numFmtId="0" fontId="49" fillId="49" borderId="181" applyNumberFormat="0" applyAlignment="0" applyProtection="0"/>
    <xf numFmtId="0" fontId="52" fillId="0" borderId="382" applyNumberFormat="0" applyFill="0" applyAlignment="0" applyProtection="0"/>
    <xf numFmtId="0" fontId="33" fillId="49" borderId="381" applyNumberFormat="0" applyAlignment="0" applyProtection="0"/>
    <xf numFmtId="0" fontId="45" fillId="36" borderId="381" applyNumberFormat="0" applyAlignment="0" applyProtection="0"/>
    <xf numFmtId="0" fontId="49" fillId="49" borderId="181" applyNumberFormat="0" applyAlignment="0" applyProtection="0"/>
    <xf numFmtId="0" fontId="52" fillId="0" borderId="382" applyNumberFormat="0" applyFill="0" applyAlignment="0" applyProtection="0"/>
    <xf numFmtId="0" fontId="30" fillId="49" borderId="181" applyNumberFormat="0" applyAlignment="0" applyProtection="0"/>
    <xf numFmtId="0" fontId="32" fillId="49" borderId="381" applyNumberFormat="0" applyAlignment="0" applyProtection="0"/>
    <xf numFmtId="0" fontId="37" fillId="0" borderId="382" applyNumberFormat="0" applyFill="0" applyAlignment="0" applyProtection="0"/>
    <xf numFmtId="49" fontId="21" fillId="0" borderId="376" applyNumberFormat="0" applyFont="0" applyFill="0" applyBorder="0" applyProtection="0">
      <alignment horizontal="left" vertical="center" indent="2"/>
    </xf>
    <xf numFmtId="0" fontId="18" fillId="25" borderId="376">
      <alignment horizontal="right" vertical="center"/>
    </xf>
    <xf numFmtId="4" fontId="18" fillId="25" borderId="376">
      <alignment horizontal="right" vertical="center"/>
    </xf>
    <xf numFmtId="0" fontId="23" fillId="25" borderId="376">
      <alignment horizontal="right" vertical="center"/>
    </xf>
    <xf numFmtId="4" fontId="23" fillId="25" borderId="376">
      <alignment horizontal="right" vertical="center"/>
    </xf>
    <xf numFmtId="0" fontId="18" fillId="27" borderId="376">
      <alignment horizontal="right" vertical="center"/>
    </xf>
    <xf numFmtId="4" fontId="18" fillId="27" borderId="376">
      <alignment horizontal="right" vertical="center"/>
    </xf>
    <xf numFmtId="0" fontId="18" fillId="27" borderId="376">
      <alignment horizontal="right" vertical="center"/>
    </xf>
    <xf numFmtId="4" fontId="18" fillId="27" borderId="376">
      <alignment horizontal="right" vertical="center"/>
    </xf>
    <xf numFmtId="0" fontId="36" fillId="36" borderId="381" applyNumberFormat="0" applyAlignment="0" applyProtection="0"/>
    <xf numFmtId="0" fontId="21" fillId="0" borderId="376">
      <alignment horizontal="right" vertical="center"/>
    </xf>
    <xf numFmtId="4" fontId="21" fillId="0" borderId="376">
      <alignment horizontal="right" vertical="center"/>
    </xf>
    <xf numFmtId="4" fontId="21" fillId="0" borderId="376" applyFill="0" applyBorder="0" applyProtection="0">
      <alignment horizontal="right" vertical="center"/>
    </xf>
    <xf numFmtId="49" fontId="20" fillId="0" borderId="376" applyNumberFormat="0" applyFill="0" applyBorder="0" applyProtection="0">
      <alignment horizontal="left" vertical="center"/>
    </xf>
    <xf numFmtId="0" fontId="21" fillId="0" borderId="376" applyNumberFormat="0" applyFill="0" applyAlignment="0" applyProtection="0"/>
    <xf numFmtId="167" fontId="21" fillId="53" borderId="376" applyNumberFormat="0" applyFont="0" applyBorder="0" applyAlignment="0" applyProtection="0">
      <alignment horizontal="right" vertical="center"/>
    </xf>
    <xf numFmtId="0" fontId="21" fillId="26" borderId="376"/>
    <xf numFmtId="4" fontId="21" fillId="26" borderId="376"/>
    <xf numFmtId="4" fontId="18" fillId="27" borderId="376">
      <alignment horizontal="right" vertical="center"/>
    </xf>
    <xf numFmtId="0" fontId="21" fillId="26" borderId="376"/>
    <xf numFmtId="0" fontId="32" fillId="49" borderId="381" applyNumberFormat="0" applyAlignment="0" applyProtection="0"/>
    <xf numFmtId="0" fontId="18" fillId="25" borderId="376">
      <alignment horizontal="right" vertical="center"/>
    </xf>
    <xf numFmtId="0" fontId="21" fillId="0" borderId="376">
      <alignment horizontal="right" vertical="center"/>
    </xf>
    <xf numFmtId="0" fontId="52" fillId="0" borderId="382" applyNumberFormat="0" applyFill="0" applyAlignment="0" applyProtection="0"/>
    <xf numFmtId="0" fontId="21" fillId="25" borderId="377">
      <alignment horizontal="left" vertical="center"/>
    </xf>
    <xf numFmtId="0" fontId="45" fillId="36" borderId="381" applyNumberFormat="0" applyAlignment="0" applyProtection="0"/>
    <xf numFmtId="167" fontId="21" fillId="53" borderId="376" applyNumberFormat="0" applyFont="0" applyBorder="0" applyAlignment="0" applyProtection="0">
      <alignment horizontal="right" vertical="center"/>
    </xf>
    <xf numFmtId="0" fontId="27" fillId="52" borderId="375" applyNumberFormat="0" applyFont="0" applyAlignment="0" applyProtection="0"/>
    <xf numFmtId="0" fontId="21" fillId="0" borderId="379">
      <alignment horizontal="left" vertical="center" wrapText="1" indent="2"/>
    </xf>
    <xf numFmtId="4" fontId="21" fillId="26" borderId="376"/>
    <xf numFmtId="49" fontId="20" fillId="0" borderId="376" applyNumberFormat="0" applyFill="0" applyBorder="0" applyProtection="0">
      <alignment horizontal="left" vertical="center"/>
    </xf>
    <xf numFmtId="0" fontId="21" fillId="0" borderId="376">
      <alignment horizontal="right" vertical="center"/>
    </xf>
    <xf numFmtId="4" fontId="18" fillId="27" borderId="378">
      <alignment horizontal="right" vertical="center"/>
    </xf>
    <xf numFmtId="4" fontId="18" fillId="27" borderId="376">
      <alignment horizontal="right" vertical="center"/>
    </xf>
    <xf numFmtId="4" fontId="18" fillId="27" borderId="376">
      <alignment horizontal="right" vertical="center"/>
    </xf>
    <xf numFmtId="0" fontId="23" fillId="25" borderId="376">
      <alignment horizontal="right" vertical="center"/>
    </xf>
    <xf numFmtId="0" fontId="18" fillId="25" borderId="376">
      <alignment horizontal="right" vertical="center"/>
    </xf>
    <xf numFmtId="49" fontId="21" fillId="0" borderId="376" applyNumberFormat="0" applyFont="0" applyFill="0" applyBorder="0" applyProtection="0">
      <alignment horizontal="left" vertical="center" indent="2"/>
    </xf>
    <xf numFmtId="0" fontId="45" fillId="36" borderId="381" applyNumberFormat="0" applyAlignment="0" applyProtection="0"/>
    <xf numFmtId="0" fontId="30" fillId="49" borderId="181" applyNumberFormat="0" applyAlignment="0" applyProtection="0"/>
    <xf numFmtId="49" fontId="21" fillId="0" borderId="376" applyNumberFormat="0" applyFont="0" applyFill="0" applyBorder="0" applyProtection="0">
      <alignment horizontal="left" vertical="center" indent="2"/>
    </xf>
    <xf numFmtId="0" fontId="36" fillId="36" borderId="381" applyNumberFormat="0" applyAlignment="0" applyProtection="0"/>
    <xf numFmtId="4" fontId="21" fillId="0" borderId="376" applyFill="0" applyBorder="0" applyProtection="0">
      <alignment horizontal="right" vertical="center"/>
    </xf>
    <xf numFmtId="0" fontId="33" fillId="49" borderId="381" applyNumberFormat="0" applyAlignment="0" applyProtection="0"/>
    <xf numFmtId="0" fontId="52" fillId="0" borderId="382" applyNumberFormat="0" applyFill="0" applyAlignment="0" applyProtection="0"/>
    <xf numFmtId="0" fontId="49" fillId="49" borderId="181" applyNumberFormat="0" applyAlignment="0" applyProtection="0"/>
    <xf numFmtId="0" fontId="21" fillId="0" borderId="376" applyNumberFormat="0" applyFill="0" applyAlignment="0" applyProtection="0"/>
    <xf numFmtId="4" fontId="21" fillId="0" borderId="376">
      <alignment horizontal="right" vertical="center"/>
    </xf>
    <xf numFmtId="0" fontId="21" fillId="0" borderId="376">
      <alignment horizontal="right" vertical="center"/>
    </xf>
    <xf numFmtId="0" fontId="45" fillId="36" borderId="381" applyNumberFormat="0" applyAlignment="0" applyProtection="0"/>
    <xf numFmtId="0" fontId="30" fillId="49" borderId="181" applyNumberFormat="0" applyAlignment="0" applyProtection="0"/>
    <xf numFmtId="0" fontId="32" fillId="49" borderId="381" applyNumberFormat="0" applyAlignment="0" applyProtection="0"/>
    <xf numFmtId="0" fontId="21" fillId="27" borderId="379">
      <alignment horizontal="left" vertical="center" wrapText="1" indent="2"/>
    </xf>
    <xf numFmtId="0" fontId="33" fillId="49" borderId="381" applyNumberFormat="0" applyAlignment="0" applyProtection="0"/>
    <xf numFmtId="0" fontId="33" fillId="49" borderId="381" applyNumberFormat="0" applyAlignment="0" applyProtection="0"/>
    <xf numFmtId="4" fontId="18" fillId="27" borderId="377">
      <alignment horizontal="right" vertical="center"/>
    </xf>
    <xf numFmtId="0" fontId="18" fillId="27" borderId="377">
      <alignment horizontal="right" vertical="center"/>
    </xf>
    <xf numFmtId="0" fontId="18" fillId="27" borderId="376">
      <alignment horizontal="right" vertical="center"/>
    </xf>
    <xf numFmtId="4" fontId="23" fillId="25" borderId="376">
      <alignment horizontal="right" vertical="center"/>
    </xf>
    <xf numFmtId="0" fontId="36" fillId="36" borderId="381" applyNumberFormat="0" applyAlignment="0" applyProtection="0"/>
    <xf numFmtId="0" fontId="37" fillId="0" borderId="382" applyNumberFormat="0" applyFill="0" applyAlignment="0" applyProtection="0"/>
    <xf numFmtId="0" fontId="52" fillId="0" borderId="382" applyNumberFormat="0" applyFill="0" applyAlignment="0" applyProtection="0"/>
    <xf numFmtId="0" fontId="27" fillId="52" borderId="375" applyNumberFormat="0" applyFont="0" applyAlignment="0" applyProtection="0"/>
    <xf numFmtId="0" fontId="45" fillId="36" borderId="381" applyNumberFormat="0" applyAlignment="0" applyProtection="0"/>
    <xf numFmtId="49" fontId="20" fillId="0" borderId="376" applyNumberFormat="0" applyFill="0" applyBorder="0" applyProtection="0">
      <alignment horizontal="left" vertical="center"/>
    </xf>
    <xf numFmtId="0" fontId="21" fillId="27" borderId="379">
      <alignment horizontal="left" vertical="center" wrapText="1" indent="2"/>
    </xf>
    <xf numFmtId="0" fontId="33" fillId="49" borderId="381" applyNumberFormat="0" applyAlignment="0" applyProtection="0"/>
    <xf numFmtId="0" fontId="21" fillId="0" borderId="379">
      <alignment horizontal="left" vertical="center" wrapText="1" indent="2"/>
    </xf>
    <xf numFmtId="0" fontId="27" fillId="52" borderId="375" applyNumberFormat="0" applyFont="0" applyAlignment="0" applyProtection="0"/>
    <xf numFmtId="0" fontId="19" fillId="52" borderId="375" applyNumberFormat="0" applyFont="0" applyAlignment="0" applyProtection="0"/>
    <xf numFmtId="0" fontId="49" fillId="49" borderId="181" applyNumberFormat="0" applyAlignment="0" applyProtection="0"/>
    <xf numFmtId="0" fontId="52" fillId="0" borderId="382" applyNumberFormat="0" applyFill="0" applyAlignment="0" applyProtection="0"/>
    <xf numFmtId="4" fontId="21" fillId="26" borderId="376"/>
    <xf numFmtId="0" fontId="18" fillId="27" borderId="376">
      <alignment horizontal="right" vertical="center"/>
    </xf>
    <xf numFmtId="0" fontId="52" fillId="0" borderId="382" applyNumberFormat="0" applyFill="0" applyAlignment="0" applyProtection="0"/>
    <xf numFmtId="4" fontId="18" fillId="27" borderId="378">
      <alignment horizontal="right" vertical="center"/>
    </xf>
    <xf numFmtId="0" fontId="32" fillId="49" borderId="381" applyNumberFormat="0" applyAlignment="0" applyProtection="0"/>
    <xf numFmtId="0" fontId="18" fillId="27" borderId="377">
      <alignment horizontal="right" vertical="center"/>
    </xf>
    <xf numFmtId="0" fontId="33" fillId="49" borderId="381" applyNumberFormat="0" applyAlignment="0" applyProtection="0"/>
    <xf numFmtId="0" fontId="37" fillId="0" borderId="382" applyNumberFormat="0" applyFill="0" applyAlignment="0" applyProtection="0"/>
    <xf numFmtId="0" fontId="27" fillId="52" borderId="375" applyNumberFormat="0" applyFont="0" applyAlignment="0" applyProtection="0"/>
    <xf numFmtId="4" fontId="18" fillId="27" borderId="377">
      <alignment horizontal="right" vertical="center"/>
    </xf>
    <xf numFmtId="0" fontId="21" fillId="27" borderId="379">
      <alignment horizontal="left" vertical="center" wrapText="1" indent="2"/>
    </xf>
    <xf numFmtId="0" fontId="21" fillId="26" borderId="376"/>
    <xf numFmtId="167" fontId="21" fillId="53" borderId="376" applyNumberFormat="0" applyFont="0" applyBorder="0" applyAlignment="0" applyProtection="0">
      <alignment horizontal="right" vertical="center"/>
    </xf>
    <xf numFmtId="0" fontId="21" fillId="0" borderId="376" applyNumberFormat="0" applyFill="0" applyAlignment="0" applyProtection="0"/>
    <xf numFmtId="4" fontId="21" fillId="0" borderId="376" applyFill="0" applyBorder="0" applyProtection="0">
      <alignment horizontal="right" vertical="center"/>
    </xf>
    <xf numFmtId="4" fontId="18" fillId="25" borderId="376">
      <alignment horizontal="right" vertical="center"/>
    </xf>
    <xf numFmtId="0" fontId="37" fillId="0" borderId="382" applyNumberFormat="0" applyFill="0" applyAlignment="0" applyProtection="0"/>
    <xf numFmtId="49" fontId="20" fillId="0" borderId="376" applyNumberFormat="0" applyFill="0" applyBorder="0" applyProtection="0">
      <alignment horizontal="left" vertical="center"/>
    </xf>
    <xf numFmtId="49" fontId="21" fillId="0" borderId="377" applyNumberFormat="0" applyFont="0" applyFill="0" applyBorder="0" applyProtection="0">
      <alignment horizontal="left" vertical="center" indent="5"/>
    </xf>
    <xf numFmtId="0" fontId="21" fillId="25" borderId="377">
      <alignment horizontal="left" vertical="center"/>
    </xf>
    <xf numFmtId="0" fontId="33" fillId="49" borderId="381" applyNumberFormat="0" applyAlignment="0" applyProtection="0"/>
    <xf numFmtId="4" fontId="18" fillId="27" borderId="378">
      <alignment horizontal="right" vertical="center"/>
    </xf>
    <xf numFmtId="0" fontId="45" fillId="36" borderId="381" applyNumberFormat="0" applyAlignment="0" applyProtection="0"/>
    <xf numFmtId="0" fontId="45" fillId="36" borderId="381" applyNumberFormat="0" applyAlignment="0" applyProtection="0"/>
    <xf numFmtId="0" fontId="27" fillId="52" borderId="375" applyNumberFormat="0" applyFont="0" applyAlignment="0" applyProtection="0"/>
    <xf numFmtId="0" fontId="49" fillId="49" borderId="181" applyNumberFormat="0" applyAlignment="0" applyProtection="0"/>
    <xf numFmtId="0" fontId="52" fillId="0" borderId="382" applyNumberFormat="0" applyFill="0" applyAlignment="0" applyProtection="0"/>
    <xf numFmtId="0" fontId="18" fillId="27" borderId="376">
      <alignment horizontal="right" vertical="center"/>
    </xf>
    <xf numFmtId="0" fontId="19" fillId="52" borderId="375" applyNumberFormat="0" applyFont="0" applyAlignment="0" applyProtection="0"/>
    <xf numFmtId="4" fontId="21" fillId="0" borderId="376">
      <alignment horizontal="right" vertical="center"/>
    </xf>
    <xf numFmtId="0" fontId="52" fillId="0" borderId="382" applyNumberFormat="0" applyFill="0" applyAlignment="0" applyProtection="0"/>
    <xf numFmtId="0" fontId="18" fillId="27" borderId="376">
      <alignment horizontal="right" vertical="center"/>
    </xf>
    <xf numFmtId="0" fontId="18" fillId="27" borderId="376">
      <alignment horizontal="right" vertical="center"/>
    </xf>
    <xf numFmtId="4" fontId="23" fillId="25" borderId="376">
      <alignment horizontal="right" vertical="center"/>
    </xf>
    <xf numFmtId="0" fontId="18" fillId="25" borderId="376">
      <alignment horizontal="right" vertical="center"/>
    </xf>
    <xf numFmtId="4" fontId="18" fillId="25" borderId="376">
      <alignment horizontal="right" vertical="center"/>
    </xf>
    <xf numFmtId="0" fontId="23" fillId="25" borderId="376">
      <alignment horizontal="right" vertical="center"/>
    </xf>
    <xf numFmtId="4" fontId="23" fillId="25" borderId="376">
      <alignment horizontal="right" vertical="center"/>
    </xf>
    <xf numFmtId="0" fontId="18" fillId="27" borderId="376">
      <alignment horizontal="right" vertical="center"/>
    </xf>
    <xf numFmtId="4" fontId="18" fillId="27" borderId="376">
      <alignment horizontal="right" vertical="center"/>
    </xf>
    <xf numFmtId="0" fontId="18" fillId="27" borderId="376">
      <alignment horizontal="right" vertical="center"/>
    </xf>
    <xf numFmtId="4" fontId="18" fillId="27" borderId="376">
      <alignment horizontal="right" vertical="center"/>
    </xf>
    <xf numFmtId="0" fontId="18" fillId="27" borderId="377">
      <alignment horizontal="right" vertical="center"/>
    </xf>
    <xf numFmtId="4" fontId="18" fillId="27" borderId="377">
      <alignment horizontal="right" vertical="center"/>
    </xf>
    <xf numFmtId="0" fontId="18" fillId="27" borderId="378">
      <alignment horizontal="right" vertical="center"/>
    </xf>
    <xf numFmtId="4" fontId="18" fillId="27" borderId="378">
      <alignment horizontal="right" vertical="center"/>
    </xf>
    <xf numFmtId="0" fontId="33" fillId="49" borderId="381" applyNumberFormat="0" applyAlignment="0" applyProtection="0"/>
    <xf numFmtId="0" fontId="21" fillId="27" borderId="379">
      <alignment horizontal="left" vertical="center" wrapText="1" indent="2"/>
    </xf>
    <xf numFmtId="0" fontId="21" fillId="0" borderId="379">
      <alignment horizontal="left" vertical="center" wrapText="1" indent="2"/>
    </xf>
    <xf numFmtId="0" fontId="21" fillId="25" borderId="377">
      <alignment horizontal="left" vertical="center"/>
    </xf>
    <xf numFmtId="0" fontId="45" fillId="36" borderId="381" applyNumberFormat="0" applyAlignment="0" applyProtection="0"/>
    <xf numFmtId="0" fontId="21" fillId="0" borderId="376">
      <alignment horizontal="right" vertical="center"/>
    </xf>
    <xf numFmtId="4" fontId="21" fillId="0" borderId="376">
      <alignment horizontal="right" vertical="center"/>
    </xf>
    <xf numFmtId="0" fontId="21" fillId="0" borderId="376" applyNumberFormat="0" applyFill="0" applyAlignment="0" applyProtection="0"/>
    <xf numFmtId="0" fontId="49" fillId="49" borderId="181" applyNumberFormat="0" applyAlignment="0" applyProtection="0"/>
    <xf numFmtId="167" fontId="21" fillId="53" borderId="376" applyNumberFormat="0" applyFont="0" applyBorder="0" applyAlignment="0" applyProtection="0">
      <alignment horizontal="right" vertical="center"/>
    </xf>
    <xf numFmtId="0" fontId="21" fillId="26" borderId="376"/>
    <xf numFmtId="4" fontId="21" fillId="26" borderId="376"/>
    <xf numFmtId="0" fontId="52" fillId="0" borderId="382" applyNumberFormat="0" applyFill="0" applyAlignment="0" applyProtection="0"/>
    <xf numFmtId="0" fontId="19" fillId="52" borderId="375" applyNumberFormat="0" applyFont="0" applyAlignment="0" applyProtection="0"/>
    <xf numFmtId="0" fontId="27" fillId="52" borderId="375" applyNumberFormat="0" applyFont="0" applyAlignment="0" applyProtection="0"/>
    <xf numFmtId="0" fontId="21" fillId="0" borderId="376" applyNumberFormat="0" applyFill="0" applyAlignment="0" applyProtection="0"/>
    <xf numFmtId="0" fontId="37" fillId="0" borderId="382" applyNumberFormat="0" applyFill="0" applyAlignment="0" applyProtection="0"/>
    <xf numFmtId="0" fontId="52" fillId="0" borderId="382" applyNumberFormat="0" applyFill="0" applyAlignment="0" applyProtection="0"/>
    <xf numFmtId="0" fontId="36" fillId="36" borderId="381" applyNumberFormat="0" applyAlignment="0" applyProtection="0"/>
    <xf numFmtId="0" fontId="33" fillId="49" borderId="381" applyNumberFormat="0" applyAlignment="0" applyProtection="0"/>
    <xf numFmtId="4" fontId="23" fillId="25" borderId="376">
      <alignment horizontal="right" vertical="center"/>
    </xf>
    <xf numFmtId="0" fontId="18" fillId="25" borderId="376">
      <alignment horizontal="right" vertical="center"/>
    </xf>
    <xf numFmtId="167" fontId="21" fillId="53" borderId="376" applyNumberFormat="0" applyFont="0" applyBorder="0" applyAlignment="0" applyProtection="0">
      <alignment horizontal="right" vertical="center"/>
    </xf>
    <xf numFmtId="0" fontId="37" fillId="0" borderId="382" applyNumberFormat="0" applyFill="0" applyAlignment="0" applyProtection="0"/>
    <xf numFmtId="49" fontId="21" fillId="0" borderId="376" applyNumberFormat="0" applyFont="0" applyFill="0" applyBorder="0" applyProtection="0">
      <alignment horizontal="left" vertical="center" indent="2"/>
    </xf>
    <xf numFmtId="49" fontId="21" fillId="0" borderId="377" applyNumberFormat="0" applyFont="0" applyFill="0" applyBorder="0" applyProtection="0">
      <alignment horizontal="left" vertical="center" indent="5"/>
    </xf>
    <xf numFmtId="49" fontId="21" fillId="0" borderId="376" applyNumberFormat="0" applyFont="0" applyFill="0" applyBorder="0" applyProtection="0">
      <alignment horizontal="left" vertical="center" indent="2"/>
    </xf>
    <xf numFmtId="4" fontId="21" fillId="0" borderId="376" applyFill="0" applyBorder="0" applyProtection="0">
      <alignment horizontal="right" vertical="center"/>
    </xf>
    <xf numFmtId="49" fontId="20" fillId="0" borderId="376" applyNumberFormat="0" applyFill="0" applyBorder="0" applyProtection="0">
      <alignment horizontal="left" vertical="center"/>
    </xf>
    <xf numFmtId="0" fontId="21" fillId="0" borderId="379">
      <alignment horizontal="left" vertical="center" wrapText="1" indent="2"/>
    </xf>
    <xf numFmtId="0" fontId="49" fillId="49" borderId="181" applyNumberFormat="0" applyAlignment="0" applyProtection="0"/>
    <xf numFmtId="0" fontId="18" fillId="27" borderId="378">
      <alignment horizontal="right" vertical="center"/>
    </xf>
    <xf numFmtId="0" fontId="36" fillId="36" borderId="381" applyNumberFormat="0" applyAlignment="0" applyProtection="0"/>
    <xf numFmtId="0" fontId="18" fillId="27" borderId="378">
      <alignment horizontal="right" vertical="center"/>
    </xf>
    <xf numFmtId="4" fontId="18" fillId="27" borderId="376">
      <alignment horizontal="right" vertical="center"/>
    </xf>
    <xf numFmtId="0" fontId="18" fillId="27" borderId="376">
      <alignment horizontal="right" vertical="center"/>
    </xf>
    <xf numFmtId="0" fontId="30" fillId="49" borderId="181" applyNumberFormat="0" applyAlignment="0" applyProtection="0"/>
    <xf numFmtId="0" fontId="32" fillId="49" borderId="381" applyNumberFormat="0" applyAlignment="0" applyProtection="0"/>
    <xf numFmtId="0" fontId="37" fillId="0" borderId="382" applyNumberFormat="0" applyFill="0" applyAlignment="0" applyProtection="0"/>
    <xf numFmtId="0" fontId="21" fillId="26" borderId="376"/>
    <xf numFmtId="4" fontId="21" fillId="26" borderId="376"/>
    <xf numFmtId="4" fontId="18" fillId="27" borderId="376">
      <alignment horizontal="right" vertical="center"/>
    </xf>
    <xf numFmtId="0" fontId="23" fillId="25" borderId="376">
      <alignment horizontal="right" vertical="center"/>
    </xf>
    <xf numFmtId="0" fontId="36" fillId="36" borderId="381" applyNumberFormat="0" applyAlignment="0" applyProtection="0"/>
    <xf numFmtId="0" fontId="33" fillId="49" borderId="381" applyNumberFormat="0" applyAlignment="0" applyProtection="0"/>
    <xf numFmtId="4" fontId="21" fillId="0" borderId="376">
      <alignment horizontal="right" vertical="center"/>
    </xf>
    <xf numFmtId="0" fontId="21" fillId="27" borderId="379">
      <alignment horizontal="left" vertical="center" wrapText="1" indent="2"/>
    </xf>
    <xf numFmtId="0" fontId="21" fillId="0" borderId="379">
      <alignment horizontal="left" vertical="center" wrapText="1" indent="2"/>
    </xf>
    <xf numFmtId="0" fontId="49" fillId="49" borderId="181" applyNumberFormat="0" applyAlignment="0" applyProtection="0"/>
    <xf numFmtId="0" fontId="45" fillId="36" borderId="381" applyNumberFormat="0" applyAlignment="0" applyProtection="0"/>
    <xf numFmtId="0" fontId="32" fillId="49" borderId="381" applyNumberFormat="0" applyAlignment="0" applyProtection="0"/>
    <xf numFmtId="0" fontId="30" fillId="49" borderId="181" applyNumberFormat="0" applyAlignment="0" applyProtection="0"/>
    <xf numFmtId="0" fontId="18" fillId="27" borderId="378">
      <alignment horizontal="right" vertical="center"/>
    </xf>
    <xf numFmtId="0" fontId="23" fillId="25" borderId="376">
      <alignment horizontal="right" vertical="center"/>
    </xf>
    <xf numFmtId="4" fontId="18" fillId="25" borderId="376">
      <alignment horizontal="right" vertical="center"/>
    </xf>
    <xf numFmtId="4" fontId="18" fillId="27" borderId="376">
      <alignment horizontal="right" vertical="center"/>
    </xf>
    <xf numFmtId="49" fontId="21" fillId="0" borderId="377" applyNumberFormat="0" applyFont="0" applyFill="0" applyBorder="0" applyProtection="0">
      <alignment horizontal="left" vertical="center" indent="5"/>
    </xf>
    <xf numFmtId="4" fontId="21" fillId="0" borderId="376" applyFill="0" applyBorder="0" applyProtection="0">
      <alignment horizontal="right" vertical="center"/>
    </xf>
    <xf numFmtId="4" fontId="18" fillId="25" borderId="376">
      <alignment horizontal="right" vertical="center"/>
    </xf>
    <xf numFmtId="0" fontId="45" fillId="36" borderId="381" applyNumberFormat="0" applyAlignment="0" applyProtection="0"/>
    <xf numFmtId="0" fontId="36" fillId="36" borderId="381" applyNumberFormat="0" applyAlignment="0" applyProtection="0"/>
    <xf numFmtId="0" fontId="32" fillId="49" borderId="381" applyNumberFormat="0" applyAlignment="0" applyProtection="0"/>
    <xf numFmtId="0" fontId="21" fillId="27" borderId="379">
      <alignment horizontal="left" vertical="center" wrapText="1" indent="2"/>
    </xf>
    <xf numFmtId="0" fontId="21" fillId="0" borderId="379">
      <alignment horizontal="left" vertical="center" wrapText="1" indent="2"/>
    </xf>
    <xf numFmtId="0" fontId="21" fillId="27" borderId="379">
      <alignment horizontal="left" vertical="center" wrapText="1" indent="2"/>
    </xf>
    <xf numFmtId="0" fontId="1" fillId="8" borderId="0" applyNumberFormat="0" applyBorder="0" applyAlignment="0" applyProtection="0"/>
    <xf numFmtId="0" fontId="4" fillId="4" borderId="2" applyNumberFormat="0" applyAlignment="0" applyProtection="0"/>
    <xf numFmtId="0" fontId="5" fillId="4" borderId="1" applyNumberFormat="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8" fillId="0" borderId="3" applyNumberFormat="0" applyFill="0" applyAlignment="0" applyProtection="0"/>
    <xf numFmtId="0" fontId="1" fillId="5" borderId="0" applyNumberFormat="0" applyBorder="0" applyAlignment="0" applyProtection="0"/>
    <xf numFmtId="0" fontId="1" fillId="6" borderId="0" applyNumberFormat="0" applyBorder="0" applyAlignment="0" applyProtection="0"/>
    <xf numFmtId="0" fontId="9"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9"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9"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21" fillId="0" borderId="376" applyNumberFormat="0" applyFill="0" applyAlignment="0" applyProtection="0"/>
    <xf numFmtId="0" fontId="18" fillId="27" borderId="376">
      <alignment horizontal="right" vertical="center"/>
    </xf>
    <xf numFmtId="0" fontId="18" fillId="27" borderId="376">
      <alignment horizontal="right" vertical="center"/>
    </xf>
    <xf numFmtId="0" fontId="9" fillId="22" borderId="0" applyNumberFormat="0" applyBorder="0" applyAlignment="0" applyProtection="0"/>
    <xf numFmtId="0" fontId="21" fillId="0" borderId="376">
      <alignment horizontal="right" vertical="center"/>
    </xf>
    <xf numFmtId="0" fontId="23" fillId="25" borderId="376">
      <alignment horizontal="right" vertical="center"/>
    </xf>
    <xf numFmtId="0" fontId="21" fillId="26" borderId="376"/>
    <xf numFmtId="0" fontId="18" fillId="25" borderId="376">
      <alignment horizontal="right" vertical="center"/>
    </xf>
    <xf numFmtId="0" fontId="33" fillId="49" borderId="381" applyNumberFormat="0" applyAlignment="0" applyProtection="0"/>
    <xf numFmtId="0" fontId="45" fillId="36" borderId="381" applyNumberFormat="0" applyAlignment="0" applyProtection="0"/>
    <xf numFmtId="0" fontId="1" fillId="6" borderId="0" applyNumberFormat="0" applyBorder="0" applyAlignment="0" applyProtection="0"/>
    <xf numFmtId="4" fontId="21" fillId="0" borderId="376" applyFill="0" applyBorder="0" applyProtection="0">
      <alignment horizontal="right" vertical="center"/>
    </xf>
    <xf numFmtId="0" fontId="27" fillId="52" borderId="375" applyNumberFormat="0" applyFont="0" applyAlignment="0" applyProtection="0"/>
    <xf numFmtId="0" fontId="19" fillId="52" borderId="375" applyNumberFormat="0" applyFont="0" applyAlignment="0" applyProtection="0"/>
    <xf numFmtId="0" fontId="49" fillId="49" borderId="181" applyNumberFormat="0" applyAlignment="0" applyProtection="0"/>
    <xf numFmtId="0" fontId="52" fillId="0" borderId="382" applyNumberFormat="0" applyFill="0" applyAlignment="0" applyProtection="0"/>
    <xf numFmtId="0" fontId="1" fillId="5" borderId="0" applyNumberFormat="0" applyBorder="0" applyAlignment="0" applyProtection="0"/>
    <xf numFmtId="0" fontId="1" fillId="17" borderId="0" applyNumberFormat="0" applyBorder="0" applyAlignment="0" applyProtection="0"/>
    <xf numFmtId="0" fontId="33" fillId="49" borderId="381" applyNumberFormat="0" applyAlignment="0" applyProtection="0"/>
    <xf numFmtId="0" fontId="45" fillId="36" borderId="381" applyNumberFormat="0" applyAlignment="0" applyProtection="0"/>
    <xf numFmtId="0" fontId="4" fillId="4" borderId="2" applyNumberFormat="0" applyAlignment="0" applyProtection="0"/>
    <xf numFmtId="0" fontId="27" fillId="52" borderId="375" applyNumberFormat="0" applyFont="0" applyAlignment="0" applyProtection="0"/>
    <xf numFmtId="0" fontId="49" fillId="49" borderId="181" applyNumberFormat="0" applyAlignment="0" applyProtection="0"/>
    <xf numFmtId="0" fontId="52" fillId="0" borderId="382" applyNumberFormat="0" applyFill="0" applyAlignment="0" applyProtection="0"/>
    <xf numFmtId="0" fontId="18" fillId="25" borderId="376">
      <alignment horizontal="right" vertical="center"/>
    </xf>
    <xf numFmtId="4" fontId="18" fillId="25" borderId="376">
      <alignment horizontal="right" vertical="center"/>
    </xf>
    <xf numFmtId="0" fontId="23" fillId="25" borderId="376">
      <alignment horizontal="right" vertical="center"/>
    </xf>
    <xf numFmtId="4" fontId="23" fillId="25" borderId="376">
      <alignment horizontal="right" vertical="center"/>
    </xf>
    <xf numFmtId="0" fontId="18" fillId="27" borderId="376">
      <alignment horizontal="right" vertical="center"/>
    </xf>
    <xf numFmtId="4" fontId="18" fillId="27" borderId="376">
      <alignment horizontal="right" vertical="center"/>
    </xf>
    <xf numFmtId="0" fontId="18" fillId="27" borderId="376">
      <alignment horizontal="right" vertical="center"/>
    </xf>
    <xf numFmtId="4" fontId="18" fillId="27" borderId="376">
      <alignment horizontal="right" vertical="center"/>
    </xf>
    <xf numFmtId="0" fontId="18" fillId="27" borderId="377">
      <alignment horizontal="right" vertical="center"/>
    </xf>
    <xf numFmtId="4" fontId="18" fillId="27" borderId="377">
      <alignment horizontal="right" vertical="center"/>
    </xf>
    <xf numFmtId="0" fontId="18" fillId="27" borderId="378">
      <alignment horizontal="right" vertical="center"/>
    </xf>
    <xf numFmtId="4" fontId="18" fillId="27" borderId="378">
      <alignment horizontal="right" vertical="center"/>
    </xf>
    <xf numFmtId="0" fontId="33" fillId="49" borderId="381" applyNumberFormat="0" applyAlignment="0" applyProtection="0"/>
    <xf numFmtId="0" fontId="21" fillId="27" borderId="379">
      <alignment horizontal="left" vertical="center" wrapText="1" indent="2"/>
    </xf>
    <xf numFmtId="0" fontId="21" fillId="0" borderId="379">
      <alignment horizontal="left" vertical="center" wrapText="1" indent="2"/>
    </xf>
    <xf numFmtId="0" fontId="21" fillId="25" borderId="377">
      <alignment horizontal="left" vertical="center"/>
    </xf>
    <xf numFmtId="0" fontId="45" fillId="36" borderId="381" applyNumberFormat="0" applyAlignment="0" applyProtection="0"/>
    <xf numFmtId="0" fontId="21" fillId="0" borderId="376">
      <alignment horizontal="right" vertical="center"/>
    </xf>
    <xf numFmtId="4" fontId="21" fillId="0" borderId="376">
      <alignment horizontal="right" vertical="center"/>
    </xf>
    <xf numFmtId="0" fontId="21" fillId="0" borderId="376" applyNumberFormat="0" applyFill="0" applyAlignment="0" applyProtection="0"/>
    <xf numFmtId="0" fontId="49" fillId="49" borderId="181" applyNumberFormat="0" applyAlignment="0" applyProtection="0"/>
    <xf numFmtId="167" fontId="21" fillId="53" borderId="376" applyNumberFormat="0" applyFont="0" applyBorder="0" applyAlignment="0" applyProtection="0">
      <alignment horizontal="right" vertical="center"/>
    </xf>
    <xf numFmtId="0" fontId="21" fillId="26" borderId="376"/>
    <xf numFmtId="4" fontId="21" fillId="26" borderId="376"/>
    <xf numFmtId="0" fontId="52" fillId="0" borderId="382" applyNumberFormat="0" applyFill="0" applyAlignment="0" applyProtection="0"/>
    <xf numFmtId="0" fontId="5" fillId="4" borderId="1" applyNumberFormat="0" applyAlignment="0" applyProtection="0"/>
    <xf numFmtId="0" fontId="1" fillId="11" borderId="0" applyNumberFormat="0" applyBorder="0" applyAlignment="0" applyProtection="0"/>
    <xf numFmtId="0" fontId="1" fillId="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17" borderId="0" applyNumberFormat="0" applyBorder="0" applyAlignment="0" applyProtection="0"/>
    <xf numFmtId="0" fontId="9" fillId="10" borderId="0" applyNumberFormat="0" applyBorder="0" applyAlignment="0" applyProtection="0"/>
    <xf numFmtId="49" fontId="21" fillId="0" borderId="376" applyNumberFormat="0" applyFont="0" applyFill="0" applyBorder="0" applyProtection="0">
      <alignment horizontal="left" vertical="center" indent="2"/>
    </xf>
    <xf numFmtId="49" fontId="21" fillId="0" borderId="377" applyNumberFormat="0" applyFont="0" applyFill="0" applyBorder="0" applyProtection="0">
      <alignment horizontal="left" vertical="center" indent="5"/>
    </xf>
    <xf numFmtId="0" fontId="9" fillId="7" borderId="0" applyNumberFormat="0" applyBorder="0" applyAlignment="0" applyProtection="0"/>
    <xf numFmtId="4" fontId="21" fillId="0" borderId="376" applyFill="0" applyBorder="0" applyProtection="0">
      <alignment horizontal="right" vertical="center"/>
    </xf>
    <xf numFmtId="49" fontId="20" fillId="0" borderId="376" applyNumberFormat="0" applyFill="0" applyBorder="0" applyProtection="0">
      <alignment horizontal="left" vertical="center"/>
    </xf>
    <xf numFmtId="0" fontId="30" fillId="49" borderId="181" applyNumberFormat="0" applyAlignment="0" applyProtection="0"/>
    <xf numFmtId="0" fontId="32" fillId="49" borderId="381" applyNumberFormat="0" applyAlignment="0" applyProtection="0"/>
    <xf numFmtId="0" fontId="37" fillId="0" borderId="382" applyNumberFormat="0" applyFill="0" applyAlignment="0" applyProtection="0"/>
    <xf numFmtId="0" fontId="36" fillId="36" borderId="381" applyNumberFormat="0" applyAlignment="0" applyProtection="0"/>
    <xf numFmtId="0" fontId="21" fillId="27" borderId="379">
      <alignment horizontal="left" vertical="center" wrapText="1" indent="2"/>
    </xf>
    <xf numFmtId="0" fontId="21" fillId="0" borderId="379">
      <alignment horizontal="left" vertical="center" wrapText="1" indent="2"/>
    </xf>
    <xf numFmtId="0" fontId="1" fillId="12" borderId="0" applyNumberFormat="0" applyBorder="0" applyAlignment="0" applyProtection="0"/>
    <xf numFmtId="0" fontId="9" fillId="19"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9" fillId="16" borderId="0" applyNumberFormat="0" applyBorder="0" applyAlignment="0" applyProtection="0"/>
    <xf numFmtId="0" fontId="1" fillId="14" borderId="0" applyNumberFormat="0" applyBorder="0" applyAlignment="0" applyProtection="0"/>
    <xf numFmtId="0" fontId="9" fillId="13"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9" fillId="7" borderId="0" applyNumberFormat="0" applyBorder="0" applyAlignment="0" applyProtection="0"/>
    <xf numFmtId="0" fontId="7" fillId="0" borderId="0" applyNumberFormat="0" applyFill="0" applyBorder="0" applyAlignment="0" applyProtection="0"/>
    <xf numFmtId="0" fontId="8" fillId="0" borderId="3" applyNumberFormat="0" applyFill="0" applyAlignment="0" applyProtection="0"/>
    <xf numFmtId="0" fontId="6" fillId="0" borderId="0" applyNumberFormat="0" applyFill="0" applyBorder="0" applyAlignment="0" applyProtection="0"/>
    <xf numFmtId="4" fontId="18" fillId="27" borderId="376">
      <alignment horizontal="right" vertical="center"/>
    </xf>
    <xf numFmtId="0" fontId="21" fillId="26" borderId="376"/>
    <xf numFmtId="0" fontId="32" fillId="49" borderId="381" applyNumberFormat="0" applyAlignment="0" applyProtection="0"/>
    <xf numFmtId="0" fontId="18" fillId="25" borderId="376">
      <alignment horizontal="right" vertical="center"/>
    </xf>
    <xf numFmtId="0" fontId="21" fillId="0" borderId="376">
      <alignment horizontal="right" vertical="center"/>
    </xf>
    <xf numFmtId="0" fontId="52" fillId="0" borderId="382" applyNumberFormat="0" applyFill="0" applyAlignment="0" applyProtection="0"/>
    <xf numFmtId="0" fontId="21" fillId="25" borderId="377">
      <alignment horizontal="left" vertical="center"/>
    </xf>
    <xf numFmtId="0" fontId="45" fillId="36" borderId="381" applyNumberFormat="0" applyAlignment="0" applyProtection="0"/>
    <xf numFmtId="167" fontId="21" fillId="53" borderId="376" applyNumberFormat="0" applyFont="0" applyBorder="0" applyAlignment="0" applyProtection="0">
      <alignment horizontal="right" vertical="center"/>
    </xf>
    <xf numFmtId="0" fontId="27" fillId="52" borderId="375" applyNumberFormat="0" applyFont="0" applyAlignment="0" applyProtection="0"/>
    <xf numFmtId="0" fontId="21" fillId="0" borderId="379">
      <alignment horizontal="left" vertical="center" wrapText="1" indent="2"/>
    </xf>
    <xf numFmtId="4" fontId="21" fillId="26" borderId="376"/>
    <xf numFmtId="49" fontId="20" fillId="0" borderId="376" applyNumberFormat="0" applyFill="0" applyBorder="0" applyProtection="0">
      <alignment horizontal="left" vertical="center"/>
    </xf>
    <xf numFmtId="0" fontId="21" fillId="0" borderId="376">
      <alignment horizontal="right" vertical="center"/>
    </xf>
    <xf numFmtId="4" fontId="18" fillId="27" borderId="378">
      <alignment horizontal="right" vertical="center"/>
    </xf>
    <xf numFmtId="4" fontId="18" fillId="27" borderId="376">
      <alignment horizontal="right" vertical="center"/>
    </xf>
    <xf numFmtId="4" fontId="18" fillId="27" borderId="376">
      <alignment horizontal="right" vertical="center"/>
    </xf>
    <xf numFmtId="0" fontId="23" fillId="25" borderId="376">
      <alignment horizontal="right" vertical="center"/>
    </xf>
    <xf numFmtId="0" fontId="18" fillId="25" borderId="376">
      <alignment horizontal="right" vertical="center"/>
    </xf>
    <xf numFmtId="49" fontId="21" fillId="0" borderId="376" applyNumberFormat="0" applyFont="0" applyFill="0" applyBorder="0" applyProtection="0">
      <alignment horizontal="left" vertical="center" indent="2"/>
    </xf>
    <xf numFmtId="0" fontId="45" fillId="36" borderId="381" applyNumberFormat="0" applyAlignment="0" applyProtection="0"/>
    <xf numFmtId="0" fontId="30" fillId="49" borderId="181" applyNumberFormat="0" applyAlignment="0" applyProtection="0"/>
    <xf numFmtId="49" fontId="21" fillId="0" borderId="376" applyNumberFormat="0" applyFont="0" applyFill="0" applyBorder="0" applyProtection="0">
      <alignment horizontal="left" vertical="center" indent="2"/>
    </xf>
    <xf numFmtId="0" fontId="36" fillId="36" borderId="381" applyNumberFormat="0" applyAlignment="0" applyProtection="0"/>
    <xf numFmtId="4" fontId="21" fillId="0" borderId="376" applyFill="0" applyBorder="0" applyProtection="0">
      <alignment horizontal="right" vertical="center"/>
    </xf>
    <xf numFmtId="0" fontId="33" fillId="49" borderId="381" applyNumberFormat="0" applyAlignment="0" applyProtection="0"/>
    <xf numFmtId="0" fontId="52" fillId="0" borderId="382" applyNumberFormat="0" applyFill="0" applyAlignment="0" applyProtection="0"/>
    <xf numFmtId="0" fontId="49" fillId="49" borderId="181" applyNumberFormat="0" applyAlignment="0" applyProtection="0"/>
    <xf numFmtId="0" fontId="21" fillId="0" borderId="376" applyNumberFormat="0" applyFill="0" applyAlignment="0" applyProtection="0"/>
    <xf numFmtId="4" fontId="21" fillId="0" borderId="376">
      <alignment horizontal="right" vertical="center"/>
    </xf>
    <xf numFmtId="0" fontId="21" fillId="0" borderId="376">
      <alignment horizontal="right" vertical="center"/>
    </xf>
    <xf numFmtId="0" fontId="45" fillId="36" borderId="381" applyNumberFormat="0" applyAlignment="0" applyProtection="0"/>
    <xf numFmtId="0" fontId="30" fillId="49" borderId="181" applyNumberFormat="0" applyAlignment="0" applyProtection="0"/>
    <xf numFmtId="0" fontId="32" fillId="49" borderId="381" applyNumberFormat="0" applyAlignment="0" applyProtection="0"/>
    <xf numFmtId="0" fontId="21" fillId="27" borderId="379">
      <alignment horizontal="left" vertical="center" wrapText="1" indent="2"/>
    </xf>
    <xf numFmtId="0" fontId="33" fillId="49" borderId="381" applyNumberFormat="0" applyAlignment="0" applyProtection="0"/>
    <xf numFmtId="0" fontId="33" fillId="49" borderId="381" applyNumberFormat="0" applyAlignment="0" applyProtection="0"/>
    <xf numFmtId="4" fontId="18" fillId="27" borderId="377">
      <alignment horizontal="right" vertical="center"/>
    </xf>
    <xf numFmtId="0" fontId="18" fillId="27" borderId="377">
      <alignment horizontal="right" vertical="center"/>
    </xf>
    <xf numFmtId="0" fontId="18" fillId="27" borderId="376">
      <alignment horizontal="right" vertical="center"/>
    </xf>
    <xf numFmtId="4" fontId="23" fillId="25" borderId="376">
      <alignment horizontal="right" vertical="center"/>
    </xf>
    <xf numFmtId="0" fontId="36" fillId="36" borderId="381" applyNumberFormat="0" applyAlignment="0" applyProtection="0"/>
    <xf numFmtId="0" fontId="37" fillId="0" borderId="382" applyNumberFormat="0" applyFill="0" applyAlignment="0" applyProtection="0"/>
    <xf numFmtId="0" fontId="52" fillId="0" borderId="382" applyNumberFormat="0" applyFill="0" applyAlignment="0" applyProtection="0"/>
    <xf numFmtId="0" fontId="27" fillId="52" borderId="375" applyNumberFormat="0" applyFont="0" applyAlignment="0" applyProtection="0"/>
    <xf numFmtId="0" fontId="45" fillId="36" borderId="381" applyNumberFormat="0" applyAlignment="0" applyProtection="0"/>
    <xf numFmtId="49" fontId="20" fillId="0" borderId="376" applyNumberFormat="0" applyFill="0" applyBorder="0" applyProtection="0">
      <alignment horizontal="left" vertical="center"/>
    </xf>
    <xf numFmtId="0" fontId="21" fillId="27" borderId="379">
      <alignment horizontal="left" vertical="center" wrapText="1" indent="2"/>
    </xf>
    <xf numFmtId="0" fontId="33" fillId="49" borderId="381" applyNumberFormat="0" applyAlignment="0" applyProtection="0"/>
    <xf numFmtId="0" fontId="21" fillId="0" borderId="379">
      <alignment horizontal="left" vertical="center" wrapText="1" indent="2"/>
    </xf>
    <xf numFmtId="0" fontId="27" fillId="52" borderId="375" applyNumberFormat="0" applyFont="0" applyAlignment="0" applyProtection="0"/>
    <xf numFmtId="0" fontId="19" fillId="52" borderId="375" applyNumberFormat="0" applyFont="0" applyAlignment="0" applyProtection="0"/>
    <xf numFmtId="0" fontId="49" fillId="49" borderId="181" applyNumberFormat="0" applyAlignment="0" applyProtection="0"/>
    <xf numFmtId="0" fontId="52" fillId="0" borderId="382" applyNumberFormat="0" applyFill="0" applyAlignment="0" applyProtection="0"/>
    <xf numFmtId="4" fontId="21" fillId="26" borderId="376"/>
    <xf numFmtId="0" fontId="18" fillId="27" borderId="376">
      <alignment horizontal="right" vertical="center"/>
    </xf>
    <xf numFmtId="0" fontId="52" fillId="0" borderId="382" applyNumberFormat="0" applyFill="0" applyAlignment="0" applyProtection="0"/>
    <xf numFmtId="4" fontId="18" fillId="27" borderId="378">
      <alignment horizontal="right" vertical="center"/>
    </xf>
    <xf numFmtId="0" fontId="32" fillId="49" borderId="381" applyNumberFormat="0" applyAlignment="0" applyProtection="0"/>
    <xf numFmtId="0" fontId="18" fillId="27" borderId="377">
      <alignment horizontal="right" vertical="center"/>
    </xf>
    <xf numFmtId="0" fontId="33" fillId="49" borderId="381" applyNumberFormat="0" applyAlignment="0" applyProtection="0"/>
    <xf numFmtId="0" fontId="37" fillId="0" borderId="382" applyNumberFormat="0" applyFill="0" applyAlignment="0" applyProtection="0"/>
    <xf numFmtId="0" fontId="27" fillId="52" borderId="375" applyNumberFormat="0" applyFont="0" applyAlignment="0" applyProtection="0"/>
    <xf numFmtId="4" fontId="18" fillId="27" borderId="377">
      <alignment horizontal="right" vertical="center"/>
    </xf>
    <xf numFmtId="0" fontId="21" fillId="27" borderId="379">
      <alignment horizontal="left" vertical="center" wrapText="1" indent="2"/>
    </xf>
    <xf numFmtId="0" fontId="21" fillId="26" borderId="376"/>
    <xf numFmtId="167" fontId="21" fillId="53" borderId="376" applyNumberFormat="0" applyFont="0" applyBorder="0" applyAlignment="0" applyProtection="0">
      <alignment horizontal="right" vertical="center"/>
    </xf>
    <xf numFmtId="0" fontId="21" fillId="0" borderId="376" applyNumberFormat="0" applyFill="0" applyAlignment="0" applyProtection="0"/>
    <xf numFmtId="4" fontId="21" fillId="0" borderId="376" applyFill="0" applyBorder="0" applyProtection="0">
      <alignment horizontal="right" vertical="center"/>
    </xf>
    <xf numFmtId="4" fontId="18" fillId="25" borderId="376">
      <alignment horizontal="right" vertical="center"/>
    </xf>
    <xf numFmtId="0" fontId="37" fillId="0" borderId="382" applyNumberFormat="0" applyFill="0" applyAlignment="0" applyProtection="0"/>
    <xf numFmtId="49" fontId="20" fillId="0" borderId="376" applyNumberFormat="0" applyFill="0" applyBorder="0" applyProtection="0">
      <alignment horizontal="left" vertical="center"/>
    </xf>
    <xf numFmtId="49" fontId="21" fillId="0" borderId="377" applyNumberFormat="0" applyFont="0" applyFill="0" applyBorder="0" applyProtection="0">
      <alignment horizontal="left" vertical="center" indent="5"/>
    </xf>
    <xf numFmtId="0" fontId="21" fillId="25" borderId="377">
      <alignment horizontal="left" vertical="center"/>
    </xf>
    <xf numFmtId="0" fontId="33" fillId="49" borderId="381" applyNumberFormat="0" applyAlignment="0" applyProtection="0"/>
    <xf numFmtId="4" fontId="18" fillId="27" borderId="378">
      <alignment horizontal="right" vertical="center"/>
    </xf>
    <xf numFmtId="0" fontId="45" fillId="36" borderId="381" applyNumberFormat="0" applyAlignment="0" applyProtection="0"/>
    <xf numFmtId="0" fontId="45" fillId="36" borderId="381" applyNumberFormat="0" applyAlignment="0" applyProtection="0"/>
    <xf numFmtId="0" fontId="27" fillId="52" borderId="375" applyNumberFormat="0" applyFont="0" applyAlignment="0" applyProtection="0"/>
    <xf numFmtId="0" fontId="49" fillId="49" borderId="181" applyNumberFormat="0" applyAlignment="0" applyProtection="0"/>
    <xf numFmtId="0" fontId="52" fillId="0" borderId="382" applyNumberFormat="0" applyFill="0" applyAlignment="0" applyProtection="0"/>
    <xf numFmtId="0" fontId="18" fillId="27" borderId="376">
      <alignment horizontal="right" vertical="center"/>
    </xf>
    <xf numFmtId="0" fontId="19" fillId="52" borderId="375" applyNumberFormat="0" applyFont="0" applyAlignment="0" applyProtection="0"/>
    <xf numFmtId="4" fontId="21" fillId="0" borderId="376">
      <alignment horizontal="right" vertical="center"/>
    </xf>
    <xf numFmtId="0" fontId="52" fillId="0" borderId="382" applyNumberFormat="0" applyFill="0" applyAlignment="0" applyProtection="0"/>
    <xf numFmtId="0" fontId="18" fillId="27" borderId="376">
      <alignment horizontal="right" vertical="center"/>
    </xf>
    <xf numFmtId="0" fontId="18" fillId="27" borderId="376">
      <alignment horizontal="right" vertical="center"/>
    </xf>
    <xf numFmtId="4" fontId="23" fillId="25" borderId="376">
      <alignment horizontal="right" vertical="center"/>
    </xf>
    <xf numFmtId="0" fontId="18" fillId="25" borderId="376">
      <alignment horizontal="right" vertical="center"/>
    </xf>
    <xf numFmtId="4" fontId="18" fillId="25" borderId="376">
      <alignment horizontal="right" vertical="center"/>
    </xf>
    <xf numFmtId="0" fontId="23" fillId="25" borderId="376">
      <alignment horizontal="right" vertical="center"/>
    </xf>
    <xf numFmtId="4" fontId="23" fillId="25" borderId="376">
      <alignment horizontal="right" vertical="center"/>
    </xf>
    <xf numFmtId="0" fontId="18" fillId="27" borderId="376">
      <alignment horizontal="right" vertical="center"/>
    </xf>
    <xf numFmtId="4" fontId="18" fillId="27" borderId="376">
      <alignment horizontal="right" vertical="center"/>
    </xf>
    <xf numFmtId="0" fontId="18" fillId="27" borderId="376">
      <alignment horizontal="right" vertical="center"/>
    </xf>
    <xf numFmtId="4" fontId="18" fillId="27" borderId="376">
      <alignment horizontal="right" vertical="center"/>
    </xf>
    <xf numFmtId="0" fontId="18" fillId="27" borderId="377">
      <alignment horizontal="right" vertical="center"/>
    </xf>
    <xf numFmtId="4" fontId="18" fillId="27" borderId="377">
      <alignment horizontal="right" vertical="center"/>
    </xf>
    <xf numFmtId="0" fontId="18" fillId="27" borderId="378">
      <alignment horizontal="right" vertical="center"/>
    </xf>
    <xf numFmtId="4" fontId="18" fillId="27" borderId="378">
      <alignment horizontal="right" vertical="center"/>
    </xf>
    <xf numFmtId="0" fontId="33" fillId="49" borderId="381" applyNumberFormat="0" applyAlignment="0" applyProtection="0"/>
    <xf numFmtId="0" fontId="21" fillId="27" borderId="379">
      <alignment horizontal="left" vertical="center" wrapText="1" indent="2"/>
    </xf>
    <xf numFmtId="0" fontId="21" fillId="0" borderId="379">
      <alignment horizontal="left" vertical="center" wrapText="1" indent="2"/>
    </xf>
    <xf numFmtId="0" fontId="21" fillId="25" borderId="377">
      <alignment horizontal="left" vertical="center"/>
    </xf>
    <xf numFmtId="0" fontId="45" fillId="36" borderId="381" applyNumberFormat="0" applyAlignment="0" applyProtection="0"/>
    <xf numFmtId="0" fontId="21" fillId="0" borderId="376">
      <alignment horizontal="right" vertical="center"/>
    </xf>
    <xf numFmtId="4" fontId="21" fillId="0" borderId="376">
      <alignment horizontal="right" vertical="center"/>
    </xf>
    <xf numFmtId="0" fontId="21" fillId="0" borderId="376" applyNumberFormat="0" applyFill="0" applyAlignment="0" applyProtection="0"/>
    <xf numFmtId="0" fontId="49" fillId="49" borderId="181" applyNumberFormat="0" applyAlignment="0" applyProtection="0"/>
    <xf numFmtId="167" fontId="21" fillId="53" borderId="376" applyNumberFormat="0" applyFont="0" applyBorder="0" applyAlignment="0" applyProtection="0">
      <alignment horizontal="right" vertical="center"/>
    </xf>
    <xf numFmtId="0" fontId="21" fillId="26" borderId="376"/>
    <xf numFmtId="4" fontId="21" fillId="26" borderId="376"/>
    <xf numFmtId="0" fontId="52" fillId="0" borderId="382" applyNumberFormat="0" applyFill="0" applyAlignment="0" applyProtection="0"/>
    <xf numFmtId="0" fontId="19" fillId="52" borderId="375" applyNumberFormat="0" applyFont="0" applyAlignment="0" applyProtection="0"/>
    <xf numFmtId="0" fontId="27" fillId="52" borderId="375" applyNumberFormat="0" applyFont="0" applyAlignment="0" applyProtection="0"/>
    <xf numFmtId="0" fontId="21" fillId="0" borderId="376" applyNumberFormat="0" applyFill="0" applyAlignment="0" applyProtection="0"/>
    <xf numFmtId="0" fontId="37" fillId="0" borderId="382" applyNumberFormat="0" applyFill="0" applyAlignment="0" applyProtection="0"/>
    <xf numFmtId="0" fontId="52" fillId="0" borderId="382" applyNumberFormat="0" applyFill="0" applyAlignment="0" applyProtection="0"/>
    <xf numFmtId="0" fontId="36" fillId="36" borderId="381" applyNumberFormat="0" applyAlignment="0" applyProtection="0"/>
    <xf numFmtId="0" fontId="33" fillId="49" borderId="381" applyNumberFormat="0" applyAlignment="0" applyProtection="0"/>
    <xf numFmtId="4" fontId="23" fillId="25" borderId="376">
      <alignment horizontal="right" vertical="center"/>
    </xf>
    <xf numFmtId="0" fontId="18" fillId="25" borderId="376">
      <alignment horizontal="right" vertical="center"/>
    </xf>
    <xf numFmtId="167" fontId="21" fillId="53" borderId="376" applyNumberFormat="0" applyFont="0" applyBorder="0" applyAlignment="0" applyProtection="0">
      <alignment horizontal="right" vertical="center"/>
    </xf>
    <xf numFmtId="0" fontId="37" fillId="0" borderId="382" applyNumberFormat="0" applyFill="0" applyAlignment="0" applyProtection="0"/>
    <xf numFmtId="49" fontId="21" fillId="0" borderId="376" applyNumberFormat="0" applyFont="0" applyFill="0" applyBorder="0" applyProtection="0">
      <alignment horizontal="left" vertical="center" indent="2"/>
    </xf>
    <xf numFmtId="49" fontId="21" fillId="0" borderId="377" applyNumberFormat="0" applyFont="0" applyFill="0" applyBorder="0" applyProtection="0">
      <alignment horizontal="left" vertical="center" indent="5"/>
    </xf>
    <xf numFmtId="49" fontId="21" fillId="0" borderId="376" applyNumberFormat="0" applyFont="0" applyFill="0" applyBorder="0" applyProtection="0">
      <alignment horizontal="left" vertical="center" indent="2"/>
    </xf>
    <xf numFmtId="4" fontId="21" fillId="0" borderId="376" applyFill="0" applyBorder="0" applyProtection="0">
      <alignment horizontal="right" vertical="center"/>
    </xf>
    <xf numFmtId="49" fontId="20" fillId="0" borderId="376" applyNumberFormat="0" applyFill="0" applyBorder="0" applyProtection="0">
      <alignment horizontal="left" vertical="center"/>
    </xf>
    <xf numFmtId="0" fontId="21" fillId="0" borderId="379">
      <alignment horizontal="left" vertical="center" wrapText="1" indent="2"/>
    </xf>
    <xf numFmtId="0" fontId="49" fillId="49" borderId="181" applyNumberFormat="0" applyAlignment="0" applyProtection="0"/>
    <xf numFmtId="0" fontId="18" fillId="27" borderId="378">
      <alignment horizontal="right" vertical="center"/>
    </xf>
    <xf numFmtId="0" fontId="36" fillId="36" borderId="381" applyNumberFormat="0" applyAlignment="0" applyProtection="0"/>
    <xf numFmtId="0" fontId="18" fillId="27" borderId="378">
      <alignment horizontal="right" vertical="center"/>
    </xf>
    <xf numFmtId="4" fontId="18" fillId="27" borderId="376">
      <alignment horizontal="right" vertical="center"/>
    </xf>
    <xf numFmtId="0" fontId="18" fillId="27" borderId="376">
      <alignment horizontal="right" vertical="center"/>
    </xf>
    <xf numFmtId="0" fontId="30" fillId="49" borderId="181" applyNumberFormat="0" applyAlignment="0" applyProtection="0"/>
    <xf numFmtId="0" fontId="32" fillId="49" borderId="381" applyNumberFormat="0" applyAlignment="0" applyProtection="0"/>
    <xf numFmtId="0" fontId="37" fillId="0" borderId="382" applyNumberFormat="0" applyFill="0" applyAlignment="0" applyProtection="0"/>
    <xf numFmtId="0" fontId="21" fillId="26" borderId="376"/>
    <xf numFmtId="4" fontId="21" fillId="26" borderId="376"/>
    <xf numFmtId="4" fontId="18" fillId="27" borderId="376">
      <alignment horizontal="right" vertical="center"/>
    </xf>
    <xf numFmtId="0" fontId="23" fillId="25" borderId="376">
      <alignment horizontal="right" vertical="center"/>
    </xf>
    <xf numFmtId="0" fontId="36" fillId="36" borderId="381" applyNumberFormat="0" applyAlignment="0" applyProtection="0"/>
    <xf numFmtId="0" fontId="33" fillId="49" borderId="381" applyNumberFormat="0" applyAlignment="0" applyProtection="0"/>
    <xf numFmtId="4" fontId="21" fillId="0" borderId="376">
      <alignment horizontal="right" vertical="center"/>
    </xf>
    <xf numFmtId="0" fontId="21" fillId="27" borderId="379">
      <alignment horizontal="left" vertical="center" wrapText="1" indent="2"/>
    </xf>
    <xf numFmtId="0" fontId="21" fillId="0" borderId="379">
      <alignment horizontal="left" vertical="center" wrapText="1" indent="2"/>
    </xf>
    <xf numFmtId="0" fontId="49" fillId="49" borderId="181" applyNumberFormat="0" applyAlignment="0" applyProtection="0"/>
    <xf numFmtId="0" fontId="45" fillId="36" borderId="381" applyNumberFormat="0" applyAlignment="0" applyProtection="0"/>
    <xf numFmtId="0" fontId="32" fillId="49" borderId="381" applyNumberFormat="0" applyAlignment="0" applyProtection="0"/>
    <xf numFmtId="0" fontId="30" fillId="49" borderId="181" applyNumberFormat="0" applyAlignment="0" applyProtection="0"/>
    <xf numFmtId="0" fontId="18" fillId="27" borderId="378">
      <alignment horizontal="right" vertical="center"/>
    </xf>
    <xf numFmtId="0" fontId="23" fillId="25" borderId="376">
      <alignment horizontal="right" vertical="center"/>
    </xf>
    <xf numFmtId="4" fontId="18" fillId="25" borderId="376">
      <alignment horizontal="right" vertical="center"/>
    </xf>
    <xf numFmtId="4" fontId="18" fillId="27" borderId="376">
      <alignment horizontal="right" vertical="center"/>
    </xf>
    <xf numFmtId="49" fontId="21" fillId="0" borderId="377" applyNumberFormat="0" applyFont="0" applyFill="0" applyBorder="0" applyProtection="0">
      <alignment horizontal="left" vertical="center" indent="5"/>
    </xf>
    <xf numFmtId="4" fontId="21" fillId="0" borderId="376" applyFill="0" applyBorder="0" applyProtection="0">
      <alignment horizontal="right" vertical="center"/>
    </xf>
    <xf numFmtId="4" fontId="18" fillId="25" borderId="376">
      <alignment horizontal="right" vertical="center"/>
    </xf>
    <xf numFmtId="0" fontId="45" fillId="36" borderId="381" applyNumberFormat="0" applyAlignment="0" applyProtection="0"/>
    <xf numFmtId="0" fontId="36" fillId="36" borderId="381" applyNumberFormat="0" applyAlignment="0" applyProtection="0"/>
    <xf numFmtId="0" fontId="32" fillId="49" borderId="381" applyNumberFormat="0" applyAlignment="0" applyProtection="0"/>
    <xf numFmtId="0" fontId="21" fillId="27" borderId="379">
      <alignment horizontal="left" vertical="center" wrapText="1" indent="2"/>
    </xf>
    <xf numFmtId="0" fontId="21" fillId="0" borderId="379">
      <alignment horizontal="left" vertical="center" wrapText="1" indent="2"/>
    </xf>
    <xf numFmtId="0" fontId="21" fillId="27" borderId="379">
      <alignment horizontal="left" vertical="center" wrapText="1" indent="2"/>
    </xf>
    <xf numFmtId="0" fontId="21" fillId="0" borderId="379">
      <alignment horizontal="left" vertical="center" wrapText="1" indent="2"/>
    </xf>
    <xf numFmtId="0" fontId="30" fillId="49" borderId="181" applyNumberFormat="0" applyAlignment="0" applyProtection="0"/>
    <xf numFmtId="0" fontId="32" fillId="49" borderId="381" applyNumberFormat="0" applyAlignment="0" applyProtection="0"/>
    <xf numFmtId="0" fontId="33" fillId="49" borderId="381" applyNumberFormat="0" applyAlignment="0" applyProtection="0"/>
    <xf numFmtId="0" fontId="36" fillId="36" borderId="381" applyNumberFormat="0" applyAlignment="0" applyProtection="0"/>
    <xf numFmtId="0" fontId="37" fillId="0" borderId="382" applyNumberFormat="0" applyFill="0" applyAlignment="0" applyProtection="0"/>
    <xf numFmtId="0" fontId="45" fillId="36" borderId="381" applyNumberFormat="0" applyAlignment="0" applyProtection="0"/>
    <xf numFmtId="0" fontId="27" fillId="52" borderId="375" applyNumberFormat="0" applyFont="0" applyAlignment="0" applyProtection="0"/>
    <xf numFmtId="0" fontId="19" fillId="52" borderId="375" applyNumberFormat="0" applyFont="0" applyAlignment="0" applyProtection="0"/>
    <xf numFmtId="0" fontId="49" fillId="49" borderId="181" applyNumberFormat="0" applyAlignment="0" applyProtection="0"/>
    <xf numFmtId="0" fontId="52" fillId="0" borderId="382" applyNumberFormat="0" applyFill="0" applyAlignment="0" applyProtection="0"/>
    <xf numFmtId="0" fontId="33" fillId="49" borderId="381" applyNumberFormat="0" applyAlignment="0" applyProtection="0"/>
    <xf numFmtId="0" fontId="45" fillId="36" borderId="381" applyNumberFormat="0" applyAlignment="0" applyProtection="0"/>
    <xf numFmtId="0" fontId="27" fillId="52" borderId="375" applyNumberFormat="0" applyFont="0" applyAlignment="0" applyProtection="0"/>
    <xf numFmtId="0" fontId="49" fillId="49" borderId="181" applyNumberFormat="0" applyAlignment="0" applyProtection="0"/>
    <xf numFmtId="0" fontId="52" fillId="0" borderId="382" applyNumberFormat="0" applyFill="0" applyAlignment="0" applyProtection="0"/>
    <xf numFmtId="0" fontId="33" fillId="49" borderId="381" applyNumberFormat="0" applyAlignment="0" applyProtection="0"/>
    <xf numFmtId="0" fontId="45" fillId="36" borderId="381" applyNumberFormat="0" applyAlignment="0" applyProtection="0"/>
    <xf numFmtId="0" fontId="49" fillId="49" borderId="181" applyNumberFormat="0" applyAlignment="0" applyProtection="0"/>
    <xf numFmtId="0" fontId="52" fillId="0" borderId="382" applyNumberFormat="0" applyFill="0" applyAlignment="0" applyProtection="0"/>
    <xf numFmtId="0" fontId="30" fillId="49" borderId="181" applyNumberFormat="0" applyAlignment="0" applyProtection="0"/>
    <xf numFmtId="0" fontId="32" fillId="49" borderId="381" applyNumberFormat="0" applyAlignment="0" applyProtection="0"/>
    <xf numFmtId="0" fontId="37" fillId="0" borderId="382" applyNumberFormat="0" applyFill="0" applyAlignment="0" applyProtection="0"/>
    <xf numFmtId="49" fontId="21" fillId="0" borderId="376" applyNumberFormat="0" applyFont="0" applyFill="0" applyBorder="0" applyProtection="0">
      <alignment horizontal="left" vertical="center" indent="2"/>
    </xf>
    <xf numFmtId="0" fontId="18" fillId="25" borderId="376">
      <alignment horizontal="right" vertical="center"/>
    </xf>
    <xf numFmtId="4" fontId="18" fillId="25" borderId="376">
      <alignment horizontal="right" vertical="center"/>
    </xf>
    <xf numFmtId="0" fontId="23" fillId="25" borderId="376">
      <alignment horizontal="right" vertical="center"/>
    </xf>
    <xf numFmtId="4" fontId="23" fillId="25" borderId="376">
      <alignment horizontal="right" vertical="center"/>
    </xf>
    <xf numFmtId="0" fontId="18" fillId="27" borderId="376">
      <alignment horizontal="right" vertical="center"/>
    </xf>
    <xf numFmtId="4" fontId="18" fillId="27" borderId="376">
      <alignment horizontal="right" vertical="center"/>
    </xf>
    <xf numFmtId="0" fontId="18" fillId="27" borderId="376">
      <alignment horizontal="right" vertical="center"/>
    </xf>
    <xf numFmtId="4" fontId="18" fillId="27" borderId="376">
      <alignment horizontal="right" vertical="center"/>
    </xf>
    <xf numFmtId="0" fontId="36" fillId="36" borderId="381" applyNumberFormat="0" applyAlignment="0" applyProtection="0"/>
    <xf numFmtId="0" fontId="21" fillId="0" borderId="376">
      <alignment horizontal="right" vertical="center"/>
    </xf>
    <xf numFmtId="4" fontId="21" fillId="0" borderId="376">
      <alignment horizontal="right" vertical="center"/>
    </xf>
    <xf numFmtId="4" fontId="21" fillId="0" borderId="376" applyFill="0" applyBorder="0" applyProtection="0">
      <alignment horizontal="right" vertical="center"/>
    </xf>
    <xf numFmtId="49" fontId="20" fillId="0" borderId="376" applyNumberFormat="0" applyFill="0" applyBorder="0" applyProtection="0">
      <alignment horizontal="left" vertical="center"/>
    </xf>
    <xf numFmtId="0" fontId="21" fillId="0" borderId="376" applyNumberFormat="0" applyFill="0" applyAlignment="0" applyProtection="0"/>
    <xf numFmtId="167" fontId="21" fillId="53" borderId="376" applyNumberFormat="0" applyFont="0" applyBorder="0" applyAlignment="0" applyProtection="0">
      <alignment horizontal="right" vertical="center"/>
    </xf>
    <xf numFmtId="0" fontId="21" fillId="26" borderId="376"/>
    <xf numFmtId="4" fontId="21" fillId="26" borderId="376"/>
    <xf numFmtId="4" fontId="18" fillId="27" borderId="376">
      <alignment horizontal="right" vertical="center"/>
    </xf>
    <xf numFmtId="0" fontId="21" fillId="26" borderId="376"/>
    <xf numFmtId="0" fontId="32" fillId="49" borderId="381" applyNumberFormat="0" applyAlignment="0" applyProtection="0"/>
    <xf numFmtId="0" fontId="18" fillId="25" borderId="376">
      <alignment horizontal="right" vertical="center"/>
    </xf>
    <xf numFmtId="0" fontId="21" fillId="0" borderId="376">
      <alignment horizontal="right" vertical="center"/>
    </xf>
    <xf numFmtId="0" fontId="52" fillId="0" borderId="382" applyNumberFormat="0" applyFill="0" applyAlignment="0" applyProtection="0"/>
    <xf numFmtId="0" fontId="21" fillId="25" borderId="377">
      <alignment horizontal="left" vertical="center"/>
    </xf>
    <xf numFmtId="0" fontId="45" fillId="36" borderId="381" applyNumberFormat="0" applyAlignment="0" applyProtection="0"/>
    <xf numFmtId="167" fontId="21" fillId="53" borderId="376" applyNumberFormat="0" applyFont="0" applyBorder="0" applyAlignment="0" applyProtection="0">
      <alignment horizontal="right" vertical="center"/>
    </xf>
    <xf numFmtId="0" fontId="27" fillId="52" borderId="375" applyNumberFormat="0" applyFont="0" applyAlignment="0" applyProtection="0"/>
    <xf numFmtId="0" fontId="21" fillId="0" borderId="379">
      <alignment horizontal="left" vertical="center" wrapText="1" indent="2"/>
    </xf>
    <xf numFmtId="4" fontId="21" fillId="26" borderId="376"/>
    <xf numFmtId="49" fontId="20" fillId="0" borderId="376" applyNumberFormat="0" applyFill="0" applyBorder="0" applyProtection="0">
      <alignment horizontal="left" vertical="center"/>
    </xf>
    <xf numFmtId="0" fontId="21" fillId="0" borderId="376">
      <alignment horizontal="right" vertical="center"/>
    </xf>
    <xf numFmtId="4" fontId="18" fillId="27" borderId="378">
      <alignment horizontal="right" vertical="center"/>
    </xf>
    <xf numFmtId="4" fontId="18" fillId="27" borderId="376">
      <alignment horizontal="right" vertical="center"/>
    </xf>
    <xf numFmtId="4" fontId="18" fillId="27" borderId="376">
      <alignment horizontal="right" vertical="center"/>
    </xf>
    <xf numFmtId="0" fontId="23" fillId="25" borderId="376">
      <alignment horizontal="right" vertical="center"/>
    </xf>
    <xf numFmtId="0" fontId="18" fillId="25" borderId="376">
      <alignment horizontal="right" vertical="center"/>
    </xf>
    <xf numFmtId="49" fontId="21" fillId="0" borderId="376" applyNumberFormat="0" applyFont="0" applyFill="0" applyBorder="0" applyProtection="0">
      <alignment horizontal="left" vertical="center" indent="2"/>
    </xf>
    <xf numFmtId="0" fontId="45" fillId="36" borderId="381" applyNumberFormat="0" applyAlignment="0" applyProtection="0"/>
    <xf numFmtId="0" fontId="30" fillId="49" borderId="181" applyNumberFormat="0" applyAlignment="0" applyProtection="0"/>
    <xf numFmtId="49" fontId="21" fillId="0" borderId="376" applyNumberFormat="0" applyFont="0" applyFill="0" applyBorder="0" applyProtection="0">
      <alignment horizontal="left" vertical="center" indent="2"/>
    </xf>
    <xf numFmtId="0" fontId="36" fillId="36" borderId="381" applyNumberFormat="0" applyAlignment="0" applyProtection="0"/>
    <xf numFmtId="4" fontId="21" fillId="0" borderId="376" applyFill="0" applyBorder="0" applyProtection="0">
      <alignment horizontal="right" vertical="center"/>
    </xf>
    <xf numFmtId="0" fontId="33" fillId="49" borderId="381" applyNumberFormat="0" applyAlignment="0" applyProtection="0"/>
    <xf numFmtId="0" fontId="52" fillId="0" borderId="382" applyNumberFormat="0" applyFill="0" applyAlignment="0" applyProtection="0"/>
    <xf numFmtId="0" fontId="49" fillId="49" borderId="181" applyNumberFormat="0" applyAlignment="0" applyProtection="0"/>
    <xf numFmtId="0" fontId="21" fillId="0" borderId="376" applyNumberFormat="0" applyFill="0" applyAlignment="0" applyProtection="0"/>
    <xf numFmtId="4" fontId="21" fillId="0" borderId="376">
      <alignment horizontal="right" vertical="center"/>
    </xf>
    <xf numFmtId="0" fontId="21" fillId="0" borderId="376">
      <alignment horizontal="right" vertical="center"/>
    </xf>
    <xf numFmtId="0" fontId="45" fillId="36" borderId="381" applyNumberFormat="0" applyAlignment="0" applyProtection="0"/>
    <xf numFmtId="0" fontId="30" fillId="49" borderId="181" applyNumberFormat="0" applyAlignment="0" applyProtection="0"/>
    <xf numFmtId="0" fontId="32" fillId="49" borderId="381" applyNumberFormat="0" applyAlignment="0" applyProtection="0"/>
    <xf numFmtId="0" fontId="21" fillId="27" borderId="379">
      <alignment horizontal="left" vertical="center" wrapText="1" indent="2"/>
    </xf>
    <xf numFmtId="0" fontId="33" fillId="49" borderId="381" applyNumberFormat="0" applyAlignment="0" applyProtection="0"/>
    <xf numFmtId="0" fontId="33" fillId="49" borderId="381" applyNumberFormat="0" applyAlignment="0" applyProtection="0"/>
    <xf numFmtId="4" fontId="18" fillId="27" borderId="377">
      <alignment horizontal="right" vertical="center"/>
    </xf>
    <xf numFmtId="0" fontId="18" fillId="27" borderId="377">
      <alignment horizontal="right" vertical="center"/>
    </xf>
    <xf numFmtId="0" fontId="18" fillId="27" borderId="376">
      <alignment horizontal="right" vertical="center"/>
    </xf>
    <xf numFmtId="4" fontId="23" fillId="25" borderId="376">
      <alignment horizontal="right" vertical="center"/>
    </xf>
    <xf numFmtId="0" fontId="36" fillId="36" borderId="381" applyNumberFormat="0" applyAlignment="0" applyProtection="0"/>
    <xf numFmtId="0" fontId="37" fillId="0" borderId="382" applyNumberFormat="0" applyFill="0" applyAlignment="0" applyProtection="0"/>
    <xf numFmtId="0" fontId="52" fillId="0" borderId="382" applyNumberFormat="0" applyFill="0" applyAlignment="0" applyProtection="0"/>
    <xf numFmtId="0" fontId="27" fillId="52" borderId="375" applyNumberFormat="0" applyFont="0" applyAlignment="0" applyProtection="0"/>
    <xf numFmtId="0" fontId="45" fillId="36" borderId="381" applyNumberFormat="0" applyAlignment="0" applyProtection="0"/>
    <xf numFmtId="49" fontId="20" fillId="0" borderId="376" applyNumberFormat="0" applyFill="0" applyBorder="0" applyProtection="0">
      <alignment horizontal="left" vertical="center"/>
    </xf>
    <xf numFmtId="0" fontId="21" fillId="27" borderId="379">
      <alignment horizontal="left" vertical="center" wrapText="1" indent="2"/>
    </xf>
    <xf numFmtId="0" fontId="33" fillId="49" borderId="381" applyNumberFormat="0" applyAlignment="0" applyProtection="0"/>
    <xf numFmtId="0" fontId="21" fillId="0" borderId="379">
      <alignment horizontal="left" vertical="center" wrapText="1" indent="2"/>
    </xf>
    <xf numFmtId="0" fontId="27" fillId="52" borderId="375" applyNumberFormat="0" applyFont="0" applyAlignment="0" applyProtection="0"/>
    <xf numFmtId="0" fontId="19" fillId="52" borderId="375" applyNumberFormat="0" applyFont="0" applyAlignment="0" applyProtection="0"/>
    <xf numFmtId="0" fontId="49" fillId="49" borderId="181" applyNumberFormat="0" applyAlignment="0" applyProtection="0"/>
    <xf numFmtId="0" fontId="52" fillId="0" borderId="382" applyNumberFormat="0" applyFill="0" applyAlignment="0" applyProtection="0"/>
    <xf numFmtId="4" fontId="21" fillId="26" borderId="376"/>
    <xf numFmtId="0" fontId="18" fillId="27" borderId="376">
      <alignment horizontal="right" vertical="center"/>
    </xf>
    <xf numFmtId="0" fontId="52" fillId="0" borderId="382" applyNumberFormat="0" applyFill="0" applyAlignment="0" applyProtection="0"/>
    <xf numFmtId="4" fontId="18" fillId="27" borderId="378">
      <alignment horizontal="right" vertical="center"/>
    </xf>
    <xf numFmtId="0" fontId="32" fillId="49" borderId="381" applyNumberFormat="0" applyAlignment="0" applyProtection="0"/>
    <xf numFmtId="0" fontId="18" fillId="27" borderId="377">
      <alignment horizontal="right" vertical="center"/>
    </xf>
    <xf numFmtId="0" fontId="33" fillId="49" borderId="381" applyNumberFormat="0" applyAlignment="0" applyProtection="0"/>
    <xf numFmtId="0" fontId="37" fillId="0" borderId="382" applyNumberFormat="0" applyFill="0" applyAlignment="0" applyProtection="0"/>
    <xf numFmtId="0" fontId="27" fillId="52" borderId="375" applyNumberFormat="0" applyFont="0" applyAlignment="0" applyProtection="0"/>
    <xf numFmtId="4" fontId="18" fillId="27" borderId="377">
      <alignment horizontal="right" vertical="center"/>
    </xf>
    <xf numFmtId="0" fontId="21" fillId="27" borderId="379">
      <alignment horizontal="left" vertical="center" wrapText="1" indent="2"/>
    </xf>
    <xf numFmtId="0" fontId="21" fillId="26" borderId="376"/>
    <xf numFmtId="167" fontId="21" fillId="53" borderId="376" applyNumberFormat="0" applyFont="0" applyBorder="0" applyAlignment="0" applyProtection="0">
      <alignment horizontal="right" vertical="center"/>
    </xf>
    <xf numFmtId="0" fontId="21" fillId="0" borderId="376" applyNumberFormat="0" applyFill="0" applyAlignment="0" applyProtection="0"/>
    <xf numFmtId="4" fontId="21" fillId="0" borderId="376" applyFill="0" applyBorder="0" applyProtection="0">
      <alignment horizontal="right" vertical="center"/>
    </xf>
    <xf numFmtId="4" fontId="18" fillId="25" borderId="376">
      <alignment horizontal="right" vertical="center"/>
    </xf>
    <xf numFmtId="0" fontId="37" fillId="0" borderId="382" applyNumberFormat="0" applyFill="0" applyAlignment="0" applyProtection="0"/>
    <xf numFmtId="49" fontId="20" fillId="0" borderId="376" applyNumberFormat="0" applyFill="0" applyBorder="0" applyProtection="0">
      <alignment horizontal="left" vertical="center"/>
    </xf>
    <xf numFmtId="49" fontId="21" fillId="0" borderId="377" applyNumberFormat="0" applyFont="0" applyFill="0" applyBorder="0" applyProtection="0">
      <alignment horizontal="left" vertical="center" indent="5"/>
    </xf>
    <xf numFmtId="0" fontId="21" fillId="25" borderId="377">
      <alignment horizontal="left" vertical="center"/>
    </xf>
    <xf numFmtId="0" fontId="33" fillId="49" borderId="381" applyNumberFormat="0" applyAlignment="0" applyProtection="0"/>
    <xf numFmtId="4" fontId="18" fillId="27" borderId="378">
      <alignment horizontal="right" vertical="center"/>
    </xf>
    <xf numFmtId="0" fontId="45" fillId="36" borderId="381" applyNumberFormat="0" applyAlignment="0" applyProtection="0"/>
    <xf numFmtId="0" fontId="45" fillId="36" borderId="381" applyNumberFormat="0" applyAlignment="0" applyProtection="0"/>
    <xf numFmtId="0" fontId="27" fillId="52" borderId="375" applyNumberFormat="0" applyFont="0" applyAlignment="0" applyProtection="0"/>
    <xf numFmtId="0" fontId="49" fillId="49" borderId="181" applyNumberFormat="0" applyAlignment="0" applyProtection="0"/>
    <xf numFmtId="0" fontId="52" fillId="0" borderId="382" applyNumberFormat="0" applyFill="0" applyAlignment="0" applyProtection="0"/>
    <xf numFmtId="0" fontId="18" fillId="27" borderId="376">
      <alignment horizontal="right" vertical="center"/>
    </xf>
    <xf numFmtId="0" fontId="19" fillId="52" borderId="375" applyNumberFormat="0" applyFont="0" applyAlignment="0" applyProtection="0"/>
    <xf numFmtId="4" fontId="21" fillId="0" borderId="376">
      <alignment horizontal="right" vertical="center"/>
    </xf>
    <xf numFmtId="0" fontId="52" fillId="0" borderId="382" applyNumberFormat="0" applyFill="0" applyAlignment="0" applyProtection="0"/>
    <xf numFmtId="0" fontId="18" fillId="27" borderId="376">
      <alignment horizontal="right" vertical="center"/>
    </xf>
    <xf numFmtId="0" fontId="18" fillId="27" borderId="376">
      <alignment horizontal="right" vertical="center"/>
    </xf>
    <xf numFmtId="4" fontId="23" fillId="25" borderId="376">
      <alignment horizontal="right" vertical="center"/>
    </xf>
    <xf numFmtId="0" fontId="18" fillId="25" borderId="376">
      <alignment horizontal="right" vertical="center"/>
    </xf>
    <xf numFmtId="4" fontId="18" fillId="25" borderId="376">
      <alignment horizontal="right" vertical="center"/>
    </xf>
    <xf numFmtId="0" fontId="23" fillId="25" borderId="376">
      <alignment horizontal="right" vertical="center"/>
    </xf>
    <xf numFmtId="4" fontId="23" fillId="25" borderId="376">
      <alignment horizontal="right" vertical="center"/>
    </xf>
    <xf numFmtId="0" fontId="18" fillId="27" borderId="376">
      <alignment horizontal="right" vertical="center"/>
    </xf>
    <xf numFmtId="4" fontId="18" fillId="27" borderId="376">
      <alignment horizontal="right" vertical="center"/>
    </xf>
    <xf numFmtId="0" fontId="18" fillId="27" borderId="376">
      <alignment horizontal="right" vertical="center"/>
    </xf>
    <xf numFmtId="4" fontId="18" fillId="27" borderId="376">
      <alignment horizontal="right" vertical="center"/>
    </xf>
    <xf numFmtId="0" fontId="18" fillId="27" borderId="377">
      <alignment horizontal="right" vertical="center"/>
    </xf>
    <xf numFmtId="4" fontId="18" fillId="27" borderId="377">
      <alignment horizontal="right" vertical="center"/>
    </xf>
    <xf numFmtId="0" fontId="18" fillId="27" borderId="378">
      <alignment horizontal="right" vertical="center"/>
    </xf>
    <xf numFmtId="4" fontId="18" fillId="27" borderId="378">
      <alignment horizontal="right" vertical="center"/>
    </xf>
    <xf numFmtId="0" fontId="33" fillId="49" borderId="381" applyNumberFormat="0" applyAlignment="0" applyProtection="0"/>
    <xf numFmtId="0" fontId="21" fillId="27" borderId="379">
      <alignment horizontal="left" vertical="center" wrapText="1" indent="2"/>
    </xf>
    <xf numFmtId="0" fontId="21" fillId="0" borderId="379">
      <alignment horizontal="left" vertical="center" wrapText="1" indent="2"/>
    </xf>
    <xf numFmtId="0" fontId="21" fillId="25" borderId="377">
      <alignment horizontal="left" vertical="center"/>
    </xf>
    <xf numFmtId="0" fontId="45" fillId="36" borderId="381" applyNumberFormat="0" applyAlignment="0" applyProtection="0"/>
    <xf numFmtId="0" fontId="21" fillId="0" borderId="376">
      <alignment horizontal="right" vertical="center"/>
    </xf>
    <xf numFmtId="4" fontId="21" fillId="0" borderId="376">
      <alignment horizontal="right" vertical="center"/>
    </xf>
    <xf numFmtId="0" fontId="21" fillId="0" borderId="376" applyNumberFormat="0" applyFill="0" applyAlignment="0" applyProtection="0"/>
    <xf numFmtId="0" fontId="49" fillId="49" borderId="181" applyNumberFormat="0" applyAlignment="0" applyProtection="0"/>
    <xf numFmtId="167" fontId="21" fillId="53" borderId="376" applyNumberFormat="0" applyFont="0" applyBorder="0" applyAlignment="0" applyProtection="0">
      <alignment horizontal="right" vertical="center"/>
    </xf>
    <xf numFmtId="0" fontId="21" fillId="26" borderId="376"/>
    <xf numFmtId="4" fontId="21" fillId="26" borderId="376"/>
    <xf numFmtId="0" fontId="52" fillId="0" borderId="382" applyNumberFormat="0" applyFill="0" applyAlignment="0" applyProtection="0"/>
    <xf numFmtId="0" fontId="19" fillId="52" borderId="375" applyNumberFormat="0" applyFont="0" applyAlignment="0" applyProtection="0"/>
    <xf numFmtId="0" fontId="27" fillId="52" borderId="375" applyNumberFormat="0" applyFont="0" applyAlignment="0" applyProtection="0"/>
    <xf numFmtId="0" fontId="21" fillId="0" borderId="376" applyNumberFormat="0" applyFill="0" applyAlignment="0" applyProtection="0"/>
    <xf numFmtId="0" fontId="37" fillId="0" borderId="382" applyNumberFormat="0" applyFill="0" applyAlignment="0" applyProtection="0"/>
    <xf numFmtId="0" fontId="52" fillId="0" borderId="382" applyNumberFormat="0" applyFill="0" applyAlignment="0" applyProtection="0"/>
    <xf numFmtId="0" fontId="36" fillId="36" borderId="381" applyNumberFormat="0" applyAlignment="0" applyProtection="0"/>
    <xf numFmtId="0" fontId="33" fillId="49" borderId="381" applyNumberFormat="0" applyAlignment="0" applyProtection="0"/>
    <xf numFmtId="4" fontId="23" fillId="25" borderId="376">
      <alignment horizontal="right" vertical="center"/>
    </xf>
    <xf numFmtId="0" fontId="18" fillId="25" borderId="376">
      <alignment horizontal="right" vertical="center"/>
    </xf>
    <xf numFmtId="167" fontId="21" fillId="53" borderId="376" applyNumberFormat="0" applyFont="0" applyBorder="0" applyAlignment="0" applyProtection="0">
      <alignment horizontal="right" vertical="center"/>
    </xf>
    <xf numFmtId="0" fontId="37" fillId="0" borderId="382" applyNumberFormat="0" applyFill="0" applyAlignment="0" applyProtection="0"/>
    <xf numFmtId="49" fontId="21" fillId="0" borderId="376" applyNumberFormat="0" applyFont="0" applyFill="0" applyBorder="0" applyProtection="0">
      <alignment horizontal="left" vertical="center" indent="2"/>
    </xf>
    <xf numFmtId="49" fontId="21" fillId="0" borderId="377" applyNumberFormat="0" applyFont="0" applyFill="0" applyBorder="0" applyProtection="0">
      <alignment horizontal="left" vertical="center" indent="5"/>
    </xf>
    <xf numFmtId="49" fontId="21" fillId="0" borderId="376" applyNumberFormat="0" applyFont="0" applyFill="0" applyBorder="0" applyProtection="0">
      <alignment horizontal="left" vertical="center" indent="2"/>
    </xf>
    <xf numFmtId="4" fontId="21" fillId="0" borderId="376" applyFill="0" applyBorder="0" applyProtection="0">
      <alignment horizontal="right" vertical="center"/>
    </xf>
    <xf numFmtId="49" fontId="20" fillId="0" borderId="376" applyNumberFormat="0" applyFill="0" applyBorder="0" applyProtection="0">
      <alignment horizontal="left" vertical="center"/>
    </xf>
    <xf numFmtId="0" fontId="21" fillId="0" borderId="379">
      <alignment horizontal="left" vertical="center" wrapText="1" indent="2"/>
    </xf>
    <xf numFmtId="0" fontId="49" fillId="49" borderId="181" applyNumberFormat="0" applyAlignment="0" applyProtection="0"/>
    <xf numFmtId="0" fontId="18" fillId="27" borderId="378">
      <alignment horizontal="right" vertical="center"/>
    </xf>
    <xf numFmtId="0" fontId="36" fillId="36" borderId="381" applyNumberFormat="0" applyAlignment="0" applyProtection="0"/>
    <xf numFmtId="0" fontId="18" fillId="27" borderId="378">
      <alignment horizontal="right" vertical="center"/>
    </xf>
    <xf numFmtId="4" fontId="18" fillId="27" borderId="376">
      <alignment horizontal="right" vertical="center"/>
    </xf>
    <xf numFmtId="0" fontId="18" fillId="27" borderId="376">
      <alignment horizontal="right" vertical="center"/>
    </xf>
    <xf numFmtId="0" fontId="30" fillId="49" borderId="181" applyNumberFormat="0" applyAlignment="0" applyProtection="0"/>
    <xf numFmtId="0" fontId="32" fillId="49" borderId="381" applyNumberFormat="0" applyAlignment="0" applyProtection="0"/>
    <xf numFmtId="0" fontId="37" fillId="0" borderId="382" applyNumberFormat="0" applyFill="0" applyAlignment="0" applyProtection="0"/>
    <xf numFmtId="0" fontId="21" fillId="26" borderId="376"/>
    <xf numFmtId="4" fontId="21" fillId="26" borderId="376"/>
    <xf numFmtId="4" fontId="18" fillId="27" borderId="376">
      <alignment horizontal="right" vertical="center"/>
    </xf>
    <xf numFmtId="0" fontId="23" fillId="25" borderId="376">
      <alignment horizontal="right" vertical="center"/>
    </xf>
    <xf numFmtId="0" fontId="36" fillId="36" borderId="381" applyNumberFormat="0" applyAlignment="0" applyProtection="0"/>
    <xf numFmtId="0" fontId="33" fillId="49" borderId="381" applyNumberFormat="0" applyAlignment="0" applyProtection="0"/>
    <xf numFmtId="4" fontId="21" fillId="0" borderId="376">
      <alignment horizontal="right" vertical="center"/>
    </xf>
    <xf numFmtId="0" fontId="21" fillId="27" borderId="379">
      <alignment horizontal="left" vertical="center" wrapText="1" indent="2"/>
    </xf>
    <xf numFmtId="0" fontId="21" fillId="0" borderId="379">
      <alignment horizontal="left" vertical="center" wrapText="1" indent="2"/>
    </xf>
    <xf numFmtId="0" fontId="49" fillId="49" borderId="181" applyNumberFormat="0" applyAlignment="0" applyProtection="0"/>
    <xf numFmtId="0" fontId="45" fillId="36" borderId="381" applyNumberFormat="0" applyAlignment="0" applyProtection="0"/>
    <xf numFmtId="0" fontId="32" fillId="49" borderId="381" applyNumberFormat="0" applyAlignment="0" applyProtection="0"/>
    <xf numFmtId="0" fontId="30" fillId="49" borderId="181" applyNumberFormat="0" applyAlignment="0" applyProtection="0"/>
    <xf numFmtId="0" fontId="18" fillId="27" borderId="378">
      <alignment horizontal="right" vertical="center"/>
    </xf>
    <xf numFmtId="0" fontId="23" fillId="25" borderId="376">
      <alignment horizontal="right" vertical="center"/>
    </xf>
    <xf numFmtId="4" fontId="18" fillId="25" borderId="376">
      <alignment horizontal="right" vertical="center"/>
    </xf>
    <xf numFmtId="4" fontId="18" fillId="27" borderId="376">
      <alignment horizontal="right" vertical="center"/>
    </xf>
    <xf numFmtId="49" fontId="21" fillId="0" borderId="377" applyNumberFormat="0" applyFont="0" applyFill="0" applyBorder="0" applyProtection="0">
      <alignment horizontal="left" vertical="center" indent="5"/>
    </xf>
    <xf numFmtId="4" fontId="21" fillId="0" borderId="376" applyFill="0" applyBorder="0" applyProtection="0">
      <alignment horizontal="right" vertical="center"/>
    </xf>
    <xf numFmtId="4" fontId="18" fillId="25" borderId="376">
      <alignment horizontal="right" vertical="center"/>
    </xf>
    <xf numFmtId="0" fontId="45" fillId="36" borderId="381" applyNumberFormat="0" applyAlignment="0" applyProtection="0"/>
    <xf numFmtId="0" fontId="36" fillId="36" borderId="381" applyNumberFormat="0" applyAlignment="0" applyProtection="0"/>
    <xf numFmtId="0" fontId="32" fillId="49" borderId="381" applyNumberFormat="0" applyAlignment="0" applyProtection="0"/>
    <xf numFmtId="0" fontId="21" fillId="27" borderId="379">
      <alignment horizontal="left" vertical="center" wrapText="1" indent="2"/>
    </xf>
    <xf numFmtId="0" fontId="21" fillId="0" borderId="379">
      <alignment horizontal="left" vertical="center" wrapText="1" indent="2"/>
    </xf>
    <xf numFmtId="0" fontId="21" fillId="27" borderId="379">
      <alignment horizontal="left" vertical="center" wrapText="1" indent="2"/>
    </xf>
    <xf numFmtId="0" fontId="21" fillId="0" borderId="379">
      <alignment horizontal="left" vertical="center" wrapText="1" indent="2"/>
    </xf>
    <xf numFmtId="0" fontId="8" fillId="0" borderId="3" applyNumberFormat="0" applyFill="0" applyAlignment="0" applyProtection="0"/>
    <xf numFmtId="0" fontId="1" fillId="11" borderId="0" applyNumberFormat="0" applyBorder="0" applyAlignment="0" applyProtection="0"/>
    <xf numFmtId="0" fontId="7" fillId="0" borderId="0" applyNumberFormat="0" applyFill="0" applyBorder="0" applyAlignment="0" applyProtection="0"/>
    <xf numFmtId="0" fontId="9" fillId="16" borderId="0" applyNumberFormat="0" applyBorder="0" applyAlignment="0" applyProtection="0"/>
    <xf numFmtId="0" fontId="1" fillId="21" borderId="0" applyNumberFormat="0" applyBorder="0" applyAlignment="0" applyProtection="0"/>
    <xf numFmtId="0" fontId="9" fillId="13" borderId="0" applyNumberFormat="0" applyBorder="0" applyAlignment="0" applyProtection="0"/>
    <xf numFmtId="0" fontId="9" fillId="10" borderId="0" applyNumberFormat="0" applyBorder="0" applyAlignment="0" applyProtection="0"/>
    <xf numFmtId="0" fontId="4" fillId="4" borderId="2" applyNumberFormat="0" applyAlignment="0" applyProtection="0"/>
    <xf numFmtId="0" fontId="1" fillId="18" borderId="0" applyNumberFormat="0" applyBorder="0" applyAlignment="0" applyProtection="0"/>
    <xf numFmtId="0" fontId="1" fillId="14" borderId="0" applyNumberFormat="0" applyBorder="0" applyAlignment="0" applyProtection="0"/>
    <xf numFmtId="0" fontId="6" fillId="0" borderId="0" applyNumberFormat="0" applyFill="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12" borderId="0" applyNumberFormat="0" applyBorder="0" applyAlignment="0" applyProtection="0"/>
    <xf numFmtId="0" fontId="5" fillId="4" borderId="1" applyNumberFormat="0" applyAlignment="0" applyProtection="0"/>
    <xf numFmtId="0" fontId="1" fillId="9" borderId="0" applyNumberFormat="0" applyBorder="0" applyAlignment="0" applyProtection="0"/>
    <xf numFmtId="0" fontId="9" fillId="19" borderId="0" applyNumberFormat="0" applyBorder="0" applyAlignment="0" applyProtection="0"/>
    <xf numFmtId="0" fontId="4" fillId="4" borderId="2" applyNumberFormat="0" applyAlignment="0" applyProtection="0"/>
    <xf numFmtId="0" fontId="5" fillId="4" borderId="1" applyNumberFormat="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8" fillId="0" borderId="3" applyNumberFormat="0" applyFill="0" applyAlignment="0" applyProtection="0"/>
    <xf numFmtId="0" fontId="1" fillId="5" borderId="0" applyNumberFormat="0" applyBorder="0" applyAlignment="0" applyProtection="0"/>
    <xf numFmtId="0" fontId="1" fillId="6" borderId="0" applyNumberFormat="0" applyBorder="0" applyAlignment="0" applyProtection="0"/>
    <xf numFmtId="0" fontId="9"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9"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9"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21" fillId="0" borderId="376" applyNumberFormat="0" applyFill="0" applyAlignment="0" applyProtection="0"/>
    <xf numFmtId="0" fontId="18" fillId="27" borderId="376">
      <alignment horizontal="right" vertical="center"/>
    </xf>
    <xf numFmtId="0" fontId="18" fillId="27" borderId="376">
      <alignment horizontal="right" vertical="center"/>
    </xf>
    <xf numFmtId="0" fontId="21" fillId="0" borderId="379">
      <alignment horizontal="left" vertical="center" wrapText="1" indent="2"/>
    </xf>
    <xf numFmtId="0" fontId="18" fillId="27" borderId="378">
      <alignment horizontal="right" vertical="center"/>
    </xf>
    <xf numFmtId="0" fontId="21" fillId="0" borderId="376">
      <alignment horizontal="right" vertical="center"/>
    </xf>
    <xf numFmtId="0" fontId="23" fillId="25" borderId="376">
      <alignment horizontal="right" vertical="center"/>
    </xf>
    <xf numFmtId="0" fontId="21" fillId="26" borderId="376"/>
    <xf numFmtId="0" fontId="18" fillId="25" borderId="376">
      <alignment horizontal="right" vertical="center"/>
    </xf>
    <xf numFmtId="0" fontId="33" fillId="49" borderId="381" applyNumberFormat="0" applyAlignment="0" applyProtection="0"/>
    <xf numFmtId="0" fontId="45" fillId="36" borderId="381" applyNumberFormat="0" applyAlignment="0" applyProtection="0"/>
    <xf numFmtId="4" fontId="21" fillId="0" borderId="376" applyFill="0" applyBorder="0" applyProtection="0">
      <alignment horizontal="right" vertical="center"/>
    </xf>
    <xf numFmtId="0" fontId="27" fillId="52" borderId="375" applyNumberFormat="0" applyFont="0" applyAlignment="0" applyProtection="0"/>
    <xf numFmtId="0" fontId="19" fillId="52" borderId="375" applyNumberFormat="0" applyFont="0" applyAlignment="0" applyProtection="0"/>
    <xf numFmtId="0" fontId="49" fillId="49" borderId="181" applyNumberFormat="0" applyAlignment="0" applyProtection="0"/>
    <xf numFmtId="0" fontId="52" fillId="0" borderId="382" applyNumberFormat="0" applyFill="0" applyAlignment="0" applyProtection="0"/>
    <xf numFmtId="0" fontId="33" fillId="49" borderId="381" applyNumberFormat="0" applyAlignment="0" applyProtection="0"/>
    <xf numFmtId="0" fontId="45" fillId="36" borderId="381" applyNumberFormat="0" applyAlignment="0" applyProtection="0"/>
    <xf numFmtId="0" fontId="27" fillId="52" borderId="375" applyNumberFormat="0" applyFont="0" applyAlignment="0" applyProtection="0"/>
    <xf numFmtId="0" fontId="49" fillId="49" borderId="181" applyNumberFormat="0" applyAlignment="0" applyProtection="0"/>
    <xf numFmtId="0" fontId="52" fillId="0" borderId="382" applyNumberFormat="0" applyFill="0" applyAlignment="0" applyProtection="0"/>
    <xf numFmtId="0" fontId="18" fillId="25" borderId="376">
      <alignment horizontal="right" vertical="center"/>
    </xf>
    <xf numFmtId="4" fontId="18" fillId="25" borderId="376">
      <alignment horizontal="right" vertical="center"/>
    </xf>
    <xf numFmtId="0" fontId="23" fillId="25" borderId="376">
      <alignment horizontal="right" vertical="center"/>
    </xf>
    <xf numFmtId="4" fontId="23" fillId="25" borderId="376">
      <alignment horizontal="right" vertical="center"/>
    </xf>
    <xf numFmtId="0" fontId="18" fillId="27" borderId="376">
      <alignment horizontal="right" vertical="center"/>
    </xf>
    <xf numFmtId="4" fontId="18" fillId="27" borderId="376">
      <alignment horizontal="right" vertical="center"/>
    </xf>
    <xf numFmtId="0" fontId="18" fillId="27" borderId="376">
      <alignment horizontal="right" vertical="center"/>
    </xf>
    <xf numFmtId="4" fontId="18" fillId="27" borderId="376">
      <alignment horizontal="right" vertical="center"/>
    </xf>
    <xf numFmtId="0" fontId="18" fillId="27" borderId="377">
      <alignment horizontal="right" vertical="center"/>
    </xf>
    <xf numFmtId="4" fontId="18" fillId="27" borderId="377">
      <alignment horizontal="right" vertical="center"/>
    </xf>
    <xf numFmtId="0" fontId="18" fillId="27" borderId="378">
      <alignment horizontal="right" vertical="center"/>
    </xf>
    <xf numFmtId="4" fontId="18" fillId="27" borderId="378">
      <alignment horizontal="right" vertical="center"/>
    </xf>
    <xf numFmtId="0" fontId="33" fillId="49" borderId="381" applyNumberFormat="0" applyAlignment="0" applyProtection="0"/>
    <xf numFmtId="0" fontId="21" fillId="27" borderId="379">
      <alignment horizontal="left" vertical="center" wrapText="1" indent="2"/>
    </xf>
    <xf numFmtId="0" fontId="21" fillId="0" borderId="379">
      <alignment horizontal="left" vertical="center" wrapText="1" indent="2"/>
    </xf>
    <xf numFmtId="0" fontId="21" fillId="25" borderId="377">
      <alignment horizontal="left" vertical="center"/>
    </xf>
    <xf numFmtId="0" fontId="45" fillId="36" borderId="381" applyNumberFormat="0" applyAlignment="0" applyProtection="0"/>
    <xf numFmtId="0" fontId="21" fillId="0" borderId="376">
      <alignment horizontal="right" vertical="center"/>
    </xf>
    <xf numFmtId="4" fontId="21" fillId="0" borderId="376">
      <alignment horizontal="right" vertical="center"/>
    </xf>
    <xf numFmtId="0" fontId="21" fillId="0" borderId="376" applyNumberFormat="0" applyFill="0" applyAlignment="0" applyProtection="0"/>
    <xf numFmtId="0" fontId="49" fillId="49" borderId="181" applyNumberFormat="0" applyAlignment="0" applyProtection="0"/>
    <xf numFmtId="167" fontId="21" fillId="53" borderId="376" applyNumberFormat="0" applyFont="0" applyBorder="0" applyAlignment="0" applyProtection="0">
      <alignment horizontal="right" vertical="center"/>
    </xf>
    <xf numFmtId="0" fontId="21" fillId="26" borderId="376"/>
    <xf numFmtId="4" fontId="21" fillId="26" borderId="376"/>
    <xf numFmtId="0" fontId="52" fillId="0" borderId="382" applyNumberFormat="0" applyFill="0" applyAlignment="0" applyProtection="0"/>
    <xf numFmtId="49" fontId="21" fillId="0" borderId="376" applyNumberFormat="0" applyFont="0" applyFill="0" applyBorder="0" applyProtection="0">
      <alignment horizontal="left" vertical="center" indent="2"/>
    </xf>
    <xf numFmtId="49" fontId="21" fillId="0" borderId="377" applyNumberFormat="0" applyFont="0" applyFill="0" applyBorder="0" applyProtection="0">
      <alignment horizontal="left" vertical="center" indent="5"/>
    </xf>
    <xf numFmtId="4" fontId="21" fillId="0" borderId="376" applyFill="0" applyBorder="0" applyProtection="0">
      <alignment horizontal="right" vertical="center"/>
    </xf>
    <xf numFmtId="49" fontId="20" fillId="0" borderId="376" applyNumberFormat="0" applyFill="0" applyBorder="0" applyProtection="0">
      <alignment horizontal="left" vertical="center"/>
    </xf>
    <xf numFmtId="0" fontId="30" fillId="49" borderId="181" applyNumberFormat="0" applyAlignment="0" applyProtection="0"/>
    <xf numFmtId="0" fontId="32" fillId="49" borderId="381" applyNumberFormat="0" applyAlignment="0" applyProtection="0"/>
    <xf numFmtId="0" fontId="37" fillId="0" borderId="382" applyNumberFormat="0" applyFill="0" applyAlignment="0" applyProtection="0"/>
    <xf numFmtId="0" fontId="36" fillId="36" borderId="381" applyNumberFormat="0" applyAlignment="0" applyProtection="0"/>
    <xf numFmtId="0" fontId="21" fillId="27" borderId="379">
      <alignment horizontal="left" vertical="center" wrapText="1" indent="2"/>
    </xf>
    <xf numFmtId="0" fontId="21" fillId="0" borderId="379">
      <alignment horizontal="left" vertical="center" wrapText="1" indent="2"/>
    </xf>
    <xf numFmtId="4" fontId="18" fillId="27" borderId="376">
      <alignment horizontal="right" vertical="center"/>
    </xf>
    <xf numFmtId="0" fontId="21" fillId="26" borderId="376"/>
    <xf numFmtId="0" fontId="32" fillId="49" borderId="381" applyNumberFormat="0" applyAlignment="0" applyProtection="0"/>
    <xf numFmtId="0" fontId="18" fillId="25" borderId="376">
      <alignment horizontal="right" vertical="center"/>
    </xf>
    <xf numFmtId="0" fontId="21" fillId="0" borderId="376">
      <alignment horizontal="right" vertical="center"/>
    </xf>
    <xf numFmtId="0" fontId="52" fillId="0" borderId="382" applyNumberFormat="0" applyFill="0" applyAlignment="0" applyProtection="0"/>
    <xf numFmtId="0" fontId="21" fillId="25" borderId="377">
      <alignment horizontal="left" vertical="center"/>
    </xf>
    <xf numFmtId="0" fontId="45" fillId="36" borderId="381" applyNumberFormat="0" applyAlignment="0" applyProtection="0"/>
    <xf numFmtId="167" fontId="21" fillId="53" borderId="376" applyNumberFormat="0" applyFont="0" applyBorder="0" applyAlignment="0" applyProtection="0">
      <alignment horizontal="right" vertical="center"/>
    </xf>
    <xf numFmtId="0" fontId="27" fillId="52" borderId="375" applyNumberFormat="0" applyFont="0" applyAlignment="0" applyProtection="0"/>
    <xf numFmtId="0" fontId="21" fillId="0" borderId="379">
      <alignment horizontal="left" vertical="center" wrapText="1" indent="2"/>
    </xf>
    <xf numFmtId="4" fontId="21" fillId="26" borderId="376"/>
    <xf numFmtId="49" fontId="20" fillId="0" borderId="376" applyNumberFormat="0" applyFill="0" applyBorder="0" applyProtection="0">
      <alignment horizontal="left" vertical="center"/>
    </xf>
    <xf numFmtId="0" fontId="21" fillId="0" borderId="376">
      <alignment horizontal="right" vertical="center"/>
    </xf>
    <xf numFmtId="4" fontId="18" fillId="27" borderId="378">
      <alignment horizontal="right" vertical="center"/>
    </xf>
    <xf numFmtId="4" fontId="18" fillId="27" borderId="376">
      <alignment horizontal="right" vertical="center"/>
    </xf>
    <xf numFmtId="4" fontId="18" fillId="27" borderId="376">
      <alignment horizontal="right" vertical="center"/>
    </xf>
    <xf numFmtId="0" fontId="23" fillId="25" borderId="376">
      <alignment horizontal="right" vertical="center"/>
    </xf>
    <xf numFmtId="0" fontId="18" fillId="25" borderId="376">
      <alignment horizontal="right" vertical="center"/>
    </xf>
    <xf numFmtId="49" fontId="21" fillId="0" borderId="376" applyNumberFormat="0" applyFont="0" applyFill="0" applyBorder="0" applyProtection="0">
      <alignment horizontal="left" vertical="center" indent="2"/>
    </xf>
    <xf numFmtId="0" fontId="45" fillId="36" borderId="381" applyNumberFormat="0" applyAlignment="0" applyProtection="0"/>
    <xf numFmtId="0" fontId="30" fillId="49" borderId="181" applyNumberFormat="0" applyAlignment="0" applyProtection="0"/>
    <xf numFmtId="49" fontId="21" fillId="0" borderId="376" applyNumberFormat="0" applyFont="0" applyFill="0" applyBorder="0" applyProtection="0">
      <alignment horizontal="left" vertical="center" indent="2"/>
    </xf>
    <xf numFmtId="0" fontId="36" fillId="36" borderId="381" applyNumberFormat="0" applyAlignment="0" applyProtection="0"/>
    <xf numFmtId="4" fontId="21" fillId="0" borderId="376" applyFill="0" applyBorder="0" applyProtection="0">
      <alignment horizontal="right" vertical="center"/>
    </xf>
    <xf numFmtId="0" fontId="33" fillId="49" borderId="381" applyNumberFormat="0" applyAlignment="0" applyProtection="0"/>
    <xf numFmtId="0" fontId="52" fillId="0" borderId="382" applyNumberFormat="0" applyFill="0" applyAlignment="0" applyProtection="0"/>
    <xf numFmtId="0" fontId="49" fillId="49" borderId="181" applyNumberFormat="0" applyAlignment="0" applyProtection="0"/>
    <xf numFmtId="0" fontId="21" fillId="0" borderId="376" applyNumberFormat="0" applyFill="0" applyAlignment="0" applyProtection="0"/>
    <xf numFmtId="4" fontId="21" fillId="0" borderId="376">
      <alignment horizontal="right" vertical="center"/>
    </xf>
    <xf numFmtId="0" fontId="21" fillId="0" borderId="376">
      <alignment horizontal="right" vertical="center"/>
    </xf>
    <xf numFmtId="0" fontId="45" fillId="36" borderId="381" applyNumberFormat="0" applyAlignment="0" applyProtection="0"/>
    <xf numFmtId="0" fontId="30" fillId="49" borderId="181" applyNumberFormat="0" applyAlignment="0" applyProtection="0"/>
    <xf numFmtId="0" fontId="32" fillId="49" borderId="381" applyNumberFormat="0" applyAlignment="0" applyProtection="0"/>
    <xf numFmtId="0" fontId="21" fillId="27" borderId="379">
      <alignment horizontal="left" vertical="center" wrapText="1" indent="2"/>
    </xf>
    <xf numFmtId="0" fontId="33" fillId="49" borderId="381" applyNumberFormat="0" applyAlignment="0" applyProtection="0"/>
    <xf numFmtId="0" fontId="33" fillId="49" borderId="381" applyNumberFormat="0" applyAlignment="0" applyProtection="0"/>
    <xf numFmtId="4" fontId="18" fillId="27" borderId="377">
      <alignment horizontal="right" vertical="center"/>
    </xf>
    <xf numFmtId="0" fontId="18" fillId="27" borderId="377">
      <alignment horizontal="right" vertical="center"/>
    </xf>
    <xf numFmtId="0" fontId="18" fillId="27" borderId="376">
      <alignment horizontal="right" vertical="center"/>
    </xf>
    <xf numFmtId="4" fontId="23" fillId="25" borderId="376">
      <alignment horizontal="right" vertical="center"/>
    </xf>
    <xf numFmtId="0" fontId="36" fillId="36" borderId="381" applyNumberFormat="0" applyAlignment="0" applyProtection="0"/>
    <xf numFmtId="0" fontId="37" fillId="0" borderId="382" applyNumberFormat="0" applyFill="0" applyAlignment="0" applyProtection="0"/>
    <xf numFmtId="0" fontId="52" fillId="0" borderId="382" applyNumberFormat="0" applyFill="0" applyAlignment="0" applyProtection="0"/>
    <xf numFmtId="0" fontId="27" fillId="52" borderId="375" applyNumberFormat="0" applyFont="0" applyAlignment="0" applyProtection="0"/>
    <xf numFmtId="0" fontId="45" fillId="36" borderId="381" applyNumberFormat="0" applyAlignment="0" applyProtection="0"/>
    <xf numFmtId="49" fontId="20" fillId="0" borderId="376" applyNumberFormat="0" applyFill="0" applyBorder="0" applyProtection="0">
      <alignment horizontal="left" vertical="center"/>
    </xf>
    <xf numFmtId="0" fontId="21" fillId="27" borderId="379">
      <alignment horizontal="left" vertical="center" wrapText="1" indent="2"/>
    </xf>
    <xf numFmtId="0" fontId="33" fillId="49" borderId="381" applyNumberFormat="0" applyAlignment="0" applyProtection="0"/>
    <xf numFmtId="0" fontId="21" fillId="0" borderId="379">
      <alignment horizontal="left" vertical="center" wrapText="1" indent="2"/>
    </xf>
    <xf numFmtId="0" fontId="27" fillId="52" borderId="375" applyNumberFormat="0" applyFont="0" applyAlignment="0" applyProtection="0"/>
    <xf numFmtId="0" fontId="19" fillId="52" borderId="375" applyNumberFormat="0" applyFont="0" applyAlignment="0" applyProtection="0"/>
    <xf numFmtId="0" fontId="49" fillId="49" borderId="181" applyNumberFormat="0" applyAlignment="0" applyProtection="0"/>
    <xf numFmtId="0" fontId="52" fillId="0" borderId="382" applyNumberFormat="0" applyFill="0" applyAlignment="0" applyProtection="0"/>
    <xf numFmtId="4" fontId="21" fillId="26" borderId="376"/>
    <xf numFmtId="0" fontId="18" fillId="27" borderId="376">
      <alignment horizontal="right" vertical="center"/>
    </xf>
    <xf numFmtId="0" fontId="52" fillId="0" borderId="382" applyNumberFormat="0" applyFill="0" applyAlignment="0" applyProtection="0"/>
    <xf numFmtId="4" fontId="18" fillId="27" borderId="378">
      <alignment horizontal="right" vertical="center"/>
    </xf>
    <xf numFmtId="0" fontId="32" fillId="49" borderId="381" applyNumberFormat="0" applyAlignment="0" applyProtection="0"/>
    <xf numFmtId="0" fontId="18" fillId="27" borderId="377">
      <alignment horizontal="right" vertical="center"/>
    </xf>
    <xf numFmtId="0" fontId="33" fillId="49" borderId="381" applyNumberFormat="0" applyAlignment="0" applyProtection="0"/>
    <xf numFmtId="0" fontId="37" fillId="0" borderId="382" applyNumberFormat="0" applyFill="0" applyAlignment="0" applyProtection="0"/>
    <xf numFmtId="0" fontId="27" fillId="52" borderId="375" applyNumberFormat="0" applyFont="0" applyAlignment="0" applyProtection="0"/>
    <xf numFmtId="4" fontId="18" fillId="27" borderId="377">
      <alignment horizontal="right" vertical="center"/>
    </xf>
    <xf numFmtId="0" fontId="21" fillId="27" borderId="379">
      <alignment horizontal="left" vertical="center" wrapText="1" indent="2"/>
    </xf>
    <xf numFmtId="0" fontId="21" fillId="26" borderId="376"/>
    <xf numFmtId="167" fontId="21" fillId="53" borderId="376" applyNumberFormat="0" applyFont="0" applyBorder="0" applyAlignment="0" applyProtection="0">
      <alignment horizontal="right" vertical="center"/>
    </xf>
    <xf numFmtId="0" fontId="21" fillId="0" borderId="376" applyNumberFormat="0" applyFill="0" applyAlignment="0" applyProtection="0"/>
    <xf numFmtId="4" fontId="21" fillId="0" borderId="376" applyFill="0" applyBorder="0" applyProtection="0">
      <alignment horizontal="right" vertical="center"/>
    </xf>
    <xf numFmtId="4" fontId="18" fillId="25" borderId="376">
      <alignment horizontal="right" vertical="center"/>
    </xf>
    <xf numFmtId="0" fontId="37" fillId="0" borderId="382" applyNumberFormat="0" applyFill="0" applyAlignment="0" applyProtection="0"/>
    <xf numFmtId="49" fontId="20" fillId="0" borderId="376" applyNumberFormat="0" applyFill="0" applyBorder="0" applyProtection="0">
      <alignment horizontal="left" vertical="center"/>
    </xf>
    <xf numFmtId="49" fontId="21" fillId="0" borderId="377" applyNumberFormat="0" applyFont="0" applyFill="0" applyBorder="0" applyProtection="0">
      <alignment horizontal="left" vertical="center" indent="5"/>
    </xf>
    <xf numFmtId="0" fontId="21" fillId="25" borderId="377">
      <alignment horizontal="left" vertical="center"/>
    </xf>
    <xf numFmtId="0" fontId="33" fillId="49" borderId="381" applyNumberFormat="0" applyAlignment="0" applyProtection="0"/>
    <xf numFmtId="4" fontId="18" fillId="27" borderId="378">
      <alignment horizontal="right" vertical="center"/>
    </xf>
    <xf numFmtId="0" fontId="45" fillId="36" borderId="381" applyNumberFormat="0" applyAlignment="0" applyProtection="0"/>
    <xf numFmtId="0" fontId="45" fillId="36" borderId="381" applyNumberFormat="0" applyAlignment="0" applyProtection="0"/>
    <xf numFmtId="0" fontId="27" fillId="52" borderId="375" applyNumberFormat="0" applyFont="0" applyAlignment="0" applyProtection="0"/>
    <xf numFmtId="0" fontId="49" fillId="49" borderId="181" applyNumberFormat="0" applyAlignment="0" applyProtection="0"/>
    <xf numFmtId="0" fontId="52" fillId="0" borderId="382" applyNumberFormat="0" applyFill="0" applyAlignment="0" applyProtection="0"/>
    <xf numFmtId="0" fontId="18" fillId="27" borderId="376">
      <alignment horizontal="right" vertical="center"/>
    </xf>
    <xf numFmtId="0" fontId="19" fillId="52" borderId="375" applyNumberFormat="0" applyFont="0" applyAlignment="0" applyProtection="0"/>
    <xf numFmtId="4" fontId="21" fillId="0" borderId="376">
      <alignment horizontal="right" vertical="center"/>
    </xf>
    <xf numFmtId="0" fontId="52" fillId="0" borderId="382" applyNumberFormat="0" applyFill="0" applyAlignment="0" applyProtection="0"/>
    <xf numFmtId="0" fontId="18" fillId="27" borderId="376">
      <alignment horizontal="right" vertical="center"/>
    </xf>
    <xf numFmtId="0" fontId="18" fillId="27" borderId="376">
      <alignment horizontal="right" vertical="center"/>
    </xf>
    <xf numFmtId="4" fontId="23" fillId="25" borderId="376">
      <alignment horizontal="right" vertical="center"/>
    </xf>
    <xf numFmtId="0" fontId="18" fillId="25" borderId="376">
      <alignment horizontal="right" vertical="center"/>
    </xf>
    <xf numFmtId="4" fontId="18" fillId="25" borderId="376">
      <alignment horizontal="right" vertical="center"/>
    </xf>
    <xf numFmtId="0" fontId="23" fillId="25" borderId="376">
      <alignment horizontal="right" vertical="center"/>
    </xf>
    <xf numFmtId="4" fontId="23" fillId="25" borderId="376">
      <alignment horizontal="right" vertical="center"/>
    </xf>
    <xf numFmtId="0" fontId="18" fillId="27" borderId="376">
      <alignment horizontal="right" vertical="center"/>
    </xf>
    <xf numFmtId="4" fontId="18" fillId="27" borderId="376">
      <alignment horizontal="right" vertical="center"/>
    </xf>
    <xf numFmtId="0" fontId="18" fillId="27" borderId="376">
      <alignment horizontal="right" vertical="center"/>
    </xf>
    <xf numFmtId="4" fontId="18" fillId="27" borderId="376">
      <alignment horizontal="right" vertical="center"/>
    </xf>
    <xf numFmtId="0" fontId="18" fillId="27" borderId="377">
      <alignment horizontal="right" vertical="center"/>
    </xf>
    <xf numFmtId="4" fontId="18" fillId="27" borderId="377">
      <alignment horizontal="right" vertical="center"/>
    </xf>
    <xf numFmtId="0" fontId="18" fillId="27" borderId="378">
      <alignment horizontal="right" vertical="center"/>
    </xf>
    <xf numFmtId="4" fontId="18" fillId="27" borderId="378">
      <alignment horizontal="right" vertical="center"/>
    </xf>
    <xf numFmtId="0" fontId="33" fillId="49" borderId="381" applyNumberFormat="0" applyAlignment="0" applyProtection="0"/>
    <xf numFmtId="0" fontId="21" fillId="27" borderId="379">
      <alignment horizontal="left" vertical="center" wrapText="1" indent="2"/>
    </xf>
    <xf numFmtId="0" fontId="21" fillId="0" borderId="379">
      <alignment horizontal="left" vertical="center" wrapText="1" indent="2"/>
    </xf>
    <xf numFmtId="0" fontId="21" fillId="25" borderId="377">
      <alignment horizontal="left" vertical="center"/>
    </xf>
    <xf numFmtId="0" fontId="45" fillId="36" borderId="381" applyNumberFormat="0" applyAlignment="0" applyProtection="0"/>
    <xf numFmtId="0" fontId="21" fillId="0" borderId="376">
      <alignment horizontal="right" vertical="center"/>
    </xf>
    <xf numFmtId="4" fontId="21" fillId="0" borderId="376">
      <alignment horizontal="right" vertical="center"/>
    </xf>
    <xf numFmtId="0" fontId="21" fillId="0" borderId="376" applyNumberFormat="0" applyFill="0" applyAlignment="0" applyProtection="0"/>
    <xf numFmtId="0" fontId="49" fillId="49" borderId="181" applyNumberFormat="0" applyAlignment="0" applyProtection="0"/>
    <xf numFmtId="167" fontId="21" fillId="53" borderId="376" applyNumberFormat="0" applyFont="0" applyBorder="0" applyAlignment="0" applyProtection="0">
      <alignment horizontal="right" vertical="center"/>
    </xf>
    <xf numFmtId="0" fontId="21" fillId="26" borderId="376"/>
    <xf numFmtId="4" fontId="21" fillId="26" borderId="376"/>
    <xf numFmtId="0" fontId="52" fillId="0" borderId="382" applyNumberFormat="0" applyFill="0" applyAlignment="0" applyProtection="0"/>
    <xf numFmtId="0" fontId="19" fillId="52" borderId="375" applyNumberFormat="0" applyFont="0" applyAlignment="0" applyProtection="0"/>
    <xf numFmtId="0" fontId="27" fillId="52" borderId="375" applyNumberFormat="0" applyFont="0" applyAlignment="0" applyProtection="0"/>
    <xf numFmtId="0" fontId="21" fillId="0" borderId="376" applyNumberFormat="0" applyFill="0" applyAlignment="0" applyProtection="0"/>
    <xf numFmtId="0" fontId="37" fillId="0" borderId="382" applyNumberFormat="0" applyFill="0" applyAlignment="0" applyProtection="0"/>
    <xf numFmtId="0" fontId="52" fillId="0" borderId="382" applyNumberFormat="0" applyFill="0" applyAlignment="0" applyProtection="0"/>
    <xf numFmtId="0" fontId="36" fillId="36" borderId="381" applyNumberFormat="0" applyAlignment="0" applyProtection="0"/>
    <xf numFmtId="0" fontId="33" fillId="49" borderId="381" applyNumberFormat="0" applyAlignment="0" applyProtection="0"/>
    <xf numFmtId="4" fontId="23" fillId="25" borderId="376">
      <alignment horizontal="right" vertical="center"/>
    </xf>
    <xf numFmtId="0" fontId="18" fillId="25" borderId="376">
      <alignment horizontal="right" vertical="center"/>
    </xf>
    <xf numFmtId="167" fontId="21" fillId="53" borderId="376" applyNumberFormat="0" applyFont="0" applyBorder="0" applyAlignment="0" applyProtection="0">
      <alignment horizontal="right" vertical="center"/>
    </xf>
    <xf numFmtId="0" fontId="37" fillId="0" borderId="382" applyNumberFormat="0" applyFill="0" applyAlignment="0" applyProtection="0"/>
    <xf numFmtId="49" fontId="21" fillId="0" borderId="376" applyNumberFormat="0" applyFont="0" applyFill="0" applyBorder="0" applyProtection="0">
      <alignment horizontal="left" vertical="center" indent="2"/>
    </xf>
    <xf numFmtId="49" fontId="21" fillId="0" borderId="377" applyNumberFormat="0" applyFont="0" applyFill="0" applyBorder="0" applyProtection="0">
      <alignment horizontal="left" vertical="center" indent="5"/>
    </xf>
    <xf numFmtId="49" fontId="21" fillId="0" borderId="376" applyNumberFormat="0" applyFont="0" applyFill="0" applyBorder="0" applyProtection="0">
      <alignment horizontal="left" vertical="center" indent="2"/>
    </xf>
    <xf numFmtId="4" fontId="21" fillId="0" borderId="376" applyFill="0" applyBorder="0" applyProtection="0">
      <alignment horizontal="right" vertical="center"/>
    </xf>
    <xf numFmtId="49" fontId="20" fillId="0" borderId="376" applyNumberFormat="0" applyFill="0" applyBorder="0" applyProtection="0">
      <alignment horizontal="left" vertical="center"/>
    </xf>
    <xf numFmtId="0" fontId="21" fillId="0" borderId="379">
      <alignment horizontal="left" vertical="center" wrapText="1" indent="2"/>
    </xf>
    <xf numFmtId="0" fontId="49" fillId="49" borderId="181" applyNumberFormat="0" applyAlignment="0" applyProtection="0"/>
    <xf numFmtId="0" fontId="18" fillId="27" borderId="378">
      <alignment horizontal="right" vertical="center"/>
    </xf>
    <xf numFmtId="0" fontId="36" fillId="36" borderId="381" applyNumberFormat="0" applyAlignment="0" applyProtection="0"/>
    <xf numFmtId="0" fontId="18" fillId="27" borderId="378">
      <alignment horizontal="right" vertical="center"/>
    </xf>
    <xf numFmtId="4" fontId="18" fillId="27" borderId="376">
      <alignment horizontal="right" vertical="center"/>
    </xf>
    <xf numFmtId="0" fontId="18" fillId="27" borderId="376">
      <alignment horizontal="right" vertical="center"/>
    </xf>
    <xf numFmtId="0" fontId="30" fillId="49" borderId="181" applyNumberFormat="0" applyAlignment="0" applyProtection="0"/>
    <xf numFmtId="0" fontId="32" fillId="49" borderId="381" applyNumberFormat="0" applyAlignment="0" applyProtection="0"/>
    <xf numFmtId="0" fontId="37" fillId="0" borderId="382" applyNumberFormat="0" applyFill="0" applyAlignment="0" applyProtection="0"/>
    <xf numFmtId="0" fontId="21" fillId="26" borderId="376"/>
    <xf numFmtId="4" fontId="21" fillId="26" borderId="376"/>
    <xf numFmtId="4" fontId="18" fillId="27" borderId="376">
      <alignment horizontal="right" vertical="center"/>
    </xf>
    <xf numFmtId="0" fontId="23" fillId="25" borderId="376">
      <alignment horizontal="right" vertical="center"/>
    </xf>
    <xf numFmtId="0" fontId="36" fillId="36" borderId="381" applyNumberFormat="0" applyAlignment="0" applyProtection="0"/>
    <xf numFmtId="0" fontId="33" fillId="49" borderId="381" applyNumberFormat="0" applyAlignment="0" applyProtection="0"/>
    <xf numFmtId="4" fontId="21" fillId="0" borderId="376">
      <alignment horizontal="right" vertical="center"/>
    </xf>
    <xf numFmtId="0" fontId="21" fillId="27" borderId="379">
      <alignment horizontal="left" vertical="center" wrapText="1" indent="2"/>
    </xf>
    <xf numFmtId="0" fontId="21" fillId="0" borderId="379">
      <alignment horizontal="left" vertical="center" wrapText="1" indent="2"/>
    </xf>
    <xf numFmtId="0" fontId="49" fillId="49" borderId="181" applyNumberFormat="0" applyAlignment="0" applyProtection="0"/>
    <xf numFmtId="0" fontId="45" fillId="36" borderId="381" applyNumberFormat="0" applyAlignment="0" applyProtection="0"/>
    <xf numFmtId="0" fontId="32" fillId="49" borderId="381" applyNumberFormat="0" applyAlignment="0" applyProtection="0"/>
    <xf numFmtId="0" fontId="30" fillId="49" borderId="181" applyNumberFormat="0" applyAlignment="0" applyProtection="0"/>
    <xf numFmtId="0" fontId="18" fillId="27" borderId="378">
      <alignment horizontal="right" vertical="center"/>
    </xf>
    <xf numFmtId="0" fontId="23" fillId="25" borderId="376">
      <alignment horizontal="right" vertical="center"/>
    </xf>
    <xf numFmtId="4" fontId="18" fillId="25" borderId="376">
      <alignment horizontal="right" vertical="center"/>
    </xf>
    <xf numFmtId="4" fontId="18" fillId="27" borderId="376">
      <alignment horizontal="right" vertical="center"/>
    </xf>
    <xf numFmtId="49" fontId="21" fillId="0" borderId="377" applyNumberFormat="0" applyFont="0" applyFill="0" applyBorder="0" applyProtection="0">
      <alignment horizontal="left" vertical="center" indent="5"/>
    </xf>
    <xf numFmtId="4" fontId="21" fillId="0" borderId="376" applyFill="0" applyBorder="0" applyProtection="0">
      <alignment horizontal="right" vertical="center"/>
    </xf>
    <xf numFmtId="4" fontId="18" fillId="25" borderId="376">
      <alignment horizontal="right" vertical="center"/>
    </xf>
    <xf numFmtId="0" fontId="45" fillId="36" borderId="381" applyNumberFormat="0" applyAlignment="0" applyProtection="0"/>
    <xf numFmtId="0" fontId="36" fillId="36" borderId="381" applyNumberFormat="0" applyAlignment="0" applyProtection="0"/>
    <xf numFmtId="0" fontId="32" fillId="49" borderId="381" applyNumberFormat="0" applyAlignment="0" applyProtection="0"/>
    <xf numFmtId="0" fontId="21" fillId="27" borderId="379">
      <alignment horizontal="left" vertical="center" wrapText="1" indent="2"/>
    </xf>
    <xf numFmtId="0" fontId="21" fillId="0" borderId="379">
      <alignment horizontal="left" vertical="center" wrapText="1" indent="2"/>
    </xf>
    <xf numFmtId="0" fontId="21" fillId="27" borderId="379">
      <alignment horizontal="left" vertical="center" wrapText="1" indent="2"/>
    </xf>
    <xf numFmtId="0" fontId="21" fillId="0" borderId="379">
      <alignment horizontal="left" vertical="center" wrapText="1" indent="2"/>
    </xf>
    <xf numFmtId="0" fontId="30" fillId="49" borderId="181" applyNumberFormat="0" applyAlignment="0" applyProtection="0"/>
    <xf numFmtId="0" fontId="32" fillId="49" borderId="381" applyNumberFormat="0" applyAlignment="0" applyProtection="0"/>
    <xf numFmtId="0" fontId="33" fillId="49" borderId="381" applyNumberFormat="0" applyAlignment="0" applyProtection="0"/>
    <xf numFmtId="0" fontId="36" fillId="36" borderId="381" applyNumberFormat="0" applyAlignment="0" applyProtection="0"/>
    <xf numFmtId="0" fontId="37" fillId="0" borderId="382" applyNumberFormat="0" applyFill="0" applyAlignment="0" applyProtection="0"/>
    <xf numFmtId="0" fontId="45" fillId="36" borderId="381" applyNumberFormat="0" applyAlignment="0" applyProtection="0"/>
    <xf numFmtId="0" fontId="27" fillId="52" borderId="375" applyNumberFormat="0" applyFont="0" applyAlignment="0" applyProtection="0"/>
    <xf numFmtId="0" fontId="19" fillId="52" borderId="375" applyNumberFormat="0" applyFont="0" applyAlignment="0" applyProtection="0"/>
    <xf numFmtId="0" fontId="49" fillId="49" borderId="181" applyNumberFormat="0" applyAlignment="0" applyProtection="0"/>
    <xf numFmtId="0" fontId="52" fillId="0" borderId="382" applyNumberFormat="0" applyFill="0" applyAlignment="0" applyProtection="0"/>
    <xf numFmtId="0" fontId="33" fillId="49" borderId="381" applyNumberFormat="0" applyAlignment="0" applyProtection="0"/>
    <xf numFmtId="0" fontId="45" fillId="36" borderId="381" applyNumberFormat="0" applyAlignment="0" applyProtection="0"/>
    <xf numFmtId="0" fontId="27" fillId="52" borderId="375" applyNumberFormat="0" applyFont="0" applyAlignment="0" applyProtection="0"/>
    <xf numFmtId="0" fontId="49" fillId="49" borderId="181" applyNumberFormat="0" applyAlignment="0" applyProtection="0"/>
    <xf numFmtId="0" fontId="52" fillId="0" borderId="382" applyNumberFormat="0" applyFill="0" applyAlignment="0" applyProtection="0"/>
    <xf numFmtId="0" fontId="18" fillId="27" borderId="378">
      <alignment horizontal="right" vertical="center"/>
    </xf>
    <xf numFmtId="4" fontId="18" fillId="27" borderId="378">
      <alignment horizontal="right" vertical="center"/>
    </xf>
    <xf numFmtId="0" fontId="33" fillId="49" borderId="381" applyNumberFormat="0" applyAlignment="0" applyProtection="0"/>
    <xf numFmtId="0" fontId="21" fillId="27" borderId="379">
      <alignment horizontal="left" vertical="center" wrapText="1" indent="2"/>
    </xf>
    <xf numFmtId="0" fontId="21" fillId="0" borderId="379">
      <alignment horizontal="left" vertical="center" wrapText="1" indent="2"/>
    </xf>
    <xf numFmtId="0" fontId="45" fillId="36" borderId="381" applyNumberFormat="0" applyAlignment="0" applyProtection="0"/>
    <xf numFmtId="0" fontId="49" fillId="49" borderId="181" applyNumberFormat="0" applyAlignment="0" applyProtection="0"/>
    <xf numFmtId="0" fontId="52" fillId="0" borderId="382" applyNumberFormat="0" applyFill="0" applyAlignment="0" applyProtection="0"/>
    <xf numFmtId="0" fontId="30" fillId="49" borderId="181" applyNumberFormat="0" applyAlignment="0" applyProtection="0"/>
    <xf numFmtId="0" fontId="32" fillId="49" borderId="381" applyNumberFormat="0" applyAlignment="0" applyProtection="0"/>
    <xf numFmtId="0" fontId="37" fillId="0" borderId="382" applyNumberFormat="0" applyFill="0" applyAlignment="0" applyProtection="0"/>
    <xf numFmtId="49" fontId="21" fillId="0" borderId="376" applyNumberFormat="0" applyFont="0" applyFill="0" applyBorder="0" applyProtection="0">
      <alignment horizontal="left" vertical="center" indent="2"/>
    </xf>
    <xf numFmtId="0" fontId="18" fillId="25" borderId="376">
      <alignment horizontal="right" vertical="center"/>
    </xf>
    <xf numFmtId="4" fontId="18" fillId="25" borderId="376">
      <alignment horizontal="right" vertical="center"/>
    </xf>
    <xf numFmtId="0" fontId="23" fillId="25" borderId="376">
      <alignment horizontal="right" vertical="center"/>
    </xf>
    <xf numFmtId="4" fontId="23" fillId="25" borderId="376">
      <alignment horizontal="right" vertical="center"/>
    </xf>
    <xf numFmtId="0" fontId="18" fillId="27" borderId="376">
      <alignment horizontal="right" vertical="center"/>
    </xf>
    <xf numFmtId="4" fontId="18" fillId="27" borderId="376">
      <alignment horizontal="right" vertical="center"/>
    </xf>
    <xf numFmtId="0" fontId="18" fillId="27" borderId="376">
      <alignment horizontal="right" vertical="center"/>
    </xf>
    <xf numFmtId="4" fontId="18" fillId="27" borderId="376">
      <alignment horizontal="right" vertical="center"/>
    </xf>
    <xf numFmtId="0" fontId="36" fillId="36" borderId="381" applyNumberFormat="0" applyAlignment="0" applyProtection="0"/>
    <xf numFmtId="0" fontId="21" fillId="0" borderId="376">
      <alignment horizontal="right" vertical="center"/>
    </xf>
    <xf numFmtId="4" fontId="21" fillId="0" borderId="376">
      <alignment horizontal="right" vertical="center"/>
    </xf>
    <xf numFmtId="4" fontId="21" fillId="0" borderId="376" applyFill="0" applyBorder="0" applyProtection="0">
      <alignment horizontal="right" vertical="center"/>
    </xf>
    <xf numFmtId="49" fontId="20" fillId="0" borderId="376" applyNumberFormat="0" applyFill="0" applyBorder="0" applyProtection="0">
      <alignment horizontal="left" vertical="center"/>
    </xf>
    <xf numFmtId="0" fontId="21" fillId="0" borderId="376" applyNumberFormat="0" applyFill="0" applyAlignment="0" applyProtection="0"/>
    <xf numFmtId="167" fontId="21" fillId="53" borderId="376" applyNumberFormat="0" applyFont="0" applyBorder="0" applyAlignment="0" applyProtection="0">
      <alignment horizontal="right" vertical="center"/>
    </xf>
    <xf numFmtId="0" fontId="21" fillId="26" borderId="376"/>
    <xf numFmtId="4" fontId="21" fillId="26" borderId="376"/>
    <xf numFmtId="4" fontId="18" fillId="27" borderId="376">
      <alignment horizontal="right" vertical="center"/>
    </xf>
    <xf numFmtId="0" fontId="21" fillId="26" borderId="376"/>
    <xf numFmtId="0" fontId="32" fillId="49" borderId="381" applyNumberFormat="0" applyAlignment="0" applyProtection="0"/>
    <xf numFmtId="0" fontId="18" fillId="25" borderId="376">
      <alignment horizontal="right" vertical="center"/>
    </xf>
    <xf numFmtId="0" fontId="21" fillId="0" borderId="376">
      <alignment horizontal="right" vertical="center"/>
    </xf>
    <xf numFmtId="0" fontId="52" fillId="0" borderId="382" applyNumberFormat="0" applyFill="0" applyAlignment="0" applyProtection="0"/>
    <xf numFmtId="0" fontId="21" fillId="25" borderId="377">
      <alignment horizontal="left" vertical="center"/>
    </xf>
    <xf numFmtId="0" fontId="45" fillId="36" borderId="381" applyNumberFormat="0" applyAlignment="0" applyProtection="0"/>
    <xf numFmtId="167" fontId="21" fillId="53" borderId="376" applyNumberFormat="0" applyFont="0" applyBorder="0" applyAlignment="0" applyProtection="0">
      <alignment horizontal="right" vertical="center"/>
    </xf>
    <xf numFmtId="0" fontId="27" fillId="52" borderId="375" applyNumberFormat="0" applyFont="0" applyAlignment="0" applyProtection="0"/>
    <xf numFmtId="0" fontId="21" fillId="0" borderId="379">
      <alignment horizontal="left" vertical="center" wrapText="1" indent="2"/>
    </xf>
    <xf numFmtId="4" fontId="21" fillId="26" borderId="376"/>
    <xf numFmtId="49" fontId="20" fillId="0" borderId="376" applyNumberFormat="0" applyFill="0" applyBorder="0" applyProtection="0">
      <alignment horizontal="left" vertical="center"/>
    </xf>
    <xf numFmtId="0" fontId="21" fillId="0" borderId="376">
      <alignment horizontal="right" vertical="center"/>
    </xf>
    <xf numFmtId="4" fontId="18" fillId="27" borderId="378">
      <alignment horizontal="right" vertical="center"/>
    </xf>
    <xf numFmtId="4" fontId="18" fillId="27" borderId="376">
      <alignment horizontal="right" vertical="center"/>
    </xf>
    <xf numFmtId="4" fontId="18" fillId="27" borderId="376">
      <alignment horizontal="right" vertical="center"/>
    </xf>
    <xf numFmtId="0" fontId="23" fillId="25" borderId="376">
      <alignment horizontal="right" vertical="center"/>
    </xf>
    <xf numFmtId="0" fontId="18" fillId="25" borderId="376">
      <alignment horizontal="right" vertical="center"/>
    </xf>
    <xf numFmtId="49" fontId="21" fillId="0" borderId="376" applyNumberFormat="0" applyFont="0" applyFill="0" applyBorder="0" applyProtection="0">
      <alignment horizontal="left" vertical="center" indent="2"/>
    </xf>
    <xf numFmtId="0" fontId="45" fillId="36" borderId="381" applyNumberFormat="0" applyAlignment="0" applyProtection="0"/>
    <xf numFmtId="0" fontId="30" fillId="49" borderId="181" applyNumberFormat="0" applyAlignment="0" applyProtection="0"/>
    <xf numFmtId="49" fontId="21" fillId="0" borderId="376" applyNumberFormat="0" applyFont="0" applyFill="0" applyBorder="0" applyProtection="0">
      <alignment horizontal="left" vertical="center" indent="2"/>
    </xf>
    <xf numFmtId="0" fontId="36" fillId="36" borderId="381" applyNumberFormat="0" applyAlignment="0" applyProtection="0"/>
    <xf numFmtId="4" fontId="21" fillId="0" borderId="376" applyFill="0" applyBorder="0" applyProtection="0">
      <alignment horizontal="right" vertical="center"/>
    </xf>
    <xf numFmtId="0" fontId="33" fillId="49" borderId="381" applyNumberFormat="0" applyAlignment="0" applyProtection="0"/>
    <xf numFmtId="0" fontId="52" fillId="0" borderId="382" applyNumberFormat="0" applyFill="0" applyAlignment="0" applyProtection="0"/>
    <xf numFmtId="0" fontId="49" fillId="49" borderId="181" applyNumberFormat="0" applyAlignment="0" applyProtection="0"/>
    <xf numFmtId="0" fontId="21" fillId="0" borderId="376" applyNumberFormat="0" applyFill="0" applyAlignment="0" applyProtection="0"/>
    <xf numFmtId="4" fontId="21" fillId="0" borderId="376">
      <alignment horizontal="right" vertical="center"/>
    </xf>
    <xf numFmtId="0" fontId="21" fillId="0" borderId="376">
      <alignment horizontal="right" vertical="center"/>
    </xf>
    <xf numFmtId="0" fontId="45" fillId="36" borderId="381" applyNumberFormat="0" applyAlignment="0" applyProtection="0"/>
    <xf numFmtId="0" fontId="30" fillId="49" borderId="181" applyNumberFormat="0" applyAlignment="0" applyProtection="0"/>
    <xf numFmtId="0" fontId="32" fillId="49" borderId="381" applyNumberFormat="0" applyAlignment="0" applyProtection="0"/>
    <xf numFmtId="0" fontId="21" fillId="27" borderId="379">
      <alignment horizontal="left" vertical="center" wrapText="1" indent="2"/>
    </xf>
    <xf numFmtId="0" fontId="33" fillId="49" borderId="381" applyNumberFormat="0" applyAlignment="0" applyProtection="0"/>
    <xf numFmtId="0" fontId="33" fillId="49" borderId="381" applyNumberFormat="0" applyAlignment="0" applyProtection="0"/>
    <xf numFmtId="4" fontId="18" fillId="27" borderId="377">
      <alignment horizontal="right" vertical="center"/>
    </xf>
    <xf numFmtId="0" fontId="18" fillId="27" borderId="377">
      <alignment horizontal="right" vertical="center"/>
    </xf>
    <xf numFmtId="0" fontId="18" fillId="27" borderId="376">
      <alignment horizontal="right" vertical="center"/>
    </xf>
    <xf numFmtId="4" fontId="23" fillId="25" borderId="376">
      <alignment horizontal="right" vertical="center"/>
    </xf>
    <xf numFmtId="0" fontId="36" fillId="36" borderId="381" applyNumberFormat="0" applyAlignment="0" applyProtection="0"/>
    <xf numFmtId="0" fontId="37" fillId="0" borderId="382" applyNumberFormat="0" applyFill="0" applyAlignment="0" applyProtection="0"/>
    <xf numFmtId="0" fontId="52" fillId="0" borderId="382" applyNumberFormat="0" applyFill="0" applyAlignment="0" applyProtection="0"/>
    <xf numFmtId="0" fontId="27" fillId="52" borderId="375" applyNumberFormat="0" applyFont="0" applyAlignment="0" applyProtection="0"/>
    <xf numFmtId="0" fontId="45" fillId="36" borderId="381" applyNumberFormat="0" applyAlignment="0" applyProtection="0"/>
    <xf numFmtId="49" fontId="20" fillId="0" borderId="376" applyNumberFormat="0" applyFill="0" applyBorder="0" applyProtection="0">
      <alignment horizontal="left" vertical="center"/>
    </xf>
    <xf numFmtId="0" fontId="21" fillId="27" borderId="379">
      <alignment horizontal="left" vertical="center" wrapText="1" indent="2"/>
    </xf>
    <xf numFmtId="0" fontId="33" fillId="49" borderId="381" applyNumberFormat="0" applyAlignment="0" applyProtection="0"/>
    <xf numFmtId="0" fontId="21" fillId="0" borderId="379">
      <alignment horizontal="left" vertical="center" wrapText="1" indent="2"/>
    </xf>
    <xf numFmtId="0" fontId="27" fillId="52" borderId="375" applyNumberFormat="0" applyFont="0" applyAlignment="0" applyProtection="0"/>
    <xf numFmtId="0" fontId="19" fillId="52" borderId="375" applyNumberFormat="0" applyFont="0" applyAlignment="0" applyProtection="0"/>
    <xf numFmtId="0" fontId="49" fillId="49" borderId="181" applyNumberFormat="0" applyAlignment="0" applyProtection="0"/>
    <xf numFmtId="0" fontId="52" fillId="0" borderId="382" applyNumberFormat="0" applyFill="0" applyAlignment="0" applyProtection="0"/>
    <xf numFmtId="4" fontId="21" fillId="26" borderId="376"/>
    <xf numFmtId="0" fontId="18" fillId="27" borderId="376">
      <alignment horizontal="right" vertical="center"/>
    </xf>
    <xf numFmtId="0" fontId="52" fillId="0" borderId="382" applyNumberFormat="0" applyFill="0" applyAlignment="0" applyProtection="0"/>
    <xf numFmtId="4" fontId="18" fillId="27" borderId="378">
      <alignment horizontal="right" vertical="center"/>
    </xf>
    <xf numFmtId="0" fontId="32" fillId="49" borderId="381" applyNumberFormat="0" applyAlignment="0" applyProtection="0"/>
    <xf numFmtId="0" fontId="18" fillId="27" borderId="377">
      <alignment horizontal="right" vertical="center"/>
    </xf>
    <xf numFmtId="0" fontId="33" fillId="49" borderId="381" applyNumberFormat="0" applyAlignment="0" applyProtection="0"/>
    <xf numFmtId="0" fontId="37" fillId="0" borderId="382" applyNumberFormat="0" applyFill="0" applyAlignment="0" applyProtection="0"/>
    <xf numFmtId="0" fontId="27" fillId="52" borderId="375" applyNumberFormat="0" applyFont="0" applyAlignment="0" applyProtection="0"/>
    <xf numFmtId="4" fontId="18" fillId="27" borderId="377">
      <alignment horizontal="right" vertical="center"/>
    </xf>
    <xf numFmtId="0" fontId="21" fillId="27" borderId="379">
      <alignment horizontal="left" vertical="center" wrapText="1" indent="2"/>
    </xf>
    <xf numFmtId="0" fontId="21" fillId="26" borderId="376"/>
    <xf numFmtId="167" fontId="21" fillId="53" borderId="376" applyNumberFormat="0" applyFont="0" applyBorder="0" applyAlignment="0" applyProtection="0">
      <alignment horizontal="right" vertical="center"/>
    </xf>
    <xf numFmtId="0" fontId="21" fillId="0" borderId="376" applyNumberFormat="0" applyFill="0" applyAlignment="0" applyProtection="0"/>
    <xf numFmtId="4" fontId="21" fillId="0" borderId="376" applyFill="0" applyBorder="0" applyProtection="0">
      <alignment horizontal="right" vertical="center"/>
    </xf>
    <xf numFmtId="4" fontId="18" fillId="25" borderId="376">
      <alignment horizontal="right" vertical="center"/>
    </xf>
    <xf numFmtId="0" fontId="37" fillId="0" borderId="382" applyNumberFormat="0" applyFill="0" applyAlignment="0" applyProtection="0"/>
    <xf numFmtId="49" fontId="20" fillId="0" borderId="376" applyNumberFormat="0" applyFill="0" applyBorder="0" applyProtection="0">
      <alignment horizontal="left" vertical="center"/>
    </xf>
    <xf numFmtId="49" fontId="21" fillId="0" borderId="377" applyNumberFormat="0" applyFont="0" applyFill="0" applyBorder="0" applyProtection="0">
      <alignment horizontal="left" vertical="center" indent="5"/>
    </xf>
    <xf numFmtId="0" fontId="21" fillId="25" borderId="377">
      <alignment horizontal="left" vertical="center"/>
    </xf>
    <xf numFmtId="0" fontId="33" fillId="49" borderId="381" applyNumberFormat="0" applyAlignment="0" applyProtection="0"/>
    <xf numFmtId="4" fontId="18" fillId="27" borderId="378">
      <alignment horizontal="right" vertical="center"/>
    </xf>
    <xf numFmtId="0" fontId="45" fillId="36" borderId="381" applyNumberFormat="0" applyAlignment="0" applyProtection="0"/>
    <xf numFmtId="0" fontId="45" fillId="36" borderId="381" applyNumberFormat="0" applyAlignment="0" applyProtection="0"/>
    <xf numFmtId="0" fontId="27" fillId="52" borderId="375" applyNumberFormat="0" applyFont="0" applyAlignment="0" applyProtection="0"/>
    <xf numFmtId="0" fontId="49" fillId="49" borderId="181" applyNumberFormat="0" applyAlignment="0" applyProtection="0"/>
    <xf numFmtId="0" fontId="52" fillId="0" borderId="382" applyNumberFormat="0" applyFill="0" applyAlignment="0" applyProtection="0"/>
    <xf numFmtId="0" fontId="18" fillId="27" borderId="376">
      <alignment horizontal="right" vertical="center"/>
    </xf>
    <xf numFmtId="0" fontId="19" fillId="52" borderId="375" applyNumberFormat="0" applyFont="0" applyAlignment="0" applyProtection="0"/>
    <xf numFmtId="4" fontId="21" fillId="0" borderId="376">
      <alignment horizontal="right" vertical="center"/>
    </xf>
    <xf numFmtId="0" fontId="52" fillId="0" borderId="382" applyNumberFormat="0" applyFill="0" applyAlignment="0" applyProtection="0"/>
    <xf numFmtId="0" fontId="18" fillId="27" borderId="376">
      <alignment horizontal="right" vertical="center"/>
    </xf>
    <xf numFmtId="0" fontId="18" fillId="27" borderId="376">
      <alignment horizontal="right" vertical="center"/>
    </xf>
    <xf numFmtId="4" fontId="23" fillId="25" borderId="376">
      <alignment horizontal="right" vertical="center"/>
    </xf>
    <xf numFmtId="0" fontId="18" fillId="25" borderId="376">
      <alignment horizontal="right" vertical="center"/>
    </xf>
    <xf numFmtId="4" fontId="18" fillId="25" borderId="376">
      <alignment horizontal="right" vertical="center"/>
    </xf>
    <xf numFmtId="0" fontId="23" fillId="25" borderId="376">
      <alignment horizontal="right" vertical="center"/>
    </xf>
    <xf numFmtId="4" fontId="23" fillId="25" borderId="376">
      <alignment horizontal="right" vertical="center"/>
    </xf>
    <xf numFmtId="0" fontId="18" fillId="27" borderId="376">
      <alignment horizontal="right" vertical="center"/>
    </xf>
    <xf numFmtId="4" fontId="18" fillId="27" borderId="376">
      <alignment horizontal="right" vertical="center"/>
    </xf>
    <xf numFmtId="0" fontId="18" fillId="27" borderId="376">
      <alignment horizontal="right" vertical="center"/>
    </xf>
    <xf numFmtId="4" fontId="18" fillId="27" borderId="376">
      <alignment horizontal="right" vertical="center"/>
    </xf>
    <xf numFmtId="0" fontId="18" fillId="27" borderId="377">
      <alignment horizontal="right" vertical="center"/>
    </xf>
    <xf numFmtId="4" fontId="18" fillId="27" borderId="377">
      <alignment horizontal="right" vertical="center"/>
    </xf>
    <xf numFmtId="0" fontId="18" fillId="27" borderId="378">
      <alignment horizontal="right" vertical="center"/>
    </xf>
    <xf numFmtId="4" fontId="18" fillId="27" borderId="378">
      <alignment horizontal="right" vertical="center"/>
    </xf>
    <xf numFmtId="0" fontId="33" fillId="49" borderId="381" applyNumberFormat="0" applyAlignment="0" applyProtection="0"/>
    <xf numFmtId="0" fontId="21" fillId="27" borderId="379">
      <alignment horizontal="left" vertical="center" wrapText="1" indent="2"/>
    </xf>
    <xf numFmtId="0" fontId="21" fillId="0" borderId="379">
      <alignment horizontal="left" vertical="center" wrapText="1" indent="2"/>
    </xf>
    <xf numFmtId="0" fontId="21" fillId="25" borderId="377">
      <alignment horizontal="left" vertical="center"/>
    </xf>
    <xf numFmtId="0" fontId="45" fillId="36" borderId="381" applyNumberFormat="0" applyAlignment="0" applyProtection="0"/>
    <xf numFmtId="0" fontId="21" fillId="0" borderId="376">
      <alignment horizontal="right" vertical="center"/>
    </xf>
    <xf numFmtId="4" fontId="21" fillId="0" borderId="376">
      <alignment horizontal="right" vertical="center"/>
    </xf>
    <xf numFmtId="0" fontId="21" fillId="0" borderId="376" applyNumberFormat="0" applyFill="0" applyAlignment="0" applyProtection="0"/>
    <xf numFmtId="0" fontId="49" fillId="49" borderId="181" applyNumberFormat="0" applyAlignment="0" applyProtection="0"/>
    <xf numFmtId="167" fontId="21" fillId="53" borderId="376" applyNumberFormat="0" applyFont="0" applyBorder="0" applyAlignment="0" applyProtection="0">
      <alignment horizontal="right" vertical="center"/>
    </xf>
    <xf numFmtId="0" fontId="21" fillId="26" borderId="376"/>
    <xf numFmtId="4" fontId="21" fillId="26" borderId="376"/>
    <xf numFmtId="0" fontId="52" fillId="0" borderId="382" applyNumberFormat="0" applyFill="0" applyAlignment="0" applyProtection="0"/>
    <xf numFmtId="0" fontId="19" fillId="52" borderId="375" applyNumberFormat="0" applyFont="0" applyAlignment="0" applyProtection="0"/>
    <xf numFmtId="0" fontId="27" fillId="52" borderId="375" applyNumberFormat="0" applyFont="0" applyAlignment="0" applyProtection="0"/>
    <xf numFmtId="0" fontId="21" fillId="0" borderId="376" applyNumberFormat="0" applyFill="0" applyAlignment="0" applyProtection="0"/>
    <xf numFmtId="0" fontId="37" fillId="0" borderId="382" applyNumberFormat="0" applyFill="0" applyAlignment="0" applyProtection="0"/>
    <xf numFmtId="0" fontId="52" fillId="0" borderId="382" applyNumberFormat="0" applyFill="0" applyAlignment="0" applyProtection="0"/>
    <xf numFmtId="0" fontId="36" fillId="36" borderId="381" applyNumberFormat="0" applyAlignment="0" applyProtection="0"/>
    <xf numFmtId="0" fontId="33" fillId="49" borderId="381" applyNumberFormat="0" applyAlignment="0" applyProtection="0"/>
    <xf numFmtId="4" fontId="23" fillId="25" borderId="376">
      <alignment horizontal="right" vertical="center"/>
    </xf>
    <xf numFmtId="0" fontId="18" fillId="25" borderId="376">
      <alignment horizontal="right" vertical="center"/>
    </xf>
    <xf numFmtId="167" fontId="21" fillId="53" borderId="376" applyNumberFormat="0" applyFont="0" applyBorder="0" applyAlignment="0" applyProtection="0">
      <alignment horizontal="right" vertical="center"/>
    </xf>
    <xf numFmtId="0" fontId="37" fillId="0" borderId="382" applyNumberFormat="0" applyFill="0" applyAlignment="0" applyProtection="0"/>
    <xf numFmtId="49" fontId="21" fillId="0" borderId="376" applyNumberFormat="0" applyFont="0" applyFill="0" applyBorder="0" applyProtection="0">
      <alignment horizontal="left" vertical="center" indent="2"/>
    </xf>
    <xf numFmtId="49" fontId="21" fillId="0" borderId="377" applyNumberFormat="0" applyFont="0" applyFill="0" applyBorder="0" applyProtection="0">
      <alignment horizontal="left" vertical="center" indent="5"/>
    </xf>
    <xf numFmtId="49" fontId="21" fillId="0" borderId="376" applyNumberFormat="0" applyFont="0" applyFill="0" applyBorder="0" applyProtection="0">
      <alignment horizontal="left" vertical="center" indent="2"/>
    </xf>
    <xf numFmtId="4" fontId="21" fillId="0" borderId="376" applyFill="0" applyBorder="0" applyProtection="0">
      <alignment horizontal="right" vertical="center"/>
    </xf>
    <xf numFmtId="49" fontId="20" fillId="0" borderId="376" applyNumberFormat="0" applyFill="0" applyBorder="0" applyProtection="0">
      <alignment horizontal="left" vertical="center"/>
    </xf>
    <xf numFmtId="0" fontId="21" fillId="0" borderId="379">
      <alignment horizontal="left" vertical="center" wrapText="1" indent="2"/>
    </xf>
    <xf numFmtId="0" fontId="49" fillId="49" borderId="181" applyNumberFormat="0" applyAlignment="0" applyProtection="0"/>
    <xf numFmtId="0" fontId="18" fillId="27" borderId="378">
      <alignment horizontal="right" vertical="center"/>
    </xf>
    <xf numFmtId="0" fontId="36" fillId="36" borderId="381" applyNumberFormat="0" applyAlignment="0" applyProtection="0"/>
    <xf numFmtId="0" fontId="18" fillId="27" borderId="378">
      <alignment horizontal="right" vertical="center"/>
    </xf>
    <xf numFmtId="4" fontId="18" fillId="27" borderId="376">
      <alignment horizontal="right" vertical="center"/>
    </xf>
    <xf numFmtId="0" fontId="18" fillId="27" borderId="376">
      <alignment horizontal="right" vertical="center"/>
    </xf>
    <xf numFmtId="0" fontId="30" fillId="49" borderId="181" applyNumberFormat="0" applyAlignment="0" applyProtection="0"/>
    <xf numFmtId="0" fontId="32" fillId="49" borderId="381" applyNumberFormat="0" applyAlignment="0" applyProtection="0"/>
    <xf numFmtId="0" fontId="37" fillId="0" borderId="382" applyNumberFormat="0" applyFill="0" applyAlignment="0" applyProtection="0"/>
    <xf numFmtId="0" fontId="21" fillId="26" borderId="376"/>
    <xf numFmtId="4" fontId="21" fillId="26" borderId="376"/>
    <xf numFmtId="4" fontId="18" fillId="27" borderId="376">
      <alignment horizontal="right" vertical="center"/>
    </xf>
    <xf numFmtId="0" fontId="23" fillId="25" borderId="376">
      <alignment horizontal="right" vertical="center"/>
    </xf>
    <xf numFmtId="0" fontId="36" fillId="36" borderId="381" applyNumberFormat="0" applyAlignment="0" applyProtection="0"/>
    <xf numFmtId="0" fontId="33" fillId="49" borderId="381" applyNumberFormat="0" applyAlignment="0" applyProtection="0"/>
    <xf numFmtId="4" fontId="21" fillId="0" borderId="376">
      <alignment horizontal="right" vertical="center"/>
    </xf>
    <xf numFmtId="0" fontId="21" fillId="27" borderId="379">
      <alignment horizontal="left" vertical="center" wrapText="1" indent="2"/>
    </xf>
    <xf numFmtId="0" fontId="21" fillId="0" borderId="379">
      <alignment horizontal="left" vertical="center" wrapText="1" indent="2"/>
    </xf>
    <xf numFmtId="0" fontId="49" fillId="49" borderId="181" applyNumberFormat="0" applyAlignment="0" applyProtection="0"/>
    <xf numFmtId="0" fontId="45" fillId="36" borderId="381" applyNumberFormat="0" applyAlignment="0" applyProtection="0"/>
    <xf numFmtId="0" fontId="32" fillId="49" borderId="381" applyNumberFormat="0" applyAlignment="0" applyProtection="0"/>
    <xf numFmtId="0" fontId="30" fillId="49" borderId="181" applyNumberFormat="0" applyAlignment="0" applyProtection="0"/>
    <xf numFmtId="0" fontId="18" fillId="27" borderId="378">
      <alignment horizontal="right" vertical="center"/>
    </xf>
    <xf numFmtId="0" fontId="23" fillId="25" borderId="376">
      <alignment horizontal="right" vertical="center"/>
    </xf>
    <xf numFmtId="4" fontId="18" fillId="25" borderId="376">
      <alignment horizontal="right" vertical="center"/>
    </xf>
    <xf numFmtId="4" fontId="18" fillId="27" borderId="376">
      <alignment horizontal="right" vertical="center"/>
    </xf>
    <xf numFmtId="49" fontId="21" fillId="0" borderId="377" applyNumberFormat="0" applyFont="0" applyFill="0" applyBorder="0" applyProtection="0">
      <alignment horizontal="left" vertical="center" indent="5"/>
    </xf>
    <xf numFmtId="4" fontId="21" fillId="0" borderId="376" applyFill="0" applyBorder="0" applyProtection="0">
      <alignment horizontal="right" vertical="center"/>
    </xf>
    <xf numFmtId="4" fontId="18" fillId="25" borderId="376">
      <alignment horizontal="right" vertical="center"/>
    </xf>
    <xf numFmtId="0" fontId="45" fillId="36" borderId="381" applyNumberFormat="0" applyAlignment="0" applyProtection="0"/>
    <xf numFmtId="0" fontId="36" fillId="36" borderId="381" applyNumberFormat="0" applyAlignment="0" applyProtection="0"/>
    <xf numFmtId="0" fontId="32" fillId="49" borderId="381" applyNumberFormat="0" applyAlignment="0" applyProtection="0"/>
    <xf numFmtId="0" fontId="21" fillId="27" borderId="379">
      <alignment horizontal="left" vertical="center" wrapText="1" indent="2"/>
    </xf>
    <xf numFmtId="0" fontId="21" fillId="0" borderId="379">
      <alignment horizontal="left" vertical="center" wrapText="1" indent="2"/>
    </xf>
    <xf numFmtId="0" fontId="21" fillId="27" borderId="379">
      <alignment horizontal="left" vertical="center" wrapText="1" indent="2"/>
    </xf>
    <xf numFmtId="0" fontId="52" fillId="0" borderId="382" applyNumberFormat="0" applyFill="0" applyAlignment="0" applyProtection="0"/>
    <xf numFmtId="0" fontId="36" fillId="36" borderId="381" applyNumberFormat="0" applyAlignment="0" applyProtection="0"/>
    <xf numFmtId="0" fontId="27" fillId="52" borderId="375" applyNumberFormat="0" applyFont="0" applyAlignment="0" applyProtection="0"/>
    <xf numFmtId="0" fontId="18" fillId="27" borderId="378">
      <alignment horizontal="right" vertical="center"/>
    </xf>
    <xf numFmtId="49" fontId="21" fillId="0" borderId="376" applyNumberFormat="0" applyFont="0" applyFill="0" applyBorder="0" applyProtection="0">
      <alignment horizontal="left" vertical="center" indent="2"/>
    </xf>
    <xf numFmtId="49" fontId="20" fillId="0" borderId="376" applyNumberFormat="0" applyFill="0" applyBorder="0" applyProtection="0">
      <alignment horizontal="left" vertical="center"/>
    </xf>
    <xf numFmtId="0" fontId="21" fillId="27" borderId="379">
      <alignment horizontal="left" vertical="center" wrapText="1" indent="2"/>
    </xf>
    <xf numFmtId="0" fontId="21" fillId="25" borderId="377">
      <alignment horizontal="left" vertical="center"/>
    </xf>
    <xf numFmtId="0" fontId="36" fillId="36" borderId="381" applyNumberFormat="0" applyAlignment="0" applyProtection="0"/>
    <xf numFmtId="0" fontId="21" fillId="27" borderId="379">
      <alignment horizontal="left" vertical="center" wrapText="1" indent="2"/>
    </xf>
    <xf numFmtId="0" fontId="30" fillId="49" borderId="181" applyNumberFormat="0" applyAlignment="0" applyProtection="0"/>
    <xf numFmtId="4" fontId="21" fillId="0" borderId="376" applyFill="0" applyBorder="0" applyProtection="0">
      <alignment horizontal="right" vertical="center"/>
    </xf>
    <xf numFmtId="49" fontId="21" fillId="0" borderId="376" applyNumberFormat="0" applyFont="0" applyFill="0" applyBorder="0" applyProtection="0">
      <alignment horizontal="left" vertical="center" indent="2"/>
    </xf>
    <xf numFmtId="0" fontId="21" fillId="26" borderId="376"/>
    <xf numFmtId="0" fontId="9" fillId="19" borderId="0" applyNumberFormat="0" applyBorder="0" applyAlignment="0" applyProtection="0"/>
    <xf numFmtId="4" fontId="18" fillId="27" borderId="378">
      <alignment horizontal="right" vertical="center"/>
    </xf>
    <xf numFmtId="0" fontId="18" fillId="25" borderId="376">
      <alignment horizontal="right" vertical="center"/>
    </xf>
    <xf numFmtId="4" fontId="21" fillId="0" borderId="376" applyFill="0" applyBorder="0" applyProtection="0">
      <alignment horizontal="right" vertical="center"/>
    </xf>
    <xf numFmtId="0" fontId="49" fillId="49" borderId="181" applyNumberFormat="0" applyAlignment="0" applyProtection="0"/>
    <xf numFmtId="0" fontId="18" fillId="27" borderId="376">
      <alignment horizontal="right" vertical="center"/>
    </xf>
    <xf numFmtId="0" fontId="45" fillId="36" borderId="381" applyNumberFormat="0" applyAlignment="0" applyProtection="0"/>
    <xf numFmtId="4" fontId="21" fillId="0" borderId="376">
      <alignment horizontal="right" vertical="center"/>
    </xf>
    <xf numFmtId="0" fontId="21" fillId="27" borderId="379">
      <alignment horizontal="left" vertical="center" wrapText="1" indent="2"/>
    </xf>
    <xf numFmtId="0" fontId="36" fillId="36" borderId="381" applyNumberFormat="0" applyAlignment="0" applyProtection="0"/>
    <xf numFmtId="0" fontId="1" fillId="15" borderId="0" applyNumberFormat="0" applyBorder="0" applyAlignment="0" applyProtection="0"/>
    <xf numFmtId="0" fontId="21" fillId="0" borderId="379">
      <alignment horizontal="left" vertical="center" wrapText="1" indent="2"/>
    </xf>
    <xf numFmtId="0" fontId="33" fillId="49" borderId="381" applyNumberFormat="0" applyAlignment="0" applyProtection="0"/>
    <xf numFmtId="0" fontId="27" fillId="52" borderId="375" applyNumberFormat="0" applyFont="0" applyAlignment="0" applyProtection="0"/>
    <xf numFmtId="0" fontId="33" fillId="49" borderId="381" applyNumberFormat="0" applyAlignment="0" applyProtection="0"/>
    <xf numFmtId="0" fontId="21" fillId="0" borderId="379">
      <alignment horizontal="left" vertical="center" wrapText="1" indent="2"/>
    </xf>
    <xf numFmtId="0" fontId="49" fillId="49" borderId="181" applyNumberFormat="0" applyAlignment="0" applyProtection="0"/>
    <xf numFmtId="0" fontId="33" fillId="49" borderId="381" applyNumberFormat="0" applyAlignment="0" applyProtection="0"/>
    <xf numFmtId="0" fontId="36" fillId="36" borderId="381" applyNumberFormat="0" applyAlignment="0" applyProtection="0"/>
    <xf numFmtId="0" fontId="18" fillId="27" borderId="378">
      <alignment horizontal="right" vertical="center"/>
    </xf>
    <xf numFmtId="4" fontId="21" fillId="0" borderId="376" applyFill="0" applyBorder="0" applyProtection="0">
      <alignment horizontal="right" vertical="center"/>
    </xf>
    <xf numFmtId="0" fontId="1" fillId="9" borderId="0" applyNumberFormat="0" applyBorder="0" applyAlignment="0" applyProtection="0"/>
    <xf numFmtId="0" fontId="21" fillId="26" borderId="376"/>
    <xf numFmtId="0" fontId="21" fillId="0" borderId="376" applyNumberFormat="0" applyFill="0" applyAlignment="0" applyProtection="0"/>
    <xf numFmtId="0" fontId="4" fillId="4" borderId="2" applyNumberFormat="0" applyAlignment="0" applyProtection="0"/>
    <xf numFmtId="0" fontId="5" fillId="4" borderId="1" applyNumberFormat="0" applyAlignment="0" applyProtection="0"/>
    <xf numFmtId="167" fontId="21" fillId="53" borderId="376" applyNumberFormat="0" applyFont="0" applyBorder="0" applyAlignment="0" applyProtection="0">
      <alignment horizontal="right" vertical="center"/>
    </xf>
    <xf numFmtId="0" fontId="6" fillId="0" borderId="0" applyNumberFormat="0" applyFill="0" applyBorder="0" applyAlignment="0" applyProtection="0"/>
    <xf numFmtId="0" fontId="52" fillId="0" borderId="382" applyNumberFormat="0" applyFill="0" applyAlignment="0" applyProtection="0"/>
    <xf numFmtId="0" fontId="7" fillId="0" borderId="0" applyNumberFormat="0" applyFill="0" applyBorder="0" applyAlignment="0" applyProtection="0"/>
    <xf numFmtId="0" fontId="8" fillId="0" borderId="3" applyNumberFormat="0" applyFill="0" applyAlignment="0" applyProtection="0"/>
    <xf numFmtId="0" fontId="45" fillId="36" borderId="381" applyNumberFormat="0" applyAlignment="0" applyProtection="0"/>
    <xf numFmtId="0" fontId="1" fillId="5" borderId="0" applyNumberFormat="0" applyBorder="0" applyAlignment="0" applyProtection="0"/>
    <xf numFmtId="0" fontId="1" fillId="6" borderId="0" applyNumberFormat="0" applyBorder="0" applyAlignment="0" applyProtection="0"/>
    <xf numFmtId="0" fontId="9"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9" fillId="10" borderId="0" applyNumberFormat="0" applyBorder="0" applyAlignment="0" applyProtection="0"/>
    <xf numFmtId="0" fontId="19" fillId="52" borderId="375"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9"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21" fillId="0" borderId="379">
      <alignment horizontal="left" vertical="center" wrapText="1" indent="2"/>
    </xf>
    <xf numFmtId="0" fontId="1" fillId="17"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0" fontId="21" fillId="0" borderId="376" applyNumberFormat="0" applyFill="0" applyAlignment="0" applyProtection="0"/>
    <xf numFmtId="0" fontId="1" fillId="20"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21" fillId="0" borderId="376" applyNumberFormat="0" applyFill="0" applyAlignment="0" applyProtection="0"/>
    <xf numFmtId="0" fontId="18" fillId="27" borderId="376">
      <alignment horizontal="right" vertical="center"/>
    </xf>
    <xf numFmtId="0" fontId="18" fillId="27" borderId="376">
      <alignment horizontal="right" vertical="center"/>
    </xf>
    <xf numFmtId="0" fontId="21" fillId="0" borderId="379">
      <alignment horizontal="left" vertical="center" wrapText="1" indent="2"/>
    </xf>
    <xf numFmtId="0" fontId="18" fillId="27" borderId="378">
      <alignment horizontal="right" vertical="center"/>
    </xf>
    <xf numFmtId="0" fontId="21" fillId="0" borderId="376">
      <alignment horizontal="right" vertical="center"/>
    </xf>
    <xf numFmtId="0" fontId="23" fillId="25" borderId="376">
      <alignment horizontal="right" vertical="center"/>
    </xf>
    <xf numFmtId="0" fontId="21" fillId="26" borderId="376"/>
    <xf numFmtId="0" fontId="18" fillId="25" borderId="376">
      <alignment horizontal="right" vertical="center"/>
    </xf>
    <xf numFmtId="167" fontId="21" fillId="53" borderId="376" applyNumberFormat="0" applyFont="0" applyBorder="0" applyAlignment="0" applyProtection="0">
      <alignment horizontal="right" vertical="center"/>
    </xf>
    <xf numFmtId="0" fontId="21" fillId="0" borderId="379">
      <alignment horizontal="left" vertical="center" wrapText="1" indent="2"/>
    </xf>
    <xf numFmtId="0" fontId="18" fillId="27" borderId="378">
      <alignment horizontal="right" vertical="center"/>
    </xf>
    <xf numFmtId="0" fontId="18" fillId="27" borderId="376">
      <alignment horizontal="right" vertical="center"/>
    </xf>
    <xf numFmtId="0" fontId="32" fillId="49" borderId="381" applyNumberFormat="0" applyAlignment="0" applyProtection="0"/>
    <xf numFmtId="4" fontId="18" fillId="27" borderId="376">
      <alignment horizontal="right" vertical="center"/>
    </xf>
    <xf numFmtId="4" fontId="23" fillId="25" borderId="376">
      <alignment horizontal="right" vertical="center"/>
    </xf>
    <xf numFmtId="0" fontId="37" fillId="0" borderId="382" applyNumberFormat="0" applyFill="0" applyAlignment="0" applyProtection="0"/>
    <xf numFmtId="0" fontId="21" fillId="26" borderId="376"/>
    <xf numFmtId="49" fontId="21" fillId="0" borderId="376" applyNumberFormat="0" applyFont="0" applyFill="0" applyBorder="0" applyProtection="0">
      <alignment horizontal="left" vertical="center" indent="2"/>
    </xf>
    <xf numFmtId="0" fontId="19" fillId="52" borderId="375" applyNumberFormat="0" applyFont="0" applyAlignment="0" applyProtection="0"/>
    <xf numFmtId="4" fontId="18" fillId="27" borderId="378">
      <alignment horizontal="right" vertical="center"/>
    </xf>
    <xf numFmtId="0" fontId="45" fillId="36" borderId="381" applyNumberFormat="0" applyAlignment="0" applyProtection="0"/>
    <xf numFmtId="0" fontId="36" fillId="36" borderId="381" applyNumberFormat="0" applyAlignment="0" applyProtection="0"/>
    <xf numFmtId="0" fontId="21" fillId="0" borderId="376">
      <alignment horizontal="right" vertical="center"/>
    </xf>
    <xf numFmtId="4" fontId="18" fillId="25" borderId="376">
      <alignment horizontal="right" vertical="center"/>
    </xf>
    <xf numFmtId="0" fontId="32" fillId="49" borderId="381" applyNumberFormat="0" applyAlignment="0" applyProtection="0"/>
    <xf numFmtId="0" fontId="6" fillId="0" borderId="0" applyNumberFormat="0" applyFill="0" applyBorder="0" applyAlignment="0" applyProtection="0"/>
    <xf numFmtId="4" fontId="18" fillId="25" borderId="376">
      <alignment horizontal="right" vertical="center"/>
    </xf>
    <xf numFmtId="0" fontId="18" fillId="25" borderId="376">
      <alignment horizontal="right" vertical="center"/>
    </xf>
    <xf numFmtId="0" fontId="1" fillId="20" borderId="0" applyNumberFormat="0" applyBorder="0" applyAlignment="0" applyProtection="0"/>
    <xf numFmtId="4" fontId="18" fillId="27" borderId="377">
      <alignment horizontal="right" vertical="center"/>
    </xf>
    <xf numFmtId="0" fontId="23" fillId="25" borderId="376">
      <alignment horizontal="right" vertical="center"/>
    </xf>
    <xf numFmtId="4" fontId="18" fillId="27" borderId="376">
      <alignment horizontal="right" vertical="center"/>
    </xf>
    <xf numFmtId="0" fontId="21" fillId="0" borderId="379">
      <alignment horizontal="left" vertical="center" wrapText="1" indent="2"/>
    </xf>
    <xf numFmtId="0" fontId="18" fillId="27" borderId="376">
      <alignment horizontal="right" vertical="center"/>
    </xf>
    <xf numFmtId="49" fontId="21" fillId="0" borderId="376" applyNumberFormat="0" applyFont="0" applyFill="0" applyBorder="0" applyProtection="0">
      <alignment horizontal="left" vertical="center" indent="2"/>
    </xf>
    <xf numFmtId="0" fontId="1" fillId="9" borderId="0" applyNumberFormat="0" applyBorder="0" applyAlignment="0" applyProtection="0"/>
    <xf numFmtId="0" fontId="33" fillId="49" borderId="381" applyNumberFormat="0" applyAlignment="0" applyProtection="0"/>
    <xf numFmtId="0" fontId="21" fillId="27" borderId="379">
      <alignment horizontal="left" vertical="center" wrapText="1" indent="2"/>
    </xf>
    <xf numFmtId="4" fontId="18" fillId="27" borderId="378">
      <alignment horizontal="right" vertical="center"/>
    </xf>
    <xf numFmtId="0" fontId="33" fillId="49" borderId="381" applyNumberFormat="0" applyAlignment="0" applyProtection="0"/>
    <xf numFmtId="0" fontId="18" fillId="27" borderId="376">
      <alignment horizontal="right" vertical="center"/>
    </xf>
    <xf numFmtId="49" fontId="20" fillId="0" borderId="376" applyNumberFormat="0" applyFill="0" applyBorder="0" applyProtection="0">
      <alignment horizontal="left" vertical="center"/>
    </xf>
    <xf numFmtId="0" fontId="45" fillId="36" borderId="381" applyNumberFormat="0" applyAlignment="0" applyProtection="0"/>
    <xf numFmtId="0" fontId="21" fillId="26" borderId="376"/>
    <xf numFmtId="0" fontId="37" fillId="0" borderId="382" applyNumberFormat="0" applyFill="0" applyAlignment="0" applyProtection="0"/>
    <xf numFmtId="0" fontId="45" fillId="36" borderId="381" applyNumberFormat="0" applyAlignment="0" applyProtection="0"/>
    <xf numFmtId="4" fontId="21" fillId="26" borderId="376"/>
    <xf numFmtId="0" fontId="19" fillId="52" borderId="375" applyNumberFormat="0" applyFont="0" applyAlignment="0" applyProtection="0"/>
    <xf numFmtId="0" fontId="18" fillId="27" borderId="377">
      <alignment horizontal="right" vertical="center"/>
    </xf>
    <xf numFmtId="0" fontId="18" fillId="25" borderId="376">
      <alignment horizontal="right" vertical="center"/>
    </xf>
    <xf numFmtId="0" fontId="18" fillId="27" borderId="376">
      <alignment horizontal="right" vertical="center"/>
    </xf>
    <xf numFmtId="49" fontId="21" fillId="0" borderId="376" applyNumberFormat="0" applyFont="0" applyFill="0" applyBorder="0" applyProtection="0">
      <alignment horizontal="left" vertical="center" indent="2"/>
    </xf>
    <xf numFmtId="0" fontId="45" fillId="36" borderId="381" applyNumberFormat="0" applyAlignment="0" applyProtection="0"/>
    <xf numFmtId="0" fontId="21" fillId="26" borderId="376"/>
    <xf numFmtId="4" fontId="21" fillId="26" borderId="376"/>
    <xf numFmtId="4" fontId="18" fillId="25" borderId="376">
      <alignment horizontal="right" vertical="center"/>
    </xf>
    <xf numFmtId="0" fontId="36" fillId="36" borderId="381" applyNumberFormat="0" applyAlignment="0" applyProtection="0"/>
    <xf numFmtId="0" fontId="33" fillId="49" borderId="381" applyNumberFormat="0" applyAlignment="0" applyProtection="0"/>
    <xf numFmtId="4" fontId="21" fillId="0" borderId="376" applyFill="0" applyBorder="0" applyProtection="0">
      <alignment horizontal="right" vertical="center"/>
    </xf>
    <xf numFmtId="0" fontId="21" fillId="0" borderId="376">
      <alignment horizontal="right" vertical="center"/>
    </xf>
    <xf numFmtId="0" fontId="45" fillId="36" borderId="381" applyNumberFormat="0" applyAlignment="0" applyProtection="0"/>
    <xf numFmtId="0" fontId="23" fillId="25" borderId="376">
      <alignment horizontal="right" vertical="center"/>
    </xf>
    <xf numFmtId="0" fontId="21" fillId="0" borderId="379">
      <alignment horizontal="left" vertical="center" wrapText="1" indent="2"/>
    </xf>
    <xf numFmtId="4" fontId="21" fillId="26" borderId="376"/>
    <xf numFmtId="4" fontId="18" fillId="25" borderId="376">
      <alignment horizontal="right" vertical="center"/>
    </xf>
    <xf numFmtId="49" fontId="20" fillId="0" borderId="376" applyNumberFormat="0" applyFill="0" applyBorder="0" applyProtection="0">
      <alignment horizontal="left" vertical="center"/>
    </xf>
    <xf numFmtId="0" fontId="27" fillId="52" borderId="375" applyNumberFormat="0" applyFont="0" applyAlignment="0" applyProtection="0"/>
    <xf numFmtId="0" fontId="49" fillId="49" borderId="181" applyNumberFormat="0" applyAlignment="0" applyProtection="0"/>
    <xf numFmtId="0" fontId="45" fillId="36" borderId="381" applyNumberFormat="0" applyAlignment="0" applyProtection="0"/>
    <xf numFmtId="4" fontId="18" fillId="27" borderId="376">
      <alignment horizontal="right" vertical="center"/>
    </xf>
    <xf numFmtId="4" fontId="18" fillId="27" borderId="376">
      <alignment horizontal="right" vertical="center"/>
    </xf>
    <xf numFmtId="0" fontId="21" fillId="0" borderId="376" applyNumberFormat="0" applyFill="0" applyAlignment="0" applyProtection="0"/>
    <xf numFmtId="0" fontId="52" fillId="0" borderId="382" applyNumberFormat="0" applyFill="0" applyAlignment="0" applyProtection="0"/>
    <xf numFmtId="0" fontId="52" fillId="0" borderId="382" applyNumberFormat="0" applyFill="0" applyAlignment="0" applyProtection="0"/>
    <xf numFmtId="0" fontId="52" fillId="0" borderId="382" applyNumberFormat="0" applyFill="0" applyAlignment="0" applyProtection="0"/>
    <xf numFmtId="0" fontId="18" fillId="25" borderId="376">
      <alignment horizontal="right" vertical="center"/>
    </xf>
    <xf numFmtId="167" fontId="21" fillId="53" borderId="376" applyNumberFormat="0" applyFont="0" applyBorder="0" applyAlignment="0" applyProtection="0">
      <alignment horizontal="right" vertical="center"/>
    </xf>
    <xf numFmtId="0" fontId="18" fillId="27" borderId="378">
      <alignment horizontal="right" vertical="center"/>
    </xf>
    <xf numFmtId="4" fontId="21" fillId="26" borderId="376"/>
    <xf numFmtId="4" fontId="18" fillId="27" borderId="377">
      <alignment horizontal="right" vertical="center"/>
    </xf>
    <xf numFmtId="0" fontId="21" fillId="0" borderId="376" applyNumberFormat="0" applyFill="0" applyAlignment="0" applyProtection="0"/>
    <xf numFmtId="0" fontId="32" fillId="49" borderId="381" applyNumberFormat="0" applyAlignment="0" applyProtection="0"/>
    <xf numFmtId="0" fontId="33" fillId="49" borderId="381" applyNumberFormat="0" applyAlignment="0" applyProtection="0"/>
    <xf numFmtId="4" fontId="18" fillId="25" borderId="376">
      <alignment horizontal="right" vertical="center"/>
    </xf>
    <xf numFmtId="0" fontId="18" fillId="25" borderId="376">
      <alignment horizontal="right" vertical="center"/>
    </xf>
    <xf numFmtId="0" fontId="18" fillId="27" borderId="378">
      <alignment horizontal="right" vertical="center"/>
    </xf>
    <xf numFmtId="0" fontId="21" fillId="0" borderId="376" applyNumberFormat="0" applyFill="0" applyAlignment="0" applyProtection="0"/>
    <xf numFmtId="0" fontId="21" fillId="27" borderId="379">
      <alignment horizontal="left" vertical="center" wrapText="1" indent="2"/>
    </xf>
    <xf numFmtId="4" fontId="21" fillId="0" borderId="376">
      <alignment horizontal="right" vertical="center"/>
    </xf>
    <xf numFmtId="0" fontId="21" fillId="0" borderId="376" applyNumberFormat="0" applyFill="0" applyAlignment="0" applyProtection="0"/>
    <xf numFmtId="0" fontId="33" fillId="49" borderId="381" applyNumberFormat="0" applyAlignment="0" applyProtection="0"/>
    <xf numFmtId="0" fontId="19" fillId="52" borderId="375" applyNumberFormat="0" applyFont="0" applyAlignment="0" applyProtection="0"/>
    <xf numFmtId="4" fontId="18" fillId="27" borderId="377">
      <alignment horizontal="right" vertical="center"/>
    </xf>
    <xf numFmtId="0" fontId="36" fillId="36" borderId="381" applyNumberFormat="0" applyAlignment="0" applyProtection="0"/>
    <xf numFmtId="0" fontId="21" fillId="25" borderId="377">
      <alignment horizontal="left" vertical="center"/>
    </xf>
    <xf numFmtId="0" fontId="49" fillId="49" borderId="181" applyNumberFormat="0" applyAlignment="0" applyProtection="0"/>
    <xf numFmtId="0" fontId="52" fillId="0" borderId="382" applyNumberFormat="0" applyFill="0" applyAlignment="0" applyProtection="0"/>
    <xf numFmtId="0" fontId="36" fillId="36" borderId="381" applyNumberFormat="0" applyAlignment="0" applyProtection="0"/>
    <xf numFmtId="0" fontId="45" fillId="36" borderId="381" applyNumberFormat="0" applyAlignment="0" applyProtection="0"/>
    <xf numFmtId="0" fontId="27" fillId="52" borderId="375" applyNumberFormat="0" applyFont="0" applyAlignment="0" applyProtection="0"/>
    <xf numFmtId="0" fontId="49" fillId="49" borderId="181" applyNumberFormat="0" applyAlignment="0" applyProtection="0"/>
    <xf numFmtId="0" fontId="52" fillId="0" borderId="382" applyNumberFormat="0" applyFill="0" applyAlignment="0" applyProtection="0"/>
    <xf numFmtId="0" fontId="18" fillId="27" borderId="378">
      <alignment horizontal="right" vertical="center"/>
    </xf>
    <xf numFmtId="0" fontId="52" fillId="0" borderId="382" applyNumberFormat="0" applyFill="0" applyAlignment="0" applyProtection="0"/>
    <xf numFmtId="4" fontId="21" fillId="26" borderId="376"/>
    <xf numFmtId="0" fontId="52" fillId="0" borderId="382" applyNumberFormat="0" applyFill="0" applyAlignment="0" applyProtection="0"/>
    <xf numFmtId="0" fontId="18" fillId="25" borderId="376">
      <alignment horizontal="right" vertical="center"/>
    </xf>
    <xf numFmtId="0" fontId="18" fillId="27" borderId="376">
      <alignment horizontal="right" vertical="center"/>
    </xf>
    <xf numFmtId="0" fontId="37" fillId="0" borderId="382" applyNumberFormat="0" applyFill="0" applyAlignment="0" applyProtection="0"/>
    <xf numFmtId="4" fontId="21" fillId="0" borderId="376" applyFill="0" applyBorder="0" applyProtection="0">
      <alignment horizontal="right" vertical="center"/>
    </xf>
    <xf numFmtId="4" fontId="18" fillId="27" borderId="376">
      <alignment horizontal="right" vertical="center"/>
    </xf>
    <xf numFmtId="49" fontId="21" fillId="0" borderId="376" applyNumberFormat="0" applyFont="0" applyFill="0" applyBorder="0" applyProtection="0">
      <alignment horizontal="left" vertical="center" indent="2"/>
    </xf>
    <xf numFmtId="0" fontId="21" fillId="0" borderId="376" applyNumberFormat="0" applyFill="0" applyAlignment="0" applyProtection="0"/>
    <xf numFmtId="4" fontId="18" fillId="27" borderId="378">
      <alignment horizontal="right" vertical="center"/>
    </xf>
    <xf numFmtId="0" fontId="49" fillId="49" borderId="181" applyNumberFormat="0" applyAlignment="0" applyProtection="0"/>
    <xf numFmtId="0" fontId="18" fillId="27" borderId="378">
      <alignment horizontal="right" vertical="center"/>
    </xf>
    <xf numFmtId="0" fontId="33" fillId="49" borderId="381" applyNumberFormat="0" applyAlignment="0" applyProtection="0"/>
    <xf numFmtId="4" fontId="21" fillId="0" borderId="376">
      <alignment horizontal="right" vertical="center"/>
    </xf>
    <xf numFmtId="0" fontId="37" fillId="0" borderId="382" applyNumberFormat="0" applyFill="0" applyAlignment="0" applyProtection="0"/>
    <xf numFmtId="0" fontId="18" fillId="27" borderId="376">
      <alignment horizontal="right" vertical="center"/>
    </xf>
    <xf numFmtId="0" fontId="18" fillId="25" borderId="376">
      <alignment horizontal="right" vertical="center"/>
    </xf>
    <xf numFmtId="4" fontId="18" fillId="25" borderId="376">
      <alignment horizontal="right" vertical="center"/>
    </xf>
    <xf numFmtId="0" fontId="23" fillId="25" borderId="376">
      <alignment horizontal="right" vertical="center"/>
    </xf>
    <xf numFmtId="4" fontId="23" fillId="25" borderId="376">
      <alignment horizontal="right" vertical="center"/>
    </xf>
    <xf numFmtId="0" fontId="18" fillId="27" borderId="376">
      <alignment horizontal="right" vertical="center"/>
    </xf>
    <xf numFmtId="4" fontId="18" fillId="27" borderId="376">
      <alignment horizontal="right" vertical="center"/>
    </xf>
    <xf numFmtId="0" fontId="18" fillId="27" borderId="376">
      <alignment horizontal="right" vertical="center"/>
    </xf>
    <xf numFmtId="4" fontId="18" fillId="27" borderId="376">
      <alignment horizontal="right" vertical="center"/>
    </xf>
    <xf numFmtId="0" fontId="18" fillId="27" borderId="377">
      <alignment horizontal="right" vertical="center"/>
    </xf>
    <xf numFmtId="4" fontId="18" fillId="27" borderId="377">
      <alignment horizontal="right" vertical="center"/>
    </xf>
    <xf numFmtId="0" fontId="18" fillId="27" borderId="378">
      <alignment horizontal="right" vertical="center"/>
    </xf>
    <xf numFmtId="4" fontId="18" fillId="27" borderId="378">
      <alignment horizontal="right" vertical="center"/>
    </xf>
    <xf numFmtId="0" fontId="33" fillId="49" borderId="381" applyNumberFormat="0" applyAlignment="0" applyProtection="0"/>
    <xf numFmtId="0" fontId="21" fillId="27" borderId="379">
      <alignment horizontal="left" vertical="center" wrapText="1" indent="2"/>
    </xf>
    <xf numFmtId="0" fontId="21" fillId="0" borderId="379">
      <alignment horizontal="left" vertical="center" wrapText="1" indent="2"/>
    </xf>
    <xf numFmtId="0" fontId="21" fillId="25" borderId="377">
      <alignment horizontal="left" vertical="center"/>
    </xf>
    <xf numFmtId="0" fontId="32" fillId="49" borderId="381" applyNumberFormat="0" applyAlignment="0" applyProtection="0"/>
    <xf numFmtId="0" fontId="45" fillId="36" borderId="381" applyNumberFormat="0" applyAlignment="0" applyProtection="0"/>
    <xf numFmtId="0" fontId="21" fillId="0" borderId="376">
      <alignment horizontal="right" vertical="center"/>
    </xf>
    <xf numFmtId="4" fontId="21" fillId="0" borderId="376">
      <alignment horizontal="right" vertical="center"/>
    </xf>
    <xf numFmtId="49" fontId="21" fillId="0" borderId="376" applyNumberFormat="0" applyFont="0" applyFill="0" applyBorder="0" applyProtection="0">
      <alignment horizontal="left" vertical="center" indent="2"/>
    </xf>
    <xf numFmtId="0" fontId="21" fillId="0" borderId="376" applyNumberFormat="0" applyFill="0" applyAlignment="0" applyProtection="0"/>
    <xf numFmtId="0" fontId="49" fillId="49" borderId="181" applyNumberFormat="0" applyAlignment="0" applyProtection="0"/>
    <xf numFmtId="167" fontId="21" fillId="53" borderId="376" applyNumberFormat="0" applyFont="0" applyBorder="0" applyAlignment="0" applyProtection="0">
      <alignment horizontal="right" vertical="center"/>
    </xf>
    <xf numFmtId="0" fontId="21" fillId="26" borderId="376"/>
    <xf numFmtId="4" fontId="21" fillId="26" borderId="376"/>
    <xf numFmtId="0" fontId="52" fillId="0" borderId="382" applyNumberFormat="0" applyFill="0" applyAlignment="0" applyProtection="0"/>
    <xf numFmtId="0" fontId="21" fillId="26" borderId="376"/>
    <xf numFmtId="0" fontId="21" fillId="0" borderId="376">
      <alignment horizontal="right" vertical="center"/>
    </xf>
    <xf numFmtId="0" fontId="1" fillId="14" borderId="0" applyNumberFormat="0" applyBorder="0" applyAlignment="0" applyProtection="0"/>
    <xf numFmtId="0" fontId="21" fillId="0" borderId="376" applyNumberFormat="0" applyFill="0" applyAlignment="0" applyProtection="0"/>
    <xf numFmtId="0" fontId="1" fillId="20" borderId="0" applyNumberFormat="0" applyBorder="0" applyAlignment="0" applyProtection="0"/>
    <xf numFmtId="0" fontId="21" fillId="0" borderId="376">
      <alignment horizontal="right" vertical="center"/>
    </xf>
    <xf numFmtId="0" fontId="27" fillId="52" borderId="375" applyNumberFormat="0" applyFont="0" applyAlignment="0" applyProtection="0"/>
    <xf numFmtId="0" fontId="37" fillId="0" borderId="382" applyNumberFormat="0" applyFill="0" applyAlignment="0" applyProtection="0"/>
    <xf numFmtId="0" fontId="33" fillId="49" borderId="381" applyNumberFormat="0" applyAlignment="0" applyProtection="0"/>
    <xf numFmtId="0" fontId="9" fillId="10" borderId="0" applyNumberFormat="0" applyBorder="0" applyAlignment="0" applyProtection="0"/>
    <xf numFmtId="0" fontId="18" fillId="27" borderId="376">
      <alignment horizontal="right" vertical="center"/>
    </xf>
    <xf numFmtId="0" fontId="21" fillId="0" borderId="376">
      <alignment horizontal="right" vertical="center"/>
    </xf>
    <xf numFmtId="4" fontId="21" fillId="26" borderId="376"/>
    <xf numFmtId="4" fontId="21" fillId="0" borderId="376">
      <alignment horizontal="right" vertical="center"/>
    </xf>
    <xf numFmtId="49" fontId="21" fillId="0" borderId="377" applyNumberFormat="0" applyFont="0" applyFill="0" applyBorder="0" applyProtection="0">
      <alignment horizontal="left" vertical="center" indent="5"/>
    </xf>
    <xf numFmtId="0" fontId="18" fillId="27" borderId="376">
      <alignment horizontal="right" vertical="center"/>
    </xf>
    <xf numFmtId="0" fontId="5" fillId="4" borderId="1" applyNumberFormat="0" applyAlignment="0" applyProtection="0"/>
    <xf numFmtId="0" fontId="9" fillId="13" borderId="0" applyNumberFormat="0" applyBorder="0" applyAlignment="0" applyProtection="0"/>
    <xf numFmtId="0" fontId="23" fillId="25" borderId="376">
      <alignment horizontal="right" vertical="center"/>
    </xf>
    <xf numFmtId="0" fontId="49" fillId="49" borderId="181" applyNumberFormat="0" applyAlignment="0" applyProtection="0"/>
    <xf numFmtId="0" fontId="9" fillId="13" borderId="0" applyNumberFormat="0" applyBorder="0" applyAlignment="0" applyProtection="0"/>
    <xf numFmtId="4" fontId="21" fillId="0" borderId="376" applyFill="0" applyBorder="0" applyProtection="0">
      <alignment horizontal="right" vertical="center"/>
    </xf>
    <xf numFmtId="0" fontId="18" fillId="25" borderId="376">
      <alignment horizontal="right" vertical="center"/>
    </xf>
    <xf numFmtId="0" fontId="21" fillId="0" borderId="379">
      <alignment horizontal="left" vertical="center" wrapText="1" indent="2"/>
    </xf>
    <xf numFmtId="0" fontId="1" fillId="21" borderId="0" applyNumberFormat="0" applyBorder="0" applyAlignment="0" applyProtection="0"/>
    <xf numFmtId="0" fontId="18" fillId="27" borderId="377">
      <alignment horizontal="right" vertical="center"/>
    </xf>
    <xf numFmtId="0" fontId="30" fillId="49" borderId="181" applyNumberFormat="0" applyAlignment="0" applyProtection="0"/>
    <xf numFmtId="49" fontId="20" fillId="0" borderId="376" applyNumberFormat="0" applyFill="0" applyBorder="0" applyProtection="0">
      <alignment horizontal="left" vertical="center"/>
    </xf>
    <xf numFmtId="0" fontId="30" fillId="49" borderId="181" applyNumberFormat="0" applyAlignment="0" applyProtection="0"/>
    <xf numFmtId="0" fontId="21" fillId="0" borderId="376" applyNumberFormat="0" applyFill="0" applyAlignment="0" applyProtection="0"/>
    <xf numFmtId="0" fontId="52" fillId="0" borderId="382" applyNumberFormat="0" applyFill="0" applyAlignment="0" applyProtection="0"/>
    <xf numFmtId="0" fontId="33" fillId="49" borderId="381" applyNumberFormat="0" applyAlignment="0" applyProtection="0"/>
    <xf numFmtId="167" fontId="21" fillId="53" borderId="376" applyNumberFormat="0" applyFont="0" applyBorder="0" applyAlignment="0" applyProtection="0">
      <alignment horizontal="right" vertical="center"/>
    </xf>
    <xf numFmtId="0" fontId="27" fillId="52" borderId="375" applyNumberFormat="0" applyFont="0" applyAlignment="0" applyProtection="0"/>
    <xf numFmtId="0" fontId="21" fillId="25" borderId="377">
      <alignment horizontal="left" vertical="center"/>
    </xf>
    <xf numFmtId="167" fontId="21" fillId="53" borderId="376" applyNumberFormat="0" applyFont="0" applyBorder="0" applyAlignment="0" applyProtection="0">
      <alignment horizontal="right" vertical="center"/>
    </xf>
    <xf numFmtId="0" fontId="9" fillId="10" borderId="0" applyNumberFormat="0" applyBorder="0" applyAlignment="0" applyProtection="0"/>
    <xf numFmtId="0" fontId="1" fillId="12" borderId="0" applyNumberFormat="0" applyBorder="0" applyAlignment="0" applyProtection="0"/>
    <xf numFmtId="0" fontId="9" fillId="7" borderId="0" applyNumberFormat="0" applyBorder="0" applyAlignment="0" applyProtection="0"/>
    <xf numFmtId="0" fontId="52" fillId="0" borderId="382" applyNumberFormat="0" applyFill="0" applyAlignment="0" applyProtection="0"/>
    <xf numFmtId="0" fontId="5" fillId="4" borderId="1" applyNumberFormat="0" applyAlignment="0" applyProtection="0"/>
    <xf numFmtId="0" fontId="21" fillId="0" borderId="376" applyNumberFormat="0" applyFill="0" applyAlignment="0" applyProtection="0"/>
    <xf numFmtId="0" fontId="21" fillId="0" borderId="376" applyNumberFormat="0" applyFill="0" applyAlignment="0" applyProtection="0"/>
    <xf numFmtId="0" fontId="9" fillId="22" borderId="0" applyNumberFormat="0" applyBorder="0" applyAlignment="0" applyProtection="0"/>
    <xf numFmtId="0" fontId="33" fillId="49" borderId="381" applyNumberFormat="0" applyAlignment="0" applyProtection="0"/>
    <xf numFmtId="0" fontId="18" fillId="27" borderId="376">
      <alignment horizontal="right" vertical="center"/>
    </xf>
    <xf numFmtId="49" fontId="21" fillId="0" borderId="376" applyNumberFormat="0" applyFont="0" applyFill="0" applyBorder="0" applyProtection="0">
      <alignment horizontal="left" vertical="center" indent="2"/>
    </xf>
    <xf numFmtId="49" fontId="21" fillId="0" borderId="377" applyNumberFormat="0" applyFont="0" applyFill="0" applyBorder="0" applyProtection="0">
      <alignment horizontal="left" vertical="center" indent="5"/>
    </xf>
    <xf numFmtId="49" fontId="21" fillId="0" borderId="376" applyNumberFormat="0" applyFont="0" applyFill="0" applyBorder="0" applyProtection="0">
      <alignment horizontal="left" vertical="center" indent="2"/>
    </xf>
    <xf numFmtId="0" fontId="52" fillId="0" borderId="382" applyNumberFormat="0" applyFill="0" applyAlignment="0" applyProtection="0"/>
    <xf numFmtId="167" fontId="21" fillId="53" borderId="376" applyNumberFormat="0" applyFont="0" applyBorder="0" applyAlignment="0" applyProtection="0">
      <alignment horizontal="right" vertical="center"/>
    </xf>
    <xf numFmtId="4" fontId="18" fillId="27" borderId="376">
      <alignment horizontal="right" vertical="center"/>
    </xf>
    <xf numFmtId="4" fontId="18" fillId="25" borderId="376">
      <alignment horizontal="right" vertical="center"/>
    </xf>
    <xf numFmtId="0" fontId="33" fillId="49" borderId="381" applyNumberFormat="0" applyAlignment="0" applyProtection="0"/>
    <xf numFmtId="0" fontId="49" fillId="49" borderId="181" applyNumberFormat="0" applyAlignment="0" applyProtection="0"/>
    <xf numFmtId="4" fontId="21" fillId="0" borderId="376" applyFill="0" applyBorder="0" applyProtection="0">
      <alignment horizontal="right" vertical="center"/>
    </xf>
    <xf numFmtId="49" fontId="20" fillId="0" borderId="376" applyNumberFormat="0" applyFill="0" applyBorder="0" applyProtection="0">
      <alignment horizontal="left" vertical="center"/>
    </xf>
    <xf numFmtId="4" fontId="18" fillId="27" borderId="378">
      <alignment horizontal="right" vertical="center"/>
    </xf>
    <xf numFmtId="0" fontId="49" fillId="49" borderId="181" applyNumberFormat="0" applyAlignment="0" applyProtection="0"/>
    <xf numFmtId="0" fontId="27" fillId="52" borderId="375" applyNumberFormat="0" applyFont="0" applyAlignment="0" applyProtection="0"/>
    <xf numFmtId="0" fontId="18" fillId="27" borderId="376">
      <alignment horizontal="right" vertical="center"/>
    </xf>
    <xf numFmtId="49" fontId="20" fillId="0" borderId="376" applyNumberFormat="0" applyFill="0" applyBorder="0" applyProtection="0">
      <alignment horizontal="left" vertical="center"/>
    </xf>
    <xf numFmtId="4" fontId="21" fillId="0" borderId="376" applyFill="0" applyBorder="0" applyProtection="0">
      <alignment horizontal="right" vertical="center"/>
    </xf>
    <xf numFmtId="4" fontId="21" fillId="0" borderId="376">
      <alignment horizontal="right" vertical="center"/>
    </xf>
    <xf numFmtId="0" fontId="49" fillId="49" borderId="181" applyNumberFormat="0" applyAlignment="0" applyProtection="0"/>
    <xf numFmtId="0" fontId="19" fillId="52" borderId="375" applyNumberFormat="0" applyFont="0" applyAlignment="0" applyProtection="0"/>
    <xf numFmtId="0" fontId="18" fillId="27" borderId="376">
      <alignment horizontal="right" vertical="center"/>
    </xf>
    <xf numFmtId="0" fontId="23" fillId="25" borderId="376">
      <alignment horizontal="right" vertical="center"/>
    </xf>
    <xf numFmtId="0" fontId="18" fillId="25" borderId="376">
      <alignment horizontal="right" vertical="center"/>
    </xf>
    <xf numFmtId="49" fontId="21" fillId="0" borderId="377" applyNumberFormat="0" applyFont="0" applyFill="0" applyBorder="0" applyProtection="0">
      <alignment horizontal="left" vertical="center" indent="5"/>
    </xf>
    <xf numFmtId="0" fontId="21" fillId="0" borderId="376">
      <alignment horizontal="right" vertical="center"/>
    </xf>
    <xf numFmtId="49" fontId="21" fillId="0" borderId="376" applyNumberFormat="0" applyFont="0" applyFill="0" applyBorder="0" applyProtection="0">
      <alignment horizontal="left" vertical="center" indent="2"/>
    </xf>
    <xf numFmtId="0" fontId="33" fillId="49" borderId="381" applyNumberFormat="0" applyAlignment="0" applyProtection="0"/>
    <xf numFmtId="4" fontId="18" fillId="27" borderId="377">
      <alignment horizontal="right" vertical="center"/>
    </xf>
    <xf numFmtId="0" fontId="52" fillId="0" borderId="382" applyNumberFormat="0" applyFill="0" applyAlignment="0" applyProtection="0"/>
    <xf numFmtId="167" fontId="21" fillId="53" borderId="376" applyNumberFormat="0" applyFont="0" applyBorder="0" applyAlignment="0" applyProtection="0">
      <alignment horizontal="right" vertical="center"/>
    </xf>
    <xf numFmtId="4" fontId="18" fillId="27" borderId="376">
      <alignment horizontal="right" vertical="center"/>
    </xf>
    <xf numFmtId="167" fontId="21" fillId="53" borderId="376" applyNumberFormat="0" applyFont="0" applyBorder="0" applyAlignment="0" applyProtection="0">
      <alignment horizontal="right" vertical="center"/>
    </xf>
    <xf numFmtId="4" fontId="18" fillId="27" borderId="377">
      <alignment horizontal="right" vertical="center"/>
    </xf>
    <xf numFmtId="0" fontId="21" fillId="27" borderId="379">
      <alignment horizontal="left" vertical="center" wrapText="1" indent="2"/>
    </xf>
    <xf numFmtId="0" fontId="30" fillId="49" borderId="181" applyNumberFormat="0" applyAlignment="0" applyProtection="0"/>
    <xf numFmtId="0" fontId="32" fillId="49" borderId="381" applyNumberFormat="0" applyAlignment="0" applyProtection="0"/>
    <xf numFmtId="0" fontId="37" fillId="0" borderId="382" applyNumberFormat="0" applyFill="0" applyAlignment="0" applyProtection="0"/>
    <xf numFmtId="0" fontId="45" fillId="36" borderId="381" applyNumberFormat="0" applyAlignment="0" applyProtection="0"/>
    <xf numFmtId="0" fontId="1" fillId="18" borderId="0" applyNumberFormat="0" applyBorder="0" applyAlignment="0" applyProtection="0"/>
    <xf numFmtId="0" fontId="18" fillId="27" borderId="378">
      <alignment horizontal="right" vertical="center"/>
    </xf>
    <xf numFmtId="49" fontId="21" fillId="0" borderId="376" applyNumberFormat="0" applyFont="0" applyFill="0" applyBorder="0" applyProtection="0">
      <alignment horizontal="left" vertical="center" indent="2"/>
    </xf>
    <xf numFmtId="4" fontId="18" fillId="25" borderId="376">
      <alignment horizontal="right" vertical="center"/>
    </xf>
    <xf numFmtId="0" fontId="18" fillId="27" borderId="378">
      <alignment horizontal="right" vertical="center"/>
    </xf>
    <xf numFmtId="0" fontId="45" fillId="36" borderId="381" applyNumberFormat="0" applyAlignment="0" applyProtection="0"/>
    <xf numFmtId="0" fontId="23" fillId="25" borderId="376">
      <alignment horizontal="right" vertical="center"/>
    </xf>
    <xf numFmtId="0" fontId="52" fillId="0" borderId="382" applyNumberFormat="0" applyFill="0" applyAlignment="0" applyProtection="0"/>
    <xf numFmtId="0" fontId="30" fillId="49" borderId="181" applyNumberFormat="0" applyAlignment="0" applyProtection="0"/>
    <xf numFmtId="0" fontId="52" fillId="0" borderId="382" applyNumberFormat="0" applyFill="0" applyAlignment="0" applyProtection="0"/>
    <xf numFmtId="0" fontId="19" fillId="52" borderId="375" applyNumberFormat="0" applyFont="0" applyAlignment="0" applyProtection="0"/>
    <xf numFmtId="4" fontId="23" fillId="25" borderId="376">
      <alignment horizontal="right" vertical="center"/>
    </xf>
    <xf numFmtId="4" fontId="23" fillId="25" borderId="376">
      <alignment horizontal="right" vertical="center"/>
    </xf>
    <xf numFmtId="0" fontId="49" fillId="49" borderId="181" applyNumberFormat="0" applyAlignment="0" applyProtection="0"/>
    <xf numFmtId="49" fontId="20" fillId="0" borderId="376" applyNumberFormat="0" applyFill="0" applyBorder="0" applyProtection="0">
      <alignment horizontal="left" vertical="center"/>
    </xf>
    <xf numFmtId="0" fontId="1" fillId="21" borderId="0" applyNumberFormat="0" applyBorder="0" applyAlignment="0" applyProtection="0"/>
    <xf numFmtId="0" fontId="23" fillId="25" borderId="376">
      <alignment horizontal="right" vertical="center"/>
    </xf>
    <xf numFmtId="0" fontId="36" fillId="36" borderId="381" applyNumberFormat="0" applyAlignment="0" applyProtection="0"/>
    <xf numFmtId="0" fontId="52" fillId="0" borderId="382" applyNumberFormat="0" applyFill="0" applyAlignment="0" applyProtection="0"/>
    <xf numFmtId="0" fontId="45" fillId="36" borderId="381" applyNumberFormat="0" applyAlignment="0" applyProtection="0"/>
    <xf numFmtId="0" fontId="37" fillId="0" borderId="382" applyNumberFormat="0" applyFill="0" applyAlignment="0" applyProtection="0"/>
    <xf numFmtId="0" fontId="7" fillId="0" borderId="0" applyNumberFormat="0" applyFill="0" applyBorder="0" applyAlignment="0" applyProtection="0"/>
    <xf numFmtId="0" fontId="36" fillId="36" borderId="381" applyNumberFormat="0" applyAlignment="0" applyProtection="0"/>
    <xf numFmtId="0" fontId="27" fillId="52" borderId="375" applyNumberFormat="0" applyFont="0" applyAlignment="0" applyProtection="0"/>
    <xf numFmtId="0" fontId="33" fillId="49" borderId="381" applyNumberFormat="0" applyAlignment="0" applyProtection="0"/>
    <xf numFmtId="0" fontId="36" fillId="36" borderId="381" applyNumberFormat="0" applyAlignment="0" applyProtection="0"/>
    <xf numFmtId="0" fontId="21" fillId="27" borderId="379">
      <alignment horizontal="left" vertical="center" wrapText="1" indent="2"/>
    </xf>
    <xf numFmtId="0" fontId="21" fillId="0" borderId="379">
      <alignment horizontal="left" vertical="center" wrapText="1" indent="2"/>
    </xf>
    <xf numFmtId="0" fontId="1" fillId="14" borderId="0" applyNumberFormat="0" applyBorder="0" applyAlignment="0" applyProtection="0"/>
    <xf numFmtId="0" fontId="45" fillId="36" borderId="381" applyNumberFormat="0" applyAlignment="0" applyProtection="0"/>
    <xf numFmtId="0" fontId="21" fillId="27" borderId="379">
      <alignment horizontal="left" vertical="center" wrapText="1" indent="2"/>
    </xf>
    <xf numFmtId="0" fontId="21" fillId="0" borderId="379">
      <alignment horizontal="left" vertical="center" wrapText="1" indent="2"/>
    </xf>
    <xf numFmtId="0" fontId="32" fillId="49" borderId="381" applyNumberFormat="0" applyAlignment="0" applyProtection="0"/>
    <xf numFmtId="0" fontId="33" fillId="49" borderId="381" applyNumberFormat="0" applyAlignment="0" applyProtection="0"/>
    <xf numFmtId="0" fontId="18" fillId="25" borderId="376">
      <alignment horizontal="right" vertical="center"/>
    </xf>
    <xf numFmtId="0" fontId="21" fillId="25" borderId="377">
      <alignment horizontal="left" vertical="center"/>
    </xf>
    <xf numFmtId="0" fontId="18" fillId="27" borderId="376">
      <alignment horizontal="right" vertical="center"/>
    </xf>
    <xf numFmtId="4" fontId="23" fillId="25" borderId="376">
      <alignment horizontal="right" vertical="center"/>
    </xf>
    <xf numFmtId="0" fontId="21" fillId="0" borderId="376">
      <alignment horizontal="right" vertical="center"/>
    </xf>
    <xf numFmtId="0" fontId="1" fillId="14" borderId="0" applyNumberFormat="0" applyBorder="0" applyAlignment="0" applyProtection="0"/>
    <xf numFmtId="0" fontId="21" fillId="0" borderId="376">
      <alignment horizontal="right" vertical="center"/>
    </xf>
    <xf numFmtId="0" fontId="19" fillId="52" borderId="375" applyNumberFormat="0" applyFont="0" applyAlignment="0" applyProtection="0"/>
    <xf numFmtId="0" fontId="27" fillId="52" borderId="375" applyNumberFormat="0" applyFont="0" applyAlignment="0" applyProtection="0"/>
    <xf numFmtId="0" fontId="52" fillId="0" borderId="382" applyNumberFormat="0" applyFill="0" applyAlignment="0" applyProtection="0"/>
    <xf numFmtId="4" fontId="18" fillId="27" borderId="376">
      <alignment horizontal="right" vertical="center"/>
    </xf>
    <xf numFmtId="49" fontId="20" fillId="0" borderId="376" applyNumberFormat="0" applyFill="0" applyBorder="0" applyProtection="0">
      <alignment horizontal="left" vertical="center"/>
    </xf>
    <xf numFmtId="167" fontId="21" fillId="53" borderId="376" applyNumberFormat="0" applyFont="0" applyBorder="0" applyAlignment="0" applyProtection="0">
      <alignment horizontal="right" vertical="center"/>
    </xf>
    <xf numFmtId="0" fontId="49" fillId="49" borderId="181" applyNumberFormat="0" applyAlignment="0" applyProtection="0"/>
    <xf numFmtId="0" fontId="18" fillId="25" borderId="376">
      <alignment horizontal="right" vertical="center"/>
    </xf>
    <xf numFmtId="4" fontId="18" fillId="27" borderId="376">
      <alignment horizontal="right" vertical="center"/>
    </xf>
    <xf numFmtId="4" fontId="21" fillId="0" borderId="376" applyFill="0" applyBorder="0" applyProtection="0">
      <alignment horizontal="right" vertical="center"/>
    </xf>
    <xf numFmtId="0" fontId="33" fillId="49" borderId="381" applyNumberFormat="0" applyAlignment="0" applyProtection="0"/>
    <xf numFmtId="0" fontId="21" fillId="27" borderId="379">
      <alignment horizontal="left" vertical="center" wrapText="1" indent="2"/>
    </xf>
    <xf numFmtId="4" fontId="23" fillId="25" borderId="376">
      <alignment horizontal="right" vertical="center"/>
    </xf>
    <xf numFmtId="0" fontId="21" fillId="26" borderId="376"/>
    <xf numFmtId="0" fontId="33" fillId="49" borderId="381" applyNumberFormat="0" applyAlignment="0" applyProtection="0"/>
    <xf numFmtId="0" fontId="21" fillId="0" borderId="376">
      <alignment horizontal="right" vertical="center"/>
    </xf>
    <xf numFmtId="0" fontId="27" fillId="52" borderId="375" applyNumberFormat="0" applyFont="0" applyAlignment="0" applyProtection="0"/>
    <xf numFmtId="0" fontId="45" fillId="36" borderId="381" applyNumberFormat="0" applyAlignment="0" applyProtection="0"/>
    <xf numFmtId="0" fontId="45" fillId="36" borderId="381" applyNumberFormat="0" applyAlignment="0" applyProtection="0"/>
    <xf numFmtId="0" fontId="19" fillId="52" borderId="375" applyNumberFormat="0" applyFont="0" applyAlignment="0" applyProtection="0"/>
    <xf numFmtId="4" fontId="21" fillId="26" borderId="376"/>
    <xf numFmtId="0" fontId="52" fillId="0" borderId="382" applyNumberFormat="0" applyFill="0" applyAlignment="0" applyProtection="0"/>
    <xf numFmtId="0" fontId="45" fillId="36" borderId="381" applyNumberFormat="0" applyAlignment="0" applyProtection="0"/>
    <xf numFmtId="49" fontId="21" fillId="0" borderId="377" applyNumberFormat="0" applyFont="0" applyFill="0" applyBorder="0" applyProtection="0">
      <alignment horizontal="left" vertical="center" indent="5"/>
    </xf>
    <xf numFmtId="0" fontId="18" fillId="27" borderId="376">
      <alignment horizontal="right" vertical="center"/>
    </xf>
    <xf numFmtId="0" fontId="9" fillId="22" borderId="0" applyNumberFormat="0" applyBorder="0" applyAlignment="0" applyProtection="0"/>
    <xf numFmtId="0" fontId="1" fillId="20" borderId="0" applyNumberFormat="0" applyBorder="0" applyAlignment="0" applyProtection="0"/>
    <xf numFmtId="0" fontId="9" fillId="19" borderId="0" applyNumberFormat="0" applyBorder="0" applyAlignment="0" applyProtection="0"/>
    <xf numFmtId="0" fontId="1" fillId="17" borderId="0" applyNumberFormat="0" applyBorder="0" applyAlignment="0" applyProtection="0"/>
    <xf numFmtId="0" fontId="9" fillId="16" borderId="0" applyNumberFormat="0" applyBorder="0" applyAlignment="0" applyProtection="0"/>
    <xf numFmtId="0" fontId="27" fillId="52" borderId="375" applyNumberFormat="0" applyFont="0" applyAlignment="0" applyProtection="0"/>
    <xf numFmtId="0" fontId="6" fillId="0" borderId="0" applyNumberFormat="0" applyFill="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8" fillId="0" borderId="3" applyNumberFormat="0" applyFill="0" applyAlignment="0" applyProtection="0"/>
    <xf numFmtId="0" fontId="4" fillId="4" borderId="2" applyNumberFormat="0" applyAlignment="0" applyProtection="0"/>
    <xf numFmtId="0" fontId="52" fillId="0" borderId="382" applyNumberFormat="0" applyFill="0" applyAlignment="0" applyProtection="0"/>
    <xf numFmtId="0" fontId="52" fillId="0" borderId="382" applyNumberFormat="0" applyFill="0" applyAlignment="0" applyProtection="0"/>
    <xf numFmtId="0" fontId="21" fillId="25" borderId="377">
      <alignment horizontal="left" vertical="center"/>
    </xf>
    <xf numFmtId="4" fontId="18" fillId="27" borderId="376">
      <alignment horizontal="right" vertical="center"/>
    </xf>
    <xf numFmtId="0" fontId="21" fillId="26" borderId="376"/>
    <xf numFmtId="0" fontId="32" fillId="49" borderId="381" applyNumberFormat="0" applyAlignment="0" applyProtection="0"/>
    <xf numFmtId="0" fontId="18" fillId="25" borderId="376">
      <alignment horizontal="right" vertical="center"/>
    </xf>
    <xf numFmtId="0" fontId="21" fillId="0" borderId="376">
      <alignment horizontal="right" vertical="center"/>
    </xf>
    <xf numFmtId="0" fontId="52" fillId="0" borderId="382" applyNumberFormat="0" applyFill="0" applyAlignment="0" applyProtection="0"/>
    <xf numFmtId="0" fontId="21" fillId="25" borderId="377">
      <alignment horizontal="left" vertical="center"/>
    </xf>
    <xf numFmtId="0" fontId="45" fillId="36" borderId="381" applyNumberFormat="0" applyAlignment="0" applyProtection="0"/>
    <xf numFmtId="167" fontId="21" fillId="53" borderId="376" applyNumberFormat="0" applyFont="0" applyBorder="0" applyAlignment="0" applyProtection="0">
      <alignment horizontal="right" vertical="center"/>
    </xf>
    <xf numFmtId="0" fontId="27" fillId="52" borderId="375" applyNumberFormat="0" applyFont="0" applyAlignment="0" applyProtection="0"/>
    <xf numFmtId="0" fontId="21" fillId="0" borderId="379">
      <alignment horizontal="left" vertical="center" wrapText="1" indent="2"/>
    </xf>
    <xf numFmtId="4" fontId="21" fillId="26" borderId="376"/>
    <xf numFmtId="49" fontId="20" fillId="0" borderId="376" applyNumberFormat="0" applyFill="0" applyBorder="0" applyProtection="0">
      <alignment horizontal="left" vertical="center"/>
    </xf>
    <xf numFmtId="0" fontId="21" fillId="0" borderId="376">
      <alignment horizontal="right" vertical="center"/>
    </xf>
    <xf numFmtId="4" fontId="18" fillId="27" borderId="378">
      <alignment horizontal="right" vertical="center"/>
    </xf>
    <xf numFmtId="4" fontId="18" fillId="27" borderId="376">
      <alignment horizontal="right" vertical="center"/>
    </xf>
    <xf numFmtId="4" fontId="18" fillId="27" borderId="376">
      <alignment horizontal="right" vertical="center"/>
    </xf>
    <xf numFmtId="0" fontId="23" fillId="25" borderId="376">
      <alignment horizontal="right" vertical="center"/>
    </xf>
    <xf numFmtId="0" fontId="18" fillId="25" borderId="376">
      <alignment horizontal="right" vertical="center"/>
    </xf>
    <xf numFmtId="49" fontId="21" fillId="0" borderId="376" applyNumberFormat="0" applyFont="0" applyFill="0" applyBorder="0" applyProtection="0">
      <alignment horizontal="left" vertical="center" indent="2"/>
    </xf>
    <xf numFmtId="0" fontId="45" fillId="36" borderId="381" applyNumberFormat="0" applyAlignment="0" applyProtection="0"/>
    <xf numFmtId="0" fontId="30" fillId="49" borderId="181" applyNumberFormat="0" applyAlignment="0" applyProtection="0"/>
    <xf numFmtId="49" fontId="21" fillId="0" borderId="376" applyNumberFormat="0" applyFont="0" applyFill="0" applyBorder="0" applyProtection="0">
      <alignment horizontal="left" vertical="center" indent="2"/>
    </xf>
    <xf numFmtId="0" fontId="36" fillId="36" borderId="381" applyNumberFormat="0" applyAlignment="0" applyProtection="0"/>
    <xf numFmtId="4" fontId="21" fillId="0" borderId="376" applyFill="0" applyBorder="0" applyProtection="0">
      <alignment horizontal="right" vertical="center"/>
    </xf>
    <xf numFmtId="0" fontId="33" fillId="49" borderId="381" applyNumberFormat="0" applyAlignment="0" applyProtection="0"/>
    <xf numFmtId="0" fontId="52" fillId="0" borderId="382" applyNumberFormat="0" applyFill="0" applyAlignment="0" applyProtection="0"/>
    <xf numFmtId="0" fontId="49" fillId="49" borderId="181" applyNumberFormat="0" applyAlignment="0" applyProtection="0"/>
    <xf numFmtId="0" fontId="21" fillId="0" borderId="376" applyNumberFormat="0" applyFill="0" applyAlignment="0" applyProtection="0"/>
    <xf numFmtId="4" fontId="21" fillId="0" borderId="376">
      <alignment horizontal="right" vertical="center"/>
    </xf>
    <xf numFmtId="0" fontId="21" fillId="0" borderId="376">
      <alignment horizontal="right" vertical="center"/>
    </xf>
    <xf numFmtId="0" fontId="45" fillId="36" borderId="381" applyNumberFormat="0" applyAlignment="0" applyProtection="0"/>
    <xf numFmtId="0" fontId="30" fillId="49" borderId="181" applyNumberFormat="0" applyAlignment="0" applyProtection="0"/>
    <xf numFmtId="0" fontId="32" fillId="49" borderId="381" applyNumberFormat="0" applyAlignment="0" applyProtection="0"/>
    <xf numFmtId="0" fontId="21" fillId="27" borderId="379">
      <alignment horizontal="left" vertical="center" wrapText="1" indent="2"/>
    </xf>
    <xf numFmtId="0" fontId="33" fillId="49" borderId="381" applyNumberFormat="0" applyAlignment="0" applyProtection="0"/>
    <xf numFmtId="0" fontId="33" fillId="49" borderId="381" applyNumberFormat="0" applyAlignment="0" applyProtection="0"/>
    <xf numFmtId="4" fontId="18" fillId="27" borderId="377">
      <alignment horizontal="right" vertical="center"/>
    </xf>
    <xf numFmtId="0" fontId="18" fillId="27" borderId="377">
      <alignment horizontal="right" vertical="center"/>
    </xf>
    <xf numFmtId="0" fontId="18" fillId="27" borderId="376">
      <alignment horizontal="right" vertical="center"/>
    </xf>
    <xf numFmtId="4" fontId="23" fillId="25" borderId="376">
      <alignment horizontal="right" vertical="center"/>
    </xf>
    <xf numFmtId="0" fontId="36" fillId="36" borderId="381" applyNumberFormat="0" applyAlignment="0" applyProtection="0"/>
    <xf numFmtId="0" fontId="37" fillId="0" borderId="382" applyNumberFormat="0" applyFill="0" applyAlignment="0" applyProtection="0"/>
    <xf numFmtId="0" fontId="52" fillId="0" borderId="382" applyNumberFormat="0" applyFill="0" applyAlignment="0" applyProtection="0"/>
    <xf numFmtId="0" fontId="27" fillId="52" borderId="375" applyNumberFormat="0" applyFont="0" applyAlignment="0" applyProtection="0"/>
    <xf numFmtId="0" fontId="45" fillId="36" borderId="381" applyNumberFormat="0" applyAlignment="0" applyProtection="0"/>
    <xf numFmtId="49" fontId="20" fillId="0" borderId="376" applyNumberFormat="0" applyFill="0" applyBorder="0" applyProtection="0">
      <alignment horizontal="left" vertical="center"/>
    </xf>
    <xf numFmtId="0" fontId="21" fillId="27" borderId="379">
      <alignment horizontal="left" vertical="center" wrapText="1" indent="2"/>
    </xf>
    <xf numFmtId="0" fontId="33" fillId="49" borderId="381" applyNumberFormat="0" applyAlignment="0" applyProtection="0"/>
    <xf numFmtId="0" fontId="21" fillId="0" borderId="379">
      <alignment horizontal="left" vertical="center" wrapText="1" indent="2"/>
    </xf>
    <xf numFmtId="0" fontId="27" fillId="52" borderId="375" applyNumberFormat="0" applyFont="0" applyAlignment="0" applyProtection="0"/>
    <xf numFmtId="0" fontId="19" fillId="52" borderId="375" applyNumberFormat="0" applyFont="0" applyAlignment="0" applyProtection="0"/>
    <xf numFmtId="0" fontId="49" fillId="49" borderId="181" applyNumberFormat="0" applyAlignment="0" applyProtection="0"/>
    <xf numFmtId="0" fontId="52" fillId="0" borderId="382" applyNumberFormat="0" applyFill="0" applyAlignment="0" applyProtection="0"/>
    <xf numFmtId="4" fontId="21" fillId="26" borderId="376"/>
    <xf numFmtId="0" fontId="18" fillId="27" borderId="376">
      <alignment horizontal="right" vertical="center"/>
    </xf>
    <xf numFmtId="0" fontId="52" fillId="0" borderId="382" applyNumberFormat="0" applyFill="0" applyAlignment="0" applyProtection="0"/>
    <xf numFmtId="4" fontId="18" fillId="27" borderId="378">
      <alignment horizontal="right" vertical="center"/>
    </xf>
    <xf numFmtId="0" fontId="32" fillId="49" borderId="381" applyNumberFormat="0" applyAlignment="0" applyProtection="0"/>
    <xf numFmtId="0" fontId="18" fillId="27" borderId="377">
      <alignment horizontal="right" vertical="center"/>
    </xf>
    <xf numFmtId="0" fontId="33" fillId="49" borderId="381" applyNumberFormat="0" applyAlignment="0" applyProtection="0"/>
    <xf numFmtId="0" fontId="37" fillId="0" borderId="382" applyNumberFormat="0" applyFill="0" applyAlignment="0" applyProtection="0"/>
    <xf numFmtId="0" fontId="27" fillId="52" borderId="375" applyNumberFormat="0" applyFont="0" applyAlignment="0" applyProtection="0"/>
    <xf numFmtId="4" fontId="18" fillId="27" borderId="377">
      <alignment horizontal="right" vertical="center"/>
    </xf>
    <xf numFmtId="0" fontId="21" fillId="27" borderId="379">
      <alignment horizontal="left" vertical="center" wrapText="1" indent="2"/>
    </xf>
    <xf numFmtId="0" fontId="21" fillId="26" borderId="376"/>
    <xf numFmtId="167" fontId="21" fillId="53" borderId="376" applyNumberFormat="0" applyFont="0" applyBorder="0" applyAlignment="0" applyProtection="0">
      <alignment horizontal="right" vertical="center"/>
    </xf>
    <xf numFmtId="0" fontId="21" fillId="0" borderId="376" applyNumberFormat="0" applyFill="0" applyAlignment="0" applyProtection="0"/>
    <xf numFmtId="4" fontId="21" fillId="0" borderId="376" applyFill="0" applyBorder="0" applyProtection="0">
      <alignment horizontal="right" vertical="center"/>
    </xf>
    <xf numFmtId="4" fontId="18" fillId="25" borderId="376">
      <alignment horizontal="right" vertical="center"/>
    </xf>
    <xf numFmtId="0" fontId="37" fillId="0" borderId="382" applyNumberFormat="0" applyFill="0" applyAlignment="0" applyProtection="0"/>
    <xf numFmtId="49" fontId="20" fillId="0" borderId="376" applyNumberFormat="0" applyFill="0" applyBorder="0" applyProtection="0">
      <alignment horizontal="left" vertical="center"/>
    </xf>
    <xf numFmtId="49" fontId="21" fillId="0" borderId="377" applyNumberFormat="0" applyFont="0" applyFill="0" applyBorder="0" applyProtection="0">
      <alignment horizontal="left" vertical="center" indent="5"/>
    </xf>
    <xf numFmtId="0" fontId="21" fillId="25" borderId="377">
      <alignment horizontal="left" vertical="center"/>
    </xf>
    <xf numFmtId="0" fontId="33" fillId="49" borderId="381" applyNumberFormat="0" applyAlignment="0" applyProtection="0"/>
    <xf numFmtId="4" fontId="18" fillId="27" borderId="378">
      <alignment horizontal="right" vertical="center"/>
    </xf>
    <xf numFmtId="0" fontId="45" fillId="36" borderId="381" applyNumberFormat="0" applyAlignment="0" applyProtection="0"/>
    <xf numFmtId="0" fontId="45" fillId="36" borderId="381" applyNumberFormat="0" applyAlignment="0" applyProtection="0"/>
    <xf numFmtId="0" fontId="27" fillId="52" borderId="375" applyNumberFormat="0" applyFont="0" applyAlignment="0" applyProtection="0"/>
    <xf numFmtId="0" fontId="49" fillId="49" borderId="181" applyNumberFormat="0" applyAlignment="0" applyProtection="0"/>
    <xf numFmtId="0" fontId="52" fillId="0" borderId="382" applyNumberFormat="0" applyFill="0" applyAlignment="0" applyProtection="0"/>
    <xf numFmtId="0" fontId="18" fillId="27" borderId="376">
      <alignment horizontal="right" vertical="center"/>
    </xf>
    <xf numFmtId="0" fontId="19" fillId="52" borderId="375" applyNumberFormat="0" applyFont="0" applyAlignment="0" applyProtection="0"/>
    <xf numFmtId="4" fontId="21" fillId="0" borderId="376">
      <alignment horizontal="right" vertical="center"/>
    </xf>
    <xf numFmtId="0" fontId="52" fillId="0" borderId="382" applyNumberFormat="0" applyFill="0" applyAlignment="0" applyProtection="0"/>
    <xf numFmtId="0" fontId="18" fillId="27" borderId="376">
      <alignment horizontal="right" vertical="center"/>
    </xf>
    <xf numFmtId="0" fontId="18" fillId="27" borderId="376">
      <alignment horizontal="right" vertical="center"/>
    </xf>
    <xf numFmtId="4" fontId="23" fillId="25" borderId="376">
      <alignment horizontal="right" vertical="center"/>
    </xf>
    <xf numFmtId="0" fontId="18" fillId="25" borderId="376">
      <alignment horizontal="right" vertical="center"/>
    </xf>
    <xf numFmtId="4" fontId="18" fillId="25" borderId="376">
      <alignment horizontal="right" vertical="center"/>
    </xf>
    <xf numFmtId="0" fontId="23" fillId="25" borderId="376">
      <alignment horizontal="right" vertical="center"/>
    </xf>
    <xf numFmtId="4" fontId="23" fillId="25" borderId="376">
      <alignment horizontal="right" vertical="center"/>
    </xf>
    <xf numFmtId="0" fontId="18" fillId="27" borderId="376">
      <alignment horizontal="right" vertical="center"/>
    </xf>
    <xf numFmtId="4" fontId="18" fillId="27" borderId="376">
      <alignment horizontal="right" vertical="center"/>
    </xf>
    <xf numFmtId="0" fontId="18" fillId="27" borderId="376">
      <alignment horizontal="right" vertical="center"/>
    </xf>
    <xf numFmtId="4" fontId="18" fillId="27" borderId="376">
      <alignment horizontal="right" vertical="center"/>
    </xf>
    <xf numFmtId="0" fontId="18" fillId="27" borderId="377">
      <alignment horizontal="right" vertical="center"/>
    </xf>
    <xf numFmtId="4" fontId="18" fillId="27" borderId="377">
      <alignment horizontal="right" vertical="center"/>
    </xf>
    <xf numFmtId="0" fontId="18" fillId="27" borderId="378">
      <alignment horizontal="right" vertical="center"/>
    </xf>
    <xf numFmtId="4" fontId="18" fillId="27" borderId="378">
      <alignment horizontal="right" vertical="center"/>
    </xf>
    <xf numFmtId="0" fontId="33" fillId="49" borderId="381" applyNumberFormat="0" applyAlignment="0" applyProtection="0"/>
    <xf numFmtId="0" fontId="21" fillId="27" borderId="379">
      <alignment horizontal="left" vertical="center" wrapText="1" indent="2"/>
    </xf>
    <xf numFmtId="0" fontId="21" fillId="0" borderId="379">
      <alignment horizontal="left" vertical="center" wrapText="1" indent="2"/>
    </xf>
    <xf numFmtId="0" fontId="21" fillId="25" borderId="377">
      <alignment horizontal="left" vertical="center"/>
    </xf>
    <xf numFmtId="0" fontId="45" fillId="36" borderId="381" applyNumberFormat="0" applyAlignment="0" applyProtection="0"/>
    <xf numFmtId="0" fontId="21" fillId="0" borderId="376">
      <alignment horizontal="right" vertical="center"/>
    </xf>
    <xf numFmtId="4" fontId="21" fillId="0" borderId="376">
      <alignment horizontal="right" vertical="center"/>
    </xf>
    <xf numFmtId="0" fontId="21" fillId="0" borderId="376" applyNumberFormat="0" applyFill="0" applyAlignment="0" applyProtection="0"/>
    <xf numFmtId="0" fontId="49" fillId="49" borderId="181" applyNumberFormat="0" applyAlignment="0" applyProtection="0"/>
    <xf numFmtId="167" fontId="21" fillId="53" borderId="376" applyNumberFormat="0" applyFont="0" applyBorder="0" applyAlignment="0" applyProtection="0">
      <alignment horizontal="right" vertical="center"/>
    </xf>
    <xf numFmtId="0" fontId="21" fillId="26" borderId="376"/>
    <xf numFmtId="4" fontId="21" fillId="26" borderId="376"/>
    <xf numFmtId="0" fontId="52" fillId="0" borderId="382" applyNumberFormat="0" applyFill="0" applyAlignment="0" applyProtection="0"/>
    <xf numFmtId="0" fontId="19" fillId="52" borderId="375" applyNumberFormat="0" applyFont="0" applyAlignment="0" applyProtection="0"/>
    <xf numFmtId="0" fontId="27" fillId="52" borderId="375" applyNumberFormat="0" applyFont="0" applyAlignment="0" applyProtection="0"/>
    <xf numFmtId="0" fontId="21" fillId="0" borderId="376" applyNumberFormat="0" applyFill="0" applyAlignment="0" applyProtection="0"/>
    <xf numFmtId="0" fontId="37" fillId="0" borderId="382" applyNumberFormat="0" applyFill="0" applyAlignment="0" applyProtection="0"/>
    <xf numFmtId="0" fontId="52" fillId="0" borderId="382" applyNumberFormat="0" applyFill="0" applyAlignment="0" applyProtection="0"/>
    <xf numFmtId="0" fontId="36" fillId="36" borderId="381" applyNumberFormat="0" applyAlignment="0" applyProtection="0"/>
    <xf numFmtId="0" fontId="33" fillId="49" borderId="381" applyNumberFormat="0" applyAlignment="0" applyProtection="0"/>
    <xf numFmtId="4" fontId="23" fillId="25" borderId="376">
      <alignment horizontal="right" vertical="center"/>
    </xf>
    <xf numFmtId="0" fontId="18" fillId="25" borderId="376">
      <alignment horizontal="right" vertical="center"/>
    </xf>
    <xf numFmtId="167" fontId="21" fillId="53" borderId="376" applyNumberFormat="0" applyFont="0" applyBorder="0" applyAlignment="0" applyProtection="0">
      <alignment horizontal="right" vertical="center"/>
    </xf>
    <xf numFmtId="0" fontId="37" fillId="0" borderId="382" applyNumberFormat="0" applyFill="0" applyAlignment="0" applyProtection="0"/>
    <xf numFmtId="49" fontId="21" fillId="0" borderId="376" applyNumberFormat="0" applyFont="0" applyFill="0" applyBorder="0" applyProtection="0">
      <alignment horizontal="left" vertical="center" indent="2"/>
    </xf>
    <xf numFmtId="49" fontId="21" fillId="0" borderId="377" applyNumberFormat="0" applyFont="0" applyFill="0" applyBorder="0" applyProtection="0">
      <alignment horizontal="left" vertical="center" indent="5"/>
    </xf>
    <xf numFmtId="49" fontId="21" fillId="0" borderId="376" applyNumberFormat="0" applyFont="0" applyFill="0" applyBorder="0" applyProtection="0">
      <alignment horizontal="left" vertical="center" indent="2"/>
    </xf>
    <xf numFmtId="4" fontId="21" fillId="0" borderId="376" applyFill="0" applyBorder="0" applyProtection="0">
      <alignment horizontal="right" vertical="center"/>
    </xf>
    <xf numFmtId="49" fontId="20" fillId="0" borderId="376" applyNumberFormat="0" applyFill="0" applyBorder="0" applyProtection="0">
      <alignment horizontal="left" vertical="center"/>
    </xf>
    <xf numFmtId="0" fontId="21" fillId="0" borderId="379">
      <alignment horizontal="left" vertical="center" wrapText="1" indent="2"/>
    </xf>
    <xf numFmtId="0" fontId="49" fillId="49" borderId="181" applyNumberFormat="0" applyAlignment="0" applyProtection="0"/>
    <xf numFmtId="0" fontId="18" fillId="27" borderId="378">
      <alignment horizontal="right" vertical="center"/>
    </xf>
    <xf numFmtId="0" fontId="36" fillId="36" borderId="381" applyNumberFormat="0" applyAlignment="0" applyProtection="0"/>
    <xf numFmtId="0" fontId="18" fillId="27" borderId="378">
      <alignment horizontal="right" vertical="center"/>
    </xf>
    <xf numFmtId="4" fontId="18" fillId="27" borderId="376">
      <alignment horizontal="right" vertical="center"/>
    </xf>
    <xf numFmtId="0" fontId="18" fillId="27" borderId="376">
      <alignment horizontal="right" vertical="center"/>
    </xf>
    <xf numFmtId="0" fontId="30" fillId="49" borderId="181" applyNumberFormat="0" applyAlignment="0" applyProtection="0"/>
    <xf numFmtId="0" fontId="32" fillId="49" borderId="381" applyNumberFormat="0" applyAlignment="0" applyProtection="0"/>
    <xf numFmtId="0" fontId="37" fillId="0" borderId="382" applyNumberFormat="0" applyFill="0" applyAlignment="0" applyProtection="0"/>
    <xf numFmtId="0" fontId="21" fillId="26" borderId="376"/>
    <xf numFmtId="4" fontId="21" fillId="26" borderId="376"/>
    <xf numFmtId="4" fontId="18" fillId="27" borderId="376">
      <alignment horizontal="right" vertical="center"/>
    </xf>
    <xf numFmtId="0" fontId="23" fillId="25" borderId="376">
      <alignment horizontal="right" vertical="center"/>
    </xf>
    <xf numFmtId="0" fontId="36" fillId="36" borderId="381" applyNumberFormat="0" applyAlignment="0" applyProtection="0"/>
    <xf numFmtId="0" fontId="33" fillId="49" borderId="381" applyNumberFormat="0" applyAlignment="0" applyProtection="0"/>
    <xf numFmtId="4" fontId="21" fillId="0" borderId="376">
      <alignment horizontal="right" vertical="center"/>
    </xf>
    <xf numFmtId="0" fontId="21" fillId="27" borderId="379">
      <alignment horizontal="left" vertical="center" wrapText="1" indent="2"/>
    </xf>
    <xf numFmtId="0" fontId="21" fillId="0" borderId="379">
      <alignment horizontal="left" vertical="center" wrapText="1" indent="2"/>
    </xf>
    <xf numFmtId="0" fontId="49" fillId="49" borderId="181" applyNumberFormat="0" applyAlignment="0" applyProtection="0"/>
    <xf numFmtId="0" fontId="45" fillId="36" borderId="381" applyNumberFormat="0" applyAlignment="0" applyProtection="0"/>
    <xf numFmtId="0" fontId="32" fillId="49" borderId="381" applyNumberFormat="0" applyAlignment="0" applyProtection="0"/>
    <xf numFmtId="0" fontId="30" fillId="49" borderId="181" applyNumberFormat="0" applyAlignment="0" applyProtection="0"/>
    <xf numFmtId="0" fontId="18" fillId="27" borderId="378">
      <alignment horizontal="right" vertical="center"/>
    </xf>
    <xf numFmtId="0" fontId="23" fillId="25" borderId="376">
      <alignment horizontal="right" vertical="center"/>
    </xf>
    <xf numFmtId="4" fontId="18" fillId="25" borderId="376">
      <alignment horizontal="right" vertical="center"/>
    </xf>
    <xf numFmtId="4" fontId="18" fillId="27" borderId="376">
      <alignment horizontal="right" vertical="center"/>
    </xf>
    <xf numFmtId="49" fontId="21" fillId="0" borderId="377" applyNumberFormat="0" applyFont="0" applyFill="0" applyBorder="0" applyProtection="0">
      <alignment horizontal="left" vertical="center" indent="5"/>
    </xf>
    <xf numFmtId="4" fontId="21" fillId="0" borderId="376" applyFill="0" applyBorder="0" applyProtection="0">
      <alignment horizontal="right" vertical="center"/>
    </xf>
    <xf numFmtId="4" fontId="18" fillId="25" borderId="376">
      <alignment horizontal="right" vertical="center"/>
    </xf>
    <xf numFmtId="0" fontId="45" fillId="36" borderId="381" applyNumberFormat="0" applyAlignment="0" applyProtection="0"/>
    <xf numFmtId="0" fontId="36" fillId="36" borderId="381" applyNumberFormat="0" applyAlignment="0" applyProtection="0"/>
    <xf numFmtId="0" fontId="32" fillId="49" borderId="381" applyNumberFormat="0" applyAlignment="0" applyProtection="0"/>
    <xf numFmtId="0" fontId="21" fillId="27" borderId="379">
      <alignment horizontal="left" vertical="center" wrapText="1" indent="2"/>
    </xf>
    <xf numFmtId="0" fontId="21" fillId="0" borderId="379">
      <alignment horizontal="left" vertical="center" wrapText="1" indent="2"/>
    </xf>
    <xf numFmtId="0" fontId="21" fillId="27" borderId="379">
      <alignment horizontal="left" vertical="center" wrapText="1" indent="2"/>
    </xf>
    <xf numFmtId="0" fontId="21" fillId="0" borderId="379">
      <alignment horizontal="left" vertical="center" wrapText="1" indent="2"/>
    </xf>
    <xf numFmtId="0" fontId="30" fillId="49" borderId="181" applyNumberFormat="0" applyAlignment="0" applyProtection="0"/>
    <xf numFmtId="0" fontId="32" fillId="49" borderId="381" applyNumberFormat="0" applyAlignment="0" applyProtection="0"/>
    <xf numFmtId="0" fontId="33" fillId="49" borderId="381" applyNumberFormat="0" applyAlignment="0" applyProtection="0"/>
    <xf numFmtId="0" fontId="36" fillId="36" borderId="381" applyNumberFormat="0" applyAlignment="0" applyProtection="0"/>
    <xf numFmtId="0" fontId="37" fillId="0" borderId="382" applyNumberFormat="0" applyFill="0" applyAlignment="0" applyProtection="0"/>
    <xf numFmtId="0" fontId="45" fillId="36" borderId="381" applyNumberFormat="0" applyAlignment="0" applyProtection="0"/>
    <xf numFmtId="0" fontId="27" fillId="52" borderId="375" applyNumberFormat="0" applyFont="0" applyAlignment="0" applyProtection="0"/>
    <xf numFmtId="0" fontId="19" fillId="52" borderId="375" applyNumberFormat="0" applyFont="0" applyAlignment="0" applyProtection="0"/>
    <xf numFmtId="0" fontId="49" fillId="49" borderId="181" applyNumberFormat="0" applyAlignment="0" applyProtection="0"/>
    <xf numFmtId="0" fontId="52" fillId="0" borderId="382" applyNumberFormat="0" applyFill="0" applyAlignment="0" applyProtection="0"/>
    <xf numFmtId="0" fontId="33" fillId="49" borderId="381" applyNumberFormat="0" applyAlignment="0" applyProtection="0"/>
    <xf numFmtId="0" fontId="45" fillId="36" borderId="381" applyNumberFormat="0" applyAlignment="0" applyProtection="0"/>
    <xf numFmtId="0" fontId="27" fillId="52" borderId="375" applyNumberFormat="0" applyFont="0" applyAlignment="0" applyProtection="0"/>
    <xf numFmtId="0" fontId="49" fillId="49" borderId="181" applyNumberFormat="0" applyAlignment="0" applyProtection="0"/>
    <xf numFmtId="0" fontId="52" fillId="0" borderId="382" applyNumberFormat="0" applyFill="0" applyAlignment="0" applyProtection="0"/>
    <xf numFmtId="4" fontId="23" fillId="25" borderId="376">
      <alignment horizontal="right" vertical="center"/>
    </xf>
    <xf numFmtId="4" fontId="18" fillId="25" borderId="376">
      <alignment horizontal="right" vertical="center"/>
    </xf>
    <xf numFmtId="0" fontId="18" fillId="27" borderId="378">
      <alignment horizontal="right" vertical="center"/>
    </xf>
    <xf numFmtId="4" fontId="18" fillId="27" borderId="378">
      <alignment horizontal="right" vertical="center"/>
    </xf>
    <xf numFmtId="0" fontId="33" fillId="49" borderId="381" applyNumberFormat="0" applyAlignment="0" applyProtection="0"/>
    <xf numFmtId="0" fontId="21" fillId="27" borderId="379">
      <alignment horizontal="left" vertical="center" wrapText="1" indent="2"/>
    </xf>
    <xf numFmtId="0" fontId="21" fillId="0" borderId="379">
      <alignment horizontal="left" vertical="center" wrapText="1" indent="2"/>
    </xf>
    <xf numFmtId="0" fontId="45" fillId="36" borderId="381" applyNumberFormat="0" applyAlignment="0" applyProtection="0"/>
    <xf numFmtId="0" fontId="45" fillId="36" borderId="381" applyNumberFormat="0" applyAlignment="0" applyProtection="0"/>
    <xf numFmtId="0" fontId="49" fillId="49" borderId="181" applyNumberFormat="0" applyAlignment="0" applyProtection="0"/>
    <xf numFmtId="0" fontId="52" fillId="0" borderId="382" applyNumberFormat="0" applyFill="0" applyAlignment="0" applyProtection="0"/>
    <xf numFmtId="0" fontId="30" fillId="49" borderId="181" applyNumberFormat="0" applyAlignment="0" applyProtection="0"/>
    <xf numFmtId="0" fontId="32" fillId="49" borderId="381" applyNumberFormat="0" applyAlignment="0" applyProtection="0"/>
    <xf numFmtId="0" fontId="37" fillId="0" borderId="382" applyNumberFormat="0" applyFill="0" applyAlignment="0" applyProtection="0"/>
    <xf numFmtId="49" fontId="21" fillId="0" borderId="376" applyNumberFormat="0" applyFont="0" applyFill="0" applyBorder="0" applyProtection="0">
      <alignment horizontal="left" vertical="center" indent="2"/>
    </xf>
    <xf numFmtId="0" fontId="18" fillId="25" borderId="376">
      <alignment horizontal="right" vertical="center"/>
    </xf>
    <xf numFmtId="4" fontId="18" fillId="25" borderId="376">
      <alignment horizontal="right" vertical="center"/>
    </xf>
    <xf numFmtId="0" fontId="23" fillId="25" borderId="376">
      <alignment horizontal="right" vertical="center"/>
    </xf>
    <xf numFmtId="4" fontId="23" fillId="25" borderId="376">
      <alignment horizontal="right" vertical="center"/>
    </xf>
    <xf numFmtId="0" fontId="18" fillId="27" borderId="376">
      <alignment horizontal="right" vertical="center"/>
    </xf>
    <xf numFmtId="4" fontId="18" fillId="27" borderId="376">
      <alignment horizontal="right" vertical="center"/>
    </xf>
    <xf numFmtId="0" fontId="18" fillId="27" borderId="376">
      <alignment horizontal="right" vertical="center"/>
    </xf>
    <xf numFmtId="4" fontId="18" fillId="27" borderId="376">
      <alignment horizontal="right" vertical="center"/>
    </xf>
    <xf numFmtId="0" fontId="36" fillId="36" borderId="381" applyNumberFormat="0" applyAlignment="0" applyProtection="0"/>
    <xf numFmtId="0" fontId="21" fillId="0" borderId="376">
      <alignment horizontal="right" vertical="center"/>
    </xf>
    <xf numFmtId="4" fontId="21" fillId="0" borderId="376">
      <alignment horizontal="right" vertical="center"/>
    </xf>
    <xf numFmtId="4" fontId="21" fillId="0" borderId="376" applyFill="0" applyBorder="0" applyProtection="0">
      <alignment horizontal="right" vertical="center"/>
    </xf>
    <xf numFmtId="49" fontId="20" fillId="0" borderId="376" applyNumberFormat="0" applyFill="0" applyBorder="0" applyProtection="0">
      <alignment horizontal="left" vertical="center"/>
    </xf>
    <xf numFmtId="0" fontId="21" fillId="0" borderId="376" applyNumberFormat="0" applyFill="0" applyAlignment="0" applyProtection="0"/>
    <xf numFmtId="167" fontId="21" fillId="53" borderId="376" applyNumberFormat="0" applyFont="0" applyBorder="0" applyAlignment="0" applyProtection="0">
      <alignment horizontal="right" vertical="center"/>
    </xf>
    <xf numFmtId="0" fontId="21" fillId="26" borderId="376"/>
    <xf numFmtId="4" fontId="21" fillId="26" borderId="376"/>
    <xf numFmtId="4" fontId="18" fillId="27" borderId="376">
      <alignment horizontal="right" vertical="center"/>
    </xf>
    <xf numFmtId="0" fontId="21" fillId="26" borderId="376"/>
    <xf numFmtId="0" fontId="32" fillId="49" borderId="381" applyNumberFormat="0" applyAlignment="0" applyProtection="0"/>
    <xf numFmtId="0" fontId="18" fillId="25" borderId="376">
      <alignment horizontal="right" vertical="center"/>
    </xf>
    <xf numFmtId="0" fontId="21" fillId="0" borderId="376">
      <alignment horizontal="right" vertical="center"/>
    </xf>
    <xf numFmtId="0" fontId="52" fillId="0" borderId="382" applyNumberFormat="0" applyFill="0" applyAlignment="0" applyProtection="0"/>
    <xf numFmtId="0" fontId="21" fillId="25" borderId="377">
      <alignment horizontal="left" vertical="center"/>
    </xf>
    <xf numFmtId="0" fontId="45" fillId="36" borderId="381" applyNumberFormat="0" applyAlignment="0" applyProtection="0"/>
    <xf numFmtId="167" fontId="21" fillId="53" borderId="376" applyNumberFormat="0" applyFont="0" applyBorder="0" applyAlignment="0" applyProtection="0">
      <alignment horizontal="right" vertical="center"/>
    </xf>
    <xf numFmtId="0" fontId="27" fillId="52" borderId="375" applyNumberFormat="0" applyFont="0" applyAlignment="0" applyProtection="0"/>
    <xf numFmtId="0" fontId="21" fillId="0" borderId="379">
      <alignment horizontal="left" vertical="center" wrapText="1" indent="2"/>
    </xf>
    <xf numFmtId="4" fontId="21" fillId="26" borderId="376"/>
    <xf numFmtId="49" fontId="20" fillId="0" borderId="376" applyNumberFormat="0" applyFill="0" applyBorder="0" applyProtection="0">
      <alignment horizontal="left" vertical="center"/>
    </xf>
    <xf numFmtId="0" fontId="21" fillId="0" borderId="376">
      <alignment horizontal="right" vertical="center"/>
    </xf>
    <xf numFmtId="4" fontId="18" fillId="27" borderId="378">
      <alignment horizontal="right" vertical="center"/>
    </xf>
    <xf numFmtId="4" fontId="18" fillId="27" borderId="376">
      <alignment horizontal="right" vertical="center"/>
    </xf>
    <xf numFmtId="4" fontId="18" fillId="27" borderId="376">
      <alignment horizontal="right" vertical="center"/>
    </xf>
    <xf numFmtId="0" fontId="23" fillId="25" borderId="376">
      <alignment horizontal="right" vertical="center"/>
    </xf>
    <xf numFmtId="0" fontId="18" fillId="25" borderId="376">
      <alignment horizontal="right" vertical="center"/>
    </xf>
    <xf numFmtId="49" fontId="21" fillId="0" borderId="376" applyNumberFormat="0" applyFont="0" applyFill="0" applyBorder="0" applyProtection="0">
      <alignment horizontal="left" vertical="center" indent="2"/>
    </xf>
    <xf numFmtId="0" fontId="45" fillId="36" borderId="381" applyNumberFormat="0" applyAlignment="0" applyProtection="0"/>
    <xf numFmtId="0" fontId="30" fillId="49" borderId="181" applyNumberFormat="0" applyAlignment="0" applyProtection="0"/>
    <xf numFmtId="49" fontId="21" fillId="0" borderId="376" applyNumberFormat="0" applyFont="0" applyFill="0" applyBorder="0" applyProtection="0">
      <alignment horizontal="left" vertical="center" indent="2"/>
    </xf>
    <xf numFmtId="0" fontId="36" fillId="36" borderId="381" applyNumberFormat="0" applyAlignment="0" applyProtection="0"/>
    <xf numFmtId="4" fontId="21" fillId="0" borderId="376" applyFill="0" applyBorder="0" applyProtection="0">
      <alignment horizontal="right" vertical="center"/>
    </xf>
    <xf numFmtId="0" fontId="33" fillId="49" borderId="381" applyNumberFormat="0" applyAlignment="0" applyProtection="0"/>
    <xf numFmtId="0" fontId="52" fillId="0" borderId="382" applyNumberFormat="0" applyFill="0" applyAlignment="0" applyProtection="0"/>
    <xf numFmtId="0" fontId="49" fillId="49" borderId="181" applyNumberFormat="0" applyAlignment="0" applyProtection="0"/>
    <xf numFmtId="0" fontId="21" fillId="0" borderId="376" applyNumberFormat="0" applyFill="0" applyAlignment="0" applyProtection="0"/>
    <xf numFmtId="4" fontId="21" fillId="0" borderId="376">
      <alignment horizontal="right" vertical="center"/>
    </xf>
    <xf numFmtId="0" fontId="21" fillId="0" borderId="376">
      <alignment horizontal="right" vertical="center"/>
    </xf>
    <xf numFmtId="0" fontId="45" fillId="36" borderId="381" applyNumberFormat="0" applyAlignment="0" applyProtection="0"/>
    <xf numFmtId="0" fontId="30" fillId="49" borderId="181" applyNumberFormat="0" applyAlignment="0" applyProtection="0"/>
    <xf numFmtId="0" fontId="32" fillId="49" borderId="381" applyNumberFormat="0" applyAlignment="0" applyProtection="0"/>
    <xf numFmtId="0" fontId="21" fillId="27" borderId="379">
      <alignment horizontal="left" vertical="center" wrapText="1" indent="2"/>
    </xf>
    <xf numFmtId="0" fontId="33" fillId="49" borderId="381" applyNumberFormat="0" applyAlignment="0" applyProtection="0"/>
    <xf numFmtId="0" fontId="33" fillId="49" borderId="381" applyNumberFormat="0" applyAlignment="0" applyProtection="0"/>
    <xf numFmtId="4" fontId="18" fillId="27" borderId="377">
      <alignment horizontal="right" vertical="center"/>
    </xf>
    <xf numFmtId="0" fontId="18" fillId="27" borderId="377">
      <alignment horizontal="right" vertical="center"/>
    </xf>
    <xf numFmtId="0" fontId="18" fillId="27" borderId="376">
      <alignment horizontal="right" vertical="center"/>
    </xf>
    <xf numFmtId="4" fontId="23" fillId="25" borderId="376">
      <alignment horizontal="right" vertical="center"/>
    </xf>
    <xf numFmtId="0" fontId="36" fillId="36" borderId="381" applyNumberFormat="0" applyAlignment="0" applyProtection="0"/>
    <xf numFmtId="0" fontId="37" fillId="0" borderId="382" applyNumberFormat="0" applyFill="0" applyAlignment="0" applyProtection="0"/>
    <xf numFmtId="0" fontId="52" fillId="0" borderId="382" applyNumberFormat="0" applyFill="0" applyAlignment="0" applyProtection="0"/>
    <xf numFmtId="0" fontId="27" fillId="52" borderId="375" applyNumberFormat="0" applyFont="0" applyAlignment="0" applyProtection="0"/>
    <xf numFmtId="0" fontId="45" fillId="36" borderId="381" applyNumberFormat="0" applyAlignment="0" applyProtection="0"/>
    <xf numFmtId="49" fontId="20" fillId="0" borderId="376" applyNumberFormat="0" applyFill="0" applyBorder="0" applyProtection="0">
      <alignment horizontal="left" vertical="center"/>
    </xf>
    <xf numFmtId="0" fontId="21" fillId="27" borderId="379">
      <alignment horizontal="left" vertical="center" wrapText="1" indent="2"/>
    </xf>
    <xf numFmtId="0" fontId="33" fillId="49" borderId="381" applyNumberFormat="0" applyAlignment="0" applyProtection="0"/>
    <xf numFmtId="0" fontId="21" fillId="0" borderId="379">
      <alignment horizontal="left" vertical="center" wrapText="1" indent="2"/>
    </xf>
    <xf numFmtId="0" fontId="27" fillId="52" borderId="375" applyNumberFormat="0" applyFont="0" applyAlignment="0" applyProtection="0"/>
    <xf numFmtId="0" fontId="19" fillId="52" borderId="375" applyNumberFormat="0" applyFont="0" applyAlignment="0" applyProtection="0"/>
    <xf numFmtId="0" fontId="49" fillId="49" borderId="181" applyNumberFormat="0" applyAlignment="0" applyProtection="0"/>
    <xf numFmtId="0" fontId="52" fillId="0" borderId="382" applyNumberFormat="0" applyFill="0" applyAlignment="0" applyProtection="0"/>
    <xf numFmtId="4" fontId="21" fillId="26" borderId="376"/>
    <xf numFmtId="0" fontId="18" fillId="27" borderId="376">
      <alignment horizontal="right" vertical="center"/>
    </xf>
    <xf numFmtId="0" fontId="52" fillId="0" borderId="382" applyNumberFormat="0" applyFill="0" applyAlignment="0" applyProtection="0"/>
    <xf numFmtId="4" fontId="18" fillId="27" borderId="378">
      <alignment horizontal="right" vertical="center"/>
    </xf>
    <xf numFmtId="0" fontId="32" fillId="49" borderId="381" applyNumberFormat="0" applyAlignment="0" applyProtection="0"/>
    <xf numFmtId="0" fontId="18" fillId="27" borderId="377">
      <alignment horizontal="right" vertical="center"/>
    </xf>
    <xf numFmtId="0" fontId="33" fillId="49" borderId="381" applyNumberFormat="0" applyAlignment="0" applyProtection="0"/>
    <xf numFmtId="0" fontId="37" fillId="0" borderId="382" applyNumberFormat="0" applyFill="0" applyAlignment="0" applyProtection="0"/>
    <xf numFmtId="0" fontId="27" fillId="52" borderId="375" applyNumberFormat="0" applyFont="0" applyAlignment="0" applyProtection="0"/>
    <xf numFmtId="4" fontId="18" fillId="27" borderId="377">
      <alignment horizontal="right" vertical="center"/>
    </xf>
    <xf numFmtId="0" fontId="21" fillId="27" borderId="379">
      <alignment horizontal="left" vertical="center" wrapText="1" indent="2"/>
    </xf>
    <xf numFmtId="0" fontId="21" fillId="26" borderId="376"/>
    <xf numFmtId="167" fontId="21" fillId="53" borderId="376" applyNumberFormat="0" applyFont="0" applyBorder="0" applyAlignment="0" applyProtection="0">
      <alignment horizontal="right" vertical="center"/>
    </xf>
    <xf numFmtId="0" fontId="21" fillId="0" borderId="376" applyNumberFormat="0" applyFill="0" applyAlignment="0" applyProtection="0"/>
    <xf numFmtId="4" fontId="21" fillId="0" borderId="376" applyFill="0" applyBorder="0" applyProtection="0">
      <alignment horizontal="right" vertical="center"/>
    </xf>
    <xf numFmtId="4" fontId="18" fillId="25" borderId="376">
      <alignment horizontal="right" vertical="center"/>
    </xf>
    <xf numFmtId="0" fontId="37" fillId="0" borderId="382" applyNumberFormat="0" applyFill="0" applyAlignment="0" applyProtection="0"/>
    <xf numFmtId="49" fontId="20" fillId="0" borderId="376" applyNumberFormat="0" applyFill="0" applyBorder="0" applyProtection="0">
      <alignment horizontal="left" vertical="center"/>
    </xf>
    <xf numFmtId="49" fontId="21" fillId="0" borderId="377" applyNumberFormat="0" applyFont="0" applyFill="0" applyBorder="0" applyProtection="0">
      <alignment horizontal="left" vertical="center" indent="5"/>
    </xf>
    <xf numFmtId="0" fontId="21" fillId="25" borderId="377">
      <alignment horizontal="left" vertical="center"/>
    </xf>
    <xf numFmtId="0" fontId="33" fillId="49" borderId="381" applyNumberFormat="0" applyAlignment="0" applyProtection="0"/>
    <xf numFmtId="4" fontId="18" fillId="27" borderId="378">
      <alignment horizontal="right" vertical="center"/>
    </xf>
    <xf numFmtId="0" fontId="45" fillId="36" borderId="381" applyNumberFormat="0" applyAlignment="0" applyProtection="0"/>
    <xf numFmtId="0" fontId="45" fillId="36" borderId="381" applyNumberFormat="0" applyAlignment="0" applyProtection="0"/>
    <xf numFmtId="0" fontId="27" fillId="52" borderId="375" applyNumberFormat="0" applyFont="0" applyAlignment="0" applyProtection="0"/>
    <xf numFmtId="0" fontId="49" fillId="49" borderId="181" applyNumberFormat="0" applyAlignment="0" applyProtection="0"/>
    <xf numFmtId="0" fontId="52" fillId="0" borderId="382" applyNumberFormat="0" applyFill="0" applyAlignment="0" applyProtection="0"/>
    <xf numFmtId="0" fontId="18" fillId="27" borderId="376">
      <alignment horizontal="right" vertical="center"/>
    </xf>
    <xf numFmtId="0" fontId="19" fillId="52" borderId="375" applyNumberFormat="0" applyFont="0" applyAlignment="0" applyProtection="0"/>
    <xf numFmtId="4" fontId="21" fillId="0" borderId="376">
      <alignment horizontal="right" vertical="center"/>
    </xf>
    <xf numFmtId="0" fontId="52" fillId="0" borderId="382" applyNumberFormat="0" applyFill="0" applyAlignment="0" applyProtection="0"/>
    <xf numFmtId="0" fontId="18" fillId="27" borderId="376">
      <alignment horizontal="right" vertical="center"/>
    </xf>
    <xf numFmtId="0" fontId="18" fillId="27" borderId="376">
      <alignment horizontal="right" vertical="center"/>
    </xf>
    <xf numFmtId="4" fontId="23" fillId="25" borderId="376">
      <alignment horizontal="right" vertical="center"/>
    </xf>
    <xf numFmtId="0" fontId="18" fillId="25" borderId="376">
      <alignment horizontal="right" vertical="center"/>
    </xf>
    <xf numFmtId="4" fontId="18" fillId="25" borderId="376">
      <alignment horizontal="right" vertical="center"/>
    </xf>
    <xf numFmtId="0" fontId="23" fillId="25" borderId="376">
      <alignment horizontal="right" vertical="center"/>
    </xf>
    <xf numFmtId="4" fontId="23" fillId="25" borderId="376">
      <alignment horizontal="right" vertical="center"/>
    </xf>
    <xf numFmtId="0" fontId="18" fillId="27" borderId="376">
      <alignment horizontal="right" vertical="center"/>
    </xf>
    <xf numFmtId="4" fontId="18" fillId="27" borderId="376">
      <alignment horizontal="right" vertical="center"/>
    </xf>
    <xf numFmtId="0" fontId="18" fillId="27" borderId="376">
      <alignment horizontal="right" vertical="center"/>
    </xf>
    <xf numFmtId="4" fontId="18" fillId="27" borderId="376">
      <alignment horizontal="right" vertical="center"/>
    </xf>
    <xf numFmtId="0" fontId="18" fillId="27" borderId="377">
      <alignment horizontal="right" vertical="center"/>
    </xf>
    <xf numFmtId="4" fontId="18" fillId="27" borderId="377">
      <alignment horizontal="right" vertical="center"/>
    </xf>
    <xf numFmtId="0" fontId="18" fillId="27" borderId="378">
      <alignment horizontal="right" vertical="center"/>
    </xf>
    <xf numFmtId="4" fontId="18" fillId="27" borderId="378">
      <alignment horizontal="right" vertical="center"/>
    </xf>
    <xf numFmtId="0" fontId="33" fillId="49" borderId="381" applyNumberFormat="0" applyAlignment="0" applyProtection="0"/>
    <xf numFmtId="0" fontId="21" fillId="27" borderId="379">
      <alignment horizontal="left" vertical="center" wrapText="1" indent="2"/>
    </xf>
    <xf numFmtId="0" fontId="21" fillId="0" borderId="379">
      <alignment horizontal="left" vertical="center" wrapText="1" indent="2"/>
    </xf>
    <xf numFmtId="0" fontId="21" fillId="25" borderId="377">
      <alignment horizontal="left" vertical="center"/>
    </xf>
    <xf numFmtId="0" fontId="45" fillId="36" borderId="381" applyNumberFormat="0" applyAlignment="0" applyProtection="0"/>
    <xf numFmtId="0" fontId="21" fillId="0" borderId="376">
      <alignment horizontal="right" vertical="center"/>
    </xf>
    <xf numFmtId="4" fontId="21" fillId="0" borderId="376">
      <alignment horizontal="right" vertical="center"/>
    </xf>
    <xf numFmtId="0" fontId="21" fillId="0" borderId="376" applyNumberFormat="0" applyFill="0" applyAlignment="0" applyProtection="0"/>
    <xf numFmtId="0" fontId="49" fillId="49" borderId="181" applyNumberFormat="0" applyAlignment="0" applyProtection="0"/>
    <xf numFmtId="167" fontId="21" fillId="53" borderId="376" applyNumberFormat="0" applyFont="0" applyBorder="0" applyAlignment="0" applyProtection="0">
      <alignment horizontal="right" vertical="center"/>
    </xf>
    <xf numFmtId="0" fontId="21" fillId="26" borderId="376"/>
    <xf numFmtId="4" fontId="21" fillId="26" borderId="376"/>
    <xf numFmtId="0" fontId="52" fillId="0" borderId="382" applyNumberFormat="0" applyFill="0" applyAlignment="0" applyProtection="0"/>
    <xf numFmtId="0" fontId="19" fillId="52" borderId="375" applyNumberFormat="0" applyFont="0" applyAlignment="0" applyProtection="0"/>
    <xf numFmtId="0" fontId="27" fillId="52" borderId="375" applyNumberFormat="0" applyFont="0" applyAlignment="0" applyProtection="0"/>
    <xf numFmtId="0" fontId="21" fillId="0" borderId="376" applyNumberFormat="0" applyFill="0" applyAlignment="0" applyProtection="0"/>
    <xf numFmtId="0" fontId="37" fillId="0" borderId="382" applyNumberFormat="0" applyFill="0" applyAlignment="0" applyProtection="0"/>
    <xf numFmtId="0" fontId="52" fillId="0" borderId="382" applyNumberFormat="0" applyFill="0" applyAlignment="0" applyProtection="0"/>
    <xf numFmtId="0" fontId="36" fillId="36" borderId="381" applyNumberFormat="0" applyAlignment="0" applyProtection="0"/>
    <xf numFmtId="0" fontId="33" fillId="49" borderId="381" applyNumberFormat="0" applyAlignment="0" applyProtection="0"/>
    <xf numFmtId="4" fontId="23" fillId="25" borderId="376">
      <alignment horizontal="right" vertical="center"/>
    </xf>
    <xf numFmtId="0" fontId="18" fillId="25" borderId="376">
      <alignment horizontal="right" vertical="center"/>
    </xf>
    <xf numFmtId="167" fontId="21" fillId="53" borderId="376" applyNumberFormat="0" applyFont="0" applyBorder="0" applyAlignment="0" applyProtection="0">
      <alignment horizontal="right" vertical="center"/>
    </xf>
    <xf numFmtId="0" fontId="37" fillId="0" borderId="382" applyNumberFormat="0" applyFill="0" applyAlignment="0" applyProtection="0"/>
    <xf numFmtId="49" fontId="21" fillId="0" borderId="376" applyNumberFormat="0" applyFont="0" applyFill="0" applyBorder="0" applyProtection="0">
      <alignment horizontal="left" vertical="center" indent="2"/>
    </xf>
    <xf numFmtId="49" fontId="21" fillId="0" borderId="377" applyNumberFormat="0" applyFont="0" applyFill="0" applyBorder="0" applyProtection="0">
      <alignment horizontal="left" vertical="center" indent="5"/>
    </xf>
    <xf numFmtId="49" fontId="21" fillId="0" borderId="376" applyNumberFormat="0" applyFont="0" applyFill="0" applyBorder="0" applyProtection="0">
      <alignment horizontal="left" vertical="center" indent="2"/>
    </xf>
    <xf numFmtId="4" fontId="21" fillId="0" borderId="376" applyFill="0" applyBorder="0" applyProtection="0">
      <alignment horizontal="right" vertical="center"/>
    </xf>
    <xf numFmtId="49" fontId="20" fillId="0" borderId="376" applyNumberFormat="0" applyFill="0" applyBorder="0" applyProtection="0">
      <alignment horizontal="left" vertical="center"/>
    </xf>
    <xf numFmtId="0" fontId="21" fillId="0" borderId="379">
      <alignment horizontal="left" vertical="center" wrapText="1" indent="2"/>
    </xf>
    <xf numFmtId="0" fontId="49" fillId="49" borderId="181" applyNumberFormat="0" applyAlignment="0" applyProtection="0"/>
    <xf numFmtId="0" fontId="18" fillId="27" borderId="378">
      <alignment horizontal="right" vertical="center"/>
    </xf>
    <xf numFmtId="0" fontId="36" fillId="36" borderId="381" applyNumberFormat="0" applyAlignment="0" applyProtection="0"/>
    <xf numFmtId="0" fontId="18" fillId="27" borderId="378">
      <alignment horizontal="right" vertical="center"/>
    </xf>
    <xf numFmtId="4" fontId="18" fillId="27" borderId="376">
      <alignment horizontal="right" vertical="center"/>
    </xf>
    <xf numFmtId="0" fontId="18" fillId="27" borderId="376">
      <alignment horizontal="right" vertical="center"/>
    </xf>
    <xf numFmtId="0" fontId="30" fillId="49" borderId="181" applyNumberFormat="0" applyAlignment="0" applyProtection="0"/>
    <xf numFmtId="0" fontId="32" fillId="49" borderId="381" applyNumberFormat="0" applyAlignment="0" applyProtection="0"/>
    <xf numFmtId="0" fontId="37" fillId="0" borderId="382" applyNumberFormat="0" applyFill="0" applyAlignment="0" applyProtection="0"/>
    <xf numFmtId="0" fontId="21" fillId="26" borderId="376"/>
    <xf numFmtId="4" fontId="21" fillId="26" borderId="376"/>
    <xf numFmtId="4" fontId="18" fillId="27" borderId="376">
      <alignment horizontal="right" vertical="center"/>
    </xf>
    <xf numFmtId="0" fontId="23" fillId="25" borderId="376">
      <alignment horizontal="right" vertical="center"/>
    </xf>
    <xf numFmtId="0" fontId="36" fillId="36" borderId="381" applyNumberFormat="0" applyAlignment="0" applyProtection="0"/>
    <xf numFmtId="0" fontId="33" fillId="49" borderId="381" applyNumberFormat="0" applyAlignment="0" applyProtection="0"/>
    <xf numFmtId="4" fontId="21" fillId="0" borderId="376">
      <alignment horizontal="right" vertical="center"/>
    </xf>
    <xf numFmtId="0" fontId="21" fillId="27" borderId="379">
      <alignment horizontal="left" vertical="center" wrapText="1" indent="2"/>
    </xf>
    <xf numFmtId="0" fontId="21" fillId="0" borderId="379">
      <alignment horizontal="left" vertical="center" wrapText="1" indent="2"/>
    </xf>
    <xf numFmtId="0" fontId="49" fillId="49" borderId="181" applyNumberFormat="0" applyAlignment="0" applyProtection="0"/>
    <xf numFmtId="0" fontId="45" fillId="36" borderId="381" applyNumberFormat="0" applyAlignment="0" applyProtection="0"/>
    <xf numFmtId="0" fontId="32" fillId="49" borderId="381" applyNumberFormat="0" applyAlignment="0" applyProtection="0"/>
    <xf numFmtId="0" fontId="30" fillId="49" borderId="181" applyNumberFormat="0" applyAlignment="0" applyProtection="0"/>
    <xf numFmtId="0" fontId="18" fillId="27" borderId="378">
      <alignment horizontal="right" vertical="center"/>
    </xf>
    <xf numFmtId="0" fontId="23" fillId="25" borderId="376">
      <alignment horizontal="right" vertical="center"/>
    </xf>
    <xf numFmtId="4" fontId="18" fillId="25" borderId="376">
      <alignment horizontal="right" vertical="center"/>
    </xf>
    <xf numFmtId="4" fontId="18" fillId="27" borderId="376">
      <alignment horizontal="right" vertical="center"/>
    </xf>
    <xf numFmtId="49" fontId="21" fillId="0" borderId="377" applyNumberFormat="0" applyFont="0" applyFill="0" applyBorder="0" applyProtection="0">
      <alignment horizontal="left" vertical="center" indent="5"/>
    </xf>
    <xf numFmtId="4" fontId="21" fillId="0" borderId="376" applyFill="0" applyBorder="0" applyProtection="0">
      <alignment horizontal="right" vertical="center"/>
    </xf>
    <xf numFmtId="4" fontId="18" fillId="25" borderId="376">
      <alignment horizontal="right" vertical="center"/>
    </xf>
    <xf numFmtId="0" fontId="45" fillId="36" borderId="381" applyNumberFormat="0" applyAlignment="0" applyProtection="0"/>
    <xf numFmtId="0" fontId="36" fillId="36" borderId="381" applyNumberFormat="0" applyAlignment="0" applyProtection="0"/>
    <xf numFmtId="0" fontId="32" fillId="49" borderId="381" applyNumberFormat="0" applyAlignment="0" applyProtection="0"/>
    <xf numFmtId="0" fontId="21" fillId="27" borderId="379">
      <alignment horizontal="left" vertical="center" wrapText="1" indent="2"/>
    </xf>
    <xf numFmtId="0" fontId="21" fillId="0" borderId="379">
      <alignment horizontal="left" vertical="center" wrapText="1" indent="2"/>
    </xf>
    <xf numFmtId="0" fontId="21" fillId="27" borderId="379">
      <alignment horizontal="left" vertical="center" wrapText="1" indent="2"/>
    </xf>
    <xf numFmtId="4" fontId="21" fillId="0" borderId="376">
      <alignment horizontal="right" vertical="center"/>
    </xf>
    <xf numFmtId="49" fontId="20" fillId="0" borderId="376" applyNumberFormat="0" applyFill="0" applyBorder="0" applyProtection="0">
      <alignment horizontal="left" vertical="center"/>
    </xf>
    <xf numFmtId="0" fontId="27" fillId="52" borderId="375" applyNumberFormat="0" applyFont="0" applyAlignment="0" applyProtection="0"/>
    <xf numFmtId="0" fontId="21" fillId="27" borderId="379">
      <alignment horizontal="left" vertical="center" wrapText="1" indent="2"/>
    </xf>
    <xf numFmtId="0" fontId="49" fillId="49" borderId="181" applyNumberFormat="0" applyAlignment="0" applyProtection="0"/>
    <xf numFmtId="0" fontId="45" fillId="36" borderId="381" applyNumberFormat="0" applyAlignment="0" applyProtection="0"/>
    <xf numFmtId="0" fontId="19" fillId="52" borderId="375" applyNumberFormat="0" applyFont="0" applyAlignment="0" applyProtection="0"/>
    <xf numFmtId="0" fontId="21" fillId="25" borderId="377">
      <alignment horizontal="left" vertical="center"/>
    </xf>
    <xf numFmtId="0" fontId="21" fillId="27" borderId="379">
      <alignment horizontal="left" vertical="center" wrapText="1" indent="2"/>
    </xf>
    <xf numFmtId="0" fontId="18" fillId="25" borderId="376">
      <alignment horizontal="right" vertical="center"/>
    </xf>
    <xf numFmtId="4" fontId="21" fillId="0" borderId="376" applyFill="0" applyBorder="0" applyProtection="0">
      <alignment horizontal="right" vertical="center"/>
    </xf>
    <xf numFmtId="0" fontId="37" fillId="0" borderId="382" applyNumberFormat="0" applyFill="0" applyAlignment="0" applyProtection="0"/>
    <xf numFmtId="4" fontId="21" fillId="0" borderId="376">
      <alignment horizontal="right" vertical="center"/>
    </xf>
    <xf numFmtId="0" fontId="21" fillId="27" borderId="379">
      <alignment horizontal="left" vertical="center" wrapText="1" indent="2"/>
    </xf>
    <xf numFmtId="4" fontId="21" fillId="0" borderId="376" applyFill="0" applyBorder="0" applyProtection="0">
      <alignment horizontal="right" vertical="center"/>
    </xf>
    <xf numFmtId="0" fontId="27" fillId="52" borderId="375" applyNumberFormat="0" applyFont="0" applyAlignment="0" applyProtection="0"/>
    <xf numFmtId="49" fontId="21" fillId="0" borderId="377" applyNumberFormat="0" applyFont="0" applyFill="0" applyBorder="0" applyProtection="0">
      <alignment horizontal="left" vertical="center" indent="5"/>
    </xf>
    <xf numFmtId="0" fontId="23" fillId="25" borderId="376">
      <alignment horizontal="right" vertical="center"/>
    </xf>
    <xf numFmtId="4" fontId="18" fillId="27" borderId="378">
      <alignment horizontal="right" vertical="center"/>
    </xf>
    <xf numFmtId="0" fontId="21" fillId="0" borderId="376" applyNumberFormat="0" applyFill="0" applyAlignment="0" applyProtection="0"/>
    <xf numFmtId="0" fontId="27" fillId="52" borderId="375" applyNumberFormat="0" applyFont="0" applyAlignment="0" applyProtection="0"/>
    <xf numFmtId="0" fontId="1" fillId="8" borderId="0" applyNumberFormat="0" applyBorder="0" applyAlignment="0" applyProtection="0"/>
    <xf numFmtId="0" fontId="19" fillId="52" borderId="375" applyNumberFormat="0" applyFont="0" applyAlignment="0" applyProtection="0"/>
    <xf numFmtId="4" fontId="21" fillId="26" borderId="376"/>
    <xf numFmtId="0" fontId="1" fillId="18" borderId="0" applyNumberFormat="0" applyBorder="0" applyAlignment="0" applyProtection="0"/>
    <xf numFmtId="0" fontId="21" fillId="0" borderId="376" applyNumberFormat="0" applyFill="0" applyAlignment="0" applyProtection="0"/>
    <xf numFmtId="167" fontId="21" fillId="53" borderId="376" applyNumberFormat="0" applyFont="0" applyBorder="0" applyAlignment="0" applyProtection="0">
      <alignment horizontal="right" vertical="center"/>
    </xf>
    <xf numFmtId="0" fontId="21" fillId="0" borderId="376" applyNumberFormat="0" applyFill="0" applyAlignment="0" applyProtection="0"/>
    <xf numFmtId="0" fontId="18" fillId="27" borderId="376">
      <alignment horizontal="right" vertical="center"/>
    </xf>
    <xf numFmtId="0" fontId="52" fillId="0" borderId="382" applyNumberFormat="0" applyFill="0" applyAlignment="0" applyProtection="0"/>
    <xf numFmtId="4" fontId="21" fillId="26" borderId="376"/>
    <xf numFmtId="0" fontId="45" fillId="36" borderId="381" applyNumberFormat="0" applyAlignment="0" applyProtection="0"/>
    <xf numFmtId="0" fontId="8" fillId="0" borderId="3" applyNumberFormat="0" applyFill="0" applyAlignment="0" applyProtection="0"/>
    <xf numFmtId="0" fontId="21" fillId="26" borderId="376"/>
    <xf numFmtId="0" fontId="45" fillId="36" borderId="381" applyNumberFormat="0" applyAlignment="0" applyProtection="0"/>
    <xf numFmtId="0" fontId="1" fillId="5" borderId="0" applyNumberFormat="0" applyBorder="0" applyAlignment="0" applyProtection="0"/>
    <xf numFmtId="0" fontId="23" fillId="25" borderId="376">
      <alignment horizontal="right" vertical="center"/>
    </xf>
    <xf numFmtId="4" fontId="18" fillId="27" borderId="378">
      <alignment horizontal="right" vertical="center"/>
    </xf>
    <xf numFmtId="0" fontId="21" fillId="0" borderId="379">
      <alignment horizontal="left" vertical="center" wrapText="1" indent="2"/>
    </xf>
    <xf numFmtId="0" fontId="21" fillId="25" borderId="377">
      <alignment horizontal="left" vertical="center"/>
    </xf>
    <xf numFmtId="0" fontId="33" fillId="49" borderId="381" applyNumberFormat="0" applyAlignment="0" applyProtection="0"/>
    <xf numFmtId="4" fontId="18" fillId="27" borderId="376">
      <alignment horizontal="right" vertical="center"/>
    </xf>
    <xf numFmtId="0" fontId="18" fillId="27" borderId="377">
      <alignment horizontal="right" vertical="center"/>
    </xf>
    <xf numFmtId="4" fontId="18" fillId="27" borderId="376">
      <alignment horizontal="right" vertical="center"/>
    </xf>
    <xf numFmtId="4" fontId="23" fillId="25" borderId="376">
      <alignment horizontal="right" vertical="center"/>
    </xf>
    <xf numFmtId="0" fontId="21" fillId="0" borderId="379">
      <alignment horizontal="left" vertical="center" wrapText="1" indent="2"/>
    </xf>
    <xf numFmtId="4" fontId="23" fillId="25" borderId="376">
      <alignment horizontal="right" vertical="center"/>
    </xf>
    <xf numFmtId="4" fontId="23" fillId="25" borderId="376">
      <alignment horizontal="right" vertical="center"/>
    </xf>
    <xf numFmtId="0" fontId="52" fillId="0" borderId="382" applyNumberFormat="0" applyFill="0" applyAlignment="0" applyProtection="0"/>
    <xf numFmtId="167" fontId="21" fillId="53" borderId="376" applyNumberFormat="0" applyFont="0" applyBorder="0" applyAlignment="0" applyProtection="0">
      <alignment horizontal="right" vertical="center"/>
    </xf>
    <xf numFmtId="0" fontId="18" fillId="27" borderId="377">
      <alignment horizontal="right" vertical="center"/>
    </xf>
    <xf numFmtId="0" fontId="45" fillId="36" borderId="381" applyNumberFormat="0" applyAlignment="0" applyProtection="0"/>
    <xf numFmtId="0" fontId="9" fillId="7" borderId="0" applyNumberFormat="0" applyBorder="0" applyAlignment="0" applyProtection="0"/>
    <xf numFmtId="0" fontId="27" fillId="52" borderId="375" applyNumberFormat="0" applyFont="0" applyAlignment="0" applyProtection="0"/>
    <xf numFmtId="0" fontId="45" fillId="36" borderId="381" applyNumberFormat="0" applyAlignment="0" applyProtection="0"/>
    <xf numFmtId="4" fontId="21" fillId="0" borderId="376" applyFill="0" applyBorder="0" applyProtection="0">
      <alignment horizontal="right" vertical="center"/>
    </xf>
    <xf numFmtId="0" fontId="33" fillId="49" borderId="381" applyNumberFormat="0" applyAlignment="0" applyProtection="0"/>
    <xf numFmtId="49" fontId="20" fillId="0" borderId="376" applyNumberFormat="0" applyFill="0" applyBorder="0" applyProtection="0">
      <alignment horizontal="left" vertical="center"/>
    </xf>
    <xf numFmtId="49" fontId="21" fillId="0" borderId="376" applyNumberFormat="0" applyFont="0" applyFill="0" applyBorder="0" applyProtection="0">
      <alignment horizontal="left" vertical="center" indent="2"/>
    </xf>
    <xf numFmtId="0" fontId="21" fillId="26" borderId="376"/>
    <xf numFmtId="0" fontId="45" fillId="36" borderId="381" applyNumberFormat="0" applyAlignment="0" applyProtection="0"/>
    <xf numFmtId="0" fontId="21" fillId="0" borderId="376">
      <alignment horizontal="right" vertical="center"/>
    </xf>
    <xf numFmtId="0" fontId="52" fillId="0" borderId="382" applyNumberFormat="0" applyFill="0" applyAlignment="0" applyProtection="0"/>
    <xf numFmtId="0" fontId="49" fillId="49" borderId="181" applyNumberFormat="0" applyAlignment="0" applyProtection="0"/>
    <xf numFmtId="0" fontId="45" fillId="36" borderId="381" applyNumberFormat="0" applyAlignment="0" applyProtection="0"/>
    <xf numFmtId="0" fontId="27" fillId="52" borderId="375" applyNumberFormat="0" applyFont="0" applyAlignment="0" applyProtection="0"/>
    <xf numFmtId="0" fontId="7" fillId="0" borderId="0" applyNumberFormat="0" applyFill="0" applyBorder="0" applyAlignment="0" applyProtection="0"/>
    <xf numFmtId="0" fontId="4" fillId="4" borderId="2" applyNumberFormat="0" applyAlignment="0" applyProtection="0"/>
    <xf numFmtId="4" fontId="23" fillId="25" borderId="376">
      <alignment horizontal="right" vertical="center"/>
    </xf>
    <xf numFmtId="4" fontId="21" fillId="0" borderId="376">
      <alignment horizontal="right" vertical="center"/>
    </xf>
    <xf numFmtId="0" fontId="21" fillId="0" borderId="379">
      <alignment horizontal="left" vertical="center" wrapText="1" indent="2"/>
    </xf>
    <xf numFmtId="0" fontId="21" fillId="27" borderId="379">
      <alignment horizontal="left" vertical="center" wrapText="1" indent="2"/>
    </xf>
    <xf numFmtId="0" fontId="32" fillId="49" borderId="381" applyNumberFormat="0" applyAlignment="0" applyProtection="0"/>
    <xf numFmtId="0" fontId="21" fillId="0" borderId="379">
      <alignment horizontal="left" vertical="center" wrapText="1" indent="2"/>
    </xf>
    <xf numFmtId="4" fontId="21" fillId="0" borderId="376" applyFill="0" applyBorder="0" applyProtection="0">
      <alignment horizontal="right" vertical="center"/>
    </xf>
    <xf numFmtId="0" fontId="49" fillId="49" borderId="181" applyNumberFormat="0" applyAlignment="0" applyProtection="0"/>
    <xf numFmtId="0" fontId="52" fillId="0" borderId="382" applyNumberFormat="0" applyFill="0" applyAlignment="0" applyProtection="0"/>
    <xf numFmtId="0" fontId="4" fillId="4" borderId="2" applyNumberFormat="0" applyAlignment="0" applyProtection="0"/>
    <xf numFmtId="0" fontId="18" fillId="27" borderId="378">
      <alignment horizontal="right" vertical="center"/>
    </xf>
    <xf numFmtId="4" fontId="21" fillId="26" borderId="376"/>
    <xf numFmtId="0" fontId="21" fillId="26" borderId="376"/>
    <xf numFmtId="0" fontId="45" fillId="36" borderId="381" applyNumberFormat="0" applyAlignment="0" applyProtection="0"/>
    <xf numFmtId="0" fontId="49" fillId="49" borderId="181" applyNumberFormat="0" applyAlignment="0" applyProtection="0"/>
    <xf numFmtId="49" fontId="21" fillId="0" borderId="377" applyNumberFormat="0" applyFont="0" applyFill="0" applyBorder="0" applyProtection="0">
      <alignment horizontal="left" vertical="center" indent="5"/>
    </xf>
    <xf numFmtId="0" fontId="36" fillId="36" borderId="381" applyNumberFormat="0" applyAlignment="0" applyProtection="0"/>
    <xf numFmtId="49" fontId="21" fillId="0" borderId="376" applyNumberFormat="0" applyFont="0" applyFill="0" applyBorder="0" applyProtection="0">
      <alignment horizontal="left" vertical="center" indent="2"/>
    </xf>
    <xf numFmtId="0" fontId="21" fillId="0" borderId="379">
      <alignment horizontal="left" vertical="center" wrapText="1" indent="2"/>
    </xf>
    <xf numFmtId="0" fontId="27" fillId="52" borderId="375" applyNumberFormat="0" applyFont="0" applyAlignment="0" applyProtection="0"/>
    <xf numFmtId="0" fontId="18" fillId="27" borderId="376">
      <alignment horizontal="right" vertical="center"/>
    </xf>
    <xf numFmtId="49" fontId="21" fillId="0" borderId="377" applyNumberFormat="0" applyFont="0" applyFill="0" applyBorder="0" applyProtection="0">
      <alignment horizontal="left" vertical="center" indent="5"/>
    </xf>
    <xf numFmtId="0" fontId="32" fillId="49" borderId="381" applyNumberFormat="0" applyAlignment="0" applyProtection="0"/>
    <xf numFmtId="0" fontId="21" fillId="0" borderId="376" applyNumberFormat="0" applyFill="0" applyAlignment="0" applyProtection="0"/>
    <xf numFmtId="0" fontId="18" fillId="27" borderId="377">
      <alignment horizontal="right" vertical="center"/>
    </xf>
    <xf numFmtId="4" fontId="21" fillId="0" borderId="376">
      <alignment horizontal="right" vertical="center"/>
    </xf>
    <xf numFmtId="4" fontId="21" fillId="0" borderId="376" applyFill="0" applyBorder="0" applyProtection="0">
      <alignment horizontal="right" vertical="center"/>
    </xf>
    <xf numFmtId="4" fontId="18" fillId="27" borderId="378">
      <alignment horizontal="right" vertical="center"/>
    </xf>
    <xf numFmtId="0" fontId="33" fillId="49" borderId="381" applyNumberFormat="0" applyAlignment="0" applyProtection="0"/>
    <xf numFmtId="4" fontId="21" fillId="26" borderId="376"/>
    <xf numFmtId="0" fontId="52" fillId="0" borderId="382" applyNumberFormat="0" applyFill="0" applyAlignment="0" applyProtection="0"/>
    <xf numFmtId="0" fontId="32" fillId="49" borderId="381" applyNumberFormat="0" applyAlignment="0" applyProtection="0"/>
    <xf numFmtId="4" fontId="18" fillId="27" borderId="376">
      <alignment horizontal="right" vertical="center"/>
    </xf>
    <xf numFmtId="4" fontId="18" fillId="27" borderId="376">
      <alignment horizontal="right" vertical="center"/>
    </xf>
    <xf numFmtId="0" fontId="18" fillId="27" borderId="376">
      <alignment horizontal="right" vertical="center"/>
    </xf>
    <xf numFmtId="0" fontId="21" fillId="0" borderId="376" applyNumberFormat="0" applyFill="0" applyAlignment="0" applyProtection="0"/>
    <xf numFmtId="0" fontId="49" fillId="49" borderId="181" applyNumberFormat="0" applyAlignment="0" applyProtection="0"/>
    <xf numFmtId="0" fontId="37" fillId="0" borderId="382" applyNumberFormat="0" applyFill="0" applyAlignment="0" applyProtection="0"/>
    <xf numFmtId="4" fontId="18" fillId="25" borderId="376">
      <alignment horizontal="right" vertical="center"/>
    </xf>
    <xf numFmtId="0" fontId="21" fillId="0" borderId="376" applyNumberFormat="0" applyFill="0" applyAlignment="0" applyProtection="0"/>
    <xf numFmtId="4" fontId="18" fillId="27" borderId="378">
      <alignment horizontal="right" vertical="center"/>
    </xf>
    <xf numFmtId="0" fontId="9" fillId="19" borderId="0" applyNumberFormat="0" applyBorder="0" applyAlignment="0" applyProtection="0"/>
    <xf numFmtId="0" fontId="9" fillId="13" borderId="0" applyNumberFormat="0" applyBorder="0" applyAlignment="0" applyProtection="0"/>
    <xf numFmtId="0" fontId="36" fillId="36" borderId="381" applyNumberFormat="0" applyAlignment="0" applyProtection="0"/>
    <xf numFmtId="49" fontId="21" fillId="0" borderId="377" applyNumberFormat="0" applyFont="0" applyFill="0" applyBorder="0" applyProtection="0">
      <alignment horizontal="left" vertical="center" indent="5"/>
    </xf>
    <xf numFmtId="0" fontId="32" fillId="49" borderId="381" applyNumberFormat="0" applyAlignment="0" applyProtection="0"/>
    <xf numFmtId="0" fontId="37" fillId="0" borderId="382" applyNumberFormat="0" applyFill="0" applyAlignment="0" applyProtection="0"/>
    <xf numFmtId="49" fontId="21" fillId="0" borderId="376" applyNumberFormat="0" applyFont="0" applyFill="0" applyBorder="0" applyProtection="0">
      <alignment horizontal="left" vertical="center" indent="2"/>
    </xf>
    <xf numFmtId="0" fontId="52" fillId="0" borderId="382" applyNumberFormat="0" applyFill="0" applyAlignment="0" applyProtection="0"/>
    <xf numFmtId="0" fontId="1" fillId="12" borderId="0" applyNumberFormat="0" applyBorder="0" applyAlignment="0" applyProtection="0"/>
    <xf numFmtId="0" fontId="9" fillId="22" borderId="0" applyNumberFormat="0" applyBorder="0" applyAlignment="0" applyProtection="0"/>
    <xf numFmtId="4" fontId="18" fillId="27" borderId="376">
      <alignment horizontal="right" vertical="center"/>
    </xf>
    <xf numFmtId="0" fontId="52" fillId="0" borderId="382" applyNumberFormat="0" applyFill="0" applyAlignment="0" applyProtection="0"/>
    <xf numFmtId="0" fontId="18" fillId="27" borderId="376">
      <alignment horizontal="right" vertical="center"/>
    </xf>
    <xf numFmtId="0" fontId="7" fillId="0" borderId="0" applyNumberFormat="0" applyFill="0" applyBorder="0" applyAlignment="0" applyProtection="0"/>
    <xf numFmtId="4" fontId="21" fillId="0" borderId="376">
      <alignment horizontal="right" vertical="center"/>
    </xf>
    <xf numFmtId="0" fontId="21" fillId="0" borderId="379">
      <alignment horizontal="left" vertical="center" wrapText="1" indent="2"/>
    </xf>
    <xf numFmtId="0" fontId="33" fillId="49" borderId="381" applyNumberFormat="0" applyAlignment="0" applyProtection="0"/>
    <xf numFmtId="0" fontId="8" fillId="0" borderId="3" applyNumberFormat="0" applyFill="0" applyAlignment="0" applyProtection="0"/>
    <xf numFmtId="49" fontId="21" fillId="0" borderId="377" applyNumberFormat="0" applyFont="0" applyFill="0" applyBorder="0" applyProtection="0">
      <alignment horizontal="left" vertical="center" indent="5"/>
    </xf>
    <xf numFmtId="0" fontId="23" fillId="25" borderId="376">
      <alignment horizontal="right" vertical="center"/>
    </xf>
    <xf numFmtId="0" fontId="33" fillId="49" borderId="381" applyNumberFormat="0" applyAlignment="0" applyProtection="0"/>
    <xf numFmtId="0" fontId="33" fillId="49" borderId="381" applyNumberFormat="0" applyAlignment="0" applyProtection="0"/>
    <xf numFmtId="0" fontId="1" fillId="8" borderId="0" applyNumberFormat="0" applyBorder="0" applyAlignment="0" applyProtection="0"/>
    <xf numFmtId="0" fontId="33" fillId="49" borderId="381" applyNumberFormat="0" applyAlignment="0" applyProtection="0"/>
    <xf numFmtId="0" fontId="21" fillId="26" borderId="376"/>
    <xf numFmtId="0" fontId="9" fillId="16" borderId="0" applyNumberFormat="0" applyBorder="0" applyAlignment="0" applyProtection="0"/>
    <xf numFmtId="0" fontId="9" fillId="16" borderId="0" applyNumberFormat="0" applyBorder="0" applyAlignment="0" applyProtection="0"/>
    <xf numFmtId="0" fontId="21" fillId="0" borderId="376">
      <alignment horizontal="right" vertical="center"/>
    </xf>
    <xf numFmtId="0" fontId="19" fillId="52" borderId="375" applyNumberFormat="0" applyFont="0" applyAlignment="0" applyProtection="0"/>
    <xf numFmtId="0" fontId="52" fillId="0" borderId="382" applyNumberFormat="0" applyFill="0" applyAlignment="0" applyProtection="0"/>
    <xf numFmtId="0" fontId="33" fillId="49" borderId="381" applyNumberFormat="0" applyAlignment="0" applyProtection="0"/>
    <xf numFmtId="0" fontId="18" fillId="27" borderId="376">
      <alignment horizontal="right" vertical="center"/>
    </xf>
    <xf numFmtId="0" fontId="21" fillId="0" borderId="379">
      <alignment horizontal="left" vertical="center" wrapText="1" indent="2"/>
    </xf>
    <xf numFmtId="0" fontId="33" fillId="49" borderId="381" applyNumberFormat="0" applyAlignment="0" applyProtection="0"/>
    <xf numFmtId="4" fontId="18" fillId="27" borderId="376">
      <alignment horizontal="right" vertical="center"/>
    </xf>
    <xf numFmtId="0" fontId="18" fillId="27" borderId="378">
      <alignment horizontal="right" vertical="center"/>
    </xf>
    <xf numFmtId="167" fontId="21" fillId="53" borderId="376" applyNumberFormat="0" applyFont="0" applyBorder="0" applyAlignment="0" applyProtection="0">
      <alignment horizontal="right" vertical="center"/>
    </xf>
    <xf numFmtId="4" fontId="23" fillId="25" borderId="376">
      <alignment horizontal="right" vertical="center"/>
    </xf>
    <xf numFmtId="0" fontId="18" fillId="25" borderId="376">
      <alignment horizontal="right" vertical="center"/>
    </xf>
    <xf numFmtId="4" fontId="18" fillId="27" borderId="377">
      <alignment horizontal="right" vertical="center"/>
    </xf>
    <xf numFmtId="0" fontId="27" fillId="52" borderId="375" applyNumberFormat="0" applyFont="0" applyAlignment="0" applyProtection="0"/>
    <xf numFmtId="0" fontId="33" fillId="49" borderId="381" applyNumberFormat="0" applyAlignment="0" applyProtection="0"/>
    <xf numFmtId="0" fontId="18" fillId="25" borderId="376">
      <alignment horizontal="right" vertical="center"/>
    </xf>
    <xf numFmtId="4" fontId="18" fillId="27" borderId="376">
      <alignment horizontal="right" vertical="center"/>
    </xf>
    <xf numFmtId="0" fontId="45" fillId="36" borderId="381" applyNumberFormat="0" applyAlignment="0" applyProtection="0"/>
    <xf numFmtId="4" fontId="23" fillId="25" borderId="376">
      <alignment horizontal="right" vertical="center"/>
    </xf>
    <xf numFmtId="0" fontId="21" fillId="26" borderId="376"/>
    <xf numFmtId="0" fontId="37" fillId="0" borderId="382" applyNumberFormat="0" applyFill="0" applyAlignment="0" applyProtection="0"/>
    <xf numFmtId="0" fontId="1" fillId="17" borderId="0" applyNumberFormat="0" applyBorder="0" applyAlignment="0" applyProtection="0"/>
    <xf numFmtId="0" fontId="30" fillId="49" borderId="181" applyNumberFormat="0" applyAlignment="0" applyProtection="0"/>
    <xf numFmtId="4" fontId="18" fillId="27" borderId="376">
      <alignment horizontal="right" vertical="center"/>
    </xf>
    <xf numFmtId="0" fontId="27" fillId="52" borderId="375" applyNumberFormat="0" applyFont="0" applyAlignment="0" applyProtection="0"/>
    <xf numFmtId="4" fontId="21" fillId="26" borderId="376"/>
    <xf numFmtId="0" fontId="21" fillId="25" borderId="377">
      <alignment horizontal="left" vertical="center"/>
    </xf>
    <xf numFmtId="4" fontId="18" fillId="25" borderId="376">
      <alignment horizontal="right" vertical="center"/>
    </xf>
    <xf numFmtId="0" fontId="18" fillId="27" borderId="378">
      <alignment horizontal="right" vertical="center"/>
    </xf>
    <xf numFmtId="0" fontId="27" fillId="52" borderId="375" applyNumberFormat="0" applyFont="0" applyAlignment="0" applyProtection="0"/>
    <xf numFmtId="0" fontId="18" fillId="27" borderId="377">
      <alignment horizontal="right" vertical="center"/>
    </xf>
    <xf numFmtId="0" fontId="6" fillId="0" borderId="0" applyNumberFormat="0" applyFill="0" applyBorder="0" applyAlignment="0" applyProtection="0"/>
    <xf numFmtId="0" fontId="9" fillId="7" borderId="0" applyNumberFormat="0" applyBorder="0" applyAlignment="0" applyProtection="0"/>
    <xf numFmtId="0" fontId="33" fillId="49" borderId="381" applyNumberFormat="0" applyAlignment="0" applyProtection="0"/>
    <xf numFmtId="0" fontId="21" fillId="26" borderId="376"/>
    <xf numFmtId="49" fontId="21" fillId="0" borderId="376" applyNumberFormat="0" applyFont="0" applyFill="0" applyBorder="0" applyProtection="0">
      <alignment horizontal="left" vertical="center" indent="2"/>
    </xf>
    <xf numFmtId="4" fontId="21" fillId="0" borderId="376">
      <alignment horizontal="right" vertical="center"/>
    </xf>
    <xf numFmtId="49" fontId="20" fillId="0" borderId="376" applyNumberFormat="0" applyFill="0" applyBorder="0" applyProtection="0">
      <alignment horizontal="left" vertical="center"/>
    </xf>
    <xf numFmtId="0" fontId="52" fillId="0" borderId="382" applyNumberFormat="0" applyFill="0" applyAlignment="0" applyProtection="0"/>
    <xf numFmtId="0" fontId="36" fillId="36" borderId="381" applyNumberFormat="0" applyAlignment="0" applyProtection="0"/>
    <xf numFmtId="0" fontId="21" fillId="0" borderId="379">
      <alignment horizontal="left" vertical="center" wrapText="1" indent="2"/>
    </xf>
    <xf numFmtId="167" fontId="21" fillId="53" borderId="376" applyNumberFormat="0" applyFont="0" applyBorder="0" applyAlignment="0" applyProtection="0">
      <alignment horizontal="right" vertical="center"/>
    </xf>
    <xf numFmtId="0" fontId="1" fillId="15" borderId="0" applyNumberFormat="0" applyBorder="0" applyAlignment="0" applyProtection="0"/>
    <xf numFmtId="0" fontId="36" fillId="36" borderId="381" applyNumberFormat="0" applyAlignment="0" applyProtection="0"/>
    <xf numFmtId="49" fontId="20" fillId="0" borderId="376" applyNumberFormat="0" applyFill="0" applyBorder="0" applyProtection="0">
      <alignment horizontal="left" vertical="center"/>
    </xf>
    <xf numFmtId="0" fontId="1" fillId="11" borderId="0" applyNumberFormat="0" applyBorder="0" applyAlignment="0" applyProtection="0"/>
    <xf numFmtId="49" fontId="20" fillId="0" borderId="376" applyNumberFormat="0" applyFill="0" applyBorder="0" applyProtection="0">
      <alignment horizontal="left" vertical="center"/>
    </xf>
    <xf numFmtId="0" fontId="27" fillId="52" borderId="375" applyNumberFormat="0" applyFont="0" applyAlignment="0" applyProtection="0"/>
    <xf numFmtId="0" fontId="32" fillId="49" borderId="381" applyNumberFormat="0" applyAlignment="0" applyProtection="0"/>
    <xf numFmtId="0" fontId="32" fillId="49" borderId="381" applyNumberFormat="0" applyAlignment="0" applyProtection="0"/>
    <xf numFmtId="0" fontId="32" fillId="49" borderId="381" applyNumberFormat="0" applyAlignment="0" applyProtection="0"/>
    <xf numFmtId="0" fontId="23" fillId="25" borderId="376">
      <alignment horizontal="right" vertical="center"/>
    </xf>
    <xf numFmtId="0" fontId="37" fillId="0" borderId="382" applyNumberFormat="0" applyFill="0" applyAlignment="0" applyProtection="0"/>
    <xf numFmtId="0" fontId="32" fillId="49" borderId="381" applyNumberFormat="0" applyAlignment="0" applyProtection="0"/>
    <xf numFmtId="4" fontId="21" fillId="26" borderId="376"/>
    <xf numFmtId="0" fontId="18" fillId="27" borderId="376">
      <alignment horizontal="right" vertical="center"/>
    </xf>
    <xf numFmtId="0" fontId="37" fillId="0" borderId="382" applyNumberFormat="0" applyFill="0" applyAlignment="0" applyProtection="0"/>
    <xf numFmtId="4" fontId="18" fillId="25" borderId="376">
      <alignment horizontal="right" vertical="center"/>
    </xf>
    <xf numFmtId="0" fontId="45" fillId="36" borderId="381" applyNumberFormat="0" applyAlignment="0" applyProtection="0"/>
    <xf numFmtId="0" fontId="18" fillId="27" borderId="376">
      <alignment horizontal="right" vertical="center"/>
    </xf>
    <xf numFmtId="0" fontId="18" fillId="27" borderId="376">
      <alignment horizontal="right" vertical="center"/>
    </xf>
    <xf numFmtId="0" fontId="45" fillId="36" borderId="381" applyNumberFormat="0" applyAlignment="0" applyProtection="0"/>
    <xf numFmtId="0" fontId="52" fillId="0" borderId="382" applyNumberFormat="0" applyFill="0" applyAlignment="0" applyProtection="0"/>
    <xf numFmtId="0" fontId="18" fillId="27" borderId="376">
      <alignment horizontal="right" vertical="center"/>
    </xf>
    <xf numFmtId="0" fontId="18" fillId="27" borderId="376">
      <alignment horizontal="right" vertical="center"/>
    </xf>
    <xf numFmtId="0" fontId="21" fillId="27" borderId="379">
      <alignment horizontal="left" vertical="center" wrapText="1" indent="2"/>
    </xf>
    <xf numFmtId="0" fontId="1" fillId="14" borderId="0" applyNumberFormat="0" applyBorder="0" applyAlignment="0" applyProtection="0"/>
    <xf numFmtId="0" fontId="9" fillId="10" borderId="0" applyNumberFormat="0" applyBorder="0" applyAlignment="0" applyProtection="0"/>
    <xf numFmtId="49" fontId="21" fillId="0" borderId="377" applyNumberFormat="0" applyFont="0" applyFill="0" applyBorder="0" applyProtection="0">
      <alignment horizontal="left" vertical="center" indent="5"/>
    </xf>
    <xf numFmtId="0" fontId="1" fillId="20" borderId="0" applyNumberFormat="0" applyBorder="0" applyAlignment="0" applyProtection="0"/>
    <xf numFmtId="0" fontId="1" fillId="5" borderId="0" applyNumberFormat="0" applyBorder="0" applyAlignment="0" applyProtection="0"/>
    <xf numFmtId="0" fontId="45" fillId="36" borderId="381" applyNumberFormat="0" applyAlignment="0" applyProtection="0"/>
    <xf numFmtId="0" fontId="19" fillId="52" borderId="375" applyNumberFormat="0" applyFont="0" applyAlignment="0" applyProtection="0"/>
    <xf numFmtId="4" fontId="23" fillId="25" borderId="376">
      <alignment horizontal="right" vertical="center"/>
    </xf>
    <xf numFmtId="0" fontId="52" fillId="0" borderId="382" applyNumberFormat="0" applyFill="0" applyAlignment="0" applyProtection="0"/>
    <xf numFmtId="4" fontId="21" fillId="0" borderId="376" applyFill="0" applyBorder="0" applyProtection="0">
      <alignment horizontal="right" vertical="center"/>
    </xf>
    <xf numFmtId="49" fontId="20" fillId="0" borderId="376" applyNumberFormat="0" applyFill="0" applyBorder="0" applyProtection="0">
      <alignment horizontal="left" vertical="center"/>
    </xf>
    <xf numFmtId="0" fontId="21" fillId="0" borderId="376" applyNumberFormat="0" applyFill="0" applyAlignment="0" applyProtection="0"/>
    <xf numFmtId="0" fontId="21" fillId="0" borderId="379">
      <alignment horizontal="left" vertical="center" wrapText="1" indent="2"/>
    </xf>
    <xf numFmtId="0" fontId="21" fillId="0" borderId="376">
      <alignment horizontal="right" vertical="center"/>
    </xf>
    <xf numFmtId="0" fontId="33" fillId="49" borderId="381" applyNumberFormat="0" applyAlignment="0" applyProtection="0"/>
    <xf numFmtId="0" fontId="18" fillId="25" borderId="376">
      <alignment horizontal="right" vertical="center"/>
    </xf>
    <xf numFmtId="0" fontId="52" fillId="0" borderId="382" applyNumberFormat="0" applyFill="0" applyAlignment="0" applyProtection="0"/>
    <xf numFmtId="0" fontId="37" fillId="0" borderId="382" applyNumberFormat="0" applyFill="0" applyAlignment="0" applyProtection="0"/>
    <xf numFmtId="0" fontId="45" fillId="36" borderId="381" applyNumberFormat="0" applyAlignment="0" applyProtection="0"/>
    <xf numFmtId="0" fontId="33" fillId="49" borderId="381" applyNumberFormat="0" applyAlignment="0" applyProtection="0"/>
    <xf numFmtId="0" fontId="32" fillId="49" borderId="381" applyNumberFormat="0" applyAlignment="0" applyProtection="0"/>
    <xf numFmtId="0" fontId="36" fillId="36" borderId="381" applyNumberFormat="0" applyAlignment="0" applyProtection="0"/>
    <xf numFmtId="0" fontId="32" fillId="49" borderId="381" applyNumberFormat="0" applyAlignment="0" applyProtection="0"/>
    <xf numFmtId="0" fontId="27" fillId="52" borderId="375" applyNumberFormat="0" applyFont="0" applyAlignment="0" applyProtection="0"/>
    <xf numFmtId="0" fontId="36" fillId="36" borderId="381" applyNumberFormat="0" applyAlignment="0" applyProtection="0"/>
    <xf numFmtId="4" fontId="18" fillId="25" borderId="376">
      <alignment horizontal="right" vertical="center"/>
    </xf>
    <xf numFmtId="4" fontId="21" fillId="26" borderId="376"/>
    <xf numFmtId="167" fontId="21" fillId="53" borderId="376" applyNumberFormat="0" applyFont="0" applyBorder="0" applyAlignment="0" applyProtection="0">
      <alignment horizontal="right" vertical="center"/>
    </xf>
    <xf numFmtId="0" fontId="1" fillId="5" borderId="0" applyNumberFormat="0" applyBorder="0" applyAlignment="0" applyProtection="0"/>
    <xf numFmtId="0" fontId="52" fillId="0" borderId="382" applyNumberFormat="0" applyFill="0" applyAlignment="0" applyProtection="0"/>
    <xf numFmtId="4" fontId="23" fillId="25" borderId="376">
      <alignment horizontal="right" vertical="center"/>
    </xf>
    <xf numFmtId="0" fontId="6" fillId="0" borderId="0" applyNumberFormat="0" applyFill="0" applyBorder="0" applyAlignment="0" applyProtection="0"/>
    <xf numFmtId="4" fontId="18" fillId="27" borderId="376">
      <alignment horizontal="right" vertical="center"/>
    </xf>
    <xf numFmtId="0" fontId="18" fillId="27" borderId="378">
      <alignment horizontal="right" vertical="center"/>
    </xf>
    <xf numFmtId="0" fontId="45" fillId="36" borderId="381" applyNumberFormat="0" applyAlignment="0" applyProtection="0"/>
    <xf numFmtId="4" fontId="21" fillId="26" borderId="376"/>
    <xf numFmtId="0" fontId="36" fillId="36" borderId="381" applyNumberFormat="0" applyAlignment="0" applyProtection="0"/>
    <xf numFmtId="0" fontId="45" fillId="36" borderId="381" applyNumberFormat="0" applyAlignment="0" applyProtection="0"/>
    <xf numFmtId="0" fontId="37" fillId="0" borderId="382" applyNumberFormat="0" applyFill="0" applyAlignment="0" applyProtection="0"/>
    <xf numFmtId="0" fontId="33" fillId="49" borderId="381" applyNumberFormat="0" applyAlignment="0" applyProtection="0"/>
    <xf numFmtId="0" fontId="96" fillId="0" borderId="383" applyNumberFormat="0" applyFill="0" applyAlignment="0" applyProtection="0">
      <alignment vertical="top"/>
      <protection locked="0"/>
    </xf>
    <xf numFmtId="0" fontId="18" fillId="25" borderId="376">
      <alignment horizontal="right" vertical="center"/>
    </xf>
    <xf numFmtId="49" fontId="21" fillId="0" borderId="376" applyNumberFormat="0" applyFont="0" applyFill="0" applyBorder="0" applyProtection="0">
      <alignment horizontal="left" vertical="center" indent="2"/>
    </xf>
    <xf numFmtId="0" fontId="45" fillId="36" borderId="381" applyNumberFormat="0" applyAlignment="0" applyProtection="0"/>
    <xf numFmtId="0" fontId="21" fillId="0" borderId="379">
      <alignment horizontal="left" vertical="center" wrapText="1" indent="2"/>
    </xf>
    <xf numFmtId="4" fontId="18" fillId="27" borderId="376">
      <alignment horizontal="right" vertical="center"/>
    </xf>
    <xf numFmtId="0" fontId="33" fillId="49" borderId="381" applyNumberFormat="0" applyAlignment="0" applyProtection="0"/>
    <xf numFmtId="0" fontId="37" fillId="0" borderId="382" applyNumberFormat="0" applyFill="0" applyAlignment="0" applyProtection="0"/>
    <xf numFmtId="0" fontId="21" fillId="27" borderId="379">
      <alignment horizontal="left" vertical="center" wrapText="1" indent="2"/>
    </xf>
    <xf numFmtId="4" fontId="21" fillId="0" borderId="376">
      <alignment horizontal="right" vertical="center"/>
    </xf>
    <xf numFmtId="0" fontId="52" fillId="0" borderId="382" applyNumberFormat="0" applyFill="0" applyAlignment="0" applyProtection="0"/>
    <xf numFmtId="4" fontId="18" fillId="27" borderId="376">
      <alignment horizontal="right" vertical="center"/>
    </xf>
    <xf numFmtId="0" fontId="1" fillId="6" borderId="0" applyNumberFormat="0" applyBorder="0" applyAlignment="0" applyProtection="0"/>
    <xf numFmtId="0" fontId="27" fillId="52" borderId="375" applyNumberFormat="0" applyFont="0" applyAlignment="0" applyProtection="0"/>
    <xf numFmtId="0" fontId="36" fillId="36" borderId="381" applyNumberFormat="0" applyAlignment="0" applyProtection="0"/>
    <xf numFmtId="0" fontId="21" fillId="0" borderId="379">
      <alignment horizontal="left" vertical="center" wrapText="1" indent="2"/>
    </xf>
    <xf numFmtId="4" fontId="18" fillId="27" borderId="377">
      <alignment horizontal="right" vertical="center"/>
    </xf>
    <xf numFmtId="0" fontId="45" fillId="36" borderId="381" applyNumberFormat="0" applyAlignment="0" applyProtection="0"/>
    <xf numFmtId="0" fontId="33" fillId="49" borderId="381" applyNumberFormat="0" applyAlignment="0" applyProtection="0"/>
    <xf numFmtId="0" fontId="21" fillId="27" borderId="379">
      <alignment horizontal="left" vertical="center" wrapText="1" indent="2"/>
    </xf>
    <xf numFmtId="0" fontId="21" fillId="0" borderId="379">
      <alignment horizontal="left" vertical="center" wrapText="1" indent="2"/>
    </xf>
    <xf numFmtId="0" fontId="21" fillId="26" borderId="376"/>
    <xf numFmtId="4" fontId="18" fillId="27" borderId="376">
      <alignment horizontal="right" vertical="center"/>
    </xf>
    <xf numFmtId="0" fontId="18" fillId="27" borderId="376">
      <alignment horizontal="right" vertical="center"/>
    </xf>
    <xf numFmtId="0" fontId="18" fillId="27" borderId="376">
      <alignment horizontal="right" vertical="center"/>
    </xf>
    <xf numFmtId="4" fontId="21" fillId="0" borderId="376">
      <alignment horizontal="right" vertical="center"/>
    </xf>
    <xf numFmtId="0" fontId="19" fillId="52" borderId="375" applyNumberFormat="0" applyFont="0" applyAlignment="0" applyProtection="0"/>
    <xf numFmtId="0" fontId="36" fillId="36" borderId="381" applyNumberFormat="0" applyAlignment="0" applyProtection="0"/>
    <xf numFmtId="0" fontId="32" fillId="49" borderId="381" applyNumberFormat="0" applyAlignment="0" applyProtection="0"/>
    <xf numFmtId="0" fontId="52" fillId="0" borderId="382" applyNumberFormat="0" applyFill="0" applyAlignment="0" applyProtection="0"/>
    <xf numFmtId="0" fontId="21" fillId="0" borderId="379">
      <alignment horizontal="left" vertical="center" wrapText="1" indent="2"/>
    </xf>
    <xf numFmtId="0" fontId="21" fillId="0" borderId="376">
      <alignment horizontal="right" vertical="center"/>
    </xf>
    <xf numFmtId="0" fontId="27" fillId="52" borderId="375" applyNumberFormat="0" applyFont="0" applyAlignment="0" applyProtection="0"/>
    <xf numFmtId="0" fontId="1" fillId="18" borderId="0" applyNumberFormat="0" applyBorder="0" applyAlignment="0" applyProtection="0"/>
    <xf numFmtId="0" fontId="1" fillId="12" borderId="0" applyNumberFormat="0" applyBorder="0" applyAlignment="0" applyProtection="0"/>
    <xf numFmtId="0" fontId="21" fillId="0" borderId="376">
      <alignment horizontal="right" vertical="center"/>
    </xf>
    <xf numFmtId="0" fontId="30" fillId="49" borderId="181" applyNumberFormat="0" applyAlignment="0" applyProtection="0"/>
    <xf numFmtId="4" fontId="18" fillId="27" borderId="378">
      <alignment horizontal="right" vertical="center"/>
    </xf>
    <xf numFmtId="4" fontId="18" fillId="25" borderId="376">
      <alignment horizontal="right" vertical="center"/>
    </xf>
    <xf numFmtId="0" fontId="30" fillId="49" borderId="181" applyNumberFormat="0" applyAlignment="0" applyProtection="0"/>
    <xf numFmtId="4" fontId="21" fillId="0" borderId="376">
      <alignment horizontal="right" vertical="center"/>
    </xf>
    <xf numFmtId="0" fontId="1" fillId="11" borderId="0" applyNumberFormat="0" applyBorder="0" applyAlignment="0" applyProtection="0"/>
    <xf numFmtId="0" fontId="1" fillId="21" borderId="0" applyNumberFormat="0" applyBorder="0" applyAlignment="0" applyProtection="0"/>
    <xf numFmtId="0" fontId="18" fillId="27" borderId="376">
      <alignment horizontal="right" vertical="center"/>
    </xf>
    <xf numFmtId="4" fontId="18" fillId="27" borderId="377">
      <alignment horizontal="right" vertical="center"/>
    </xf>
    <xf numFmtId="0" fontId="18" fillId="27" borderId="376">
      <alignment horizontal="right" vertical="center"/>
    </xf>
    <xf numFmtId="0" fontId="21" fillId="0" borderId="376">
      <alignment horizontal="right" vertical="center"/>
    </xf>
    <xf numFmtId="0" fontId="23" fillId="25" borderId="376">
      <alignment horizontal="right" vertical="center"/>
    </xf>
    <xf numFmtId="0" fontId="18" fillId="27" borderId="377">
      <alignment horizontal="right" vertical="center"/>
    </xf>
    <xf numFmtId="0" fontId="9" fillId="10" borderId="0" applyNumberFormat="0" applyBorder="0" applyAlignment="0" applyProtection="0"/>
    <xf numFmtId="49" fontId="20" fillId="0" borderId="376" applyNumberFormat="0" applyFill="0" applyBorder="0" applyProtection="0">
      <alignment horizontal="left" vertical="center"/>
    </xf>
    <xf numFmtId="0" fontId="52" fillId="0" borderId="382" applyNumberFormat="0" applyFill="0" applyAlignment="0" applyProtection="0"/>
    <xf numFmtId="4" fontId="18" fillId="27" borderId="376">
      <alignment horizontal="right" vertical="center"/>
    </xf>
    <xf numFmtId="0" fontId="37" fillId="0" borderId="382" applyNumberFormat="0" applyFill="0" applyAlignment="0" applyProtection="0"/>
    <xf numFmtId="0" fontId="1" fillId="15" borderId="0" applyNumberFormat="0" applyBorder="0" applyAlignment="0" applyProtection="0"/>
    <xf numFmtId="0" fontId="52" fillId="0" borderId="382" applyNumberFormat="0" applyFill="0" applyAlignment="0" applyProtection="0"/>
    <xf numFmtId="49" fontId="20" fillId="0" borderId="376" applyNumberFormat="0" applyFill="0" applyBorder="0" applyProtection="0">
      <alignment horizontal="left" vertical="center"/>
    </xf>
    <xf numFmtId="0" fontId="45" fillId="36" borderId="381" applyNumberFormat="0" applyAlignment="0" applyProtection="0"/>
    <xf numFmtId="0" fontId="52" fillId="0" borderId="382" applyNumberFormat="0" applyFill="0" applyAlignment="0" applyProtection="0"/>
    <xf numFmtId="0" fontId="49" fillId="49" borderId="181" applyNumberFormat="0" applyAlignment="0" applyProtection="0"/>
    <xf numFmtId="0" fontId="52" fillId="0" borderId="382" applyNumberFormat="0" applyFill="0" applyAlignment="0" applyProtection="0"/>
    <xf numFmtId="4" fontId="18" fillId="27" borderId="376">
      <alignment horizontal="right" vertical="center"/>
    </xf>
    <xf numFmtId="0" fontId="21" fillId="27" borderId="379">
      <alignment horizontal="left" vertical="center" wrapText="1" indent="2"/>
    </xf>
    <xf numFmtId="0" fontId="52" fillId="0" borderId="382" applyNumberFormat="0" applyFill="0" applyAlignment="0" applyProtection="0"/>
    <xf numFmtId="4" fontId="21" fillId="26" borderId="376"/>
    <xf numFmtId="0" fontId="30" fillId="49" borderId="181" applyNumberFormat="0" applyAlignment="0" applyProtection="0"/>
    <xf numFmtId="0" fontId="49" fillId="49" borderId="181" applyNumberFormat="0" applyAlignment="0" applyProtection="0"/>
    <xf numFmtId="0" fontId="33" fillId="49" borderId="381" applyNumberFormat="0" applyAlignment="0" applyProtection="0"/>
    <xf numFmtId="4" fontId="23" fillId="25" borderId="376">
      <alignment horizontal="right" vertical="center"/>
    </xf>
    <xf numFmtId="0" fontId="18" fillId="27" borderId="377">
      <alignment horizontal="right" vertical="center"/>
    </xf>
    <xf numFmtId="0" fontId="37" fillId="0" borderId="382" applyNumberFormat="0" applyFill="0" applyAlignment="0" applyProtection="0"/>
    <xf numFmtId="0" fontId="21" fillId="25" borderId="377">
      <alignment horizontal="left" vertical="center"/>
    </xf>
    <xf numFmtId="0" fontId="23" fillId="25" borderId="376">
      <alignment horizontal="right" vertical="center"/>
    </xf>
    <xf numFmtId="49" fontId="21" fillId="0" borderId="376" applyNumberFormat="0" applyFont="0" applyFill="0" applyBorder="0" applyProtection="0">
      <alignment horizontal="left" vertical="center" indent="2"/>
    </xf>
    <xf numFmtId="0" fontId="27" fillId="52" borderId="375" applyNumberFormat="0" applyFont="0" applyAlignment="0" applyProtection="0"/>
    <xf numFmtId="0" fontId="18" fillId="27" borderId="376">
      <alignment horizontal="right" vertical="center"/>
    </xf>
    <xf numFmtId="0" fontId="5" fillId="4" borderId="1" applyNumberFormat="0" applyAlignment="0" applyProtection="0"/>
    <xf numFmtId="0" fontId="52" fillId="0" borderId="382" applyNumberFormat="0" applyFill="0" applyAlignment="0" applyProtection="0"/>
    <xf numFmtId="4" fontId="18" fillId="27" borderId="376">
      <alignment horizontal="right" vertical="center"/>
    </xf>
    <xf numFmtId="0" fontId="21" fillId="0" borderId="376">
      <alignment horizontal="right" vertical="center"/>
    </xf>
    <xf numFmtId="0" fontId="36" fillId="36" borderId="381" applyNumberFormat="0" applyAlignment="0" applyProtection="0"/>
    <xf numFmtId="167" fontId="21" fillId="53" borderId="376" applyNumberFormat="0" applyFont="0" applyBorder="0" applyAlignment="0" applyProtection="0">
      <alignment horizontal="right" vertical="center"/>
    </xf>
    <xf numFmtId="0" fontId="45" fillId="36" borderId="381" applyNumberFormat="0" applyAlignment="0" applyProtection="0"/>
    <xf numFmtId="49" fontId="20" fillId="0" borderId="376" applyNumberFormat="0" applyFill="0" applyBorder="0" applyProtection="0">
      <alignment horizontal="left" vertical="center"/>
    </xf>
    <xf numFmtId="0" fontId="21" fillId="27" borderId="379">
      <alignment horizontal="left" vertical="center" wrapText="1" indent="2"/>
    </xf>
    <xf numFmtId="0" fontId="18" fillId="27" borderId="376">
      <alignment horizontal="right" vertical="center"/>
    </xf>
    <xf numFmtId="4" fontId="18" fillId="27" borderId="377">
      <alignment horizontal="right" vertical="center"/>
    </xf>
    <xf numFmtId="0" fontId="37" fillId="0" borderId="382" applyNumberFormat="0" applyFill="0" applyAlignment="0" applyProtection="0"/>
    <xf numFmtId="4" fontId="18" fillId="27" borderId="376">
      <alignment horizontal="right" vertical="center"/>
    </xf>
    <xf numFmtId="0" fontId="21" fillId="0" borderId="379">
      <alignment horizontal="left" vertical="center" wrapText="1" indent="2"/>
    </xf>
    <xf numFmtId="0" fontId="1" fillId="6" borderId="0" applyNumberFormat="0" applyBorder="0" applyAlignment="0" applyProtection="0"/>
    <xf numFmtId="0" fontId="18" fillId="27" borderId="377">
      <alignment horizontal="right" vertical="center"/>
    </xf>
    <xf numFmtId="0" fontId="21" fillId="27" borderId="379">
      <alignment horizontal="left" vertical="center" wrapText="1" indent="2"/>
    </xf>
    <xf numFmtId="0" fontId="37" fillId="0" borderId="382" applyNumberFormat="0" applyFill="0" applyAlignment="0" applyProtection="0"/>
    <xf numFmtId="0" fontId="33" fillId="49" borderId="381" applyNumberFormat="0" applyAlignment="0" applyProtection="0"/>
    <xf numFmtId="0" fontId="45" fillId="36" borderId="381" applyNumberFormat="0" applyAlignment="0" applyProtection="0"/>
    <xf numFmtId="0" fontId="33" fillId="49" borderId="381" applyNumberFormat="0" applyAlignment="0" applyProtection="0"/>
    <xf numFmtId="0" fontId="45" fillId="36" borderId="381" applyNumberFormat="0" applyAlignment="0" applyProtection="0"/>
    <xf numFmtId="0" fontId="52" fillId="0" borderId="382" applyNumberFormat="0" applyFill="0" applyAlignment="0" applyProtection="0"/>
    <xf numFmtId="0" fontId="21" fillId="27" borderId="379">
      <alignment horizontal="left" vertical="center" wrapText="1" indent="2"/>
    </xf>
    <xf numFmtId="0" fontId="1" fillId="17" borderId="0" applyNumberFormat="0" applyBorder="0" applyAlignment="0" applyProtection="0"/>
    <xf numFmtId="0" fontId="21" fillId="0" borderId="376">
      <alignment horizontal="right" vertical="center"/>
    </xf>
    <xf numFmtId="0" fontId="21" fillId="25" borderId="377">
      <alignment horizontal="left" vertical="center"/>
    </xf>
    <xf numFmtId="4" fontId="21" fillId="0" borderId="376" applyFill="0" applyBorder="0" applyProtection="0">
      <alignment horizontal="right" vertical="center"/>
    </xf>
    <xf numFmtId="167" fontId="21" fillId="53" borderId="376" applyNumberFormat="0" applyFont="0" applyBorder="0" applyAlignment="0" applyProtection="0">
      <alignment horizontal="right" vertical="center"/>
    </xf>
    <xf numFmtId="0" fontId="30" fillId="49" borderId="181" applyNumberFormat="0" applyAlignment="0" applyProtection="0"/>
    <xf numFmtId="4" fontId="18" fillId="27" borderId="378">
      <alignment horizontal="right" vertical="center"/>
    </xf>
    <xf numFmtId="0" fontId="36" fillId="36" borderId="381" applyNumberFormat="0" applyAlignment="0" applyProtection="0"/>
    <xf numFmtId="4" fontId="18" fillId="25" borderId="376">
      <alignment horizontal="right" vertical="center"/>
    </xf>
    <xf numFmtId="0" fontId="21" fillId="0" borderId="376" applyNumberFormat="0" applyFill="0" applyAlignment="0" applyProtection="0"/>
    <xf numFmtId="4" fontId="18" fillId="27" borderId="378">
      <alignment horizontal="right" vertical="center"/>
    </xf>
    <xf numFmtId="4" fontId="18" fillId="27" borderId="378">
      <alignment horizontal="right" vertical="center"/>
    </xf>
    <xf numFmtId="4" fontId="23" fillId="25" borderId="376">
      <alignment horizontal="right" vertical="center"/>
    </xf>
    <xf numFmtId="0" fontId="21" fillId="27" borderId="379">
      <alignment horizontal="left" vertical="center" wrapText="1" indent="2"/>
    </xf>
    <xf numFmtId="0" fontId="21" fillId="25" borderId="377">
      <alignment horizontal="left" vertical="center"/>
    </xf>
    <xf numFmtId="0" fontId="45" fillId="36" borderId="381" applyNumberFormat="0" applyAlignment="0" applyProtection="0"/>
    <xf numFmtId="167" fontId="21" fillId="53" borderId="376" applyNumberFormat="0" applyFont="0" applyBorder="0" applyAlignment="0" applyProtection="0">
      <alignment horizontal="right" vertical="center"/>
    </xf>
    <xf numFmtId="4" fontId="18" fillId="27" borderId="376">
      <alignment horizontal="right" vertical="center"/>
    </xf>
    <xf numFmtId="0" fontId="18" fillId="27" borderId="376">
      <alignment horizontal="right" vertical="center"/>
    </xf>
    <xf numFmtId="0" fontId="30" fillId="49" borderId="181" applyNumberFormat="0" applyAlignment="0" applyProtection="0"/>
    <xf numFmtId="0" fontId="32" fillId="49" borderId="381" applyNumberFormat="0" applyAlignment="0" applyProtection="0"/>
    <xf numFmtId="0" fontId="37" fillId="0" borderId="382" applyNumberFormat="0" applyFill="0" applyAlignment="0" applyProtection="0"/>
    <xf numFmtId="0" fontId="21" fillId="26" borderId="376"/>
    <xf numFmtId="4" fontId="21" fillId="26" borderId="376"/>
    <xf numFmtId="4" fontId="18" fillId="27" borderId="376">
      <alignment horizontal="right" vertical="center"/>
    </xf>
    <xf numFmtId="0" fontId="23" fillId="25" borderId="376">
      <alignment horizontal="right" vertical="center"/>
    </xf>
    <xf numFmtId="0" fontId="36" fillId="36" borderId="381" applyNumberFormat="0" applyAlignment="0" applyProtection="0"/>
    <xf numFmtId="0" fontId="33" fillId="49" borderId="381" applyNumberFormat="0" applyAlignment="0" applyProtection="0"/>
    <xf numFmtId="4" fontId="21" fillId="0" borderId="376">
      <alignment horizontal="right" vertical="center"/>
    </xf>
    <xf numFmtId="0" fontId="21" fillId="27" borderId="379">
      <alignment horizontal="left" vertical="center" wrapText="1" indent="2"/>
    </xf>
    <xf numFmtId="0" fontId="21" fillId="0" borderId="379">
      <alignment horizontal="left" vertical="center" wrapText="1" indent="2"/>
    </xf>
    <xf numFmtId="0" fontId="49" fillId="49" borderId="181" applyNumberFormat="0" applyAlignment="0" applyProtection="0"/>
    <xf numFmtId="0" fontId="45" fillId="36" borderId="381" applyNumberFormat="0" applyAlignment="0" applyProtection="0"/>
    <xf numFmtId="0" fontId="32" fillId="49" borderId="381" applyNumberFormat="0" applyAlignment="0" applyProtection="0"/>
    <xf numFmtId="0" fontId="30" fillId="49" borderId="181" applyNumberFormat="0" applyAlignment="0" applyProtection="0"/>
    <xf numFmtId="0" fontId="18" fillId="27" borderId="378">
      <alignment horizontal="right" vertical="center"/>
    </xf>
    <xf numFmtId="0" fontId="23" fillId="25" borderId="376">
      <alignment horizontal="right" vertical="center"/>
    </xf>
    <xf numFmtId="4" fontId="18" fillId="25" borderId="376">
      <alignment horizontal="right" vertical="center"/>
    </xf>
    <xf numFmtId="4" fontId="18" fillId="27" borderId="376">
      <alignment horizontal="right" vertical="center"/>
    </xf>
    <xf numFmtId="49" fontId="21" fillId="0" borderId="377" applyNumberFormat="0" applyFont="0" applyFill="0" applyBorder="0" applyProtection="0">
      <alignment horizontal="left" vertical="center" indent="5"/>
    </xf>
    <xf numFmtId="4" fontId="21" fillId="0" borderId="376" applyFill="0" applyBorder="0" applyProtection="0">
      <alignment horizontal="right" vertical="center"/>
    </xf>
    <xf numFmtId="4" fontId="18" fillId="25" borderId="376">
      <alignment horizontal="right" vertical="center"/>
    </xf>
    <xf numFmtId="0" fontId="45" fillId="36" borderId="381" applyNumberFormat="0" applyAlignment="0" applyProtection="0"/>
    <xf numFmtId="0" fontId="36" fillId="36" borderId="381" applyNumberFormat="0" applyAlignment="0" applyProtection="0"/>
    <xf numFmtId="0" fontId="32" fillId="49" borderId="381" applyNumberFormat="0" applyAlignment="0" applyProtection="0"/>
    <xf numFmtId="0" fontId="21" fillId="27" borderId="379">
      <alignment horizontal="left" vertical="center" wrapText="1" indent="2"/>
    </xf>
    <xf numFmtId="0" fontId="21" fillId="0" borderId="379">
      <alignment horizontal="left" vertical="center" wrapText="1" indent="2"/>
    </xf>
    <xf numFmtId="0" fontId="21" fillId="27" borderId="379">
      <alignment horizontal="left" vertical="center" wrapText="1" indent="2"/>
    </xf>
    <xf numFmtId="0" fontId="27" fillId="52" borderId="375" applyNumberFormat="0" applyFont="0" applyAlignment="0" applyProtection="0"/>
    <xf numFmtId="0" fontId="33" fillId="49" borderId="381" applyNumberFormat="0" applyAlignment="0" applyProtection="0"/>
    <xf numFmtId="0" fontId="27" fillId="52" borderId="375" applyNumberFormat="0" applyFont="0" applyAlignment="0" applyProtection="0"/>
    <xf numFmtId="0" fontId="19" fillId="52" borderId="375" applyNumberFormat="0" applyFont="0" applyAlignment="0" applyProtection="0"/>
    <xf numFmtId="0" fontId="33" fillId="49" borderId="381" applyNumberFormat="0" applyAlignment="0" applyProtection="0"/>
    <xf numFmtId="0" fontId="52" fillId="0" borderId="382" applyNumberFormat="0" applyFill="0" applyAlignment="0" applyProtection="0"/>
    <xf numFmtId="0" fontId="5" fillId="4" borderId="1" applyNumberFormat="0" applyAlignment="0" applyProtection="0"/>
    <xf numFmtId="0" fontId="27" fillId="52" borderId="375" applyNumberFormat="0" applyFont="0" applyAlignment="0" applyProtection="0"/>
    <xf numFmtId="0" fontId="45" fillId="36" borderId="381" applyNumberFormat="0" applyAlignment="0" applyProtection="0"/>
    <xf numFmtId="4" fontId="21" fillId="0" borderId="376" applyFill="0" applyBorder="0" applyProtection="0">
      <alignment horizontal="right" vertical="center"/>
    </xf>
    <xf numFmtId="0" fontId="37" fillId="0" borderId="382" applyNumberFormat="0" applyFill="0" applyAlignment="0" applyProtection="0"/>
    <xf numFmtId="0" fontId="18" fillId="25" borderId="376">
      <alignment horizontal="right" vertical="center"/>
    </xf>
    <xf numFmtId="0" fontId="21" fillId="25" borderId="377">
      <alignment horizontal="left" vertical="center"/>
    </xf>
    <xf numFmtId="0" fontId="45" fillId="36" borderId="381" applyNumberFormat="0" applyAlignment="0" applyProtection="0"/>
    <xf numFmtId="4" fontId="18" fillId="27" borderId="376">
      <alignment horizontal="right" vertical="center"/>
    </xf>
    <xf numFmtId="0" fontId="18" fillId="27" borderId="376">
      <alignment horizontal="right" vertical="center"/>
    </xf>
    <xf numFmtId="0" fontId="33" fillId="49" borderId="381" applyNumberFormat="0" applyAlignment="0" applyProtection="0"/>
    <xf numFmtId="49" fontId="20" fillId="0" borderId="376" applyNumberFormat="0" applyFill="0" applyBorder="0" applyProtection="0">
      <alignment horizontal="left" vertical="center"/>
    </xf>
    <xf numFmtId="0" fontId="18" fillId="25" borderId="376">
      <alignment horizontal="right" vertical="center"/>
    </xf>
    <xf numFmtId="0" fontId="23" fillId="25" borderId="376">
      <alignment horizontal="right" vertical="center"/>
    </xf>
    <xf numFmtId="0" fontId="18" fillId="27" borderId="377">
      <alignment horizontal="right" vertical="center"/>
    </xf>
    <xf numFmtId="4" fontId="23" fillId="25" borderId="376">
      <alignment horizontal="right" vertical="center"/>
    </xf>
    <xf numFmtId="0" fontId="52" fillId="0" borderId="382" applyNumberFormat="0" applyFill="0" applyAlignment="0" applyProtection="0"/>
    <xf numFmtId="4" fontId="18" fillId="27" borderId="376">
      <alignment horizontal="right" vertical="center"/>
    </xf>
    <xf numFmtId="0" fontId="37" fillId="0" borderId="382" applyNumberFormat="0" applyFill="0" applyAlignment="0" applyProtection="0"/>
    <xf numFmtId="49" fontId="20" fillId="0" borderId="376" applyNumberFormat="0" applyFill="0" applyBorder="0" applyProtection="0">
      <alignment horizontal="left" vertical="center"/>
    </xf>
    <xf numFmtId="0" fontId="36" fillId="36" borderId="381" applyNumberFormat="0" applyAlignment="0" applyProtection="0"/>
    <xf numFmtId="0" fontId="18" fillId="27" borderId="376">
      <alignment horizontal="right" vertical="center"/>
    </xf>
    <xf numFmtId="0" fontId="18" fillId="27" borderId="376">
      <alignment horizontal="right" vertical="center"/>
    </xf>
    <xf numFmtId="0" fontId="8" fillId="0" borderId="3" applyNumberFormat="0" applyFill="0" applyAlignment="0" applyProtection="0"/>
    <xf numFmtId="0" fontId="45" fillId="36" borderId="381" applyNumberFormat="0" applyAlignment="0" applyProtection="0"/>
    <xf numFmtId="4" fontId="21" fillId="0" borderId="376" applyFill="0" applyBorder="0" applyProtection="0">
      <alignment horizontal="right" vertical="center"/>
    </xf>
    <xf numFmtId="0" fontId="37" fillId="0" borderId="382" applyNumberFormat="0" applyFill="0" applyAlignment="0" applyProtection="0"/>
    <xf numFmtId="0" fontId="21" fillId="25" borderId="377">
      <alignment horizontal="left" vertical="center"/>
    </xf>
    <xf numFmtId="0" fontId="1" fillId="9" borderId="0" applyNumberFormat="0" applyBorder="0" applyAlignment="0" applyProtection="0"/>
    <xf numFmtId="4" fontId="21" fillId="26" borderId="376"/>
    <xf numFmtId="4" fontId="21" fillId="0" borderId="376">
      <alignment horizontal="right" vertical="center"/>
    </xf>
    <xf numFmtId="0" fontId="27" fillId="52" borderId="375" applyNumberFormat="0" applyFont="0" applyAlignment="0" applyProtection="0"/>
    <xf numFmtId="4" fontId="18" fillId="27" borderId="376">
      <alignment horizontal="right" vertical="center"/>
    </xf>
    <xf numFmtId="0" fontId="45" fillId="36" borderId="381" applyNumberFormat="0" applyAlignment="0" applyProtection="0"/>
    <xf numFmtId="0" fontId="23" fillId="25" borderId="376">
      <alignment horizontal="right" vertical="center"/>
    </xf>
    <xf numFmtId="0" fontId="23" fillId="25" borderId="376">
      <alignment horizontal="right" vertical="center"/>
    </xf>
    <xf numFmtId="0" fontId="21" fillId="26" borderId="376"/>
    <xf numFmtId="0" fontId="18" fillId="25" borderId="376">
      <alignment horizontal="right" vertical="center"/>
    </xf>
    <xf numFmtId="4" fontId="18" fillId="25" borderId="376">
      <alignment horizontal="right" vertical="center"/>
    </xf>
    <xf numFmtId="0" fontId="18" fillId="27" borderId="378">
      <alignment horizontal="right" vertical="center"/>
    </xf>
    <xf numFmtId="4" fontId="18" fillId="27" borderId="377">
      <alignment horizontal="right" vertical="center"/>
    </xf>
    <xf numFmtId="4" fontId="18" fillId="27" borderId="378">
      <alignment horizontal="right" vertical="center"/>
    </xf>
    <xf numFmtId="49" fontId="21" fillId="0" borderId="376" applyNumberFormat="0" applyFont="0" applyFill="0" applyBorder="0" applyProtection="0">
      <alignment horizontal="left" vertical="center" indent="2"/>
    </xf>
    <xf numFmtId="0" fontId="36" fillId="36" borderId="381" applyNumberFormat="0" applyAlignment="0" applyProtection="0"/>
    <xf numFmtId="0" fontId="1" fillId="18" borderId="0" applyNumberFormat="0" applyBorder="0" applyAlignment="0" applyProtection="0"/>
    <xf numFmtId="0" fontId="32" fillId="49" borderId="381" applyNumberFormat="0" applyAlignment="0" applyProtection="0"/>
    <xf numFmtId="0" fontId="36" fillId="36" borderId="381" applyNumberFormat="0" applyAlignment="0" applyProtection="0"/>
    <xf numFmtId="0" fontId="21" fillId="26" borderId="376"/>
    <xf numFmtId="0" fontId="19" fillId="52" borderId="375" applyNumberFormat="0" applyFont="0" applyAlignment="0" applyProtection="0"/>
    <xf numFmtId="0" fontId="45" fillId="36" borderId="381" applyNumberFormat="0" applyAlignment="0" applyProtection="0"/>
    <xf numFmtId="4" fontId="18" fillId="27" borderId="378">
      <alignment horizontal="right" vertical="center"/>
    </xf>
    <xf numFmtId="4" fontId="18" fillId="27" borderId="377">
      <alignment horizontal="right" vertical="center"/>
    </xf>
    <xf numFmtId="4" fontId="18" fillId="27" borderId="377">
      <alignment horizontal="right" vertical="center"/>
    </xf>
    <xf numFmtId="0" fontId="37" fillId="0" borderId="382" applyNumberFormat="0" applyFill="0" applyAlignment="0" applyProtection="0"/>
    <xf numFmtId="167" fontId="21" fillId="53" borderId="376" applyNumberFormat="0" applyFont="0" applyBorder="0" applyAlignment="0" applyProtection="0">
      <alignment horizontal="right" vertical="center"/>
    </xf>
    <xf numFmtId="49" fontId="21" fillId="0" borderId="377" applyNumberFormat="0" applyFont="0" applyFill="0" applyBorder="0" applyProtection="0">
      <alignment horizontal="left" vertical="center" indent="5"/>
    </xf>
    <xf numFmtId="0" fontId="21" fillId="27" borderId="379">
      <alignment horizontal="left" vertical="center" wrapText="1" indent="2"/>
    </xf>
    <xf numFmtId="0" fontId="21" fillId="27" borderId="379">
      <alignment horizontal="left" vertical="center" wrapText="1" indent="2"/>
    </xf>
    <xf numFmtId="0" fontId="33" fillId="49" borderId="381" applyNumberFormat="0" applyAlignment="0" applyProtection="0"/>
    <xf numFmtId="0" fontId="21" fillId="27" borderId="379">
      <alignment horizontal="left" vertical="center" wrapText="1" indent="2"/>
    </xf>
    <xf numFmtId="0" fontId="1" fillId="12" borderId="0" applyNumberFormat="0" applyBorder="0" applyAlignment="0" applyProtection="0"/>
    <xf numFmtId="0" fontId="21" fillId="0" borderId="379">
      <alignment horizontal="left" vertical="center" wrapText="1" indent="2"/>
    </xf>
    <xf numFmtId="0" fontId="21" fillId="27" borderId="379">
      <alignment horizontal="left" vertical="center" wrapText="1" indent="2"/>
    </xf>
    <xf numFmtId="0" fontId="18" fillId="27" borderId="377">
      <alignment horizontal="right" vertical="center"/>
    </xf>
    <xf numFmtId="0" fontId="21" fillId="27" borderId="379">
      <alignment horizontal="left" vertical="center" wrapText="1" indent="2"/>
    </xf>
    <xf numFmtId="4" fontId="23" fillId="25" borderId="376">
      <alignment horizontal="right" vertical="center"/>
    </xf>
    <xf numFmtId="0" fontId="52" fillId="0" borderId="382" applyNumberFormat="0" applyFill="0" applyAlignment="0" applyProtection="0"/>
    <xf numFmtId="0" fontId="18" fillId="27" borderId="377">
      <alignment horizontal="right" vertical="center"/>
    </xf>
    <xf numFmtId="4" fontId="18" fillId="27" borderId="376">
      <alignment horizontal="right" vertical="center"/>
    </xf>
    <xf numFmtId="4" fontId="21" fillId="0" borderId="376" applyFill="0" applyBorder="0" applyProtection="0">
      <alignment horizontal="right" vertical="center"/>
    </xf>
    <xf numFmtId="167" fontId="21" fillId="53" borderId="376" applyNumberFormat="0" applyFont="0" applyBorder="0" applyAlignment="0" applyProtection="0">
      <alignment horizontal="right" vertical="center"/>
    </xf>
    <xf numFmtId="0" fontId="21" fillId="25" borderId="377">
      <alignment horizontal="left" vertical="center"/>
    </xf>
    <xf numFmtId="0" fontId="1" fillId="15" borderId="0" applyNumberFormat="0" applyBorder="0" applyAlignment="0" applyProtection="0"/>
    <xf numFmtId="0" fontId="1" fillId="21" borderId="0" applyNumberFormat="0" applyBorder="0" applyAlignment="0" applyProtection="0"/>
    <xf numFmtId="0" fontId="1" fillId="6" borderId="0" applyNumberFormat="0" applyBorder="0" applyAlignment="0" applyProtection="0"/>
    <xf numFmtId="4" fontId="21" fillId="0" borderId="376">
      <alignment horizontal="right" vertical="center"/>
    </xf>
    <xf numFmtId="0" fontId="18" fillId="27" borderId="376">
      <alignment horizontal="right" vertical="center"/>
    </xf>
    <xf numFmtId="4" fontId="18" fillId="27" borderId="378">
      <alignment horizontal="right" vertical="center"/>
    </xf>
    <xf numFmtId="4" fontId="18" fillId="25" borderId="376">
      <alignment horizontal="right" vertical="center"/>
    </xf>
    <xf numFmtId="0" fontId="21" fillId="0" borderId="376">
      <alignment horizontal="right" vertical="center"/>
    </xf>
    <xf numFmtId="4" fontId="18" fillId="27" borderId="377">
      <alignment horizontal="right" vertical="center"/>
    </xf>
    <xf numFmtId="4" fontId="18" fillId="27" borderId="378">
      <alignment horizontal="right" vertical="center"/>
    </xf>
    <xf numFmtId="0" fontId="52" fillId="0" borderId="382" applyNumberFormat="0" applyFill="0" applyAlignment="0" applyProtection="0"/>
    <xf numFmtId="0" fontId="21" fillId="27" borderId="379">
      <alignment horizontal="left" vertical="center" wrapText="1" indent="2"/>
    </xf>
    <xf numFmtId="0" fontId="37" fillId="0" borderId="382" applyNumberFormat="0" applyFill="0" applyAlignment="0" applyProtection="0"/>
    <xf numFmtId="0" fontId="21" fillId="0" borderId="376">
      <alignment horizontal="right" vertical="center"/>
    </xf>
    <xf numFmtId="0" fontId="33" fillId="49" borderId="381" applyNumberFormat="0" applyAlignment="0" applyProtection="0"/>
    <xf numFmtId="0" fontId="33" fillId="49" borderId="381" applyNumberFormat="0" applyAlignment="0" applyProtection="0"/>
    <xf numFmtId="4" fontId="18" fillId="27" borderId="376">
      <alignment horizontal="right" vertical="center"/>
    </xf>
    <xf numFmtId="0" fontId="52" fillId="0" borderId="382" applyNumberFormat="0" applyFill="0" applyAlignment="0" applyProtection="0"/>
    <xf numFmtId="0" fontId="37" fillId="0" borderId="382" applyNumberFormat="0" applyFill="0" applyAlignment="0" applyProtection="0"/>
    <xf numFmtId="0" fontId="32" fillId="49" borderId="381" applyNumberFormat="0" applyAlignment="0" applyProtection="0"/>
    <xf numFmtId="4" fontId="21" fillId="0" borderId="376" applyFill="0" applyBorder="0" applyProtection="0">
      <alignment horizontal="right" vertical="center"/>
    </xf>
    <xf numFmtId="0" fontId="4" fillId="4" borderId="2" applyNumberFormat="0" applyAlignment="0" applyProtection="0"/>
    <xf numFmtId="0" fontId="45" fillId="36" borderId="381" applyNumberFormat="0" applyAlignment="0" applyProtection="0"/>
    <xf numFmtId="49" fontId="21" fillId="0" borderId="377" applyNumberFormat="0" applyFont="0" applyFill="0" applyBorder="0" applyProtection="0">
      <alignment horizontal="left" vertical="center" indent="5"/>
    </xf>
    <xf numFmtId="0" fontId="36" fillId="36" borderId="381" applyNumberFormat="0" applyAlignment="0" applyProtection="0"/>
    <xf numFmtId="49" fontId="21" fillId="0" borderId="376" applyNumberFormat="0" applyFont="0" applyFill="0" applyBorder="0" applyProtection="0">
      <alignment horizontal="left" vertical="center" indent="2"/>
    </xf>
    <xf numFmtId="0" fontId="21" fillId="0" borderId="379">
      <alignment horizontal="left" vertical="center" wrapText="1" indent="2"/>
    </xf>
    <xf numFmtId="0" fontId="27" fillId="52" borderId="375" applyNumberFormat="0" applyFont="0" applyAlignment="0" applyProtection="0"/>
    <xf numFmtId="0" fontId="18" fillId="27" borderId="376">
      <alignment horizontal="right" vertical="center"/>
    </xf>
    <xf numFmtId="0" fontId="18" fillId="27" borderId="377">
      <alignment horizontal="right" vertical="center"/>
    </xf>
    <xf numFmtId="0" fontId="33" fillId="49" borderId="381" applyNumberFormat="0" applyAlignment="0" applyProtection="0"/>
    <xf numFmtId="4" fontId="21" fillId="26" borderId="376"/>
    <xf numFmtId="0" fontId="32" fillId="49" borderId="381" applyNumberFormat="0" applyAlignment="0" applyProtection="0"/>
    <xf numFmtId="4" fontId="18" fillId="27" borderId="376">
      <alignment horizontal="right" vertical="center"/>
    </xf>
    <xf numFmtId="4" fontId="18" fillId="27" borderId="376">
      <alignment horizontal="right" vertical="center"/>
    </xf>
    <xf numFmtId="0" fontId="18" fillId="27" borderId="376">
      <alignment horizontal="right" vertical="center"/>
    </xf>
    <xf numFmtId="0" fontId="21" fillId="0" borderId="376" applyNumberFormat="0" applyFill="0" applyAlignment="0" applyProtection="0"/>
    <xf numFmtId="0" fontId="37" fillId="0" borderId="382" applyNumberFormat="0" applyFill="0" applyAlignment="0" applyProtection="0"/>
    <xf numFmtId="4" fontId="18" fillId="27" borderId="378">
      <alignment horizontal="right" vertical="center"/>
    </xf>
    <xf numFmtId="0" fontId="9" fillId="19" borderId="0" applyNumberFormat="0" applyBorder="0" applyAlignment="0" applyProtection="0"/>
    <xf numFmtId="0" fontId="9" fillId="13" borderId="0" applyNumberFormat="0" applyBorder="0" applyAlignment="0" applyProtection="0"/>
    <xf numFmtId="0" fontId="32" fillId="49" borderId="381" applyNumberFormat="0" applyAlignment="0" applyProtection="0"/>
    <xf numFmtId="0" fontId="37" fillId="0" borderId="382" applyNumberFormat="0" applyFill="0" applyAlignment="0" applyProtection="0"/>
    <xf numFmtId="49" fontId="21" fillId="0" borderId="376" applyNumberFormat="0" applyFont="0" applyFill="0" applyBorder="0" applyProtection="0">
      <alignment horizontal="left" vertical="center" indent="2"/>
    </xf>
    <xf numFmtId="0" fontId="52" fillId="0" borderId="382" applyNumberFormat="0" applyFill="0" applyAlignment="0" applyProtection="0"/>
    <xf numFmtId="0" fontId="9" fillId="22" borderId="0" applyNumberFormat="0" applyBorder="0" applyAlignment="0" applyProtection="0"/>
    <xf numFmtId="4" fontId="18" fillId="27" borderId="376">
      <alignment horizontal="right" vertical="center"/>
    </xf>
    <xf numFmtId="0" fontId="7" fillId="0" borderId="0" applyNumberFormat="0" applyFill="0" applyBorder="0" applyAlignment="0" applyProtection="0"/>
    <xf numFmtId="4" fontId="21" fillId="0" borderId="376">
      <alignment horizontal="right" vertical="center"/>
    </xf>
    <xf numFmtId="0" fontId="33" fillId="49" borderId="381" applyNumberFormat="0" applyAlignment="0" applyProtection="0"/>
    <xf numFmtId="49" fontId="21" fillId="0" borderId="377" applyNumberFormat="0" applyFont="0" applyFill="0" applyBorder="0" applyProtection="0">
      <alignment horizontal="left" vertical="center" indent="5"/>
    </xf>
    <xf numFmtId="0" fontId="1" fillId="8" borderId="0" applyNumberFormat="0" applyBorder="0" applyAlignment="0" applyProtection="0"/>
    <xf numFmtId="0" fontId="21" fillId="26" borderId="376"/>
    <xf numFmtId="0" fontId="9" fillId="16" borderId="0" applyNumberFormat="0" applyBorder="0" applyAlignment="0" applyProtection="0"/>
    <xf numFmtId="0" fontId="21" fillId="0" borderId="376">
      <alignment horizontal="right" vertical="center"/>
    </xf>
    <xf numFmtId="0" fontId="19" fillId="52" borderId="375" applyNumberFormat="0" applyFont="0" applyAlignment="0" applyProtection="0"/>
    <xf numFmtId="0" fontId="52" fillId="0" borderId="382" applyNumberFormat="0" applyFill="0" applyAlignment="0" applyProtection="0"/>
    <xf numFmtId="0" fontId="18" fillId="27" borderId="376">
      <alignment horizontal="right" vertical="center"/>
    </xf>
    <xf numFmtId="0" fontId="21" fillId="0" borderId="379">
      <alignment horizontal="left" vertical="center" wrapText="1" indent="2"/>
    </xf>
    <xf numFmtId="0" fontId="33" fillId="49" borderId="381" applyNumberFormat="0" applyAlignment="0" applyProtection="0"/>
    <xf numFmtId="4" fontId="18" fillId="27" borderId="376">
      <alignment horizontal="right" vertical="center"/>
    </xf>
    <xf numFmtId="0" fontId="18" fillId="27" borderId="378">
      <alignment horizontal="right" vertical="center"/>
    </xf>
    <xf numFmtId="167" fontId="21" fillId="53" borderId="376" applyNumberFormat="0" applyFont="0" applyBorder="0" applyAlignment="0" applyProtection="0">
      <alignment horizontal="right" vertical="center"/>
    </xf>
    <xf numFmtId="4" fontId="23" fillId="25" borderId="376">
      <alignment horizontal="right" vertical="center"/>
    </xf>
    <xf numFmtId="0" fontId="18" fillId="25" borderId="376">
      <alignment horizontal="right" vertical="center"/>
    </xf>
    <xf numFmtId="4" fontId="18" fillId="27" borderId="377">
      <alignment horizontal="right" vertical="center"/>
    </xf>
    <xf numFmtId="0" fontId="27" fillId="52" borderId="375" applyNumberFormat="0" applyFont="0" applyAlignment="0" applyProtection="0"/>
    <xf numFmtId="0" fontId="33" fillId="49" borderId="381" applyNumberFormat="0" applyAlignment="0" applyProtection="0"/>
    <xf numFmtId="0" fontId="18" fillId="25" borderId="376">
      <alignment horizontal="right" vertical="center"/>
    </xf>
    <xf numFmtId="4" fontId="23" fillId="25" borderId="376">
      <alignment horizontal="right" vertical="center"/>
    </xf>
    <xf numFmtId="0" fontId="1" fillId="17" borderId="0" applyNumberFormat="0" applyBorder="0" applyAlignment="0" applyProtection="0"/>
    <xf numFmtId="4" fontId="18" fillId="27" borderId="376">
      <alignment horizontal="right" vertical="center"/>
    </xf>
    <xf numFmtId="0" fontId="27" fillId="52" borderId="375" applyNumberFormat="0" applyFont="0" applyAlignment="0" applyProtection="0"/>
    <xf numFmtId="0" fontId="18" fillId="27" borderId="378">
      <alignment horizontal="right" vertical="center"/>
    </xf>
    <xf numFmtId="0" fontId="27" fillId="52" borderId="375" applyNumberFormat="0" applyFont="0" applyAlignment="0" applyProtection="0"/>
    <xf numFmtId="0" fontId="18" fillId="27" borderId="377">
      <alignment horizontal="right" vertical="center"/>
    </xf>
    <xf numFmtId="0" fontId="9" fillId="7" borderId="0" applyNumberFormat="0" applyBorder="0" applyAlignment="0" applyProtection="0"/>
    <xf numFmtId="0" fontId="33" fillId="49" borderId="381" applyNumberFormat="0" applyAlignment="0" applyProtection="0"/>
    <xf numFmtId="0" fontId="21" fillId="26" borderId="376"/>
    <xf numFmtId="49" fontId="21" fillId="0" borderId="376" applyNumberFormat="0" applyFont="0" applyFill="0" applyBorder="0" applyProtection="0">
      <alignment horizontal="left" vertical="center" indent="2"/>
    </xf>
    <xf numFmtId="4" fontId="21" fillId="0" borderId="376">
      <alignment horizontal="right" vertical="center"/>
    </xf>
    <xf numFmtId="49" fontId="20" fillId="0" borderId="376" applyNumberFormat="0" applyFill="0" applyBorder="0" applyProtection="0">
      <alignment horizontal="left" vertical="center"/>
    </xf>
    <xf numFmtId="0" fontId="52" fillId="0" borderId="382" applyNumberFormat="0" applyFill="0" applyAlignment="0" applyProtection="0"/>
    <xf numFmtId="0" fontId="36" fillId="36" borderId="381" applyNumberFormat="0" applyAlignment="0" applyProtection="0"/>
    <xf numFmtId="0" fontId="21" fillId="0" borderId="379">
      <alignment horizontal="left" vertical="center" wrapText="1" indent="2"/>
    </xf>
    <xf numFmtId="0" fontId="1" fillId="11" borderId="0" applyNumberFormat="0" applyBorder="0" applyAlignment="0" applyProtection="0"/>
    <xf numFmtId="49" fontId="20" fillId="0" borderId="376" applyNumberFormat="0" applyFill="0" applyBorder="0" applyProtection="0">
      <alignment horizontal="left" vertical="center"/>
    </xf>
    <xf numFmtId="0" fontId="27" fillId="52" borderId="375" applyNumberFormat="0" applyFont="0" applyAlignment="0" applyProtection="0"/>
    <xf numFmtId="0" fontId="32" fillId="49" borderId="381" applyNumberFormat="0" applyAlignment="0" applyProtection="0"/>
    <xf numFmtId="0" fontId="32" fillId="49" borderId="381" applyNumberFormat="0" applyAlignment="0" applyProtection="0"/>
    <xf numFmtId="0" fontId="32" fillId="49" borderId="381" applyNumberFormat="0" applyAlignment="0" applyProtection="0"/>
    <xf numFmtId="0" fontId="23" fillId="25" borderId="376">
      <alignment horizontal="right" vertical="center"/>
    </xf>
    <xf numFmtId="0" fontId="37" fillId="0" borderId="382" applyNumberFormat="0" applyFill="0" applyAlignment="0" applyProtection="0"/>
    <xf numFmtId="0" fontId="32" fillId="49" borderId="381" applyNumberFormat="0" applyAlignment="0" applyProtection="0"/>
    <xf numFmtId="0" fontId="18" fillId="27" borderId="376">
      <alignment horizontal="right" vertical="center"/>
    </xf>
    <xf numFmtId="0" fontId="45" fillId="36" borderId="381" applyNumberFormat="0" applyAlignment="0" applyProtection="0"/>
    <xf numFmtId="0" fontId="18" fillId="27" borderId="376">
      <alignment horizontal="right" vertical="center"/>
    </xf>
    <xf numFmtId="0" fontId="32" fillId="49" borderId="381" applyNumberFormat="0" applyAlignment="0" applyProtection="0"/>
    <xf numFmtId="0" fontId="37" fillId="0" borderId="382" applyNumberFormat="0" applyFill="0" applyAlignment="0" applyProtection="0"/>
    <xf numFmtId="0" fontId="21" fillId="26" borderId="376"/>
    <xf numFmtId="4" fontId="21" fillId="26" borderId="376"/>
    <xf numFmtId="4" fontId="18" fillId="27" borderId="376">
      <alignment horizontal="right" vertical="center"/>
    </xf>
    <xf numFmtId="0" fontId="23" fillId="25" borderId="376">
      <alignment horizontal="right" vertical="center"/>
    </xf>
    <xf numFmtId="0" fontId="36" fillId="36" borderId="381" applyNumberFormat="0" applyAlignment="0" applyProtection="0"/>
    <xf numFmtId="0" fontId="33" fillId="49" borderId="381" applyNumberFormat="0" applyAlignment="0" applyProtection="0"/>
    <xf numFmtId="4" fontId="21" fillId="0" borderId="376">
      <alignment horizontal="right" vertical="center"/>
    </xf>
    <xf numFmtId="0" fontId="21" fillId="27" borderId="379">
      <alignment horizontal="left" vertical="center" wrapText="1" indent="2"/>
    </xf>
    <xf numFmtId="0" fontId="21" fillId="0" borderId="379">
      <alignment horizontal="left" vertical="center" wrapText="1" indent="2"/>
    </xf>
    <xf numFmtId="0" fontId="45" fillId="36" borderId="381" applyNumberFormat="0" applyAlignment="0" applyProtection="0"/>
    <xf numFmtId="0" fontId="32" fillId="49" borderId="381" applyNumberFormat="0" applyAlignment="0" applyProtection="0"/>
    <xf numFmtId="0" fontId="18" fillId="27" borderId="378">
      <alignment horizontal="right" vertical="center"/>
    </xf>
    <xf numFmtId="0" fontId="23" fillId="25" borderId="376">
      <alignment horizontal="right" vertical="center"/>
    </xf>
    <xf numFmtId="4" fontId="18" fillId="25" borderId="376">
      <alignment horizontal="right" vertical="center"/>
    </xf>
    <xf numFmtId="4" fontId="18" fillId="27" borderId="376">
      <alignment horizontal="right" vertical="center"/>
    </xf>
    <xf numFmtId="49" fontId="21" fillId="0" borderId="377" applyNumberFormat="0" applyFont="0" applyFill="0" applyBorder="0" applyProtection="0">
      <alignment horizontal="left" vertical="center" indent="5"/>
    </xf>
    <xf numFmtId="4" fontId="21" fillId="0" borderId="376" applyFill="0" applyBorder="0" applyProtection="0">
      <alignment horizontal="right" vertical="center"/>
    </xf>
    <xf numFmtId="4" fontId="18" fillId="25" borderId="376">
      <alignment horizontal="right" vertical="center"/>
    </xf>
    <xf numFmtId="0" fontId="45" fillId="36" borderId="381" applyNumberFormat="0" applyAlignment="0" applyProtection="0"/>
    <xf numFmtId="0" fontId="36" fillId="36" borderId="381" applyNumberFormat="0" applyAlignment="0" applyProtection="0"/>
    <xf numFmtId="0" fontId="32" fillId="49" borderId="381" applyNumberFormat="0" applyAlignment="0" applyProtection="0"/>
    <xf numFmtId="0" fontId="21" fillId="27" borderId="379">
      <alignment horizontal="left" vertical="center" wrapText="1" indent="2"/>
    </xf>
    <xf numFmtId="0" fontId="21" fillId="0" borderId="379">
      <alignment horizontal="left" vertical="center" wrapText="1" indent="2"/>
    </xf>
    <xf numFmtId="0" fontId="21" fillId="27" borderId="379">
      <alignment horizontal="left" vertical="center" wrapText="1" indent="2"/>
    </xf>
    <xf numFmtId="0" fontId="32" fillId="49" borderId="384" applyNumberFormat="0" applyAlignment="0" applyProtection="0"/>
    <xf numFmtId="0" fontId="32" fillId="49" borderId="384" applyNumberFormat="0" applyAlignment="0" applyProtection="0"/>
    <xf numFmtId="0" fontId="32" fillId="49" borderId="384" applyNumberFormat="0" applyAlignment="0" applyProtection="0"/>
    <xf numFmtId="0" fontId="32" fillId="49" borderId="384" applyNumberFormat="0" applyAlignment="0" applyProtection="0"/>
    <xf numFmtId="0" fontId="32" fillId="49" borderId="384" applyNumberFormat="0" applyAlignment="0" applyProtection="0"/>
    <xf numFmtId="0" fontId="32" fillId="49" borderId="384" applyNumberFormat="0" applyAlignment="0" applyProtection="0"/>
    <xf numFmtId="0" fontId="32" fillId="49" borderId="384" applyNumberFormat="0" applyAlignment="0" applyProtection="0"/>
    <xf numFmtId="0" fontId="32" fillId="49" borderId="384" applyNumberFormat="0" applyAlignment="0" applyProtection="0"/>
    <xf numFmtId="0" fontId="32" fillId="49" borderId="384" applyNumberFormat="0" applyAlignment="0" applyProtection="0"/>
    <xf numFmtId="0" fontId="36" fillId="36" borderId="384" applyNumberFormat="0" applyAlignment="0" applyProtection="0"/>
    <xf numFmtId="0" fontId="36" fillId="36" borderId="384" applyNumberFormat="0" applyAlignment="0" applyProtection="0"/>
    <xf numFmtId="0" fontId="36" fillId="36" borderId="384" applyNumberFormat="0" applyAlignment="0" applyProtection="0"/>
    <xf numFmtId="0" fontId="36" fillId="36" borderId="384" applyNumberFormat="0" applyAlignment="0" applyProtection="0"/>
    <xf numFmtId="0" fontId="36" fillId="36" borderId="384" applyNumberFormat="0" applyAlignment="0" applyProtection="0"/>
    <xf numFmtId="0" fontId="36" fillId="36" borderId="384" applyNumberFormat="0" applyAlignment="0" applyProtection="0"/>
    <xf numFmtId="0" fontId="36" fillId="36" borderId="384" applyNumberFormat="0" applyAlignment="0" applyProtection="0"/>
    <xf numFmtId="0" fontId="36" fillId="36" borderId="384" applyNumberFormat="0" applyAlignment="0" applyProtection="0"/>
    <xf numFmtId="0" fontId="36" fillId="36" borderId="384" applyNumberFormat="0" applyAlignment="0" applyProtection="0"/>
    <xf numFmtId="0" fontId="36" fillId="36" borderId="384" applyNumberFormat="0" applyAlignment="0" applyProtection="0"/>
    <xf numFmtId="0" fontId="24" fillId="52" borderId="385" applyNumberFormat="0" applyFont="0" applyAlignment="0" applyProtection="0"/>
    <xf numFmtId="0" fontId="24" fillId="52" borderId="385" applyNumberFormat="0" applyFont="0" applyAlignment="0" applyProtection="0"/>
    <xf numFmtId="0" fontId="24" fillId="52" borderId="385" applyNumberFormat="0" applyFont="0" applyAlignment="0" applyProtection="0"/>
    <xf numFmtId="0" fontId="24" fillId="52" borderId="385" applyNumberFormat="0" applyFont="0" applyAlignment="0" applyProtection="0"/>
    <xf numFmtId="0" fontId="24" fillId="52" borderId="385" applyNumberFormat="0" applyFont="0" applyAlignment="0" applyProtection="0"/>
    <xf numFmtId="0" fontId="24" fillId="52" borderId="385" applyNumberFormat="0" applyFont="0" applyAlignment="0" applyProtection="0"/>
    <xf numFmtId="0" fontId="24" fillId="52" borderId="385" applyNumberFormat="0" applyFont="0" applyAlignment="0" applyProtection="0"/>
    <xf numFmtId="0" fontId="24" fillId="52" borderId="385" applyNumberFormat="0" applyFont="0" applyAlignment="0" applyProtection="0"/>
    <xf numFmtId="0" fontId="24" fillId="52" borderId="385" applyNumberFormat="0" applyFont="0" applyAlignment="0" applyProtection="0"/>
    <xf numFmtId="0" fontId="67" fillId="52" borderId="385" applyNumberFormat="0" applyFont="0" applyAlignment="0" applyProtection="0"/>
    <xf numFmtId="0" fontId="30" fillId="49" borderId="386" applyNumberFormat="0" applyAlignment="0" applyProtection="0"/>
    <xf numFmtId="0" fontId="30" fillId="49" borderId="386" applyNumberFormat="0" applyAlignment="0" applyProtection="0"/>
    <xf numFmtId="0" fontId="30" fillId="49" borderId="386" applyNumberFormat="0" applyAlignment="0" applyProtection="0"/>
    <xf numFmtId="0" fontId="30" fillId="49" borderId="386" applyNumberFormat="0" applyAlignment="0" applyProtection="0"/>
    <xf numFmtId="0" fontId="30" fillId="49" borderId="386" applyNumberFormat="0" applyAlignment="0" applyProtection="0"/>
    <xf numFmtId="0" fontId="30" fillId="49" borderId="386" applyNumberFormat="0" applyAlignment="0" applyProtection="0"/>
    <xf numFmtId="0" fontId="30" fillId="49" borderId="386" applyNumberFormat="0" applyAlignment="0" applyProtection="0"/>
    <xf numFmtId="0" fontId="30" fillId="49" borderId="386" applyNumberFormat="0" applyAlignment="0" applyProtection="0"/>
    <xf numFmtId="0" fontId="30" fillId="49" borderId="386" applyNumberFormat="0" applyAlignment="0" applyProtection="0"/>
    <xf numFmtId="0" fontId="37" fillId="0" borderId="387" applyNumberFormat="0" applyFill="0" applyAlignment="0" applyProtection="0"/>
    <xf numFmtId="0" fontId="37" fillId="0" borderId="387" applyNumberFormat="0" applyFill="0" applyAlignment="0" applyProtection="0"/>
    <xf numFmtId="0" fontId="37" fillId="0" borderId="387" applyNumberFormat="0" applyFill="0" applyAlignment="0" applyProtection="0"/>
    <xf numFmtId="0" fontId="37" fillId="0" borderId="387" applyNumberFormat="0" applyFill="0" applyAlignment="0" applyProtection="0"/>
    <xf numFmtId="0" fontId="37" fillId="0" borderId="387" applyNumberFormat="0" applyFill="0" applyAlignment="0" applyProtection="0"/>
    <xf numFmtId="0" fontId="37" fillId="0" borderId="387" applyNumberFormat="0" applyFill="0" applyAlignment="0" applyProtection="0"/>
    <xf numFmtId="0" fontId="37" fillId="0" borderId="387" applyNumberFormat="0" applyFill="0" applyAlignment="0" applyProtection="0"/>
    <xf numFmtId="0" fontId="37" fillId="0" borderId="387" applyNumberFormat="0" applyFill="0" applyAlignment="0" applyProtection="0"/>
    <xf numFmtId="0" fontId="37" fillId="0" borderId="387" applyNumberFormat="0" applyFill="0" applyAlignment="0" applyProtection="0"/>
    <xf numFmtId="0" fontId="36" fillId="36" borderId="384" applyNumberFormat="0" applyAlignment="0" applyProtection="0"/>
    <xf numFmtId="0" fontId="30" fillId="49" borderId="386" applyNumberFormat="0" applyAlignment="0" applyProtection="0"/>
    <xf numFmtId="0" fontId="67" fillId="52" borderId="385" applyNumberFormat="0" applyFont="0" applyAlignment="0" applyProtection="0"/>
    <xf numFmtId="0" fontId="36" fillId="36" borderId="384" applyNumberFormat="0" applyAlignment="0" applyProtection="0"/>
    <xf numFmtId="0" fontId="32" fillId="49" borderId="384" applyNumberFormat="0" applyAlignment="0" applyProtection="0"/>
    <xf numFmtId="0" fontId="30" fillId="49" borderId="386" applyNumberFormat="0" applyAlignment="0" applyProtection="0"/>
    <xf numFmtId="0" fontId="67" fillId="52" borderId="385" applyNumberFormat="0" applyFont="0" applyAlignment="0" applyProtection="0"/>
    <xf numFmtId="0" fontId="36" fillId="36" borderId="384" applyNumberFormat="0" applyAlignment="0" applyProtection="0"/>
    <xf numFmtId="0" fontId="32" fillId="49" borderId="384" applyNumberFormat="0" applyAlignment="0" applyProtection="0"/>
    <xf numFmtId="0" fontId="30" fillId="49" borderId="386" applyNumberFormat="0" applyAlignment="0" applyProtection="0"/>
    <xf numFmtId="0" fontId="32" fillId="49" borderId="384" applyNumberFormat="0" applyAlignment="0" applyProtection="0"/>
    <xf numFmtId="0" fontId="67" fillId="52" borderId="385" applyNumberFormat="0" applyFont="0" applyAlignment="0" applyProtection="0"/>
    <xf numFmtId="0" fontId="32" fillId="49" borderId="384" applyNumberFormat="0" applyAlignment="0" applyProtection="0"/>
    <xf numFmtId="0" fontId="32" fillId="49" borderId="384" applyNumberFormat="0" applyAlignment="0" applyProtection="0"/>
    <xf numFmtId="0" fontId="32" fillId="49" borderId="384" applyNumberFormat="0" applyAlignment="0" applyProtection="0"/>
    <xf numFmtId="0" fontId="32" fillId="49" borderId="384" applyNumberFormat="0" applyAlignment="0" applyProtection="0"/>
    <xf numFmtId="0" fontId="32" fillId="49" borderId="384" applyNumberFormat="0" applyAlignment="0" applyProtection="0"/>
    <xf numFmtId="0" fontId="32" fillId="49" borderId="384" applyNumberFormat="0" applyAlignment="0" applyProtection="0"/>
    <xf numFmtId="0" fontId="32" fillId="49" borderId="384" applyNumberFormat="0" applyAlignment="0" applyProtection="0"/>
    <xf numFmtId="0" fontId="32" fillId="49" borderId="384" applyNumberFormat="0" applyAlignment="0" applyProtection="0"/>
    <xf numFmtId="0" fontId="32" fillId="49" borderId="384" applyNumberFormat="0" applyAlignment="0" applyProtection="0"/>
    <xf numFmtId="0" fontId="36" fillId="36" borderId="384" applyNumberFormat="0" applyAlignment="0" applyProtection="0"/>
    <xf numFmtId="0" fontId="36" fillId="36" borderId="384" applyNumberFormat="0" applyAlignment="0" applyProtection="0"/>
    <xf numFmtId="0" fontId="36" fillId="36" borderId="384" applyNumberFormat="0" applyAlignment="0" applyProtection="0"/>
    <xf numFmtId="0" fontId="36" fillId="36" borderId="384" applyNumberFormat="0" applyAlignment="0" applyProtection="0"/>
    <xf numFmtId="0" fontId="36" fillId="36" borderId="384" applyNumberFormat="0" applyAlignment="0" applyProtection="0"/>
    <xf numFmtId="0" fontId="36" fillId="36" borderId="384" applyNumberFormat="0" applyAlignment="0" applyProtection="0"/>
    <xf numFmtId="0" fontId="36" fillId="36" borderId="384" applyNumberFormat="0" applyAlignment="0" applyProtection="0"/>
    <xf numFmtId="0" fontId="36" fillId="36" borderId="384" applyNumberFormat="0" applyAlignment="0" applyProtection="0"/>
    <xf numFmtId="0" fontId="36" fillId="36" borderId="384" applyNumberFormat="0" applyAlignment="0" applyProtection="0"/>
    <xf numFmtId="0" fontId="24" fillId="52" borderId="385" applyNumberFormat="0" applyFont="0" applyAlignment="0" applyProtection="0"/>
    <xf numFmtId="0" fontId="24" fillId="52" borderId="385" applyNumberFormat="0" applyFont="0" applyAlignment="0" applyProtection="0"/>
    <xf numFmtId="0" fontId="24" fillId="52" borderId="385" applyNumberFormat="0" applyFont="0" applyAlignment="0" applyProtection="0"/>
    <xf numFmtId="0" fontId="24" fillId="52" borderId="385" applyNumberFormat="0" applyFont="0" applyAlignment="0" applyProtection="0"/>
    <xf numFmtId="0" fontId="24" fillId="52" borderId="385" applyNumberFormat="0" applyFont="0" applyAlignment="0" applyProtection="0"/>
    <xf numFmtId="0" fontId="24" fillId="52" borderId="385" applyNumberFormat="0" applyFont="0" applyAlignment="0" applyProtection="0"/>
    <xf numFmtId="0" fontId="24" fillId="52" borderId="385" applyNumberFormat="0" applyFont="0" applyAlignment="0" applyProtection="0"/>
    <xf numFmtId="0" fontId="24" fillId="52" borderId="385" applyNumberFormat="0" applyFont="0" applyAlignment="0" applyProtection="0"/>
    <xf numFmtId="0" fontId="24" fillId="52" borderId="385" applyNumberFormat="0" applyFont="0" applyAlignment="0" applyProtection="0"/>
    <xf numFmtId="0" fontId="30" fillId="49" borderId="386" applyNumberFormat="0" applyAlignment="0" applyProtection="0"/>
    <xf numFmtId="0" fontId="30" fillId="49" borderId="386" applyNumberFormat="0" applyAlignment="0" applyProtection="0"/>
    <xf numFmtId="0" fontId="30" fillId="49" borderId="386" applyNumberFormat="0" applyAlignment="0" applyProtection="0"/>
    <xf numFmtId="0" fontId="30" fillId="49" borderId="386" applyNumberFormat="0" applyAlignment="0" applyProtection="0"/>
    <xf numFmtId="0" fontId="30" fillId="49" borderId="386" applyNumberFormat="0" applyAlignment="0" applyProtection="0"/>
    <xf numFmtId="0" fontId="30" fillId="49" borderId="386" applyNumberFormat="0" applyAlignment="0" applyProtection="0"/>
    <xf numFmtId="0" fontId="30" fillId="49" borderId="386" applyNumberFormat="0" applyAlignment="0" applyProtection="0"/>
    <xf numFmtId="0" fontId="30" fillId="49" borderId="386" applyNumberFormat="0" applyAlignment="0" applyProtection="0"/>
    <xf numFmtId="0" fontId="30" fillId="49" borderId="386" applyNumberFormat="0" applyAlignment="0" applyProtection="0"/>
    <xf numFmtId="0" fontId="37" fillId="0" borderId="387" applyNumberFormat="0" applyFill="0" applyAlignment="0" applyProtection="0"/>
    <xf numFmtId="0" fontId="37" fillId="0" borderId="387" applyNumberFormat="0" applyFill="0" applyAlignment="0" applyProtection="0"/>
    <xf numFmtId="0" fontId="37" fillId="0" borderId="387" applyNumberFormat="0" applyFill="0" applyAlignment="0" applyProtection="0"/>
    <xf numFmtId="0" fontId="37" fillId="0" borderId="387" applyNumberFormat="0" applyFill="0" applyAlignment="0" applyProtection="0"/>
    <xf numFmtId="0" fontId="37" fillId="0" borderId="387" applyNumberFormat="0" applyFill="0" applyAlignment="0" applyProtection="0"/>
    <xf numFmtId="0" fontId="37" fillId="0" borderId="387" applyNumberFormat="0" applyFill="0" applyAlignment="0" applyProtection="0"/>
    <xf numFmtId="0" fontId="37" fillId="0" borderId="387" applyNumberFormat="0" applyFill="0" applyAlignment="0" applyProtection="0"/>
    <xf numFmtId="0" fontId="37" fillId="0" borderId="387" applyNumberFormat="0" applyFill="0" applyAlignment="0" applyProtection="0"/>
    <xf numFmtId="0" fontId="37" fillId="0" borderId="387" applyNumberFormat="0" applyFill="0" applyAlignment="0" applyProtection="0"/>
    <xf numFmtId="0" fontId="24" fillId="52" borderId="385" applyNumberFormat="0" applyFont="0" applyAlignment="0" applyProtection="0"/>
    <xf numFmtId="0" fontId="96" fillId="0" borderId="383" applyNumberFormat="0" applyFill="0" applyAlignment="0" applyProtection="0">
      <alignment vertical="top"/>
      <protection locked="0"/>
    </xf>
    <xf numFmtId="0" fontId="49" fillId="49" borderId="386" applyNumberFormat="0" applyAlignment="0" applyProtection="0"/>
    <xf numFmtId="4" fontId="18" fillId="27" borderId="389">
      <alignment horizontal="right" vertical="center"/>
    </xf>
    <xf numFmtId="49" fontId="20" fillId="0" borderId="388" applyNumberFormat="0" applyFill="0" applyBorder="0" applyProtection="0">
      <alignment horizontal="left" vertical="center"/>
    </xf>
    <xf numFmtId="4" fontId="21" fillId="0" borderId="388" applyFill="0" applyBorder="0" applyProtection="0">
      <alignment horizontal="right" vertical="center"/>
    </xf>
    <xf numFmtId="167" fontId="21" fillId="53" borderId="388" applyNumberFormat="0" applyFont="0" applyBorder="0" applyAlignment="0" applyProtection="0">
      <alignment horizontal="right" vertical="center"/>
    </xf>
    <xf numFmtId="0" fontId="18" fillId="27" borderId="388">
      <alignment horizontal="right" vertical="center"/>
    </xf>
    <xf numFmtId="0" fontId="1" fillId="8" borderId="0" applyNumberFormat="0" applyBorder="0" applyAlignment="0" applyProtection="0"/>
    <xf numFmtId="0" fontId="52" fillId="0" borderId="387" applyNumberFormat="0" applyFill="0" applyAlignment="0" applyProtection="0"/>
    <xf numFmtId="0" fontId="45" fillId="36" borderId="384" applyNumberFormat="0" applyAlignment="0" applyProtection="0"/>
    <xf numFmtId="0" fontId="18" fillId="27" borderId="390">
      <alignment horizontal="right" vertical="center"/>
    </xf>
    <xf numFmtId="0" fontId="21" fillId="0" borderId="388" applyNumberFormat="0" applyFill="0" applyAlignment="0" applyProtection="0"/>
    <xf numFmtId="49" fontId="21" fillId="0" borderId="388" applyNumberFormat="0" applyFont="0" applyFill="0" applyBorder="0" applyProtection="0">
      <alignment horizontal="left" vertical="center" indent="2"/>
    </xf>
    <xf numFmtId="0" fontId="21" fillId="25" borderId="389">
      <alignment horizontal="left" vertical="center"/>
    </xf>
    <xf numFmtId="0" fontId="30" fillId="49" borderId="386" applyNumberFormat="0" applyAlignment="0" applyProtection="0"/>
    <xf numFmtId="0" fontId="1" fillId="14" borderId="0" applyNumberFormat="0" applyBorder="0" applyAlignment="0" applyProtection="0"/>
    <xf numFmtId="0" fontId="18" fillId="25" borderId="388">
      <alignment horizontal="right" vertical="center"/>
    </xf>
    <xf numFmtId="0" fontId="21" fillId="26" borderId="388"/>
    <xf numFmtId="0" fontId="1" fillId="20" borderId="0" applyNumberFormat="0" applyBorder="0" applyAlignment="0" applyProtection="0"/>
    <xf numFmtId="0" fontId="27" fillId="52" borderId="385" applyNumberFormat="0" applyFont="0" applyAlignment="0" applyProtection="0"/>
    <xf numFmtId="167" fontId="21" fillId="53" borderId="388" applyNumberFormat="0" applyFont="0" applyBorder="0" applyAlignment="0" applyProtection="0">
      <alignment horizontal="right" vertical="center"/>
    </xf>
    <xf numFmtId="0" fontId="9" fillId="13" borderId="0" applyNumberFormat="0" applyBorder="0" applyAlignment="0" applyProtection="0"/>
    <xf numFmtId="0" fontId="1" fillId="15" borderId="0" applyNumberFormat="0" applyBorder="0" applyAlignment="0" applyProtection="0"/>
    <xf numFmtId="4" fontId="18" fillId="27" borderId="388">
      <alignment horizontal="right" vertical="center"/>
    </xf>
    <xf numFmtId="0" fontId="37" fillId="0" borderId="387" applyNumberFormat="0" applyFill="0" applyAlignment="0" applyProtection="0"/>
    <xf numFmtId="0" fontId="45" fillId="36" borderId="384" applyNumberFormat="0" applyAlignment="0" applyProtection="0"/>
    <xf numFmtId="0" fontId="18" fillId="25" borderId="388">
      <alignment horizontal="right" vertical="center"/>
    </xf>
    <xf numFmtId="0" fontId="45" fillId="36" borderId="384" applyNumberFormat="0" applyAlignment="0" applyProtection="0"/>
    <xf numFmtId="0" fontId="21" fillId="26" borderId="388"/>
    <xf numFmtId="0" fontId="21" fillId="0" borderId="388" applyNumberFormat="0" applyFill="0" applyAlignment="0" applyProtection="0"/>
    <xf numFmtId="49" fontId="21" fillId="0" borderId="389" applyNumberFormat="0" applyFont="0" applyFill="0" applyBorder="0" applyProtection="0">
      <alignment horizontal="left" vertical="center" indent="5"/>
    </xf>
    <xf numFmtId="0" fontId="21" fillId="27" borderId="391">
      <alignment horizontal="left" vertical="center" wrapText="1" indent="2"/>
    </xf>
    <xf numFmtId="0" fontId="9" fillId="7" borderId="0" applyNumberFormat="0" applyBorder="0" applyAlignment="0" applyProtection="0"/>
    <xf numFmtId="49" fontId="21" fillId="0" borderId="389" applyNumberFormat="0" applyFont="0" applyFill="0" applyBorder="0" applyProtection="0">
      <alignment horizontal="left" vertical="center" indent="5"/>
    </xf>
    <xf numFmtId="0" fontId="18" fillId="27" borderId="390">
      <alignment horizontal="right" vertical="center"/>
    </xf>
    <xf numFmtId="0" fontId="21" fillId="27" borderId="391">
      <alignment horizontal="left" vertical="center" wrapText="1" indent="2"/>
    </xf>
    <xf numFmtId="0" fontId="21" fillId="26" borderId="388"/>
    <xf numFmtId="0" fontId="1" fillId="8" borderId="0" applyNumberFormat="0" applyBorder="0" applyAlignment="0" applyProtection="0"/>
    <xf numFmtId="0" fontId="21" fillId="0" borderId="391">
      <alignment horizontal="left" vertical="center" wrapText="1" indent="2"/>
    </xf>
    <xf numFmtId="0" fontId="52" fillId="0" borderId="387" applyNumberFormat="0" applyFill="0" applyAlignment="0" applyProtection="0"/>
    <xf numFmtId="0" fontId="27" fillId="52" borderId="385" applyNumberFormat="0" applyFont="0" applyAlignment="0" applyProtection="0"/>
    <xf numFmtId="49" fontId="21" fillId="0" borderId="388" applyNumberFormat="0" applyFont="0" applyFill="0" applyBorder="0" applyProtection="0">
      <alignment horizontal="left" vertical="center" indent="2"/>
    </xf>
    <xf numFmtId="0" fontId="18" fillId="27" borderId="388">
      <alignment horizontal="right" vertical="center"/>
    </xf>
    <xf numFmtId="0" fontId="52" fillId="0" borderId="387" applyNumberFormat="0" applyFill="0" applyAlignment="0" applyProtection="0"/>
    <xf numFmtId="0" fontId="27" fillId="52" borderId="385" applyNumberFormat="0" applyFont="0" applyAlignment="0" applyProtection="0"/>
    <xf numFmtId="0" fontId="21" fillId="27" borderId="391">
      <alignment horizontal="left" vertical="center" wrapText="1" indent="2"/>
    </xf>
    <xf numFmtId="0" fontId="33" fillId="49" borderId="384" applyNumberFormat="0" applyAlignment="0" applyProtection="0"/>
    <xf numFmtId="0" fontId="9" fillId="19" borderId="0" applyNumberFormat="0" applyBorder="0" applyAlignment="0" applyProtection="0"/>
    <xf numFmtId="0" fontId="45" fillId="36" borderId="384" applyNumberFormat="0" applyAlignment="0" applyProtection="0"/>
    <xf numFmtId="4" fontId="18" fillId="27" borderId="390">
      <alignment horizontal="right" vertical="center"/>
    </xf>
    <xf numFmtId="0" fontId="4" fillId="4" borderId="2" applyNumberFormat="0" applyAlignment="0" applyProtection="0"/>
    <xf numFmtId="0" fontId="5" fillId="4" borderId="1" applyNumberFormat="0" applyAlignment="0" applyProtection="0"/>
    <xf numFmtId="49" fontId="21" fillId="0" borderId="389" applyNumberFormat="0" applyFont="0" applyFill="0" applyBorder="0" applyProtection="0">
      <alignment horizontal="left" vertical="center" indent="5"/>
    </xf>
    <xf numFmtId="0" fontId="30" fillId="49" borderId="386" applyNumberFormat="0" applyAlignment="0" applyProtection="0"/>
    <xf numFmtId="0" fontId="6" fillId="0" borderId="0" applyNumberFormat="0" applyFill="0" applyBorder="0" applyAlignment="0" applyProtection="0"/>
    <xf numFmtId="0" fontId="18" fillId="27" borderId="388">
      <alignment horizontal="right" vertical="center"/>
    </xf>
    <xf numFmtId="0" fontId="7" fillId="0" borderId="0" applyNumberFormat="0" applyFill="0" applyBorder="0" applyAlignment="0" applyProtection="0"/>
    <xf numFmtId="0" fontId="8" fillId="0" borderId="3" applyNumberFormat="0" applyFill="0" applyAlignment="0" applyProtection="0"/>
    <xf numFmtId="0" fontId="45" fillId="36" borderId="384" applyNumberFormat="0" applyAlignment="0" applyProtection="0"/>
    <xf numFmtId="0" fontId="1" fillId="5" borderId="0" applyNumberFormat="0" applyBorder="0" applyAlignment="0" applyProtection="0"/>
    <xf numFmtId="0" fontId="1" fillId="6" borderId="0" applyNumberFormat="0" applyBorder="0" applyAlignment="0" applyProtection="0"/>
    <xf numFmtId="0" fontId="9" fillId="7" borderId="0" applyNumberFormat="0" applyBorder="0" applyAlignment="0" applyProtection="0"/>
    <xf numFmtId="0" fontId="45" fillId="36" borderId="384" applyNumberFormat="0" applyAlignment="0" applyProtection="0"/>
    <xf numFmtId="0" fontId="1" fillId="8" borderId="0" applyNumberFormat="0" applyBorder="0" applyAlignment="0" applyProtection="0"/>
    <xf numFmtId="0" fontId="1" fillId="9" borderId="0" applyNumberFormat="0" applyBorder="0" applyAlignment="0" applyProtection="0"/>
    <xf numFmtId="0" fontId="9" fillId="10" borderId="0" applyNumberFormat="0" applyBorder="0" applyAlignment="0" applyProtection="0"/>
    <xf numFmtId="0" fontId="5" fillId="4" borderId="1" applyNumberFormat="0" applyAlignment="0" applyProtection="0"/>
    <xf numFmtId="0" fontId="1" fillId="11" borderId="0" applyNumberFormat="0" applyBorder="0" applyAlignment="0" applyProtection="0"/>
    <xf numFmtId="0" fontId="1" fillId="12" borderId="0" applyNumberFormat="0" applyBorder="0" applyAlignment="0" applyProtection="0"/>
    <xf numFmtId="0" fontId="9" fillId="13" borderId="0" applyNumberFormat="0" applyBorder="0" applyAlignment="0" applyProtection="0"/>
    <xf numFmtId="0" fontId="30" fillId="49" borderId="386" applyNumberFormat="0" applyAlignment="0" applyProtection="0"/>
    <xf numFmtId="0" fontId="1" fillId="14"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4" fontId="21" fillId="26" borderId="388"/>
    <xf numFmtId="0" fontId="1" fillId="17"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0" fontId="27" fillId="52" borderId="385" applyNumberFormat="0" applyFont="0" applyAlignment="0" applyProtection="0"/>
    <xf numFmtId="0" fontId="1" fillId="20"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21" fillId="0" borderId="376" applyNumberFormat="0" applyFill="0" applyAlignment="0" applyProtection="0"/>
    <xf numFmtId="0" fontId="18" fillId="27" borderId="376">
      <alignment horizontal="right" vertical="center"/>
    </xf>
    <xf numFmtId="0" fontId="18" fillId="27" borderId="376">
      <alignment horizontal="right" vertical="center"/>
    </xf>
    <xf numFmtId="0" fontId="21" fillId="0" borderId="379">
      <alignment horizontal="left" vertical="center" wrapText="1" indent="2"/>
    </xf>
    <xf numFmtId="0" fontId="18" fillId="27" borderId="378">
      <alignment horizontal="right" vertical="center"/>
    </xf>
    <xf numFmtId="0" fontId="21" fillId="0" borderId="376">
      <alignment horizontal="right" vertical="center"/>
    </xf>
    <xf numFmtId="0" fontId="23" fillId="25" borderId="376">
      <alignment horizontal="right" vertical="center"/>
    </xf>
    <xf numFmtId="0" fontId="21" fillId="26" borderId="376"/>
    <xf numFmtId="0" fontId="18" fillId="25" borderId="376">
      <alignment horizontal="right" vertical="center"/>
    </xf>
    <xf numFmtId="0" fontId="49" fillId="49" borderId="386" applyNumberFormat="0" applyAlignment="0" applyProtection="0"/>
    <xf numFmtId="4" fontId="21" fillId="0" borderId="388" applyFill="0" applyBorder="0" applyProtection="0">
      <alignment horizontal="right" vertical="center"/>
    </xf>
    <xf numFmtId="49" fontId="21" fillId="0" borderId="389" applyNumberFormat="0" applyFont="0" applyFill="0" applyBorder="0" applyProtection="0">
      <alignment horizontal="left" vertical="center" indent="5"/>
    </xf>
    <xf numFmtId="0" fontId="45" fillId="36" borderId="384" applyNumberFormat="0" applyAlignment="0" applyProtection="0"/>
    <xf numFmtId="167" fontId="21" fillId="53" borderId="388" applyNumberFormat="0" applyFont="0" applyBorder="0" applyAlignment="0" applyProtection="0">
      <alignment horizontal="right" vertical="center"/>
    </xf>
    <xf numFmtId="4" fontId="21" fillId="0" borderId="388">
      <alignment horizontal="right" vertical="center"/>
    </xf>
    <xf numFmtId="0" fontId="18" fillId="27" borderId="388">
      <alignment horizontal="right" vertical="center"/>
    </xf>
    <xf numFmtId="0" fontId="21" fillId="27" borderId="391">
      <alignment horizontal="left" vertical="center" wrapText="1" indent="2"/>
    </xf>
    <xf numFmtId="49" fontId="20" fillId="0" borderId="388" applyNumberFormat="0" applyFill="0" applyBorder="0" applyProtection="0">
      <alignment horizontal="left" vertical="center"/>
    </xf>
    <xf numFmtId="0" fontId="21" fillId="0" borderId="388">
      <alignment horizontal="right" vertical="center"/>
    </xf>
    <xf numFmtId="0" fontId="19" fillId="52" borderId="385" applyNumberFormat="0" applyFont="0" applyAlignment="0" applyProtection="0"/>
    <xf numFmtId="0" fontId="21" fillId="27" borderId="391">
      <alignment horizontal="left" vertical="center" wrapText="1" indent="2"/>
    </xf>
    <xf numFmtId="4" fontId="18" fillId="27" borderId="389">
      <alignment horizontal="right" vertical="center"/>
    </xf>
    <xf numFmtId="4" fontId="21" fillId="0" borderId="388" applyFill="0" applyBorder="0" applyProtection="0">
      <alignment horizontal="right" vertical="center"/>
    </xf>
    <xf numFmtId="0" fontId="18" fillId="27" borderId="388">
      <alignment horizontal="right" vertical="center"/>
    </xf>
    <xf numFmtId="0" fontId="52" fillId="0" borderId="387" applyNumberFormat="0" applyFill="0" applyAlignment="0" applyProtection="0"/>
    <xf numFmtId="0" fontId="18" fillId="27" borderId="388">
      <alignment horizontal="right" vertical="center"/>
    </xf>
    <xf numFmtId="0" fontId="21" fillId="0" borderId="388">
      <alignment horizontal="right" vertical="center"/>
    </xf>
    <xf numFmtId="0" fontId="5" fillId="4" borderId="1" applyNumberFormat="0" applyAlignment="0" applyProtection="0"/>
    <xf numFmtId="0" fontId="9" fillId="22" borderId="0" applyNumberFormat="0" applyBorder="0" applyAlignment="0" applyProtection="0"/>
    <xf numFmtId="0" fontId="21" fillId="25" borderId="389">
      <alignment horizontal="left" vertical="center"/>
    </xf>
    <xf numFmtId="0" fontId="52" fillId="0" borderId="387" applyNumberFormat="0" applyFill="0" applyAlignment="0" applyProtection="0"/>
    <xf numFmtId="0" fontId="27" fillId="52" borderId="385" applyNumberFormat="0" applyFont="0" applyAlignment="0" applyProtection="0"/>
    <xf numFmtId="0" fontId="21" fillId="0" borderId="388">
      <alignment horizontal="right" vertical="center"/>
    </xf>
    <xf numFmtId="0" fontId="30" fillId="49" borderId="386" applyNumberFormat="0" applyAlignment="0" applyProtection="0"/>
    <xf numFmtId="0" fontId="21" fillId="0" borderId="391">
      <alignment horizontal="left" vertical="center" wrapText="1" indent="2"/>
    </xf>
    <xf numFmtId="0" fontId="9" fillId="22" borderId="0" applyNumberFormat="0" applyBorder="0" applyAlignment="0" applyProtection="0"/>
    <xf numFmtId="0" fontId="21" fillId="0" borderId="388" applyNumberFormat="0" applyFill="0" applyAlignment="0" applyProtection="0"/>
    <xf numFmtId="0" fontId="23" fillId="25" borderId="388">
      <alignment horizontal="right" vertical="center"/>
    </xf>
    <xf numFmtId="0" fontId="49" fillId="49" borderId="386" applyNumberFormat="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1" fillId="20" borderId="0" applyNumberFormat="0" applyBorder="0" applyAlignment="0" applyProtection="0"/>
    <xf numFmtId="0" fontId="19" fillId="52" borderId="385" applyNumberFormat="0" applyFont="0" applyAlignment="0" applyProtection="0"/>
    <xf numFmtId="0" fontId="52" fillId="0" borderId="387" applyNumberFormat="0" applyFill="0" applyAlignment="0" applyProtection="0"/>
    <xf numFmtId="0" fontId="18" fillId="27" borderId="388">
      <alignment horizontal="right" vertical="center"/>
    </xf>
    <xf numFmtId="0" fontId="1" fillId="6" borderId="0" applyNumberFormat="0" applyBorder="0" applyAlignment="0" applyProtection="0"/>
    <xf numFmtId="0" fontId="32" fillId="49" borderId="384" applyNumberFormat="0" applyAlignment="0" applyProtection="0"/>
    <xf numFmtId="4" fontId="18" fillId="27" borderId="390">
      <alignment horizontal="right" vertical="center"/>
    </xf>
    <xf numFmtId="0" fontId="18" fillId="25" borderId="388">
      <alignment horizontal="right" vertical="center"/>
    </xf>
    <xf numFmtId="0" fontId="49" fillId="49" borderId="386" applyNumberFormat="0" applyAlignment="0" applyProtection="0"/>
    <xf numFmtId="0" fontId="21" fillId="27" borderId="391">
      <alignment horizontal="left" vertical="center" wrapText="1" indent="2"/>
    </xf>
    <xf numFmtId="4" fontId="18" fillId="27" borderId="388">
      <alignment horizontal="right" vertical="center"/>
    </xf>
    <xf numFmtId="0" fontId="6" fillId="0" borderId="0" applyNumberFormat="0" applyFill="0" applyBorder="0" applyAlignment="0" applyProtection="0"/>
    <xf numFmtId="0" fontId="21" fillId="27" borderId="391">
      <alignment horizontal="left" vertical="center" wrapText="1" indent="2"/>
    </xf>
    <xf numFmtId="0" fontId="45" fillId="36" borderId="384" applyNumberFormat="0" applyAlignment="0" applyProtection="0"/>
    <xf numFmtId="167" fontId="21" fillId="53" borderId="388" applyNumberFormat="0" applyFont="0" applyBorder="0" applyAlignment="0" applyProtection="0">
      <alignment horizontal="right" vertical="center"/>
    </xf>
    <xf numFmtId="4" fontId="23" fillId="25" borderId="388">
      <alignment horizontal="right" vertical="center"/>
    </xf>
    <xf numFmtId="0" fontId="21" fillId="0" borderId="388">
      <alignment horizontal="right" vertical="center"/>
    </xf>
    <xf numFmtId="4" fontId="18" fillId="27" borderId="388">
      <alignment horizontal="right" vertical="center"/>
    </xf>
    <xf numFmtId="0" fontId="45" fillId="36" borderId="384" applyNumberFormat="0" applyAlignment="0" applyProtection="0"/>
    <xf numFmtId="0" fontId="33" fillId="49" borderId="384" applyNumberFormat="0" applyAlignment="0" applyProtection="0"/>
    <xf numFmtId="0" fontId="52" fillId="0" borderId="387" applyNumberFormat="0" applyFill="0" applyAlignment="0" applyProtection="0"/>
    <xf numFmtId="0" fontId="52" fillId="0" borderId="387" applyNumberFormat="0" applyFill="0" applyAlignment="0" applyProtection="0"/>
    <xf numFmtId="0" fontId="23" fillId="25" borderId="388">
      <alignment horizontal="right" vertical="center"/>
    </xf>
    <xf numFmtId="0" fontId="9" fillId="22" borderId="0" applyNumberFormat="0" applyBorder="0" applyAlignment="0" applyProtection="0"/>
    <xf numFmtId="4" fontId="18" fillId="27" borderId="388">
      <alignment horizontal="right" vertical="center"/>
    </xf>
    <xf numFmtId="0" fontId="52" fillId="0" borderId="387" applyNumberFormat="0" applyFill="0" applyAlignment="0" applyProtection="0"/>
    <xf numFmtId="0" fontId="21" fillId="0" borderId="388" applyNumberFormat="0" applyFill="0" applyAlignment="0" applyProtection="0"/>
    <xf numFmtId="4" fontId="18" fillId="27" borderId="388">
      <alignment horizontal="right" vertical="center"/>
    </xf>
    <xf numFmtId="4" fontId="21" fillId="0" borderId="388" applyFill="0" applyBorder="0" applyProtection="0">
      <alignment horizontal="right" vertical="center"/>
    </xf>
    <xf numFmtId="0" fontId="18" fillId="27" borderId="388">
      <alignment horizontal="right" vertical="center"/>
    </xf>
    <xf numFmtId="0" fontId="21" fillId="0" borderId="391">
      <alignment horizontal="left" vertical="center" wrapText="1" indent="2"/>
    </xf>
    <xf numFmtId="0" fontId="45" fillId="36" borderId="384" applyNumberFormat="0" applyAlignment="0" applyProtection="0"/>
    <xf numFmtId="0" fontId="45" fillId="36" borderId="384" applyNumberFormat="0" applyAlignment="0" applyProtection="0"/>
    <xf numFmtId="0" fontId="23" fillId="25" borderId="388">
      <alignment horizontal="right" vertical="center"/>
    </xf>
    <xf numFmtId="49" fontId="21" fillId="0" borderId="388" applyNumberFormat="0" applyFont="0" applyFill="0" applyBorder="0" applyProtection="0">
      <alignment horizontal="left" vertical="center" indent="2"/>
    </xf>
    <xf numFmtId="4" fontId="23" fillId="25" borderId="388">
      <alignment horizontal="right" vertical="center"/>
    </xf>
    <xf numFmtId="0" fontId="30" fillId="49" borderId="386" applyNumberFormat="0" applyAlignment="0" applyProtection="0"/>
    <xf numFmtId="0" fontId="33" fillId="49" borderId="384" applyNumberFormat="0" applyAlignment="0" applyProtection="0"/>
    <xf numFmtId="0" fontId="21" fillId="0" borderId="388">
      <alignment horizontal="right" vertical="center"/>
    </xf>
    <xf numFmtId="0" fontId="9" fillId="7" borderId="0" applyNumberFormat="0" applyBorder="0" applyAlignment="0" applyProtection="0"/>
    <xf numFmtId="0" fontId="52" fillId="0" borderId="387" applyNumberFormat="0" applyFill="0" applyAlignment="0" applyProtection="0"/>
    <xf numFmtId="0" fontId="18" fillId="27" borderId="390">
      <alignment horizontal="right" vertical="center"/>
    </xf>
    <xf numFmtId="49" fontId="21" fillId="0" borderId="388" applyNumberFormat="0" applyFont="0" applyFill="0" applyBorder="0" applyProtection="0">
      <alignment horizontal="left" vertical="center" indent="2"/>
    </xf>
    <xf numFmtId="0" fontId="1" fillId="6" borderId="0" applyNumberFormat="0" applyBorder="0" applyAlignment="0" applyProtection="0"/>
    <xf numFmtId="49" fontId="21" fillId="0" borderId="388" applyNumberFormat="0" applyFont="0" applyFill="0" applyBorder="0" applyProtection="0">
      <alignment horizontal="left" vertical="center" indent="2"/>
    </xf>
    <xf numFmtId="0" fontId="19" fillId="52" borderId="385" applyNumberFormat="0" applyFont="0" applyAlignment="0" applyProtection="0"/>
    <xf numFmtId="0" fontId="32" fillId="49" borderId="384" applyNumberFormat="0" applyAlignment="0" applyProtection="0"/>
    <xf numFmtId="0" fontId="18" fillId="25" borderId="388">
      <alignment horizontal="right" vertical="center"/>
    </xf>
    <xf numFmtId="0" fontId="6" fillId="0" borderId="0" applyNumberFormat="0" applyFill="0" applyBorder="0" applyAlignment="0" applyProtection="0"/>
    <xf numFmtId="0" fontId="45" fillId="36" borderId="384" applyNumberFormat="0" applyAlignment="0" applyProtection="0"/>
    <xf numFmtId="0" fontId="21" fillId="25" borderId="389">
      <alignment horizontal="left" vertical="center"/>
    </xf>
    <xf numFmtId="4" fontId="21" fillId="0" borderId="376" applyFill="0" applyBorder="0" applyProtection="0">
      <alignment horizontal="right" vertical="center"/>
    </xf>
    <xf numFmtId="4" fontId="18" fillId="27" borderId="390">
      <alignment horizontal="right" vertical="center"/>
    </xf>
    <xf numFmtId="0" fontId="37" fillId="0" borderId="387" applyNumberFormat="0" applyFill="0" applyAlignment="0" applyProtection="0"/>
    <xf numFmtId="0" fontId="45" fillId="36" borderId="384" applyNumberFormat="0" applyAlignment="0" applyProtection="0"/>
    <xf numFmtId="0" fontId="21" fillId="26" borderId="388"/>
    <xf numFmtId="0" fontId="5" fillId="4" borderId="1" applyNumberFormat="0" applyAlignment="0" applyProtection="0"/>
    <xf numFmtId="49" fontId="21" fillId="0" borderId="389" applyNumberFormat="0" applyFont="0" applyFill="0" applyBorder="0" applyProtection="0">
      <alignment horizontal="left" vertical="center" indent="5"/>
    </xf>
    <xf numFmtId="0" fontId="21" fillId="0" borderId="391">
      <alignment horizontal="left" vertical="center" wrapText="1" indent="2"/>
    </xf>
    <xf numFmtId="0" fontId="1" fillId="17" borderId="0" applyNumberFormat="0" applyBorder="0" applyAlignment="0" applyProtection="0"/>
    <xf numFmtId="0" fontId="27" fillId="52" borderId="385" applyNumberFormat="0" applyFont="0" applyAlignment="0" applyProtection="0"/>
    <xf numFmtId="0" fontId="19" fillId="52" borderId="385" applyNumberFormat="0" applyFont="0" applyAlignment="0" applyProtection="0"/>
    <xf numFmtId="0" fontId="49" fillId="49" borderId="386" applyNumberFormat="0" applyAlignment="0" applyProtection="0"/>
    <xf numFmtId="4" fontId="18" fillId="25" borderId="388">
      <alignment horizontal="right" vertical="center"/>
    </xf>
    <xf numFmtId="0" fontId="52" fillId="0" borderId="387" applyNumberFormat="0" applyFill="0" applyAlignment="0" applyProtection="0"/>
    <xf numFmtId="0" fontId="18" fillId="27" borderId="388">
      <alignment horizontal="right" vertical="center"/>
    </xf>
    <xf numFmtId="0" fontId="21" fillId="0" borderId="388">
      <alignment horizontal="right" vertical="center"/>
    </xf>
    <xf numFmtId="0" fontId="21" fillId="26" borderId="388"/>
    <xf numFmtId="0" fontId="1" fillId="5" borderId="0" applyNumberFormat="0" applyBorder="0" applyAlignment="0" applyProtection="0"/>
    <xf numFmtId="0" fontId="52" fillId="0" borderId="387" applyNumberFormat="0" applyFill="0" applyAlignment="0" applyProtection="0"/>
    <xf numFmtId="0" fontId="21" fillId="0" borderId="388">
      <alignment horizontal="right" vertical="center"/>
    </xf>
    <xf numFmtId="0" fontId="19" fillId="52" borderId="385" applyNumberFormat="0" applyFont="0" applyAlignment="0" applyProtection="0"/>
    <xf numFmtId="0" fontId="4" fillId="4" borderId="2" applyNumberFormat="0" applyAlignment="0" applyProtection="0"/>
    <xf numFmtId="0" fontId="30" fillId="49" borderId="386" applyNumberFormat="0" applyAlignment="0" applyProtection="0"/>
    <xf numFmtId="0" fontId="32" fillId="49" borderId="384" applyNumberFormat="0" applyAlignment="0" applyProtection="0"/>
    <xf numFmtId="0" fontId="1" fillId="5" borderId="0" applyNumberFormat="0" applyBorder="0" applyAlignment="0" applyProtection="0"/>
    <xf numFmtId="0" fontId="18" fillId="27" borderId="388">
      <alignment horizontal="right" vertical="center"/>
    </xf>
    <xf numFmtId="0" fontId="27" fillId="52" borderId="385" applyNumberFormat="0" applyFont="0" applyAlignment="0" applyProtection="0"/>
    <xf numFmtId="0" fontId="21" fillId="26" borderId="388"/>
    <xf numFmtId="4" fontId="23" fillId="25" borderId="388">
      <alignment horizontal="right" vertical="center"/>
    </xf>
    <xf numFmtId="0" fontId="33" fillId="49" borderId="384" applyNumberFormat="0" applyAlignment="0" applyProtection="0"/>
    <xf numFmtId="0" fontId="18" fillId="27" borderId="388">
      <alignment horizontal="right" vertical="center"/>
    </xf>
    <xf numFmtId="0" fontId="21" fillId="0" borderId="388">
      <alignment horizontal="right" vertical="center"/>
    </xf>
    <xf numFmtId="0" fontId="18" fillId="25" borderId="388">
      <alignment horizontal="right" vertical="center"/>
    </xf>
    <xf numFmtId="0" fontId="1" fillId="17" borderId="0" applyNumberFormat="0" applyBorder="0" applyAlignment="0" applyProtection="0"/>
    <xf numFmtId="0" fontId="49" fillId="49" borderId="386" applyNumberFormat="0" applyAlignment="0" applyProtection="0"/>
    <xf numFmtId="0" fontId="18" fillId="27" borderId="389">
      <alignment horizontal="right" vertical="center"/>
    </xf>
    <xf numFmtId="4" fontId="18" fillId="27" borderId="390">
      <alignment horizontal="right" vertical="center"/>
    </xf>
    <xf numFmtId="0" fontId="18" fillId="27" borderId="388">
      <alignment horizontal="right" vertical="center"/>
    </xf>
    <xf numFmtId="0" fontId="33" fillId="49" borderId="384" applyNumberFormat="0" applyAlignment="0" applyProtection="0"/>
    <xf numFmtId="4" fontId="18" fillId="27" borderId="388">
      <alignment horizontal="right" vertical="center"/>
    </xf>
    <xf numFmtId="0" fontId="27" fillId="52" borderId="385" applyNumberFormat="0" applyFont="0" applyAlignment="0" applyProtection="0"/>
    <xf numFmtId="0" fontId="18" fillId="25" borderId="388">
      <alignment horizontal="right" vertical="center"/>
    </xf>
    <xf numFmtId="0" fontId="52" fillId="0" borderId="387" applyNumberFormat="0" applyFill="0" applyAlignment="0" applyProtection="0"/>
    <xf numFmtId="4" fontId="18" fillId="27" borderId="388">
      <alignment horizontal="right" vertical="center"/>
    </xf>
    <xf numFmtId="0" fontId="45" fillId="36" borderId="384" applyNumberFormat="0" applyAlignment="0" applyProtection="0"/>
    <xf numFmtId="0" fontId="1" fillId="18" borderId="0" applyNumberFormat="0" applyBorder="0" applyAlignment="0" applyProtection="0"/>
    <xf numFmtId="0" fontId="18" fillId="25" borderId="388">
      <alignment horizontal="right" vertical="center"/>
    </xf>
    <xf numFmtId="4" fontId="21" fillId="0" borderId="388" applyFill="0" applyBorder="0" applyProtection="0">
      <alignment horizontal="right" vertical="center"/>
    </xf>
    <xf numFmtId="0" fontId="21" fillId="0" borderId="391">
      <alignment horizontal="left" vertical="center" wrapText="1" indent="2"/>
    </xf>
    <xf numFmtId="0" fontId="23" fillId="25" borderId="388">
      <alignment horizontal="right" vertical="center"/>
    </xf>
    <xf numFmtId="0" fontId="27" fillId="52" borderId="385" applyNumberFormat="0" applyFont="0" applyAlignment="0" applyProtection="0"/>
    <xf numFmtId="0" fontId="36" fillId="36" borderId="384" applyNumberFormat="0" applyAlignment="0" applyProtection="0"/>
    <xf numFmtId="0" fontId="52" fillId="0" borderId="387" applyNumberFormat="0" applyFill="0" applyAlignment="0" applyProtection="0"/>
    <xf numFmtId="0" fontId="21" fillId="0" borderId="391">
      <alignment horizontal="left" vertical="center" wrapText="1" indent="2"/>
    </xf>
    <xf numFmtId="0" fontId="18" fillId="27" borderId="388">
      <alignment horizontal="right" vertical="center"/>
    </xf>
    <xf numFmtId="0" fontId="52" fillId="0" borderId="387" applyNumberFormat="0" applyFill="0" applyAlignment="0" applyProtection="0"/>
    <xf numFmtId="0" fontId="33" fillId="49" borderId="384" applyNumberFormat="0" applyAlignment="0" applyProtection="0"/>
    <xf numFmtId="0" fontId="36" fillId="36" borderId="384" applyNumberFormat="0" applyAlignment="0" applyProtection="0"/>
    <xf numFmtId="0" fontId="1" fillId="6" borderId="0" applyNumberFormat="0" applyBorder="0" applyAlignment="0" applyProtection="0"/>
    <xf numFmtId="0" fontId="33" fillId="49" borderId="384" applyNumberFormat="0" applyAlignment="0" applyProtection="0"/>
    <xf numFmtId="0" fontId="18" fillId="27" borderId="389">
      <alignment horizontal="right" vertical="center"/>
    </xf>
    <xf numFmtId="0" fontId="33" fillId="49" borderId="384" applyNumberFormat="0" applyAlignment="0" applyProtection="0"/>
    <xf numFmtId="0" fontId="18" fillId="27" borderId="389">
      <alignment horizontal="right" vertical="center"/>
    </xf>
    <xf numFmtId="0" fontId="37" fillId="0" borderId="387" applyNumberFormat="0" applyFill="0" applyAlignment="0" applyProtection="0"/>
    <xf numFmtId="0" fontId="33" fillId="49" borderId="384" applyNumberFormat="0" applyAlignment="0" applyProtection="0"/>
    <xf numFmtId="0" fontId="21" fillId="27" borderId="391">
      <alignment horizontal="left" vertical="center" wrapText="1" indent="2"/>
    </xf>
    <xf numFmtId="0" fontId="52" fillId="0" borderId="387" applyNumberFormat="0" applyFill="0" applyAlignment="0" applyProtection="0"/>
    <xf numFmtId="4" fontId="23" fillId="25" borderId="388">
      <alignment horizontal="right" vertical="center"/>
    </xf>
    <xf numFmtId="0" fontId="45" fillId="36" borderId="384" applyNumberFormat="0" applyAlignment="0" applyProtection="0"/>
    <xf numFmtId="0" fontId="45" fillId="36" borderId="384" applyNumberFormat="0" applyAlignment="0" applyProtection="0"/>
    <xf numFmtId="4" fontId="23" fillId="25" borderId="388">
      <alignment horizontal="right" vertical="center"/>
    </xf>
    <xf numFmtId="0" fontId="19" fillId="52" borderId="394" applyNumberFormat="0" applyFont="0" applyAlignment="0" applyProtection="0"/>
    <xf numFmtId="0" fontId="4" fillId="4" borderId="2" applyNumberFormat="0" applyAlignment="0" applyProtection="0"/>
    <xf numFmtId="0" fontId="27" fillId="52" borderId="385" applyNumberFormat="0" applyFont="0" applyAlignment="0" applyProtection="0"/>
    <xf numFmtId="0" fontId="49" fillId="49" borderId="386" applyNumberFormat="0" applyAlignment="0" applyProtection="0"/>
    <xf numFmtId="4" fontId="21" fillId="0" borderId="388">
      <alignment horizontal="right" vertical="center"/>
    </xf>
    <xf numFmtId="0" fontId="52" fillId="0" borderId="387" applyNumberFormat="0" applyFill="0" applyAlignment="0" applyProtection="0"/>
    <xf numFmtId="0" fontId="21" fillId="27" borderId="391">
      <alignment horizontal="left" vertical="center" wrapText="1" indent="2"/>
    </xf>
    <xf numFmtId="0" fontId="21" fillId="25" borderId="389">
      <alignment horizontal="left" vertical="center"/>
    </xf>
    <xf numFmtId="49" fontId="21" fillId="0" borderId="389" applyNumberFormat="0" applyFont="0" applyFill="0" applyBorder="0" applyProtection="0">
      <alignment horizontal="left" vertical="center" indent="5"/>
    </xf>
    <xf numFmtId="0" fontId="1" fillId="18" borderId="0" applyNumberFormat="0" applyBorder="0" applyAlignment="0" applyProtection="0"/>
    <xf numFmtId="0" fontId="49" fillId="49" borderId="386" applyNumberFormat="0" applyAlignment="0" applyProtection="0"/>
    <xf numFmtId="4" fontId="18" fillId="27" borderId="388">
      <alignment horizontal="right" vertical="center"/>
    </xf>
    <xf numFmtId="4" fontId="21" fillId="0" borderId="388">
      <alignment horizontal="right" vertical="center"/>
    </xf>
    <xf numFmtId="4" fontId="21" fillId="26" borderId="388"/>
    <xf numFmtId="0" fontId="21" fillId="25" borderId="389">
      <alignment horizontal="left" vertical="center"/>
    </xf>
    <xf numFmtId="4" fontId="21" fillId="26" borderId="388"/>
    <xf numFmtId="4" fontId="21" fillId="26" borderId="388"/>
    <xf numFmtId="0" fontId="18" fillId="27" borderId="390">
      <alignment horizontal="right" vertical="center"/>
    </xf>
    <xf numFmtId="4" fontId="18" fillId="27" borderId="388">
      <alignment horizontal="right" vertical="center"/>
    </xf>
    <xf numFmtId="0" fontId="21" fillId="0" borderId="388" applyNumberFormat="0" applyFill="0" applyAlignment="0" applyProtection="0"/>
    <xf numFmtId="0" fontId="18" fillId="27" borderId="388">
      <alignment horizontal="right" vertical="center"/>
    </xf>
    <xf numFmtId="0" fontId="7" fillId="0" borderId="0" applyNumberFormat="0" applyFill="0" applyBorder="0" applyAlignment="0" applyProtection="0"/>
    <xf numFmtId="0" fontId="1" fillId="8" borderId="0" applyNumberFormat="0" applyBorder="0" applyAlignment="0" applyProtection="0"/>
    <xf numFmtId="0" fontId="1" fillId="11" borderId="0" applyNumberFormat="0" applyBorder="0" applyAlignment="0" applyProtection="0"/>
    <xf numFmtId="0" fontId="36" fillId="36" borderId="384" applyNumberFormat="0" applyAlignment="0" applyProtection="0"/>
    <xf numFmtId="0" fontId="18" fillId="25" borderId="388">
      <alignment horizontal="right" vertical="center"/>
    </xf>
    <xf numFmtId="4" fontId="18" fillId="25" borderId="388">
      <alignment horizontal="right" vertical="center"/>
    </xf>
    <xf numFmtId="0" fontId="23" fillId="25" borderId="388">
      <alignment horizontal="right" vertical="center"/>
    </xf>
    <xf numFmtId="4" fontId="23" fillId="25" borderId="388">
      <alignment horizontal="right" vertical="center"/>
    </xf>
    <xf numFmtId="0" fontId="18" fillId="27" borderId="388">
      <alignment horizontal="right" vertical="center"/>
    </xf>
    <xf numFmtId="4" fontId="18" fillId="27" borderId="388">
      <alignment horizontal="right" vertical="center"/>
    </xf>
    <xf numFmtId="0" fontId="18" fillId="27" borderId="388">
      <alignment horizontal="right" vertical="center"/>
    </xf>
    <xf numFmtId="4" fontId="18" fillId="27" borderId="388">
      <alignment horizontal="right" vertical="center"/>
    </xf>
    <xf numFmtId="0" fontId="18" fillId="27" borderId="389">
      <alignment horizontal="right" vertical="center"/>
    </xf>
    <xf numFmtId="4" fontId="18" fillId="27" borderId="389">
      <alignment horizontal="right" vertical="center"/>
    </xf>
    <xf numFmtId="0" fontId="18" fillId="27" borderId="390">
      <alignment horizontal="right" vertical="center"/>
    </xf>
    <xf numFmtId="4" fontId="18" fillId="27" borderId="390">
      <alignment horizontal="right" vertical="center"/>
    </xf>
    <xf numFmtId="0" fontId="33" fillId="49" borderId="384" applyNumberFormat="0" applyAlignment="0" applyProtection="0"/>
    <xf numFmtId="0" fontId="21" fillId="27" borderId="391">
      <alignment horizontal="left" vertical="center" wrapText="1" indent="2"/>
    </xf>
    <xf numFmtId="0" fontId="21" fillId="0" borderId="391">
      <alignment horizontal="left" vertical="center" wrapText="1" indent="2"/>
    </xf>
    <xf numFmtId="0" fontId="21" fillId="25" borderId="389">
      <alignment horizontal="left" vertical="center"/>
    </xf>
    <xf numFmtId="4" fontId="18" fillId="27" borderId="390">
      <alignment horizontal="right" vertical="center"/>
    </xf>
    <xf numFmtId="0" fontId="45" fillId="36" borderId="384" applyNumberFormat="0" applyAlignment="0" applyProtection="0"/>
    <xf numFmtId="0" fontId="21" fillId="0" borderId="388">
      <alignment horizontal="right" vertical="center"/>
    </xf>
    <xf numFmtId="4" fontId="21" fillId="0" borderId="388">
      <alignment horizontal="right" vertical="center"/>
    </xf>
    <xf numFmtId="0" fontId="49" fillId="49" borderId="386" applyNumberFormat="0" applyAlignment="0" applyProtection="0"/>
    <xf numFmtId="0" fontId="21" fillId="0" borderId="388" applyNumberFormat="0" applyFill="0" applyAlignment="0" applyProtection="0"/>
    <xf numFmtId="0" fontId="49" fillId="49" borderId="386" applyNumberFormat="0" applyAlignment="0" applyProtection="0"/>
    <xf numFmtId="167" fontId="21" fillId="53" borderId="388" applyNumberFormat="0" applyFont="0" applyBorder="0" applyAlignment="0" applyProtection="0">
      <alignment horizontal="right" vertical="center"/>
    </xf>
    <xf numFmtId="0" fontId="21" fillId="26" borderId="388"/>
    <xf numFmtId="4" fontId="21" fillId="26" borderId="388"/>
    <xf numFmtId="0" fontId="52" fillId="0" borderId="387" applyNumberFormat="0" applyFill="0" applyAlignment="0" applyProtection="0"/>
    <xf numFmtId="49" fontId="21" fillId="0" borderId="388" applyNumberFormat="0" applyFont="0" applyFill="0" applyBorder="0" applyProtection="0">
      <alignment horizontal="left" vertical="center" indent="2"/>
    </xf>
    <xf numFmtId="0" fontId="5" fillId="4" borderId="1" applyNumberFormat="0" applyAlignment="0" applyProtection="0"/>
    <xf numFmtId="0" fontId="21" fillId="0" borderId="388">
      <alignment horizontal="right" vertical="center"/>
    </xf>
    <xf numFmtId="0" fontId="37" fillId="0" borderId="387" applyNumberFormat="0" applyFill="0" applyAlignment="0" applyProtection="0"/>
    <xf numFmtId="49" fontId="20" fillId="0" borderId="388" applyNumberFormat="0" applyFill="0" applyBorder="0" applyProtection="0">
      <alignment horizontal="left" vertical="center"/>
    </xf>
    <xf numFmtId="0" fontId="18" fillId="27" borderId="388">
      <alignment horizontal="right" vertical="center"/>
    </xf>
    <xf numFmtId="0" fontId="23" fillId="25" borderId="388">
      <alignment horizontal="right" vertical="center"/>
    </xf>
    <xf numFmtId="0" fontId="21" fillId="0" borderId="391">
      <alignment horizontal="left" vertical="center" wrapText="1" indent="2"/>
    </xf>
    <xf numFmtId="0" fontId="1" fillId="11" borderId="0" applyNumberFormat="0" applyBorder="0" applyAlignment="0" applyProtection="0"/>
    <xf numFmtId="0" fontId="21" fillId="0" borderId="391">
      <alignment horizontal="left" vertical="center" wrapText="1" indent="2"/>
    </xf>
    <xf numFmtId="0" fontId="49" fillId="49" borderId="386" applyNumberFormat="0" applyAlignment="0" applyProtection="0"/>
    <xf numFmtId="0" fontId="45" fillId="36" borderId="384" applyNumberFormat="0" applyAlignment="0" applyProtection="0"/>
    <xf numFmtId="49" fontId="20" fillId="0" borderId="388" applyNumberFormat="0" applyFill="0" applyBorder="0" applyProtection="0">
      <alignment horizontal="left" vertical="center"/>
    </xf>
    <xf numFmtId="4" fontId="23" fillId="25" borderId="388">
      <alignment horizontal="right" vertical="center"/>
    </xf>
    <xf numFmtId="0" fontId="45" fillId="36" borderId="384" applyNumberFormat="0" applyAlignment="0" applyProtection="0"/>
    <xf numFmtId="0" fontId="52" fillId="0" borderId="387" applyNumberFormat="0" applyFill="0" applyAlignment="0" applyProtection="0"/>
    <xf numFmtId="0" fontId="52" fillId="0" borderId="387" applyNumberFormat="0" applyFill="0" applyAlignment="0" applyProtection="0"/>
    <xf numFmtId="0" fontId="33" fillId="49" borderId="384" applyNumberFormat="0" applyAlignment="0" applyProtection="0"/>
    <xf numFmtId="4" fontId="18" fillId="25" borderId="388">
      <alignment horizontal="right" vertical="center"/>
    </xf>
    <xf numFmtId="0" fontId="45" fillId="36" borderId="384" applyNumberFormat="0" applyAlignment="0" applyProtection="0"/>
    <xf numFmtId="0" fontId="45" fillId="36" borderId="384" applyNumberFormat="0" applyAlignment="0" applyProtection="0"/>
    <xf numFmtId="0" fontId="9" fillId="10" borderId="0" applyNumberFormat="0" applyBorder="0" applyAlignment="0" applyProtection="0"/>
    <xf numFmtId="0" fontId="9" fillId="13" borderId="0" applyNumberFormat="0" applyBorder="0" applyAlignment="0" applyProtection="0"/>
    <xf numFmtId="0" fontId="1" fillId="5" borderId="0" applyNumberFormat="0" applyBorder="0" applyAlignment="0" applyProtection="0"/>
    <xf numFmtId="0" fontId="1" fillId="18" borderId="0" applyNumberFormat="0" applyBorder="0" applyAlignment="0" applyProtection="0"/>
    <xf numFmtId="0" fontId="21" fillId="0" borderId="391">
      <alignment horizontal="left" vertical="center" wrapText="1" indent="2"/>
    </xf>
    <xf numFmtId="4" fontId="18" fillId="27" borderId="390">
      <alignment horizontal="right" vertical="center"/>
    </xf>
    <xf numFmtId="0" fontId="30" fillId="49" borderId="386" applyNumberFormat="0" applyAlignment="0" applyProtection="0"/>
    <xf numFmtId="4" fontId="18" fillId="27" borderId="390">
      <alignment horizontal="right" vertical="center"/>
    </xf>
    <xf numFmtId="0" fontId="27" fillId="52" borderId="385" applyNumberFormat="0" applyFont="0" applyAlignment="0" applyProtection="0"/>
    <xf numFmtId="0" fontId="32" fillId="49" borderId="384" applyNumberFormat="0" applyAlignment="0" applyProtection="0"/>
    <xf numFmtId="0" fontId="1" fillId="11" borderId="0" applyNumberFormat="0" applyBorder="0" applyAlignment="0" applyProtection="0"/>
    <xf numFmtId="4" fontId="21" fillId="26" borderId="388"/>
    <xf numFmtId="4" fontId="18" fillId="27" borderId="389">
      <alignment horizontal="right" vertical="center"/>
    </xf>
    <xf numFmtId="0" fontId="18" fillId="27" borderId="389">
      <alignment horizontal="right" vertical="center"/>
    </xf>
    <xf numFmtId="0" fontId="45" fillId="36" borderId="384" applyNumberFormat="0" applyAlignment="0" applyProtection="0"/>
    <xf numFmtId="4" fontId="18" fillId="27" borderId="389">
      <alignment horizontal="right" vertical="center"/>
    </xf>
    <xf numFmtId="4" fontId="18" fillId="27" borderId="388">
      <alignment horizontal="right" vertical="center"/>
    </xf>
    <xf numFmtId="4" fontId="18" fillId="27" borderId="388">
      <alignment horizontal="right" vertical="center"/>
    </xf>
    <xf numFmtId="4" fontId="23" fillId="25" borderId="388">
      <alignment horizontal="right" vertical="center"/>
    </xf>
    <xf numFmtId="0" fontId="52" fillId="0" borderId="387" applyNumberFormat="0" applyFill="0" applyAlignment="0" applyProtection="0"/>
    <xf numFmtId="0" fontId="45" fillId="36" borderId="384" applyNumberFormat="0" applyAlignment="0" applyProtection="0"/>
    <xf numFmtId="49" fontId="21" fillId="0" borderId="388" applyNumberFormat="0" applyFont="0" applyFill="0" applyBorder="0" applyProtection="0">
      <alignment horizontal="left" vertical="center" indent="2"/>
    </xf>
    <xf numFmtId="49" fontId="21" fillId="0" borderId="388" applyNumberFormat="0" applyFont="0" applyFill="0" applyBorder="0" applyProtection="0">
      <alignment horizontal="left" vertical="center" indent="2"/>
    </xf>
    <xf numFmtId="0" fontId="19" fillId="52" borderId="385" applyNumberFormat="0" applyFont="0" applyAlignment="0" applyProtection="0"/>
    <xf numFmtId="0" fontId="52" fillId="0" borderId="387" applyNumberFormat="0" applyFill="0" applyAlignment="0" applyProtection="0"/>
    <xf numFmtId="49" fontId="21" fillId="0" borderId="388" applyNumberFormat="0" applyFont="0" applyFill="0" applyBorder="0" applyProtection="0">
      <alignment horizontal="left" vertical="center" indent="2"/>
    </xf>
    <xf numFmtId="0" fontId="1" fillId="15" borderId="0" applyNumberFormat="0" applyBorder="0" applyAlignment="0" applyProtection="0"/>
    <xf numFmtId="0" fontId="1" fillId="20" borderId="0" applyNumberFormat="0" applyBorder="0" applyAlignment="0" applyProtection="0"/>
    <xf numFmtId="0" fontId="21" fillId="0" borderId="388">
      <alignment horizontal="right" vertical="center"/>
    </xf>
    <xf numFmtId="0" fontId="1" fillId="17" borderId="0" applyNumberFormat="0" applyBorder="0" applyAlignment="0" applyProtection="0"/>
    <xf numFmtId="0" fontId="18" fillId="27" borderId="397">
      <alignment horizontal="right" vertical="center"/>
    </xf>
    <xf numFmtId="0" fontId="9" fillId="10" borderId="0" applyNumberFormat="0" applyBorder="0" applyAlignment="0" applyProtection="0"/>
    <xf numFmtId="0" fontId="21" fillId="0" borderId="391">
      <alignment horizontal="left" vertical="center" wrapText="1" indent="2"/>
    </xf>
    <xf numFmtId="0" fontId="37" fillId="0" borderId="387" applyNumberFormat="0" applyFill="0" applyAlignment="0" applyProtection="0"/>
    <xf numFmtId="167" fontId="21" fillId="53" borderId="388" applyNumberFormat="0" applyFont="0" applyBorder="0" applyAlignment="0" applyProtection="0">
      <alignment horizontal="right" vertical="center"/>
    </xf>
    <xf numFmtId="4" fontId="23" fillId="25" borderId="388">
      <alignment horizontal="right" vertical="center"/>
    </xf>
    <xf numFmtId="4" fontId="23" fillId="25" borderId="388">
      <alignment horizontal="right" vertical="center"/>
    </xf>
    <xf numFmtId="0" fontId="19" fillId="52" borderId="385" applyNumberFormat="0" applyFont="0" applyAlignment="0" applyProtection="0"/>
    <xf numFmtId="49" fontId="21" fillId="0" borderId="388" applyNumberFormat="0" applyFont="0" applyFill="0" applyBorder="0" applyProtection="0">
      <alignment horizontal="left" vertical="center" indent="2"/>
    </xf>
    <xf numFmtId="49" fontId="21" fillId="0" borderId="389" applyNumberFormat="0" applyFont="0" applyFill="0" applyBorder="0" applyProtection="0">
      <alignment horizontal="left" vertical="center" indent="5"/>
    </xf>
    <xf numFmtId="0" fontId="52" fillId="0" borderId="387" applyNumberFormat="0" applyFill="0" applyAlignment="0" applyProtection="0"/>
    <xf numFmtId="0" fontId="52" fillId="0" borderId="387" applyNumberFormat="0" applyFill="0" applyAlignment="0" applyProtection="0"/>
    <xf numFmtId="0" fontId="32" fillId="49" borderId="384" applyNumberFormat="0" applyAlignment="0" applyProtection="0"/>
    <xf numFmtId="167" fontId="21" fillId="53" borderId="388" applyNumberFormat="0" applyFont="0" applyBorder="0" applyAlignment="0" applyProtection="0">
      <alignment horizontal="right" vertical="center"/>
    </xf>
    <xf numFmtId="0" fontId="37" fillId="0" borderId="387" applyNumberFormat="0" applyFill="0" applyAlignment="0" applyProtection="0"/>
    <xf numFmtId="0" fontId="33" fillId="49" borderId="384" applyNumberFormat="0" applyAlignment="0" applyProtection="0"/>
    <xf numFmtId="0" fontId="49" fillId="49" borderId="386" applyNumberFormat="0" applyAlignment="0" applyProtection="0"/>
    <xf numFmtId="0" fontId="27" fillId="52" borderId="385" applyNumberFormat="0" applyFont="0" applyAlignment="0" applyProtection="0"/>
    <xf numFmtId="4" fontId="18" fillId="25" borderId="388">
      <alignment horizontal="right" vertical="center"/>
    </xf>
    <xf numFmtId="0" fontId="9" fillId="7" borderId="0" applyNumberFormat="0" applyBorder="0" applyAlignment="0" applyProtection="0"/>
    <xf numFmtId="4" fontId="21" fillId="0" borderId="388" applyFill="0" applyBorder="0" applyProtection="0">
      <alignment horizontal="right" vertical="center"/>
    </xf>
    <xf numFmtId="49" fontId="20" fillId="0" borderId="388" applyNumberFormat="0" applyFill="0" applyBorder="0" applyProtection="0">
      <alignment horizontal="left" vertical="center"/>
    </xf>
    <xf numFmtId="49" fontId="21" fillId="0" borderId="388" applyNumberFormat="0" applyFont="0" applyFill="0" applyBorder="0" applyProtection="0">
      <alignment horizontal="left" vertical="center" indent="2"/>
    </xf>
    <xf numFmtId="0" fontId="19" fillId="52" borderId="385" applyNumberFormat="0" applyFont="0" applyAlignment="0" applyProtection="0"/>
    <xf numFmtId="0" fontId="30" fillId="49" borderId="386" applyNumberFormat="0" applyAlignment="0" applyProtection="0"/>
    <xf numFmtId="0" fontId="21" fillId="0" borderId="391">
      <alignment horizontal="left" vertical="center" wrapText="1" indent="2"/>
    </xf>
    <xf numFmtId="0" fontId="45" fillId="36" borderId="384" applyNumberFormat="0" applyAlignment="0" applyProtection="0"/>
    <xf numFmtId="49" fontId="21" fillId="0" borderId="388" applyNumberFormat="0" applyFont="0" applyFill="0" applyBorder="0" applyProtection="0">
      <alignment horizontal="left" vertical="center" indent="2"/>
    </xf>
    <xf numFmtId="4" fontId="21" fillId="0" borderId="388" applyFill="0" applyBorder="0" applyProtection="0">
      <alignment horizontal="right" vertical="center"/>
    </xf>
    <xf numFmtId="0" fontId="37" fillId="0" borderId="387" applyNumberFormat="0" applyFill="0" applyAlignment="0" applyProtection="0"/>
    <xf numFmtId="0" fontId="18" fillId="27" borderId="388">
      <alignment horizontal="right" vertical="center"/>
    </xf>
    <xf numFmtId="0" fontId="9" fillId="19" borderId="0" applyNumberFormat="0" applyBorder="0" applyAlignment="0" applyProtection="0"/>
    <xf numFmtId="0" fontId="52" fillId="0" borderId="387" applyNumberFormat="0" applyFill="0" applyAlignment="0" applyProtection="0"/>
    <xf numFmtId="0" fontId="21" fillId="26" borderId="388"/>
    <xf numFmtId="0" fontId="45" fillId="36" borderId="384" applyNumberFormat="0" applyAlignment="0" applyProtection="0"/>
    <xf numFmtId="4" fontId="18" fillId="25" borderId="388">
      <alignment horizontal="right" vertical="center"/>
    </xf>
    <xf numFmtId="0" fontId="21" fillId="26" borderId="388"/>
    <xf numFmtId="0" fontId="18" fillId="27" borderId="388">
      <alignment horizontal="right" vertical="center"/>
    </xf>
    <xf numFmtId="49" fontId="21" fillId="0" borderId="389" applyNumberFormat="0" applyFont="0" applyFill="0" applyBorder="0" applyProtection="0">
      <alignment horizontal="left" vertical="center" indent="5"/>
    </xf>
    <xf numFmtId="0" fontId="9" fillId="19" borderId="0" applyNumberFormat="0" applyBorder="0" applyAlignment="0" applyProtection="0"/>
    <xf numFmtId="0" fontId="36" fillId="36" borderId="384" applyNumberFormat="0" applyAlignment="0" applyProtection="0"/>
    <xf numFmtId="0" fontId="21" fillId="26" borderId="388"/>
    <xf numFmtId="0" fontId="23" fillId="25" borderId="388">
      <alignment horizontal="right" vertical="center"/>
    </xf>
    <xf numFmtId="0" fontId="18" fillId="27" borderId="388">
      <alignment horizontal="right" vertical="center"/>
    </xf>
    <xf numFmtId="4" fontId="18" fillId="27" borderId="389">
      <alignment horizontal="right" vertical="center"/>
    </xf>
    <xf numFmtId="0" fontId="1" fillId="14" borderId="0" applyNumberFormat="0" applyBorder="0" applyAlignment="0" applyProtection="0"/>
    <xf numFmtId="0" fontId="36" fillId="36" borderId="384" applyNumberFormat="0" applyAlignment="0" applyProtection="0"/>
    <xf numFmtId="0" fontId="45" fillId="36" borderId="384" applyNumberFormat="0" applyAlignment="0" applyProtection="0"/>
    <xf numFmtId="0" fontId="52" fillId="0" borderId="387" applyNumberFormat="0" applyFill="0" applyAlignment="0" applyProtection="0"/>
    <xf numFmtId="49" fontId="20" fillId="0" borderId="388" applyNumberFormat="0" applyFill="0" applyBorder="0" applyProtection="0">
      <alignment horizontal="left" vertical="center"/>
    </xf>
    <xf numFmtId="0" fontId="30" fillId="49" borderId="386" applyNumberFormat="0" applyAlignment="0" applyProtection="0"/>
    <xf numFmtId="0" fontId="32" fillId="49" borderId="384" applyNumberFormat="0" applyAlignment="0" applyProtection="0"/>
    <xf numFmtId="0" fontId="37" fillId="0" borderId="387" applyNumberFormat="0" applyFill="0" applyAlignment="0" applyProtection="0"/>
    <xf numFmtId="0" fontId="36" fillId="36" borderId="384" applyNumberFormat="0" applyAlignment="0" applyProtection="0"/>
    <xf numFmtId="0" fontId="33" fillId="49" borderId="384" applyNumberFormat="0" applyAlignment="0" applyProtection="0"/>
    <xf numFmtId="0" fontId="21" fillId="26" borderId="388"/>
    <xf numFmtId="49" fontId="20" fillId="0" borderId="388" applyNumberFormat="0" applyFill="0" applyBorder="0" applyProtection="0">
      <alignment horizontal="left" vertical="center"/>
    </xf>
    <xf numFmtId="0" fontId="52" fillId="0" borderId="387" applyNumberFormat="0" applyFill="0" applyAlignment="0" applyProtection="0"/>
    <xf numFmtId="0" fontId="21" fillId="27" borderId="391">
      <alignment horizontal="left" vertical="center" wrapText="1" indent="2"/>
    </xf>
    <xf numFmtId="4" fontId="21" fillId="0" borderId="388" applyFill="0" applyBorder="0" applyProtection="0">
      <alignment horizontal="right" vertical="center"/>
    </xf>
    <xf numFmtId="0" fontId="21" fillId="25" borderId="389">
      <alignment horizontal="left" vertical="center"/>
    </xf>
    <xf numFmtId="0" fontId="21" fillId="27" borderId="391">
      <alignment horizontal="left" vertical="center" wrapText="1" indent="2"/>
    </xf>
    <xf numFmtId="0" fontId="18" fillId="27" borderId="389">
      <alignment horizontal="right" vertical="center"/>
    </xf>
    <xf numFmtId="0" fontId="9" fillId="13" borderId="0" applyNumberFormat="0" applyBorder="0" applyAlignment="0" applyProtection="0"/>
    <xf numFmtId="0" fontId="18" fillId="25" borderId="388">
      <alignment horizontal="right" vertical="center"/>
    </xf>
    <xf numFmtId="0" fontId="33" fillId="49" borderId="384" applyNumberFormat="0" applyAlignment="0" applyProtection="0"/>
    <xf numFmtId="0" fontId="37" fillId="0" borderId="387" applyNumberFormat="0" applyFill="0" applyAlignment="0" applyProtection="0"/>
    <xf numFmtId="4" fontId="18" fillId="27" borderId="388">
      <alignment horizontal="right" vertical="center"/>
    </xf>
    <xf numFmtId="0" fontId="18" fillId="27" borderId="388">
      <alignment horizontal="right" vertical="center"/>
    </xf>
    <xf numFmtId="0" fontId="21" fillId="0" borderId="391">
      <alignment horizontal="left" vertical="center" wrapText="1" indent="2"/>
    </xf>
    <xf numFmtId="4" fontId="18" fillId="25" borderId="388">
      <alignment horizontal="right" vertical="center"/>
    </xf>
    <xf numFmtId="49" fontId="20" fillId="0" borderId="388" applyNumberFormat="0" applyFill="0" applyBorder="0" applyProtection="0">
      <alignment horizontal="left" vertical="center"/>
    </xf>
    <xf numFmtId="0" fontId="37" fillId="0" borderId="387" applyNumberFormat="0" applyFill="0" applyAlignment="0" applyProtection="0"/>
    <xf numFmtId="4" fontId="21" fillId="26" borderId="388"/>
    <xf numFmtId="0" fontId="21" fillId="27" borderId="391">
      <alignment horizontal="left" vertical="center" wrapText="1" indent="2"/>
    </xf>
    <xf numFmtId="0" fontId="1" fillId="5" borderId="0" applyNumberFormat="0" applyBorder="0" applyAlignment="0" applyProtection="0"/>
    <xf numFmtId="4" fontId="23" fillId="25" borderId="388">
      <alignment horizontal="right" vertical="center"/>
    </xf>
    <xf numFmtId="0" fontId="36" fillId="36" borderId="384" applyNumberFormat="0" applyAlignment="0" applyProtection="0"/>
    <xf numFmtId="0" fontId="37" fillId="0" borderId="387" applyNumberFormat="0" applyFill="0" applyAlignment="0" applyProtection="0"/>
    <xf numFmtId="4" fontId="21" fillId="26" borderId="388"/>
    <xf numFmtId="4" fontId="18" fillId="27" borderId="388">
      <alignment horizontal="right" vertical="center"/>
    </xf>
    <xf numFmtId="0" fontId="21" fillId="0" borderId="388">
      <alignment horizontal="right" vertical="center"/>
    </xf>
    <xf numFmtId="0" fontId="45" fillId="36" borderId="384" applyNumberFormat="0" applyAlignment="0" applyProtection="0"/>
    <xf numFmtId="0" fontId="32" fillId="49" borderId="384" applyNumberFormat="0" applyAlignment="0" applyProtection="0"/>
    <xf numFmtId="0" fontId="23" fillId="25" borderId="388">
      <alignment horizontal="right" vertical="center"/>
    </xf>
    <xf numFmtId="4" fontId="18" fillId="27" borderId="388">
      <alignment horizontal="right" vertical="center"/>
    </xf>
    <xf numFmtId="0" fontId="21" fillId="25" borderId="389">
      <alignment horizontal="left" vertical="center"/>
    </xf>
    <xf numFmtId="4" fontId="18" fillId="27" borderId="390">
      <alignment horizontal="right" vertical="center"/>
    </xf>
    <xf numFmtId="4" fontId="21" fillId="0" borderId="388" applyFill="0" applyBorder="0" applyProtection="0">
      <alignment horizontal="right" vertical="center"/>
    </xf>
    <xf numFmtId="0" fontId="30" fillId="49" borderId="386" applyNumberFormat="0" applyAlignment="0" applyProtection="0"/>
    <xf numFmtId="0" fontId="52" fillId="0" borderId="387" applyNumberFormat="0" applyFill="0" applyAlignment="0" applyProtection="0"/>
    <xf numFmtId="49" fontId="21" fillId="0" borderId="388" applyNumberFormat="0" applyFont="0" applyFill="0" applyBorder="0" applyProtection="0">
      <alignment horizontal="left" vertical="center" indent="2"/>
    </xf>
    <xf numFmtId="0" fontId="21" fillId="26" borderId="388"/>
    <xf numFmtId="0" fontId="21" fillId="0" borderId="391">
      <alignment horizontal="left" vertical="center" wrapText="1" indent="2"/>
    </xf>
    <xf numFmtId="0" fontId="33" fillId="49" borderId="384" applyNumberFormat="0" applyAlignment="0" applyProtection="0"/>
    <xf numFmtId="0" fontId="36" fillId="36" borderId="384" applyNumberFormat="0" applyAlignment="0" applyProtection="0"/>
    <xf numFmtId="0" fontId="36" fillId="36" borderId="384" applyNumberFormat="0" applyAlignment="0" applyProtection="0"/>
    <xf numFmtId="0" fontId="21" fillId="27" borderId="391">
      <alignment horizontal="left" vertical="center" wrapText="1" indent="2"/>
    </xf>
    <xf numFmtId="0" fontId="21" fillId="0" borderId="391">
      <alignment horizontal="left" vertical="center" wrapText="1" indent="2"/>
    </xf>
    <xf numFmtId="0" fontId="45" fillId="36" borderId="384" applyNumberFormat="0" applyAlignment="0" applyProtection="0"/>
    <xf numFmtId="0" fontId="30" fillId="49" borderId="386" applyNumberFormat="0" applyAlignment="0" applyProtection="0"/>
    <xf numFmtId="0" fontId="27" fillId="52" borderId="385" applyNumberFormat="0" applyFont="0" applyAlignment="0" applyProtection="0"/>
    <xf numFmtId="4" fontId="21" fillId="0" borderId="388">
      <alignment horizontal="right" vertical="center"/>
    </xf>
    <xf numFmtId="0" fontId="37" fillId="0" borderId="387" applyNumberFormat="0" applyFill="0" applyAlignment="0" applyProtection="0"/>
    <xf numFmtId="0" fontId="45" fillId="36" borderId="384" applyNumberFormat="0" applyAlignment="0" applyProtection="0"/>
    <xf numFmtId="0" fontId="49" fillId="49" borderId="386" applyNumberFormat="0" applyAlignment="0" applyProtection="0"/>
    <xf numFmtId="0" fontId="21" fillId="25" borderId="389">
      <alignment horizontal="left" vertical="center"/>
    </xf>
    <xf numFmtId="4" fontId="23" fillId="25" borderId="388">
      <alignment horizontal="right" vertical="center"/>
    </xf>
    <xf numFmtId="4" fontId="23" fillId="25" borderId="388">
      <alignment horizontal="right" vertical="center"/>
    </xf>
    <xf numFmtId="0" fontId="49" fillId="49" borderId="386" applyNumberFormat="0" applyAlignment="0" applyProtection="0"/>
    <xf numFmtId="167" fontId="21" fillId="53" borderId="388" applyNumberFormat="0" applyFont="0" applyBorder="0" applyAlignment="0" applyProtection="0">
      <alignment horizontal="right" vertical="center"/>
    </xf>
    <xf numFmtId="4" fontId="18" fillId="27" borderId="389">
      <alignment horizontal="right" vertical="center"/>
    </xf>
    <xf numFmtId="49" fontId="21" fillId="0" borderId="388" applyNumberFormat="0" applyFont="0" applyFill="0" applyBorder="0" applyProtection="0">
      <alignment horizontal="left" vertical="center" indent="2"/>
    </xf>
    <xf numFmtId="0" fontId="45" fillId="36" borderId="384" applyNumberFormat="0" applyAlignment="0" applyProtection="0"/>
    <xf numFmtId="0" fontId="49" fillId="49" borderId="386" applyNumberFormat="0" applyAlignment="0" applyProtection="0"/>
    <xf numFmtId="0" fontId="52" fillId="0" borderId="387" applyNumberFormat="0" applyFill="0" applyAlignment="0" applyProtection="0"/>
    <xf numFmtId="4" fontId="18" fillId="27" borderId="390">
      <alignment horizontal="right" vertical="center"/>
    </xf>
    <xf numFmtId="4" fontId="18" fillId="25" borderId="388">
      <alignment horizontal="right" vertical="center"/>
    </xf>
    <xf numFmtId="0" fontId="45" fillId="36" borderId="384" applyNumberFormat="0" applyAlignment="0" applyProtection="0"/>
    <xf numFmtId="0" fontId="32" fillId="49" borderId="384" applyNumberFormat="0" applyAlignment="0" applyProtection="0"/>
    <xf numFmtId="0" fontId="49" fillId="49" borderId="386" applyNumberFormat="0" applyAlignment="0" applyProtection="0"/>
    <xf numFmtId="0" fontId="9" fillId="13" borderId="0" applyNumberFormat="0" applyBorder="0" applyAlignment="0" applyProtection="0"/>
    <xf numFmtId="0" fontId="33" fillId="49" borderId="384" applyNumberFormat="0" applyAlignment="0" applyProtection="0"/>
    <xf numFmtId="0" fontId="21" fillId="26" borderId="388"/>
    <xf numFmtId="0" fontId="18" fillId="27" borderId="388">
      <alignment horizontal="right" vertical="center"/>
    </xf>
    <xf numFmtId="0" fontId="8" fillId="0" borderId="3" applyNumberFormat="0" applyFill="0" applyAlignment="0" applyProtection="0"/>
    <xf numFmtId="0" fontId="36" fillId="36" borderId="384" applyNumberFormat="0" applyAlignment="0" applyProtection="0"/>
    <xf numFmtId="0" fontId="18" fillId="27" borderId="388">
      <alignment horizontal="right" vertical="center"/>
    </xf>
    <xf numFmtId="49" fontId="21" fillId="0" borderId="389" applyNumberFormat="0" applyFont="0" applyFill="0" applyBorder="0" applyProtection="0">
      <alignment horizontal="left" vertical="center" indent="5"/>
    </xf>
    <xf numFmtId="0" fontId="1" fillId="20" borderId="0" applyNumberFormat="0" applyBorder="0" applyAlignment="0" applyProtection="0"/>
    <xf numFmtId="0" fontId="19" fillId="52" borderId="385" applyNumberFormat="0" applyFont="0" applyAlignment="0" applyProtection="0"/>
    <xf numFmtId="0" fontId="21" fillId="0" borderId="388" applyNumberFormat="0" applyFill="0" applyAlignment="0" applyProtection="0"/>
    <xf numFmtId="4" fontId="21" fillId="0" borderId="388" applyFill="0" applyBorder="0" applyProtection="0">
      <alignment horizontal="right" vertical="center"/>
    </xf>
    <xf numFmtId="4" fontId="21" fillId="26" borderId="388"/>
    <xf numFmtId="0" fontId="32" fillId="49" borderId="384" applyNumberFormat="0" applyAlignment="0" applyProtection="0"/>
    <xf numFmtId="0" fontId="36" fillId="36" borderId="384" applyNumberFormat="0" applyAlignment="0" applyProtection="0"/>
    <xf numFmtId="49" fontId="20" fillId="0" borderId="388" applyNumberFormat="0" applyFill="0" applyBorder="0" applyProtection="0">
      <alignment horizontal="left" vertical="center"/>
    </xf>
    <xf numFmtId="0" fontId="18" fillId="27" borderId="388">
      <alignment horizontal="right" vertical="center"/>
    </xf>
    <xf numFmtId="167" fontId="21" fillId="53" borderId="388" applyNumberFormat="0" applyFont="0" applyBorder="0" applyAlignment="0" applyProtection="0">
      <alignment horizontal="right" vertical="center"/>
    </xf>
    <xf numFmtId="0" fontId="21" fillId="0" borderId="388">
      <alignment horizontal="right" vertical="center"/>
    </xf>
    <xf numFmtId="0" fontId="4" fillId="4" borderId="2" applyNumberFormat="0" applyAlignment="0" applyProtection="0"/>
    <xf numFmtId="4" fontId="21" fillId="0" borderId="388">
      <alignment horizontal="right" vertical="center"/>
    </xf>
    <xf numFmtId="0" fontId="1" fillId="9" borderId="0" applyNumberFormat="0" applyBorder="0" applyAlignment="0" applyProtection="0"/>
    <xf numFmtId="0" fontId="21" fillId="0" borderId="391">
      <alignment horizontal="left" vertical="center" wrapText="1" indent="2"/>
    </xf>
    <xf numFmtId="0" fontId="49" fillId="49" borderId="386" applyNumberFormat="0" applyAlignment="0" applyProtection="0"/>
    <xf numFmtId="0" fontId="23" fillId="25" borderId="388">
      <alignment horizontal="right" vertical="center"/>
    </xf>
    <xf numFmtId="0" fontId="18" fillId="25" borderId="388">
      <alignment horizontal="right" vertical="center"/>
    </xf>
    <xf numFmtId="0" fontId="1" fillId="21" borderId="0" applyNumberFormat="0" applyBorder="0" applyAlignment="0" applyProtection="0"/>
    <xf numFmtId="0" fontId="1" fillId="12" borderId="0" applyNumberFormat="0" applyBorder="0" applyAlignment="0" applyProtection="0"/>
    <xf numFmtId="0" fontId="9" fillId="19"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52" fillId="0" borderId="387" applyNumberFormat="0" applyFill="0" applyAlignment="0" applyProtection="0"/>
    <xf numFmtId="0" fontId="9" fillId="16" borderId="0" applyNumberFormat="0" applyBorder="0" applyAlignment="0" applyProtection="0"/>
    <xf numFmtId="0" fontId="45" fillId="36" borderId="384" applyNumberFormat="0" applyAlignment="0" applyProtection="0"/>
    <xf numFmtId="0" fontId="1" fillId="14" borderId="0" applyNumberFormat="0" applyBorder="0" applyAlignment="0" applyProtection="0"/>
    <xf numFmtId="0" fontId="9" fillId="13"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9" fillId="7" borderId="0" applyNumberFormat="0" applyBorder="0" applyAlignment="0" applyProtection="0"/>
    <xf numFmtId="0" fontId="7" fillId="0" borderId="0" applyNumberFormat="0" applyFill="0" applyBorder="0" applyAlignment="0" applyProtection="0"/>
    <xf numFmtId="0" fontId="8" fillId="0" borderId="3" applyNumberFormat="0" applyFill="0" applyAlignment="0" applyProtection="0"/>
    <xf numFmtId="0" fontId="6" fillId="0" borderId="0" applyNumberFormat="0" applyFill="0" applyBorder="0" applyAlignment="0" applyProtection="0"/>
    <xf numFmtId="0" fontId="27" fillId="52" borderId="385" applyNumberFormat="0" applyFont="0" applyAlignment="0" applyProtection="0"/>
    <xf numFmtId="0" fontId="45" fillId="36" borderId="384" applyNumberFormat="0" applyAlignment="0" applyProtection="0"/>
    <xf numFmtId="0" fontId="21" fillId="27" borderId="391">
      <alignment horizontal="left" vertical="center" wrapText="1" indent="2"/>
    </xf>
    <xf numFmtId="0" fontId="21" fillId="26" borderId="388"/>
    <xf numFmtId="0" fontId="21" fillId="26" borderId="388"/>
    <xf numFmtId="0" fontId="52" fillId="0" borderId="387" applyNumberFormat="0" applyFill="0" applyAlignment="0" applyProtection="0"/>
    <xf numFmtId="4" fontId="18" fillId="27" borderId="388">
      <alignment horizontal="right" vertical="center"/>
    </xf>
    <xf numFmtId="0" fontId="21" fillId="26" borderId="388"/>
    <xf numFmtId="0" fontId="32" fillId="49" borderId="384" applyNumberFormat="0" applyAlignment="0" applyProtection="0"/>
    <xf numFmtId="0" fontId="18" fillId="25" borderId="388">
      <alignment horizontal="right" vertical="center"/>
    </xf>
    <xf numFmtId="0" fontId="21" fillId="0" borderId="388">
      <alignment horizontal="right" vertical="center"/>
    </xf>
    <xf numFmtId="0" fontId="52" fillId="0" borderId="387" applyNumberFormat="0" applyFill="0" applyAlignment="0" applyProtection="0"/>
    <xf numFmtId="0" fontId="21" fillId="25" borderId="389">
      <alignment horizontal="left" vertical="center"/>
    </xf>
    <xf numFmtId="0" fontId="45" fillId="36" borderId="384" applyNumberFormat="0" applyAlignment="0" applyProtection="0"/>
    <xf numFmtId="167" fontId="21" fillId="53" borderId="388" applyNumberFormat="0" applyFont="0" applyBorder="0" applyAlignment="0" applyProtection="0">
      <alignment horizontal="right" vertical="center"/>
    </xf>
    <xf numFmtId="0" fontId="27" fillId="52" borderId="385" applyNumberFormat="0" applyFont="0" applyAlignment="0" applyProtection="0"/>
    <xf numFmtId="0" fontId="21" fillId="0" borderId="391">
      <alignment horizontal="left" vertical="center" wrapText="1" indent="2"/>
    </xf>
    <xf numFmtId="4" fontId="21" fillId="26" borderId="388"/>
    <xf numFmtId="49" fontId="20" fillId="0" borderId="388" applyNumberFormat="0" applyFill="0" applyBorder="0" applyProtection="0">
      <alignment horizontal="left" vertical="center"/>
    </xf>
    <xf numFmtId="0" fontId="21" fillId="0" borderId="388">
      <alignment horizontal="right" vertical="center"/>
    </xf>
    <xf numFmtId="4" fontId="18" fillId="27" borderId="390">
      <alignment horizontal="right" vertical="center"/>
    </xf>
    <xf numFmtId="4" fontId="18" fillId="27" borderId="388">
      <alignment horizontal="right" vertical="center"/>
    </xf>
    <xf numFmtId="4" fontId="18" fillId="27" borderId="388">
      <alignment horizontal="right" vertical="center"/>
    </xf>
    <xf numFmtId="0" fontId="23" fillId="25" borderId="388">
      <alignment horizontal="right" vertical="center"/>
    </xf>
    <xf numFmtId="0" fontId="18" fillId="25" borderId="388">
      <alignment horizontal="right" vertical="center"/>
    </xf>
    <xf numFmtId="49" fontId="21" fillId="0" borderId="388" applyNumberFormat="0" applyFont="0" applyFill="0" applyBorder="0" applyProtection="0">
      <alignment horizontal="left" vertical="center" indent="2"/>
    </xf>
    <xf numFmtId="0" fontId="45" fillId="36" borderId="384" applyNumberFormat="0" applyAlignment="0" applyProtection="0"/>
    <xf numFmtId="0" fontId="30" fillId="49" borderId="386" applyNumberFormat="0" applyAlignment="0" applyProtection="0"/>
    <xf numFmtId="49" fontId="21" fillId="0" borderId="388" applyNumberFormat="0" applyFont="0" applyFill="0" applyBorder="0" applyProtection="0">
      <alignment horizontal="left" vertical="center" indent="2"/>
    </xf>
    <xf numFmtId="0" fontId="36" fillId="36" borderId="384" applyNumberFormat="0" applyAlignment="0" applyProtection="0"/>
    <xf numFmtId="4" fontId="21" fillId="0" borderId="388" applyFill="0" applyBorder="0" applyProtection="0">
      <alignment horizontal="right" vertical="center"/>
    </xf>
    <xf numFmtId="0" fontId="33" fillId="49" borderId="384" applyNumberFormat="0" applyAlignment="0" applyProtection="0"/>
    <xf numFmtId="0" fontId="52" fillId="0" borderId="387" applyNumberFormat="0" applyFill="0" applyAlignment="0" applyProtection="0"/>
    <xf numFmtId="0" fontId="49" fillId="49" borderId="386" applyNumberFormat="0" applyAlignment="0" applyProtection="0"/>
    <xf numFmtId="0" fontId="21" fillId="0" borderId="388" applyNumberFormat="0" applyFill="0" applyAlignment="0" applyProtection="0"/>
    <xf numFmtId="4" fontId="21" fillId="0" borderId="388">
      <alignment horizontal="right" vertical="center"/>
    </xf>
    <xf numFmtId="0" fontId="21" fillId="0" borderId="388">
      <alignment horizontal="right" vertical="center"/>
    </xf>
    <xf numFmtId="0" fontId="45" fillId="36" borderId="384" applyNumberFormat="0" applyAlignment="0" applyProtection="0"/>
    <xf numFmtId="0" fontId="30" fillId="49" borderId="386" applyNumberFormat="0" applyAlignment="0" applyProtection="0"/>
    <xf numFmtId="0" fontId="32" fillId="49" borderId="384" applyNumberFormat="0" applyAlignment="0" applyProtection="0"/>
    <xf numFmtId="0" fontId="21" fillId="27" borderId="391">
      <alignment horizontal="left" vertical="center" wrapText="1" indent="2"/>
    </xf>
    <xf numFmtId="0" fontId="33" fillId="49" borderId="384" applyNumberFormat="0" applyAlignment="0" applyProtection="0"/>
    <xf numFmtId="0" fontId="33" fillId="49" borderId="384" applyNumberFormat="0" applyAlignment="0" applyProtection="0"/>
    <xf numFmtId="4" fontId="18" fillId="27" borderId="389">
      <alignment horizontal="right" vertical="center"/>
    </xf>
    <xf numFmtId="0" fontId="18" fillId="27" borderId="389">
      <alignment horizontal="right" vertical="center"/>
    </xf>
    <xf numFmtId="0" fontId="18" fillId="27" borderId="388">
      <alignment horizontal="right" vertical="center"/>
    </xf>
    <xf numFmtId="4" fontId="23" fillId="25" borderId="388">
      <alignment horizontal="right" vertical="center"/>
    </xf>
    <xf numFmtId="0" fontId="36" fillId="36" borderId="384" applyNumberFormat="0" applyAlignment="0" applyProtection="0"/>
    <xf numFmtId="0" fontId="37" fillId="0" borderId="387" applyNumberFormat="0" applyFill="0" applyAlignment="0" applyProtection="0"/>
    <xf numFmtId="0" fontId="52" fillId="0" borderId="387" applyNumberFormat="0" applyFill="0" applyAlignment="0" applyProtection="0"/>
    <xf numFmtId="0" fontId="27" fillId="52" borderId="385" applyNumberFormat="0" applyFont="0" applyAlignment="0" applyProtection="0"/>
    <xf numFmtId="0" fontId="45" fillId="36" borderId="384" applyNumberFormat="0" applyAlignment="0" applyProtection="0"/>
    <xf numFmtId="49" fontId="20" fillId="0" borderId="388" applyNumberFormat="0" applyFill="0" applyBorder="0" applyProtection="0">
      <alignment horizontal="left" vertical="center"/>
    </xf>
    <xf numFmtId="0" fontId="21" fillId="27" borderId="391">
      <alignment horizontal="left" vertical="center" wrapText="1" indent="2"/>
    </xf>
    <xf numFmtId="0" fontId="33" fillId="49" borderId="384" applyNumberFormat="0" applyAlignment="0" applyProtection="0"/>
    <xf numFmtId="0" fontId="21" fillId="0" borderId="391">
      <alignment horizontal="left" vertical="center" wrapText="1" indent="2"/>
    </xf>
    <xf numFmtId="0" fontId="27" fillId="52" borderId="385" applyNumberFormat="0" applyFont="0" applyAlignment="0" applyProtection="0"/>
    <xf numFmtId="0" fontId="19" fillId="52" borderId="385" applyNumberFormat="0" applyFont="0" applyAlignment="0" applyProtection="0"/>
    <xf numFmtId="0" fontId="49" fillId="49" borderId="386" applyNumberFormat="0" applyAlignment="0" applyProtection="0"/>
    <xf numFmtId="0" fontId="52" fillId="0" borderId="387" applyNumberFormat="0" applyFill="0" applyAlignment="0" applyProtection="0"/>
    <xf numFmtId="4" fontId="21" fillId="26" borderId="388"/>
    <xf numFmtId="0" fontId="18" fillId="27" borderId="388">
      <alignment horizontal="right" vertical="center"/>
    </xf>
    <xf numFmtId="0" fontId="52" fillId="0" borderId="387" applyNumberFormat="0" applyFill="0" applyAlignment="0" applyProtection="0"/>
    <xf numFmtId="4" fontId="18" fillId="27" borderId="390">
      <alignment horizontal="right" vertical="center"/>
    </xf>
    <xf numFmtId="0" fontId="32" fillId="49" borderId="384" applyNumberFormat="0" applyAlignment="0" applyProtection="0"/>
    <xf numFmtId="0" fontId="18" fillId="27" borderId="389">
      <alignment horizontal="right" vertical="center"/>
    </xf>
    <xf numFmtId="0" fontId="33" fillId="49" borderId="384" applyNumberFormat="0" applyAlignment="0" applyProtection="0"/>
    <xf numFmtId="0" fontId="37" fillId="0" borderId="387" applyNumberFormat="0" applyFill="0" applyAlignment="0" applyProtection="0"/>
    <xf numFmtId="0" fontId="27" fillId="52" borderId="385" applyNumberFormat="0" applyFont="0" applyAlignment="0" applyProtection="0"/>
    <xf numFmtId="4" fontId="18" fillId="27" borderId="389">
      <alignment horizontal="right" vertical="center"/>
    </xf>
    <xf numFmtId="0" fontId="21" fillId="27" borderId="391">
      <alignment horizontal="left" vertical="center" wrapText="1" indent="2"/>
    </xf>
    <xf numFmtId="0" fontId="21" fillId="26" borderId="388"/>
    <xf numFmtId="167" fontId="21" fillId="53" borderId="388" applyNumberFormat="0" applyFont="0" applyBorder="0" applyAlignment="0" applyProtection="0">
      <alignment horizontal="right" vertical="center"/>
    </xf>
    <xf numFmtId="0" fontId="21" fillId="0" borderId="388" applyNumberFormat="0" applyFill="0" applyAlignment="0" applyProtection="0"/>
    <xf numFmtId="4" fontId="21" fillId="0" borderId="388" applyFill="0" applyBorder="0" applyProtection="0">
      <alignment horizontal="right" vertical="center"/>
    </xf>
    <xf numFmtId="4" fontId="18" fillId="25" borderId="388">
      <alignment horizontal="right" vertical="center"/>
    </xf>
    <xf numFmtId="0" fontId="37" fillId="0" borderId="387" applyNumberFormat="0" applyFill="0" applyAlignment="0" applyProtection="0"/>
    <xf numFmtId="49" fontId="20" fillId="0" borderId="388" applyNumberFormat="0" applyFill="0" applyBorder="0" applyProtection="0">
      <alignment horizontal="left" vertical="center"/>
    </xf>
    <xf numFmtId="49" fontId="21" fillId="0" borderId="389" applyNumberFormat="0" applyFont="0" applyFill="0" applyBorder="0" applyProtection="0">
      <alignment horizontal="left" vertical="center" indent="5"/>
    </xf>
    <xf numFmtId="0" fontId="21" fillId="25" borderId="389">
      <alignment horizontal="left" vertical="center"/>
    </xf>
    <xf numFmtId="0" fontId="33" fillId="49" borderId="384" applyNumberFormat="0" applyAlignment="0" applyProtection="0"/>
    <xf numFmtId="4" fontId="18" fillId="27" borderId="390">
      <alignment horizontal="right" vertical="center"/>
    </xf>
    <xf numFmtId="0" fontId="45" fillId="36" borderId="384" applyNumberFormat="0" applyAlignment="0" applyProtection="0"/>
    <xf numFmtId="0" fontId="45" fillId="36" borderId="384" applyNumberFormat="0" applyAlignment="0" applyProtection="0"/>
    <xf numFmtId="0" fontId="27" fillId="52" borderId="385" applyNumberFormat="0" applyFont="0" applyAlignment="0" applyProtection="0"/>
    <xf numFmtId="0" fontId="49" fillId="49" borderId="386" applyNumberFormat="0" applyAlignment="0" applyProtection="0"/>
    <xf numFmtId="0" fontId="52" fillId="0" borderId="387" applyNumberFormat="0" applyFill="0" applyAlignment="0" applyProtection="0"/>
    <xf numFmtId="0" fontId="18" fillId="27" borderId="388">
      <alignment horizontal="right" vertical="center"/>
    </xf>
    <xf numFmtId="0" fontId="19" fillId="52" borderId="385" applyNumberFormat="0" applyFont="0" applyAlignment="0" applyProtection="0"/>
    <xf numFmtId="4" fontId="21" fillId="0" borderId="388">
      <alignment horizontal="right" vertical="center"/>
    </xf>
    <xf numFmtId="0" fontId="52" fillId="0" borderId="387" applyNumberFormat="0" applyFill="0" applyAlignment="0" applyProtection="0"/>
    <xf numFmtId="0" fontId="18" fillId="27" borderId="388">
      <alignment horizontal="right" vertical="center"/>
    </xf>
    <xf numFmtId="0" fontId="18" fillId="27" borderId="388">
      <alignment horizontal="right" vertical="center"/>
    </xf>
    <xf numFmtId="4" fontId="23" fillId="25" borderId="388">
      <alignment horizontal="right" vertical="center"/>
    </xf>
    <xf numFmtId="0" fontId="18" fillId="25" borderId="388">
      <alignment horizontal="right" vertical="center"/>
    </xf>
    <xf numFmtId="4" fontId="18" fillId="25" borderId="388">
      <alignment horizontal="right" vertical="center"/>
    </xf>
    <xf numFmtId="0" fontId="23" fillId="25" borderId="388">
      <alignment horizontal="right" vertical="center"/>
    </xf>
    <xf numFmtId="4" fontId="23" fillId="25" borderId="388">
      <alignment horizontal="right" vertical="center"/>
    </xf>
    <xf numFmtId="0" fontId="18" fillId="27" borderId="388">
      <alignment horizontal="right" vertical="center"/>
    </xf>
    <xf numFmtId="4" fontId="18" fillId="27" borderId="388">
      <alignment horizontal="right" vertical="center"/>
    </xf>
    <xf numFmtId="0" fontId="18" fillId="27" borderId="388">
      <alignment horizontal="right" vertical="center"/>
    </xf>
    <xf numFmtId="4" fontId="18" fillId="27" borderId="388">
      <alignment horizontal="right" vertical="center"/>
    </xf>
    <xf numFmtId="0" fontId="18" fillId="27" borderId="389">
      <alignment horizontal="right" vertical="center"/>
    </xf>
    <xf numFmtId="4" fontId="18" fillId="27" borderId="389">
      <alignment horizontal="right" vertical="center"/>
    </xf>
    <xf numFmtId="0" fontId="18" fillId="27" borderId="390">
      <alignment horizontal="right" vertical="center"/>
    </xf>
    <xf numFmtId="4" fontId="18" fillId="27" borderId="390">
      <alignment horizontal="right" vertical="center"/>
    </xf>
    <xf numFmtId="0" fontId="33" fillId="49" borderId="384" applyNumberFormat="0" applyAlignment="0" applyProtection="0"/>
    <xf numFmtId="0" fontId="21" fillId="27" borderId="391">
      <alignment horizontal="left" vertical="center" wrapText="1" indent="2"/>
    </xf>
    <xf numFmtId="0" fontId="21" fillId="0" borderId="391">
      <alignment horizontal="left" vertical="center" wrapText="1" indent="2"/>
    </xf>
    <xf numFmtId="0" fontId="21" fillId="25" borderId="389">
      <alignment horizontal="left" vertical="center"/>
    </xf>
    <xf numFmtId="0" fontId="45" fillId="36" borderId="384" applyNumberFormat="0" applyAlignment="0" applyProtection="0"/>
    <xf numFmtId="0" fontId="21" fillId="0" borderId="388">
      <alignment horizontal="right" vertical="center"/>
    </xf>
    <xf numFmtId="4" fontId="21" fillId="0" borderId="388">
      <alignment horizontal="right" vertical="center"/>
    </xf>
    <xf numFmtId="0" fontId="21" fillId="0" borderId="388" applyNumberFormat="0" applyFill="0" applyAlignment="0" applyProtection="0"/>
    <xf numFmtId="0" fontId="49" fillId="49" borderId="386" applyNumberFormat="0" applyAlignment="0" applyProtection="0"/>
    <xf numFmtId="167" fontId="21" fillId="53" borderId="388" applyNumberFormat="0" applyFont="0" applyBorder="0" applyAlignment="0" applyProtection="0">
      <alignment horizontal="right" vertical="center"/>
    </xf>
    <xf numFmtId="0" fontId="21" fillId="26" borderId="388"/>
    <xf numFmtId="4" fontId="21" fillId="26" borderId="388"/>
    <xf numFmtId="0" fontId="52" fillId="0" borderId="387" applyNumberFormat="0" applyFill="0" applyAlignment="0" applyProtection="0"/>
    <xf numFmtId="0" fontId="19" fillId="52" borderId="385" applyNumberFormat="0" applyFont="0" applyAlignment="0" applyProtection="0"/>
    <xf numFmtId="0" fontId="27" fillId="52" borderId="385" applyNumberFormat="0" applyFont="0" applyAlignment="0" applyProtection="0"/>
    <xf numFmtId="0" fontId="21" fillId="0" borderId="388" applyNumberFormat="0" applyFill="0" applyAlignment="0" applyProtection="0"/>
    <xf numFmtId="0" fontId="37" fillId="0" borderId="387" applyNumberFormat="0" applyFill="0" applyAlignment="0" applyProtection="0"/>
    <xf numFmtId="0" fontId="52" fillId="0" borderId="387" applyNumberFormat="0" applyFill="0" applyAlignment="0" applyProtection="0"/>
    <xf numFmtId="0" fontId="36" fillId="36" borderId="384" applyNumberFormat="0" applyAlignment="0" applyProtection="0"/>
    <xf numFmtId="0" fontId="33" fillId="49" borderId="384" applyNumberFormat="0" applyAlignment="0" applyProtection="0"/>
    <xf numFmtId="4" fontId="23" fillId="25" borderId="388">
      <alignment horizontal="right" vertical="center"/>
    </xf>
    <xf numFmtId="0" fontId="18" fillId="25" borderId="388">
      <alignment horizontal="right" vertical="center"/>
    </xf>
    <xf numFmtId="167" fontId="21" fillId="53" borderId="388" applyNumberFormat="0" applyFont="0" applyBorder="0" applyAlignment="0" applyProtection="0">
      <alignment horizontal="right" vertical="center"/>
    </xf>
    <xf numFmtId="0" fontId="37" fillId="0" borderId="387" applyNumberFormat="0" applyFill="0" applyAlignment="0" applyProtection="0"/>
    <xf numFmtId="49" fontId="21" fillId="0" borderId="388" applyNumberFormat="0" applyFont="0" applyFill="0" applyBorder="0" applyProtection="0">
      <alignment horizontal="left" vertical="center" indent="2"/>
    </xf>
    <xf numFmtId="49" fontId="21" fillId="0" borderId="389" applyNumberFormat="0" applyFont="0" applyFill="0" applyBorder="0" applyProtection="0">
      <alignment horizontal="left" vertical="center" indent="5"/>
    </xf>
    <xf numFmtId="49" fontId="21" fillId="0" borderId="388" applyNumberFormat="0" applyFont="0" applyFill="0" applyBorder="0" applyProtection="0">
      <alignment horizontal="left" vertical="center" indent="2"/>
    </xf>
    <xf numFmtId="4" fontId="21" fillId="0" borderId="388" applyFill="0" applyBorder="0" applyProtection="0">
      <alignment horizontal="right" vertical="center"/>
    </xf>
    <xf numFmtId="49" fontId="20" fillId="0" borderId="388" applyNumberFormat="0" applyFill="0" applyBorder="0" applyProtection="0">
      <alignment horizontal="left" vertical="center"/>
    </xf>
    <xf numFmtId="0" fontId="21" fillId="0" borderId="391">
      <alignment horizontal="left" vertical="center" wrapText="1" indent="2"/>
    </xf>
    <xf numFmtId="0" fontId="49" fillId="49" borderId="386" applyNumberFormat="0" applyAlignment="0" applyProtection="0"/>
    <xf numFmtId="0" fontId="18" fillId="27" borderId="390">
      <alignment horizontal="right" vertical="center"/>
    </xf>
    <xf numFmtId="0" fontId="36" fillId="36" borderId="384" applyNumberFormat="0" applyAlignment="0" applyProtection="0"/>
    <xf numFmtId="0" fontId="18" fillId="27" borderId="390">
      <alignment horizontal="right" vertical="center"/>
    </xf>
    <xf numFmtId="4" fontId="18" fillId="27" borderId="388">
      <alignment horizontal="right" vertical="center"/>
    </xf>
    <xf numFmtId="0" fontId="18" fillId="27" borderId="388">
      <alignment horizontal="right" vertical="center"/>
    </xf>
    <xf numFmtId="0" fontId="30" fillId="49" borderId="386" applyNumberFormat="0" applyAlignment="0" applyProtection="0"/>
    <xf numFmtId="0" fontId="32" fillId="49" borderId="384" applyNumberFormat="0" applyAlignment="0" applyProtection="0"/>
    <xf numFmtId="0" fontId="37" fillId="0" borderId="387" applyNumberFormat="0" applyFill="0" applyAlignment="0" applyProtection="0"/>
    <xf numFmtId="0" fontId="21" fillId="26" borderId="388"/>
    <xf numFmtId="4" fontId="21" fillId="26" borderId="388"/>
    <xf numFmtId="4" fontId="18" fillId="27" borderId="388">
      <alignment horizontal="right" vertical="center"/>
    </xf>
    <xf numFmtId="0" fontId="23" fillId="25" borderId="388">
      <alignment horizontal="right" vertical="center"/>
    </xf>
    <xf numFmtId="0" fontId="36" fillId="36" borderId="384" applyNumberFormat="0" applyAlignment="0" applyProtection="0"/>
    <xf numFmtId="0" fontId="33" fillId="49" borderId="384" applyNumberFormat="0" applyAlignment="0" applyProtection="0"/>
    <xf numFmtId="4" fontId="21" fillId="0" borderId="388">
      <alignment horizontal="right" vertical="center"/>
    </xf>
    <xf numFmtId="0" fontId="21" fillId="27" borderId="391">
      <alignment horizontal="left" vertical="center" wrapText="1" indent="2"/>
    </xf>
    <xf numFmtId="0" fontId="21" fillId="0" borderId="391">
      <alignment horizontal="left" vertical="center" wrapText="1" indent="2"/>
    </xf>
    <xf numFmtId="0" fontId="49" fillId="49" borderId="386" applyNumberFormat="0" applyAlignment="0" applyProtection="0"/>
    <xf numFmtId="0" fontId="45" fillId="36" borderId="384" applyNumberFormat="0" applyAlignment="0" applyProtection="0"/>
    <xf numFmtId="0" fontId="32" fillId="49" borderId="384" applyNumberFormat="0" applyAlignment="0" applyProtection="0"/>
    <xf numFmtId="0" fontId="30" fillId="49" borderId="386" applyNumberFormat="0" applyAlignment="0" applyProtection="0"/>
    <xf numFmtId="0" fontId="18" fillId="27" borderId="390">
      <alignment horizontal="right" vertical="center"/>
    </xf>
    <xf numFmtId="0" fontId="23" fillId="25" borderId="388">
      <alignment horizontal="right" vertical="center"/>
    </xf>
    <xf numFmtId="4" fontId="18" fillId="25" borderId="388">
      <alignment horizontal="right" vertical="center"/>
    </xf>
    <xf numFmtId="4" fontId="18" fillId="27" borderId="388">
      <alignment horizontal="right" vertical="center"/>
    </xf>
    <xf numFmtId="49" fontId="21" fillId="0" borderId="389" applyNumberFormat="0" applyFont="0" applyFill="0" applyBorder="0" applyProtection="0">
      <alignment horizontal="left" vertical="center" indent="5"/>
    </xf>
    <xf numFmtId="4" fontId="21" fillId="0" borderId="388" applyFill="0" applyBorder="0" applyProtection="0">
      <alignment horizontal="right" vertical="center"/>
    </xf>
    <xf numFmtId="4" fontId="18" fillId="25" borderId="388">
      <alignment horizontal="right" vertical="center"/>
    </xf>
    <xf numFmtId="0" fontId="32" fillId="49" borderId="384" applyNumberFormat="0" applyAlignment="0" applyProtection="0"/>
    <xf numFmtId="0" fontId="45" fillId="36" borderId="384" applyNumberFormat="0" applyAlignment="0" applyProtection="0"/>
    <xf numFmtId="0" fontId="36" fillId="36" borderId="384" applyNumberFormat="0" applyAlignment="0" applyProtection="0"/>
    <xf numFmtId="0" fontId="32" fillId="49" borderId="384" applyNumberFormat="0" applyAlignment="0" applyProtection="0"/>
    <xf numFmtId="0" fontId="21" fillId="27" borderId="391">
      <alignment horizontal="left" vertical="center" wrapText="1" indent="2"/>
    </xf>
    <xf numFmtId="0" fontId="21" fillId="0" borderId="391">
      <alignment horizontal="left" vertical="center" wrapText="1" indent="2"/>
    </xf>
    <xf numFmtId="0" fontId="21" fillId="27" borderId="391">
      <alignment horizontal="left" vertical="center" wrapText="1" indent="2"/>
    </xf>
    <xf numFmtId="0" fontId="21" fillId="0" borderId="391">
      <alignment horizontal="left" vertical="center" wrapText="1" indent="2"/>
    </xf>
    <xf numFmtId="0" fontId="30" fillId="49" borderId="386" applyNumberFormat="0" applyAlignment="0" applyProtection="0"/>
    <xf numFmtId="0" fontId="32" fillId="49" borderId="384" applyNumberFormat="0" applyAlignment="0" applyProtection="0"/>
    <xf numFmtId="0" fontId="33" fillId="49" borderId="384" applyNumberFormat="0" applyAlignment="0" applyProtection="0"/>
    <xf numFmtId="0" fontId="36" fillId="36" borderId="384" applyNumberFormat="0" applyAlignment="0" applyProtection="0"/>
    <xf numFmtId="0" fontId="37" fillId="0" borderId="387" applyNumberFormat="0" applyFill="0" applyAlignment="0" applyProtection="0"/>
    <xf numFmtId="0" fontId="45" fillId="36" borderId="384" applyNumberFormat="0" applyAlignment="0" applyProtection="0"/>
    <xf numFmtId="0" fontId="27" fillId="52" borderId="385" applyNumberFormat="0" applyFont="0" applyAlignment="0" applyProtection="0"/>
    <xf numFmtId="0" fontId="19" fillId="52" borderId="385" applyNumberFormat="0" applyFont="0" applyAlignment="0" applyProtection="0"/>
    <xf numFmtId="0" fontId="49" fillId="49" borderId="386" applyNumberFormat="0" applyAlignment="0" applyProtection="0"/>
    <xf numFmtId="0" fontId="52" fillId="0" borderId="387" applyNumberFormat="0" applyFill="0" applyAlignment="0" applyProtection="0"/>
    <xf numFmtId="0" fontId="33" fillId="49" borderId="384" applyNumberFormat="0" applyAlignment="0" applyProtection="0"/>
    <xf numFmtId="0" fontId="45" fillId="36" borderId="384" applyNumberFormat="0" applyAlignment="0" applyProtection="0"/>
    <xf numFmtId="0" fontId="27" fillId="52" borderId="385" applyNumberFormat="0" applyFont="0" applyAlignment="0" applyProtection="0"/>
    <xf numFmtId="0" fontId="49" fillId="49" borderId="386" applyNumberFormat="0" applyAlignment="0" applyProtection="0"/>
    <xf numFmtId="0" fontId="52" fillId="0" borderId="387" applyNumberFormat="0" applyFill="0" applyAlignment="0" applyProtection="0"/>
    <xf numFmtId="49" fontId="20" fillId="0" borderId="388" applyNumberFormat="0" applyFill="0" applyBorder="0" applyProtection="0">
      <alignment horizontal="left" vertical="center"/>
    </xf>
    <xf numFmtId="4" fontId="18" fillId="25" borderId="388">
      <alignment horizontal="right" vertical="center"/>
    </xf>
    <xf numFmtId="0" fontId="18" fillId="27" borderId="378">
      <alignment horizontal="right" vertical="center"/>
    </xf>
    <xf numFmtId="4" fontId="18" fillId="27" borderId="378">
      <alignment horizontal="right" vertical="center"/>
    </xf>
    <xf numFmtId="0" fontId="33" fillId="49" borderId="384" applyNumberFormat="0" applyAlignment="0" applyProtection="0"/>
    <xf numFmtId="0" fontId="21" fillId="27" borderId="379">
      <alignment horizontal="left" vertical="center" wrapText="1" indent="2"/>
    </xf>
    <xf numFmtId="0" fontId="21" fillId="0" borderId="379">
      <alignment horizontal="left" vertical="center" wrapText="1" indent="2"/>
    </xf>
    <xf numFmtId="0" fontId="52" fillId="0" borderId="387" applyNumberFormat="0" applyFill="0" applyAlignment="0" applyProtection="0"/>
    <xf numFmtId="0" fontId="45" fillId="36" borderId="384" applyNumberFormat="0" applyAlignment="0" applyProtection="0"/>
    <xf numFmtId="0" fontId="49" fillId="49" borderId="386" applyNumberFormat="0" applyAlignment="0" applyProtection="0"/>
    <xf numFmtId="0" fontId="52" fillId="0" borderId="387" applyNumberFormat="0" applyFill="0" applyAlignment="0" applyProtection="0"/>
    <xf numFmtId="4" fontId="21" fillId="0" borderId="388" applyFill="0" applyBorder="0" applyProtection="0">
      <alignment horizontal="right" vertical="center"/>
    </xf>
    <xf numFmtId="0" fontId="30" fillId="49" borderId="386" applyNumberFormat="0" applyAlignment="0" applyProtection="0"/>
    <xf numFmtId="0" fontId="32" fillId="49" borderId="384" applyNumberFormat="0" applyAlignment="0" applyProtection="0"/>
    <xf numFmtId="0" fontId="37" fillId="0" borderId="387" applyNumberFormat="0" applyFill="0" applyAlignment="0" applyProtection="0"/>
    <xf numFmtId="49" fontId="21" fillId="0" borderId="388" applyNumberFormat="0" applyFont="0" applyFill="0" applyBorder="0" applyProtection="0">
      <alignment horizontal="left" vertical="center" indent="2"/>
    </xf>
    <xf numFmtId="0" fontId="18" fillId="25" borderId="388">
      <alignment horizontal="right" vertical="center"/>
    </xf>
    <xf numFmtId="4" fontId="18" fillId="25" borderId="388">
      <alignment horizontal="right" vertical="center"/>
    </xf>
    <xf numFmtId="0" fontId="23" fillId="25" borderId="388">
      <alignment horizontal="right" vertical="center"/>
    </xf>
    <xf numFmtId="4" fontId="23" fillId="25" borderId="388">
      <alignment horizontal="right" vertical="center"/>
    </xf>
    <xf numFmtId="0" fontId="18" fillId="27" borderId="388">
      <alignment horizontal="right" vertical="center"/>
    </xf>
    <xf numFmtId="4" fontId="18" fillId="27" borderId="388">
      <alignment horizontal="right" vertical="center"/>
    </xf>
    <xf numFmtId="0" fontId="18" fillId="27" borderId="388">
      <alignment horizontal="right" vertical="center"/>
    </xf>
    <xf numFmtId="4" fontId="18" fillId="27" borderId="388">
      <alignment horizontal="right" vertical="center"/>
    </xf>
    <xf numFmtId="0" fontId="36" fillId="36" borderId="384" applyNumberFormat="0" applyAlignment="0" applyProtection="0"/>
    <xf numFmtId="0" fontId="21" fillId="0" borderId="388">
      <alignment horizontal="right" vertical="center"/>
    </xf>
    <xf numFmtId="4" fontId="21" fillId="0" borderId="388">
      <alignment horizontal="right" vertical="center"/>
    </xf>
    <xf numFmtId="4" fontId="21" fillId="0" borderId="388" applyFill="0" applyBorder="0" applyProtection="0">
      <alignment horizontal="right" vertical="center"/>
    </xf>
    <xf numFmtId="49" fontId="20" fillId="0" borderId="388" applyNumberFormat="0" applyFill="0" applyBorder="0" applyProtection="0">
      <alignment horizontal="left" vertical="center"/>
    </xf>
    <xf numFmtId="0" fontId="21" fillId="0" borderId="388" applyNumberFormat="0" applyFill="0" applyAlignment="0" applyProtection="0"/>
    <xf numFmtId="167" fontId="21" fillId="53" borderId="388" applyNumberFormat="0" applyFont="0" applyBorder="0" applyAlignment="0" applyProtection="0">
      <alignment horizontal="right" vertical="center"/>
    </xf>
    <xf numFmtId="0" fontId="21" fillId="26" borderId="388"/>
    <xf numFmtId="4" fontId="21" fillId="26" borderId="388"/>
    <xf numFmtId="4" fontId="18" fillId="27" borderId="388">
      <alignment horizontal="right" vertical="center"/>
    </xf>
    <xf numFmtId="0" fontId="21" fillId="26" borderId="388"/>
    <xf numFmtId="0" fontId="32" fillId="49" borderId="384" applyNumberFormat="0" applyAlignment="0" applyProtection="0"/>
    <xf numFmtId="0" fontId="18" fillId="25" borderId="388">
      <alignment horizontal="right" vertical="center"/>
    </xf>
    <xf numFmtId="0" fontId="21" fillId="0" borderId="388">
      <alignment horizontal="right" vertical="center"/>
    </xf>
    <xf numFmtId="0" fontId="52" fillId="0" borderId="387" applyNumberFormat="0" applyFill="0" applyAlignment="0" applyProtection="0"/>
    <xf numFmtId="0" fontId="21" fillId="25" borderId="389">
      <alignment horizontal="left" vertical="center"/>
    </xf>
    <xf numFmtId="0" fontId="45" fillId="36" borderId="384" applyNumberFormat="0" applyAlignment="0" applyProtection="0"/>
    <xf numFmtId="167" fontId="21" fillId="53" borderId="388" applyNumberFormat="0" applyFont="0" applyBorder="0" applyAlignment="0" applyProtection="0">
      <alignment horizontal="right" vertical="center"/>
    </xf>
    <xf numFmtId="0" fontId="27" fillId="52" borderId="385" applyNumberFormat="0" applyFont="0" applyAlignment="0" applyProtection="0"/>
    <xf numFmtId="0" fontId="21" fillId="0" borderId="391">
      <alignment horizontal="left" vertical="center" wrapText="1" indent="2"/>
    </xf>
    <xf numFmtId="4" fontId="21" fillId="26" borderId="388"/>
    <xf numFmtId="49" fontId="20" fillId="0" borderId="388" applyNumberFormat="0" applyFill="0" applyBorder="0" applyProtection="0">
      <alignment horizontal="left" vertical="center"/>
    </xf>
    <xf numFmtId="0" fontId="21" fillId="0" borderId="388">
      <alignment horizontal="right" vertical="center"/>
    </xf>
    <xf numFmtId="4" fontId="18" fillId="27" borderId="390">
      <alignment horizontal="right" vertical="center"/>
    </xf>
    <xf numFmtId="4" fontId="18" fillId="27" borderId="388">
      <alignment horizontal="right" vertical="center"/>
    </xf>
    <xf numFmtId="4" fontId="18" fillId="27" borderId="388">
      <alignment horizontal="right" vertical="center"/>
    </xf>
    <xf numFmtId="0" fontId="23" fillId="25" borderId="388">
      <alignment horizontal="right" vertical="center"/>
    </xf>
    <xf numFmtId="0" fontId="18" fillId="25" borderId="388">
      <alignment horizontal="right" vertical="center"/>
    </xf>
    <xf numFmtId="49" fontId="21" fillId="0" borderId="388" applyNumberFormat="0" applyFont="0" applyFill="0" applyBorder="0" applyProtection="0">
      <alignment horizontal="left" vertical="center" indent="2"/>
    </xf>
    <xf numFmtId="0" fontId="45" fillId="36" borderId="384" applyNumberFormat="0" applyAlignment="0" applyProtection="0"/>
    <xf numFmtId="0" fontId="30" fillId="49" borderId="386" applyNumberFormat="0" applyAlignment="0" applyProtection="0"/>
    <xf numFmtId="49" fontId="21" fillId="0" borderId="388" applyNumberFormat="0" applyFont="0" applyFill="0" applyBorder="0" applyProtection="0">
      <alignment horizontal="left" vertical="center" indent="2"/>
    </xf>
    <xf numFmtId="0" fontId="36" fillId="36" borderId="384" applyNumberFormat="0" applyAlignment="0" applyProtection="0"/>
    <xf numFmtId="4" fontId="21" fillId="0" borderId="388" applyFill="0" applyBorder="0" applyProtection="0">
      <alignment horizontal="right" vertical="center"/>
    </xf>
    <xf numFmtId="0" fontId="33" fillId="49" borderId="384" applyNumberFormat="0" applyAlignment="0" applyProtection="0"/>
    <xf numFmtId="0" fontId="52" fillId="0" borderId="387" applyNumberFormat="0" applyFill="0" applyAlignment="0" applyProtection="0"/>
    <xf numFmtId="0" fontId="49" fillId="49" borderId="386" applyNumberFormat="0" applyAlignment="0" applyProtection="0"/>
    <xf numFmtId="0" fontId="21" fillId="0" borderId="388" applyNumberFormat="0" applyFill="0" applyAlignment="0" applyProtection="0"/>
    <xf numFmtId="4" fontId="21" fillId="0" borderId="388">
      <alignment horizontal="right" vertical="center"/>
    </xf>
    <xf numFmtId="0" fontId="21" fillId="0" borderId="388">
      <alignment horizontal="right" vertical="center"/>
    </xf>
    <xf numFmtId="0" fontId="45" fillId="36" borderId="384" applyNumberFormat="0" applyAlignment="0" applyProtection="0"/>
    <xf numFmtId="0" fontId="30" fillId="49" borderId="386" applyNumberFormat="0" applyAlignment="0" applyProtection="0"/>
    <xf numFmtId="0" fontId="32" fillId="49" borderId="384" applyNumberFormat="0" applyAlignment="0" applyProtection="0"/>
    <xf numFmtId="0" fontId="21" fillId="27" borderId="391">
      <alignment horizontal="left" vertical="center" wrapText="1" indent="2"/>
    </xf>
    <xf numFmtId="0" fontId="33" fillId="49" borderId="384" applyNumberFormat="0" applyAlignment="0" applyProtection="0"/>
    <xf numFmtId="0" fontId="33" fillId="49" borderId="384" applyNumberFormat="0" applyAlignment="0" applyProtection="0"/>
    <xf numFmtId="4" fontId="18" fillId="27" borderId="389">
      <alignment horizontal="right" vertical="center"/>
    </xf>
    <xf numFmtId="0" fontId="18" fillId="27" borderId="389">
      <alignment horizontal="right" vertical="center"/>
    </xf>
    <xf numFmtId="0" fontId="18" fillId="27" borderId="388">
      <alignment horizontal="right" vertical="center"/>
    </xf>
    <xf numFmtId="4" fontId="23" fillId="25" borderId="388">
      <alignment horizontal="right" vertical="center"/>
    </xf>
    <xf numFmtId="0" fontId="36" fillId="36" borderId="384" applyNumberFormat="0" applyAlignment="0" applyProtection="0"/>
    <xf numFmtId="0" fontId="37" fillId="0" borderId="387" applyNumberFormat="0" applyFill="0" applyAlignment="0" applyProtection="0"/>
    <xf numFmtId="0" fontId="52" fillId="0" borderId="387" applyNumberFormat="0" applyFill="0" applyAlignment="0" applyProtection="0"/>
    <xf numFmtId="0" fontId="27" fillId="52" borderId="385" applyNumberFormat="0" applyFont="0" applyAlignment="0" applyProtection="0"/>
    <xf numFmtId="0" fontId="45" fillId="36" borderId="384" applyNumberFormat="0" applyAlignment="0" applyProtection="0"/>
    <xf numFmtId="49" fontId="20" fillId="0" borderId="388" applyNumberFormat="0" applyFill="0" applyBorder="0" applyProtection="0">
      <alignment horizontal="left" vertical="center"/>
    </xf>
    <xf numFmtId="0" fontId="21" fillId="27" borderId="391">
      <alignment horizontal="left" vertical="center" wrapText="1" indent="2"/>
    </xf>
    <xf numFmtId="0" fontId="33" fillId="49" borderId="384" applyNumberFormat="0" applyAlignment="0" applyProtection="0"/>
    <xf numFmtId="0" fontId="21" fillId="0" borderId="391">
      <alignment horizontal="left" vertical="center" wrapText="1" indent="2"/>
    </xf>
    <xf numFmtId="0" fontId="27" fillId="52" borderId="385" applyNumberFormat="0" applyFont="0" applyAlignment="0" applyProtection="0"/>
    <xf numFmtId="0" fontId="19" fillId="52" borderId="385" applyNumberFormat="0" applyFont="0" applyAlignment="0" applyProtection="0"/>
    <xf numFmtId="0" fontId="49" fillId="49" borderId="386" applyNumberFormat="0" applyAlignment="0" applyProtection="0"/>
    <xf numFmtId="0" fontId="52" fillId="0" borderId="387" applyNumberFormat="0" applyFill="0" applyAlignment="0" applyProtection="0"/>
    <xf numFmtId="4" fontId="21" fillId="26" borderId="388"/>
    <xf numFmtId="0" fontId="18" fillId="27" borderId="388">
      <alignment horizontal="right" vertical="center"/>
    </xf>
    <xf numFmtId="0" fontId="52" fillId="0" borderId="387" applyNumberFormat="0" applyFill="0" applyAlignment="0" applyProtection="0"/>
    <xf numFmtId="4" fontId="18" fillId="27" borderId="390">
      <alignment horizontal="right" vertical="center"/>
    </xf>
    <xf numFmtId="0" fontId="32" fillId="49" borderId="384" applyNumberFormat="0" applyAlignment="0" applyProtection="0"/>
    <xf numFmtId="0" fontId="18" fillId="27" borderId="389">
      <alignment horizontal="right" vertical="center"/>
    </xf>
    <xf numFmtId="0" fontId="33" fillId="49" borderId="384" applyNumberFormat="0" applyAlignment="0" applyProtection="0"/>
    <xf numFmtId="0" fontId="37" fillId="0" borderId="387" applyNumberFormat="0" applyFill="0" applyAlignment="0" applyProtection="0"/>
    <xf numFmtId="0" fontId="27" fillId="52" borderId="385" applyNumberFormat="0" applyFont="0" applyAlignment="0" applyProtection="0"/>
    <xf numFmtId="4" fontId="18" fillId="27" borderId="389">
      <alignment horizontal="right" vertical="center"/>
    </xf>
    <xf numFmtId="0" fontId="21" fillId="27" borderId="391">
      <alignment horizontal="left" vertical="center" wrapText="1" indent="2"/>
    </xf>
    <xf numFmtId="0" fontId="21" fillId="26" borderId="388"/>
    <xf numFmtId="167" fontId="21" fillId="53" borderId="388" applyNumberFormat="0" applyFont="0" applyBorder="0" applyAlignment="0" applyProtection="0">
      <alignment horizontal="right" vertical="center"/>
    </xf>
    <xf numFmtId="0" fontId="21" fillId="0" borderId="388" applyNumberFormat="0" applyFill="0" applyAlignment="0" applyProtection="0"/>
    <xf numFmtId="4" fontId="21" fillId="0" borderId="388" applyFill="0" applyBorder="0" applyProtection="0">
      <alignment horizontal="right" vertical="center"/>
    </xf>
    <xf numFmtId="4" fontId="18" fillId="25" borderId="388">
      <alignment horizontal="right" vertical="center"/>
    </xf>
    <xf numFmtId="0" fontId="37" fillId="0" borderId="387" applyNumberFormat="0" applyFill="0" applyAlignment="0" applyProtection="0"/>
    <xf numFmtId="49" fontId="20" fillId="0" borderId="388" applyNumberFormat="0" applyFill="0" applyBorder="0" applyProtection="0">
      <alignment horizontal="left" vertical="center"/>
    </xf>
    <xf numFmtId="49" fontId="21" fillId="0" borderId="389" applyNumberFormat="0" applyFont="0" applyFill="0" applyBorder="0" applyProtection="0">
      <alignment horizontal="left" vertical="center" indent="5"/>
    </xf>
    <xf numFmtId="0" fontId="21" fillId="25" borderId="389">
      <alignment horizontal="left" vertical="center"/>
    </xf>
    <xf numFmtId="0" fontId="33" fillId="49" borderId="384" applyNumberFormat="0" applyAlignment="0" applyProtection="0"/>
    <xf numFmtId="4" fontId="18" fillId="27" borderId="390">
      <alignment horizontal="right" vertical="center"/>
    </xf>
    <xf numFmtId="0" fontId="45" fillId="36" borderId="384" applyNumberFormat="0" applyAlignment="0" applyProtection="0"/>
    <xf numFmtId="0" fontId="45" fillId="36" borderId="384" applyNumberFormat="0" applyAlignment="0" applyProtection="0"/>
    <xf numFmtId="0" fontId="27" fillId="52" borderId="385" applyNumberFormat="0" applyFont="0" applyAlignment="0" applyProtection="0"/>
    <xf numFmtId="0" fontId="49" fillId="49" borderId="386" applyNumberFormat="0" applyAlignment="0" applyProtection="0"/>
    <xf numFmtId="0" fontId="52" fillId="0" borderId="387" applyNumberFormat="0" applyFill="0" applyAlignment="0" applyProtection="0"/>
    <xf numFmtId="0" fontId="18" fillId="27" borderId="388">
      <alignment horizontal="right" vertical="center"/>
    </xf>
    <xf numFmtId="0" fontId="19" fillId="52" borderId="385" applyNumberFormat="0" applyFont="0" applyAlignment="0" applyProtection="0"/>
    <xf numFmtId="4" fontId="21" fillId="0" borderId="388">
      <alignment horizontal="right" vertical="center"/>
    </xf>
    <xf numFmtId="0" fontId="52" fillId="0" borderId="387" applyNumberFormat="0" applyFill="0" applyAlignment="0" applyProtection="0"/>
    <xf numFmtId="0" fontId="18" fillId="27" borderId="388">
      <alignment horizontal="right" vertical="center"/>
    </xf>
    <xf numFmtId="0" fontId="18" fillId="27" borderId="388">
      <alignment horizontal="right" vertical="center"/>
    </xf>
    <xf numFmtId="4" fontId="23" fillId="25" borderId="388">
      <alignment horizontal="right" vertical="center"/>
    </xf>
    <xf numFmtId="0" fontId="18" fillId="25" borderId="388">
      <alignment horizontal="right" vertical="center"/>
    </xf>
    <xf numFmtId="4" fontId="18" fillId="25" borderId="388">
      <alignment horizontal="right" vertical="center"/>
    </xf>
    <xf numFmtId="0" fontId="23" fillId="25" borderId="388">
      <alignment horizontal="right" vertical="center"/>
    </xf>
    <xf numFmtId="4" fontId="23" fillId="25" borderId="388">
      <alignment horizontal="right" vertical="center"/>
    </xf>
    <xf numFmtId="0" fontId="18" fillId="27" borderId="388">
      <alignment horizontal="right" vertical="center"/>
    </xf>
    <xf numFmtId="4" fontId="18" fillId="27" borderId="388">
      <alignment horizontal="right" vertical="center"/>
    </xf>
    <xf numFmtId="0" fontId="18" fillId="27" borderId="388">
      <alignment horizontal="right" vertical="center"/>
    </xf>
    <xf numFmtId="4" fontId="18" fillId="27" borderId="388">
      <alignment horizontal="right" vertical="center"/>
    </xf>
    <xf numFmtId="0" fontId="18" fillId="27" borderId="389">
      <alignment horizontal="right" vertical="center"/>
    </xf>
    <xf numFmtId="4" fontId="18" fillId="27" borderId="389">
      <alignment horizontal="right" vertical="center"/>
    </xf>
    <xf numFmtId="0" fontId="18" fillId="27" borderId="390">
      <alignment horizontal="right" vertical="center"/>
    </xf>
    <xf numFmtId="4" fontId="18" fillId="27" borderId="390">
      <alignment horizontal="right" vertical="center"/>
    </xf>
    <xf numFmtId="0" fontId="33" fillId="49" borderId="384" applyNumberFormat="0" applyAlignment="0" applyProtection="0"/>
    <xf numFmtId="0" fontId="21" fillId="27" borderId="391">
      <alignment horizontal="left" vertical="center" wrapText="1" indent="2"/>
    </xf>
    <xf numFmtId="0" fontId="21" fillId="0" borderId="391">
      <alignment horizontal="left" vertical="center" wrapText="1" indent="2"/>
    </xf>
    <xf numFmtId="0" fontId="21" fillId="25" borderId="389">
      <alignment horizontal="left" vertical="center"/>
    </xf>
    <xf numFmtId="0" fontId="45" fillId="36" borderId="384" applyNumberFormat="0" applyAlignment="0" applyProtection="0"/>
    <xf numFmtId="0" fontId="21" fillId="0" borderId="388">
      <alignment horizontal="right" vertical="center"/>
    </xf>
    <xf numFmtId="4" fontId="21" fillId="0" borderId="388">
      <alignment horizontal="right" vertical="center"/>
    </xf>
    <xf numFmtId="0" fontId="21" fillId="0" borderId="388" applyNumberFormat="0" applyFill="0" applyAlignment="0" applyProtection="0"/>
    <xf numFmtId="0" fontId="49" fillId="49" borderId="386" applyNumberFormat="0" applyAlignment="0" applyProtection="0"/>
    <xf numFmtId="167" fontId="21" fillId="53" borderId="388" applyNumberFormat="0" applyFont="0" applyBorder="0" applyAlignment="0" applyProtection="0">
      <alignment horizontal="right" vertical="center"/>
    </xf>
    <xf numFmtId="0" fontId="21" fillId="26" borderId="388"/>
    <xf numFmtId="4" fontId="21" fillId="26" borderId="388"/>
    <xf numFmtId="0" fontId="52" fillId="0" borderId="387" applyNumberFormat="0" applyFill="0" applyAlignment="0" applyProtection="0"/>
    <xf numFmtId="0" fontId="19" fillId="52" borderId="385" applyNumberFormat="0" applyFont="0" applyAlignment="0" applyProtection="0"/>
    <xf numFmtId="0" fontId="27" fillId="52" borderId="385" applyNumberFormat="0" applyFont="0" applyAlignment="0" applyProtection="0"/>
    <xf numFmtId="0" fontId="21" fillId="0" borderId="388" applyNumberFormat="0" applyFill="0" applyAlignment="0" applyProtection="0"/>
    <xf numFmtId="0" fontId="37" fillId="0" borderId="387" applyNumberFormat="0" applyFill="0" applyAlignment="0" applyProtection="0"/>
    <xf numFmtId="0" fontId="52" fillId="0" borderId="387" applyNumberFormat="0" applyFill="0" applyAlignment="0" applyProtection="0"/>
    <xf numFmtId="0" fontId="36" fillId="36" borderId="384" applyNumberFormat="0" applyAlignment="0" applyProtection="0"/>
    <xf numFmtId="0" fontId="33" fillId="49" borderId="384" applyNumberFormat="0" applyAlignment="0" applyProtection="0"/>
    <xf numFmtId="4" fontId="23" fillId="25" borderId="388">
      <alignment horizontal="right" vertical="center"/>
    </xf>
    <xf numFmtId="0" fontId="18" fillId="25" borderId="388">
      <alignment horizontal="right" vertical="center"/>
    </xf>
    <xf numFmtId="167" fontId="21" fillId="53" borderId="388" applyNumberFormat="0" applyFont="0" applyBorder="0" applyAlignment="0" applyProtection="0">
      <alignment horizontal="right" vertical="center"/>
    </xf>
    <xf numFmtId="0" fontId="37" fillId="0" borderId="387" applyNumberFormat="0" applyFill="0" applyAlignment="0" applyProtection="0"/>
    <xf numFmtId="49" fontId="21" fillId="0" borderId="388" applyNumberFormat="0" applyFont="0" applyFill="0" applyBorder="0" applyProtection="0">
      <alignment horizontal="left" vertical="center" indent="2"/>
    </xf>
    <xf numFmtId="49" fontId="21" fillId="0" borderId="389" applyNumberFormat="0" applyFont="0" applyFill="0" applyBorder="0" applyProtection="0">
      <alignment horizontal="left" vertical="center" indent="5"/>
    </xf>
    <xf numFmtId="49" fontId="21" fillId="0" borderId="388" applyNumberFormat="0" applyFont="0" applyFill="0" applyBorder="0" applyProtection="0">
      <alignment horizontal="left" vertical="center" indent="2"/>
    </xf>
    <xf numFmtId="4" fontId="21" fillId="0" borderId="388" applyFill="0" applyBorder="0" applyProtection="0">
      <alignment horizontal="right" vertical="center"/>
    </xf>
    <xf numFmtId="49" fontId="20" fillId="0" borderId="388" applyNumberFormat="0" applyFill="0" applyBorder="0" applyProtection="0">
      <alignment horizontal="left" vertical="center"/>
    </xf>
    <xf numFmtId="0" fontId="21" fillId="0" borderId="391">
      <alignment horizontal="left" vertical="center" wrapText="1" indent="2"/>
    </xf>
    <xf numFmtId="0" fontId="49" fillId="49" borderId="386" applyNumberFormat="0" applyAlignment="0" applyProtection="0"/>
    <xf numFmtId="0" fontId="18" fillId="27" borderId="390">
      <alignment horizontal="right" vertical="center"/>
    </xf>
    <xf numFmtId="0" fontId="36" fillId="36" borderId="384" applyNumberFormat="0" applyAlignment="0" applyProtection="0"/>
    <xf numFmtId="0" fontId="18" fillId="27" borderId="390">
      <alignment horizontal="right" vertical="center"/>
    </xf>
    <xf numFmtId="4" fontId="18" fillId="27" borderId="388">
      <alignment horizontal="right" vertical="center"/>
    </xf>
    <xf numFmtId="0" fontId="18" fillId="27" borderId="388">
      <alignment horizontal="right" vertical="center"/>
    </xf>
    <xf numFmtId="0" fontId="30" fillId="49" borderId="386" applyNumberFormat="0" applyAlignment="0" applyProtection="0"/>
    <xf numFmtId="0" fontId="32" fillId="49" borderId="384" applyNumberFormat="0" applyAlignment="0" applyProtection="0"/>
    <xf numFmtId="0" fontId="37" fillId="0" borderId="387" applyNumberFormat="0" applyFill="0" applyAlignment="0" applyProtection="0"/>
    <xf numFmtId="0" fontId="21" fillId="26" borderId="388"/>
    <xf numFmtId="4" fontId="21" fillId="26" borderId="388"/>
    <xf numFmtId="4" fontId="18" fillId="27" borderId="388">
      <alignment horizontal="right" vertical="center"/>
    </xf>
    <xf numFmtId="0" fontId="23" fillId="25" borderId="388">
      <alignment horizontal="right" vertical="center"/>
    </xf>
    <xf numFmtId="0" fontId="36" fillId="36" borderId="384" applyNumberFormat="0" applyAlignment="0" applyProtection="0"/>
    <xf numFmtId="0" fontId="33" fillId="49" borderId="384" applyNumberFormat="0" applyAlignment="0" applyProtection="0"/>
    <xf numFmtId="4" fontId="21" fillId="0" borderId="388">
      <alignment horizontal="right" vertical="center"/>
    </xf>
    <xf numFmtId="0" fontId="21" fillId="27" borderId="391">
      <alignment horizontal="left" vertical="center" wrapText="1" indent="2"/>
    </xf>
    <xf numFmtId="0" fontId="21" fillId="0" borderId="391">
      <alignment horizontal="left" vertical="center" wrapText="1" indent="2"/>
    </xf>
    <xf numFmtId="0" fontId="49" fillId="49" borderId="386" applyNumberFormat="0" applyAlignment="0" applyProtection="0"/>
    <xf numFmtId="0" fontId="45" fillId="36" borderId="384" applyNumberFormat="0" applyAlignment="0" applyProtection="0"/>
    <xf numFmtId="0" fontId="32" fillId="49" borderId="384" applyNumberFormat="0" applyAlignment="0" applyProtection="0"/>
    <xf numFmtId="0" fontId="30" fillId="49" borderId="386" applyNumberFormat="0" applyAlignment="0" applyProtection="0"/>
    <xf numFmtId="0" fontId="18" fillId="27" borderId="390">
      <alignment horizontal="right" vertical="center"/>
    </xf>
    <xf numFmtId="0" fontId="23" fillId="25" borderId="388">
      <alignment horizontal="right" vertical="center"/>
    </xf>
    <xf numFmtId="4" fontId="18" fillId="25" borderId="388">
      <alignment horizontal="right" vertical="center"/>
    </xf>
    <xf numFmtId="4" fontId="18" fillId="27" borderId="388">
      <alignment horizontal="right" vertical="center"/>
    </xf>
    <xf numFmtId="49" fontId="21" fillId="0" borderId="389" applyNumberFormat="0" applyFont="0" applyFill="0" applyBorder="0" applyProtection="0">
      <alignment horizontal="left" vertical="center" indent="5"/>
    </xf>
    <xf numFmtId="4" fontId="21" fillId="0" borderId="388" applyFill="0" applyBorder="0" applyProtection="0">
      <alignment horizontal="right" vertical="center"/>
    </xf>
    <xf numFmtId="4" fontId="18" fillId="25" borderId="388">
      <alignment horizontal="right" vertical="center"/>
    </xf>
    <xf numFmtId="0" fontId="45" fillId="36" borderId="384" applyNumberFormat="0" applyAlignment="0" applyProtection="0"/>
    <xf numFmtId="0" fontId="36" fillId="36" borderId="384" applyNumberFormat="0" applyAlignment="0" applyProtection="0"/>
    <xf numFmtId="0" fontId="32" fillId="49" borderId="384" applyNumberFormat="0" applyAlignment="0" applyProtection="0"/>
    <xf numFmtId="0" fontId="21" fillId="27" borderId="391">
      <alignment horizontal="left" vertical="center" wrapText="1" indent="2"/>
    </xf>
    <xf numFmtId="0" fontId="21" fillId="0" borderId="391">
      <alignment horizontal="left" vertical="center" wrapText="1" indent="2"/>
    </xf>
    <xf numFmtId="0" fontId="21" fillId="27" borderId="391">
      <alignment horizontal="left" vertical="center" wrapText="1" indent="2"/>
    </xf>
    <xf numFmtId="4" fontId="21" fillId="0" borderId="388">
      <alignment horizontal="right" vertical="center"/>
    </xf>
    <xf numFmtId="0" fontId="21" fillId="0" borderId="391">
      <alignment horizontal="left" vertical="center" wrapText="1" indent="2"/>
    </xf>
    <xf numFmtId="0" fontId="21" fillId="26" borderId="388"/>
    <xf numFmtId="0" fontId="45" fillId="36" borderId="384" applyNumberFormat="0" applyAlignment="0" applyProtection="0"/>
    <xf numFmtId="0" fontId="45" fillId="36" borderId="384" applyNumberFormat="0" applyAlignment="0" applyProtection="0"/>
    <xf numFmtId="0" fontId="27" fillId="52" borderId="385" applyNumberFormat="0" applyFont="0" applyAlignment="0" applyProtection="0"/>
    <xf numFmtId="4" fontId="18" fillId="25" borderId="388">
      <alignment horizontal="right" vertical="center"/>
    </xf>
    <xf numFmtId="0" fontId="18" fillId="25" borderId="388">
      <alignment horizontal="right" vertical="center"/>
    </xf>
    <xf numFmtId="0" fontId="21" fillId="0" borderId="388" applyNumberFormat="0" applyFill="0" applyAlignment="0" applyProtection="0"/>
    <xf numFmtId="0" fontId="52" fillId="0" borderId="387" applyNumberFormat="0" applyFill="0" applyAlignment="0" applyProtection="0"/>
    <xf numFmtId="49" fontId="21" fillId="0" borderId="389" applyNumberFormat="0" applyFont="0" applyFill="0" applyBorder="0" applyProtection="0">
      <alignment horizontal="left" vertical="center" indent="5"/>
    </xf>
    <xf numFmtId="0" fontId="18" fillId="27" borderId="390">
      <alignment horizontal="right" vertical="center"/>
    </xf>
    <xf numFmtId="4" fontId="18" fillId="27" borderId="390">
      <alignment horizontal="right" vertical="center"/>
    </xf>
    <xf numFmtId="0" fontId="1" fillId="11" borderId="0" applyNumberFormat="0" applyBorder="0" applyAlignment="0" applyProtection="0"/>
    <xf numFmtId="0" fontId="27" fillId="52" borderId="385" applyNumberFormat="0" applyFont="0" applyAlignment="0" applyProtection="0"/>
    <xf numFmtId="0" fontId="23" fillId="25" borderId="388">
      <alignment horizontal="right" vertical="center"/>
    </xf>
    <xf numFmtId="0" fontId="9" fillId="7" borderId="0" applyNumberFormat="0" applyBorder="0" applyAlignment="0" applyProtection="0"/>
    <xf numFmtId="0" fontId="21" fillId="0" borderId="388" applyNumberFormat="0" applyFill="0" applyAlignment="0" applyProtection="0"/>
    <xf numFmtId="49" fontId="20" fillId="0" borderId="388" applyNumberFormat="0" applyFill="0" applyBorder="0" applyProtection="0">
      <alignment horizontal="left" vertical="center"/>
    </xf>
    <xf numFmtId="0" fontId="1" fillId="9" borderId="0" applyNumberFormat="0" applyBorder="0" applyAlignment="0" applyProtection="0"/>
    <xf numFmtId="49" fontId="20" fillId="0" borderId="388" applyNumberFormat="0" applyFill="0" applyBorder="0" applyProtection="0">
      <alignment horizontal="left" vertical="center"/>
    </xf>
    <xf numFmtId="0" fontId="52" fillId="0" borderId="387" applyNumberFormat="0" applyFill="0" applyAlignment="0" applyProtection="0"/>
    <xf numFmtId="4" fontId="18" fillId="27" borderId="390">
      <alignment horizontal="right" vertical="center"/>
    </xf>
    <xf numFmtId="0" fontId="33" fillId="49" borderId="384" applyNumberFormat="0" applyAlignment="0" applyProtection="0"/>
    <xf numFmtId="0" fontId="45" fillId="36" borderId="384" applyNumberFormat="0" applyAlignment="0" applyProtection="0"/>
    <xf numFmtId="0" fontId="21" fillId="0" borderId="391">
      <alignment horizontal="left" vertical="center" wrapText="1" indent="2"/>
    </xf>
    <xf numFmtId="0" fontId="52" fillId="0" borderId="387" applyNumberFormat="0" applyFill="0" applyAlignment="0" applyProtection="0"/>
    <xf numFmtId="0" fontId="8" fillId="0" borderId="3" applyNumberFormat="0" applyFill="0" applyAlignment="0" applyProtection="0"/>
    <xf numFmtId="0" fontId="33" fillId="49" borderId="384" applyNumberFormat="0" applyAlignment="0" applyProtection="0"/>
    <xf numFmtId="0" fontId="33" fillId="49" borderId="384" applyNumberFormat="0" applyAlignment="0" applyProtection="0"/>
    <xf numFmtId="4" fontId="23" fillId="25" borderId="388">
      <alignment horizontal="right" vertical="center"/>
    </xf>
    <xf numFmtId="0" fontId="18" fillId="25" borderId="388">
      <alignment horizontal="right" vertical="center"/>
    </xf>
    <xf numFmtId="0" fontId="32" fillId="49" borderId="384" applyNumberFormat="0" applyAlignment="0" applyProtection="0"/>
    <xf numFmtId="0" fontId="21" fillId="0" borderId="388" applyNumberFormat="0" applyFill="0" applyAlignment="0" applyProtection="0"/>
    <xf numFmtId="0" fontId="49" fillId="49" borderId="386" applyNumberFormat="0" applyAlignment="0" applyProtection="0"/>
    <xf numFmtId="0" fontId="37" fillId="0" borderId="387" applyNumberFormat="0" applyFill="0" applyAlignment="0" applyProtection="0"/>
    <xf numFmtId="0" fontId="21" fillId="25" borderId="389">
      <alignment horizontal="left" vertical="center"/>
    </xf>
    <xf numFmtId="0" fontId="27" fillId="52" borderId="385" applyNumberFormat="0" applyFont="0" applyAlignment="0" applyProtection="0"/>
    <xf numFmtId="0" fontId="45" fillId="36" borderId="384" applyNumberFormat="0" applyAlignment="0" applyProtection="0"/>
    <xf numFmtId="0" fontId="1" fillId="14" borderId="0" applyNumberFormat="0" applyBorder="0" applyAlignment="0" applyProtection="0"/>
    <xf numFmtId="0" fontId="21" fillId="0" borderId="388">
      <alignment horizontal="right" vertical="center"/>
    </xf>
    <xf numFmtId="0" fontId="9" fillId="16" borderId="0" applyNumberFormat="0" applyBorder="0" applyAlignment="0" applyProtection="0"/>
    <xf numFmtId="0" fontId="30" fillId="49" borderId="386" applyNumberFormat="0" applyAlignment="0" applyProtection="0"/>
    <xf numFmtId="0" fontId="49" fillId="49" borderId="386" applyNumberFormat="0" applyAlignment="0" applyProtection="0"/>
    <xf numFmtId="0" fontId="18" fillId="27" borderId="390">
      <alignment horizontal="right" vertical="center"/>
    </xf>
    <xf numFmtId="0" fontId="32" fillId="49" borderId="384" applyNumberFormat="0" applyAlignment="0" applyProtection="0"/>
    <xf numFmtId="4" fontId="18" fillId="27" borderId="388">
      <alignment horizontal="right" vertical="center"/>
    </xf>
    <xf numFmtId="4" fontId="21" fillId="26" borderId="388"/>
    <xf numFmtId="4" fontId="21" fillId="26" borderId="388"/>
    <xf numFmtId="0" fontId="18" fillId="27" borderId="388">
      <alignment horizontal="right" vertical="center"/>
    </xf>
    <xf numFmtId="0" fontId="18" fillId="27" borderId="388">
      <alignment horizontal="right" vertical="center"/>
    </xf>
    <xf numFmtId="0" fontId="27" fillId="52" borderId="385" applyNumberFormat="0" applyFont="0" applyAlignment="0" applyProtection="0"/>
    <xf numFmtId="0" fontId="21" fillId="26" borderId="388"/>
    <xf numFmtId="0" fontId="18" fillId="27" borderId="390">
      <alignment horizontal="right" vertical="center"/>
    </xf>
    <xf numFmtId="0" fontId="18" fillId="27" borderId="390">
      <alignment horizontal="right" vertical="center"/>
    </xf>
    <xf numFmtId="0" fontId="32" fillId="49" borderId="384" applyNumberFormat="0" applyAlignment="0" applyProtection="0"/>
    <xf numFmtId="0" fontId="18" fillId="27" borderId="390">
      <alignment horizontal="right" vertical="center"/>
    </xf>
    <xf numFmtId="0" fontId="1" fillId="18" borderId="0" applyNumberFormat="0" applyBorder="0" applyAlignment="0" applyProtection="0"/>
    <xf numFmtId="0" fontId="9" fillId="22" borderId="0" applyNumberFormat="0" applyBorder="0" applyAlignment="0" applyProtection="0"/>
    <xf numFmtId="0" fontId="21" fillId="0" borderId="388">
      <alignment horizontal="right" vertical="center"/>
    </xf>
    <xf numFmtId="0" fontId="18" fillId="27" borderId="389">
      <alignment horizontal="right" vertical="center"/>
    </xf>
    <xf numFmtId="0" fontId="21" fillId="0" borderId="388">
      <alignment horizontal="right" vertical="center"/>
    </xf>
    <xf numFmtId="0" fontId="19" fillId="52" borderId="385" applyNumberFormat="0" applyFont="0" applyAlignment="0" applyProtection="0"/>
    <xf numFmtId="0" fontId="18" fillId="27" borderId="388">
      <alignment horizontal="right" vertical="center"/>
    </xf>
    <xf numFmtId="49" fontId="21" fillId="0" borderId="388" applyNumberFormat="0" applyFont="0" applyFill="0" applyBorder="0" applyProtection="0">
      <alignment horizontal="left" vertical="center" indent="2"/>
    </xf>
    <xf numFmtId="4" fontId="21" fillId="0" borderId="388">
      <alignment horizontal="right" vertical="center"/>
    </xf>
    <xf numFmtId="0" fontId="52" fillId="0" borderId="387" applyNumberFormat="0" applyFill="0" applyAlignment="0" applyProtection="0"/>
    <xf numFmtId="0" fontId="33" fillId="49" borderId="384" applyNumberFormat="0" applyAlignment="0" applyProtection="0"/>
    <xf numFmtId="0" fontId="52" fillId="0" borderId="387" applyNumberFormat="0" applyFill="0" applyAlignment="0" applyProtection="0"/>
    <xf numFmtId="0" fontId="33" fillId="49" borderId="384" applyNumberFormat="0" applyAlignment="0" applyProtection="0"/>
    <xf numFmtId="49" fontId="20" fillId="0" borderId="388" applyNumberFormat="0" applyFill="0" applyBorder="0" applyProtection="0">
      <alignment horizontal="left" vertical="center"/>
    </xf>
    <xf numFmtId="0" fontId="27" fillId="52" borderId="385" applyNumberFormat="0" applyFont="0" applyAlignment="0" applyProtection="0"/>
    <xf numFmtId="0" fontId="18" fillId="25" borderId="388">
      <alignment horizontal="right" vertical="center"/>
    </xf>
    <xf numFmtId="0" fontId="18" fillId="27" borderId="388">
      <alignment horizontal="right" vertical="center"/>
    </xf>
    <xf numFmtId="0" fontId="33" fillId="49" borderId="384" applyNumberFormat="0" applyAlignment="0" applyProtection="0"/>
    <xf numFmtId="0" fontId="37" fillId="0" borderId="387" applyNumberFormat="0" applyFill="0" applyAlignment="0" applyProtection="0"/>
    <xf numFmtId="4" fontId="21" fillId="0" borderId="388" applyFill="0" applyBorder="0" applyProtection="0">
      <alignment horizontal="right" vertical="center"/>
    </xf>
    <xf numFmtId="0" fontId="18" fillId="27" borderId="388">
      <alignment horizontal="right" vertical="center"/>
    </xf>
    <xf numFmtId="4" fontId="18" fillId="27" borderId="390">
      <alignment horizontal="right" vertical="center"/>
    </xf>
    <xf numFmtId="0" fontId="1" fillId="5" borderId="0" applyNumberFormat="0" applyBorder="0" applyAlignment="0" applyProtection="0"/>
    <xf numFmtId="0" fontId="32" fillId="49" borderId="384" applyNumberFormat="0" applyAlignment="0" applyProtection="0"/>
    <xf numFmtId="0" fontId="19" fillId="52" borderId="385" applyNumberFormat="0" applyFont="0" applyAlignment="0" applyProtection="0"/>
    <xf numFmtId="0" fontId="21" fillId="27" borderId="391">
      <alignment horizontal="left" vertical="center" wrapText="1" indent="2"/>
    </xf>
    <xf numFmtId="0" fontId="5" fillId="4" borderId="1" applyNumberFormat="0" applyAlignment="0" applyProtection="0"/>
    <xf numFmtId="0" fontId="37" fillId="0" borderId="387" applyNumberFormat="0" applyFill="0" applyAlignment="0" applyProtection="0"/>
    <xf numFmtId="0" fontId="49" fillId="49" borderId="386" applyNumberFormat="0" applyAlignment="0" applyProtection="0"/>
    <xf numFmtId="0" fontId="27" fillId="52" borderId="385" applyNumberFormat="0" applyFont="0" applyAlignment="0" applyProtection="0"/>
    <xf numFmtId="0" fontId="27" fillId="52" borderId="385" applyNumberFormat="0" applyFont="0" applyAlignment="0" applyProtection="0"/>
    <xf numFmtId="0" fontId="37" fillId="0" borderId="387" applyNumberFormat="0" applyFill="0" applyAlignment="0" applyProtection="0"/>
    <xf numFmtId="0" fontId="45" fillId="36" borderId="384" applyNumberFormat="0" applyAlignment="0" applyProtection="0"/>
    <xf numFmtId="0" fontId="1" fillId="17" borderId="0" applyNumberFormat="0" applyBorder="0" applyAlignment="0" applyProtection="0"/>
    <xf numFmtId="0" fontId="32" fillId="49" borderId="384" applyNumberFormat="0" applyAlignment="0" applyProtection="0"/>
    <xf numFmtId="0" fontId="45" fillId="36" borderId="384" applyNumberFormat="0" applyAlignment="0" applyProtection="0"/>
    <xf numFmtId="49" fontId="20" fillId="0" borderId="388" applyNumberFormat="0" applyFill="0" applyBorder="0" applyProtection="0">
      <alignment horizontal="left" vertical="center"/>
    </xf>
    <xf numFmtId="0" fontId="37" fillId="0" borderId="387" applyNumberFormat="0" applyFill="0" applyAlignment="0" applyProtection="0"/>
    <xf numFmtId="0" fontId="18" fillId="27" borderId="388">
      <alignment horizontal="right" vertical="center"/>
    </xf>
    <xf numFmtId="4" fontId="18" fillId="27" borderId="388">
      <alignment horizontal="right" vertical="center"/>
    </xf>
    <xf numFmtId="0" fontId="45" fillId="36" borderId="384" applyNumberFormat="0" applyAlignment="0" applyProtection="0"/>
    <xf numFmtId="0" fontId="23" fillId="25" borderId="388">
      <alignment horizontal="right" vertical="center"/>
    </xf>
    <xf numFmtId="0" fontId="9" fillId="22" borderId="0" applyNumberFormat="0" applyBorder="0" applyAlignment="0" applyProtection="0"/>
    <xf numFmtId="0" fontId="27" fillId="52" borderId="385" applyNumberFormat="0" applyFont="0" applyAlignment="0" applyProtection="0"/>
    <xf numFmtId="0" fontId="9" fillId="10" borderId="0" applyNumberFormat="0" applyBorder="0" applyAlignment="0" applyProtection="0"/>
    <xf numFmtId="0" fontId="21" fillId="0" borderId="388">
      <alignment horizontal="right" vertical="center"/>
    </xf>
    <xf numFmtId="0" fontId="45" fillId="36" borderId="384" applyNumberFormat="0" applyAlignment="0" applyProtection="0"/>
    <xf numFmtId="0" fontId="33" fillId="49" borderId="384" applyNumberFormat="0" applyAlignment="0" applyProtection="0"/>
    <xf numFmtId="0" fontId="18" fillId="27" borderId="388">
      <alignment horizontal="right" vertical="center"/>
    </xf>
    <xf numFmtId="0" fontId="32" fillId="49" borderId="384" applyNumberFormat="0" applyAlignment="0" applyProtection="0"/>
    <xf numFmtId="0" fontId="21" fillId="25" borderId="389">
      <alignment horizontal="left" vertical="center"/>
    </xf>
    <xf numFmtId="0" fontId="52" fillId="0" borderId="387" applyNumberFormat="0" applyFill="0" applyAlignment="0" applyProtection="0"/>
    <xf numFmtId="0" fontId="1" fillId="11" borderId="0" applyNumberFormat="0" applyBorder="0" applyAlignment="0" applyProtection="0"/>
    <xf numFmtId="0" fontId="18" fillId="27" borderId="388">
      <alignment horizontal="right" vertical="center"/>
    </xf>
    <xf numFmtId="0" fontId="37" fillId="0" borderId="387" applyNumberFormat="0" applyFill="0" applyAlignment="0" applyProtection="0"/>
    <xf numFmtId="0" fontId="7" fillId="0" borderId="0" applyNumberFormat="0" applyFill="0" applyBorder="0" applyAlignment="0" applyProtection="0"/>
    <xf numFmtId="0" fontId="19" fillId="52" borderId="385" applyNumberFormat="0" applyFont="0" applyAlignment="0" applyProtection="0"/>
    <xf numFmtId="0" fontId="18" fillId="27" borderId="388">
      <alignment horizontal="right" vertical="center"/>
    </xf>
    <xf numFmtId="167" fontId="21" fillId="53" borderId="388" applyNumberFormat="0" applyFont="0" applyBorder="0" applyAlignment="0" applyProtection="0">
      <alignment horizontal="right" vertical="center"/>
    </xf>
    <xf numFmtId="0" fontId="36" fillId="36" borderId="384" applyNumberFormat="0" applyAlignment="0" applyProtection="0"/>
    <xf numFmtId="0" fontId="1" fillId="12" borderId="0" applyNumberFormat="0" applyBorder="0" applyAlignment="0" applyProtection="0"/>
    <xf numFmtId="0" fontId="18" fillId="27" borderId="389">
      <alignment horizontal="right" vertical="center"/>
    </xf>
    <xf numFmtId="0" fontId="23" fillId="25" borderId="388">
      <alignment horizontal="right" vertical="center"/>
    </xf>
    <xf numFmtId="0" fontId="5" fillId="4" borderId="1" applyNumberFormat="0" applyAlignment="0" applyProtection="0"/>
    <xf numFmtId="0" fontId="21" fillId="26" borderId="388"/>
    <xf numFmtId="0" fontId="1" fillId="11" borderId="0" applyNumberFormat="0" applyBorder="0" applyAlignment="0" applyProtection="0"/>
    <xf numFmtId="0" fontId="27" fillId="52" borderId="385" applyNumberFormat="0" applyFont="0" applyAlignment="0" applyProtection="0"/>
    <xf numFmtId="0" fontId="27" fillId="52" borderId="385" applyNumberFormat="0" applyFont="0" applyAlignment="0" applyProtection="0"/>
    <xf numFmtId="4" fontId="23" fillId="25" borderId="388">
      <alignment horizontal="right" vertical="center"/>
    </xf>
    <xf numFmtId="4" fontId="21" fillId="0" borderId="388" applyFill="0" applyBorder="0" applyProtection="0">
      <alignment horizontal="right" vertical="center"/>
    </xf>
    <xf numFmtId="0" fontId="21" fillId="0" borderId="391">
      <alignment horizontal="left" vertical="center" wrapText="1" indent="2"/>
    </xf>
    <xf numFmtId="0" fontId="9" fillId="22" borderId="0" applyNumberFormat="0" applyBorder="0" applyAlignment="0" applyProtection="0"/>
    <xf numFmtId="167" fontId="21" fillId="53" borderId="388" applyNumberFormat="0" applyFont="0" applyBorder="0" applyAlignment="0" applyProtection="0">
      <alignment horizontal="right" vertical="center"/>
    </xf>
    <xf numFmtId="0" fontId="37" fillId="0" borderId="387" applyNumberFormat="0" applyFill="0" applyAlignment="0" applyProtection="0"/>
    <xf numFmtId="0" fontId="21" fillId="0" borderId="388">
      <alignment horizontal="right" vertical="center"/>
    </xf>
    <xf numFmtId="0" fontId="9" fillId="10" borderId="0" applyNumberFormat="0" applyBorder="0" applyAlignment="0" applyProtection="0"/>
    <xf numFmtId="0" fontId="52" fillId="0" borderId="387" applyNumberFormat="0" applyFill="0" applyAlignment="0" applyProtection="0"/>
    <xf numFmtId="4" fontId="21" fillId="0" borderId="388" applyFill="0" applyBorder="0" applyProtection="0">
      <alignment horizontal="right" vertical="center"/>
    </xf>
    <xf numFmtId="0" fontId="1" fillId="15" borderId="0" applyNumberFormat="0" applyBorder="0" applyAlignment="0" applyProtection="0"/>
    <xf numFmtId="0" fontId="7" fillId="0" borderId="0" applyNumberFormat="0" applyFill="0" applyBorder="0" applyAlignment="0" applyProtection="0"/>
    <xf numFmtId="0" fontId="45" fillId="36" borderId="384" applyNumberFormat="0" applyAlignment="0" applyProtection="0"/>
    <xf numFmtId="0" fontId="18" fillId="27" borderId="390">
      <alignment horizontal="right" vertical="center"/>
    </xf>
    <xf numFmtId="0" fontId="21" fillId="0" borderId="391">
      <alignment horizontal="left" vertical="center" wrapText="1" indent="2"/>
    </xf>
    <xf numFmtId="0" fontId="8" fillId="0" borderId="3" applyNumberFormat="0" applyFill="0" applyAlignment="0" applyProtection="0"/>
    <xf numFmtId="0" fontId="21" fillId="26" borderId="388"/>
    <xf numFmtId="0" fontId="33" fillId="49" borderId="384" applyNumberFormat="0" applyAlignment="0" applyProtection="0"/>
    <xf numFmtId="0" fontId="21" fillId="0" borderId="388">
      <alignment horizontal="right" vertical="center"/>
    </xf>
    <xf numFmtId="0" fontId="21" fillId="26" borderId="388"/>
    <xf numFmtId="0" fontId="27" fillId="52" borderId="385" applyNumberFormat="0" applyFont="0" applyAlignment="0" applyProtection="0"/>
    <xf numFmtId="0" fontId="1" fillId="6" borderId="0" applyNumberFormat="0" applyBorder="0" applyAlignment="0" applyProtection="0"/>
    <xf numFmtId="49" fontId="20" fillId="0" borderId="388" applyNumberFormat="0" applyFill="0" applyBorder="0" applyProtection="0">
      <alignment horizontal="left" vertical="center"/>
    </xf>
    <xf numFmtId="0" fontId="45" fillId="36" borderId="384" applyNumberFormat="0" applyAlignment="0" applyProtection="0"/>
    <xf numFmtId="0" fontId="21" fillId="0" borderId="391">
      <alignment horizontal="left" vertical="center" wrapText="1" indent="2"/>
    </xf>
    <xf numFmtId="0" fontId="21" fillId="0" borderId="391">
      <alignment horizontal="left" vertical="center" wrapText="1" indent="2"/>
    </xf>
    <xf numFmtId="0" fontId="33" fillId="49" borderId="384" applyNumberFormat="0" applyAlignment="0" applyProtection="0"/>
    <xf numFmtId="49" fontId="21" fillId="0" borderId="388" applyNumberFormat="0" applyFont="0" applyFill="0" applyBorder="0" applyProtection="0">
      <alignment horizontal="left" vertical="center" indent="2"/>
    </xf>
    <xf numFmtId="0" fontId="21" fillId="27" borderId="391">
      <alignment horizontal="left" vertical="center" wrapText="1" indent="2"/>
    </xf>
    <xf numFmtId="0" fontId="49" fillId="49" borderId="386" applyNumberFormat="0" applyAlignment="0" applyProtection="0"/>
    <xf numFmtId="0" fontId="30" fillId="49" borderId="386" applyNumberFormat="0" applyAlignment="0" applyProtection="0"/>
    <xf numFmtId="0" fontId="33" fillId="49" borderId="384" applyNumberFormat="0" applyAlignment="0" applyProtection="0"/>
    <xf numFmtId="0" fontId="23" fillId="25" borderId="388">
      <alignment horizontal="right" vertical="center"/>
    </xf>
    <xf numFmtId="0" fontId="1" fillId="21" borderId="0" applyNumberFormat="0" applyBorder="0" applyAlignment="0" applyProtection="0"/>
    <xf numFmtId="4" fontId="18" fillId="27" borderId="389">
      <alignment horizontal="right" vertical="center"/>
    </xf>
    <xf numFmtId="0" fontId="36" fillId="36" borderId="384" applyNumberFormat="0" applyAlignment="0" applyProtection="0"/>
    <xf numFmtId="0" fontId="21" fillId="0" borderId="388">
      <alignment horizontal="right" vertical="center"/>
    </xf>
    <xf numFmtId="4" fontId="23" fillId="25" borderId="388">
      <alignment horizontal="right" vertical="center"/>
    </xf>
    <xf numFmtId="0" fontId="36" fillId="36" borderId="384" applyNumberFormat="0" applyAlignment="0" applyProtection="0"/>
    <xf numFmtId="0" fontId="19" fillId="52" borderId="385" applyNumberFormat="0" applyFont="0" applyAlignment="0" applyProtection="0"/>
    <xf numFmtId="49" fontId="21" fillId="0" borderId="389" applyNumberFormat="0" applyFont="0" applyFill="0" applyBorder="0" applyProtection="0">
      <alignment horizontal="left" vertical="center" indent="5"/>
    </xf>
    <xf numFmtId="0" fontId="30" fillId="49" borderId="386" applyNumberFormat="0" applyAlignment="0" applyProtection="0"/>
    <xf numFmtId="0" fontId="9" fillId="16" borderId="0" applyNumberFormat="0" applyBorder="0" applyAlignment="0" applyProtection="0"/>
    <xf numFmtId="0" fontId="32" fillId="49" borderId="384" applyNumberFormat="0" applyAlignment="0" applyProtection="0"/>
    <xf numFmtId="0" fontId="18" fillId="27" borderId="388">
      <alignment horizontal="right" vertical="center"/>
    </xf>
    <xf numFmtId="0" fontId="30" fillId="49" borderId="386" applyNumberFormat="0" applyAlignment="0" applyProtection="0"/>
    <xf numFmtId="4" fontId="18" fillId="27" borderId="390">
      <alignment horizontal="right" vertical="center"/>
    </xf>
    <xf numFmtId="0" fontId="32" fillId="49" borderId="384" applyNumberFormat="0" applyAlignment="0" applyProtection="0"/>
    <xf numFmtId="0" fontId="21" fillId="26" borderId="388"/>
    <xf numFmtId="0" fontId="18" fillId="27" borderId="388">
      <alignment horizontal="right" vertical="center"/>
    </xf>
    <xf numFmtId="0" fontId="23" fillId="25" borderId="388">
      <alignment horizontal="right" vertical="center"/>
    </xf>
    <xf numFmtId="0" fontId="49" fillId="49" borderId="386" applyNumberFormat="0" applyAlignment="0" applyProtection="0"/>
    <xf numFmtId="4" fontId="18" fillId="25" borderId="388">
      <alignment horizontal="right" vertical="center"/>
    </xf>
    <xf numFmtId="0" fontId="32" fillId="49" borderId="384" applyNumberFormat="0" applyAlignment="0" applyProtection="0"/>
    <xf numFmtId="4" fontId="18" fillId="25" borderId="388">
      <alignment horizontal="right" vertical="center"/>
    </xf>
    <xf numFmtId="0" fontId="1" fillId="21" borderId="0" applyNumberFormat="0" applyBorder="0" applyAlignment="0" applyProtection="0"/>
    <xf numFmtId="0" fontId="37" fillId="0" borderId="387" applyNumberFormat="0" applyFill="0" applyAlignment="0" applyProtection="0"/>
    <xf numFmtId="0" fontId="18" fillId="27" borderId="389">
      <alignment horizontal="right" vertical="center"/>
    </xf>
    <xf numFmtId="0" fontId="37" fillId="0" borderId="387" applyNumberFormat="0" applyFill="0" applyAlignment="0" applyProtection="0"/>
    <xf numFmtId="0" fontId="49" fillId="49" borderId="386" applyNumberFormat="0" applyAlignment="0" applyProtection="0"/>
    <xf numFmtId="4" fontId="21" fillId="26" borderId="388"/>
    <xf numFmtId="4" fontId="18" fillId="27" borderId="389">
      <alignment horizontal="right" vertical="center"/>
    </xf>
    <xf numFmtId="0" fontId="9" fillId="10" borderId="0" applyNumberFormat="0" applyBorder="0" applyAlignment="0" applyProtection="0"/>
    <xf numFmtId="0" fontId="9" fillId="10" borderId="0" applyNumberFormat="0" applyBorder="0" applyAlignment="0" applyProtection="0"/>
    <xf numFmtId="0" fontId="18" fillId="27" borderId="390">
      <alignment horizontal="right" vertical="center"/>
    </xf>
    <xf numFmtId="0" fontId="52" fillId="0" borderId="387" applyNumberFormat="0" applyFill="0" applyAlignment="0" applyProtection="0"/>
    <xf numFmtId="0" fontId="4" fillId="4" borderId="2" applyNumberFormat="0" applyAlignment="0" applyProtection="0"/>
    <xf numFmtId="0" fontId="30" fillId="49" borderId="386" applyNumberFormat="0" applyAlignment="0" applyProtection="0"/>
    <xf numFmtId="0" fontId="18" fillId="25" borderId="388">
      <alignment horizontal="right" vertical="center"/>
    </xf>
    <xf numFmtId="0" fontId="21" fillId="25" borderId="389">
      <alignment horizontal="left" vertical="center"/>
    </xf>
    <xf numFmtId="0" fontId="33" fillId="49" borderId="384" applyNumberFormat="0" applyAlignment="0" applyProtection="0"/>
    <xf numFmtId="0" fontId="45" fillId="36" borderId="384" applyNumberFormat="0" applyAlignment="0" applyProtection="0"/>
    <xf numFmtId="4" fontId="21" fillId="0" borderId="388">
      <alignment horizontal="right" vertical="center"/>
    </xf>
    <xf numFmtId="0" fontId="1" fillId="11" borderId="0" applyNumberFormat="0" applyBorder="0" applyAlignment="0" applyProtection="0"/>
    <xf numFmtId="49" fontId="21" fillId="0" borderId="388" applyNumberFormat="0" applyFont="0" applyFill="0" applyBorder="0" applyProtection="0">
      <alignment horizontal="left" vertical="center" indent="2"/>
    </xf>
    <xf numFmtId="0" fontId="21" fillId="27" borderId="391">
      <alignment horizontal="left" vertical="center" wrapText="1" indent="2"/>
    </xf>
    <xf numFmtId="0" fontId="5" fillId="4" borderId="1" applyNumberFormat="0" applyAlignment="0" applyProtection="0"/>
    <xf numFmtId="4" fontId="21" fillId="0" borderId="388" applyFill="0" applyBorder="0" applyProtection="0">
      <alignment horizontal="right" vertical="center"/>
    </xf>
    <xf numFmtId="0" fontId="18" fillId="27" borderId="389">
      <alignment horizontal="right" vertical="center"/>
    </xf>
    <xf numFmtId="4" fontId="21" fillId="0" borderId="388" applyFill="0" applyBorder="0" applyProtection="0">
      <alignment horizontal="right" vertical="center"/>
    </xf>
    <xf numFmtId="0" fontId="49" fillId="49" borderId="386" applyNumberFormat="0" applyAlignment="0" applyProtection="0"/>
    <xf numFmtId="4" fontId="21" fillId="26" borderId="388"/>
    <xf numFmtId="0" fontId="27" fillId="52" borderId="385" applyNumberFormat="0" applyFont="0" applyAlignment="0" applyProtection="0"/>
    <xf numFmtId="0" fontId="21" fillId="0" borderId="388" applyNumberFormat="0" applyFill="0" applyAlignment="0" applyProtection="0"/>
    <xf numFmtId="0" fontId="9" fillId="13" borderId="0" applyNumberFormat="0" applyBorder="0" applyAlignment="0" applyProtection="0"/>
    <xf numFmtId="0" fontId="19" fillId="52" borderId="385" applyNumberFormat="0" applyFont="0" applyAlignment="0" applyProtection="0"/>
    <xf numFmtId="0" fontId="33" fillId="49" borderId="384" applyNumberFormat="0" applyAlignment="0" applyProtection="0"/>
    <xf numFmtId="4" fontId="18" fillId="27" borderId="388">
      <alignment horizontal="right" vertical="center"/>
    </xf>
    <xf numFmtId="0" fontId="9" fillId="7" borderId="0" applyNumberFormat="0" applyBorder="0" applyAlignment="0" applyProtection="0"/>
    <xf numFmtId="0" fontId="45" fillId="36" borderId="384" applyNumberFormat="0" applyAlignment="0" applyProtection="0"/>
    <xf numFmtId="0" fontId="30" fillId="49" borderId="386" applyNumberFormat="0" applyAlignment="0" applyProtection="0"/>
    <xf numFmtId="0" fontId="52" fillId="0" borderId="387" applyNumberFormat="0" applyFill="0" applyAlignment="0" applyProtection="0"/>
    <xf numFmtId="4" fontId="18" fillId="27" borderId="389">
      <alignment horizontal="right" vertical="center"/>
    </xf>
    <xf numFmtId="0" fontId="33" fillId="49" borderId="384" applyNumberFormat="0" applyAlignment="0" applyProtection="0"/>
    <xf numFmtId="0" fontId="1" fillId="12" borderId="0" applyNumberFormat="0" applyBorder="0" applyAlignment="0" applyProtection="0"/>
    <xf numFmtId="4" fontId="23" fillId="25" borderId="388">
      <alignment horizontal="right" vertical="center"/>
    </xf>
    <xf numFmtId="0" fontId="18" fillId="27" borderId="388">
      <alignment horizontal="right" vertical="center"/>
    </xf>
    <xf numFmtId="0" fontId="9" fillId="10" borderId="0" applyNumberFormat="0" applyBorder="0" applyAlignment="0" applyProtection="0"/>
    <xf numFmtId="49" fontId="21" fillId="0" borderId="388" applyNumberFormat="0" applyFont="0" applyFill="0" applyBorder="0" applyProtection="0">
      <alignment horizontal="left" vertical="center" indent="2"/>
    </xf>
    <xf numFmtId="0" fontId="21" fillId="0" borderId="388">
      <alignment horizontal="right" vertical="center"/>
    </xf>
    <xf numFmtId="0" fontId="23" fillId="25" borderId="388">
      <alignment horizontal="right" vertical="center"/>
    </xf>
    <xf numFmtId="0" fontId="8" fillId="0" borderId="3" applyNumberFormat="0" applyFill="0" applyAlignment="0" applyProtection="0"/>
    <xf numFmtId="0" fontId="23" fillId="25" borderId="388">
      <alignment horizontal="right" vertical="center"/>
    </xf>
    <xf numFmtId="0" fontId="9" fillId="19" borderId="0" applyNumberFormat="0" applyBorder="0" applyAlignment="0" applyProtection="0"/>
    <xf numFmtId="0" fontId="37" fillId="0" borderId="387" applyNumberFormat="0" applyFill="0" applyAlignment="0" applyProtection="0"/>
    <xf numFmtId="0" fontId="52" fillId="0" borderId="387" applyNumberFormat="0" applyFill="0" applyAlignment="0" applyProtection="0"/>
    <xf numFmtId="0" fontId="32" fillId="49" borderId="384" applyNumberFormat="0" applyAlignment="0" applyProtection="0"/>
    <xf numFmtId="0" fontId="1" fillId="17" borderId="0" applyNumberFormat="0" applyBorder="0" applyAlignment="0" applyProtection="0"/>
    <xf numFmtId="0" fontId="18" fillId="25" borderId="388">
      <alignment horizontal="right" vertical="center"/>
    </xf>
    <xf numFmtId="0" fontId="33" fillId="49" borderId="384" applyNumberFormat="0" applyAlignment="0" applyProtection="0"/>
    <xf numFmtId="4" fontId="21" fillId="0" borderId="388" applyFill="0" applyBorder="0" applyProtection="0">
      <alignment horizontal="right" vertical="center"/>
    </xf>
    <xf numFmtId="0" fontId="21" fillId="27" borderId="391">
      <alignment horizontal="left" vertical="center" wrapText="1" indent="2"/>
    </xf>
    <xf numFmtId="4" fontId="21" fillId="26" borderId="388"/>
    <xf numFmtId="0" fontId="18" fillId="25" borderId="388">
      <alignment horizontal="right" vertical="center"/>
    </xf>
    <xf numFmtId="0" fontId="6" fillId="0" borderId="0" applyNumberFormat="0" applyFill="0" applyBorder="0" applyAlignment="0" applyProtection="0"/>
    <xf numFmtId="0" fontId="4" fillId="4" borderId="2" applyNumberFormat="0" applyAlignment="0" applyProtection="0"/>
    <xf numFmtId="0" fontId="5" fillId="4" borderId="1" applyNumberFormat="0" applyAlignment="0" applyProtection="0"/>
    <xf numFmtId="0" fontId="33" fillId="49" borderId="384" applyNumberFormat="0" applyAlignment="0" applyProtection="0"/>
    <xf numFmtId="0" fontId="45" fillId="36" borderId="384" applyNumberFormat="0" applyAlignment="0" applyProtection="0"/>
    <xf numFmtId="0" fontId="21" fillId="27" borderId="391">
      <alignment horizontal="left" vertical="center" wrapText="1" indent="2"/>
    </xf>
    <xf numFmtId="0" fontId="33" fillId="49" borderId="384" applyNumberFormat="0" applyAlignment="0" applyProtection="0"/>
    <xf numFmtId="0" fontId="19" fillId="52" borderId="385" applyNumberFormat="0" applyFont="0" applyAlignment="0" applyProtection="0"/>
    <xf numFmtId="4" fontId="18" fillId="27" borderId="390">
      <alignment horizontal="right" vertical="center"/>
    </xf>
    <xf numFmtId="0" fontId="33" fillId="49" borderId="384" applyNumberFormat="0" applyAlignment="0" applyProtection="0"/>
    <xf numFmtId="0" fontId="18" fillId="27" borderId="390">
      <alignment horizontal="right" vertical="center"/>
    </xf>
    <xf numFmtId="0" fontId="36" fillId="36" borderId="384" applyNumberFormat="0" applyAlignment="0" applyProtection="0"/>
    <xf numFmtId="49" fontId="20" fillId="0" borderId="388" applyNumberFormat="0" applyFill="0" applyBorder="0" applyProtection="0">
      <alignment horizontal="left" vertical="center"/>
    </xf>
    <xf numFmtId="0" fontId="18" fillId="27" borderId="388">
      <alignment horizontal="right" vertical="center"/>
    </xf>
    <xf numFmtId="0" fontId="9" fillId="19" borderId="0" applyNumberFormat="0" applyBorder="0" applyAlignment="0" applyProtection="0"/>
    <xf numFmtId="49" fontId="20" fillId="0" borderId="388" applyNumberFormat="0" applyFill="0" applyBorder="0" applyProtection="0">
      <alignment horizontal="left" vertical="center"/>
    </xf>
    <xf numFmtId="0" fontId="21" fillId="0" borderId="397" applyNumberFormat="0" applyFill="0" applyAlignment="0" applyProtection="0"/>
    <xf numFmtId="0" fontId="19" fillId="52" borderId="385" applyNumberFormat="0" applyFont="0" applyAlignment="0" applyProtection="0"/>
    <xf numFmtId="0" fontId="21" fillId="27" borderId="391">
      <alignment horizontal="left" vertical="center" wrapText="1" indent="2"/>
    </xf>
    <xf numFmtId="0" fontId="18" fillId="27" borderId="388">
      <alignment horizontal="right" vertical="center"/>
    </xf>
    <xf numFmtId="0" fontId="21" fillId="0" borderId="391">
      <alignment horizontal="left" vertical="center" wrapText="1" indent="2"/>
    </xf>
    <xf numFmtId="0" fontId="21" fillId="27" borderId="391">
      <alignment horizontal="left" vertical="center" wrapText="1" indent="2"/>
    </xf>
    <xf numFmtId="4" fontId="21" fillId="0" borderId="388">
      <alignment horizontal="right" vertical="center"/>
    </xf>
    <xf numFmtId="0" fontId="9" fillId="16" borderId="0" applyNumberFormat="0" applyBorder="0" applyAlignment="0" applyProtection="0"/>
    <xf numFmtId="0" fontId="8" fillId="0" borderId="3" applyNumberFormat="0" applyFill="0" applyAlignment="0" applyProtection="0"/>
    <xf numFmtId="0" fontId="27" fillId="52" borderId="385" applyNumberFormat="0" applyFont="0" applyAlignment="0" applyProtection="0"/>
    <xf numFmtId="0" fontId="37" fillId="0" borderId="387" applyNumberFormat="0" applyFill="0" applyAlignment="0" applyProtection="0"/>
    <xf numFmtId="0" fontId="18" fillId="27" borderId="388">
      <alignment horizontal="right" vertical="center"/>
    </xf>
    <xf numFmtId="0" fontId="37" fillId="0" borderId="387" applyNumberFormat="0" applyFill="0" applyAlignment="0" applyProtection="0"/>
    <xf numFmtId="4" fontId="18" fillId="27" borderId="390">
      <alignment horizontal="right" vertical="center"/>
    </xf>
    <xf numFmtId="0" fontId="45" fillId="36" borderId="384" applyNumberFormat="0" applyAlignment="0" applyProtection="0"/>
    <xf numFmtId="0" fontId="19" fillId="52" borderId="385" applyNumberFormat="0" applyFont="0" applyAlignment="0" applyProtection="0"/>
    <xf numFmtId="0" fontId="18" fillId="27" borderId="388">
      <alignment horizontal="right" vertical="center"/>
    </xf>
    <xf numFmtId="0" fontId="33" fillId="49" borderId="384" applyNumberFormat="0" applyAlignment="0" applyProtection="0"/>
    <xf numFmtId="4" fontId="18" fillId="27" borderId="388">
      <alignment horizontal="right" vertical="center"/>
    </xf>
    <xf numFmtId="4" fontId="18" fillId="27" borderId="388">
      <alignment horizontal="right" vertical="center"/>
    </xf>
    <xf numFmtId="4" fontId="18" fillId="27" borderId="390">
      <alignment horizontal="right" vertical="center"/>
    </xf>
    <xf numFmtId="4" fontId="21" fillId="0" borderId="388">
      <alignment horizontal="right" vertical="center"/>
    </xf>
    <xf numFmtId="167" fontId="21" fillId="53" borderId="388" applyNumberFormat="0" applyFont="0" applyBorder="0" applyAlignment="0" applyProtection="0">
      <alignment horizontal="right" vertical="center"/>
    </xf>
    <xf numFmtId="0" fontId="1" fillId="18" borderId="0" applyNumberFormat="0" applyBorder="0" applyAlignment="0" applyProtection="0"/>
    <xf numFmtId="0" fontId="45" fillId="36" borderId="393" applyNumberFormat="0" applyAlignment="0" applyProtection="0"/>
    <xf numFmtId="0" fontId="33" fillId="49" borderId="384" applyNumberFormat="0" applyAlignment="0" applyProtection="0"/>
    <xf numFmtId="0" fontId="49" fillId="49" borderId="386" applyNumberFormat="0" applyAlignment="0" applyProtection="0"/>
    <xf numFmtId="4" fontId="21" fillId="0" borderId="388" applyFill="0" applyBorder="0" applyProtection="0">
      <alignment horizontal="right" vertical="center"/>
    </xf>
    <xf numFmtId="49" fontId="21" fillId="0" borderId="388" applyNumberFormat="0" applyFont="0" applyFill="0" applyBorder="0" applyProtection="0">
      <alignment horizontal="left" vertical="center" indent="2"/>
    </xf>
    <xf numFmtId="0" fontId="52" fillId="0" borderId="387" applyNumberFormat="0" applyFill="0" applyAlignment="0" applyProtection="0"/>
    <xf numFmtId="0" fontId="32" fillId="49" borderId="384" applyNumberFormat="0" applyAlignment="0" applyProtection="0"/>
    <xf numFmtId="0" fontId="1" fillId="6" borderId="0" applyNumberFormat="0" applyBorder="0" applyAlignment="0" applyProtection="0"/>
    <xf numFmtId="0" fontId="9" fillId="16" borderId="0" applyNumberFormat="0" applyBorder="0" applyAlignment="0" applyProtection="0"/>
    <xf numFmtId="0" fontId="45" fillId="36" borderId="384" applyNumberFormat="0" applyAlignment="0" applyProtection="0"/>
    <xf numFmtId="4" fontId="18" fillId="25" borderId="388">
      <alignment horizontal="right" vertical="center"/>
    </xf>
    <xf numFmtId="0" fontId="18" fillId="25" borderId="388">
      <alignment horizontal="right" vertical="center"/>
    </xf>
    <xf numFmtId="49" fontId="21" fillId="0" borderId="388" applyNumberFormat="0" applyFont="0" applyFill="0" applyBorder="0" applyProtection="0">
      <alignment horizontal="left" vertical="center" indent="2"/>
    </xf>
    <xf numFmtId="0" fontId="23" fillId="25" borderId="388">
      <alignment horizontal="right" vertical="center"/>
    </xf>
    <xf numFmtId="0" fontId="1" fillId="8" borderId="0" applyNumberFormat="0" applyBorder="0" applyAlignment="0" applyProtection="0"/>
    <xf numFmtId="0" fontId="49" fillId="49" borderId="386" applyNumberFormat="0" applyAlignment="0" applyProtection="0"/>
    <xf numFmtId="0" fontId="1" fillId="12" borderId="0" applyNumberFormat="0" applyBorder="0" applyAlignment="0" applyProtection="0"/>
    <xf numFmtId="4" fontId="23" fillId="25" borderId="388">
      <alignment horizontal="right" vertical="center"/>
    </xf>
    <xf numFmtId="4" fontId="18" fillId="25" borderId="388">
      <alignment horizontal="right" vertical="center"/>
    </xf>
    <xf numFmtId="0" fontId="21" fillId="0" borderId="391">
      <alignment horizontal="left" vertical="center" wrapText="1" indent="2"/>
    </xf>
    <xf numFmtId="0" fontId="21" fillId="0" borderId="388" applyNumberFormat="0" applyFill="0" applyAlignment="0" applyProtection="0"/>
    <xf numFmtId="0" fontId="49" fillId="49" borderId="386" applyNumberFormat="0" applyAlignment="0" applyProtection="0"/>
    <xf numFmtId="0" fontId="21" fillId="0" borderId="388" applyNumberFormat="0" applyFill="0" applyAlignment="0" applyProtection="0"/>
    <xf numFmtId="4" fontId="18" fillId="25" borderId="388">
      <alignment horizontal="right" vertical="center"/>
    </xf>
    <xf numFmtId="0" fontId="8" fillId="0" borderId="3" applyNumberFormat="0" applyFill="0" applyAlignment="0" applyProtection="0"/>
    <xf numFmtId="0" fontId="32" fillId="49" borderId="384" applyNumberFormat="0" applyAlignment="0" applyProtection="0"/>
    <xf numFmtId="0" fontId="49" fillId="49" borderId="386" applyNumberFormat="0" applyAlignment="0" applyProtection="0"/>
    <xf numFmtId="0" fontId="1" fillId="8" borderId="0" applyNumberFormat="0" applyBorder="0" applyAlignment="0" applyProtection="0"/>
    <xf numFmtId="4" fontId="21" fillId="26" borderId="388"/>
    <xf numFmtId="0" fontId="33" fillId="49" borderId="384" applyNumberFormat="0" applyAlignment="0" applyProtection="0"/>
    <xf numFmtId="0" fontId="1" fillId="14" borderId="0" applyNumberFormat="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21" fillId="0" borderId="388" applyNumberFormat="0" applyFill="0" applyAlignment="0" applyProtection="0"/>
    <xf numFmtId="4" fontId="18" fillId="27" borderId="388">
      <alignment horizontal="right" vertical="center"/>
    </xf>
    <xf numFmtId="0" fontId="27" fillId="52" borderId="385" applyNumberFormat="0" applyFont="0" applyAlignment="0" applyProtection="0"/>
    <xf numFmtId="4" fontId="18" fillId="27" borderId="388">
      <alignment horizontal="right" vertical="center"/>
    </xf>
    <xf numFmtId="0" fontId="52" fillId="0" borderId="387" applyNumberFormat="0" applyFill="0" applyAlignment="0" applyProtection="0"/>
    <xf numFmtId="4" fontId="18" fillId="27" borderId="388">
      <alignment horizontal="right" vertical="center"/>
    </xf>
    <xf numFmtId="0" fontId="21" fillId="0" borderId="388">
      <alignment horizontal="right" vertical="center"/>
    </xf>
    <xf numFmtId="0" fontId="27" fillId="52" borderId="385" applyNumberFormat="0" applyFont="0" applyAlignment="0" applyProtection="0"/>
    <xf numFmtId="4" fontId="18" fillId="27" borderId="389">
      <alignment horizontal="right" vertical="center"/>
    </xf>
    <xf numFmtId="4" fontId="21" fillId="0" borderId="388">
      <alignment horizontal="right" vertical="center"/>
    </xf>
    <xf numFmtId="0" fontId="49" fillId="49" borderId="386" applyNumberFormat="0" applyAlignment="0" applyProtection="0"/>
    <xf numFmtId="49" fontId="20" fillId="0" borderId="388" applyNumberFormat="0" applyFill="0" applyBorder="0" applyProtection="0">
      <alignment horizontal="left" vertical="center"/>
    </xf>
    <xf numFmtId="0" fontId="1" fillId="9" borderId="0" applyNumberFormat="0" applyBorder="0" applyAlignment="0" applyProtection="0"/>
    <xf numFmtId="49" fontId="21" fillId="0" borderId="388" applyNumberFormat="0" applyFont="0" applyFill="0" applyBorder="0" applyProtection="0">
      <alignment horizontal="left" vertical="center" indent="2"/>
    </xf>
    <xf numFmtId="0" fontId="27" fillId="52" borderId="385" applyNumberFormat="0" applyFont="0" applyAlignment="0" applyProtection="0"/>
    <xf numFmtId="0" fontId="21" fillId="0" borderId="388" applyNumberFormat="0" applyFill="0" applyAlignment="0" applyProtection="0"/>
    <xf numFmtId="0" fontId="23" fillId="25" borderId="388">
      <alignment horizontal="right" vertical="center"/>
    </xf>
    <xf numFmtId="4" fontId="18" fillId="27" borderId="390">
      <alignment horizontal="right" vertical="center"/>
    </xf>
    <xf numFmtId="0" fontId="18" fillId="27" borderId="390">
      <alignment horizontal="right" vertical="center"/>
    </xf>
    <xf numFmtId="4" fontId="23" fillId="25" borderId="388">
      <alignment horizontal="right" vertical="center"/>
    </xf>
    <xf numFmtId="0" fontId="33" fillId="49" borderId="384" applyNumberFormat="0" applyAlignment="0" applyProtection="0"/>
    <xf numFmtId="0" fontId="21" fillId="27" borderId="391">
      <alignment horizontal="left" vertical="center" wrapText="1" indent="2"/>
    </xf>
    <xf numFmtId="0" fontId="32" fillId="49" borderId="384" applyNumberFormat="0" applyAlignment="0" applyProtection="0"/>
    <xf numFmtId="167" fontId="21" fillId="53" borderId="388" applyNumberFormat="0" applyFont="0" applyBorder="0" applyAlignment="0" applyProtection="0">
      <alignment horizontal="right" vertical="center"/>
    </xf>
    <xf numFmtId="4" fontId="18" fillId="27" borderId="388">
      <alignment horizontal="right" vertical="center"/>
    </xf>
    <xf numFmtId="0" fontId="49" fillId="49" borderId="386" applyNumberFormat="0" applyAlignment="0" applyProtection="0"/>
    <xf numFmtId="0" fontId="18" fillId="27" borderId="388">
      <alignment horizontal="right" vertical="center"/>
    </xf>
    <xf numFmtId="0" fontId="1" fillId="12" borderId="0" applyNumberFormat="0" applyBorder="0" applyAlignment="0" applyProtection="0"/>
    <xf numFmtId="4" fontId="21" fillId="0" borderId="388">
      <alignment horizontal="right" vertical="center"/>
    </xf>
    <xf numFmtId="0" fontId="45" fillId="36" borderId="384" applyNumberFormat="0" applyAlignment="0" applyProtection="0"/>
    <xf numFmtId="0" fontId="52" fillId="0" borderId="387" applyNumberFormat="0" applyFill="0" applyAlignment="0" applyProtection="0"/>
    <xf numFmtId="4" fontId="21" fillId="26" borderId="388"/>
    <xf numFmtId="167" fontId="21" fillId="53" borderId="388" applyNumberFormat="0" applyFont="0" applyBorder="0" applyAlignment="0" applyProtection="0">
      <alignment horizontal="right" vertical="center"/>
    </xf>
    <xf numFmtId="4" fontId="23" fillId="25" borderId="388">
      <alignment horizontal="right" vertical="center"/>
    </xf>
    <xf numFmtId="49" fontId="20" fillId="0" borderId="388" applyNumberFormat="0" applyFill="0" applyBorder="0" applyProtection="0">
      <alignment horizontal="left" vertical="center"/>
    </xf>
    <xf numFmtId="0" fontId="21" fillId="26" borderId="388"/>
    <xf numFmtId="0" fontId="36" fillId="36" borderId="384" applyNumberFormat="0" applyAlignment="0" applyProtection="0"/>
    <xf numFmtId="0" fontId="19" fillId="52" borderId="385" applyNumberFormat="0" applyFont="0" applyAlignment="0" applyProtection="0"/>
    <xf numFmtId="0" fontId="33" fillId="49" borderId="384" applyNumberFormat="0" applyAlignment="0" applyProtection="0"/>
    <xf numFmtId="4" fontId="18" fillId="27" borderId="389">
      <alignment horizontal="right" vertical="center"/>
    </xf>
    <xf numFmtId="0" fontId="21" fillId="25" borderId="389">
      <alignment horizontal="left" vertical="center"/>
    </xf>
    <xf numFmtId="0" fontId="36" fillId="36" borderId="384" applyNumberFormat="0" applyAlignment="0" applyProtection="0"/>
    <xf numFmtId="0" fontId="21" fillId="0" borderId="388" applyNumberFormat="0" applyFill="0" applyAlignment="0" applyProtection="0"/>
    <xf numFmtId="0" fontId="21" fillId="0" borderId="388">
      <alignment horizontal="right" vertical="center"/>
    </xf>
    <xf numFmtId="0" fontId="21" fillId="0" borderId="388">
      <alignment horizontal="right" vertical="center"/>
    </xf>
    <xf numFmtId="167" fontId="21" fillId="53" borderId="388" applyNumberFormat="0" applyFont="0" applyBorder="0" applyAlignment="0" applyProtection="0">
      <alignment horizontal="right" vertical="center"/>
    </xf>
    <xf numFmtId="0" fontId="21" fillId="25" borderId="389">
      <alignment horizontal="left" vertical="center"/>
    </xf>
    <xf numFmtId="0" fontId="52" fillId="0" borderId="387" applyNumberFormat="0" applyFill="0" applyAlignment="0" applyProtection="0"/>
    <xf numFmtId="4" fontId="18" fillId="27" borderId="390">
      <alignment horizontal="right" vertical="center"/>
    </xf>
    <xf numFmtId="49" fontId="20" fillId="0" borderId="388" applyNumberFormat="0" applyFill="0" applyBorder="0" applyProtection="0">
      <alignment horizontal="left" vertical="center"/>
    </xf>
    <xf numFmtId="0" fontId="18" fillId="27" borderId="388">
      <alignment horizontal="right" vertical="center"/>
    </xf>
    <xf numFmtId="0" fontId="49" fillId="49" borderId="386" applyNumberFormat="0" applyAlignment="0" applyProtection="0"/>
    <xf numFmtId="0" fontId="32" fillId="49" borderId="384" applyNumberFormat="0" applyAlignment="0" applyProtection="0"/>
    <xf numFmtId="0" fontId="9" fillId="22" borderId="0" applyNumberFormat="0" applyBorder="0" applyAlignment="0" applyProtection="0"/>
    <xf numFmtId="0" fontId="1" fillId="20" borderId="0" applyNumberFormat="0" applyBorder="0" applyAlignment="0" applyProtection="0"/>
    <xf numFmtId="0" fontId="21" fillId="25" borderId="389">
      <alignment horizontal="left" vertical="center"/>
    </xf>
    <xf numFmtId="0" fontId="32" fillId="49" borderId="384" applyNumberFormat="0" applyAlignment="0" applyProtection="0"/>
    <xf numFmtId="0" fontId="32" fillId="49" borderId="384" applyNumberFormat="0" applyAlignment="0" applyProtection="0"/>
    <xf numFmtId="0" fontId="45" fillId="36" borderId="384" applyNumberFormat="0" applyAlignment="0" applyProtection="0"/>
    <xf numFmtId="4" fontId="23" fillId="25" borderId="388">
      <alignment horizontal="right" vertical="center"/>
    </xf>
    <xf numFmtId="0" fontId="1" fillId="11" borderId="0" applyNumberFormat="0" applyBorder="0" applyAlignment="0" applyProtection="0"/>
    <xf numFmtId="0" fontId="49" fillId="49" borderId="386" applyNumberFormat="0" applyAlignment="0" applyProtection="0"/>
    <xf numFmtId="49" fontId="20" fillId="0" borderId="388" applyNumberFormat="0" applyFill="0" applyBorder="0" applyProtection="0">
      <alignment horizontal="left" vertical="center"/>
    </xf>
    <xf numFmtId="0" fontId="1" fillId="15" borderId="0" applyNumberFormat="0" applyBorder="0" applyAlignment="0" applyProtection="0"/>
    <xf numFmtId="0" fontId="18" fillId="27" borderId="389">
      <alignment horizontal="right" vertical="center"/>
    </xf>
    <xf numFmtId="4" fontId="18" fillId="27" borderId="388">
      <alignment horizontal="right" vertical="center"/>
    </xf>
    <xf numFmtId="0" fontId="19" fillId="52" borderId="385" applyNumberFormat="0" applyFont="0" applyAlignment="0" applyProtection="0"/>
    <xf numFmtId="0" fontId="1" fillId="15" borderId="0" applyNumberFormat="0" applyBorder="0" applyAlignment="0" applyProtection="0"/>
    <xf numFmtId="4" fontId="21" fillId="0" borderId="388">
      <alignment horizontal="right" vertical="center"/>
    </xf>
    <xf numFmtId="49" fontId="20" fillId="0" borderId="388" applyNumberFormat="0" applyFill="0" applyBorder="0" applyProtection="0">
      <alignment horizontal="left" vertical="center"/>
    </xf>
    <xf numFmtId="0" fontId="21" fillId="27" borderId="391">
      <alignment horizontal="left" vertical="center" wrapText="1" indent="2"/>
    </xf>
    <xf numFmtId="0" fontId="32" fillId="49" borderId="384" applyNumberFormat="0" applyAlignment="0" applyProtection="0"/>
    <xf numFmtId="0" fontId="52" fillId="0" borderId="387" applyNumberFormat="0" applyFill="0" applyAlignment="0" applyProtection="0"/>
    <xf numFmtId="0" fontId="1" fillId="20" borderId="0" applyNumberFormat="0" applyBorder="0" applyAlignment="0" applyProtection="0"/>
    <xf numFmtId="4" fontId="18" fillId="27" borderId="389">
      <alignment horizontal="right" vertical="center"/>
    </xf>
    <xf numFmtId="0" fontId="19" fillId="52" borderId="385" applyNumberFormat="0" applyFont="0" applyAlignment="0" applyProtection="0"/>
    <xf numFmtId="0" fontId="1" fillId="20" borderId="0" applyNumberFormat="0" applyBorder="0" applyAlignment="0" applyProtection="0"/>
    <xf numFmtId="0" fontId="49" fillId="49" borderId="386" applyNumberFormat="0" applyAlignment="0" applyProtection="0"/>
    <xf numFmtId="0" fontId="45" fillId="36" borderId="384" applyNumberFormat="0" applyAlignment="0" applyProtection="0"/>
    <xf numFmtId="0" fontId="45" fillId="36" borderId="384" applyNumberFormat="0" applyAlignment="0" applyProtection="0"/>
    <xf numFmtId="49" fontId="21" fillId="0" borderId="389" applyNumberFormat="0" applyFont="0" applyFill="0" applyBorder="0" applyProtection="0">
      <alignment horizontal="left" vertical="center" indent="5"/>
    </xf>
    <xf numFmtId="0" fontId="6" fillId="0" borderId="0" applyNumberFormat="0" applyFill="0" applyBorder="0" applyAlignment="0" applyProtection="0"/>
    <xf numFmtId="0" fontId="18" fillId="25" borderId="388">
      <alignment horizontal="right" vertical="center"/>
    </xf>
    <xf numFmtId="0" fontId="18" fillId="25" borderId="388">
      <alignment horizontal="right" vertical="center"/>
    </xf>
    <xf numFmtId="0" fontId="18" fillId="27" borderId="389">
      <alignment horizontal="right" vertical="center"/>
    </xf>
    <xf numFmtId="0" fontId="1" fillId="14" borderId="0" applyNumberFormat="0" applyBorder="0" applyAlignment="0" applyProtection="0"/>
    <xf numFmtId="0" fontId="30" fillId="49" borderId="386" applyNumberFormat="0" applyAlignment="0" applyProtection="0"/>
    <xf numFmtId="0" fontId="45" fillId="36" borderId="384" applyNumberFormat="0" applyAlignment="0" applyProtection="0"/>
    <xf numFmtId="0" fontId="36" fillId="36" borderId="384" applyNumberFormat="0" applyAlignment="0" applyProtection="0"/>
    <xf numFmtId="0" fontId="21" fillId="27" borderId="391">
      <alignment horizontal="left" vertical="center" wrapText="1" indent="2"/>
    </xf>
    <xf numFmtId="0" fontId="21" fillId="0" borderId="388" applyNumberFormat="0" applyFill="0" applyAlignment="0" applyProtection="0"/>
    <xf numFmtId="49" fontId="20" fillId="0" borderId="388" applyNumberFormat="0" applyFill="0" applyBorder="0" applyProtection="0">
      <alignment horizontal="left" vertical="center"/>
    </xf>
    <xf numFmtId="4" fontId="18" fillId="27" borderId="389">
      <alignment horizontal="right" vertical="center"/>
    </xf>
    <xf numFmtId="0" fontId="27" fillId="52" borderId="394" applyNumberFormat="0" applyFont="0" applyAlignment="0" applyProtection="0"/>
    <xf numFmtId="0" fontId="45" fillId="36" borderId="384" applyNumberFormat="0" applyAlignment="0" applyProtection="0"/>
    <xf numFmtId="4" fontId="21" fillId="26" borderId="388"/>
    <xf numFmtId="49" fontId="21" fillId="0" borderId="389" applyNumberFormat="0" applyFont="0" applyFill="0" applyBorder="0" applyProtection="0">
      <alignment horizontal="left" vertical="center" indent="5"/>
    </xf>
    <xf numFmtId="4" fontId="18" fillId="27" borderId="388">
      <alignment horizontal="right" vertical="center"/>
    </xf>
    <xf numFmtId="0" fontId="49" fillId="49" borderId="386" applyNumberFormat="0" applyAlignment="0" applyProtection="0"/>
    <xf numFmtId="4" fontId="18" fillId="27" borderId="388">
      <alignment horizontal="right" vertical="center"/>
    </xf>
    <xf numFmtId="0" fontId="21" fillId="27" borderId="391">
      <alignment horizontal="left" vertical="center" wrapText="1" indent="2"/>
    </xf>
    <xf numFmtId="4" fontId="21" fillId="26" borderId="388"/>
    <xf numFmtId="0" fontId="18" fillId="27" borderId="388">
      <alignment horizontal="right" vertical="center"/>
    </xf>
    <xf numFmtId="0" fontId="18" fillId="25" borderId="388">
      <alignment horizontal="right" vertical="center"/>
    </xf>
    <xf numFmtId="0" fontId="36" fillId="36" borderId="384" applyNumberFormat="0" applyAlignment="0" applyProtection="0"/>
    <xf numFmtId="0" fontId="1" fillId="12" borderId="0" applyNumberFormat="0" applyBorder="0" applyAlignment="0" applyProtection="0"/>
    <xf numFmtId="0" fontId="18" fillId="25" borderId="388">
      <alignment horizontal="right" vertical="center"/>
    </xf>
    <xf numFmtId="0" fontId="5" fillId="4" borderId="1" applyNumberFormat="0" applyAlignment="0" applyProtection="0"/>
    <xf numFmtId="0" fontId="37" fillId="0" borderId="387" applyNumberFormat="0" applyFill="0" applyAlignment="0" applyProtection="0"/>
    <xf numFmtId="0" fontId="23" fillId="25" borderId="388">
      <alignment horizontal="right" vertical="center"/>
    </xf>
    <xf numFmtId="0" fontId="49" fillId="49" borderId="386" applyNumberFormat="0" applyAlignment="0" applyProtection="0"/>
    <xf numFmtId="0" fontId="52" fillId="0" borderId="387" applyNumberFormat="0" applyFill="0" applyAlignment="0" applyProtection="0"/>
    <xf numFmtId="0" fontId="9" fillId="7" borderId="0" applyNumberFormat="0" applyBorder="0" applyAlignment="0" applyProtection="0"/>
    <xf numFmtId="4" fontId="18" fillId="25" borderId="388">
      <alignment horizontal="right" vertical="center"/>
    </xf>
    <xf numFmtId="0" fontId="27" fillId="52" borderId="385" applyNumberFormat="0" applyFont="0" applyAlignment="0" applyProtection="0"/>
    <xf numFmtId="0" fontId="1" fillId="11" borderId="0" applyNumberFormat="0" applyBorder="0" applyAlignment="0" applyProtection="0"/>
    <xf numFmtId="0" fontId="21" fillId="0" borderId="388">
      <alignment horizontal="right" vertical="center"/>
    </xf>
    <xf numFmtId="167" fontId="21" fillId="53" borderId="388" applyNumberFormat="0" applyFont="0" applyBorder="0" applyAlignment="0" applyProtection="0">
      <alignment horizontal="right" vertical="center"/>
    </xf>
    <xf numFmtId="0" fontId="1" fillId="9" borderId="0" applyNumberFormat="0" applyBorder="0" applyAlignment="0" applyProtection="0"/>
    <xf numFmtId="0" fontId="21" fillId="0" borderId="388" applyNumberFormat="0" applyFill="0" applyAlignment="0" applyProtection="0"/>
    <xf numFmtId="0" fontId="18" fillId="27" borderId="388">
      <alignment horizontal="right" vertical="center"/>
    </xf>
    <xf numFmtId="0" fontId="33" fillId="49" borderId="384" applyNumberFormat="0" applyAlignment="0" applyProtection="0"/>
    <xf numFmtId="0" fontId="21" fillId="0" borderId="391">
      <alignment horizontal="left" vertical="center" wrapText="1" indent="2"/>
    </xf>
    <xf numFmtId="0" fontId="27" fillId="52" borderId="385" applyNumberFormat="0" applyFont="0" applyAlignment="0" applyProtection="0"/>
    <xf numFmtId="0" fontId="9" fillId="16" borderId="0" applyNumberFormat="0" applyBorder="0" applyAlignment="0" applyProtection="0"/>
    <xf numFmtId="0" fontId="33" fillId="49" borderId="384" applyNumberFormat="0" applyAlignment="0" applyProtection="0"/>
    <xf numFmtId="0" fontId="9" fillId="19"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52" fillId="0" borderId="387" applyNumberFormat="0" applyFill="0" applyAlignment="0" applyProtection="0"/>
    <xf numFmtId="4" fontId="18" fillId="27" borderId="390">
      <alignment horizontal="right" vertical="center"/>
    </xf>
    <xf numFmtId="0" fontId="37" fillId="0" borderId="387" applyNumberFormat="0" applyFill="0" applyAlignment="0" applyProtection="0"/>
    <xf numFmtId="0" fontId="1" fillId="12" borderId="0" applyNumberFormat="0" applyBorder="0" applyAlignment="0" applyProtection="0"/>
    <xf numFmtId="4" fontId="18" fillId="27" borderId="390">
      <alignment horizontal="right" vertical="center"/>
    </xf>
    <xf numFmtId="0" fontId="6" fillId="0" borderId="0" applyNumberFormat="0" applyFill="0" applyBorder="0" applyAlignment="0" applyProtection="0"/>
    <xf numFmtId="0" fontId="18" fillId="27" borderId="388">
      <alignment horizontal="right" vertical="center"/>
    </xf>
    <xf numFmtId="167" fontId="21" fillId="53" borderId="388" applyNumberFormat="0" applyFont="0" applyBorder="0" applyAlignment="0" applyProtection="0">
      <alignment horizontal="right" vertical="center"/>
    </xf>
    <xf numFmtId="0" fontId="21" fillId="0" borderId="388">
      <alignment horizontal="right" vertical="center"/>
    </xf>
    <xf numFmtId="0" fontId="9"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9" fillId="52" borderId="385" applyNumberFormat="0" applyFont="0" applyAlignment="0" applyProtection="0"/>
    <xf numFmtId="0" fontId="5" fillId="4" borderId="1" applyNumberFormat="0" applyAlignment="0" applyProtection="0"/>
    <xf numFmtId="4" fontId="23" fillId="25" borderId="388">
      <alignment horizontal="right" vertical="center"/>
    </xf>
    <xf numFmtId="0" fontId="52" fillId="0" borderId="387" applyNumberFormat="0" applyFill="0" applyAlignment="0" applyProtection="0"/>
    <xf numFmtId="0" fontId="33" fillId="49" borderId="384" applyNumberFormat="0" applyAlignment="0" applyProtection="0"/>
    <xf numFmtId="0" fontId="27" fillId="52" borderId="385" applyNumberFormat="0" applyFont="0" applyAlignment="0" applyProtection="0"/>
    <xf numFmtId="0" fontId="1" fillId="9" borderId="0" applyNumberFormat="0" applyBorder="0" applyAlignment="0" applyProtection="0"/>
    <xf numFmtId="0" fontId="9" fillId="16" borderId="0" applyNumberFormat="0" applyBorder="0" applyAlignment="0" applyProtection="0"/>
    <xf numFmtId="4" fontId="21" fillId="0" borderId="388">
      <alignment horizontal="right" vertical="center"/>
    </xf>
    <xf numFmtId="0" fontId="30" fillId="49" borderId="386" applyNumberFormat="0" applyAlignment="0" applyProtection="0"/>
    <xf numFmtId="0" fontId="21" fillId="0" borderId="388" applyNumberFormat="0" applyFill="0" applyAlignment="0" applyProtection="0"/>
    <xf numFmtId="0" fontId="1" fillId="15" borderId="0" applyNumberFormat="0" applyBorder="0" applyAlignment="0" applyProtection="0"/>
    <xf numFmtId="49" fontId="21" fillId="0" borderId="389" applyNumberFormat="0" applyFont="0" applyFill="0" applyBorder="0" applyProtection="0">
      <alignment horizontal="left" vertical="center" indent="5"/>
    </xf>
    <xf numFmtId="0" fontId="18" fillId="27" borderId="388">
      <alignment horizontal="right" vertical="center"/>
    </xf>
    <xf numFmtId="0" fontId="19" fillId="52" borderId="385" applyNumberFormat="0" applyFont="0" applyAlignment="0" applyProtection="0"/>
    <xf numFmtId="0" fontId="1" fillId="20" borderId="0" applyNumberFormat="0" applyBorder="0" applyAlignment="0" applyProtection="0"/>
    <xf numFmtId="4" fontId="21" fillId="0" borderId="388" applyFill="0" applyBorder="0" applyProtection="0">
      <alignment horizontal="right" vertical="center"/>
    </xf>
    <xf numFmtId="0" fontId="52" fillId="0" borderId="387" applyNumberFormat="0" applyFill="0" applyAlignment="0" applyProtection="0"/>
    <xf numFmtId="4" fontId="18" fillId="27" borderId="388">
      <alignment horizontal="right" vertical="center"/>
    </xf>
    <xf numFmtId="0" fontId="21" fillId="27" borderId="391">
      <alignment horizontal="left" vertical="center" wrapText="1" indent="2"/>
    </xf>
    <xf numFmtId="4" fontId="18" fillId="27" borderId="388">
      <alignment horizontal="right" vertical="center"/>
    </xf>
    <xf numFmtId="4" fontId="18" fillId="27" borderId="390">
      <alignment horizontal="right" vertical="center"/>
    </xf>
    <xf numFmtId="0" fontId="27" fillId="52" borderId="385" applyNumberFormat="0" applyFont="0" applyAlignment="0" applyProtection="0"/>
    <xf numFmtId="0" fontId="21" fillId="0" borderId="391">
      <alignment horizontal="left" vertical="center" wrapText="1" indent="2"/>
    </xf>
    <xf numFmtId="0" fontId="21" fillId="0" borderId="388" applyNumberFormat="0" applyFill="0" applyAlignment="0" applyProtection="0"/>
    <xf numFmtId="0" fontId="21" fillId="0" borderId="388" applyNumberFormat="0" applyFill="0" applyAlignment="0" applyProtection="0"/>
    <xf numFmtId="0" fontId="21" fillId="0" borderId="388">
      <alignment horizontal="right" vertical="center"/>
    </xf>
    <xf numFmtId="0" fontId="23" fillId="25" borderId="388">
      <alignment horizontal="right" vertical="center"/>
    </xf>
    <xf numFmtId="0" fontId="36" fillId="36" borderId="384" applyNumberFormat="0" applyAlignment="0" applyProtection="0"/>
    <xf numFmtId="167" fontId="21" fillId="53" borderId="388" applyNumberFormat="0" applyFont="0" applyBorder="0" applyAlignment="0" applyProtection="0">
      <alignment horizontal="right" vertical="center"/>
    </xf>
    <xf numFmtId="0" fontId="36" fillId="36" borderId="384" applyNumberFormat="0" applyAlignment="0" applyProtection="0"/>
    <xf numFmtId="4" fontId="21" fillId="0" borderId="388">
      <alignment horizontal="right" vertical="center"/>
    </xf>
    <xf numFmtId="49" fontId="21" fillId="0" borderId="388" applyNumberFormat="0" applyFont="0" applyFill="0" applyBorder="0" applyProtection="0">
      <alignment horizontal="left" vertical="center" indent="2"/>
    </xf>
    <xf numFmtId="167" fontId="21" fillId="53" borderId="388" applyNumberFormat="0" applyFont="0" applyBorder="0" applyAlignment="0" applyProtection="0">
      <alignment horizontal="right" vertical="center"/>
    </xf>
    <xf numFmtId="4" fontId="23" fillId="25" borderId="388">
      <alignment horizontal="right" vertical="center"/>
    </xf>
    <xf numFmtId="49" fontId="20" fillId="0" borderId="388" applyNumberFormat="0" applyFill="0" applyBorder="0" applyProtection="0">
      <alignment horizontal="left" vertical="center"/>
    </xf>
    <xf numFmtId="0" fontId="21" fillId="0" borderId="391">
      <alignment horizontal="left" vertical="center" wrapText="1" indent="2"/>
    </xf>
    <xf numFmtId="0" fontId="32" fillId="49" borderId="384" applyNumberFormat="0" applyAlignment="0" applyProtection="0"/>
    <xf numFmtId="4" fontId="18" fillId="27" borderId="388">
      <alignment horizontal="right" vertical="center"/>
    </xf>
    <xf numFmtId="0" fontId="18" fillId="27" borderId="388">
      <alignment horizontal="right" vertical="center"/>
    </xf>
    <xf numFmtId="0" fontId="18" fillId="27" borderId="390">
      <alignment horizontal="right" vertical="center"/>
    </xf>
    <xf numFmtId="0" fontId="33" fillId="49" borderId="384" applyNumberFormat="0" applyAlignment="0" applyProtection="0"/>
    <xf numFmtId="0" fontId="1" fillId="20" borderId="0" applyNumberFormat="0" applyBorder="0" applyAlignment="0" applyProtection="0"/>
    <xf numFmtId="0" fontId="36" fillId="36" borderId="384" applyNumberFormat="0" applyAlignment="0" applyProtection="0"/>
    <xf numFmtId="0" fontId="33" fillId="49" borderId="384" applyNumberFormat="0" applyAlignment="0" applyProtection="0"/>
    <xf numFmtId="4" fontId="21" fillId="0" borderId="388">
      <alignment horizontal="right" vertical="center"/>
    </xf>
    <xf numFmtId="0" fontId="21" fillId="27" borderId="391">
      <alignment horizontal="left" vertical="center" wrapText="1" indent="2"/>
    </xf>
    <xf numFmtId="0" fontId="21" fillId="0" borderId="391">
      <alignment horizontal="left" vertical="center" wrapText="1" indent="2"/>
    </xf>
    <xf numFmtId="0" fontId="49" fillId="49" borderId="386" applyNumberFormat="0" applyAlignment="0" applyProtection="0"/>
    <xf numFmtId="0" fontId="45" fillId="36" borderId="384" applyNumberFormat="0" applyAlignment="0" applyProtection="0"/>
    <xf numFmtId="0" fontId="32" fillId="49" borderId="384" applyNumberFormat="0" applyAlignment="0" applyProtection="0"/>
    <xf numFmtId="0" fontId="30" fillId="49" borderId="386" applyNumberFormat="0" applyAlignment="0" applyProtection="0"/>
    <xf numFmtId="0" fontId="18" fillId="27" borderId="390">
      <alignment horizontal="right" vertical="center"/>
    </xf>
    <xf numFmtId="0" fontId="23" fillId="25" borderId="388">
      <alignment horizontal="right" vertical="center"/>
    </xf>
    <xf numFmtId="4" fontId="18" fillId="25" borderId="388">
      <alignment horizontal="right" vertical="center"/>
    </xf>
    <xf numFmtId="4" fontId="18" fillId="27" borderId="388">
      <alignment horizontal="right" vertical="center"/>
    </xf>
    <xf numFmtId="49" fontId="21" fillId="0" borderId="389" applyNumberFormat="0" applyFont="0" applyFill="0" applyBorder="0" applyProtection="0">
      <alignment horizontal="left" vertical="center" indent="5"/>
    </xf>
    <xf numFmtId="4" fontId="21" fillId="0" borderId="388" applyFill="0" applyBorder="0" applyProtection="0">
      <alignment horizontal="right" vertical="center"/>
    </xf>
    <xf numFmtId="4" fontId="18" fillId="25" borderId="388">
      <alignment horizontal="right" vertical="center"/>
    </xf>
    <xf numFmtId="0" fontId="45" fillId="36" borderId="384" applyNumberFormat="0" applyAlignment="0" applyProtection="0"/>
    <xf numFmtId="0" fontId="36" fillId="36" borderId="384" applyNumberFormat="0" applyAlignment="0" applyProtection="0"/>
    <xf numFmtId="0" fontId="32" fillId="49" borderId="384" applyNumberFormat="0" applyAlignment="0" applyProtection="0"/>
    <xf numFmtId="0" fontId="21" fillId="27" borderId="391">
      <alignment horizontal="left" vertical="center" wrapText="1" indent="2"/>
    </xf>
    <xf numFmtId="0" fontId="21" fillId="0" borderId="391">
      <alignment horizontal="left" vertical="center" wrapText="1" indent="2"/>
    </xf>
    <xf numFmtId="0" fontId="21" fillId="27" borderId="391">
      <alignment horizontal="left" vertical="center" wrapText="1" indent="2"/>
    </xf>
    <xf numFmtId="49" fontId="20" fillId="0" borderId="388" applyNumberFormat="0" applyFill="0" applyBorder="0" applyProtection="0">
      <alignment horizontal="left" vertical="center"/>
    </xf>
    <xf numFmtId="0" fontId="18" fillId="27" borderId="389">
      <alignment horizontal="right" vertical="center"/>
    </xf>
    <xf numFmtId="0" fontId="6" fillId="0" borderId="0" applyNumberFormat="0" applyFill="0" applyBorder="0" applyAlignment="0" applyProtection="0"/>
    <xf numFmtId="0" fontId="52" fillId="0" borderId="387" applyNumberFormat="0" applyFill="0" applyAlignment="0" applyProtection="0"/>
    <xf numFmtId="0" fontId="37" fillId="0" borderId="387" applyNumberFormat="0" applyFill="0" applyAlignment="0" applyProtection="0"/>
    <xf numFmtId="0" fontId="52" fillId="0" borderId="387" applyNumberFormat="0" applyFill="0" applyAlignment="0" applyProtection="0"/>
    <xf numFmtId="49" fontId="21" fillId="0" borderId="389" applyNumberFormat="0" applyFont="0" applyFill="0" applyBorder="0" applyProtection="0">
      <alignment horizontal="left" vertical="center" indent="5"/>
    </xf>
    <xf numFmtId="0" fontId="27" fillId="52" borderId="385" applyNumberFormat="0" applyFont="0" applyAlignment="0" applyProtection="0"/>
    <xf numFmtId="0" fontId="23" fillId="25" borderId="388">
      <alignment horizontal="right" vertical="center"/>
    </xf>
    <xf numFmtId="4" fontId="18" fillId="27" borderId="390">
      <alignment horizontal="right" vertical="center"/>
    </xf>
    <xf numFmtId="0" fontId="36" fillId="36" borderId="384" applyNumberFormat="0" applyAlignment="0" applyProtection="0"/>
    <xf numFmtId="4" fontId="21" fillId="0" borderId="388" applyFill="0" applyBorder="0" applyProtection="0">
      <alignment horizontal="right" vertical="center"/>
    </xf>
    <xf numFmtId="0" fontId="33" fillId="49" borderId="384" applyNumberFormat="0" applyAlignment="0" applyProtection="0"/>
    <xf numFmtId="0" fontId="21" fillId="27" borderId="391">
      <alignment horizontal="left" vertical="center" wrapText="1" indent="2"/>
    </xf>
    <xf numFmtId="167" fontId="21" fillId="53" borderId="388" applyNumberFormat="0" applyFont="0" applyBorder="0" applyAlignment="0" applyProtection="0">
      <alignment horizontal="right" vertical="center"/>
    </xf>
    <xf numFmtId="0" fontId="45" fillId="36" borderId="384" applyNumberFormat="0" applyAlignment="0" applyProtection="0"/>
    <xf numFmtId="0" fontId="33" fillId="49" borderId="384" applyNumberFormat="0" applyAlignment="0" applyProtection="0"/>
    <xf numFmtId="0" fontId="21" fillId="0" borderId="388" applyNumberFormat="0" applyFill="0" applyAlignment="0" applyProtection="0"/>
    <xf numFmtId="4" fontId="21" fillId="26" borderId="388"/>
    <xf numFmtId="0" fontId="21" fillId="0" borderId="388" applyNumberFormat="0" applyFill="0" applyAlignment="0" applyProtection="0"/>
    <xf numFmtId="0" fontId="49" fillId="49" borderId="386" applyNumberFormat="0" applyAlignment="0" applyProtection="0"/>
    <xf numFmtId="4" fontId="21" fillId="0" borderId="388">
      <alignment horizontal="right" vertical="center"/>
    </xf>
    <xf numFmtId="0" fontId="1" fillId="5" borderId="0" applyNumberFormat="0" applyBorder="0" applyAlignment="0" applyProtection="0"/>
    <xf numFmtId="0" fontId="18" fillId="27" borderId="388">
      <alignment horizontal="right" vertical="center"/>
    </xf>
    <xf numFmtId="4" fontId="21" fillId="26" borderId="388"/>
    <xf numFmtId="0" fontId="49" fillId="49" borderId="386" applyNumberFormat="0" applyAlignment="0" applyProtection="0"/>
    <xf numFmtId="4" fontId="23" fillId="25" borderId="388">
      <alignment horizontal="right" vertical="center"/>
    </xf>
    <xf numFmtId="0" fontId="45" fillId="36" borderId="384" applyNumberFormat="0" applyAlignment="0" applyProtection="0"/>
    <xf numFmtId="0" fontId="30" fillId="49" borderId="386" applyNumberFormat="0" applyAlignment="0" applyProtection="0"/>
    <xf numFmtId="4" fontId="18" fillId="27" borderId="389">
      <alignment horizontal="right" vertical="center"/>
    </xf>
    <xf numFmtId="0" fontId="30" fillId="49" borderId="386" applyNumberFormat="0" applyAlignment="0" applyProtection="0"/>
    <xf numFmtId="0" fontId="18" fillId="27" borderId="389">
      <alignment horizontal="right" vertical="center"/>
    </xf>
    <xf numFmtId="0" fontId="1" fillId="17"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167" fontId="21" fillId="53" borderId="388" applyNumberFormat="0" applyFont="0" applyBorder="0" applyAlignment="0" applyProtection="0">
      <alignment horizontal="right" vertical="center"/>
    </xf>
    <xf numFmtId="49" fontId="20" fillId="0" borderId="388" applyNumberFormat="0" applyFill="0" applyBorder="0" applyProtection="0">
      <alignment horizontal="left" vertical="center"/>
    </xf>
    <xf numFmtId="167" fontId="21" fillId="53" borderId="388" applyNumberFormat="0" applyFont="0" applyBorder="0" applyAlignment="0" applyProtection="0">
      <alignment horizontal="right" vertical="center"/>
    </xf>
    <xf numFmtId="0" fontId="18" fillId="25" borderId="388">
      <alignment horizontal="right" vertical="center"/>
    </xf>
    <xf numFmtId="0" fontId="18" fillId="27" borderId="389">
      <alignment horizontal="right" vertical="center"/>
    </xf>
    <xf numFmtId="0" fontId="19" fillId="52" borderId="385" applyNumberFormat="0" applyFont="0" applyAlignment="0" applyProtection="0"/>
    <xf numFmtId="4" fontId="18" fillId="25" borderId="388">
      <alignment horizontal="right" vertical="center"/>
    </xf>
    <xf numFmtId="0" fontId="18" fillId="27" borderId="388">
      <alignment horizontal="right" vertical="center"/>
    </xf>
    <xf numFmtId="0" fontId="18" fillId="27" borderId="390">
      <alignment horizontal="right" vertical="center"/>
    </xf>
    <xf numFmtId="0" fontId="32" fillId="49" borderId="384" applyNumberFormat="0" applyAlignment="0" applyProtection="0"/>
    <xf numFmtId="167" fontId="21" fillId="53" borderId="388" applyNumberFormat="0" applyFont="0" applyBorder="0" applyAlignment="0" applyProtection="0">
      <alignment horizontal="right" vertical="center"/>
    </xf>
    <xf numFmtId="0" fontId="21" fillId="27" borderId="391">
      <alignment horizontal="left" vertical="center" wrapText="1" indent="2"/>
    </xf>
    <xf numFmtId="0" fontId="21" fillId="26" borderId="388"/>
    <xf numFmtId="49" fontId="21" fillId="0" borderId="389" applyNumberFormat="0" applyFont="0" applyFill="0" applyBorder="0" applyProtection="0">
      <alignment horizontal="left" vertical="center" indent="5"/>
    </xf>
    <xf numFmtId="4" fontId="23" fillId="25" borderId="388">
      <alignment horizontal="right" vertical="center"/>
    </xf>
    <xf numFmtId="0" fontId="21" fillId="27" borderId="391">
      <alignment horizontal="left" vertical="center" wrapText="1" indent="2"/>
    </xf>
    <xf numFmtId="0" fontId="1" fillId="11" borderId="0" applyNumberFormat="0" applyBorder="0" applyAlignment="0" applyProtection="0"/>
    <xf numFmtId="4" fontId="18" fillId="25" borderId="388">
      <alignment horizontal="right" vertical="center"/>
    </xf>
    <xf numFmtId="0" fontId="18" fillId="27" borderId="388">
      <alignment horizontal="right" vertical="center"/>
    </xf>
    <xf numFmtId="0" fontId="7" fillId="0" borderId="0" applyNumberFormat="0" applyFill="0" applyBorder="0" applyAlignment="0" applyProtection="0"/>
    <xf numFmtId="0" fontId="18" fillId="27" borderId="388">
      <alignment horizontal="right" vertical="center"/>
    </xf>
    <xf numFmtId="0" fontId="52" fillId="0" borderId="387" applyNumberFormat="0" applyFill="0" applyAlignment="0" applyProtection="0"/>
    <xf numFmtId="0" fontId="21" fillId="26" borderId="388"/>
    <xf numFmtId="0" fontId="49" fillId="49" borderId="386" applyNumberFormat="0" applyAlignment="0" applyProtection="0"/>
    <xf numFmtId="0" fontId="18" fillId="27" borderId="389">
      <alignment horizontal="right" vertical="center"/>
    </xf>
    <xf numFmtId="0" fontId="18" fillId="27" borderId="388">
      <alignment horizontal="right" vertical="center"/>
    </xf>
    <xf numFmtId="0" fontId="1" fillId="20" borderId="0" applyNumberFormat="0" applyBorder="0" applyAlignment="0" applyProtection="0"/>
    <xf numFmtId="0" fontId="27" fillId="52" borderId="385" applyNumberFormat="0" applyFont="0" applyAlignment="0" applyProtection="0"/>
    <xf numFmtId="4" fontId="18" fillId="27" borderId="390">
      <alignment horizontal="right" vertical="center"/>
    </xf>
    <xf numFmtId="0" fontId="37" fillId="0" borderId="387" applyNumberFormat="0" applyFill="0" applyAlignment="0" applyProtection="0"/>
    <xf numFmtId="4" fontId="18" fillId="27" borderId="390">
      <alignment horizontal="right" vertical="center"/>
    </xf>
    <xf numFmtId="4" fontId="18" fillId="27" borderId="390">
      <alignment horizontal="right" vertical="center"/>
    </xf>
    <xf numFmtId="0" fontId="1" fillId="18" borderId="0" applyNumberFormat="0" applyBorder="0" applyAlignment="0" applyProtection="0"/>
    <xf numFmtId="0" fontId="1" fillId="6" borderId="0" applyNumberFormat="0" applyBorder="0" applyAlignment="0" applyProtection="0"/>
    <xf numFmtId="4" fontId="18" fillId="25" borderId="388">
      <alignment horizontal="right" vertical="center"/>
    </xf>
    <xf numFmtId="0" fontId="30" fillId="49" borderId="386" applyNumberFormat="0" applyAlignment="0" applyProtection="0"/>
    <xf numFmtId="4" fontId="18" fillId="27" borderId="389">
      <alignment horizontal="right" vertical="center"/>
    </xf>
    <xf numFmtId="0" fontId="18" fillId="27" borderId="388">
      <alignment horizontal="right" vertical="center"/>
    </xf>
    <xf numFmtId="4" fontId="18" fillId="27" borderId="388">
      <alignment horizontal="right" vertical="center"/>
    </xf>
    <xf numFmtId="0" fontId="1" fillId="8" borderId="0" applyNumberFormat="0" applyBorder="0" applyAlignment="0" applyProtection="0"/>
    <xf numFmtId="0" fontId="23" fillId="25" borderId="388">
      <alignment horizontal="right" vertical="center"/>
    </xf>
    <xf numFmtId="49" fontId="21" fillId="0" borderId="388" applyNumberFormat="0" applyFont="0" applyFill="0" applyBorder="0" applyProtection="0">
      <alignment horizontal="left" vertical="center" indent="2"/>
    </xf>
    <xf numFmtId="0" fontId="27" fillId="52" borderId="385" applyNumberFormat="0" applyFont="0" applyAlignment="0" applyProtection="0"/>
    <xf numFmtId="0" fontId="18" fillId="27" borderId="389">
      <alignment horizontal="right" vertical="center"/>
    </xf>
    <xf numFmtId="0" fontId="30" fillId="49" borderId="386" applyNumberFormat="0" applyAlignment="0" applyProtection="0"/>
    <xf numFmtId="4" fontId="21" fillId="26" borderId="388"/>
    <xf numFmtId="0" fontId="52" fillId="0" borderId="387" applyNumberFormat="0" applyFill="0" applyAlignment="0" applyProtection="0"/>
    <xf numFmtId="0" fontId="30" fillId="49" borderId="386" applyNumberFormat="0" applyAlignment="0" applyProtection="0"/>
    <xf numFmtId="0" fontId="52" fillId="0" borderId="387" applyNumberFormat="0" applyFill="0" applyAlignment="0" applyProtection="0"/>
    <xf numFmtId="0" fontId="36" fillId="36" borderId="384" applyNumberFormat="0" applyAlignment="0" applyProtection="0"/>
    <xf numFmtId="0" fontId="32" fillId="49" borderId="384" applyNumberFormat="0" applyAlignment="0" applyProtection="0"/>
    <xf numFmtId="0" fontId="18" fillId="27" borderId="390">
      <alignment horizontal="right" vertical="center"/>
    </xf>
    <xf numFmtId="0" fontId="21" fillId="0" borderId="391">
      <alignment horizontal="left" vertical="center" wrapText="1" indent="2"/>
    </xf>
    <xf numFmtId="0" fontId="9" fillId="13" borderId="0" applyNumberFormat="0" applyBorder="0" applyAlignment="0" applyProtection="0"/>
    <xf numFmtId="4" fontId="18" fillId="27" borderId="388">
      <alignment horizontal="right" vertical="center"/>
    </xf>
    <xf numFmtId="0" fontId="32" fillId="49" borderId="384" applyNumberFormat="0" applyAlignment="0" applyProtection="0"/>
    <xf numFmtId="0" fontId="1" fillId="14" borderId="0" applyNumberFormat="0" applyBorder="0" applyAlignment="0" applyProtection="0"/>
    <xf numFmtId="0" fontId="18" fillId="25" borderId="388">
      <alignment horizontal="right" vertical="center"/>
    </xf>
    <xf numFmtId="0" fontId="27" fillId="52" borderId="385" applyNumberFormat="0" applyFont="0" applyAlignment="0" applyProtection="0"/>
    <xf numFmtId="0" fontId="27" fillId="52" borderId="385" applyNumberFormat="0" applyFont="0" applyAlignment="0" applyProtection="0"/>
    <xf numFmtId="0" fontId="49" fillId="49" borderId="386" applyNumberFormat="0" applyAlignment="0" applyProtection="0"/>
    <xf numFmtId="0" fontId="27" fillId="52" borderId="385" applyNumberFormat="0" applyFont="0" applyAlignment="0" applyProtection="0"/>
    <xf numFmtId="4" fontId="23" fillId="25" borderId="388">
      <alignment horizontal="right" vertical="center"/>
    </xf>
    <xf numFmtId="0" fontId="45" fillId="36" borderId="384" applyNumberFormat="0" applyAlignment="0" applyProtection="0"/>
    <xf numFmtId="0" fontId="52" fillId="0" borderId="387" applyNumberFormat="0" applyFill="0" applyAlignment="0" applyProtection="0"/>
    <xf numFmtId="0" fontId="1" fillId="12" borderId="0" applyNumberFormat="0" applyBorder="0" applyAlignment="0" applyProtection="0"/>
    <xf numFmtId="4" fontId="21" fillId="26" borderId="388"/>
    <xf numFmtId="0" fontId="45" fillId="36" borderId="384" applyNumberFormat="0" applyAlignment="0" applyProtection="0"/>
    <xf numFmtId="0" fontId="36" fillId="36" borderId="384" applyNumberFormat="0" applyAlignment="0" applyProtection="0"/>
    <xf numFmtId="4" fontId="18" fillId="27" borderId="390">
      <alignment horizontal="right" vertical="center"/>
    </xf>
    <xf numFmtId="4" fontId="21" fillId="0" borderId="388">
      <alignment horizontal="right" vertical="center"/>
    </xf>
    <xf numFmtId="0" fontId="36" fillId="36" borderId="384" applyNumberFormat="0" applyAlignment="0" applyProtection="0"/>
    <xf numFmtId="0" fontId="21" fillId="0" borderId="391">
      <alignment horizontal="left" vertical="center" wrapText="1" indent="2"/>
    </xf>
    <xf numFmtId="0" fontId="21" fillId="0" borderId="388" applyNumberFormat="0" applyFill="0" applyAlignment="0" applyProtection="0"/>
    <xf numFmtId="0" fontId="9" fillId="16" borderId="0" applyNumberFormat="0" applyBorder="0" applyAlignment="0" applyProtection="0"/>
    <xf numFmtId="49" fontId="20" fillId="0" borderId="388" applyNumberFormat="0" applyFill="0" applyBorder="0" applyProtection="0">
      <alignment horizontal="left" vertical="center"/>
    </xf>
    <xf numFmtId="0" fontId="21" fillId="25" borderId="389">
      <alignment horizontal="left" vertical="center"/>
    </xf>
    <xf numFmtId="0" fontId="45" fillId="36" borderId="384" applyNumberFormat="0" applyAlignment="0" applyProtection="0"/>
    <xf numFmtId="0" fontId="21" fillId="0" borderId="388">
      <alignment horizontal="right" vertical="center"/>
    </xf>
    <xf numFmtId="4" fontId="23" fillId="25" borderId="388">
      <alignment horizontal="right" vertical="center"/>
    </xf>
    <xf numFmtId="0" fontId="18" fillId="27" borderId="388">
      <alignment horizontal="right" vertical="center"/>
    </xf>
    <xf numFmtId="0" fontId="32" fillId="49" borderId="384" applyNumberFormat="0" applyAlignment="0" applyProtection="0"/>
    <xf numFmtId="4" fontId="18" fillId="27" borderId="389">
      <alignment horizontal="right" vertical="center"/>
    </xf>
    <xf numFmtId="0" fontId="30" fillId="49" borderId="386" applyNumberFormat="0" applyAlignment="0" applyProtection="0"/>
    <xf numFmtId="0" fontId="9" fillId="13" borderId="0" applyNumberFormat="0" applyBorder="0" applyAlignment="0" applyProtection="0"/>
    <xf numFmtId="0" fontId="21" fillId="27" borderId="391">
      <alignment horizontal="left" vertical="center" wrapText="1" indent="2"/>
    </xf>
    <xf numFmtId="0" fontId="45" fillId="36" borderId="384" applyNumberFormat="0" applyAlignment="0" applyProtection="0"/>
    <xf numFmtId="0" fontId="1" fillId="21" borderId="0" applyNumberFormat="0" applyBorder="0" applyAlignment="0" applyProtection="0"/>
    <xf numFmtId="49" fontId="21" fillId="0" borderId="388" applyNumberFormat="0" applyFont="0" applyFill="0" applyBorder="0" applyProtection="0">
      <alignment horizontal="left" vertical="center" indent="2"/>
    </xf>
    <xf numFmtId="0" fontId="1" fillId="15" borderId="0" applyNumberFormat="0" applyBorder="0" applyAlignment="0" applyProtection="0"/>
    <xf numFmtId="0" fontId="18" fillId="27" borderId="390">
      <alignment horizontal="right" vertical="center"/>
    </xf>
    <xf numFmtId="0" fontId="18" fillId="27" borderId="389">
      <alignment horizontal="right" vertical="center"/>
    </xf>
    <xf numFmtId="4" fontId="18" fillId="27" borderId="390">
      <alignment horizontal="right" vertical="center"/>
    </xf>
    <xf numFmtId="0" fontId="18" fillId="27" borderId="388">
      <alignment horizontal="right" vertical="center"/>
    </xf>
    <xf numFmtId="0" fontId="37" fillId="0" borderId="387" applyNumberFormat="0" applyFill="0" applyAlignment="0" applyProtection="0"/>
    <xf numFmtId="4" fontId="21" fillId="0" borderId="388" applyFill="0" applyBorder="0" applyProtection="0">
      <alignment horizontal="right" vertical="center"/>
    </xf>
    <xf numFmtId="4" fontId="21" fillId="26" borderId="388"/>
    <xf numFmtId="0" fontId="49" fillId="49" borderId="386" applyNumberFormat="0" applyAlignment="0" applyProtection="0"/>
    <xf numFmtId="0" fontId="27" fillId="52" borderId="385" applyNumberFormat="0" applyFont="0" applyAlignment="0" applyProtection="0"/>
    <xf numFmtId="0" fontId="21" fillId="25" borderId="389">
      <alignment horizontal="left" vertical="center"/>
    </xf>
    <xf numFmtId="0" fontId="49" fillId="49" borderId="386" applyNumberFormat="0" applyAlignment="0" applyProtection="0"/>
    <xf numFmtId="0" fontId="37" fillId="0" borderId="387" applyNumberFormat="0" applyFill="0" applyAlignment="0" applyProtection="0"/>
    <xf numFmtId="0" fontId="52" fillId="0" borderId="387" applyNumberFormat="0" applyFill="0" applyAlignment="0" applyProtection="0"/>
    <xf numFmtId="0" fontId="18" fillId="27" borderId="388">
      <alignment horizontal="right" vertical="center"/>
    </xf>
    <xf numFmtId="0" fontId="37" fillId="0" borderId="387" applyNumberFormat="0" applyFill="0" applyAlignment="0" applyProtection="0"/>
    <xf numFmtId="0" fontId="21" fillId="0" borderId="388" applyNumberFormat="0" applyFill="0" applyAlignment="0" applyProtection="0"/>
    <xf numFmtId="0" fontId="1" fillId="21" borderId="0" applyNumberFormat="0" applyBorder="0" applyAlignment="0" applyProtection="0"/>
    <xf numFmtId="0" fontId="33" fillId="49" borderId="384" applyNumberFormat="0" applyAlignment="0" applyProtection="0"/>
    <xf numFmtId="0" fontId="49" fillId="49" borderId="386" applyNumberFormat="0" applyAlignment="0" applyProtection="0"/>
    <xf numFmtId="0" fontId="52" fillId="0" borderId="387" applyNumberFormat="0" applyFill="0" applyAlignment="0" applyProtection="0"/>
    <xf numFmtId="0" fontId="9" fillId="13" borderId="0" applyNumberFormat="0" applyBorder="0" applyAlignment="0" applyProtection="0"/>
    <xf numFmtId="0" fontId="4" fillId="4" borderId="2" applyNumberFormat="0" applyAlignment="0" applyProtection="0"/>
    <xf numFmtId="0" fontId="49" fillId="49" borderId="386" applyNumberFormat="0" applyAlignment="0" applyProtection="0"/>
    <xf numFmtId="4" fontId="21" fillId="26" borderId="388"/>
    <xf numFmtId="0" fontId="27" fillId="52" borderId="385" applyNumberFormat="0" applyFont="0" applyAlignment="0" applyProtection="0"/>
    <xf numFmtId="0" fontId="27" fillId="52" borderId="385" applyNumberFormat="0" applyFont="0" applyAlignment="0" applyProtection="0"/>
    <xf numFmtId="0" fontId="9" fillId="13" borderId="0" applyNumberFormat="0" applyBorder="0" applyAlignment="0" applyProtection="0"/>
    <xf numFmtId="0" fontId="32" fillId="49" borderId="384" applyNumberFormat="0" applyAlignment="0" applyProtection="0"/>
    <xf numFmtId="167" fontId="21" fillId="53" borderId="388" applyNumberFormat="0" applyFont="0" applyBorder="0" applyAlignment="0" applyProtection="0">
      <alignment horizontal="right" vertical="center"/>
    </xf>
    <xf numFmtId="0" fontId="33" fillId="49" borderId="384" applyNumberFormat="0" applyAlignment="0" applyProtection="0"/>
    <xf numFmtId="0" fontId="21" fillId="27" borderId="391">
      <alignment horizontal="left" vertical="center" wrapText="1" indent="2"/>
    </xf>
    <xf numFmtId="4" fontId="18" fillId="27" borderId="388">
      <alignment horizontal="right" vertical="center"/>
    </xf>
    <xf numFmtId="0" fontId="33" fillId="49" borderId="384" applyNumberFormat="0" applyAlignment="0" applyProtection="0"/>
    <xf numFmtId="0" fontId="19" fillId="52" borderId="385" applyNumberFormat="0" applyFont="0" applyAlignment="0" applyProtection="0"/>
    <xf numFmtId="0" fontId="52" fillId="0" borderId="387" applyNumberFormat="0" applyFill="0" applyAlignment="0" applyProtection="0"/>
    <xf numFmtId="0" fontId="49" fillId="49" borderId="386" applyNumberFormat="0" applyAlignment="0" applyProtection="0"/>
    <xf numFmtId="0" fontId="52" fillId="0" borderId="387" applyNumberFormat="0" applyFill="0" applyAlignment="0" applyProtection="0"/>
    <xf numFmtId="0" fontId="9" fillId="10" borderId="0" applyNumberFormat="0" applyBorder="0" applyAlignment="0" applyProtection="0"/>
    <xf numFmtId="4" fontId="18" fillId="27" borderId="390">
      <alignment horizontal="right" vertical="center"/>
    </xf>
    <xf numFmtId="4" fontId="18" fillId="27" borderId="388">
      <alignment horizontal="right" vertical="center"/>
    </xf>
    <xf numFmtId="0" fontId="45" fillId="36" borderId="393" applyNumberFormat="0" applyAlignment="0" applyProtection="0"/>
    <xf numFmtId="0" fontId="21" fillId="0" borderId="388" applyNumberFormat="0" applyFill="0" applyAlignment="0" applyProtection="0"/>
    <xf numFmtId="0" fontId="9" fillId="13" borderId="0" applyNumberFormat="0" applyBorder="0" applyAlignment="0" applyProtection="0"/>
    <xf numFmtId="0" fontId="23" fillId="25" borderId="388">
      <alignment horizontal="right" vertical="center"/>
    </xf>
    <xf numFmtId="0" fontId="52" fillId="0" borderId="387" applyNumberFormat="0" applyFill="0" applyAlignment="0" applyProtection="0"/>
    <xf numFmtId="4" fontId="18" fillId="27" borderId="388">
      <alignment horizontal="right" vertical="center"/>
    </xf>
    <xf numFmtId="4" fontId="18" fillId="27" borderId="390">
      <alignment horizontal="right" vertical="center"/>
    </xf>
    <xf numFmtId="0" fontId="8" fillId="0" borderId="3" applyNumberFormat="0" applyFill="0" applyAlignment="0" applyProtection="0"/>
    <xf numFmtId="0" fontId="27" fillId="52" borderId="385" applyNumberFormat="0" applyFont="0" applyAlignment="0" applyProtection="0"/>
    <xf numFmtId="49" fontId="21" fillId="0" borderId="388" applyNumberFormat="0" applyFont="0" applyFill="0" applyBorder="0" applyProtection="0">
      <alignment horizontal="left" vertical="center" indent="2"/>
    </xf>
    <xf numFmtId="4" fontId="18" fillId="27" borderId="388">
      <alignment horizontal="right" vertical="center"/>
    </xf>
    <xf numFmtId="4" fontId="18" fillId="27" borderId="389">
      <alignment horizontal="right" vertical="center"/>
    </xf>
    <xf numFmtId="0" fontId="33" fillId="49" borderId="384" applyNumberFormat="0" applyAlignment="0" applyProtection="0"/>
    <xf numFmtId="4" fontId="21" fillId="0" borderId="388">
      <alignment horizontal="right" vertical="center"/>
    </xf>
    <xf numFmtId="0" fontId="4" fillId="4" borderId="2" applyNumberFormat="0" applyAlignment="0" applyProtection="0"/>
    <xf numFmtId="4" fontId="18" fillId="27" borderId="388">
      <alignment horizontal="right" vertical="center"/>
    </xf>
    <xf numFmtId="49" fontId="20" fillId="0" borderId="388" applyNumberFormat="0" applyFill="0" applyBorder="0" applyProtection="0">
      <alignment horizontal="left" vertical="center"/>
    </xf>
    <xf numFmtId="0" fontId="18" fillId="25" borderId="388">
      <alignment horizontal="right" vertical="center"/>
    </xf>
    <xf numFmtId="0" fontId="45" fillId="36" borderId="384" applyNumberFormat="0" applyAlignment="0" applyProtection="0"/>
    <xf numFmtId="0" fontId="37" fillId="0" borderId="387" applyNumberFormat="0" applyFill="0" applyAlignment="0" applyProtection="0"/>
    <xf numFmtId="0" fontId="33" fillId="49" borderId="384" applyNumberFormat="0" applyAlignment="0" applyProtection="0"/>
    <xf numFmtId="0" fontId="4" fillId="4" borderId="2" applyNumberFormat="0" applyAlignment="0" applyProtection="0"/>
    <xf numFmtId="0" fontId="36" fillId="36" borderId="384" applyNumberFormat="0" applyAlignment="0" applyProtection="0"/>
    <xf numFmtId="0" fontId="21" fillId="25" borderId="389">
      <alignment horizontal="left" vertical="center"/>
    </xf>
    <xf numFmtId="0" fontId="30" fillId="49" borderId="386" applyNumberFormat="0" applyAlignment="0" applyProtection="0"/>
    <xf numFmtId="0" fontId="18" fillId="27" borderId="390">
      <alignment horizontal="right" vertical="center"/>
    </xf>
    <xf numFmtId="0" fontId="52" fillId="0" borderId="387" applyNumberFormat="0" applyFill="0" applyAlignment="0" applyProtection="0"/>
    <xf numFmtId="4" fontId="23" fillId="25" borderId="388">
      <alignment horizontal="right" vertical="center"/>
    </xf>
    <xf numFmtId="0" fontId="18" fillId="27" borderId="389">
      <alignment horizontal="right" vertical="center"/>
    </xf>
    <xf numFmtId="0" fontId="52" fillId="0" borderId="387" applyNumberFormat="0" applyFill="0" applyAlignment="0" applyProtection="0"/>
    <xf numFmtId="0" fontId="18" fillId="27" borderId="388">
      <alignment horizontal="right" vertical="center"/>
    </xf>
    <xf numFmtId="0" fontId="21" fillId="27" borderId="391">
      <alignment horizontal="left" vertical="center" wrapText="1" indent="2"/>
    </xf>
    <xf numFmtId="0" fontId="37" fillId="0" borderId="387" applyNumberFormat="0" applyFill="0" applyAlignment="0" applyProtection="0"/>
    <xf numFmtId="4" fontId="18" fillId="27" borderId="388">
      <alignment horizontal="right" vertical="center"/>
    </xf>
    <xf numFmtId="0" fontId="23" fillId="25" borderId="388">
      <alignment horizontal="right" vertical="center"/>
    </xf>
    <xf numFmtId="0" fontId="23" fillId="25" borderId="388">
      <alignment horizontal="right" vertical="center"/>
    </xf>
    <xf numFmtId="0" fontId="27" fillId="52" borderId="385" applyNumberFormat="0" applyFont="0" applyAlignment="0" applyProtection="0"/>
    <xf numFmtId="0" fontId="37" fillId="0" borderId="387" applyNumberFormat="0" applyFill="0" applyAlignment="0" applyProtection="0"/>
    <xf numFmtId="4" fontId="21" fillId="0" borderId="388" applyFill="0" applyBorder="0" applyProtection="0">
      <alignment horizontal="right" vertical="center"/>
    </xf>
    <xf numFmtId="0" fontId="33" fillId="49" borderId="384" applyNumberFormat="0" applyAlignment="0" applyProtection="0"/>
    <xf numFmtId="0" fontId="45" fillId="36" borderId="384" applyNumberFormat="0" applyAlignment="0" applyProtection="0"/>
    <xf numFmtId="0" fontId="33" fillId="49" borderId="384" applyNumberFormat="0" applyAlignment="0" applyProtection="0"/>
    <xf numFmtId="0" fontId="21" fillId="26" borderId="388"/>
    <xf numFmtId="0" fontId="21" fillId="0" borderId="388" applyNumberFormat="0" applyFill="0" applyAlignment="0" applyProtection="0"/>
    <xf numFmtId="0" fontId="6" fillId="0" borderId="0" applyNumberFormat="0" applyFill="0" applyBorder="0" applyAlignment="0" applyProtection="0"/>
    <xf numFmtId="0" fontId="21" fillId="26" borderId="388"/>
    <xf numFmtId="0" fontId="21" fillId="25" borderId="389">
      <alignment horizontal="left" vertical="center"/>
    </xf>
    <xf numFmtId="4" fontId="21" fillId="0" borderId="388" applyFill="0" applyBorder="0" applyProtection="0">
      <alignment horizontal="right" vertical="center"/>
    </xf>
    <xf numFmtId="0" fontId="21" fillId="0" borderId="391">
      <alignment horizontal="left" vertical="center" wrapText="1" indent="2"/>
    </xf>
    <xf numFmtId="0" fontId="33" fillId="49" borderId="384" applyNumberFormat="0" applyAlignment="0" applyProtection="0"/>
    <xf numFmtId="4" fontId="23" fillId="25" borderId="388">
      <alignment horizontal="right" vertical="center"/>
    </xf>
    <xf numFmtId="0" fontId="37" fillId="0" borderId="387" applyNumberFormat="0" applyFill="0" applyAlignment="0" applyProtection="0"/>
    <xf numFmtId="0" fontId="21" fillId="26" borderId="388"/>
    <xf numFmtId="0" fontId="1" fillId="18" borderId="0" applyNumberFormat="0" applyBorder="0" applyAlignment="0" applyProtection="0"/>
    <xf numFmtId="0" fontId="1" fillId="6" borderId="0" applyNumberFormat="0" applyBorder="0" applyAlignment="0" applyProtection="0"/>
    <xf numFmtId="0" fontId="19" fillId="52" borderId="385" applyNumberFormat="0" applyFont="0" applyAlignment="0" applyProtection="0"/>
    <xf numFmtId="4" fontId="18" fillId="27" borderId="388">
      <alignment horizontal="right" vertical="center"/>
    </xf>
    <xf numFmtId="4" fontId="21" fillId="0" borderId="388">
      <alignment horizontal="right" vertical="center"/>
    </xf>
    <xf numFmtId="0" fontId="36" fillId="36" borderId="384" applyNumberFormat="0" applyAlignment="0" applyProtection="0"/>
    <xf numFmtId="0" fontId="21" fillId="26" borderId="388"/>
    <xf numFmtId="0" fontId="52" fillId="0" borderId="387" applyNumberFormat="0" applyFill="0" applyAlignment="0" applyProtection="0"/>
    <xf numFmtId="4" fontId="18" fillId="27" borderId="388">
      <alignment horizontal="right" vertical="center"/>
    </xf>
    <xf numFmtId="4" fontId="21" fillId="0" borderId="388" applyFill="0" applyBorder="0" applyProtection="0">
      <alignment horizontal="right" vertical="center"/>
    </xf>
    <xf numFmtId="0" fontId="36" fillId="36" borderId="384" applyNumberFormat="0" applyAlignment="0" applyProtection="0"/>
    <xf numFmtId="0" fontId="30" fillId="49" borderId="386" applyNumberFormat="0" applyAlignment="0" applyProtection="0"/>
    <xf numFmtId="0" fontId="21" fillId="0" borderId="388" applyNumberFormat="0" applyFill="0" applyAlignment="0" applyProtection="0"/>
    <xf numFmtId="0" fontId="52" fillId="0" borderId="387" applyNumberFormat="0" applyFill="0" applyAlignment="0" applyProtection="0"/>
    <xf numFmtId="0" fontId="18" fillId="27" borderId="389">
      <alignment horizontal="right" vertical="center"/>
    </xf>
    <xf numFmtId="0" fontId="7" fillId="0" borderId="0" applyNumberFormat="0" applyFill="0" applyBorder="0" applyAlignment="0" applyProtection="0"/>
    <xf numFmtId="0" fontId="49" fillId="49" borderId="386" applyNumberFormat="0" applyAlignment="0" applyProtection="0"/>
    <xf numFmtId="0" fontId="21" fillId="27" borderId="391">
      <alignment horizontal="left" vertical="center" wrapText="1" indent="2"/>
    </xf>
    <xf numFmtId="0" fontId="1" fillId="15" borderId="0" applyNumberFormat="0" applyBorder="0" applyAlignment="0" applyProtection="0"/>
    <xf numFmtId="0" fontId="1" fillId="21" borderId="0" applyNumberFormat="0" applyBorder="0" applyAlignment="0" applyProtection="0"/>
    <xf numFmtId="0" fontId="18" fillId="27" borderId="388">
      <alignment horizontal="right" vertical="center"/>
    </xf>
    <xf numFmtId="0" fontId="21" fillId="0" borderId="388">
      <alignment horizontal="right" vertical="center"/>
    </xf>
    <xf numFmtId="0" fontId="36" fillId="36" borderId="384" applyNumberFormat="0" applyAlignment="0" applyProtection="0"/>
    <xf numFmtId="4" fontId="18" fillId="27" borderId="390">
      <alignment horizontal="right" vertical="center"/>
    </xf>
    <xf numFmtId="0" fontId="49" fillId="49" borderId="386" applyNumberFormat="0" applyAlignment="0" applyProtection="0"/>
    <xf numFmtId="4" fontId="23" fillId="25" borderId="388">
      <alignment horizontal="right" vertical="center"/>
    </xf>
    <xf numFmtId="0" fontId="1" fillId="5" borderId="0" applyNumberFormat="0" applyBorder="0" applyAlignment="0" applyProtection="0"/>
    <xf numFmtId="0" fontId="9" fillId="7" borderId="0" applyNumberFormat="0" applyBorder="0" applyAlignment="0" applyProtection="0"/>
    <xf numFmtId="0" fontId="21" fillId="0" borderId="388" applyNumberFormat="0" applyFill="0" applyAlignment="0" applyProtection="0"/>
    <xf numFmtId="0" fontId="33" fillId="49" borderId="384" applyNumberFormat="0" applyAlignment="0" applyProtection="0"/>
    <xf numFmtId="0" fontId="1" fillId="14" borderId="0" applyNumberFormat="0" applyBorder="0" applyAlignment="0" applyProtection="0"/>
    <xf numFmtId="0" fontId="5" fillId="4" borderId="1" applyNumberFormat="0" applyAlignment="0" applyProtection="0"/>
    <xf numFmtId="0" fontId="6" fillId="0" borderId="0" applyNumberFormat="0" applyFill="0" applyBorder="0" applyAlignment="0" applyProtection="0"/>
    <xf numFmtId="4" fontId="18" fillId="25" borderId="388">
      <alignment horizontal="right" vertical="center"/>
    </xf>
    <xf numFmtId="0" fontId="21" fillId="0" borderId="391">
      <alignment horizontal="left" vertical="center" wrapText="1" indent="2"/>
    </xf>
    <xf numFmtId="0" fontId="30" fillId="49" borderId="386" applyNumberFormat="0" applyAlignment="0" applyProtection="0"/>
    <xf numFmtId="4" fontId="18" fillId="27" borderId="388">
      <alignment horizontal="right" vertical="center"/>
    </xf>
    <xf numFmtId="49" fontId="21" fillId="0" borderId="389" applyNumberFormat="0" applyFont="0" applyFill="0" applyBorder="0" applyProtection="0">
      <alignment horizontal="left" vertical="center" indent="5"/>
    </xf>
    <xf numFmtId="0" fontId="21" fillId="0" borderId="391">
      <alignment horizontal="left" vertical="center" wrapText="1" indent="2"/>
    </xf>
    <xf numFmtId="0" fontId="18" fillId="27" borderId="388">
      <alignment horizontal="right" vertical="center"/>
    </xf>
    <xf numFmtId="4" fontId="18" fillId="25" borderId="388">
      <alignment horizontal="right" vertical="center"/>
    </xf>
    <xf numFmtId="4" fontId="18" fillId="25" borderId="388">
      <alignment horizontal="right" vertical="center"/>
    </xf>
    <xf numFmtId="49" fontId="20" fillId="0" borderId="388" applyNumberFormat="0" applyFill="0" applyBorder="0" applyProtection="0">
      <alignment horizontal="left" vertical="center"/>
    </xf>
    <xf numFmtId="4" fontId="18" fillId="27" borderId="388">
      <alignment horizontal="right" vertical="center"/>
    </xf>
    <xf numFmtId="0" fontId="21" fillId="0" borderId="388" applyNumberFormat="0" applyFill="0" applyAlignment="0" applyProtection="0"/>
    <xf numFmtId="0" fontId="1" fillId="5" borderId="0" applyNumberFormat="0" applyBorder="0" applyAlignment="0" applyProtection="0"/>
    <xf numFmtId="0" fontId="21" fillId="0" borderId="391">
      <alignment horizontal="left" vertical="center" wrapText="1" indent="2"/>
    </xf>
    <xf numFmtId="0" fontId="18" fillId="27" borderId="388">
      <alignment horizontal="right" vertical="center"/>
    </xf>
    <xf numFmtId="0" fontId="33" fillId="49" borderId="384" applyNumberFormat="0" applyAlignment="0" applyProtection="0"/>
    <xf numFmtId="0" fontId="36" fillId="36" borderId="384" applyNumberFormat="0" applyAlignment="0" applyProtection="0"/>
    <xf numFmtId="0" fontId="33" fillId="49" borderId="384" applyNumberFormat="0" applyAlignment="0" applyProtection="0"/>
    <xf numFmtId="0" fontId="21" fillId="26" borderId="388"/>
    <xf numFmtId="49" fontId="21" fillId="0" borderId="388" applyNumberFormat="0" applyFont="0" applyFill="0" applyBorder="0" applyProtection="0">
      <alignment horizontal="left" vertical="center" indent="2"/>
    </xf>
    <xf numFmtId="0" fontId="21" fillId="25" borderId="389">
      <alignment horizontal="left" vertical="center"/>
    </xf>
    <xf numFmtId="0" fontId="18" fillId="27" borderId="388">
      <alignment horizontal="right" vertical="center"/>
    </xf>
    <xf numFmtId="0" fontId="21" fillId="0" borderId="391">
      <alignment horizontal="left" vertical="center" wrapText="1" indent="2"/>
    </xf>
    <xf numFmtId="0" fontId="21" fillId="27" borderId="391">
      <alignment horizontal="left" vertical="center" wrapText="1" indent="2"/>
    </xf>
    <xf numFmtId="0" fontId="36" fillId="36" borderId="384" applyNumberFormat="0" applyAlignment="0" applyProtection="0"/>
    <xf numFmtId="0" fontId="8" fillId="0" borderId="3" applyNumberFormat="0" applyFill="0" applyAlignment="0" applyProtection="0"/>
    <xf numFmtId="0" fontId="37" fillId="0" borderId="387" applyNumberFormat="0" applyFill="0" applyAlignment="0" applyProtection="0"/>
    <xf numFmtId="0" fontId="33" fillId="49" borderId="384" applyNumberFormat="0" applyAlignment="0" applyProtection="0"/>
    <xf numFmtId="0" fontId="7" fillId="0" borderId="0" applyNumberFormat="0" applyFill="0" applyBorder="0" applyAlignment="0" applyProtection="0"/>
    <xf numFmtId="4" fontId="18" fillId="25" borderId="388">
      <alignment horizontal="right" vertical="center"/>
    </xf>
    <xf numFmtId="0" fontId="1" fillId="5" borderId="0" applyNumberFormat="0" applyBorder="0" applyAlignment="0" applyProtection="0"/>
    <xf numFmtId="4" fontId="18" fillId="27" borderId="390">
      <alignment horizontal="right" vertical="center"/>
    </xf>
    <xf numFmtId="0" fontId="30" fillId="49" borderId="386" applyNumberFormat="0" applyAlignment="0" applyProtection="0"/>
    <xf numFmtId="0" fontId="1" fillId="21" borderId="0" applyNumberFormat="0" applyBorder="0" applyAlignment="0" applyProtection="0"/>
    <xf numFmtId="0" fontId="37" fillId="0" borderId="387" applyNumberFormat="0" applyFill="0" applyAlignment="0" applyProtection="0"/>
    <xf numFmtId="4" fontId="21" fillId="0" borderId="388">
      <alignment horizontal="right" vertical="center"/>
    </xf>
    <xf numFmtId="4" fontId="21" fillId="0" borderId="388">
      <alignment horizontal="right" vertical="center"/>
    </xf>
    <xf numFmtId="0" fontId="30" fillId="49" borderId="386" applyNumberFormat="0" applyAlignment="0" applyProtection="0"/>
    <xf numFmtId="0" fontId="18" fillId="25" borderId="388">
      <alignment horizontal="right" vertical="center"/>
    </xf>
    <xf numFmtId="0" fontId="7" fillId="0" borderId="0" applyNumberFormat="0" applyFill="0" applyBorder="0" applyAlignment="0" applyProtection="0"/>
    <xf numFmtId="0" fontId="37" fillId="0" borderId="387" applyNumberFormat="0" applyFill="0" applyAlignment="0" applyProtection="0"/>
    <xf numFmtId="0" fontId="18" fillId="27" borderId="390">
      <alignment horizontal="right" vertical="center"/>
    </xf>
    <xf numFmtId="0" fontId="21" fillId="25" borderId="389">
      <alignment horizontal="left" vertical="center"/>
    </xf>
    <xf numFmtId="4" fontId="18" fillId="25" borderId="388">
      <alignment horizontal="right" vertical="center"/>
    </xf>
    <xf numFmtId="0" fontId="21" fillId="26" borderId="388"/>
    <xf numFmtId="0" fontId="27" fillId="52" borderId="385" applyNumberFormat="0" applyFont="0" applyAlignment="0" applyProtection="0"/>
    <xf numFmtId="4" fontId="23" fillId="25" borderId="388">
      <alignment horizontal="right" vertical="center"/>
    </xf>
    <xf numFmtId="0" fontId="5" fillId="4" borderId="1" applyNumberFormat="0" applyAlignment="0" applyProtection="0"/>
    <xf numFmtId="4" fontId="18" fillId="27" borderId="389">
      <alignment horizontal="right" vertical="center"/>
    </xf>
    <xf numFmtId="0" fontId="37" fillId="0" borderId="387" applyNumberFormat="0" applyFill="0" applyAlignment="0" applyProtection="0"/>
    <xf numFmtId="0" fontId="21" fillId="0" borderId="388">
      <alignment horizontal="right" vertical="center"/>
    </xf>
    <xf numFmtId="0" fontId="32" fillId="49" borderId="384" applyNumberFormat="0" applyAlignment="0" applyProtection="0"/>
    <xf numFmtId="0" fontId="32" fillId="49" borderId="384" applyNumberFormat="0" applyAlignment="0" applyProtection="0"/>
    <xf numFmtId="0" fontId="45" fillId="36" borderId="384" applyNumberFormat="0" applyAlignment="0" applyProtection="0"/>
    <xf numFmtId="0" fontId="18" fillId="25" borderId="388">
      <alignment horizontal="right" vertical="center"/>
    </xf>
    <xf numFmtId="0" fontId="37" fillId="0" borderId="387" applyNumberFormat="0" applyFill="0" applyAlignment="0" applyProtection="0"/>
    <xf numFmtId="0" fontId="37" fillId="0" borderId="387" applyNumberFormat="0" applyFill="0" applyAlignment="0" applyProtection="0"/>
    <xf numFmtId="0" fontId="21" fillId="0" borderId="391">
      <alignment horizontal="left" vertical="center" wrapText="1" indent="2"/>
    </xf>
    <xf numFmtId="0" fontId="21" fillId="27" borderId="391">
      <alignment horizontal="left" vertical="center" wrapText="1" indent="2"/>
    </xf>
    <xf numFmtId="0" fontId="49" fillId="49" borderId="386" applyNumberFormat="0" applyAlignment="0" applyProtection="0"/>
    <xf numFmtId="0" fontId="21" fillId="0" borderId="391">
      <alignment horizontal="left" vertical="center" wrapText="1" indent="2"/>
    </xf>
    <xf numFmtId="0" fontId="21" fillId="27" borderId="391">
      <alignment horizontal="left" vertical="center" wrapText="1" indent="2"/>
    </xf>
    <xf numFmtId="0" fontId="1" fillId="15" borderId="0" applyNumberFormat="0" applyBorder="0" applyAlignment="0" applyProtection="0"/>
    <xf numFmtId="0" fontId="21" fillId="27" borderId="391">
      <alignment horizontal="left" vertical="center" wrapText="1" indent="2"/>
    </xf>
    <xf numFmtId="49" fontId="20" fillId="0" borderId="388" applyNumberFormat="0" applyFill="0" applyBorder="0" applyProtection="0">
      <alignment horizontal="left" vertical="center"/>
    </xf>
    <xf numFmtId="0" fontId="45" fillId="36" borderId="384" applyNumberFormat="0" applyAlignment="0" applyProtection="0"/>
    <xf numFmtId="0" fontId="1" fillId="20" borderId="0" applyNumberFormat="0" applyBorder="0" applyAlignment="0" applyProtection="0"/>
    <xf numFmtId="0" fontId="1" fillId="17" borderId="0" applyNumberFormat="0" applyBorder="0" applyAlignment="0" applyProtection="0"/>
    <xf numFmtId="0" fontId="45" fillId="36" borderId="384" applyNumberFormat="0" applyAlignment="0" applyProtection="0"/>
    <xf numFmtId="4" fontId="18" fillId="25" borderId="388">
      <alignment horizontal="right" vertical="center"/>
    </xf>
    <xf numFmtId="0" fontId="30" fillId="49" borderId="386" applyNumberFormat="0" applyAlignment="0" applyProtection="0"/>
    <xf numFmtId="0" fontId="18" fillId="27" borderId="388">
      <alignment horizontal="right" vertical="center"/>
    </xf>
    <xf numFmtId="0" fontId="45" fillId="36" borderId="384" applyNumberFormat="0" applyAlignment="0" applyProtection="0"/>
    <xf numFmtId="0" fontId="33" fillId="49" borderId="384" applyNumberFormat="0" applyAlignment="0" applyProtection="0"/>
    <xf numFmtId="0" fontId="21" fillId="27" borderId="391">
      <alignment horizontal="left" vertical="center" wrapText="1" indent="2"/>
    </xf>
    <xf numFmtId="0" fontId="1" fillId="20" borderId="0" applyNumberFormat="0" applyBorder="0" applyAlignment="0" applyProtection="0"/>
    <xf numFmtId="0" fontId="45" fillId="36" borderId="384" applyNumberFormat="0" applyAlignment="0" applyProtection="0"/>
    <xf numFmtId="49" fontId="21" fillId="0" borderId="388" applyNumberFormat="0" applyFont="0" applyFill="0" applyBorder="0" applyProtection="0">
      <alignment horizontal="left" vertical="center" indent="2"/>
    </xf>
    <xf numFmtId="0" fontId="1" fillId="21" borderId="0" applyNumberFormat="0" applyBorder="0" applyAlignment="0" applyProtection="0"/>
    <xf numFmtId="0" fontId="1" fillId="21" borderId="0" applyNumberFormat="0" applyBorder="0" applyAlignment="0" applyProtection="0"/>
    <xf numFmtId="0" fontId="33" fillId="49" borderId="384" applyNumberFormat="0" applyAlignment="0" applyProtection="0"/>
    <xf numFmtId="0" fontId="45" fillId="36" borderId="384" applyNumberFormat="0" applyAlignment="0" applyProtection="0"/>
    <xf numFmtId="0" fontId="52" fillId="0" borderId="387" applyNumberFormat="0" applyFill="0" applyAlignment="0" applyProtection="0"/>
    <xf numFmtId="0" fontId="1" fillId="5" borderId="0" applyNumberFormat="0" applyBorder="0" applyAlignment="0" applyProtection="0"/>
    <xf numFmtId="0" fontId="1" fillId="18" borderId="0" applyNumberFormat="0" applyBorder="0" applyAlignment="0" applyProtection="0"/>
    <xf numFmtId="0" fontId="21" fillId="26" borderId="388"/>
    <xf numFmtId="0" fontId="27" fillId="52" borderId="385" applyNumberFormat="0" applyFont="0" applyAlignment="0" applyProtection="0"/>
    <xf numFmtId="49" fontId="20" fillId="0" borderId="388" applyNumberFormat="0" applyFill="0" applyBorder="0" applyProtection="0">
      <alignment horizontal="left" vertical="center"/>
    </xf>
    <xf numFmtId="0" fontId="36" fillId="36" borderId="384" applyNumberFormat="0" applyAlignment="0" applyProtection="0"/>
    <xf numFmtId="0" fontId="18" fillId="27" borderId="388">
      <alignment horizontal="right" vertical="center"/>
    </xf>
    <xf numFmtId="0" fontId="18" fillId="27" borderId="388">
      <alignment horizontal="right" vertical="center"/>
    </xf>
    <xf numFmtId="0" fontId="52" fillId="0" borderId="387" applyNumberFormat="0" applyFill="0" applyAlignment="0" applyProtection="0"/>
    <xf numFmtId="49" fontId="20" fillId="0" borderId="388" applyNumberFormat="0" applyFill="0" applyBorder="0" applyProtection="0">
      <alignment horizontal="left" vertical="center"/>
    </xf>
    <xf numFmtId="0" fontId="27" fillId="52" borderId="385" applyNumberFormat="0" applyFont="0" applyAlignment="0" applyProtection="0"/>
    <xf numFmtId="0" fontId="52" fillId="0" borderId="387" applyNumberFormat="0" applyFill="0" applyAlignment="0" applyProtection="0"/>
    <xf numFmtId="4" fontId="23" fillId="25" borderId="388">
      <alignment horizontal="right" vertical="center"/>
    </xf>
    <xf numFmtId="0" fontId="18" fillId="25" borderId="388">
      <alignment horizontal="right" vertical="center"/>
    </xf>
    <xf numFmtId="4" fontId="18" fillId="27" borderId="388">
      <alignment horizontal="right" vertical="center"/>
    </xf>
    <xf numFmtId="0" fontId="49" fillId="49" borderId="386" applyNumberFormat="0" applyAlignment="0" applyProtection="0"/>
    <xf numFmtId="0" fontId="30" fillId="49" borderId="386" applyNumberFormat="0" applyAlignment="0" applyProtection="0"/>
    <xf numFmtId="0" fontId="45" fillId="36" borderId="384" applyNumberFormat="0" applyAlignment="0" applyProtection="0"/>
    <xf numFmtId="4" fontId="21" fillId="26" borderId="388"/>
    <xf numFmtId="0" fontId="1" fillId="12" borderId="0" applyNumberFormat="0" applyBorder="0" applyAlignment="0" applyProtection="0"/>
    <xf numFmtId="0" fontId="5" fillId="4" borderId="1" applyNumberFormat="0" applyAlignment="0" applyProtection="0"/>
    <xf numFmtId="4" fontId="21" fillId="26" borderId="388"/>
    <xf numFmtId="0" fontId="27" fillId="52" borderId="385" applyNumberFormat="0" applyFont="0" applyAlignment="0" applyProtection="0"/>
    <xf numFmtId="0" fontId="21" fillId="0" borderId="388" applyNumberFormat="0" applyFill="0" applyAlignment="0" applyProtection="0"/>
    <xf numFmtId="0" fontId="49" fillId="49" borderId="386" applyNumberFormat="0" applyAlignment="0" applyProtection="0"/>
    <xf numFmtId="0" fontId="18" fillId="27" borderId="390">
      <alignment horizontal="right" vertical="center"/>
    </xf>
    <xf numFmtId="0" fontId="49" fillId="49" borderId="386" applyNumberFormat="0" applyAlignment="0" applyProtection="0"/>
    <xf numFmtId="0" fontId="9" fillId="19" borderId="0" applyNumberFormat="0" applyBorder="0" applyAlignment="0" applyProtection="0"/>
    <xf numFmtId="4" fontId="18" fillId="27" borderId="388">
      <alignment horizontal="right" vertical="center"/>
    </xf>
    <xf numFmtId="0" fontId="45" fillId="36" borderId="384" applyNumberFormat="0" applyAlignment="0" applyProtection="0"/>
    <xf numFmtId="4" fontId="18" fillId="27" borderId="389">
      <alignment horizontal="right" vertical="center"/>
    </xf>
    <xf numFmtId="0" fontId="1" fillId="9" borderId="0" applyNumberFormat="0" applyBorder="0" applyAlignment="0" applyProtection="0"/>
    <xf numFmtId="0" fontId="18" fillId="27" borderId="390">
      <alignment horizontal="right" vertical="center"/>
    </xf>
    <xf numFmtId="4" fontId="21" fillId="0" borderId="388" applyFill="0" applyBorder="0" applyProtection="0">
      <alignment horizontal="right" vertical="center"/>
    </xf>
    <xf numFmtId="0" fontId="23" fillId="25" borderId="388">
      <alignment horizontal="right" vertical="center"/>
    </xf>
    <xf numFmtId="4" fontId="18" fillId="25" borderId="388">
      <alignment horizontal="right" vertical="center"/>
    </xf>
    <xf numFmtId="4" fontId="18" fillId="27" borderId="390">
      <alignment horizontal="right" vertical="center"/>
    </xf>
    <xf numFmtId="0" fontId="9" fillId="22" borderId="0" applyNumberFormat="0" applyBorder="0" applyAlignment="0" applyProtection="0"/>
    <xf numFmtId="0" fontId="33" fillId="49" borderId="384" applyNumberFormat="0" applyAlignment="0" applyProtection="0"/>
    <xf numFmtId="0" fontId="9" fillId="19" borderId="0" applyNumberFormat="0" applyBorder="0" applyAlignment="0" applyProtection="0"/>
    <xf numFmtId="0" fontId="18" fillId="27" borderId="389">
      <alignment horizontal="right" vertical="center"/>
    </xf>
    <xf numFmtId="167" fontId="21" fillId="53" borderId="388" applyNumberFormat="0" applyFont="0" applyBorder="0" applyAlignment="0" applyProtection="0">
      <alignment horizontal="right" vertical="center"/>
    </xf>
    <xf numFmtId="4" fontId="21" fillId="26" borderId="388"/>
    <xf numFmtId="0" fontId="4" fillId="4" borderId="2" applyNumberFormat="0" applyAlignment="0" applyProtection="0"/>
    <xf numFmtId="4" fontId="18" fillId="27" borderId="388">
      <alignment horizontal="right" vertical="center"/>
    </xf>
    <xf numFmtId="0" fontId="37" fillId="0" borderId="387" applyNumberFormat="0" applyFill="0" applyAlignment="0" applyProtection="0"/>
    <xf numFmtId="4" fontId="18" fillId="27" borderId="388">
      <alignment horizontal="right" vertical="center"/>
    </xf>
    <xf numFmtId="0" fontId="21" fillId="27" borderId="391">
      <alignment horizontal="left" vertical="center" wrapText="1" indent="2"/>
    </xf>
    <xf numFmtId="4" fontId="18" fillId="27" borderId="388">
      <alignment horizontal="right" vertical="center"/>
    </xf>
    <xf numFmtId="0" fontId="18" fillId="27" borderId="388">
      <alignment horizontal="right" vertical="center"/>
    </xf>
    <xf numFmtId="49" fontId="21" fillId="0" borderId="388" applyNumberFormat="0" applyFont="0" applyFill="0" applyBorder="0" applyProtection="0">
      <alignment horizontal="left" vertical="center" indent="2"/>
    </xf>
    <xf numFmtId="0" fontId="45" fillId="36" borderId="384" applyNumberFormat="0" applyAlignment="0" applyProtection="0"/>
    <xf numFmtId="4" fontId="21" fillId="26" borderId="388"/>
    <xf numFmtId="0" fontId="23" fillId="25" borderId="388">
      <alignment horizontal="right" vertical="center"/>
    </xf>
    <xf numFmtId="0" fontId="33" fillId="49" borderId="384" applyNumberFormat="0" applyAlignment="0" applyProtection="0"/>
    <xf numFmtId="0" fontId="1" fillId="20" borderId="0" applyNumberFormat="0" applyBorder="0" applyAlignment="0" applyProtection="0"/>
    <xf numFmtId="0" fontId="30" fillId="49" borderId="386" applyNumberFormat="0" applyAlignment="0" applyProtection="0"/>
    <xf numFmtId="0" fontId="1" fillId="21" borderId="0" applyNumberFormat="0" applyBorder="0" applyAlignment="0" applyProtection="0"/>
    <xf numFmtId="0" fontId="9" fillId="7" borderId="0" applyNumberFormat="0" applyBorder="0" applyAlignment="0" applyProtection="0"/>
    <xf numFmtId="0" fontId="45" fillId="36" borderId="384" applyNumberFormat="0" applyAlignment="0" applyProtection="0"/>
    <xf numFmtId="0" fontId="7" fillId="0" borderId="0" applyNumberFormat="0" applyFill="0" applyBorder="0" applyAlignment="0" applyProtection="0"/>
    <xf numFmtId="4" fontId="18" fillId="27" borderId="388">
      <alignment horizontal="right" vertical="center"/>
    </xf>
    <xf numFmtId="0" fontId="1" fillId="6" borderId="0" applyNumberFormat="0" applyBorder="0" applyAlignment="0" applyProtection="0"/>
    <xf numFmtId="49" fontId="20" fillId="0" borderId="388" applyNumberFormat="0" applyFill="0" applyBorder="0" applyProtection="0">
      <alignment horizontal="left" vertical="center"/>
    </xf>
    <xf numFmtId="0" fontId="1" fillId="15" borderId="0" applyNumberFormat="0" applyBorder="0" applyAlignment="0" applyProtection="0"/>
    <xf numFmtId="0" fontId="18" fillId="25" borderId="388">
      <alignment horizontal="right" vertical="center"/>
    </xf>
    <xf numFmtId="4" fontId="21" fillId="0" borderId="388">
      <alignment horizontal="right" vertical="center"/>
    </xf>
    <xf numFmtId="4" fontId="21" fillId="0" borderId="388">
      <alignment horizontal="right" vertical="center"/>
    </xf>
    <xf numFmtId="4" fontId="18" fillId="27" borderId="389">
      <alignment horizontal="right" vertical="center"/>
    </xf>
    <xf numFmtId="0" fontId="7" fillId="0" borderId="0" applyNumberFormat="0" applyFill="0" applyBorder="0" applyAlignment="0" applyProtection="0"/>
    <xf numFmtId="0" fontId="23" fillId="25" borderId="397">
      <alignment horizontal="right" vertical="center"/>
    </xf>
    <xf numFmtId="0" fontId="45" fillId="36" borderId="384" applyNumberFormat="0" applyAlignment="0" applyProtection="0"/>
    <xf numFmtId="0" fontId="1" fillId="9"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52" fillId="0" borderId="387" applyNumberFormat="0" applyFill="0" applyAlignment="0" applyProtection="0"/>
    <xf numFmtId="4" fontId="21" fillId="0" borderId="388">
      <alignment horizontal="right" vertical="center"/>
    </xf>
    <xf numFmtId="4" fontId="21" fillId="26" borderId="388"/>
    <xf numFmtId="4" fontId="18" fillId="25" borderId="388">
      <alignment horizontal="right" vertical="center"/>
    </xf>
    <xf numFmtId="0" fontId="37" fillId="0" borderId="387" applyNumberFormat="0" applyFill="0" applyAlignment="0" applyProtection="0"/>
    <xf numFmtId="0" fontId="52" fillId="0" borderId="387" applyNumberFormat="0" applyFill="0" applyAlignment="0" applyProtection="0"/>
    <xf numFmtId="4" fontId="21" fillId="26" borderId="388"/>
    <xf numFmtId="0" fontId="21" fillId="0" borderId="391">
      <alignment horizontal="left" vertical="center" wrapText="1" indent="2"/>
    </xf>
    <xf numFmtId="0" fontId="18" fillId="25" borderId="388">
      <alignment horizontal="right" vertical="center"/>
    </xf>
    <xf numFmtId="0" fontId="49" fillId="49" borderId="386" applyNumberFormat="0" applyAlignment="0" applyProtection="0"/>
    <xf numFmtId="167" fontId="21" fillId="53" borderId="388" applyNumberFormat="0" applyFont="0" applyBorder="0" applyAlignment="0" applyProtection="0">
      <alignment horizontal="right" vertical="center"/>
    </xf>
    <xf numFmtId="0" fontId="18" fillId="25" borderId="388">
      <alignment horizontal="right" vertical="center"/>
    </xf>
    <xf numFmtId="49" fontId="20" fillId="0" borderId="388" applyNumberFormat="0" applyFill="0" applyBorder="0" applyProtection="0">
      <alignment horizontal="left" vertical="center"/>
    </xf>
    <xf numFmtId="0" fontId="18" fillId="25" borderId="388">
      <alignment horizontal="right" vertical="center"/>
    </xf>
    <xf numFmtId="0" fontId="18" fillId="27" borderId="388">
      <alignment horizontal="right" vertical="center"/>
    </xf>
    <xf numFmtId="49" fontId="20" fillId="0" borderId="388" applyNumberFormat="0" applyFill="0" applyBorder="0" applyProtection="0">
      <alignment horizontal="left" vertical="center"/>
    </xf>
    <xf numFmtId="0" fontId="18" fillId="27" borderId="390">
      <alignment horizontal="right" vertical="center"/>
    </xf>
    <xf numFmtId="0" fontId="36" fillId="36" borderId="384" applyNumberFormat="0" applyAlignment="0" applyProtection="0"/>
    <xf numFmtId="0" fontId="18" fillId="27" borderId="390">
      <alignment horizontal="right" vertical="center"/>
    </xf>
    <xf numFmtId="4" fontId="18" fillId="27" borderId="388">
      <alignment horizontal="right" vertical="center"/>
    </xf>
    <xf numFmtId="0" fontId="18" fillId="27" borderId="388">
      <alignment horizontal="right" vertical="center"/>
    </xf>
    <xf numFmtId="0" fontId="30" fillId="49" borderId="386" applyNumberFormat="0" applyAlignment="0" applyProtection="0"/>
    <xf numFmtId="0" fontId="32" fillId="49" borderId="384" applyNumberFormat="0" applyAlignment="0" applyProtection="0"/>
    <xf numFmtId="0" fontId="37" fillId="0" borderId="387" applyNumberFormat="0" applyFill="0" applyAlignment="0" applyProtection="0"/>
    <xf numFmtId="0" fontId="21" fillId="26" borderId="388"/>
    <xf numFmtId="4" fontId="21" fillId="26" borderId="388"/>
    <xf numFmtId="4" fontId="18" fillId="27" borderId="388">
      <alignment horizontal="right" vertical="center"/>
    </xf>
    <xf numFmtId="0" fontId="23" fillId="25" borderId="388">
      <alignment horizontal="right" vertical="center"/>
    </xf>
    <xf numFmtId="0" fontId="36" fillId="36" borderId="384" applyNumberFormat="0" applyAlignment="0" applyProtection="0"/>
    <xf numFmtId="0" fontId="33" fillId="49" borderId="384" applyNumberFormat="0" applyAlignment="0" applyProtection="0"/>
    <xf numFmtId="4" fontId="21" fillId="0" borderId="388">
      <alignment horizontal="right" vertical="center"/>
    </xf>
    <xf numFmtId="0" fontId="21" fillId="27" borderId="391">
      <alignment horizontal="left" vertical="center" wrapText="1" indent="2"/>
    </xf>
    <xf numFmtId="0" fontId="21" fillId="0" borderId="391">
      <alignment horizontal="left" vertical="center" wrapText="1" indent="2"/>
    </xf>
    <xf numFmtId="0" fontId="49" fillId="49" borderId="386" applyNumberFormat="0" applyAlignment="0" applyProtection="0"/>
    <xf numFmtId="0" fontId="45" fillId="36" borderId="384" applyNumberFormat="0" applyAlignment="0" applyProtection="0"/>
    <xf numFmtId="0" fontId="32" fillId="49" borderId="384" applyNumberFormat="0" applyAlignment="0" applyProtection="0"/>
    <xf numFmtId="0" fontId="30" fillId="49" borderId="386" applyNumberFormat="0" applyAlignment="0" applyProtection="0"/>
    <xf numFmtId="0" fontId="18" fillId="27" borderId="390">
      <alignment horizontal="right" vertical="center"/>
    </xf>
    <xf numFmtId="0" fontId="23" fillId="25" borderId="388">
      <alignment horizontal="right" vertical="center"/>
    </xf>
    <xf numFmtId="4" fontId="18" fillId="25" borderId="388">
      <alignment horizontal="right" vertical="center"/>
    </xf>
    <xf numFmtId="4" fontId="18" fillId="27" borderId="388">
      <alignment horizontal="right" vertical="center"/>
    </xf>
    <xf numFmtId="49" fontId="21" fillId="0" borderId="389" applyNumberFormat="0" applyFont="0" applyFill="0" applyBorder="0" applyProtection="0">
      <alignment horizontal="left" vertical="center" indent="5"/>
    </xf>
    <xf numFmtId="4" fontId="21" fillId="0" borderId="388" applyFill="0" applyBorder="0" applyProtection="0">
      <alignment horizontal="right" vertical="center"/>
    </xf>
    <xf numFmtId="4" fontId="18" fillId="25" borderId="388">
      <alignment horizontal="right" vertical="center"/>
    </xf>
    <xf numFmtId="0" fontId="45" fillId="36" borderId="384" applyNumberFormat="0" applyAlignment="0" applyProtection="0"/>
    <xf numFmtId="0" fontId="36" fillId="36" borderId="384" applyNumberFormat="0" applyAlignment="0" applyProtection="0"/>
    <xf numFmtId="0" fontId="32" fillId="49" borderId="384" applyNumberFormat="0" applyAlignment="0" applyProtection="0"/>
    <xf numFmtId="0" fontId="21" fillId="27" borderId="391">
      <alignment horizontal="left" vertical="center" wrapText="1" indent="2"/>
    </xf>
    <xf numFmtId="0" fontId="21" fillId="0" borderId="391">
      <alignment horizontal="left" vertical="center" wrapText="1" indent="2"/>
    </xf>
    <xf numFmtId="0" fontId="21" fillId="27" borderId="391">
      <alignment horizontal="left" vertical="center" wrapText="1" indent="2"/>
    </xf>
    <xf numFmtId="0" fontId="1" fillId="6" borderId="0" applyNumberFormat="0" applyBorder="0" applyAlignment="0" applyProtection="0"/>
    <xf numFmtId="49" fontId="20" fillId="0" borderId="388" applyNumberFormat="0" applyFill="0" applyBorder="0" applyProtection="0">
      <alignment horizontal="left" vertical="center"/>
    </xf>
    <xf numFmtId="0" fontId="32" fillId="49" borderId="384" applyNumberFormat="0" applyAlignment="0" applyProtection="0"/>
    <xf numFmtId="0" fontId="6" fillId="0" borderId="0" applyNumberFormat="0" applyFill="0" applyBorder="0" applyAlignment="0" applyProtection="0"/>
    <xf numFmtId="0" fontId="1" fillId="14" borderId="0" applyNumberFormat="0" applyBorder="0" applyAlignment="0" applyProtection="0"/>
    <xf numFmtId="0" fontId="33" fillId="49" borderId="384" applyNumberFormat="0" applyAlignment="0" applyProtection="0"/>
    <xf numFmtId="0" fontId="33" fillId="49" borderId="384" applyNumberFormat="0" applyAlignment="0" applyProtection="0"/>
    <xf numFmtId="0" fontId="52" fillId="0" borderId="387" applyNumberFormat="0" applyFill="0" applyAlignment="0" applyProtection="0"/>
    <xf numFmtId="0" fontId="21" fillId="25" borderId="389">
      <alignment horizontal="left" vertical="center"/>
    </xf>
    <xf numFmtId="4" fontId="21" fillId="26" borderId="388"/>
    <xf numFmtId="49" fontId="21" fillId="0" borderId="388" applyNumberFormat="0" applyFont="0" applyFill="0" applyBorder="0" applyProtection="0">
      <alignment horizontal="left" vertical="center" indent="2"/>
    </xf>
    <xf numFmtId="0" fontId="21" fillId="25" borderId="389">
      <alignment horizontal="left" vertical="center"/>
    </xf>
    <xf numFmtId="0" fontId="36" fillId="36" borderId="384" applyNumberFormat="0" applyAlignment="0" applyProtection="0"/>
    <xf numFmtId="0" fontId="18" fillId="27" borderId="388">
      <alignment horizontal="right" vertical="center"/>
    </xf>
    <xf numFmtId="0" fontId="49" fillId="49" borderId="386" applyNumberFormat="0" applyAlignment="0" applyProtection="0"/>
    <xf numFmtId="0" fontId="52" fillId="0" borderId="387" applyNumberFormat="0" applyFill="0" applyAlignment="0" applyProtection="0"/>
    <xf numFmtId="0" fontId="9" fillId="16" borderId="0" applyNumberFormat="0" applyBorder="0" applyAlignment="0" applyProtection="0"/>
    <xf numFmtId="0" fontId="18" fillId="27" borderId="388">
      <alignment horizontal="right" vertical="center"/>
    </xf>
    <xf numFmtId="0" fontId="21" fillId="0" borderId="391">
      <alignment horizontal="left" vertical="center" wrapText="1" indent="2"/>
    </xf>
    <xf numFmtId="49" fontId="20" fillId="0" borderId="388" applyNumberFormat="0" applyFill="0" applyBorder="0" applyProtection="0">
      <alignment horizontal="left" vertical="center"/>
    </xf>
    <xf numFmtId="4" fontId="21" fillId="26" borderId="397"/>
    <xf numFmtId="0" fontId="49" fillId="49" borderId="386" applyNumberFormat="0" applyAlignment="0" applyProtection="0"/>
    <xf numFmtId="0" fontId="9" fillId="19" borderId="0" applyNumberFormat="0" applyBorder="0" applyAlignment="0" applyProtection="0"/>
    <xf numFmtId="0" fontId="21" fillId="0" borderId="388">
      <alignment horizontal="right" vertical="center"/>
    </xf>
    <xf numFmtId="4" fontId="18" fillId="27" borderId="389">
      <alignment horizontal="right" vertical="center"/>
    </xf>
    <xf numFmtId="49" fontId="21" fillId="0" borderId="389" applyNumberFormat="0" applyFont="0" applyFill="0" applyBorder="0" applyProtection="0">
      <alignment horizontal="left" vertical="center" indent="5"/>
    </xf>
    <xf numFmtId="4" fontId="18" fillId="27" borderId="388">
      <alignment horizontal="right" vertical="center"/>
    </xf>
    <xf numFmtId="0" fontId="37" fillId="0" borderId="387" applyNumberFormat="0" applyFill="0" applyAlignment="0" applyProtection="0"/>
    <xf numFmtId="0" fontId="36" fillId="36" borderId="384" applyNumberFormat="0" applyAlignment="0" applyProtection="0"/>
    <xf numFmtId="4" fontId="21" fillId="0" borderId="388">
      <alignment horizontal="right" vertical="center"/>
    </xf>
    <xf numFmtId="0" fontId="9" fillId="16" borderId="0" applyNumberFormat="0" applyBorder="0" applyAlignment="0" applyProtection="0"/>
    <xf numFmtId="0" fontId="33" fillId="49" borderId="384" applyNumberFormat="0" applyAlignment="0" applyProtection="0"/>
    <xf numFmtId="0" fontId="23" fillId="25" borderId="388">
      <alignment horizontal="right" vertical="center"/>
    </xf>
    <xf numFmtId="0" fontId="32" fillId="49" borderId="384" applyNumberFormat="0" applyAlignment="0" applyProtection="0"/>
    <xf numFmtId="0" fontId="33" fillId="49" borderId="384" applyNumberFormat="0" applyAlignment="0" applyProtection="0"/>
    <xf numFmtId="0" fontId="21" fillId="0" borderId="391">
      <alignment horizontal="left" vertical="center" wrapText="1" indent="2"/>
    </xf>
    <xf numFmtId="0" fontId="33" fillId="49" borderId="384" applyNumberFormat="0" applyAlignment="0" applyProtection="0"/>
    <xf numFmtId="0" fontId="30" fillId="49" borderId="386" applyNumberFormat="0" applyAlignment="0" applyProtection="0"/>
    <xf numFmtId="0" fontId="18" fillId="27" borderId="390">
      <alignment horizontal="right" vertical="center"/>
    </xf>
    <xf numFmtId="4" fontId="21" fillId="26" borderId="388"/>
    <xf numFmtId="0" fontId="21" fillId="0" borderId="388">
      <alignment horizontal="right" vertical="center"/>
    </xf>
    <xf numFmtId="0" fontId="36" fillId="36" borderId="384" applyNumberFormat="0" applyAlignment="0" applyProtection="0"/>
    <xf numFmtId="0" fontId="9" fillId="22" borderId="0" applyNumberFormat="0" applyBorder="0" applyAlignment="0" applyProtection="0"/>
    <xf numFmtId="0" fontId="19" fillId="52" borderId="385" applyNumberFormat="0" applyFont="0" applyAlignment="0" applyProtection="0"/>
    <xf numFmtId="0" fontId="21" fillId="25" borderId="389">
      <alignment horizontal="left" vertical="center"/>
    </xf>
    <xf numFmtId="0" fontId="18" fillId="27" borderId="390">
      <alignment horizontal="right" vertical="center"/>
    </xf>
    <xf numFmtId="4" fontId="21" fillId="0" borderId="388">
      <alignment horizontal="right" vertical="center"/>
    </xf>
    <xf numFmtId="0" fontId="21" fillId="0" borderId="388">
      <alignment horizontal="right" vertical="center"/>
    </xf>
    <xf numFmtId="167" fontId="21" fillId="53" borderId="388" applyNumberFormat="0" applyFont="0" applyBorder="0" applyAlignment="0" applyProtection="0">
      <alignment horizontal="right" vertical="center"/>
    </xf>
    <xf numFmtId="4" fontId="18" fillId="25" borderId="388">
      <alignment horizontal="right" vertical="center"/>
    </xf>
    <xf numFmtId="0" fontId="21" fillId="27" borderId="391">
      <alignment horizontal="left" vertical="center" wrapText="1" indent="2"/>
    </xf>
    <xf numFmtId="0" fontId="18" fillId="27" borderId="388">
      <alignment horizontal="right" vertical="center"/>
    </xf>
    <xf numFmtId="4" fontId="18" fillId="27" borderId="389">
      <alignment horizontal="right" vertical="center"/>
    </xf>
    <xf numFmtId="0" fontId="4" fillId="4" borderId="2" applyNumberFormat="0" applyAlignment="0" applyProtection="0"/>
    <xf numFmtId="0" fontId="19" fillId="52" borderId="385" applyNumberFormat="0" applyFont="0" applyAlignment="0" applyProtection="0"/>
    <xf numFmtId="0" fontId="52" fillId="0" borderId="387" applyNumberFormat="0" applyFill="0" applyAlignment="0" applyProtection="0"/>
    <xf numFmtId="0" fontId="32" fillId="49" borderId="384" applyNumberFormat="0" applyAlignment="0" applyProtection="0"/>
    <xf numFmtId="0" fontId="21" fillId="27" borderId="391">
      <alignment horizontal="left" vertical="center" wrapText="1" indent="2"/>
    </xf>
    <xf numFmtId="4" fontId="18" fillId="25" borderId="388">
      <alignment horizontal="right" vertical="center"/>
    </xf>
    <xf numFmtId="0" fontId="21" fillId="26" borderId="388"/>
    <xf numFmtId="49" fontId="21" fillId="0" borderId="388" applyNumberFormat="0" applyFont="0" applyFill="0" applyBorder="0" applyProtection="0">
      <alignment horizontal="left" vertical="center" indent="2"/>
    </xf>
    <xf numFmtId="0" fontId="21" fillId="0" borderId="388" applyNumberFormat="0" applyFill="0" applyAlignment="0" applyProtection="0"/>
    <xf numFmtId="0" fontId="1" fillId="20" borderId="0" applyNumberFormat="0" applyBorder="0" applyAlignment="0" applyProtection="0"/>
    <xf numFmtId="4" fontId="21" fillId="0" borderId="388" applyFill="0" applyBorder="0" applyProtection="0">
      <alignment horizontal="right" vertical="center"/>
    </xf>
    <xf numFmtId="4" fontId="18" fillId="27" borderId="388">
      <alignment horizontal="right" vertical="center"/>
    </xf>
    <xf numFmtId="0" fontId="36" fillId="36" borderId="384" applyNumberFormat="0" applyAlignment="0" applyProtection="0"/>
    <xf numFmtId="0" fontId="18" fillId="27" borderId="389">
      <alignment horizontal="right" vertical="center"/>
    </xf>
    <xf numFmtId="0" fontId="4" fillId="4" borderId="2" applyNumberFormat="0" applyAlignment="0" applyProtection="0"/>
    <xf numFmtId="0" fontId="21" fillId="0" borderId="388" applyNumberFormat="0" applyFill="0" applyAlignment="0" applyProtection="0"/>
    <xf numFmtId="0" fontId="18" fillId="27" borderId="388">
      <alignment horizontal="right" vertical="center"/>
    </xf>
    <xf numFmtId="0" fontId="49" fillId="49" borderId="386" applyNumberFormat="0" applyAlignment="0" applyProtection="0"/>
    <xf numFmtId="4" fontId="18" fillId="27" borderId="388">
      <alignment horizontal="right" vertical="center"/>
    </xf>
    <xf numFmtId="4" fontId="18" fillId="27" borderId="388">
      <alignment horizontal="right" vertical="center"/>
    </xf>
    <xf numFmtId="4" fontId="18" fillId="27" borderId="389">
      <alignment horizontal="right" vertical="center"/>
    </xf>
    <xf numFmtId="0" fontId="21" fillId="0" borderId="388">
      <alignment horizontal="right" vertical="center"/>
    </xf>
    <xf numFmtId="0" fontId="33" fillId="49" borderId="384" applyNumberFormat="0" applyAlignment="0" applyProtection="0"/>
    <xf numFmtId="0" fontId="21" fillId="0" borderId="388" applyNumberFormat="0" applyFill="0" applyAlignment="0" applyProtection="0"/>
    <xf numFmtId="4" fontId="21" fillId="0" borderId="388" applyFill="0" applyBorder="0" applyProtection="0">
      <alignment horizontal="right" vertical="center"/>
    </xf>
    <xf numFmtId="4" fontId="21" fillId="26" borderId="388"/>
    <xf numFmtId="0" fontId="30" fillId="49" borderId="386" applyNumberFormat="0" applyAlignment="0" applyProtection="0"/>
    <xf numFmtId="4" fontId="18" fillId="27" borderId="388">
      <alignment horizontal="right" vertical="center"/>
    </xf>
    <xf numFmtId="0" fontId="1" fillId="5" borderId="0" applyNumberFormat="0" applyBorder="0" applyAlignment="0" applyProtection="0"/>
    <xf numFmtId="0" fontId="6" fillId="0" borderId="0" applyNumberFormat="0" applyFill="0" applyBorder="0" applyAlignment="0" applyProtection="0"/>
    <xf numFmtId="0" fontId="9" fillId="16" borderId="0" applyNumberFormat="0" applyBorder="0" applyAlignment="0" applyProtection="0"/>
    <xf numFmtId="0" fontId="49" fillId="49" borderId="386" applyNumberFormat="0" applyAlignment="0" applyProtection="0"/>
    <xf numFmtId="4" fontId="18" fillId="27" borderId="389">
      <alignment horizontal="right" vertical="center"/>
    </xf>
    <xf numFmtId="0" fontId="18" fillId="25" borderId="388">
      <alignment horizontal="right" vertical="center"/>
    </xf>
    <xf numFmtId="0" fontId="1" fillId="18" borderId="0" applyNumberFormat="0" applyBorder="0" applyAlignment="0" applyProtection="0"/>
    <xf numFmtId="0" fontId="21" fillId="0" borderId="388">
      <alignment horizontal="right" vertical="center"/>
    </xf>
    <xf numFmtId="0" fontId="36" fillId="36" borderId="384" applyNumberFormat="0" applyAlignment="0" applyProtection="0"/>
    <xf numFmtId="0" fontId="7" fillId="0" borderId="0" applyNumberFormat="0" applyFill="0" applyBorder="0" applyAlignment="0" applyProtection="0"/>
    <xf numFmtId="0" fontId="21" fillId="0" borderId="388" applyNumberFormat="0" applyFill="0" applyAlignment="0" applyProtection="0"/>
    <xf numFmtId="0" fontId="33" fillId="49" borderId="384" applyNumberFormat="0" applyAlignment="0" applyProtection="0"/>
    <xf numFmtId="4" fontId="21" fillId="0" borderId="388">
      <alignment horizontal="right" vertical="center"/>
    </xf>
    <xf numFmtId="0" fontId="52" fillId="0" borderId="387" applyNumberFormat="0" applyFill="0" applyAlignment="0" applyProtection="0"/>
    <xf numFmtId="0" fontId="1" fillId="15" borderId="0" applyNumberFormat="0" applyBorder="0" applyAlignment="0" applyProtection="0"/>
    <xf numFmtId="0" fontId="6" fillId="0" borderId="0" applyNumberFormat="0" applyFill="0" applyBorder="0" applyAlignment="0" applyProtection="0"/>
    <xf numFmtId="0" fontId="4" fillId="4" borderId="2" applyNumberFormat="0" applyAlignment="0" applyProtection="0"/>
    <xf numFmtId="0" fontId="21" fillId="0" borderId="388">
      <alignment horizontal="right" vertical="center"/>
    </xf>
    <xf numFmtId="4" fontId="18" fillId="27" borderId="388">
      <alignment horizontal="right" vertical="center"/>
    </xf>
    <xf numFmtId="0" fontId="49" fillId="49" borderId="386" applyNumberFormat="0" applyAlignment="0" applyProtection="0"/>
    <xf numFmtId="4" fontId="21" fillId="0" borderId="388" applyFill="0" applyBorder="0" applyProtection="0">
      <alignment horizontal="right" vertical="center"/>
    </xf>
    <xf numFmtId="0" fontId="32" fillId="49" borderId="384" applyNumberFormat="0" applyAlignment="0" applyProtection="0"/>
    <xf numFmtId="0" fontId="21" fillId="0" borderId="391">
      <alignment horizontal="left" vertical="center" wrapText="1" indent="2"/>
    </xf>
    <xf numFmtId="0" fontId="23" fillId="25" borderId="388">
      <alignment horizontal="right" vertical="center"/>
    </xf>
    <xf numFmtId="0" fontId="1" fillId="5" borderId="0" applyNumberFormat="0" applyBorder="0" applyAlignment="0" applyProtection="0"/>
    <xf numFmtId="4" fontId="18" fillId="27" borderId="389">
      <alignment horizontal="right" vertical="center"/>
    </xf>
    <xf numFmtId="167" fontId="21" fillId="53" borderId="388" applyNumberFormat="0" applyFont="0" applyBorder="0" applyAlignment="0" applyProtection="0">
      <alignment horizontal="right" vertical="center"/>
    </xf>
    <xf numFmtId="0" fontId="49" fillId="49" borderId="386" applyNumberFormat="0" applyAlignment="0" applyProtection="0"/>
    <xf numFmtId="0" fontId="49" fillId="49" borderId="386" applyNumberFormat="0" applyAlignment="0" applyProtection="0"/>
    <xf numFmtId="0" fontId="52" fillId="0" borderId="387" applyNumberFormat="0" applyFill="0" applyAlignment="0" applyProtection="0"/>
    <xf numFmtId="4" fontId="18" fillId="27" borderId="390">
      <alignment horizontal="right" vertical="center"/>
    </xf>
    <xf numFmtId="0" fontId="32" fillId="49" borderId="384" applyNumberFormat="0" applyAlignment="0" applyProtection="0"/>
    <xf numFmtId="0" fontId="33" fillId="49" borderId="384" applyNumberFormat="0" applyAlignment="0" applyProtection="0"/>
    <xf numFmtId="4" fontId="21" fillId="0" borderId="388" applyFill="0" applyBorder="0" applyProtection="0">
      <alignment horizontal="right" vertical="center"/>
    </xf>
    <xf numFmtId="0" fontId="18" fillId="25" borderId="388">
      <alignment horizontal="right" vertical="center"/>
    </xf>
    <xf numFmtId="0" fontId="45" fillId="36" borderId="384" applyNumberFormat="0" applyAlignment="0" applyProtection="0"/>
    <xf numFmtId="0" fontId="27" fillId="52" borderId="394" applyNumberFormat="0" applyFont="0" applyAlignment="0" applyProtection="0"/>
    <xf numFmtId="4" fontId="21" fillId="0" borderId="388">
      <alignment horizontal="right" vertical="center"/>
    </xf>
    <xf numFmtId="0" fontId="18" fillId="27" borderId="388">
      <alignment horizontal="right" vertical="center"/>
    </xf>
    <xf numFmtId="0" fontId="32" fillId="49" borderId="384" applyNumberFormat="0" applyAlignment="0" applyProtection="0"/>
    <xf numFmtId="0" fontId="21" fillId="27" borderId="391">
      <alignment horizontal="left" vertical="center" wrapText="1" indent="2"/>
    </xf>
    <xf numFmtId="0" fontId="1" fillId="8" borderId="0" applyNumberFormat="0" applyBorder="0" applyAlignment="0" applyProtection="0"/>
    <xf numFmtId="0" fontId="21" fillId="27" borderId="391">
      <alignment horizontal="left" vertical="center" wrapText="1" indent="2"/>
    </xf>
    <xf numFmtId="49" fontId="21" fillId="0" borderId="389" applyNumberFormat="0" applyFont="0" applyFill="0" applyBorder="0" applyProtection="0">
      <alignment horizontal="left" vertical="center" indent="5"/>
    </xf>
    <xf numFmtId="49" fontId="20" fillId="0" borderId="388" applyNumberFormat="0" applyFill="0" applyBorder="0" applyProtection="0">
      <alignment horizontal="left" vertical="center"/>
    </xf>
    <xf numFmtId="0" fontId="19" fillId="52" borderId="385" applyNumberFormat="0" applyFont="0" applyAlignment="0" applyProtection="0"/>
    <xf numFmtId="0" fontId="18" fillId="27" borderId="388">
      <alignment horizontal="right" vertical="center"/>
    </xf>
    <xf numFmtId="0" fontId="49" fillId="49" borderId="386" applyNumberFormat="0" applyAlignment="0" applyProtection="0"/>
    <xf numFmtId="0" fontId="33" fillId="49" borderId="384" applyNumberFormat="0" applyAlignment="0" applyProtection="0"/>
    <xf numFmtId="0" fontId="52" fillId="0" borderId="387" applyNumberFormat="0" applyFill="0" applyAlignment="0" applyProtection="0"/>
    <xf numFmtId="0" fontId="21" fillId="0" borderId="388" applyNumberFormat="0" applyFill="0" applyAlignment="0" applyProtection="0"/>
    <xf numFmtId="4" fontId="18" fillId="27" borderId="389">
      <alignment horizontal="right" vertical="center"/>
    </xf>
    <xf numFmtId="0" fontId="33" fillId="49" borderId="384" applyNumberFormat="0" applyAlignment="0" applyProtection="0"/>
    <xf numFmtId="0" fontId="49" fillId="49" borderId="386" applyNumberFormat="0" applyAlignment="0" applyProtection="0"/>
    <xf numFmtId="4" fontId="21" fillId="26" borderId="388"/>
    <xf numFmtId="49" fontId="21" fillId="0" borderId="389" applyNumberFormat="0" applyFont="0" applyFill="0" applyBorder="0" applyProtection="0">
      <alignment horizontal="left" vertical="center" indent="5"/>
    </xf>
    <xf numFmtId="0" fontId="32" fillId="49" borderId="384" applyNumberFormat="0" applyAlignment="0" applyProtection="0"/>
    <xf numFmtId="0" fontId="9" fillId="10" borderId="0" applyNumberFormat="0" applyBorder="0" applyAlignment="0" applyProtection="0"/>
    <xf numFmtId="0" fontId="36" fillId="36" borderId="384" applyNumberFormat="0" applyAlignment="0" applyProtection="0"/>
    <xf numFmtId="4" fontId="21" fillId="26" borderId="388"/>
    <xf numFmtId="0" fontId="32" fillId="49" borderId="384" applyNumberFormat="0" applyAlignment="0" applyProtection="0"/>
    <xf numFmtId="0" fontId="27" fillId="52" borderId="385" applyNumberFormat="0" applyFont="0" applyAlignment="0" applyProtection="0"/>
    <xf numFmtId="0" fontId="23" fillId="25" borderId="388">
      <alignment horizontal="right" vertical="center"/>
    </xf>
    <xf numFmtId="0" fontId="45" fillId="36" borderId="384" applyNumberFormat="0" applyAlignment="0" applyProtection="0"/>
    <xf numFmtId="0" fontId="9" fillId="22" borderId="0" applyNumberFormat="0" applyBorder="0" applyAlignment="0" applyProtection="0"/>
    <xf numFmtId="0" fontId="33" fillId="49" borderId="384" applyNumberFormat="0" applyAlignment="0" applyProtection="0"/>
    <xf numFmtId="0" fontId="49" fillId="49" borderId="386" applyNumberFormat="0" applyAlignment="0" applyProtection="0"/>
    <xf numFmtId="0" fontId="21" fillId="0" borderId="388">
      <alignment horizontal="right" vertical="center"/>
    </xf>
    <xf numFmtId="0" fontId="18" fillId="27" borderId="389">
      <alignment horizontal="right" vertical="center"/>
    </xf>
    <xf numFmtId="0" fontId="36" fillId="36" borderId="384" applyNumberFormat="0" applyAlignment="0" applyProtection="0"/>
    <xf numFmtId="0" fontId="1" fillId="15" borderId="0" applyNumberFormat="0" applyBorder="0" applyAlignment="0" applyProtection="0"/>
    <xf numFmtId="0" fontId="30" fillId="49" borderId="386" applyNumberFormat="0" applyAlignment="0" applyProtection="0"/>
    <xf numFmtId="167" fontId="21" fillId="53" borderId="388" applyNumberFormat="0" applyFont="0" applyBorder="0" applyAlignment="0" applyProtection="0">
      <alignment horizontal="right" vertical="center"/>
    </xf>
    <xf numFmtId="0" fontId="21" fillId="0" borderId="391">
      <alignment horizontal="left" vertical="center" wrapText="1" indent="2"/>
    </xf>
    <xf numFmtId="4" fontId="18" fillId="27" borderId="388">
      <alignment horizontal="right" vertical="center"/>
    </xf>
    <xf numFmtId="0" fontId="33" fillId="49" borderId="384" applyNumberFormat="0" applyAlignment="0" applyProtection="0"/>
    <xf numFmtId="0" fontId="9" fillId="7" borderId="0" applyNumberFormat="0" applyBorder="0" applyAlignment="0" applyProtection="0"/>
    <xf numFmtId="0" fontId="21" fillId="0" borderId="391">
      <alignment horizontal="left" vertical="center" wrapText="1" indent="2"/>
    </xf>
    <xf numFmtId="0" fontId="21" fillId="25" borderId="389">
      <alignment horizontal="left" vertical="center"/>
    </xf>
    <xf numFmtId="0" fontId="21" fillId="26" borderId="388"/>
    <xf numFmtId="0" fontId="21" fillId="0" borderId="388">
      <alignment horizontal="right" vertical="center"/>
    </xf>
    <xf numFmtId="0" fontId="32" fillId="49" borderId="384" applyNumberFormat="0" applyAlignment="0" applyProtection="0"/>
    <xf numFmtId="0" fontId="1" fillId="12" borderId="0" applyNumberFormat="0" applyBorder="0" applyAlignment="0" applyProtection="0"/>
    <xf numFmtId="0" fontId="21" fillId="25" borderId="389">
      <alignment horizontal="left" vertical="center"/>
    </xf>
    <xf numFmtId="0" fontId="21" fillId="0" borderId="388">
      <alignment horizontal="right" vertical="center"/>
    </xf>
    <xf numFmtId="167" fontId="21" fillId="53" borderId="388" applyNumberFormat="0" applyFont="0" applyBorder="0" applyAlignment="0" applyProtection="0">
      <alignment horizontal="right" vertical="center"/>
    </xf>
    <xf numFmtId="0" fontId="36" fillId="36" borderId="384" applyNumberFormat="0" applyAlignment="0" applyProtection="0"/>
    <xf numFmtId="49" fontId="21" fillId="0" borderId="389" applyNumberFormat="0" applyFont="0" applyFill="0" applyBorder="0" applyProtection="0">
      <alignment horizontal="left" vertical="center" indent="5"/>
    </xf>
    <xf numFmtId="0" fontId="9" fillId="10" borderId="0" applyNumberFormat="0" applyBorder="0" applyAlignment="0" applyProtection="0"/>
    <xf numFmtId="0" fontId="45" fillId="36" borderId="384" applyNumberFormat="0" applyAlignment="0" applyProtection="0"/>
    <xf numFmtId="0" fontId="21" fillId="0" borderId="388">
      <alignment horizontal="right" vertical="center"/>
    </xf>
    <xf numFmtId="0" fontId="33" fillId="49" borderId="384" applyNumberFormat="0" applyAlignment="0" applyProtection="0"/>
    <xf numFmtId="0" fontId="37" fillId="0" borderId="387" applyNumberFormat="0" applyFill="0" applyAlignment="0" applyProtection="0"/>
    <xf numFmtId="0" fontId="52" fillId="0" borderId="387" applyNumberFormat="0" applyFill="0" applyAlignment="0" applyProtection="0"/>
    <xf numFmtId="0" fontId="37" fillId="0" borderId="387" applyNumberFormat="0" applyFill="0" applyAlignment="0" applyProtection="0"/>
    <xf numFmtId="0" fontId="1" fillId="11" borderId="0" applyNumberFormat="0" applyBorder="0" applyAlignment="0" applyProtection="0"/>
    <xf numFmtId="0" fontId="18" fillId="27" borderId="390">
      <alignment horizontal="right" vertical="center"/>
    </xf>
    <xf numFmtId="167" fontId="21" fillId="53" borderId="388" applyNumberFormat="0" applyFont="0" applyBorder="0" applyAlignment="0" applyProtection="0">
      <alignment horizontal="right" vertical="center"/>
    </xf>
    <xf numFmtId="0" fontId="9" fillId="7" borderId="0" applyNumberFormat="0" applyBorder="0" applyAlignment="0" applyProtection="0"/>
    <xf numFmtId="0" fontId="33" fillId="49" borderId="384" applyNumberFormat="0" applyAlignment="0" applyProtection="0"/>
    <xf numFmtId="0" fontId="33" fillId="49" borderId="384" applyNumberFormat="0" applyAlignment="0" applyProtection="0"/>
    <xf numFmtId="0" fontId="37" fillId="0" borderId="387" applyNumberFormat="0" applyFill="0" applyAlignment="0" applyProtection="0"/>
    <xf numFmtId="4" fontId="18" fillId="27" borderId="388">
      <alignment horizontal="right" vertical="center"/>
    </xf>
    <xf numFmtId="0" fontId="21" fillId="0" borderId="388" applyNumberFormat="0" applyFill="0" applyAlignment="0" applyProtection="0"/>
    <xf numFmtId="0" fontId="18" fillId="25" borderId="388">
      <alignment horizontal="right" vertical="center"/>
    </xf>
    <xf numFmtId="0" fontId="19" fillId="52" borderId="385" applyNumberFormat="0" applyFont="0" applyAlignment="0" applyProtection="0"/>
    <xf numFmtId="0" fontId="36" fillId="36" borderId="384" applyNumberFormat="0" applyAlignment="0" applyProtection="0"/>
    <xf numFmtId="0" fontId="19" fillId="52" borderId="385" applyNumberFormat="0" applyFont="0" applyAlignment="0" applyProtection="0"/>
    <xf numFmtId="0" fontId="33" fillId="49" borderId="384" applyNumberFormat="0" applyAlignment="0" applyProtection="0"/>
    <xf numFmtId="0" fontId="36" fillId="36" borderId="384" applyNumberFormat="0" applyAlignment="0" applyProtection="0"/>
    <xf numFmtId="0" fontId="6" fillId="0" borderId="0" applyNumberFormat="0" applyFill="0" applyBorder="0" applyAlignment="0" applyProtection="0"/>
    <xf numFmtId="0" fontId="8" fillId="0" borderId="3" applyNumberFormat="0" applyFill="0" applyAlignment="0" applyProtection="0"/>
    <xf numFmtId="4" fontId="21" fillId="0" borderId="388" applyFill="0" applyBorder="0" applyProtection="0">
      <alignment horizontal="right" vertical="center"/>
    </xf>
    <xf numFmtId="0" fontId="18" fillId="25" borderId="388">
      <alignment horizontal="right" vertical="center"/>
    </xf>
    <xf numFmtId="4" fontId="18" fillId="27" borderId="390">
      <alignment horizontal="right" vertical="center"/>
    </xf>
    <xf numFmtId="4" fontId="21" fillId="0" borderId="388">
      <alignment horizontal="right" vertical="center"/>
    </xf>
    <xf numFmtId="0" fontId="32" fillId="49" borderId="384" applyNumberFormat="0" applyAlignment="0" applyProtection="0"/>
    <xf numFmtId="4" fontId="21" fillId="0" borderId="388">
      <alignment horizontal="right" vertical="center"/>
    </xf>
    <xf numFmtId="0" fontId="18" fillId="27" borderId="389">
      <alignment horizontal="right" vertical="center"/>
    </xf>
    <xf numFmtId="0" fontId="18" fillId="27" borderId="388">
      <alignment horizontal="right" vertical="center"/>
    </xf>
    <xf numFmtId="4" fontId="21" fillId="0" borderId="388" applyFill="0" applyBorder="0" applyProtection="0">
      <alignment horizontal="right" vertical="center"/>
    </xf>
    <xf numFmtId="0" fontId="1" fillId="20" borderId="0" applyNumberFormat="0" applyBorder="0" applyAlignment="0" applyProtection="0"/>
    <xf numFmtId="0" fontId="27" fillId="52" borderId="385" applyNumberFormat="0" applyFont="0" applyAlignment="0" applyProtection="0"/>
    <xf numFmtId="0" fontId="18" fillId="27" borderId="390">
      <alignment horizontal="right" vertical="center"/>
    </xf>
    <xf numFmtId="0" fontId="1" fillId="18" borderId="0" applyNumberFormat="0" applyBorder="0" applyAlignment="0" applyProtection="0"/>
    <xf numFmtId="0" fontId="21" fillId="0" borderId="391">
      <alignment horizontal="left" vertical="center" wrapText="1" indent="2"/>
    </xf>
    <xf numFmtId="0" fontId="18" fillId="27" borderId="388">
      <alignment horizontal="right" vertical="center"/>
    </xf>
    <xf numFmtId="0" fontId="1" fillId="9" borderId="0" applyNumberFormat="0" applyBorder="0" applyAlignment="0" applyProtection="0"/>
    <xf numFmtId="0" fontId="1" fillId="12" borderId="0" applyNumberFormat="0" applyBorder="0" applyAlignment="0" applyProtection="0"/>
    <xf numFmtId="0" fontId="18" fillId="27" borderId="389">
      <alignment horizontal="right" vertical="center"/>
    </xf>
    <xf numFmtId="0" fontId="8" fillId="0" borderId="3" applyNumberFormat="0" applyFill="0" applyAlignment="0" applyProtection="0"/>
    <xf numFmtId="0" fontId="21" fillId="26" borderId="388"/>
    <xf numFmtId="4" fontId="21" fillId="0" borderId="388">
      <alignment horizontal="right" vertical="center"/>
    </xf>
    <xf numFmtId="49" fontId="21" fillId="0" borderId="389" applyNumberFormat="0" applyFont="0" applyFill="0" applyBorder="0" applyProtection="0">
      <alignment horizontal="left" vertical="center" indent="5"/>
    </xf>
    <xf numFmtId="0" fontId="45" fillId="36" borderId="384" applyNumberFormat="0" applyAlignment="0" applyProtection="0"/>
    <xf numFmtId="0" fontId="37" fillId="0" borderId="387" applyNumberFormat="0" applyFill="0" applyAlignment="0" applyProtection="0"/>
    <xf numFmtId="4" fontId="18" fillId="27" borderId="388">
      <alignment horizontal="right" vertical="center"/>
    </xf>
    <xf numFmtId="0" fontId="1" fillId="18" borderId="0" applyNumberFormat="0" applyBorder="0" applyAlignment="0" applyProtection="0"/>
    <xf numFmtId="0" fontId="49" fillId="49" borderId="386" applyNumberFormat="0" applyAlignment="0" applyProtection="0"/>
    <xf numFmtId="0" fontId="8" fillId="0" borderId="3" applyNumberFormat="0" applyFill="0" applyAlignment="0" applyProtection="0"/>
    <xf numFmtId="0" fontId="49" fillId="49" borderId="386" applyNumberFormat="0" applyAlignment="0" applyProtection="0"/>
    <xf numFmtId="0" fontId="27" fillId="52" borderId="385" applyNumberFormat="0" applyFont="0" applyAlignment="0" applyProtection="0"/>
    <xf numFmtId="167" fontId="21" fillId="53" borderId="388" applyNumberFormat="0" applyFont="0" applyBorder="0" applyAlignment="0" applyProtection="0">
      <alignment horizontal="right" vertical="center"/>
    </xf>
    <xf numFmtId="4" fontId="21" fillId="26" borderId="388"/>
    <xf numFmtId="0" fontId="33" fillId="49" borderId="384" applyNumberFormat="0" applyAlignment="0" applyProtection="0"/>
    <xf numFmtId="0" fontId="18" fillId="25" borderId="388">
      <alignment horizontal="right" vertical="center"/>
    </xf>
    <xf numFmtId="4" fontId="18" fillId="27" borderId="389">
      <alignment horizontal="right" vertical="center"/>
    </xf>
    <xf numFmtId="4" fontId="23" fillId="25" borderId="388">
      <alignment horizontal="right" vertical="center"/>
    </xf>
    <xf numFmtId="0" fontId="21" fillId="27" borderId="391">
      <alignment horizontal="left" vertical="center" wrapText="1" indent="2"/>
    </xf>
    <xf numFmtId="0" fontId="21" fillId="27" borderId="391">
      <alignment horizontal="left" vertical="center" wrapText="1" indent="2"/>
    </xf>
    <xf numFmtId="4" fontId="21" fillId="0" borderId="388" applyFill="0" applyBorder="0" applyProtection="0">
      <alignment horizontal="right" vertical="center"/>
    </xf>
    <xf numFmtId="0" fontId="30" fillId="49" borderId="386" applyNumberFormat="0" applyAlignment="0" applyProtection="0"/>
    <xf numFmtId="0" fontId="30" fillId="49" borderId="386" applyNumberFormat="0" applyAlignment="0" applyProtection="0"/>
    <xf numFmtId="0" fontId="18" fillId="27" borderId="388">
      <alignment horizontal="right" vertical="center"/>
    </xf>
    <xf numFmtId="49" fontId="21" fillId="0" borderId="388" applyNumberFormat="0" applyFont="0" applyFill="0" applyBorder="0" applyProtection="0">
      <alignment horizontal="left" vertical="center" indent="2"/>
    </xf>
    <xf numFmtId="0" fontId="21" fillId="25" borderId="389">
      <alignment horizontal="left" vertical="center"/>
    </xf>
    <xf numFmtId="0" fontId="9" fillId="19" borderId="0" applyNumberFormat="0" applyBorder="0" applyAlignment="0" applyProtection="0"/>
    <xf numFmtId="4" fontId="23" fillId="25" borderId="388">
      <alignment horizontal="right" vertical="center"/>
    </xf>
    <xf numFmtId="49" fontId="21" fillId="0" borderId="388" applyNumberFormat="0" applyFont="0" applyFill="0" applyBorder="0" applyProtection="0">
      <alignment horizontal="left" vertical="center" indent="2"/>
    </xf>
    <xf numFmtId="0" fontId="23" fillId="25" borderId="388">
      <alignment horizontal="right" vertical="center"/>
    </xf>
    <xf numFmtId="0" fontId="45" fillId="36" borderId="384" applyNumberFormat="0" applyAlignment="0" applyProtection="0"/>
    <xf numFmtId="49" fontId="20" fillId="0" borderId="388" applyNumberFormat="0" applyFill="0" applyBorder="0" applyProtection="0">
      <alignment horizontal="left" vertical="center"/>
    </xf>
    <xf numFmtId="0" fontId="7" fillId="0" borderId="0" applyNumberFormat="0" applyFill="0" applyBorder="0" applyAlignment="0" applyProtection="0"/>
    <xf numFmtId="0" fontId="1" fillId="21" borderId="0" applyNumberFormat="0" applyBorder="0" applyAlignment="0" applyProtection="0"/>
    <xf numFmtId="0" fontId="36" fillId="36" borderId="384" applyNumberFormat="0" applyAlignment="0" applyProtection="0"/>
    <xf numFmtId="0" fontId="18" fillId="25" borderId="388">
      <alignment horizontal="right" vertical="center"/>
    </xf>
    <xf numFmtId="0" fontId="21" fillId="0" borderId="388" applyNumberFormat="0" applyFill="0" applyAlignment="0" applyProtection="0"/>
    <xf numFmtId="0" fontId="45" fillId="36" borderId="384" applyNumberFormat="0" applyAlignment="0" applyProtection="0"/>
    <xf numFmtId="0" fontId="37" fillId="0" borderId="387" applyNumberFormat="0" applyFill="0" applyAlignment="0" applyProtection="0"/>
    <xf numFmtId="0" fontId="1" fillId="12" borderId="0" applyNumberFormat="0" applyBorder="0" applyAlignment="0" applyProtection="0"/>
    <xf numFmtId="0" fontId="33" fillId="49" borderId="384" applyNumberFormat="0" applyAlignment="0" applyProtection="0"/>
    <xf numFmtId="0" fontId="8" fillId="0" borderId="3" applyNumberFormat="0" applyFill="0" applyAlignment="0" applyProtection="0"/>
    <xf numFmtId="4" fontId="18" fillId="27" borderId="388">
      <alignment horizontal="right" vertical="center"/>
    </xf>
    <xf numFmtId="4" fontId="18" fillId="27" borderId="388">
      <alignment horizontal="right" vertical="center"/>
    </xf>
    <xf numFmtId="0" fontId="9" fillId="16" borderId="0" applyNumberFormat="0" applyBorder="0" applyAlignment="0" applyProtection="0"/>
    <xf numFmtId="0" fontId="33" fillId="49" borderId="384" applyNumberFormat="0" applyAlignment="0" applyProtection="0"/>
    <xf numFmtId="0" fontId="52" fillId="0" borderId="387" applyNumberFormat="0" applyFill="0" applyAlignment="0" applyProtection="0"/>
    <xf numFmtId="0" fontId="37" fillId="0" borderId="387" applyNumberFormat="0" applyFill="0" applyAlignment="0" applyProtection="0"/>
    <xf numFmtId="0" fontId="27" fillId="52" borderId="385" applyNumberFormat="0" applyFont="0" applyAlignment="0" applyProtection="0"/>
    <xf numFmtId="0" fontId="45" fillId="36" borderId="384" applyNumberFormat="0" applyAlignment="0" applyProtection="0"/>
    <xf numFmtId="49" fontId="21" fillId="0" borderId="388" applyNumberFormat="0" applyFont="0" applyFill="0" applyBorder="0" applyProtection="0">
      <alignment horizontal="left" vertical="center" indent="2"/>
    </xf>
    <xf numFmtId="0" fontId="37" fillId="0" borderId="387" applyNumberFormat="0" applyFill="0" applyAlignment="0" applyProtection="0"/>
    <xf numFmtId="49" fontId="21" fillId="0" borderId="388" applyNumberFormat="0" applyFont="0" applyFill="0" applyBorder="0" applyProtection="0">
      <alignment horizontal="left" vertical="center" indent="2"/>
    </xf>
    <xf numFmtId="0" fontId="52" fillId="0" borderId="387" applyNumberFormat="0" applyFill="0" applyAlignment="0" applyProtection="0"/>
    <xf numFmtId="0" fontId="45" fillId="36" borderId="384" applyNumberFormat="0" applyAlignment="0" applyProtection="0"/>
    <xf numFmtId="0" fontId="9" fillId="10" borderId="0" applyNumberFormat="0" applyBorder="0" applyAlignment="0" applyProtection="0"/>
    <xf numFmtId="0" fontId="18" fillId="25" borderId="388">
      <alignment horizontal="right" vertical="center"/>
    </xf>
    <xf numFmtId="0" fontId="1" fillId="6" borderId="0" applyNumberFormat="0" applyBorder="0" applyAlignment="0" applyProtection="0"/>
    <xf numFmtId="0" fontId="21" fillId="0" borderId="388" applyNumberFormat="0" applyFill="0" applyAlignment="0" applyProtection="0"/>
    <xf numFmtId="4" fontId="21" fillId="26" borderId="388"/>
    <xf numFmtId="0" fontId="30" fillId="49" borderId="386" applyNumberFormat="0" applyAlignment="0" applyProtection="0"/>
    <xf numFmtId="0" fontId="21" fillId="0" borderId="391">
      <alignment horizontal="left" vertical="center" wrapText="1" indent="2"/>
    </xf>
    <xf numFmtId="4" fontId="21" fillId="26" borderId="388"/>
    <xf numFmtId="0" fontId="19" fillId="52" borderId="385" applyNumberFormat="0" applyFont="0" applyAlignment="0" applyProtection="0"/>
    <xf numFmtId="0" fontId="21" fillId="0" borderId="388" applyNumberFormat="0" applyFill="0" applyAlignment="0" applyProtection="0"/>
    <xf numFmtId="0" fontId="36" fillId="36" borderId="384" applyNumberFormat="0" applyAlignment="0" applyProtection="0"/>
    <xf numFmtId="0" fontId="27" fillId="52" borderId="385" applyNumberFormat="0" applyFont="0" applyAlignment="0" applyProtection="0"/>
    <xf numFmtId="0" fontId="32" fillId="49" borderId="384" applyNumberFormat="0" applyAlignment="0" applyProtection="0"/>
    <xf numFmtId="0" fontId="18" fillId="27" borderId="390">
      <alignment horizontal="right" vertical="center"/>
    </xf>
    <xf numFmtId="4" fontId="23" fillId="25" borderId="388">
      <alignment horizontal="right" vertical="center"/>
    </xf>
    <xf numFmtId="0" fontId="1" fillId="8" borderId="0" applyNumberFormat="0" applyBorder="0" applyAlignment="0" applyProtection="0"/>
    <xf numFmtId="0" fontId="23" fillId="25" borderId="388">
      <alignment horizontal="right" vertical="center"/>
    </xf>
    <xf numFmtId="0" fontId="52" fillId="0" borderId="387" applyNumberFormat="0" applyFill="0" applyAlignment="0" applyProtection="0"/>
    <xf numFmtId="0" fontId="18" fillId="27" borderId="389">
      <alignment horizontal="right" vertical="center"/>
    </xf>
    <xf numFmtId="0" fontId="1" fillId="15" borderId="0" applyNumberFormat="0" applyBorder="0" applyAlignment="0" applyProtection="0"/>
    <xf numFmtId="4" fontId="18" fillId="25" borderId="388">
      <alignment horizontal="right" vertical="center"/>
    </xf>
    <xf numFmtId="4" fontId="18" fillId="25" borderId="388">
      <alignment horizontal="right" vertical="center"/>
    </xf>
    <xf numFmtId="0" fontId="21" fillId="27" borderId="391">
      <alignment horizontal="left" vertical="center" wrapText="1" indent="2"/>
    </xf>
    <xf numFmtId="0" fontId="27" fillId="52" borderId="385" applyNumberFormat="0" applyFont="0" applyAlignment="0" applyProtection="0"/>
    <xf numFmtId="0" fontId="21" fillId="0" borderId="391">
      <alignment horizontal="left" vertical="center" wrapText="1" indent="2"/>
    </xf>
    <xf numFmtId="0" fontId="52" fillId="0" borderId="387" applyNumberFormat="0" applyFill="0" applyAlignment="0" applyProtection="0"/>
    <xf numFmtId="0" fontId="30" fillId="49" borderId="386" applyNumberFormat="0" applyAlignment="0" applyProtection="0"/>
    <xf numFmtId="0" fontId="19" fillId="52" borderId="385" applyNumberFormat="0" applyFont="0" applyAlignment="0" applyProtection="0"/>
    <xf numFmtId="0" fontId="18" fillId="27" borderId="388">
      <alignment horizontal="right" vertical="center"/>
    </xf>
    <xf numFmtId="0" fontId="21" fillId="26" borderId="388"/>
    <xf numFmtId="4" fontId="18" fillId="27" borderId="388">
      <alignment horizontal="right" vertical="center"/>
    </xf>
    <xf numFmtId="4" fontId="21" fillId="0" borderId="388">
      <alignment horizontal="right" vertical="center"/>
    </xf>
    <xf numFmtId="167" fontId="21" fillId="53" borderId="388" applyNumberFormat="0" applyFont="0" applyBorder="0" applyAlignment="0" applyProtection="0">
      <alignment horizontal="right" vertical="center"/>
    </xf>
    <xf numFmtId="0" fontId="27" fillId="52" borderId="385" applyNumberFormat="0" applyFont="0" applyAlignment="0" applyProtection="0"/>
    <xf numFmtId="0" fontId="37" fillId="0" borderId="387" applyNumberFormat="0" applyFill="0" applyAlignment="0" applyProtection="0"/>
    <xf numFmtId="0" fontId="21" fillId="27" borderId="391">
      <alignment horizontal="left" vertical="center" wrapText="1" indent="2"/>
    </xf>
    <xf numFmtId="4" fontId="18" fillId="27" borderId="389">
      <alignment horizontal="right" vertical="center"/>
    </xf>
    <xf numFmtId="0" fontId="18" fillId="27" borderId="390">
      <alignment horizontal="right" vertical="center"/>
    </xf>
    <xf numFmtId="0" fontId="32" fillId="49" borderId="384" applyNumberFormat="0" applyAlignment="0" applyProtection="0"/>
    <xf numFmtId="0" fontId="27" fillId="52" borderId="385" applyNumberFormat="0" applyFont="0" applyAlignment="0" applyProtection="0"/>
    <xf numFmtId="4" fontId="18" fillId="27" borderId="389">
      <alignment horizontal="right" vertical="center"/>
    </xf>
    <xf numFmtId="0" fontId="1" fillId="8" borderId="0" applyNumberFormat="0" applyBorder="0" applyAlignment="0" applyProtection="0"/>
    <xf numFmtId="0" fontId="21" fillId="0" borderId="391">
      <alignment horizontal="left" vertical="center" wrapText="1" indent="2"/>
    </xf>
    <xf numFmtId="4" fontId="21" fillId="0" borderId="388" applyFill="0" applyBorder="0" applyProtection="0">
      <alignment horizontal="right" vertical="center"/>
    </xf>
    <xf numFmtId="0" fontId="27" fillId="52" borderId="385" applyNumberFormat="0" applyFont="0" applyAlignment="0" applyProtection="0"/>
    <xf numFmtId="0" fontId="52" fillId="0" borderId="387" applyNumberFormat="0" applyFill="0" applyAlignment="0" applyProtection="0"/>
    <xf numFmtId="0" fontId="18" fillId="27" borderId="388">
      <alignment horizontal="right" vertical="center"/>
    </xf>
    <xf numFmtId="0" fontId="21" fillId="26" borderId="388"/>
    <xf numFmtId="0" fontId="18" fillId="27" borderId="390">
      <alignment horizontal="right" vertical="center"/>
    </xf>
    <xf numFmtId="0" fontId="52" fillId="0" borderId="387" applyNumberFormat="0" applyFill="0" applyAlignment="0" applyProtection="0"/>
    <xf numFmtId="0" fontId="1" fillId="14" borderId="0" applyNumberFormat="0" applyBorder="0" applyAlignment="0" applyProtection="0"/>
    <xf numFmtId="0" fontId="9" fillId="22" borderId="0" applyNumberFormat="0" applyBorder="0" applyAlignment="0" applyProtection="0"/>
    <xf numFmtId="0" fontId="27" fillId="52" borderId="385" applyNumberFormat="0" applyFont="0" applyAlignment="0" applyProtection="0"/>
    <xf numFmtId="0" fontId="18" fillId="27" borderId="388">
      <alignment horizontal="right" vertical="center"/>
    </xf>
    <xf numFmtId="0" fontId="27" fillId="52" borderId="385" applyNumberFormat="0" applyFont="0" applyAlignment="0" applyProtection="0"/>
    <xf numFmtId="4" fontId="21" fillId="0" borderId="388">
      <alignment horizontal="right" vertical="center"/>
    </xf>
    <xf numFmtId="4" fontId="21" fillId="0" borderId="388">
      <alignment horizontal="right" vertical="center"/>
    </xf>
    <xf numFmtId="4" fontId="18" fillId="27" borderId="399">
      <alignment horizontal="right" vertical="center"/>
    </xf>
    <xf numFmtId="0" fontId="18" fillId="27" borderId="390">
      <alignment horizontal="right" vertical="center"/>
    </xf>
    <xf numFmtId="0" fontId="27" fillId="52" borderId="385" applyNumberFormat="0" applyFont="0" applyAlignment="0" applyProtection="0"/>
    <xf numFmtId="4" fontId="18" fillId="27" borderId="390">
      <alignment horizontal="right" vertical="center"/>
    </xf>
    <xf numFmtId="167" fontId="21" fillId="53" borderId="388" applyNumberFormat="0" applyFont="0" applyBorder="0" applyAlignment="0" applyProtection="0">
      <alignment horizontal="right" vertical="center"/>
    </xf>
    <xf numFmtId="0" fontId="36" fillId="36" borderId="384" applyNumberFormat="0" applyAlignment="0" applyProtection="0"/>
    <xf numFmtId="0" fontId="9" fillId="16" borderId="0" applyNumberFormat="0" applyBorder="0" applyAlignment="0" applyProtection="0"/>
    <xf numFmtId="0" fontId="9" fillId="19" borderId="0" applyNumberFormat="0" applyBorder="0" applyAlignment="0" applyProtection="0"/>
    <xf numFmtId="0" fontId="52" fillId="0" borderId="387" applyNumberFormat="0" applyFill="0" applyAlignment="0" applyProtection="0"/>
    <xf numFmtId="0" fontId="52" fillId="0" borderId="387" applyNumberFormat="0" applyFill="0" applyAlignment="0" applyProtection="0"/>
    <xf numFmtId="0" fontId="9" fillId="19" borderId="0" applyNumberFormat="0" applyBorder="0" applyAlignment="0" applyProtection="0"/>
    <xf numFmtId="0" fontId="37" fillId="0" borderId="387" applyNumberFormat="0" applyFill="0" applyAlignment="0" applyProtection="0"/>
    <xf numFmtId="49" fontId="21" fillId="0" borderId="388" applyNumberFormat="0" applyFont="0" applyFill="0" applyBorder="0" applyProtection="0">
      <alignment horizontal="left" vertical="center" indent="2"/>
    </xf>
    <xf numFmtId="4" fontId="21" fillId="0" borderId="388">
      <alignment horizontal="right" vertical="center"/>
    </xf>
    <xf numFmtId="0" fontId="21" fillId="26" borderId="388"/>
    <xf numFmtId="0" fontId="18" fillId="27" borderId="388">
      <alignment horizontal="right" vertical="center"/>
    </xf>
    <xf numFmtId="0" fontId="33" fillId="49" borderId="384" applyNumberFormat="0" applyAlignment="0" applyProtection="0"/>
    <xf numFmtId="0" fontId="21" fillId="27" borderId="391">
      <alignment horizontal="left" vertical="center" wrapText="1" indent="2"/>
    </xf>
    <xf numFmtId="0" fontId="18" fillId="27" borderId="390">
      <alignment horizontal="right" vertical="center"/>
    </xf>
    <xf numFmtId="4" fontId="18" fillId="27" borderId="390">
      <alignment horizontal="right" vertical="center"/>
    </xf>
    <xf numFmtId="0" fontId="45" fillId="36" borderId="384" applyNumberFormat="0" applyAlignment="0" applyProtection="0"/>
    <xf numFmtId="0" fontId="37" fillId="0" borderId="387" applyNumberFormat="0" applyFill="0" applyAlignment="0" applyProtection="0"/>
    <xf numFmtId="0" fontId="19" fillId="52" borderId="385" applyNumberFormat="0" applyFont="0" applyAlignment="0" applyProtection="0"/>
    <xf numFmtId="0" fontId="1" fillId="9" borderId="0" applyNumberFormat="0" applyBorder="0" applyAlignment="0" applyProtection="0"/>
    <xf numFmtId="0" fontId="18" fillId="27" borderId="390">
      <alignment horizontal="right" vertical="center"/>
    </xf>
    <xf numFmtId="4" fontId="21" fillId="26" borderId="388"/>
    <xf numFmtId="49" fontId="21" fillId="0" borderId="388" applyNumberFormat="0" applyFont="0" applyFill="0" applyBorder="0" applyProtection="0">
      <alignment horizontal="left" vertical="center" indent="2"/>
    </xf>
    <xf numFmtId="4" fontId="23" fillId="25" borderId="388">
      <alignment horizontal="right" vertical="center"/>
    </xf>
    <xf numFmtId="0" fontId="18" fillId="25" borderId="388">
      <alignment horizontal="right" vertical="center"/>
    </xf>
    <xf numFmtId="0" fontId="27" fillId="52" borderId="385" applyNumberFormat="0" applyFont="0" applyAlignment="0" applyProtection="0"/>
    <xf numFmtId="0" fontId="30" fillId="49" borderId="386" applyNumberFormat="0" applyAlignment="0" applyProtection="0"/>
    <xf numFmtId="0" fontId="1" fillId="18" borderId="0" applyNumberFormat="0" applyBorder="0" applyAlignment="0" applyProtection="0"/>
    <xf numFmtId="0" fontId="23" fillId="25" borderId="388">
      <alignment horizontal="right" vertical="center"/>
    </xf>
    <xf numFmtId="0" fontId="21" fillId="27" borderId="391">
      <alignment horizontal="left" vertical="center" wrapText="1" indent="2"/>
    </xf>
    <xf numFmtId="0" fontId="9" fillId="13" borderId="0" applyNumberFormat="0" applyBorder="0" applyAlignment="0" applyProtection="0"/>
    <xf numFmtId="0" fontId="1" fillId="14" borderId="0" applyNumberFormat="0" applyBorder="0" applyAlignment="0" applyProtection="0"/>
    <xf numFmtId="0" fontId="21" fillId="0" borderId="388" applyNumberFormat="0" applyFill="0" applyAlignment="0" applyProtection="0"/>
    <xf numFmtId="0" fontId="33" fillId="49" borderId="384" applyNumberFormat="0" applyAlignment="0" applyProtection="0"/>
    <xf numFmtId="0" fontId="9" fillId="22" borderId="0" applyNumberFormat="0" applyBorder="0" applyAlignment="0" applyProtection="0"/>
    <xf numFmtId="0" fontId="21" fillId="27" borderId="400">
      <alignment horizontal="left" vertical="center" wrapText="1" indent="2"/>
    </xf>
    <xf numFmtId="0" fontId="21" fillId="0" borderId="391">
      <alignment horizontal="left" vertical="center" wrapText="1" indent="2"/>
    </xf>
    <xf numFmtId="0" fontId="33" fillId="49" borderId="384" applyNumberFormat="0" applyAlignment="0" applyProtection="0"/>
    <xf numFmtId="0" fontId="21" fillId="0" borderId="391">
      <alignment horizontal="left" vertical="center" wrapText="1" indent="2"/>
    </xf>
    <xf numFmtId="0" fontId="21" fillId="27" borderId="391">
      <alignment horizontal="left" vertical="center" wrapText="1" indent="2"/>
    </xf>
    <xf numFmtId="0" fontId="21" fillId="27" borderId="391">
      <alignment horizontal="left" vertical="center" wrapText="1" indent="2"/>
    </xf>
    <xf numFmtId="0" fontId="32" fillId="49" borderId="384" applyNumberFormat="0" applyAlignment="0" applyProtection="0"/>
    <xf numFmtId="167" fontId="21" fillId="53" borderId="388" applyNumberFormat="0" applyFont="0" applyBorder="0" applyAlignment="0" applyProtection="0">
      <alignment horizontal="right" vertical="center"/>
    </xf>
    <xf numFmtId="0" fontId="52" fillId="0" borderId="387" applyNumberFormat="0" applyFill="0" applyAlignment="0" applyProtection="0"/>
    <xf numFmtId="0" fontId="52" fillId="0" borderId="387" applyNumberFormat="0" applyFill="0" applyAlignment="0" applyProtection="0"/>
    <xf numFmtId="0" fontId="33" fillId="49" borderId="384" applyNumberFormat="0" applyAlignment="0" applyProtection="0"/>
    <xf numFmtId="0" fontId="18" fillId="27" borderId="390">
      <alignment horizontal="right" vertical="center"/>
    </xf>
    <xf numFmtId="0" fontId="21" fillId="0" borderId="391">
      <alignment horizontal="left" vertical="center" wrapText="1" indent="2"/>
    </xf>
    <xf numFmtId="0" fontId="52" fillId="0" borderId="387" applyNumberFormat="0" applyFill="0" applyAlignment="0" applyProtection="0"/>
    <xf numFmtId="0" fontId="21" fillId="0" borderId="391">
      <alignment horizontal="left" vertical="center" wrapText="1" indent="2"/>
    </xf>
    <xf numFmtId="0" fontId="33" fillId="49" borderId="384" applyNumberFormat="0" applyAlignment="0" applyProtection="0"/>
    <xf numFmtId="4" fontId="18" fillId="27" borderId="389">
      <alignment horizontal="right" vertical="center"/>
    </xf>
    <xf numFmtId="0" fontId="18" fillId="27" borderId="388">
      <alignment horizontal="right" vertical="center"/>
    </xf>
    <xf numFmtId="49" fontId="21" fillId="0" borderId="388" applyNumberFormat="0" applyFont="0" applyFill="0" applyBorder="0" applyProtection="0">
      <alignment horizontal="left" vertical="center" indent="2"/>
    </xf>
    <xf numFmtId="0" fontId="52" fillId="0" borderId="387" applyNumberFormat="0" applyFill="0" applyAlignment="0" applyProtection="0"/>
    <xf numFmtId="0" fontId="27" fillId="52" borderId="385" applyNumberFormat="0" applyFont="0" applyAlignment="0" applyProtection="0"/>
    <xf numFmtId="0" fontId="4" fillId="4" borderId="2" applyNumberFormat="0" applyAlignment="0" applyProtection="0"/>
    <xf numFmtId="4" fontId="18" fillId="27" borderId="388">
      <alignment horizontal="right" vertical="center"/>
    </xf>
    <xf numFmtId="4" fontId="23" fillId="25" borderId="388">
      <alignment horizontal="right" vertical="center"/>
    </xf>
    <xf numFmtId="0" fontId="9" fillId="7" borderId="0" applyNumberFormat="0" applyBorder="0" applyAlignment="0" applyProtection="0"/>
    <xf numFmtId="4" fontId="23" fillId="25" borderId="388">
      <alignment horizontal="right" vertical="center"/>
    </xf>
    <xf numFmtId="0" fontId="1" fillId="6" borderId="0" applyNumberFormat="0" applyBorder="0" applyAlignment="0" applyProtection="0"/>
    <xf numFmtId="4" fontId="21" fillId="26" borderId="388"/>
    <xf numFmtId="0" fontId="52" fillId="0" borderId="387" applyNumberFormat="0" applyFill="0" applyAlignment="0" applyProtection="0"/>
    <xf numFmtId="0" fontId="1" fillId="12" borderId="0" applyNumberFormat="0" applyBorder="0" applyAlignment="0" applyProtection="0"/>
    <xf numFmtId="4" fontId="18" fillId="27" borderId="388">
      <alignment horizontal="right" vertical="center"/>
    </xf>
    <xf numFmtId="0" fontId="21" fillId="0" borderId="388">
      <alignment horizontal="right" vertical="center"/>
    </xf>
    <xf numFmtId="4" fontId="23" fillId="25" borderId="388">
      <alignment horizontal="right" vertical="center"/>
    </xf>
    <xf numFmtId="0" fontId="21" fillId="27" borderId="391">
      <alignment horizontal="left" vertical="center" wrapText="1" indent="2"/>
    </xf>
    <xf numFmtId="0" fontId="1" fillId="11" borderId="0" applyNumberFormat="0" applyBorder="0" applyAlignment="0" applyProtection="0"/>
    <xf numFmtId="0" fontId="45" fillId="36" borderId="384" applyNumberFormat="0" applyAlignment="0" applyProtection="0"/>
    <xf numFmtId="0" fontId="5" fillId="4" borderId="1" applyNumberFormat="0" applyAlignment="0" applyProtection="0"/>
    <xf numFmtId="4" fontId="18" fillId="27" borderId="388">
      <alignment horizontal="right" vertical="center"/>
    </xf>
    <xf numFmtId="0" fontId="7" fillId="0" borderId="0" applyNumberFormat="0" applyFill="0" applyBorder="0" applyAlignment="0" applyProtection="0"/>
    <xf numFmtId="0" fontId="27" fillId="52" borderId="385" applyNumberFormat="0" applyFont="0" applyAlignment="0" applyProtection="0"/>
    <xf numFmtId="0" fontId="37" fillId="0" borderId="387" applyNumberFormat="0" applyFill="0" applyAlignment="0" applyProtection="0"/>
    <xf numFmtId="4" fontId="21" fillId="0" borderId="388">
      <alignment horizontal="right" vertical="center"/>
    </xf>
    <xf numFmtId="0" fontId="21" fillId="25" borderId="389">
      <alignment horizontal="left" vertical="center"/>
    </xf>
    <xf numFmtId="0" fontId="19" fillId="52" borderId="385" applyNumberFormat="0" applyFont="0" applyAlignment="0" applyProtection="0"/>
    <xf numFmtId="4" fontId="23" fillId="25" borderId="388">
      <alignment horizontal="right" vertical="center"/>
    </xf>
    <xf numFmtId="0" fontId="9" fillId="13" borderId="0" applyNumberFormat="0" applyBorder="0" applyAlignment="0" applyProtection="0"/>
    <xf numFmtId="4" fontId="18" fillId="27" borderId="388">
      <alignment horizontal="right" vertical="center"/>
    </xf>
    <xf numFmtId="0" fontId="49" fillId="49" borderId="386" applyNumberFormat="0" applyAlignment="0" applyProtection="0"/>
    <xf numFmtId="0" fontId="32" fillId="49" borderId="384" applyNumberFormat="0" applyAlignment="0" applyProtection="0"/>
    <xf numFmtId="0" fontId="52" fillId="0" borderId="387" applyNumberFormat="0" applyFill="0" applyAlignment="0" applyProtection="0"/>
    <xf numFmtId="4" fontId="18" fillId="27" borderId="390">
      <alignment horizontal="right" vertical="center"/>
    </xf>
    <xf numFmtId="167" fontId="21" fillId="53" borderId="388" applyNumberFormat="0" applyFont="0" applyBorder="0" applyAlignment="0" applyProtection="0">
      <alignment horizontal="right" vertical="center"/>
    </xf>
    <xf numFmtId="0" fontId="27" fillId="52" borderId="385" applyNumberFormat="0" applyFont="0" applyAlignment="0" applyProtection="0"/>
    <xf numFmtId="0" fontId="4" fillId="4" borderId="2" applyNumberFormat="0" applyAlignment="0" applyProtection="0"/>
    <xf numFmtId="4" fontId="21" fillId="0" borderId="388" applyFill="0" applyBorder="0" applyProtection="0">
      <alignment horizontal="right" vertical="center"/>
    </xf>
    <xf numFmtId="0" fontId="49" fillId="49" borderId="386" applyNumberFormat="0" applyAlignment="0" applyProtection="0"/>
    <xf numFmtId="4" fontId="23" fillId="25" borderId="388">
      <alignment horizontal="right" vertical="center"/>
    </xf>
    <xf numFmtId="49" fontId="20" fillId="0" borderId="388" applyNumberFormat="0" applyFill="0" applyBorder="0" applyProtection="0">
      <alignment horizontal="left" vertical="center"/>
    </xf>
    <xf numFmtId="0" fontId="1" fillId="11" borderId="0" applyNumberFormat="0" applyBorder="0" applyAlignment="0" applyProtection="0"/>
    <xf numFmtId="0" fontId="18" fillId="27" borderId="388">
      <alignment horizontal="right" vertical="center"/>
    </xf>
    <xf numFmtId="0" fontId="49" fillId="49" borderId="386" applyNumberFormat="0" applyAlignment="0" applyProtection="0"/>
    <xf numFmtId="0" fontId="18" fillId="27" borderId="388">
      <alignment horizontal="right" vertical="center"/>
    </xf>
    <xf numFmtId="0" fontId="45" fillId="36" borderId="384" applyNumberFormat="0" applyAlignment="0" applyProtection="0"/>
    <xf numFmtId="0" fontId="1" fillId="17" borderId="0" applyNumberFormat="0" applyBorder="0" applyAlignment="0" applyProtection="0"/>
    <xf numFmtId="49" fontId="20" fillId="0" borderId="388" applyNumberFormat="0" applyFill="0" applyBorder="0" applyProtection="0">
      <alignment horizontal="left" vertical="center"/>
    </xf>
    <xf numFmtId="0" fontId="21" fillId="27" borderId="391">
      <alignment horizontal="left" vertical="center" wrapText="1" indent="2"/>
    </xf>
    <xf numFmtId="0" fontId="6" fillId="0" borderId="0" applyNumberFormat="0" applyFill="0" applyBorder="0" applyAlignment="0" applyProtection="0"/>
    <xf numFmtId="0" fontId="45" fillId="36" borderId="384" applyNumberFormat="0" applyAlignment="0" applyProtection="0"/>
    <xf numFmtId="0" fontId="21" fillId="0" borderId="388">
      <alignment horizontal="right" vertical="center"/>
    </xf>
    <xf numFmtId="0" fontId="37" fillId="0" borderId="387" applyNumberFormat="0" applyFill="0" applyAlignment="0" applyProtection="0"/>
    <xf numFmtId="0" fontId="36" fillId="36" borderId="384" applyNumberFormat="0" applyAlignment="0" applyProtection="0"/>
    <xf numFmtId="0" fontId="18" fillId="25" borderId="388">
      <alignment horizontal="right" vertical="center"/>
    </xf>
    <xf numFmtId="0" fontId="9" fillId="13" borderId="0" applyNumberFormat="0" applyBorder="0" applyAlignment="0" applyProtection="0"/>
    <xf numFmtId="0" fontId="33" fillId="49" borderId="384" applyNumberFormat="0" applyAlignment="0" applyProtection="0"/>
    <xf numFmtId="4" fontId="18" fillId="27" borderId="388">
      <alignment horizontal="right" vertical="center"/>
    </xf>
    <xf numFmtId="49" fontId="21" fillId="0" borderId="397" applyNumberFormat="0" applyFont="0" applyFill="0" applyBorder="0" applyProtection="0">
      <alignment horizontal="left" vertical="center" indent="2"/>
    </xf>
    <xf numFmtId="0" fontId="9" fillId="22" borderId="0" applyNumberFormat="0" applyBorder="0" applyAlignment="0" applyProtection="0"/>
    <xf numFmtId="0" fontId="4" fillId="4" borderId="2" applyNumberFormat="0" applyAlignment="0" applyProtection="0"/>
    <xf numFmtId="4" fontId="18" fillId="27" borderId="388">
      <alignment horizontal="right" vertical="center"/>
    </xf>
    <xf numFmtId="4" fontId="23" fillId="25" borderId="388">
      <alignment horizontal="right" vertical="center"/>
    </xf>
    <xf numFmtId="0" fontId="23" fillId="25" borderId="388">
      <alignment horizontal="right" vertical="center"/>
    </xf>
    <xf numFmtId="0" fontId="21" fillId="25" borderId="389">
      <alignment horizontal="left" vertical="center"/>
    </xf>
    <xf numFmtId="0" fontId="37" fillId="0" borderId="387" applyNumberFormat="0" applyFill="0" applyAlignment="0" applyProtection="0"/>
    <xf numFmtId="4" fontId="18" fillId="25" borderId="388">
      <alignment horizontal="right" vertical="center"/>
    </xf>
    <xf numFmtId="0" fontId="21" fillId="0" borderId="391">
      <alignment horizontal="left" vertical="center" wrapText="1" indent="2"/>
    </xf>
    <xf numFmtId="0" fontId="18" fillId="27" borderId="388">
      <alignment horizontal="right" vertical="center"/>
    </xf>
    <xf numFmtId="0" fontId="37" fillId="0" borderId="387" applyNumberFormat="0" applyFill="0" applyAlignment="0" applyProtection="0"/>
    <xf numFmtId="4" fontId="21" fillId="0" borderId="388">
      <alignment horizontal="right" vertical="center"/>
    </xf>
    <xf numFmtId="0" fontId="33" fillId="49" borderId="384" applyNumberFormat="0" applyAlignment="0" applyProtection="0"/>
    <xf numFmtId="0" fontId="32" fillId="49" borderId="384" applyNumberFormat="0" applyAlignment="0" applyProtection="0"/>
    <xf numFmtId="0" fontId="27" fillId="52" borderId="385" applyNumberFormat="0" applyFont="0" applyAlignment="0" applyProtection="0"/>
    <xf numFmtId="4" fontId="18" fillId="27" borderId="388">
      <alignment horizontal="right" vertical="center"/>
    </xf>
    <xf numFmtId="0" fontId="18" fillId="27" borderId="389">
      <alignment horizontal="right" vertical="center"/>
    </xf>
    <xf numFmtId="0" fontId="1" fillId="17" borderId="0" applyNumberFormat="0" applyBorder="0" applyAlignment="0" applyProtection="0"/>
    <xf numFmtId="0" fontId="5" fillId="4" borderId="1" applyNumberFormat="0" applyAlignment="0" applyProtection="0"/>
    <xf numFmtId="4" fontId="18" fillId="25" borderId="388">
      <alignment horizontal="right" vertical="center"/>
    </xf>
    <xf numFmtId="0" fontId="18" fillId="27" borderId="388">
      <alignment horizontal="right" vertical="center"/>
    </xf>
    <xf numFmtId="0" fontId="9" fillId="10" borderId="0" applyNumberFormat="0" applyBorder="0" applyAlignment="0" applyProtection="0"/>
    <xf numFmtId="0" fontId="21" fillId="0" borderId="388">
      <alignment horizontal="right" vertical="center"/>
    </xf>
    <xf numFmtId="0" fontId="18" fillId="25" borderId="388">
      <alignment horizontal="right" vertical="center"/>
    </xf>
    <xf numFmtId="0" fontId="21" fillId="25" borderId="389">
      <alignment horizontal="left" vertical="center"/>
    </xf>
    <xf numFmtId="0" fontId="1" fillId="9" borderId="0" applyNumberFormat="0" applyBorder="0" applyAlignment="0" applyProtection="0"/>
    <xf numFmtId="0" fontId="49" fillId="49" borderId="386" applyNumberFormat="0" applyAlignment="0" applyProtection="0"/>
    <xf numFmtId="0" fontId="1" fillId="17" borderId="0" applyNumberFormat="0" applyBorder="0" applyAlignment="0" applyProtection="0"/>
    <xf numFmtId="4" fontId="18" fillId="27" borderId="388">
      <alignment horizontal="right" vertical="center"/>
    </xf>
    <xf numFmtId="4" fontId="23" fillId="25" borderId="388">
      <alignment horizontal="right" vertical="center"/>
    </xf>
    <xf numFmtId="0" fontId="18" fillId="27" borderId="390">
      <alignment horizontal="right" vertical="center"/>
    </xf>
    <xf numFmtId="0" fontId="18" fillId="27" borderId="388">
      <alignment horizontal="right" vertical="center"/>
    </xf>
    <xf numFmtId="0" fontId="18" fillId="25" borderId="388">
      <alignment horizontal="right" vertical="center"/>
    </xf>
    <xf numFmtId="167" fontId="21" fillId="53" borderId="388" applyNumberFormat="0" applyFont="0" applyBorder="0" applyAlignment="0" applyProtection="0">
      <alignment horizontal="right" vertical="center"/>
    </xf>
    <xf numFmtId="0" fontId="21" fillId="26" borderId="388"/>
    <xf numFmtId="0" fontId="21" fillId="0" borderId="391">
      <alignment horizontal="left" vertical="center" wrapText="1" indent="2"/>
    </xf>
    <xf numFmtId="0" fontId="33" fillId="49" borderId="384" applyNumberFormat="0" applyAlignment="0" applyProtection="0"/>
    <xf numFmtId="0" fontId="27" fillId="52" borderId="385" applyNumberFormat="0" applyFont="0" applyAlignment="0" applyProtection="0"/>
    <xf numFmtId="49" fontId="21" fillId="0" borderId="389" applyNumberFormat="0" applyFont="0" applyFill="0" applyBorder="0" applyProtection="0">
      <alignment horizontal="left" vertical="center" indent="5"/>
    </xf>
    <xf numFmtId="0" fontId="1" fillId="17" borderId="0" applyNumberFormat="0" applyBorder="0" applyAlignment="0" applyProtection="0"/>
    <xf numFmtId="0" fontId="9" fillId="7" borderId="0" applyNumberFormat="0" applyBorder="0" applyAlignment="0" applyProtection="0"/>
    <xf numFmtId="0" fontId="27" fillId="52" borderId="385" applyNumberFormat="0" applyFont="0" applyAlignment="0" applyProtection="0"/>
    <xf numFmtId="0" fontId="1" fillId="8" borderId="0" applyNumberFormat="0" applyBorder="0" applyAlignment="0" applyProtection="0"/>
    <xf numFmtId="0" fontId="9" fillId="10" borderId="0" applyNumberFormat="0" applyBorder="0" applyAlignment="0" applyProtection="0"/>
    <xf numFmtId="0" fontId="21" fillId="0" borderId="388">
      <alignment horizontal="right" vertical="center"/>
    </xf>
    <xf numFmtId="0" fontId="21" fillId="0" borderId="388" applyNumberFormat="0" applyFill="0" applyAlignment="0" applyProtection="0"/>
    <xf numFmtId="0" fontId="1" fillId="9" borderId="0" applyNumberFormat="0" applyBorder="0" applyAlignment="0" applyProtection="0"/>
    <xf numFmtId="0" fontId="33" fillId="49" borderId="384" applyNumberFormat="0" applyAlignment="0" applyProtection="0"/>
    <xf numFmtId="0" fontId="36" fillId="36" borderId="384" applyNumberFormat="0" applyAlignment="0" applyProtection="0"/>
    <xf numFmtId="4" fontId="18" fillId="27" borderId="389">
      <alignment horizontal="right" vertical="center"/>
    </xf>
    <xf numFmtId="0" fontId="18" fillId="27" borderId="390">
      <alignment horizontal="right" vertical="center"/>
    </xf>
    <xf numFmtId="4" fontId="21" fillId="0" borderId="388" applyFill="0" applyBorder="0" applyProtection="0">
      <alignment horizontal="right" vertical="center"/>
    </xf>
    <xf numFmtId="0" fontId="18" fillId="27" borderId="388">
      <alignment horizontal="right" vertical="center"/>
    </xf>
    <xf numFmtId="0" fontId="18" fillId="27" borderId="388">
      <alignment horizontal="right" vertical="center"/>
    </xf>
    <xf numFmtId="0" fontId="30" fillId="49" borderId="386" applyNumberFormat="0" applyAlignment="0" applyProtection="0"/>
    <xf numFmtId="4" fontId="18" fillId="27" borderId="388">
      <alignment horizontal="right" vertical="center"/>
    </xf>
    <xf numFmtId="0" fontId="18" fillId="27" borderId="388">
      <alignment horizontal="right" vertical="center"/>
    </xf>
    <xf numFmtId="0" fontId="9" fillId="19" borderId="0" applyNumberFormat="0" applyBorder="0" applyAlignment="0" applyProtection="0"/>
    <xf numFmtId="0" fontId="21" fillId="25" borderId="389">
      <alignment horizontal="left" vertical="center"/>
    </xf>
    <xf numFmtId="0" fontId="27" fillId="52" borderId="385" applyNumberFormat="0" applyFont="0" applyAlignment="0" applyProtection="0"/>
    <xf numFmtId="0" fontId="1" fillId="17" borderId="0" applyNumberFormat="0" applyBorder="0" applyAlignment="0" applyProtection="0"/>
    <xf numFmtId="0" fontId="9" fillId="7" borderId="0" applyNumberFormat="0" applyBorder="0" applyAlignment="0" applyProtection="0"/>
    <xf numFmtId="0" fontId="23" fillId="25" borderId="388">
      <alignment horizontal="right" vertical="center"/>
    </xf>
    <xf numFmtId="0" fontId="36" fillId="36" borderId="384" applyNumberFormat="0" applyAlignment="0" applyProtection="0"/>
    <xf numFmtId="167" fontId="21" fillId="53" borderId="388" applyNumberFormat="0" applyFont="0" applyBorder="0" applyAlignment="0" applyProtection="0">
      <alignment horizontal="right" vertical="center"/>
    </xf>
    <xf numFmtId="0" fontId="36" fillId="36" borderId="384" applyNumberFormat="0" applyAlignment="0" applyProtection="0"/>
    <xf numFmtId="4" fontId="21" fillId="0" borderId="388">
      <alignment horizontal="right" vertical="center"/>
    </xf>
    <xf numFmtId="49" fontId="21" fillId="0" borderId="388" applyNumberFormat="0" applyFont="0" applyFill="0" applyBorder="0" applyProtection="0">
      <alignment horizontal="left" vertical="center" indent="2"/>
    </xf>
    <xf numFmtId="167" fontId="21" fillId="53" borderId="388" applyNumberFormat="0" applyFont="0" applyBorder="0" applyAlignment="0" applyProtection="0">
      <alignment horizontal="right" vertical="center"/>
    </xf>
    <xf numFmtId="49" fontId="21" fillId="0" borderId="389" applyNumberFormat="0" applyFont="0" applyFill="0" applyBorder="0" applyProtection="0">
      <alignment horizontal="left" vertical="center" indent="5"/>
    </xf>
    <xf numFmtId="49" fontId="20" fillId="0" borderId="388" applyNumberFormat="0" applyFill="0" applyBorder="0" applyProtection="0">
      <alignment horizontal="left" vertical="center"/>
    </xf>
    <xf numFmtId="0" fontId="21" fillId="25" borderId="389">
      <alignment horizontal="left" vertical="center"/>
    </xf>
    <xf numFmtId="0" fontId="21" fillId="25" borderId="389">
      <alignment horizontal="left" vertical="center"/>
    </xf>
    <xf numFmtId="4" fontId="18" fillId="27" borderId="388">
      <alignment horizontal="right" vertical="center"/>
    </xf>
    <xf numFmtId="0" fontId="30" fillId="49" borderId="386" applyNumberFormat="0" applyAlignment="0" applyProtection="0"/>
    <xf numFmtId="0" fontId="33" fillId="49" borderId="384" applyNumberFormat="0" applyAlignment="0" applyProtection="0"/>
    <xf numFmtId="0" fontId="23" fillId="25" borderId="388">
      <alignment horizontal="right" vertical="center"/>
    </xf>
    <xf numFmtId="0" fontId="18" fillId="27" borderId="390">
      <alignment horizontal="right" vertical="center"/>
    </xf>
    <xf numFmtId="0" fontId="36" fillId="36" borderId="384" applyNumberFormat="0" applyAlignment="0" applyProtection="0"/>
    <xf numFmtId="0" fontId="33" fillId="49" borderId="384" applyNumberFormat="0" applyAlignment="0" applyProtection="0"/>
    <xf numFmtId="4" fontId="21" fillId="0" borderId="388">
      <alignment horizontal="right" vertical="center"/>
    </xf>
    <xf numFmtId="0" fontId="21" fillId="27" borderId="391">
      <alignment horizontal="left" vertical="center" wrapText="1" indent="2"/>
    </xf>
    <xf numFmtId="0" fontId="21" fillId="0" borderId="391">
      <alignment horizontal="left" vertical="center" wrapText="1" indent="2"/>
    </xf>
    <xf numFmtId="0" fontId="49" fillId="49" borderId="386" applyNumberFormat="0" applyAlignment="0" applyProtection="0"/>
    <xf numFmtId="0" fontId="45" fillId="36" borderId="384" applyNumberFormat="0" applyAlignment="0" applyProtection="0"/>
    <xf numFmtId="0" fontId="32" fillId="49" borderId="384" applyNumberFormat="0" applyAlignment="0" applyProtection="0"/>
    <xf numFmtId="0" fontId="30" fillId="49" borderId="386" applyNumberFormat="0" applyAlignment="0" applyProtection="0"/>
    <xf numFmtId="0" fontId="18" fillId="27" borderId="390">
      <alignment horizontal="right" vertical="center"/>
    </xf>
    <xf numFmtId="0" fontId="23" fillId="25" borderId="388">
      <alignment horizontal="right" vertical="center"/>
    </xf>
    <xf numFmtId="4" fontId="18" fillId="25" borderId="388">
      <alignment horizontal="right" vertical="center"/>
    </xf>
    <xf numFmtId="4" fontId="18" fillId="27" borderId="388">
      <alignment horizontal="right" vertical="center"/>
    </xf>
    <xf numFmtId="49" fontId="21" fillId="0" borderId="389" applyNumberFormat="0" applyFont="0" applyFill="0" applyBorder="0" applyProtection="0">
      <alignment horizontal="left" vertical="center" indent="5"/>
    </xf>
    <xf numFmtId="4" fontId="21" fillId="0" borderId="388" applyFill="0" applyBorder="0" applyProtection="0">
      <alignment horizontal="right" vertical="center"/>
    </xf>
    <xf numFmtId="4" fontId="18" fillId="25" borderId="388">
      <alignment horizontal="right" vertical="center"/>
    </xf>
    <xf numFmtId="0" fontId="45" fillId="36" borderId="384" applyNumberFormat="0" applyAlignment="0" applyProtection="0"/>
    <xf numFmtId="0" fontId="36" fillId="36" borderId="384" applyNumberFormat="0" applyAlignment="0" applyProtection="0"/>
    <xf numFmtId="0" fontId="32" fillId="49" borderId="384" applyNumberFormat="0" applyAlignment="0" applyProtection="0"/>
    <xf numFmtId="0" fontId="21" fillId="27" borderId="391">
      <alignment horizontal="left" vertical="center" wrapText="1" indent="2"/>
    </xf>
    <xf numFmtId="0" fontId="21" fillId="0" borderId="391">
      <alignment horizontal="left" vertical="center" wrapText="1" indent="2"/>
    </xf>
    <xf numFmtId="0" fontId="21" fillId="27" borderId="391">
      <alignment horizontal="left" vertical="center" wrapText="1" indent="2"/>
    </xf>
    <xf numFmtId="0" fontId="21" fillId="26" borderId="397"/>
    <xf numFmtId="0" fontId="36" fillId="36" borderId="384" applyNumberFormat="0" applyAlignment="0" applyProtection="0"/>
    <xf numFmtId="49" fontId="21" fillId="0" borderId="388" applyNumberFormat="0" applyFont="0" applyFill="0" applyBorder="0" applyProtection="0">
      <alignment horizontal="left" vertical="center" indent="2"/>
    </xf>
    <xf numFmtId="0" fontId="8" fillId="0" borderId="3" applyNumberFormat="0" applyFill="0" applyAlignment="0" applyProtection="0"/>
    <xf numFmtId="0" fontId="32" fillId="49" borderId="384" applyNumberFormat="0" applyAlignment="0" applyProtection="0"/>
    <xf numFmtId="4" fontId="18" fillId="27" borderId="389">
      <alignment horizontal="right" vertical="center"/>
    </xf>
    <xf numFmtId="0" fontId="21" fillId="27" borderId="391">
      <alignment horizontal="left" vertical="center" wrapText="1" indent="2"/>
    </xf>
    <xf numFmtId="0" fontId="45" fillId="36" borderId="384" applyNumberFormat="0" applyAlignment="0" applyProtection="0"/>
    <xf numFmtId="0" fontId="18" fillId="27" borderId="388">
      <alignment horizontal="right" vertical="center"/>
    </xf>
    <xf numFmtId="4" fontId="21" fillId="0" borderId="388">
      <alignment horizontal="right" vertical="center"/>
    </xf>
    <xf numFmtId="0" fontId="45" fillId="36" borderId="384" applyNumberFormat="0" applyAlignment="0" applyProtection="0"/>
    <xf numFmtId="0" fontId="21" fillId="0" borderId="391">
      <alignment horizontal="left" vertical="center" wrapText="1" indent="2"/>
    </xf>
    <xf numFmtId="0" fontId="18" fillId="27" borderId="388">
      <alignment horizontal="right" vertical="center"/>
    </xf>
    <xf numFmtId="0" fontId="36" fillId="36" borderId="384" applyNumberFormat="0" applyAlignment="0" applyProtection="0"/>
    <xf numFmtId="0" fontId="37" fillId="0" borderId="387" applyNumberFormat="0" applyFill="0" applyAlignment="0" applyProtection="0"/>
    <xf numFmtId="167" fontId="21" fillId="53" borderId="388" applyNumberFormat="0" applyFont="0" applyBorder="0" applyAlignment="0" applyProtection="0">
      <alignment horizontal="right" vertical="center"/>
    </xf>
    <xf numFmtId="49" fontId="21" fillId="0" borderId="388" applyNumberFormat="0" applyFont="0" applyFill="0" applyBorder="0" applyProtection="0">
      <alignment horizontal="left" vertical="center" indent="2"/>
    </xf>
    <xf numFmtId="0" fontId="32" fillId="49" borderId="384" applyNumberFormat="0" applyAlignment="0" applyProtection="0"/>
    <xf numFmtId="4" fontId="18" fillId="27" borderId="388">
      <alignment horizontal="right" vertical="center"/>
    </xf>
    <xf numFmtId="0" fontId="21" fillId="26" borderId="388"/>
    <xf numFmtId="0" fontId="49" fillId="49" borderId="395" applyNumberFormat="0" applyAlignment="0" applyProtection="0"/>
    <xf numFmtId="0" fontId="1" fillId="6" borderId="0" applyNumberFormat="0" applyBorder="0" applyAlignment="0" applyProtection="0"/>
    <xf numFmtId="0" fontId="19" fillId="52" borderId="385" applyNumberFormat="0" applyFont="0" applyAlignment="0" applyProtection="0"/>
    <xf numFmtId="0" fontId="5" fillId="4" borderId="1" applyNumberFormat="0" applyAlignment="0" applyProtection="0"/>
    <xf numFmtId="0" fontId="19" fillId="52" borderId="385" applyNumberFormat="0" applyFont="0" applyAlignment="0" applyProtection="0"/>
    <xf numFmtId="0" fontId="21" fillId="0" borderId="400">
      <alignment horizontal="left" vertical="center" wrapText="1" indent="2"/>
    </xf>
    <xf numFmtId="0" fontId="4" fillId="4" borderId="2" applyNumberFormat="0" applyAlignment="0" applyProtection="0"/>
    <xf numFmtId="167" fontId="21" fillId="53" borderId="388" applyNumberFormat="0" applyFont="0" applyBorder="0" applyAlignment="0" applyProtection="0">
      <alignment horizontal="right" vertical="center"/>
    </xf>
    <xf numFmtId="0" fontId="49" fillId="49" borderId="386" applyNumberFormat="0" applyAlignment="0" applyProtection="0"/>
    <xf numFmtId="0" fontId="21" fillId="0" borderId="388" applyNumberFormat="0" applyFill="0" applyAlignment="0" applyProtection="0"/>
    <xf numFmtId="0" fontId="45" fillId="36" borderId="384" applyNumberFormat="0" applyAlignment="0" applyProtection="0"/>
    <xf numFmtId="0" fontId="30" fillId="49" borderId="386" applyNumberFormat="0" applyAlignment="0" applyProtection="0"/>
    <xf numFmtId="0" fontId="21" fillId="0" borderId="391">
      <alignment horizontal="left" vertical="center" wrapText="1" indent="2"/>
    </xf>
    <xf numFmtId="4" fontId="18" fillId="27" borderId="388">
      <alignment horizontal="right" vertical="center"/>
    </xf>
    <xf numFmtId="4" fontId="18" fillId="27" borderId="390">
      <alignment horizontal="right" vertical="center"/>
    </xf>
    <xf numFmtId="0" fontId="45" fillId="36" borderId="384" applyNumberFormat="0" applyAlignment="0" applyProtection="0"/>
    <xf numFmtId="0" fontId="33" fillId="49" borderId="384" applyNumberFormat="0" applyAlignment="0" applyProtection="0"/>
    <xf numFmtId="0" fontId="18" fillId="27" borderId="388">
      <alignment horizontal="right" vertical="center"/>
    </xf>
    <xf numFmtId="49" fontId="20" fillId="0" borderId="388" applyNumberFormat="0" applyFill="0" applyBorder="0" applyProtection="0">
      <alignment horizontal="left" vertical="center"/>
    </xf>
    <xf numFmtId="4" fontId="18" fillId="27" borderId="388">
      <alignment horizontal="right" vertical="center"/>
    </xf>
    <xf numFmtId="0" fontId="52" fillId="0" borderId="387" applyNumberFormat="0" applyFill="0" applyAlignment="0" applyProtection="0"/>
    <xf numFmtId="4" fontId="21" fillId="26" borderId="388"/>
    <xf numFmtId="0" fontId="1" fillId="9" borderId="0" applyNumberFormat="0" applyBorder="0" applyAlignment="0" applyProtection="0"/>
    <xf numFmtId="4" fontId="21" fillId="26" borderId="388"/>
    <xf numFmtId="0" fontId="45" fillId="36" borderId="384" applyNumberFormat="0" applyAlignment="0" applyProtection="0"/>
    <xf numFmtId="49" fontId="20" fillId="0" borderId="388" applyNumberFormat="0" applyFill="0" applyBorder="0" applyProtection="0">
      <alignment horizontal="left" vertical="center"/>
    </xf>
    <xf numFmtId="0" fontId="18" fillId="27" borderId="390">
      <alignment horizontal="right" vertical="center"/>
    </xf>
    <xf numFmtId="0" fontId="33" fillId="49" borderId="384" applyNumberFormat="0" applyAlignment="0" applyProtection="0"/>
    <xf numFmtId="0" fontId="37" fillId="0" borderId="387" applyNumberFormat="0" applyFill="0" applyAlignment="0" applyProtection="0"/>
    <xf numFmtId="0" fontId="52" fillId="0" borderId="387" applyNumberFormat="0" applyFill="0" applyAlignment="0" applyProtection="0"/>
    <xf numFmtId="0" fontId="21" fillId="27" borderId="391">
      <alignment horizontal="left" vertical="center" wrapText="1" indent="2"/>
    </xf>
    <xf numFmtId="0" fontId="19" fillId="52" borderId="385" applyNumberFormat="0" applyFont="0" applyAlignment="0" applyProtection="0"/>
    <xf numFmtId="167" fontId="21" fillId="53" borderId="388" applyNumberFormat="0" applyFont="0" applyBorder="0" applyAlignment="0" applyProtection="0">
      <alignment horizontal="right" vertical="center"/>
    </xf>
    <xf numFmtId="0" fontId="52" fillId="0" borderId="387" applyNumberFormat="0" applyFill="0" applyAlignment="0" applyProtection="0"/>
    <xf numFmtId="4" fontId="21" fillId="26" borderId="388"/>
    <xf numFmtId="0" fontId="49" fillId="49" borderId="386" applyNumberFormat="0" applyAlignment="0" applyProtection="0"/>
    <xf numFmtId="167" fontId="21" fillId="53" borderId="388" applyNumberFormat="0" applyFont="0" applyBorder="0" applyAlignment="0" applyProtection="0">
      <alignment horizontal="right" vertical="center"/>
    </xf>
    <xf numFmtId="49" fontId="21" fillId="0" borderId="388" applyNumberFormat="0" applyFont="0" applyFill="0" applyBorder="0" applyProtection="0">
      <alignment horizontal="left" vertical="center" indent="2"/>
    </xf>
    <xf numFmtId="0" fontId="18" fillId="27" borderId="399">
      <alignment horizontal="right" vertical="center"/>
    </xf>
    <xf numFmtId="0" fontId="18" fillId="27" borderId="390">
      <alignment horizontal="right" vertical="center"/>
    </xf>
    <xf numFmtId="4" fontId="18" fillId="27" borderId="388">
      <alignment horizontal="right" vertical="center"/>
    </xf>
    <xf numFmtId="4" fontId="21" fillId="0" borderId="388" applyFill="0" applyBorder="0" applyProtection="0">
      <alignment horizontal="right" vertical="center"/>
    </xf>
    <xf numFmtId="4" fontId="18" fillId="25" borderId="388">
      <alignment horizontal="right" vertical="center"/>
    </xf>
    <xf numFmtId="0" fontId="21" fillId="0" borderId="391">
      <alignment horizontal="left" vertical="center" wrapText="1" indent="2"/>
    </xf>
    <xf numFmtId="4" fontId="21" fillId="0" borderId="388" applyFill="0" applyBorder="0" applyProtection="0">
      <alignment horizontal="right" vertical="center"/>
    </xf>
    <xf numFmtId="0" fontId="45" fillId="36" borderId="384" applyNumberFormat="0" applyAlignment="0" applyProtection="0"/>
    <xf numFmtId="0" fontId="30" fillId="49" borderId="386" applyNumberFormat="0" applyAlignment="0" applyProtection="0"/>
    <xf numFmtId="0" fontId="21" fillId="26" borderId="388"/>
    <xf numFmtId="0" fontId="45" fillId="36" borderId="384" applyNumberFormat="0" applyAlignment="0" applyProtection="0"/>
    <xf numFmtId="4" fontId="21" fillId="26" borderId="388"/>
    <xf numFmtId="4" fontId="18" fillId="27" borderId="388">
      <alignment horizontal="right" vertical="center"/>
    </xf>
    <xf numFmtId="0" fontId="52" fillId="0" borderId="387" applyNumberFormat="0" applyFill="0" applyAlignment="0" applyProtection="0"/>
    <xf numFmtId="0" fontId="21" fillId="0" borderId="397">
      <alignment horizontal="right" vertical="center"/>
    </xf>
    <xf numFmtId="4" fontId="18" fillId="27" borderId="390">
      <alignment horizontal="right" vertical="center"/>
    </xf>
    <xf numFmtId="49" fontId="21" fillId="0" borderId="389" applyNumberFormat="0" applyFont="0" applyFill="0" applyBorder="0" applyProtection="0">
      <alignment horizontal="left" vertical="center" indent="5"/>
    </xf>
    <xf numFmtId="0" fontId="23" fillId="25" borderId="388">
      <alignment horizontal="right" vertical="center"/>
    </xf>
    <xf numFmtId="4" fontId="18" fillId="25" borderId="388">
      <alignment horizontal="right" vertical="center"/>
    </xf>
    <xf numFmtId="0" fontId="52" fillId="0" borderId="387" applyNumberFormat="0" applyFill="0" applyAlignment="0" applyProtection="0"/>
    <xf numFmtId="0" fontId="18" fillId="27" borderId="389">
      <alignment horizontal="right" vertical="center"/>
    </xf>
    <xf numFmtId="49" fontId="21" fillId="0" borderId="388" applyNumberFormat="0" applyFont="0" applyFill="0" applyBorder="0" applyProtection="0">
      <alignment horizontal="left" vertical="center" indent="2"/>
    </xf>
    <xf numFmtId="0" fontId="21" fillId="0" borderId="391">
      <alignment horizontal="left" vertical="center" wrapText="1" indent="2"/>
    </xf>
    <xf numFmtId="4" fontId="18" fillId="25" borderId="388">
      <alignment horizontal="right" vertical="center"/>
    </xf>
    <xf numFmtId="0" fontId="52" fillId="0" borderId="387" applyNumberFormat="0" applyFill="0" applyAlignment="0" applyProtection="0"/>
    <xf numFmtId="4" fontId="18" fillId="27" borderId="388">
      <alignment horizontal="right" vertical="center"/>
    </xf>
    <xf numFmtId="0" fontId="9" fillId="19" borderId="0" applyNumberFormat="0" applyBorder="0" applyAlignment="0" applyProtection="0"/>
    <xf numFmtId="0" fontId="27" fillId="52" borderId="385" applyNumberFormat="0" applyFont="0" applyAlignment="0" applyProtection="0"/>
    <xf numFmtId="0" fontId="21" fillId="0" borderId="388" applyNumberFormat="0" applyFill="0" applyAlignment="0" applyProtection="0"/>
    <xf numFmtId="0" fontId="1" fillId="18" borderId="0" applyNumberFormat="0" applyBorder="0" applyAlignment="0" applyProtection="0"/>
    <xf numFmtId="4" fontId="18" fillId="27" borderId="388">
      <alignment horizontal="right" vertical="center"/>
    </xf>
    <xf numFmtId="0" fontId="9" fillId="10" borderId="0" applyNumberFormat="0" applyBorder="0" applyAlignment="0" applyProtection="0"/>
    <xf numFmtId="0" fontId="33" fillId="49" borderId="384" applyNumberFormat="0" applyAlignment="0" applyProtection="0"/>
    <xf numFmtId="0" fontId="45" fillId="36" borderId="384" applyNumberFormat="0" applyAlignment="0" applyProtection="0"/>
    <xf numFmtId="4" fontId="18" fillId="25" borderId="388">
      <alignment horizontal="right" vertical="center"/>
    </xf>
    <xf numFmtId="4" fontId="18" fillId="27" borderId="390">
      <alignment horizontal="right" vertical="center"/>
    </xf>
    <xf numFmtId="49" fontId="20" fillId="0" borderId="388" applyNumberFormat="0" applyFill="0" applyBorder="0" applyProtection="0">
      <alignment horizontal="left" vertical="center"/>
    </xf>
    <xf numFmtId="49" fontId="20" fillId="0" borderId="388" applyNumberFormat="0" applyFill="0" applyBorder="0" applyProtection="0">
      <alignment horizontal="left" vertical="center"/>
    </xf>
    <xf numFmtId="0" fontId="30" fillId="49" borderId="395" applyNumberFormat="0" applyAlignment="0" applyProtection="0"/>
    <xf numFmtId="4" fontId="18" fillId="27" borderId="388">
      <alignment horizontal="right" vertical="center"/>
    </xf>
    <xf numFmtId="0" fontId="1" fillId="9" borderId="0" applyNumberFormat="0" applyBorder="0" applyAlignment="0" applyProtection="0"/>
    <xf numFmtId="0" fontId="18" fillId="27" borderId="389">
      <alignment horizontal="right" vertical="center"/>
    </xf>
    <xf numFmtId="0" fontId="21" fillId="26" borderId="388"/>
    <xf numFmtId="4" fontId="18" fillId="27" borderId="390">
      <alignment horizontal="right" vertical="center"/>
    </xf>
    <xf numFmtId="0" fontId="1" fillId="15" borderId="0" applyNumberFormat="0" applyBorder="0" applyAlignment="0" applyProtection="0"/>
    <xf numFmtId="4" fontId="21" fillId="26" borderId="388"/>
    <xf numFmtId="0" fontId="21" fillId="0" borderId="388">
      <alignment horizontal="right" vertical="center"/>
    </xf>
    <xf numFmtId="0" fontId="33" fillId="49" borderId="384" applyNumberFormat="0" applyAlignment="0" applyProtection="0"/>
    <xf numFmtId="0" fontId="30" fillId="49" borderId="386" applyNumberFormat="0" applyAlignment="0" applyProtection="0"/>
    <xf numFmtId="0" fontId="5" fillId="4" borderId="1" applyNumberFormat="0" applyAlignment="0" applyProtection="0"/>
    <xf numFmtId="4" fontId="23" fillId="25" borderId="388">
      <alignment horizontal="right" vertical="center"/>
    </xf>
    <xf numFmtId="0" fontId="33" fillId="49" borderId="384" applyNumberFormat="0" applyAlignment="0" applyProtection="0"/>
    <xf numFmtId="4" fontId="21" fillId="0" borderId="388" applyFill="0" applyBorder="0" applyProtection="0">
      <alignment horizontal="right" vertical="center"/>
    </xf>
    <xf numFmtId="0" fontId="1" fillId="14" borderId="0" applyNumberFormat="0" applyBorder="0" applyAlignment="0" applyProtection="0"/>
    <xf numFmtId="0" fontId="21" fillId="0" borderId="388">
      <alignment horizontal="right" vertical="center"/>
    </xf>
    <xf numFmtId="0" fontId="9" fillId="22" borderId="0" applyNumberFormat="0" applyBorder="0" applyAlignment="0" applyProtection="0"/>
    <xf numFmtId="0" fontId="21" fillId="26" borderId="388"/>
    <xf numFmtId="0" fontId="9" fillId="13" borderId="0" applyNumberFormat="0" applyBorder="0" applyAlignment="0" applyProtection="0"/>
    <xf numFmtId="49" fontId="21" fillId="0" borderId="388" applyNumberFormat="0" applyFont="0" applyFill="0" applyBorder="0" applyProtection="0">
      <alignment horizontal="left" vertical="center" indent="2"/>
    </xf>
    <xf numFmtId="0" fontId="18" fillId="27" borderId="397">
      <alignment horizontal="right" vertical="center"/>
    </xf>
    <xf numFmtId="0" fontId="21" fillId="27" borderId="391">
      <alignment horizontal="left" vertical="center" wrapText="1" indent="2"/>
    </xf>
    <xf numFmtId="0" fontId="1" fillId="8" borderId="0" applyNumberFormat="0" applyBorder="0" applyAlignment="0" applyProtection="0"/>
    <xf numFmtId="0" fontId="1" fillId="21" borderId="0" applyNumberFormat="0" applyBorder="0" applyAlignment="0" applyProtection="0"/>
    <xf numFmtId="0" fontId="45" fillId="36" borderId="384" applyNumberFormat="0" applyAlignment="0" applyProtection="0"/>
    <xf numFmtId="49" fontId="21" fillId="0" borderId="389" applyNumberFormat="0" applyFont="0" applyFill="0" applyBorder="0" applyProtection="0">
      <alignment horizontal="left" vertical="center" indent="5"/>
    </xf>
    <xf numFmtId="4" fontId="18" fillId="27" borderId="390">
      <alignment horizontal="right" vertical="center"/>
    </xf>
    <xf numFmtId="0" fontId="21" fillId="26" borderId="388"/>
    <xf numFmtId="0" fontId="18" fillId="27" borderId="389">
      <alignment horizontal="right" vertical="center"/>
    </xf>
    <xf numFmtId="0" fontId="27" fillId="52" borderId="385" applyNumberFormat="0" applyFont="0" applyAlignment="0" applyProtection="0"/>
    <xf numFmtId="4" fontId="18" fillId="27" borderId="388">
      <alignment horizontal="right" vertical="center"/>
    </xf>
    <xf numFmtId="4" fontId="21" fillId="0" borderId="388">
      <alignment horizontal="right" vertical="center"/>
    </xf>
    <xf numFmtId="49" fontId="21" fillId="0" borderId="388" applyNumberFormat="0" applyFont="0" applyFill="0" applyBorder="0" applyProtection="0">
      <alignment horizontal="left" vertical="center" indent="2"/>
    </xf>
    <xf numFmtId="49" fontId="21" fillId="0" borderId="398" applyNumberFormat="0" applyFont="0" applyFill="0" applyBorder="0" applyProtection="0">
      <alignment horizontal="left" vertical="center" indent="5"/>
    </xf>
    <xf numFmtId="0" fontId="18" fillId="27" borderId="388">
      <alignment horizontal="right" vertical="center"/>
    </xf>
    <xf numFmtId="0" fontId="21" fillId="0" borderId="388" applyNumberFormat="0" applyFill="0" applyAlignment="0" applyProtection="0"/>
    <xf numFmtId="0" fontId="18" fillId="27" borderId="397">
      <alignment horizontal="right" vertical="center"/>
    </xf>
    <xf numFmtId="0" fontId="49" fillId="49" borderId="386" applyNumberFormat="0" applyAlignment="0" applyProtection="0"/>
    <xf numFmtId="49" fontId="21" fillId="0" borderId="388" applyNumberFormat="0" applyFont="0" applyFill="0" applyBorder="0" applyProtection="0">
      <alignment horizontal="left" vertical="center" indent="2"/>
    </xf>
    <xf numFmtId="0" fontId="1" fillId="6" borderId="0" applyNumberFormat="0" applyBorder="0" applyAlignment="0" applyProtection="0"/>
    <xf numFmtId="0" fontId="27" fillId="52" borderId="385" applyNumberFormat="0" applyFont="0" applyAlignment="0" applyProtection="0"/>
    <xf numFmtId="167" fontId="21" fillId="53" borderId="388" applyNumberFormat="0" applyFont="0" applyBorder="0" applyAlignment="0" applyProtection="0">
      <alignment horizontal="right" vertical="center"/>
    </xf>
    <xf numFmtId="4" fontId="21" fillId="26" borderId="388"/>
    <xf numFmtId="0" fontId="27" fillId="52" borderId="385" applyNumberFormat="0" applyFont="0" applyAlignment="0" applyProtection="0"/>
    <xf numFmtId="0" fontId="18" fillId="25" borderId="388">
      <alignment horizontal="right" vertical="center"/>
    </xf>
    <xf numFmtId="0" fontId="52" fillId="0" borderId="387" applyNumberFormat="0" applyFill="0" applyAlignment="0" applyProtection="0"/>
    <xf numFmtId="0" fontId="18" fillId="27" borderId="388">
      <alignment horizontal="right" vertical="center"/>
    </xf>
    <xf numFmtId="0" fontId="1" fillId="5" borderId="0" applyNumberFormat="0" applyBorder="0" applyAlignment="0" applyProtection="0"/>
    <xf numFmtId="0" fontId="21" fillId="27" borderId="391">
      <alignment horizontal="left" vertical="center" wrapText="1" indent="2"/>
    </xf>
    <xf numFmtId="0" fontId="49" fillId="49" borderId="386" applyNumberFormat="0" applyAlignment="0" applyProtection="0"/>
    <xf numFmtId="0" fontId="7" fillId="0" borderId="0" applyNumberFormat="0" applyFill="0" applyBorder="0" applyAlignment="0" applyProtection="0"/>
    <xf numFmtId="0" fontId="33" fillId="49" borderId="384" applyNumberFormat="0" applyAlignment="0" applyProtection="0"/>
    <xf numFmtId="0" fontId="1" fillId="14" borderId="0" applyNumberFormat="0" applyBorder="0" applyAlignment="0" applyProtection="0"/>
    <xf numFmtId="0" fontId="33" fillId="49" borderId="384" applyNumberFormat="0" applyAlignment="0" applyProtection="0"/>
    <xf numFmtId="0" fontId="18" fillId="25" borderId="388">
      <alignment horizontal="right" vertical="center"/>
    </xf>
    <xf numFmtId="0" fontId="1" fillId="12" borderId="0" applyNumberFormat="0" applyBorder="0" applyAlignment="0" applyProtection="0"/>
    <xf numFmtId="4" fontId="21" fillId="26" borderId="388"/>
    <xf numFmtId="0" fontId="9" fillId="13" borderId="0" applyNumberFormat="0" applyBorder="0" applyAlignment="0" applyProtection="0"/>
    <xf numFmtId="0" fontId="21" fillId="0" borderId="388" applyNumberFormat="0" applyFill="0" applyAlignment="0" applyProtection="0"/>
    <xf numFmtId="0" fontId="21" fillId="0" borderId="388">
      <alignment horizontal="right" vertical="center"/>
    </xf>
    <xf numFmtId="4" fontId="23" fillId="25" borderId="388">
      <alignment horizontal="right" vertical="center"/>
    </xf>
    <xf numFmtId="0" fontId="36" fillId="36" borderId="384" applyNumberFormat="0" applyAlignment="0" applyProtection="0"/>
    <xf numFmtId="0" fontId="21" fillId="0" borderId="388" applyNumberFormat="0" applyFill="0" applyAlignment="0" applyProtection="0"/>
    <xf numFmtId="0" fontId="21" fillId="0" borderId="391">
      <alignment horizontal="left" vertical="center" wrapText="1" indent="2"/>
    </xf>
    <xf numFmtId="49" fontId="21" fillId="0" borderId="388" applyNumberFormat="0" applyFont="0" applyFill="0" applyBorder="0" applyProtection="0">
      <alignment horizontal="left" vertical="center" indent="2"/>
    </xf>
    <xf numFmtId="0" fontId="33" fillId="49" borderId="384" applyNumberFormat="0" applyAlignment="0" applyProtection="0"/>
    <xf numFmtId="0" fontId="45" fillId="36" borderId="384" applyNumberFormat="0" applyAlignment="0" applyProtection="0"/>
    <xf numFmtId="0" fontId="21" fillId="0" borderId="391">
      <alignment horizontal="left" vertical="center" wrapText="1" indent="2"/>
    </xf>
    <xf numFmtId="4" fontId="18" fillId="27" borderId="388">
      <alignment horizontal="right" vertical="center"/>
    </xf>
    <xf numFmtId="0" fontId="27" fillId="52" borderId="385" applyNumberFormat="0" applyFont="0" applyAlignment="0" applyProtection="0"/>
    <xf numFmtId="0" fontId="21" fillId="0" borderId="388" applyNumberFormat="0" applyFill="0" applyAlignment="0" applyProtection="0"/>
    <xf numFmtId="0" fontId="8" fillId="0" borderId="3" applyNumberFormat="0" applyFill="0" applyAlignment="0" applyProtection="0"/>
    <xf numFmtId="0" fontId="1" fillId="17" borderId="0" applyNumberFormat="0" applyBorder="0" applyAlignment="0" applyProtection="0"/>
    <xf numFmtId="0" fontId="9" fillId="10" borderId="0" applyNumberFormat="0" applyBorder="0" applyAlignment="0" applyProtection="0"/>
    <xf numFmtId="0" fontId="45" fillId="36" borderId="384" applyNumberFormat="0" applyAlignment="0" applyProtection="0"/>
    <xf numFmtId="0" fontId="1" fillId="5" borderId="0" applyNumberFormat="0" applyBorder="0" applyAlignment="0" applyProtection="0"/>
    <xf numFmtId="0" fontId="9" fillId="10" borderId="0" applyNumberFormat="0" applyBorder="0" applyAlignment="0" applyProtection="0"/>
    <xf numFmtId="0" fontId="18" fillId="27" borderId="388">
      <alignment horizontal="right" vertical="center"/>
    </xf>
    <xf numFmtId="49" fontId="20" fillId="0" borderId="388" applyNumberFormat="0" applyFill="0" applyBorder="0" applyProtection="0">
      <alignment horizontal="left" vertical="center"/>
    </xf>
    <xf numFmtId="4" fontId="21" fillId="0" borderId="388">
      <alignment horizontal="right" vertical="center"/>
    </xf>
    <xf numFmtId="0" fontId="1" fillId="9" borderId="0" applyNumberFormat="0" applyBorder="0" applyAlignment="0" applyProtection="0"/>
    <xf numFmtId="0" fontId="1" fillId="18" borderId="0" applyNumberFormat="0" applyBorder="0" applyAlignment="0" applyProtection="0"/>
    <xf numFmtId="0" fontId="18" fillId="27" borderId="390">
      <alignment horizontal="right" vertical="center"/>
    </xf>
    <xf numFmtId="0" fontId="21" fillId="26" borderId="388"/>
    <xf numFmtId="0" fontId="1" fillId="21" borderId="0" applyNumberFormat="0" applyBorder="0" applyAlignment="0" applyProtection="0"/>
    <xf numFmtId="49" fontId="21" fillId="0" borderId="389" applyNumberFormat="0" applyFont="0" applyFill="0" applyBorder="0" applyProtection="0">
      <alignment horizontal="left" vertical="center" indent="5"/>
    </xf>
    <xf numFmtId="0" fontId="27" fillId="52" borderId="385" applyNumberFormat="0" applyFont="0" applyAlignment="0" applyProtection="0"/>
    <xf numFmtId="49" fontId="21" fillId="0" borderId="389" applyNumberFormat="0" applyFont="0" applyFill="0" applyBorder="0" applyProtection="0">
      <alignment horizontal="left" vertical="center" indent="5"/>
    </xf>
    <xf numFmtId="0" fontId="52" fillId="0" borderId="387" applyNumberFormat="0" applyFill="0" applyAlignment="0" applyProtection="0"/>
    <xf numFmtId="0" fontId="21" fillId="0" borderId="388" applyNumberFormat="0" applyFill="0" applyAlignment="0" applyProtection="0"/>
    <xf numFmtId="0" fontId="27" fillId="52" borderId="385" applyNumberFormat="0" applyFont="0" applyAlignment="0" applyProtection="0"/>
    <xf numFmtId="4" fontId="21" fillId="0" borderId="388" applyFill="0" applyBorder="0" applyProtection="0">
      <alignment horizontal="right" vertical="center"/>
    </xf>
    <xf numFmtId="0" fontId="21" fillId="0" borderId="388">
      <alignment horizontal="right" vertical="center"/>
    </xf>
    <xf numFmtId="0" fontId="52" fillId="0" borderId="387" applyNumberFormat="0" applyFill="0" applyAlignment="0" applyProtection="0"/>
    <xf numFmtId="0" fontId="37" fillId="0" borderId="387" applyNumberFormat="0" applyFill="0" applyAlignment="0" applyProtection="0"/>
    <xf numFmtId="0" fontId="1" fillId="20" borderId="0" applyNumberFormat="0" applyBorder="0" applyAlignment="0" applyProtection="0"/>
    <xf numFmtId="0" fontId="9" fillId="16" borderId="0" applyNumberFormat="0" applyBorder="0" applyAlignment="0" applyProtection="0"/>
    <xf numFmtId="0" fontId="37" fillId="0" borderId="387" applyNumberFormat="0" applyFill="0" applyAlignment="0" applyProtection="0"/>
    <xf numFmtId="4" fontId="21" fillId="0" borderId="388">
      <alignment horizontal="right" vertical="center"/>
    </xf>
    <xf numFmtId="0" fontId="6" fillId="0" borderId="0" applyNumberFormat="0" applyFill="0" applyBorder="0" applyAlignment="0" applyProtection="0"/>
    <xf numFmtId="4" fontId="18" fillId="27" borderId="388">
      <alignment horizontal="right" vertical="center"/>
    </xf>
    <xf numFmtId="0" fontId="1" fillId="11" borderId="0" applyNumberFormat="0" applyBorder="0" applyAlignment="0" applyProtection="0"/>
    <xf numFmtId="0" fontId="19" fillId="52" borderId="385" applyNumberFormat="0" applyFont="0" applyAlignment="0" applyProtection="0"/>
    <xf numFmtId="0" fontId="19" fillId="52" borderId="385" applyNumberFormat="0" applyFont="0" applyAlignment="0" applyProtection="0"/>
    <xf numFmtId="0" fontId="1" fillId="20" borderId="0" applyNumberFormat="0" applyBorder="0" applyAlignment="0" applyProtection="0"/>
    <xf numFmtId="4" fontId="21" fillId="0" borderId="388" applyFill="0" applyBorder="0" applyProtection="0">
      <alignment horizontal="right" vertical="center"/>
    </xf>
    <xf numFmtId="0" fontId="18" fillId="27" borderId="390">
      <alignment horizontal="right" vertical="center"/>
    </xf>
    <xf numFmtId="4" fontId="21" fillId="0" borderId="388">
      <alignment horizontal="right" vertical="center"/>
    </xf>
    <xf numFmtId="0" fontId="21" fillId="0" borderId="388" applyNumberFormat="0" applyFill="0" applyAlignment="0" applyProtection="0"/>
    <xf numFmtId="0" fontId="36" fillId="36" borderId="384" applyNumberFormat="0" applyAlignment="0" applyProtection="0"/>
    <xf numFmtId="0" fontId="1" fillId="8" borderId="0" applyNumberFormat="0" applyBorder="0" applyAlignment="0" applyProtection="0"/>
    <xf numFmtId="49" fontId="21" fillId="0" borderId="389" applyNumberFormat="0" applyFont="0" applyFill="0" applyBorder="0" applyProtection="0">
      <alignment horizontal="left" vertical="center" indent="5"/>
    </xf>
    <xf numFmtId="0" fontId="49" fillId="49" borderId="386" applyNumberFormat="0" applyAlignment="0" applyProtection="0"/>
    <xf numFmtId="0" fontId="18" fillId="27" borderId="390">
      <alignment horizontal="right" vertical="center"/>
    </xf>
    <xf numFmtId="0" fontId="21" fillId="27" borderId="391">
      <alignment horizontal="left" vertical="center" wrapText="1" indent="2"/>
    </xf>
    <xf numFmtId="0" fontId="32" fillId="49" borderId="384" applyNumberFormat="0" applyAlignment="0" applyProtection="0"/>
    <xf numFmtId="4" fontId="18" fillId="27" borderId="388">
      <alignment horizontal="right" vertical="center"/>
    </xf>
    <xf numFmtId="0" fontId="1" fillId="17" borderId="0" applyNumberFormat="0" applyBorder="0" applyAlignment="0" applyProtection="0"/>
    <xf numFmtId="0" fontId="33" fillId="49" borderId="384" applyNumberFormat="0" applyAlignment="0" applyProtection="0"/>
    <xf numFmtId="0" fontId="36" fillId="36" borderId="384" applyNumberFormat="0" applyAlignment="0" applyProtection="0"/>
    <xf numFmtId="4" fontId="18" fillId="27" borderId="388">
      <alignment horizontal="right" vertical="center"/>
    </xf>
    <xf numFmtId="167" fontId="21" fillId="53" borderId="388" applyNumberFormat="0" applyFont="0" applyBorder="0" applyAlignment="0" applyProtection="0">
      <alignment horizontal="right" vertical="center"/>
    </xf>
    <xf numFmtId="4" fontId="18" fillId="27" borderId="399">
      <alignment horizontal="right" vertical="center"/>
    </xf>
    <xf numFmtId="0" fontId="1" fillId="5" borderId="0" applyNumberFormat="0" applyBorder="0" applyAlignment="0" applyProtection="0"/>
    <xf numFmtId="0" fontId="21" fillId="25" borderId="389">
      <alignment horizontal="left" vertical="center"/>
    </xf>
    <xf numFmtId="0" fontId="52" fillId="0" borderId="387" applyNumberFormat="0" applyFill="0" applyAlignment="0" applyProtection="0"/>
    <xf numFmtId="0" fontId="1" fillId="17" borderId="0" applyNumberFormat="0" applyBorder="0" applyAlignment="0" applyProtection="0"/>
    <xf numFmtId="0" fontId="37" fillId="0" borderId="387" applyNumberFormat="0" applyFill="0" applyAlignment="0" applyProtection="0"/>
    <xf numFmtId="0" fontId="33" fillId="49" borderId="384" applyNumberFormat="0" applyAlignment="0" applyProtection="0"/>
    <xf numFmtId="0" fontId="21" fillId="26" borderId="388"/>
    <xf numFmtId="0" fontId="5" fillId="4" borderId="1" applyNumberFormat="0" applyAlignment="0" applyProtection="0"/>
    <xf numFmtId="0" fontId="45" fillId="36" borderId="384" applyNumberFormat="0" applyAlignment="0" applyProtection="0"/>
    <xf numFmtId="0" fontId="52" fillId="0" borderId="387" applyNumberFormat="0" applyFill="0" applyAlignment="0" applyProtection="0"/>
    <xf numFmtId="4" fontId="18" fillId="27" borderId="388">
      <alignment horizontal="right" vertical="center"/>
    </xf>
    <xf numFmtId="0" fontId="52" fillId="0" borderId="387" applyNumberFormat="0" applyFill="0" applyAlignment="0" applyProtection="0"/>
    <xf numFmtId="49" fontId="21" fillId="0" borderId="388" applyNumberFormat="0" applyFont="0" applyFill="0" applyBorder="0" applyProtection="0">
      <alignment horizontal="left" vertical="center" indent="2"/>
    </xf>
    <xf numFmtId="0" fontId="52" fillId="0" borderId="387" applyNumberFormat="0" applyFill="0" applyAlignment="0" applyProtection="0"/>
    <xf numFmtId="0" fontId="8" fillId="0" borderId="3" applyNumberFormat="0" applyFill="0" applyAlignment="0" applyProtection="0"/>
    <xf numFmtId="0" fontId="18" fillId="25" borderId="388">
      <alignment horizontal="right" vertical="center"/>
    </xf>
    <xf numFmtId="0" fontId="9" fillId="7" borderId="0" applyNumberFormat="0" applyBorder="0" applyAlignment="0" applyProtection="0"/>
    <xf numFmtId="0" fontId="9" fillId="7" borderId="0" applyNumberFormat="0" applyBorder="0" applyAlignment="0" applyProtection="0"/>
    <xf numFmtId="0" fontId="1" fillId="21" borderId="0" applyNumberFormat="0" applyBorder="0" applyAlignment="0" applyProtection="0"/>
    <xf numFmtId="4" fontId="21" fillId="0" borderId="388" applyFill="0" applyBorder="0" applyProtection="0">
      <alignment horizontal="right" vertical="center"/>
    </xf>
    <xf numFmtId="49" fontId="21" fillId="0" borderId="388" applyNumberFormat="0" applyFont="0" applyFill="0" applyBorder="0" applyProtection="0">
      <alignment horizontal="left" vertical="center" indent="2"/>
    </xf>
    <xf numFmtId="0" fontId="21" fillId="26" borderId="388"/>
    <xf numFmtId="4" fontId="18" fillId="27" borderId="388">
      <alignment horizontal="right" vertical="center"/>
    </xf>
    <xf numFmtId="0" fontId="33" fillId="49" borderId="384" applyNumberFormat="0" applyAlignment="0" applyProtection="0"/>
    <xf numFmtId="0" fontId="1" fillId="6" borderId="0" applyNumberFormat="0" applyBorder="0" applyAlignment="0" applyProtection="0"/>
    <xf numFmtId="0" fontId="49" fillId="49" borderId="386" applyNumberFormat="0" applyAlignment="0" applyProtection="0"/>
    <xf numFmtId="0" fontId="21" fillId="26" borderId="388"/>
    <xf numFmtId="0" fontId="21" fillId="0" borderId="391">
      <alignment horizontal="left" vertical="center" wrapText="1" indent="2"/>
    </xf>
    <xf numFmtId="0" fontId="21" fillId="27" borderId="391">
      <alignment horizontal="left" vertical="center" wrapText="1" indent="2"/>
    </xf>
    <xf numFmtId="49" fontId="21" fillId="0" borderId="389" applyNumberFormat="0" applyFont="0" applyFill="0" applyBorder="0" applyProtection="0">
      <alignment horizontal="left" vertical="center" indent="5"/>
    </xf>
    <xf numFmtId="0" fontId="45" fillId="36" borderId="384" applyNumberFormat="0" applyAlignment="0" applyProtection="0"/>
    <xf numFmtId="0" fontId="52" fillId="0" borderId="387" applyNumberFormat="0" applyFill="0" applyAlignment="0" applyProtection="0"/>
    <xf numFmtId="0" fontId="49" fillId="49" borderId="386" applyNumberFormat="0" applyAlignment="0" applyProtection="0"/>
    <xf numFmtId="0" fontId="32" fillId="49" borderId="384" applyNumberFormat="0" applyAlignment="0" applyProtection="0"/>
    <xf numFmtId="4" fontId="18" fillId="27" borderId="390">
      <alignment horizontal="right" vertical="center"/>
    </xf>
    <xf numFmtId="0" fontId="37" fillId="0" borderId="387" applyNumberFormat="0" applyFill="0" applyAlignment="0" applyProtection="0"/>
    <xf numFmtId="4" fontId="18" fillId="27" borderId="389">
      <alignment horizontal="right" vertical="center"/>
    </xf>
    <xf numFmtId="4" fontId="18" fillId="27" borderId="388">
      <alignment horizontal="right" vertical="center"/>
    </xf>
    <xf numFmtId="49" fontId="20" fillId="0" borderId="388" applyNumberFormat="0" applyFill="0" applyBorder="0" applyProtection="0">
      <alignment horizontal="left" vertical="center"/>
    </xf>
    <xf numFmtId="0" fontId="21" fillId="0" borderId="391">
      <alignment horizontal="left" vertical="center" wrapText="1" indent="2"/>
    </xf>
    <xf numFmtId="0" fontId="9" fillId="19" borderId="0" applyNumberFormat="0" applyBorder="0" applyAlignment="0" applyProtection="0"/>
    <xf numFmtId="0" fontId="45" fillId="36" borderId="384" applyNumberFormat="0" applyAlignment="0" applyProtection="0"/>
    <xf numFmtId="0" fontId="1" fillId="20" borderId="0" applyNumberFormat="0" applyBorder="0" applyAlignment="0" applyProtection="0"/>
    <xf numFmtId="0" fontId="23" fillId="25" borderId="388">
      <alignment horizontal="right" vertical="center"/>
    </xf>
    <xf numFmtId="0" fontId="21" fillId="25" borderId="389">
      <alignment horizontal="left" vertical="center"/>
    </xf>
    <xf numFmtId="4" fontId="21" fillId="26" borderId="388"/>
    <xf numFmtId="0" fontId="21" fillId="26" borderId="388"/>
    <xf numFmtId="0" fontId="32" fillId="49" borderId="384" applyNumberFormat="0" applyAlignment="0" applyProtection="0"/>
    <xf numFmtId="0" fontId="52" fillId="0" borderId="387" applyNumberFormat="0" applyFill="0" applyAlignment="0" applyProtection="0"/>
    <xf numFmtId="167" fontId="21" fillId="53" borderId="388" applyNumberFormat="0" applyFont="0" applyBorder="0" applyAlignment="0" applyProtection="0">
      <alignment horizontal="right" vertical="center"/>
    </xf>
    <xf numFmtId="0" fontId="49" fillId="49" borderId="386" applyNumberFormat="0" applyAlignment="0" applyProtection="0"/>
    <xf numFmtId="0" fontId="27" fillId="52" borderId="385" applyNumberFormat="0" applyFont="0" applyAlignment="0" applyProtection="0"/>
    <xf numFmtId="0" fontId="19" fillId="52" borderId="385" applyNumberFormat="0" applyFont="0" applyAlignment="0" applyProtection="0"/>
    <xf numFmtId="0" fontId="36" fillId="36" borderId="384" applyNumberFormat="0" applyAlignment="0" applyProtection="0"/>
    <xf numFmtId="0" fontId="1" fillId="18" borderId="0" applyNumberFormat="0" applyBorder="0" applyAlignment="0" applyProtection="0"/>
    <xf numFmtId="0" fontId="32" fillId="49" borderId="384" applyNumberFormat="0" applyAlignment="0" applyProtection="0"/>
    <xf numFmtId="0" fontId="32" fillId="49" borderId="384" applyNumberFormat="0" applyAlignment="0" applyProtection="0"/>
    <xf numFmtId="0" fontId="18" fillId="27" borderId="389">
      <alignment horizontal="right" vertical="center"/>
    </xf>
    <xf numFmtId="0" fontId="27" fillId="52" borderId="385" applyNumberFormat="0" applyFont="0" applyAlignment="0" applyProtection="0"/>
    <xf numFmtId="0" fontId="1" fillId="15" borderId="0" applyNumberFormat="0" applyBorder="0" applyAlignment="0" applyProtection="0"/>
    <xf numFmtId="0" fontId="19" fillId="52" borderId="394" applyNumberFormat="0" applyFont="0" applyAlignment="0" applyProtection="0"/>
    <xf numFmtId="4" fontId="21" fillId="0" borderId="388" applyFill="0" applyBorder="0" applyProtection="0">
      <alignment horizontal="right" vertical="center"/>
    </xf>
    <xf numFmtId="0" fontId="21" fillId="0" borderId="388" applyNumberFormat="0" applyFill="0" applyAlignment="0" applyProtection="0"/>
    <xf numFmtId="0" fontId="32" fillId="49" borderId="384" applyNumberFormat="0" applyAlignment="0" applyProtection="0"/>
    <xf numFmtId="0" fontId="52" fillId="0" borderId="387" applyNumberFormat="0" applyFill="0" applyAlignment="0" applyProtection="0"/>
    <xf numFmtId="0" fontId="45" fillId="36" borderId="384" applyNumberFormat="0" applyAlignment="0" applyProtection="0"/>
    <xf numFmtId="0" fontId="1" fillId="12" borderId="0" applyNumberFormat="0" applyBorder="0" applyAlignment="0" applyProtection="0"/>
    <xf numFmtId="0" fontId="1" fillId="8" borderId="0" applyNumberFormat="0" applyBorder="0" applyAlignment="0" applyProtection="0"/>
    <xf numFmtId="0" fontId="33" fillId="49" borderId="384" applyNumberFormat="0" applyAlignment="0" applyProtection="0"/>
    <xf numFmtId="0" fontId="45" fillId="36" borderId="384" applyNumberFormat="0" applyAlignment="0" applyProtection="0"/>
    <xf numFmtId="4" fontId="21" fillId="0" borderId="388" applyFill="0" applyBorder="0" applyProtection="0">
      <alignment horizontal="right" vertical="center"/>
    </xf>
    <xf numFmtId="0" fontId="18" fillId="27" borderId="388">
      <alignment horizontal="right" vertical="center"/>
    </xf>
    <xf numFmtId="49" fontId="20" fillId="0" borderId="388" applyNumberFormat="0" applyFill="0" applyBorder="0" applyProtection="0">
      <alignment horizontal="left" vertical="center"/>
    </xf>
    <xf numFmtId="0" fontId="52" fillId="0" borderId="387" applyNumberFormat="0" applyFill="0" applyAlignment="0" applyProtection="0"/>
    <xf numFmtId="0" fontId="21" fillId="0" borderId="391">
      <alignment horizontal="left" vertical="center" wrapText="1" indent="2"/>
    </xf>
    <xf numFmtId="0" fontId="21" fillId="0" borderId="391">
      <alignment horizontal="left" vertical="center" wrapText="1" indent="2"/>
    </xf>
    <xf numFmtId="0" fontId="1" fillId="15" borderId="0" applyNumberFormat="0" applyBorder="0" applyAlignment="0" applyProtection="0"/>
    <xf numFmtId="4" fontId="21" fillId="0" borderId="388" applyFill="0" applyBorder="0" applyProtection="0">
      <alignment horizontal="right" vertical="center"/>
    </xf>
    <xf numFmtId="0" fontId="23" fillId="25" borderId="388">
      <alignment horizontal="right" vertical="center"/>
    </xf>
    <xf numFmtId="0" fontId="1" fillId="11" borderId="0" applyNumberFormat="0" applyBorder="0" applyAlignment="0" applyProtection="0"/>
    <xf numFmtId="167" fontId="21" fillId="53" borderId="388" applyNumberFormat="0" applyFont="0" applyBorder="0" applyAlignment="0" applyProtection="0">
      <alignment horizontal="right" vertical="center"/>
    </xf>
    <xf numFmtId="167" fontId="21" fillId="53" borderId="388" applyNumberFormat="0" applyFont="0" applyBorder="0" applyAlignment="0" applyProtection="0">
      <alignment horizontal="right" vertical="center"/>
    </xf>
    <xf numFmtId="4" fontId="21" fillId="0" borderId="388">
      <alignment horizontal="right" vertical="center"/>
    </xf>
    <xf numFmtId="0" fontId="1" fillId="21" borderId="0" applyNumberFormat="0" applyBorder="0" applyAlignment="0" applyProtection="0"/>
    <xf numFmtId="4" fontId="18" fillId="27" borderId="390">
      <alignment horizontal="right" vertical="center"/>
    </xf>
    <xf numFmtId="4" fontId="18" fillId="25" borderId="388">
      <alignment horizontal="right" vertical="center"/>
    </xf>
    <xf numFmtId="0" fontId="52" fillId="0" borderId="387" applyNumberFormat="0" applyFill="0" applyAlignment="0" applyProtection="0"/>
    <xf numFmtId="0" fontId="52" fillId="0" borderId="387" applyNumberFormat="0" applyFill="0" applyAlignment="0" applyProtection="0"/>
    <xf numFmtId="0" fontId="9" fillId="7" borderId="0" applyNumberFormat="0" applyBorder="0" applyAlignment="0" applyProtection="0"/>
    <xf numFmtId="0" fontId="21" fillId="27" borderId="391">
      <alignment horizontal="left" vertical="center" wrapText="1" indent="2"/>
    </xf>
    <xf numFmtId="0" fontId="1" fillId="18" borderId="0" applyNumberFormat="0" applyBorder="0" applyAlignment="0" applyProtection="0"/>
    <xf numFmtId="0" fontId="21" fillId="25" borderId="389">
      <alignment horizontal="left" vertical="center"/>
    </xf>
    <xf numFmtId="0" fontId="21" fillId="27" borderId="391">
      <alignment horizontal="left" vertical="center" wrapText="1" indent="2"/>
    </xf>
    <xf numFmtId="49" fontId="20" fillId="0" borderId="388" applyNumberFormat="0" applyFill="0" applyBorder="0" applyProtection="0">
      <alignment horizontal="left" vertical="center"/>
    </xf>
    <xf numFmtId="0" fontId="52" fillId="0" borderId="387" applyNumberFormat="0" applyFill="0" applyAlignment="0" applyProtection="0"/>
    <xf numFmtId="0" fontId="21" fillId="26" borderId="388"/>
    <xf numFmtId="0" fontId="21" fillId="0" borderId="391">
      <alignment horizontal="left" vertical="center" wrapText="1" indent="2"/>
    </xf>
    <xf numFmtId="0" fontId="21" fillId="25" borderId="389">
      <alignment horizontal="left" vertical="center"/>
    </xf>
    <xf numFmtId="4" fontId="21" fillId="0" borderId="388">
      <alignment horizontal="right" vertical="center"/>
    </xf>
    <xf numFmtId="0" fontId="18" fillId="27" borderId="389">
      <alignment horizontal="right" vertical="center"/>
    </xf>
    <xf numFmtId="4" fontId="23" fillId="25" borderId="388">
      <alignment horizontal="right" vertical="center"/>
    </xf>
    <xf numFmtId="4" fontId="21" fillId="0" borderId="388">
      <alignment horizontal="right" vertical="center"/>
    </xf>
    <xf numFmtId="4" fontId="18" fillId="27" borderId="388">
      <alignment horizontal="right" vertical="center"/>
    </xf>
    <xf numFmtId="0" fontId="45" fillId="36" borderId="384" applyNumberFormat="0" applyAlignment="0" applyProtection="0"/>
    <xf numFmtId="0" fontId="1" fillId="5" borderId="0" applyNumberFormat="0" applyBorder="0" applyAlignment="0" applyProtection="0"/>
    <xf numFmtId="0" fontId="18" fillId="27" borderId="389">
      <alignment horizontal="right" vertical="center"/>
    </xf>
    <xf numFmtId="0" fontId="21" fillId="27" borderId="391">
      <alignment horizontal="left" vertical="center" wrapText="1" indent="2"/>
    </xf>
    <xf numFmtId="0" fontId="21" fillId="0" borderId="391">
      <alignment horizontal="left" vertical="center" wrapText="1" indent="2"/>
    </xf>
    <xf numFmtId="0" fontId="52" fillId="0" borderId="387" applyNumberFormat="0" applyFill="0" applyAlignment="0" applyProtection="0"/>
    <xf numFmtId="167" fontId="21" fillId="53" borderId="388" applyNumberFormat="0" applyFont="0" applyBorder="0" applyAlignment="0" applyProtection="0">
      <alignment horizontal="right" vertical="center"/>
    </xf>
    <xf numFmtId="0" fontId="30" fillId="49" borderId="386" applyNumberFormat="0" applyAlignment="0" applyProtection="0"/>
    <xf numFmtId="0" fontId="30" fillId="49" borderId="386" applyNumberFormat="0" applyAlignment="0" applyProtection="0"/>
    <xf numFmtId="0" fontId="21" fillId="27" borderId="391">
      <alignment horizontal="left" vertical="center" wrapText="1" indent="2"/>
    </xf>
    <xf numFmtId="0" fontId="18" fillId="27" borderId="398">
      <alignment horizontal="right" vertical="center"/>
    </xf>
    <xf numFmtId="0" fontId="1" fillId="12" borderId="0" applyNumberFormat="0" applyBorder="0" applyAlignment="0" applyProtection="0"/>
    <xf numFmtId="0" fontId="27" fillId="52" borderId="385" applyNumberFormat="0" applyFont="0" applyAlignment="0" applyProtection="0"/>
    <xf numFmtId="0" fontId="37" fillId="0" borderId="387" applyNumberFormat="0" applyFill="0" applyAlignment="0" applyProtection="0"/>
    <xf numFmtId="4" fontId="21" fillId="0" borderId="388">
      <alignment horizontal="right" vertical="center"/>
    </xf>
    <xf numFmtId="4" fontId="18" fillId="27" borderId="388">
      <alignment horizontal="right" vertical="center"/>
    </xf>
    <xf numFmtId="0" fontId="33" fillId="49" borderId="384" applyNumberFormat="0" applyAlignment="0" applyProtection="0"/>
    <xf numFmtId="0" fontId="45" fillId="36" borderId="384" applyNumberFormat="0" applyAlignment="0" applyProtection="0"/>
    <xf numFmtId="0" fontId="45" fillId="36" borderId="384" applyNumberFormat="0" applyAlignment="0" applyProtection="0"/>
    <xf numFmtId="0" fontId="1" fillId="12" borderId="0" applyNumberFormat="0" applyBorder="0" applyAlignment="0" applyProtection="0"/>
    <xf numFmtId="4" fontId="23" fillId="25" borderId="397">
      <alignment horizontal="right" vertical="center"/>
    </xf>
    <xf numFmtId="0" fontId="21" fillId="0" borderId="388">
      <alignment horizontal="right" vertical="center"/>
    </xf>
    <xf numFmtId="4" fontId="21" fillId="0" borderId="388" applyFill="0" applyBorder="0" applyProtection="0">
      <alignment horizontal="right" vertical="center"/>
    </xf>
    <xf numFmtId="4" fontId="21" fillId="0" borderId="388" applyFill="0" applyBorder="0" applyProtection="0">
      <alignment horizontal="right" vertical="center"/>
    </xf>
    <xf numFmtId="167" fontId="21" fillId="53" borderId="388" applyNumberFormat="0" applyFont="0" applyBorder="0" applyAlignment="0" applyProtection="0">
      <alignment horizontal="right" vertical="center"/>
    </xf>
    <xf numFmtId="0" fontId="21" fillId="0" borderId="388">
      <alignment horizontal="right" vertical="center"/>
    </xf>
    <xf numFmtId="49" fontId="21" fillId="0" borderId="388" applyNumberFormat="0" applyFont="0" applyFill="0" applyBorder="0" applyProtection="0">
      <alignment horizontal="left" vertical="center" indent="2"/>
    </xf>
    <xf numFmtId="0" fontId="21" fillId="0" borderId="388" applyNumberFormat="0" applyFill="0" applyAlignment="0" applyProtection="0"/>
    <xf numFmtId="4" fontId="21" fillId="26" borderId="388"/>
    <xf numFmtId="0" fontId="49" fillId="49" borderId="386" applyNumberFormat="0" applyAlignment="0" applyProtection="0"/>
    <xf numFmtId="0" fontId="37" fillId="0" borderId="387" applyNumberFormat="0" applyFill="0" applyAlignment="0" applyProtection="0"/>
    <xf numFmtId="0" fontId="36" fillId="36" borderId="384" applyNumberFormat="0" applyAlignment="0" applyProtection="0"/>
    <xf numFmtId="0" fontId="49" fillId="49" borderId="386" applyNumberFormat="0" applyAlignment="0" applyProtection="0"/>
    <xf numFmtId="0" fontId="18" fillId="27" borderId="388">
      <alignment horizontal="right" vertical="center"/>
    </xf>
    <xf numFmtId="0" fontId="18" fillId="27" borderId="390">
      <alignment horizontal="right" vertical="center"/>
    </xf>
    <xf numFmtId="0" fontId="18" fillId="27" borderId="388">
      <alignment horizontal="right" vertical="center"/>
    </xf>
    <xf numFmtId="167" fontId="21" fillId="53" borderId="388" applyNumberFormat="0" applyFont="0" applyBorder="0" applyAlignment="0" applyProtection="0">
      <alignment horizontal="right" vertical="center"/>
    </xf>
    <xf numFmtId="0" fontId="21" fillId="0" borderId="391">
      <alignment horizontal="left" vertical="center" wrapText="1" indent="2"/>
    </xf>
    <xf numFmtId="4" fontId="21" fillId="0" borderId="388" applyFill="0" applyBorder="0" applyProtection="0">
      <alignment horizontal="right" vertical="center"/>
    </xf>
    <xf numFmtId="0" fontId="21" fillId="0" borderId="388">
      <alignment horizontal="right" vertical="center"/>
    </xf>
    <xf numFmtId="0" fontId="18" fillId="27" borderId="388">
      <alignment horizontal="right" vertical="center"/>
    </xf>
    <xf numFmtId="0" fontId="21" fillId="27" borderId="391">
      <alignment horizontal="left" vertical="center" wrapText="1" indent="2"/>
    </xf>
    <xf numFmtId="167" fontId="21" fillId="53" borderId="397" applyNumberFormat="0" applyFont="0" applyBorder="0" applyAlignment="0" applyProtection="0">
      <alignment horizontal="right" vertical="center"/>
    </xf>
    <xf numFmtId="4" fontId="18" fillId="27" borderId="388">
      <alignment horizontal="right" vertical="center"/>
    </xf>
    <xf numFmtId="0" fontId="33" fillId="49" borderId="384" applyNumberFormat="0" applyAlignment="0" applyProtection="0"/>
    <xf numFmtId="0" fontId="18" fillId="27" borderId="388">
      <alignment horizontal="right" vertical="center"/>
    </xf>
    <xf numFmtId="0" fontId="18" fillId="27" borderId="388">
      <alignment horizontal="right" vertical="center"/>
    </xf>
    <xf numFmtId="0" fontId="18" fillId="25" borderId="388">
      <alignment horizontal="right" vertical="center"/>
    </xf>
    <xf numFmtId="0" fontId="18" fillId="27" borderId="390">
      <alignment horizontal="right" vertical="center"/>
    </xf>
    <xf numFmtId="0" fontId="49" fillId="49" borderId="386" applyNumberFormat="0" applyAlignment="0" applyProtection="0"/>
    <xf numFmtId="0" fontId="37" fillId="0" borderId="387" applyNumberFormat="0" applyFill="0" applyAlignment="0" applyProtection="0"/>
    <xf numFmtId="49" fontId="21" fillId="0" borderId="388" applyNumberFormat="0" applyFont="0" applyFill="0" applyBorder="0" applyProtection="0">
      <alignment horizontal="left" vertical="center" indent="2"/>
    </xf>
    <xf numFmtId="0" fontId="52" fillId="0" borderId="387" applyNumberFormat="0" applyFill="0" applyAlignment="0" applyProtection="0"/>
    <xf numFmtId="0" fontId="9" fillId="16" borderId="0" applyNumberFormat="0" applyBorder="0" applyAlignment="0" applyProtection="0"/>
    <xf numFmtId="0" fontId="23" fillId="25" borderId="388">
      <alignment horizontal="right" vertical="center"/>
    </xf>
    <xf numFmtId="49" fontId="21" fillId="0" borderId="388" applyNumberFormat="0" applyFont="0" applyFill="0" applyBorder="0" applyProtection="0">
      <alignment horizontal="left" vertical="center" indent="2"/>
    </xf>
    <xf numFmtId="0" fontId="1" fillId="17" borderId="0" applyNumberFormat="0" applyBorder="0" applyAlignment="0" applyProtection="0"/>
    <xf numFmtId="0" fontId="30" fillId="49" borderId="386" applyNumberFormat="0" applyAlignment="0" applyProtection="0"/>
    <xf numFmtId="4" fontId="18" fillId="27" borderId="388">
      <alignment horizontal="right" vertical="center"/>
    </xf>
    <xf numFmtId="4" fontId="23" fillId="25" borderId="388">
      <alignment horizontal="right" vertical="center"/>
    </xf>
    <xf numFmtId="0" fontId="21" fillId="26" borderId="388"/>
    <xf numFmtId="0" fontId="33" fillId="49" borderId="384" applyNumberFormat="0" applyAlignment="0" applyProtection="0"/>
    <xf numFmtId="0" fontId="21" fillId="0" borderId="388">
      <alignment horizontal="right" vertical="center"/>
    </xf>
    <xf numFmtId="0" fontId="37" fillId="0" borderId="387" applyNumberFormat="0" applyFill="0" applyAlignment="0" applyProtection="0"/>
    <xf numFmtId="0" fontId="21" fillId="26" borderId="388"/>
    <xf numFmtId="4" fontId="21" fillId="0" borderId="388" applyFill="0" applyBorder="0" applyProtection="0">
      <alignment horizontal="right" vertical="center"/>
    </xf>
    <xf numFmtId="0" fontId="5" fillId="4" borderId="1" applyNumberFormat="0" applyAlignment="0" applyProtection="0"/>
    <xf numFmtId="4" fontId="18" fillId="27" borderId="390">
      <alignment horizontal="right" vertical="center"/>
    </xf>
    <xf numFmtId="4" fontId="18" fillId="25" borderId="388">
      <alignment horizontal="right" vertical="center"/>
    </xf>
    <xf numFmtId="0" fontId="36" fillId="36" borderId="384" applyNumberFormat="0" applyAlignment="0" applyProtection="0"/>
    <xf numFmtId="0" fontId="33" fillId="49" borderId="384" applyNumberFormat="0" applyAlignment="0" applyProtection="0"/>
    <xf numFmtId="0" fontId="21" fillId="0" borderId="391">
      <alignment horizontal="left" vertical="center" wrapText="1" indent="2"/>
    </xf>
    <xf numFmtId="0" fontId="23" fillId="25" borderId="388">
      <alignment horizontal="right" vertical="center"/>
    </xf>
    <xf numFmtId="0" fontId="36" fillId="36" borderId="384" applyNumberFormat="0" applyAlignment="0" applyProtection="0"/>
    <xf numFmtId="0" fontId="33" fillId="49" borderId="384" applyNumberFormat="0" applyAlignment="0" applyProtection="0"/>
    <xf numFmtId="4" fontId="21" fillId="0" borderId="388">
      <alignment horizontal="right" vertical="center"/>
    </xf>
    <xf numFmtId="0" fontId="21" fillId="27" borderId="391">
      <alignment horizontal="left" vertical="center" wrapText="1" indent="2"/>
    </xf>
    <xf numFmtId="0" fontId="21" fillId="0" borderId="391">
      <alignment horizontal="left" vertical="center" wrapText="1" indent="2"/>
    </xf>
    <xf numFmtId="0" fontId="49" fillId="49" borderId="386" applyNumberFormat="0" applyAlignment="0" applyProtection="0"/>
    <xf numFmtId="0" fontId="45" fillId="36" borderId="384" applyNumberFormat="0" applyAlignment="0" applyProtection="0"/>
    <xf numFmtId="0" fontId="32" fillId="49" borderId="384" applyNumberFormat="0" applyAlignment="0" applyProtection="0"/>
    <xf numFmtId="0" fontId="30" fillId="49" borderId="386" applyNumberFormat="0" applyAlignment="0" applyProtection="0"/>
    <xf numFmtId="0" fontId="18" fillId="27" borderId="390">
      <alignment horizontal="right" vertical="center"/>
    </xf>
    <xf numFmtId="0" fontId="23" fillId="25" borderId="388">
      <alignment horizontal="right" vertical="center"/>
    </xf>
    <xf numFmtId="4" fontId="18" fillId="25" borderId="388">
      <alignment horizontal="right" vertical="center"/>
    </xf>
    <xf numFmtId="4" fontId="18" fillId="27" borderId="388">
      <alignment horizontal="right" vertical="center"/>
    </xf>
    <xf numFmtId="49" fontId="21" fillId="0" borderId="389" applyNumberFormat="0" applyFont="0" applyFill="0" applyBorder="0" applyProtection="0">
      <alignment horizontal="left" vertical="center" indent="5"/>
    </xf>
    <xf numFmtId="4" fontId="21" fillId="0" borderId="388" applyFill="0" applyBorder="0" applyProtection="0">
      <alignment horizontal="right" vertical="center"/>
    </xf>
    <xf numFmtId="4" fontId="18" fillId="25" borderId="388">
      <alignment horizontal="right" vertical="center"/>
    </xf>
    <xf numFmtId="0" fontId="45" fillId="36" borderId="384" applyNumberFormat="0" applyAlignment="0" applyProtection="0"/>
    <xf numFmtId="0" fontId="36" fillId="36" borderId="384" applyNumberFormat="0" applyAlignment="0" applyProtection="0"/>
    <xf numFmtId="0" fontId="32" fillId="49" borderId="384" applyNumberFormat="0" applyAlignment="0" applyProtection="0"/>
    <xf numFmtId="0" fontId="21" fillId="27" borderId="391">
      <alignment horizontal="left" vertical="center" wrapText="1" indent="2"/>
    </xf>
    <xf numFmtId="0" fontId="21" fillId="0" borderId="391">
      <alignment horizontal="left" vertical="center" wrapText="1" indent="2"/>
    </xf>
    <xf numFmtId="0" fontId="21" fillId="27" borderId="391">
      <alignment horizontal="left" vertical="center" wrapText="1" indent="2"/>
    </xf>
    <xf numFmtId="0" fontId="21" fillId="0" borderId="391">
      <alignment horizontal="left" vertical="center" wrapText="1" indent="2"/>
    </xf>
    <xf numFmtId="4" fontId="18" fillId="27" borderId="389">
      <alignment horizontal="right" vertical="center"/>
    </xf>
    <xf numFmtId="0" fontId="18" fillId="25" borderId="388">
      <alignment horizontal="right" vertical="center"/>
    </xf>
    <xf numFmtId="4" fontId="23" fillId="25" borderId="388">
      <alignment horizontal="right" vertical="center"/>
    </xf>
    <xf numFmtId="0" fontId="18" fillId="27" borderId="388">
      <alignment horizontal="right" vertical="center"/>
    </xf>
    <xf numFmtId="4" fontId="18" fillId="25" borderId="388">
      <alignment horizontal="right" vertical="center"/>
    </xf>
    <xf numFmtId="0" fontId="23" fillId="25" borderId="388">
      <alignment horizontal="right" vertical="center"/>
    </xf>
    <xf numFmtId="0" fontId="45" fillId="36" borderId="384" applyNumberFormat="0" applyAlignment="0" applyProtection="0"/>
    <xf numFmtId="4" fontId="21" fillId="26" borderId="388"/>
    <xf numFmtId="0" fontId="52" fillId="0" borderId="387" applyNumberFormat="0" applyFill="0" applyAlignment="0" applyProtection="0"/>
    <xf numFmtId="4" fontId="18" fillId="27" borderId="397">
      <alignment horizontal="right" vertical="center"/>
    </xf>
    <xf numFmtId="0" fontId="45" fillId="36" borderId="384" applyNumberFormat="0" applyAlignment="0" applyProtection="0"/>
    <xf numFmtId="4" fontId="18" fillId="27" borderId="388">
      <alignment horizontal="right" vertical="center"/>
    </xf>
    <xf numFmtId="0" fontId="18" fillId="27" borderId="399">
      <alignment horizontal="right" vertical="center"/>
    </xf>
    <xf numFmtId="0" fontId="21" fillId="0" borderId="388" applyNumberFormat="0" applyFill="0" applyAlignment="0" applyProtection="0"/>
    <xf numFmtId="0" fontId="33" fillId="49" borderId="384" applyNumberFormat="0" applyAlignment="0" applyProtection="0"/>
    <xf numFmtId="0" fontId="1" fillId="11" borderId="0" applyNumberFormat="0" applyBorder="0" applyAlignment="0" applyProtection="0"/>
    <xf numFmtId="0" fontId="45" fillId="36" borderId="384" applyNumberFormat="0" applyAlignment="0" applyProtection="0"/>
    <xf numFmtId="0" fontId="21" fillId="27" borderId="391">
      <alignment horizontal="left" vertical="center" wrapText="1" indent="2"/>
    </xf>
    <xf numFmtId="0" fontId="32" fillId="49" borderId="384" applyNumberFormat="0" applyAlignment="0" applyProtection="0"/>
    <xf numFmtId="4" fontId="21" fillId="0" borderId="388" applyFill="0" applyBorder="0" applyProtection="0">
      <alignment horizontal="right" vertical="center"/>
    </xf>
    <xf numFmtId="0" fontId="45" fillId="36" borderId="384" applyNumberFormat="0" applyAlignment="0" applyProtection="0"/>
    <xf numFmtId="4" fontId="18" fillId="25" borderId="397">
      <alignment horizontal="right" vertical="center"/>
    </xf>
    <xf numFmtId="0" fontId="33" fillId="49" borderId="384" applyNumberFormat="0" applyAlignment="0" applyProtection="0"/>
    <xf numFmtId="0" fontId="1" fillId="11" borderId="0" applyNumberFormat="0" applyBorder="0" applyAlignment="0" applyProtection="0"/>
    <xf numFmtId="0" fontId="1" fillId="14" borderId="0" applyNumberFormat="0" applyBorder="0" applyAlignment="0" applyProtection="0"/>
    <xf numFmtId="0" fontId="32" fillId="49" borderId="384" applyNumberFormat="0" applyAlignment="0" applyProtection="0"/>
    <xf numFmtId="0" fontId="18" fillId="27" borderId="388">
      <alignment horizontal="right" vertical="center"/>
    </xf>
    <xf numFmtId="0" fontId="52" fillId="0" borderId="387" applyNumberFormat="0" applyFill="0" applyAlignment="0" applyProtection="0"/>
    <xf numFmtId="0" fontId="9" fillId="13" borderId="0" applyNumberFormat="0" applyBorder="0" applyAlignment="0" applyProtection="0"/>
    <xf numFmtId="0" fontId="18" fillId="27" borderId="388">
      <alignment horizontal="right" vertical="center"/>
    </xf>
    <xf numFmtId="4" fontId="18" fillId="25" borderId="397">
      <alignment horizontal="right" vertical="center"/>
    </xf>
    <xf numFmtId="4" fontId="21" fillId="0" borderId="388" applyFill="0" applyBorder="0" applyProtection="0">
      <alignment horizontal="right" vertical="center"/>
    </xf>
    <xf numFmtId="0" fontId="21" fillId="25" borderId="389">
      <alignment horizontal="left" vertical="center"/>
    </xf>
    <xf numFmtId="4" fontId="18" fillId="27" borderId="390">
      <alignment horizontal="right" vertical="center"/>
    </xf>
    <xf numFmtId="0" fontId="1" fillId="6" borderId="0" applyNumberFormat="0" applyBorder="0" applyAlignment="0" applyProtection="0"/>
    <xf numFmtId="0" fontId="45" fillId="36" borderId="384" applyNumberFormat="0" applyAlignment="0" applyProtection="0"/>
    <xf numFmtId="0" fontId="21" fillId="27" borderId="400">
      <alignment horizontal="left" vertical="center" wrapText="1" indent="2"/>
    </xf>
    <xf numFmtId="0" fontId="45" fillId="36" borderId="384" applyNumberFormat="0" applyAlignment="0" applyProtection="0"/>
    <xf numFmtId="49" fontId="20" fillId="0" borderId="397" applyNumberFormat="0" applyFill="0" applyBorder="0" applyProtection="0">
      <alignment horizontal="left" vertical="center"/>
    </xf>
    <xf numFmtId="0" fontId="52" fillId="0" borderId="387" applyNumberFormat="0" applyFill="0" applyAlignment="0" applyProtection="0"/>
    <xf numFmtId="0" fontId="21" fillId="0" borderId="391">
      <alignment horizontal="left" vertical="center" wrapText="1" indent="2"/>
    </xf>
    <xf numFmtId="0" fontId="33" fillId="49" borderId="384" applyNumberFormat="0" applyAlignment="0" applyProtection="0"/>
    <xf numFmtId="4" fontId="23" fillId="25" borderId="388">
      <alignment horizontal="right" vertical="center"/>
    </xf>
    <xf numFmtId="0" fontId="27" fillId="52" borderId="394" applyNumberFormat="0" applyFont="0" applyAlignment="0" applyProtection="0"/>
    <xf numFmtId="0" fontId="21" fillId="0" borderId="391">
      <alignment horizontal="left" vertical="center" wrapText="1" indent="2"/>
    </xf>
    <xf numFmtId="0" fontId="49" fillId="49" borderId="386" applyNumberFormat="0" applyAlignment="0" applyProtection="0"/>
    <xf numFmtId="0" fontId="21" fillId="0" borderId="391">
      <alignment horizontal="left" vertical="center" wrapText="1" indent="2"/>
    </xf>
    <xf numFmtId="4" fontId="18" fillId="27" borderId="388">
      <alignment horizontal="right" vertical="center"/>
    </xf>
    <xf numFmtId="0" fontId="32" fillId="49" borderId="384" applyNumberFormat="0" applyAlignment="0" applyProtection="0"/>
    <xf numFmtId="0" fontId="45" fillId="36" borderId="384" applyNumberFormat="0" applyAlignment="0" applyProtection="0"/>
    <xf numFmtId="4" fontId="18" fillId="27" borderId="389">
      <alignment horizontal="right" vertical="center"/>
    </xf>
    <xf numFmtId="49" fontId="20" fillId="0" borderId="388" applyNumberFormat="0" applyFill="0" applyBorder="0" applyProtection="0">
      <alignment horizontal="left" vertical="center"/>
    </xf>
    <xf numFmtId="4" fontId="18" fillId="25" borderId="388">
      <alignment horizontal="right" vertical="center"/>
    </xf>
    <xf numFmtId="4" fontId="18" fillId="27" borderId="390">
      <alignment horizontal="right" vertical="center"/>
    </xf>
    <xf numFmtId="4" fontId="18" fillId="27" borderId="388">
      <alignment horizontal="right" vertical="center"/>
    </xf>
    <xf numFmtId="4" fontId="23" fillId="25" borderId="388">
      <alignment horizontal="right" vertical="center"/>
    </xf>
    <xf numFmtId="49" fontId="20" fillId="0" borderId="388" applyNumberFormat="0" applyFill="0" applyBorder="0" applyProtection="0">
      <alignment horizontal="left" vertical="center"/>
    </xf>
    <xf numFmtId="0" fontId="1" fillId="21" borderId="0" applyNumberFormat="0" applyBorder="0" applyAlignment="0" applyProtection="0"/>
    <xf numFmtId="0" fontId="1" fillId="5" borderId="0" applyNumberFormat="0" applyBorder="0" applyAlignment="0" applyProtection="0"/>
    <xf numFmtId="49" fontId="21" fillId="0" borderId="388" applyNumberFormat="0" applyFont="0" applyFill="0" applyBorder="0" applyProtection="0">
      <alignment horizontal="left" vertical="center" indent="2"/>
    </xf>
    <xf numFmtId="4" fontId="18" fillId="27" borderId="389">
      <alignment horizontal="right" vertical="center"/>
    </xf>
    <xf numFmtId="0" fontId="21" fillId="0" borderId="388">
      <alignment horizontal="right" vertical="center"/>
    </xf>
    <xf numFmtId="0" fontId="21" fillId="25" borderId="389">
      <alignment horizontal="left" vertical="center"/>
    </xf>
    <xf numFmtId="0" fontId="21" fillId="0" borderId="388">
      <alignment horizontal="right" vertical="center"/>
    </xf>
    <xf numFmtId="0" fontId="18" fillId="25" borderId="388">
      <alignment horizontal="right" vertical="center"/>
    </xf>
    <xf numFmtId="4" fontId="18" fillId="27" borderId="389">
      <alignment horizontal="right" vertical="center"/>
    </xf>
    <xf numFmtId="0" fontId="18" fillId="25" borderId="388">
      <alignment horizontal="right" vertical="center"/>
    </xf>
    <xf numFmtId="0" fontId="49" fillId="49" borderId="386" applyNumberFormat="0" applyAlignment="0" applyProtection="0"/>
    <xf numFmtId="0" fontId="27" fillId="52" borderId="385" applyNumberFormat="0" applyFont="0" applyAlignment="0" applyProtection="0"/>
    <xf numFmtId="49" fontId="21" fillId="0" borderId="389" applyNumberFormat="0" applyFont="0" applyFill="0" applyBorder="0" applyProtection="0">
      <alignment horizontal="left" vertical="center" indent="5"/>
    </xf>
    <xf numFmtId="4" fontId="18" fillId="27" borderId="388">
      <alignment horizontal="right" vertical="center"/>
    </xf>
    <xf numFmtId="0" fontId="33" fillId="49" borderId="384" applyNumberFormat="0" applyAlignment="0" applyProtection="0"/>
    <xf numFmtId="4" fontId="18" fillId="27" borderId="388">
      <alignment horizontal="right" vertical="center"/>
    </xf>
    <xf numFmtId="0" fontId="36" fillId="36" borderId="384" applyNumberFormat="0" applyAlignment="0" applyProtection="0"/>
    <xf numFmtId="0" fontId="9" fillId="22" borderId="0" applyNumberFormat="0" applyBorder="0" applyAlignment="0" applyProtection="0"/>
    <xf numFmtId="0" fontId="9" fillId="19" borderId="0" applyNumberFormat="0" applyBorder="0" applyAlignment="0" applyProtection="0"/>
    <xf numFmtId="49" fontId="21" fillId="0" borderId="389" applyNumberFormat="0" applyFont="0" applyFill="0" applyBorder="0" applyProtection="0">
      <alignment horizontal="left" vertical="center" indent="5"/>
    </xf>
    <xf numFmtId="0" fontId="30" fillId="49" borderId="386" applyNumberFormat="0" applyAlignment="0" applyProtection="0"/>
    <xf numFmtId="0" fontId="27" fillId="52" borderId="385" applyNumberFormat="0" applyFont="0" applyAlignment="0" applyProtection="0"/>
    <xf numFmtId="49" fontId="21" fillId="0" borderId="389" applyNumberFormat="0" applyFont="0" applyFill="0" applyBorder="0" applyProtection="0">
      <alignment horizontal="left" vertical="center" indent="5"/>
    </xf>
    <xf numFmtId="4" fontId="21" fillId="0" borderId="388" applyFill="0" applyBorder="0" applyProtection="0">
      <alignment horizontal="right" vertical="center"/>
    </xf>
    <xf numFmtId="0" fontId="18" fillId="27" borderId="388">
      <alignment horizontal="right" vertical="center"/>
    </xf>
    <xf numFmtId="0" fontId="6" fillId="0" borderId="0" applyNumberFormat="0" applyFill="0" applyBorder="0" applyAlignment="0" applyProtection="0"/>
    <xf numFmtId="0" fontId="21" fillId="0" borderId="391">
      <alignment horizontal="left" vertical="center" wrapText="1" indent="2"/>
    </xf>
    <xf numFmtId="0" fontId="21" fillId="26" borderId="388"/>
    <xf numFmtId="4" fontId="18" fillId="27" borderId="388">
      <alignment horizontal="right" vertical="center"/>
    </xf>
    <xf numFmtId="0" fontId="1" fillId="12" borderId="0" applyNumberFormat="0" applyBorder="0" applyAlignment="0" applyProtection="0"/>
    <xf numFmtId="0" fontId="1" fillId="9" borderId="0" applyNumberFormat="0" applyBorder="0" applyAlignment="0" applyProtection="0"/>
    <xf numFmtId="0" fontId="18" fillId="27" borderId="388">
      <alignment horizontal="right" vertical="center"/>
    </xf>
    <xf numFmtId="0" fontId="1" fillId="15" borderId="0" applyNumberFormat="0" applyBorder="0" applyAlignment="0" applyProtection="0"/>
    <xf numFmtId="0" fontId="18" fillId="27" borderId="388">
      <alignment horizontal="right" vertical="center"/>
    </xf>
    <xf numFmtId="0" fontId="21" fillId="0" borderId="388">
      <alignment horizontal="right" vertical="center"/>
    </xf>
    <xf numFmtId="0" fontId="33" fillId="49" borderId="384" applyNumberFormat="0" applyAlignment="0" applyProtection="0"/>
    <xf numFmtId="0" fontId="33" fillId="49" borderId="384" applyNumberFormat="0" applyAlignment="0" applyProtection="0"/>
    <xf numFmtId="0" fontId="18" fillId="27" borderId="388">
      <alignment horizontal="right" vertical="center"/>
    </xf>
    <xf numFmtId="0" fontId="1" fillId="14" borderId="0" applyNumberFormat="0" applyBorder="0" applyAlignment="0" applyProtection="0"/>
    <xf numFmtId="0" fontId="52" fillId="0" borderId="387" applyNumberFormat="0" applyFill="0" applyAlignment="0" applyProtection="0"/>
    <xf numFmtId="0" fontId="37" fillId="0" borderId="387" applyNumberFormat="0" applyFill="0" applyAlignment="0" applyProtection="0"/>
    <xf numFmtId="0" fontId="9" fillId="22" borderId="0" applyNumberFormat="0" applyBorder="0" applyAlignment="0" applyProtection="0"/>
    <xf numFmtId="0" fontId="37" fillId="0" borderId="387" applyNumberFormat="0" applyFill="0" applyAlignment="0" applyProtection="0"/>
    <xf numFmtId="4" fontId="21" fillId="0" borderId="388">
      <alignment horizontal="right" vertical="center"/>
    </xf>
    <xf numFmtId="0" fontId="27" fillId="52" borderId="385" applyNumberFormat="0" applyFont="0" applyAlignment="0" applyProtection="0"/>
    <xf numFmtId="0" fontId="27" fillId="52" borderId="385" applyNumberFormat="0" applyFont="0" applyAlignment="0" applyProtection="0"/>
    <xf numFmtId="4" fontId="23" fillId="25" borderId="388">
      <alignment horizontal="right" vertical="center"/>
    </xf>
    <xf numFmtId="0" fontId="23" fillId="25" borderId="388">
      <alignment horizontal="right" vertical="center"/>
    </xf>
    <xf numFmtId="0" fontId="21" fillId="0" borderId="391">
      <alignment horizontal="left" vertical="center" wrapText="1" indent="2"/>
    </xf>
    <xf numFmtId="0" fontId="49" fillId="49" borderId="386" applyNumberFormat="0" applyAlignment="0" applyProtection="0"/>
    <xf numFmtId="4" fontId="21" fillId="26" borderId="388"/>
    <xf numFmtId="0" fontId="30" fillId="49" borderId="386" applyNumberFormat="0" applyAlignment="0" applyProtection="0"/>
    <xf numFmtId="0" fontId="21" fillId="26" borderId="388"/>
    <xf numFmtId="0" fontId="18" fillId="25" borderId="388">
      <alignment horizontal="right" vertical="center"/>
    </xf>
    <xf numFmtId="0" fontId="23" fillId="25" borderId="388">
      <alignment horizontal="right" vertical="center"/>
    </xf>
    <xf numFmtId="4" fontId="18" fillId="27" borderId="390">
      <alignment horizontal="right" vertical="center"/>
    </xf>
    <xf numFmtId="0" fontId="21" fillId="27" borderId="391">
      <alignment horizontal="left" vertical="center" wrapText="1" indent="2"/>
    </xf>
    <xf numFmtId="0" fontId="45" fillId="36" borderId="384" applyNumberFormat="0" applyAlignment="0" applyProtection="0"/>
    <xf numFmtId="0" fontId="45" fillId="36" borderId="384" applyNumberFormat="0" applyAlignment="0" applyProtection="0"/>
    <xf numFmtId="0" fontId="33" fillId="49" borderId="384" applyNumberFormat="0" applyAlignment="0" applyProtection="0"/>
    <xf numFmtId="0" fontId="45" fillId="36" borderId="384" applyNumberFormat="0" applyAlignment="0" applyProtection="0"/>
    <xf numFmtId="0" fontId="7" fillId="0" borderId="0" applyNumberFormat="0" applyFill="0" applyBorder="0" applyAlignment="0" applyProtection="0"/>
    <xf numFmtId="0" fontId="52" fillId="0" borderId="396" applyNumberFormat="0" applyFill="0" applyAlignment="0" applyProtection="0"/>
    <xf numFmtId="0" fontId="33" fillId="49" borderId="384" applyNumberFormat="0" applyAlignment="0" applyProtection="0"/>
    <xf numFmtId="0" fontId="37" fillId="0" borderId="387" applyNumberFormat="0" applyFill="0" applyAlignment="0" applyProtection="0"/>
    <xf numFmtId="0" fontId="1" fillId="6" borderId="0" applyNumberFormat="0" applyBorder="0" applyAlignment="0" applyProtection="0"/>
    <xf numFmtId="0" fontId="18" fillId="25" borderId="397">
      <alignment horizontal="right" vertical="center"/>
    </xf>
    <xf numFmtId="0" fontId="27" fillId="52" borderId="385" applyNumberFormat="0" applyFont="0" applyAlignment="0" applyProtection="0"/>
    <xf numFmtId="0" fontId="18" fillId="27" borderId="388">
      <alignment horizontal="right" vertical="center"/>
    </xf>
    <xf numFmtId="0" fontId="32" fillId="49" borderId="393" applyNumberFormat="0" applyAlignment="0" applyProtection="0"/>
    <xf numFmtId="0" fontId="37" fillId="0" borderId="387" applyNumberFormat="0" applyFill="0" applyAlignment="0" applyProtection="0"/>
    <xf numFmtId="0" fontId="27" fillId="52" borderId="385" applyNumberFormat="0" applyFont="0" applyAlignment="0" applyProtection="0"/>
    <xf numFmtId="0" fontId="19" fillId="52" borderId="394" applyNumberFormat="0" applyFont="0" applyAlignment="0" applyProtection="0"/>
    <xf numFmtId="0" fontId="32" fillId="49" borderId="384" applyNumberFormat="0" applyAlignment="0" applyProtection="0"/>
    <xf numFmtId="0" fontId="37" fillId="0" borderId="387" applyNumberFormat="0" applyFill="0" applyAlignment="0" applyProtection="0"/>
    <xf numFmtId="4" fontId="18" fillId="27" borderId="390">
      <alignment horizontal="right" vertical="center"/>
    </xf>
    <xf numFmtId="0" fontId="7" fillId="0" borderId="0" applyNumberFormat="0" applyFill="0" applyBorder="0" applyAlignment="0" applyProtection="0"/>
    <xf numFmtId="0" fontId="30" fillId="49" borderId="386" applyNumberFormat="0" applyAlignment="0" applyProtection="0"/>
    <xf numFmtId="4" fontId="18" fillId="27" borderId="388">
      <alignment horizontal="right" vertical="center"/>
    </xf>
    <xf numFmtId="4" fontId="18" fillId="27" borderId="390">
      <alignment horizontal="right" vertical="center"/>
    </xf>
    <xf numFmtId="4" fontId="23" fillId="25" borderId="388">
      <alignment horizontal="right" vertical="center"/>
    </xf>
    <xf numFmtId="0" fontId="49" fillId="49" borderId="386" applyNumberFormat="0" applyAlignment="0" applyProtection="0"/>
    <xf numFmtId="0" fontId="9" fillId="13" borderId="0" applyNumberFormat="0" applyBorder="0" applyAlignment="0" applyProtection="0"/>
    <xf numFmtId="0" fontId="27" fillId="52" borderId="385" applyNumberFormat="0" applyFont="0" applyAlignment="0" applyProtection="0"/>
    <xf numFmtId="0" fontId="21" fillId="0" borderId="397">
      <alignment horizontal="right" vertical="center"/>
    </xf>
    <xf numFmtId="0" fontId="21" fillId="0" borderId="388" applyNumberFormat="0" applyFill="0" applyAlignment="0" applyProtection="0"/>
    <xf numFmtId="49" fontId="21" fillId="0" borderId="389" applyNumberFormat="0" applyFont="0" applyFill="0" applyBorder="0" applyProtection="0">
      <alignment horizontal="left" vertical="center" indent="5"/>
    </xf>
    <xf numFmtId="0" fontId="33" fillId="49" borderId="384" applyNumberFormat="0" applyAlignment="0" applyProtection="0"/>
    <xf numFmtId="0" fontId="33" fillId="49" borderId="384" applyNumberFormat="0" applyAlignment="0" applyProtection="0"/>
    <xf numFmtId="0" fontId="21" fillId="0" borderId="388" applyNumberFormat="0" applyFill="0" applyAlignment="0" applyProtection="0"/>
    <xf numFmtId="0" fontId="21" fillId="0" borderId="391">
      <alignment horizontal="left" vertical="center" wrapText="1" indent="2"/>
    </xf>
    <xf numFmtId="0" fontId="33" fillId="49" borderId="384" applyNumberFormat="0" applyAlignment="0" applyProtection="0"/>
    <xf numFmtId="0" fontId="32" fillId="49" borderId="384" applyNumberFormat="0" applyAlignment="0" applyProtection="0"/>
    <xf numFmtId="0" fontId="36" fillId="36" borderId="384" applyNumberFormat="0" applyAlignment="0" applyProtection="0"/>
    <xf numFmtId="0" fontId="9" fillId="10" borderId="0" applyNumberFormat="0" applyBorder="0" applyAlignment="0" applyProtection="0"/>
    <xf numFmtId="0" fontId="52" fillId="0" borderId="387" applyNumberFormat="0" applyFill="0" applyAlignment="0" applyProtection="0"/>
    <xf numFmtId="0" fontId="1" fillId="17" borderId="0" applyNumberFormat="0" applyBorder="0" applyAlignment="0" applyProtection="0"/>
    <xf numFmtId="4" fontId="21" fillId="26" borderId="388"/>
    <xf numFmtId="0" fontId="33" fillId="49" borderId="384" applyNumberFormat="0" applyAlignment="0" applyProtection="0"/>
    <xf numFmtId="0" fontId="33" fillId="49" borderId="384" applyNumberFormat="0" applyAlignment="0" applyProtection="0"/>
    <xf numFmtId="0" fontId="45" fillId="36" borderId="384" applyNumberFormat="0" applyAlignment="0" applyProtection="0"/>
    <xf numFmtId="0" fontId="37" fillId="0" borderId="387" applyNumberFormat="0" applyFill="0" applyAlignment="0" applyProtection="0"/>
    <xf numFmtId="0" fontId="52" fillId="0" borderId="387" applyNumberFormat="0" applyFill="0" applyAlignment="0" applyProtection="0"/>
    <xf numFmtId="0" fontId="52" fillId="0" borderId="387" applyNumberFormat="0" applyFill="0" applyAlignment="0" applyProtection="0"/>
    <xf numFmtId="49" fontId="21" fillId="0" borderId="398" applyNumberFormat="0" applyFont="0" applyFill="0" applyBorder="0" applyProtection="0">
      <alignment horizontal="left" vertical="center" indent="5"/>
    </xf>
    <xf numFmtId="0" fontId="18" fillId="25" borderId="388">
      <alignment horizontal="right" vertical="center"/>
    </xf>
    <xf numFmtId="4" fontId="18" fillId="25" borderId="397">
      <alignment horizontal="right" vertical="center"/>
    </xf>
    <xf numFmtId="49" fontId="20" fillId="0" borderId="388" applyNumberFormat="0" applyFill="0" applyBorder="0" applyProtection="0">
      <alignment horizontal="left" vertical="center"/>
    </xf>
    <xf numFmtId="0" fontId="18" fillId="25" borderId="388">
      <alignment horizontal="right" vertical="center"/>
    </xf>
    <xf numFmtId="0" fontId="27" fillId="52" borderId="385" applyNumberFormat="0" applyFont="0" applyAlignment="0" applyProtection="0"/>
    <xf numFmtId="0" fontId="21" fillId="27" borderId="391">
      <alignment horizontal="left" vertical="center" wrapText="1" indent="2"/>
    </xf>
    <xf numFmtId="0" fontId="32" fillId="49" borderId="384" applyNumberFormat="0" applyAlignment="0" applyProtection="0"/>
    <xf numFmtId="0" fontId="45" fillId="36" borderId="384" applyNumberFormat="0" applyAlignment="0" applyProtection="0"/>
    <xf numFmtId="0" fontId="9" fillId="19" borderId="0" applyNumberFormat="0" applyBorder="0" applyAlignment="0" applyProtection="0"/>
    <xf numFmtId="0" fontId="52" fillId="0" borderId="387" applyNumberFormat="0" applyFill="0" applyAlignment="0" applyProtection="0"/>
    <xf numFmtId="0" fontId="1" fillId="20" borderId="0" applyNumberFormat="0" applyBorder="0" applyAlignment="0" applyProtection="0"/>
    <xf numFmtId="0" fontId="9" fillId="16" borderId="0" applyNumberFormat="0" applyBorder="0" applyAlignment="0" applyProtection="0"/>
    <xf numFmtId="0" fontId="19" fillId="52" borderId="385" applyNumberFormat="0" applyFont="0" applyAlignment="0" applyProtection="0"/>
    <xf numFmtId="0" fontId="9" fillId="13" borderId="0" applyNumberFormat="0" applyBorder="0" applyAlignment="0" applyProtection="0"/>
    <xf numFmtId="0" fontId="52" fillId="0" borderId="387" applyNumberFormat="0" applyFill="0" applyAlignment="0" applyProtection="0"/>
    <xf numFmtId="0" fontId="21" fillId="0" borderId="388">
      <alignment horizontal="right" vertical="center"/>
    </xf>
    <xf numFmtId="0" fontId="1" fillId="11" borderId="0" applyNumberFormat="0" applyBorder="0" applyAlignment="0" applyProtection="0"/>
    <xf numFmtId="49" fontId="20" fillId="0" borderId="388" applyNumberFormat="0" applyFill="0" applyBorder="0" applyProtection="0">
      <alignment horizontal="left" vertical="center"/>
    </xf>
    <xf numFmtId="0" fontId="52" fillId="0" borderId="387" applyNumberFormat="0" applyFill="0" applyAlignment="0" applyProtection="0"/>
    <xf numFmtId="4" fontId="18" fillId="27" borderId="388">
      <alignment horizontal="right" vertical="center"/>
    </xf>
    <xf numFmtId="0" fontId="32" fillId="49" borderId="384" applyNumberFormat="0" applyAlignment="0" applyProtection="0"/>
    <xf numFmtId="0" fontId="37" fillId="0" borderId="387" applyNumberFormat="0" applyFill="0" applyAlignment="0" applyProtection="0"/>
    <xf numFmtId="4" fontId="18" fillId="27" borderId="390">
      <alignment horizontal="right" vertical="center"/>
    </xf>
    <xf numFmtId="4" fontId="18" fillId="25" borderId="397">
      <alignment horizontal="right" vertical="center"/>
    </xf>
    <xf numFmtId="4" fontId="21" fillId="26" borderId="388"/>
    <xf numFmtId="4" fontId="18" fillId="27" borderId="389">
      <alignment horizontal="right" vertical="center"/>
    </xf>
    <xf numFmtId="0" fontId="4" fillId="4" borderId="2" applyNumberFormat="0" applyAlignment="0" applyProtection="0"/>
    <xf numFmtId="0" fontId="18" fillId="27" borderId="389">
      <alignment horizontal="right" vertical="center"/>
    </xf>
    <xf numFmtId="4" fontId="18" fillId="25" borderId="388">
      <alignment horizontal="right" vertical="center"/>
    </xf>
    <xf numFmtId="0" fontId="19" fillId="52" borderId="385" applyNumberFormat="0" applyFont="0" applyAlignment="0" applyProtection="0"/>
    <xf numFmtId="0" fontId="27" fillId="52" borderId="385" applyNumberFormat="0" applyFont="0" applyAlignment="0" applyProtection="0"/>
    <xf numFmtId="49" fontId="21" fillId="0" borderId="388" applyNumberFormat="0" applyFont="0" applyFill="0" applyBorder="0" applyProtection="0">
      <alignment horizontal="left" vertical="center" indent="2"/>
    </xf>
    <xf numFmtId="4" fontId="18" fillId="27" borderId="388">
      <alignment horizontal="right" vertical="center"/>
    </xf>
    <xf numFmtId="0" fontId="49" fillId="49" borderId="386" applyNumberFormat="0" applyAlignment="0" applyProtection="0"/>
    <xf numFmtId="0" fontId="18" fillId="27" borderId="388">
      <alignment horizontal="right" vertical="center"/>
    </xf>
    <xf numFmtId="0" fontId="21" fillId="0" borderId="391">
      <alignment horizontal="left" vertical="center" wrapText="1" indent="2"/>
    </xf>
    <xf numFmtId="0" fontId="33" fillId="49" borderId="384" applyNumberFormat="0" applyAlignment="0" applyProtection="0"/>
    <xf numFmtId="0" fontId="23" fillId="25" borderId="388">
      <alignment horizontal="right" vertical="center"/>
    </xf>
    <xf numFmtId="0" fontId="23" fillId="25" borderId="388">
      <alignment horizontal="right" vertical="center"/>
    </xf>
    <xf numFmtId="0" fontId="52" fillId="0" borderId="387" applyNumberFormat="0" applyFill="0" applyAlignment="0" applyProtection="0"/>
    <xf numFmtId="0" fontId="37" fillId="0" borderId="387" applyNumberFormat="0" applyFill="0" applyAlignment="0" applyProtection="0"/>
    <xf numFmtId="0" fontId="4" fillId="4" borderId="2" applyNumberFormat="0" applyAlignment="0" applyProtection="0"/>
    <xf numFmtId="4" fontId="21" fillId="0" borderId="388" applyFill="0" applyBorder="0" applyProtection="0">
      <alignment horizontal="right" vertical="center"/>
    </xf>
    <xf numFmtId="4" fontId="21" fillId="26" borderId="397"/>
    <xf numFmtId="0" fontId="19" fillId="52" borderId="394" applyNumberFormat="0" applyFont="0" applyAlignment="0" applyProtection="0"/>
    <xf numFmtId="0" fontId="49" fillId="49" borderId="386" applyNumberFormat="0" applyAlignment="0" applyProtection="0"/>
    <xf numFmtId="4" fontId="18" fillId="27" borderId="390">
      <alignment horizontal="right" vertical="center"/>
    </xf>
    <xf numFmtId="0" fontId="33" fillId="49" borderId="384" applyNumberFormat="0" applyAlignment="0" applyProtection="0"/>
    <xf numFmtId="0" fontId="33" fillId="49" borderId="384" applyNumberFormat="0" applyAlignment="0" applyProtection="0"/>
    <xf numFmtId="4" fontId="18" fillId="25" borderId="388">
      <alignment horizontal="right" vertical="center"/>
    </xf>
    <xf numFmtId="0" fontId="21" fillId="0" borderId="388" applyNumberFormat="0" applyFill="0" applyAlignment="0" applyProtection="0"/>
    <xf numFmtId="0" fontId="36" fillId="36" borderId="384" applyNumberFormat="0" applyAlignment="0" applyProtection="0"/>
    <xf numFmtId="0" fontId="8" fillId="0" borderId="3" applyNumberFormat="0" applyFill="0" applyAlignment="0" applyProtection="0"/>
    <xf numFmtId="4" fontId="21" fillId="26" borderId="388"/>
    <xf numFmtId="0" fontId="30" fillId="49" borderId="386" applyNumberFormat="0" applyAlignment="0" applyProtection="0"/>
    <xf numFmtId="0" fontId="27" fillId="52" borderId="385" applyNumberFormat="0" applyFont="0" applyAlignment="0" applyProtection="0"/>
    <xf numFmtId="0" fontId="21" fillId="27" borderId="391">
      <alignment horizontal="left" vertical="center" wrapText="1" indent="2"/>
    </xf>
    <xf numFmtId="4" fontId="18" fillId="25" borderId="388">
      <alignment horizontal="right" vertical="center"/>
    </xf>
    <xf numFmtId="0" fontId="30" fillId="49" borderId="386" applyNumberFormat="0" applyAlignment="0" applyProtection="0"/>
    <xf numFmtId="0" fontId="52" fillId="0" borderId="387" applyNumberFormat="0" applyFill="0" applyAlignment="0" applyProtection="0"/>
    <xf numFmtId="0" fontId="18" fillId="27" borderId="389">
      <alignment horizontal="right" vertical="center"/>
    </xf>
    <xf numFmtId="4" fontId="18" fillId="25" borderId="388">
      <alignment horizontal="right" vertical="center"/>
    </xf>
    <xf numFmtId="0" fontId="45" fillId="36" borderId="384" applyNumberFormat="0" applyAlignment="0" applyProtection="0"/>
    <xf numFmtId="0" fontId="18" fillId="25" borderId="388">
      <alignment horizontal="right" vertical="center"/>
    </xf>
    <xf numFmtId="0" fontId="21" fillId="27" borderId="391">
      <alignment horizontal="left" vertical="center" wrapText="1" indent="2"/>
    </xf>
    <xf numFmtId="0" fontId="18" fillId="27" borderId="397">
      <alignment horizontal="right" vertical="center"/>
    </xf>
    <xf numFmtId="0" fontId="18" fillId="27" borderId="388">
      <alignment horizontal="right" vertical="center"/>
    </xf>
    <xf numFmtId="0" fontId="1" fillId="8" borderId="0" applyNumberFormat="0" applyBorder="0" applyAlignment="0" applyProtection="0"/>
    <xf numFmtId="0" fontId="49" fillId="49" borderId="386" applyNumberFormat="0" applyAlignment="0" applyProtection="0"/>
    <xf numFmtId="4" fontId="23" fillId="25" borderId="388">
      <alignment horizontal="right" vertical="center"/>
    </xf>
    <xf numFmtId="0" fontId="33" fillId="49" borderId="384" applyNumberFormat="0" applyAlignment="0" applyProtection="0"/>
    <xf numFmtId="49" fontId="20" fillId="0" borderId="388" applyNumberFormat="0" applyFill="0" applyBorder="0" applyProtection="0">
      <alignment horizontal="left" vertical="center"/>
    </xf>
    <xf numFmtId="0" fontId="18" fillId="27" borderId="397">
      <alignment horizontal="right" vertical="center"/>
    </xf>
    <xf numFmtId="0" fontId="18" fillId="25" borderId="388">
      <alignment horizontal="right" vertical="center"/>
    </xf>
    <xf numFmtId="0" fontId="23" fillId="25" borderId="388">
      <alignment horizontal="right" vertical="center"/>
    </xf>
    <xf numFmtId="0" fontId="18" fillId="27" borderId="389">
      <alignment horizontal="right" vertical="center"/>
    </xf>
    <xf numFmtId="4" fontId="23" fillId="25" borderId="388">
      <alignment horizontal="right" vertical="center"/>
    </xf>
    <xf numFmtId="0" fontId="21" fillId="0" borderId="388" applyNumberFormat="0" applyFill="0" applyAlignment="0" applyProtection="0"/>
    <xf numFmtId="0" fontId="45" fillId="36" borderId="384" applyNumberFormat="0" applyAlignment="0" applyProtection="0"/>
    <xf numFmtId="0" fontId="18" fillId="27" borderId="388">
      <alignment horizontal="right" vertical="center"/>
    </xf>
    <xf numFmtId="0" fontId="18" fillId="25" borderId="388">
      <alignment horizontal="right" vertical="center"/>
    </xf>
    <xf numFmtId="4" fontId="18" fillId="27" borderId="388">
      <alignment horizontal="right" vertical="center"/>
    </xf>
    <xf numFmtId="0" fontId="52" fillId="0" borderId="387" applyNumberFormat="0" applyFill="0" applyAlignment="0" applyProtection="0"/>
    <xf numFmtId="0" fontId="21" fillId="0" borderId="400">
      <alignment horizontal="left" vertical="center" wrapText="1" indent="2"/>
    </xf>
    <xf numFmtId="4" fontId="18" fillId="27" borderId="388">
      <alignment horizontal="right" vertical="center"/>
    </xf>
    <xf numFmtId="49" fontId="21" fillId="0" borderId="397" applyNumberFormat="0" applyFont="0" applyFill="0" applyBorder="0" applyProtection="0">
      <alignment horizontal="left" vertical="center" indent="2"/>
    </xf>
    <xf numFmtId="0" fontId="18" fillId="27" borderId="388">
      <alignment horizontal="right" vertical="center"/>
    </xf>
    <xf numFmtId="0" fontId="1" fillId="18" borderId="0" applyNumberFormat="0" applyBorder="0" applyAlignment="0" applyProtection="0"/>
    <xf numFmtId="0" fontId="23" fillId="25" borderId="388">
      <alignment horizontal="right" vertical="center"/>
    </xf>
    <xf numFmtId="0" fontId="18" fillId="27" borderId="388">
      <alignment horizontal="right" vertical="center"/>
    </xf>
    <xf numFmtId="49" fontId="20" fillId="0" borderId="388" applyNumberFormat="0" applyFill="0" applyBorder="0" applyProtection="0">
      <alignment horizontal="left" vertical="center"/>
    </xf>
    <xf numFmtId="0" fontId="36" fillId="36" borderId="384" applyNumberFormat="0" applyAlignment="0" applyProtection="0"/>
    <xf numFmtId="0" fontId="18" fillId="27" borderId="388">
      <alignment horizontal="right" vertical="center"/>
    </xf>
    <xf numFmtId="4" fontId="18" fillId="27" borderId="399">
      <alignment horizontal="right" vertical="center"/>
    </xf>
    <xf numFmtId="0" fontId="23" fillId="25" borderId="388">
      <alignment horizontal="right" vertical="center"/>
    </xf>
    <xf numFmtId="0" fontId="18" fillId="27" borderId="388">
      <alignment horizontal="right" vertical="center"/>
    </xf>
    <xf numFmtId="0" fontId="1" fillId="14" borderId="0" applyNumberFormat="0" applyBorder="0" applyAlignment="0" applyProtection="0"/>
    <xf numFmtId="0" fontId="52" fillId="0" borderId="387" applyNumberFormat="0" applyFill="0" applyAlignment="0" applyProtection="0"/>
    <xf numFmtId="0" fontId="1" fillId="8" borderId="0" applyNumberFormat="0" applyBorder="0" applyAlignment="0" applyProtection="0"/>
    <xf numFmtId="0" fontId="27" fillId="52" borderId="385" applyNumberFormat="0" applyFont="0" applyAlignment="0" applyProtection="0"/>
    <xf numFmtId="4" fontId="21" fillId="0" borderId="388" applyFill="0" applyBorder="0" applyProtection="0">
      <alignment horizontal="right" vertical="center"/>
    </xf>
    <xf numFmtId="4" fontId="18" fillId="27" borderId="388">
      <alignment horizontal="right" vertical="center"/>
    </xf>
    <xf numFmtId="0" fontId="36" fillId="36" borderId="384" applyNumberFormat="0" applyAlignment="0" applyProtection="0"/>
    <xf numFmtId="4" fontId="21" fillId="26" borderId="388"/>
    <xf numFmtId="0" fontId="18" fillId="25" borderId="388">
      <alignment horizontal="right" vertical="center"/>
    </xf>
    <xf numFmtId="0" fontId="21" fillId="25" borderId="389">
      <alignment horizontal="left" vertical="center"/>
    </xf>
    <xf numFmtId="0" fontId="9" fillId="16" borderId="0" applyNumberFormat="0" applyBorder="0" applyAlignment="0" applyProtection="0"/>
    <xf numFmtId="4" fontId="18" fillId="25" borderId="388">
      <alignment horizontal="right" vertical="center"/>
    </xf>
    <xf numFmtId="0" fontId="52" fillId="0" borderId="387" applyNumberFormat="0" applyFill="0" applyAlignment="0" applyProtection="0"/>
    <xf numFmtId="4" fontId="21" fillId="0" borderId="388">
      <alignment horizontal="right" vertical="center"/>
    </xf>
    <xf numFmtId="0" fontId="32" fillId="49" borderId="384" applyNumberFormat="0" applyAlignment="0" applyProtection="0"/>
    <xf numFmtId="0" fontId="1" fillId="21" borderId="0" applyNumberFormat="0" applyBorder="0" applyAlignment="0" applyProtection="0"/>
    <xf numFmtId="0" fontId="9" fillId="16" borderId="0" applyNumberFormat="0" applyBorder="0" applyAlignment="0" applyProtection="0"/>
    <xf numFmtId="0" fontId="21" fillId="0" borderId="388">
      <alignment horizontal="right" vertical="center"/>
    </xf>
    <xf numFmtId="0" fontId="19" fillId="52" borderId="385" applyNumberFormat="0" applyFont="0" applyAlignment="0" applyProtection="0"/>
    <xf numFmtId="0" fontId="45" fillId="36" borderId="384" applyNumberFormat="0" applyAlignment="0" applyProtection="0"/>
    <xf numFmtId="0" fontId="21" fillId="27" borderId="400">
      <alignment horizontal="left" vertical="center" wrapText="1" indent="2"/>
    </xf>
    <xf numFmtId="4" fontId="18" fillId="25" borderId="388">
      <alignment horizontal="right" vertical="center"/>
    </xf>
    <xf numFmtId="0" fontId="21" fillId="27" borderId="391">
      <alignment horizontal="left" vertical="center" wrapText="1" indent="2"/>
    </xf>
    <xf numFmtId="0" fontId="19" fillId="52" borderId="385" applyNumberFormat="0" applyFont="0" applyAlignment="0" applyProtection="0"/>
    <xf numFmtId="0" fontId="21" fillId="26" borderId="388"/>
    <xf numFmtId="0" fontId="32" fillId="49" borderId="384" applyNumberFormat="0" applyAlignment="0" applyProtection="0"/>
    <xf numFmtId="167" fontId="21" fillId="53" borderId="388" applyNumberFormat="0" applyFont="0" applyBorder="0" applyAlignment="0" applyProtection="0">
      <alignment horizontal="right" vertical="center"/>
    </xf>
    <xf numFmtId="4" fontId="23" fillId="25" borderId="388">
      <alignment horizontal="right" vertical="center"/>
    </xf>
    <xf numFmtId="4" fontId="18" fillId="25" borderId="388">
      <alignment horizontal="right" vertical="center"/>
    </xf>
    <xf numFmtId="0" fontId="18" fillId="27" borderId="390">
      <alignment horizontal="right" vertical="center"/>
    </xf>
    <xf numFmtId="4" fontId="18" fillId="27" borderId="389">
      <alignment horizontal="right" vertical="center"/>
    </xf>
    <xf numFmtId="4" fontId="18" fillId="27" borderId="390">
      <alignment horizontal="right" vertical="center"/>
    </xf>
    <xf numFmtId="49" fontId="21" fillId="0" borderId="388" applyNumberFormat="0" applyFont="0" applyFill="0" applyBorder="0" applyProtection="0">
      <alignment horizontal="left" vertical="center" indent="2"/>
    </xf>
    <xf numFmtId="49" fontId="21" fillId="0" borderId="388" applyNumberFormat="0" applyFont="0" applyFill="0" applyBorder="0" applyProtection="0">
      <alignment horizontal="left" vertical="center" indent="2"/>
    </xf>
    <xf numFmtId="0" fontId="32" fillId="49" borderId="384" applyNumberFormat="0" applyAlignment="0" applyProtection="0"/>
    <xf numFmtId="0" fontId="19" fillId="52" borderId="385" applyNumberFormat="0" applyFont="0" applyAlignment="0" applyProtection="0"/>
    <xf numFmtId="0" fontId="27" fillId="52" borderId="385" applyNumberFormat="0" applyFont="0" applyAlignment="0" applyProtection="0"/>
    <xf numFmtId="0" fontId="36" fillId="36" borderId="384" applyNumberFormat="0" applyAlignment="0" applyProtection="0"/>
    <xf numFmtId="0" fontId="1" fillId="5" borderId="0" applyNumberFormat="0" applyBorder="0" applyAlignment="0" applyProtection="0"/>
    <xf numFmtId="0" fontId="21" fillId="0" borderId="397" applyNumberFormat="0" applyFill="0" applyAlignment="0" applyProtection="0"/>
    <xf numFmtId="0" fontId="21" fillId="0" borderId="388" applyNumberFormat="0" applyFill="0" applyAlignment="0" applyProtection="0"/>
    <xf numFmtId="0" fontId="33" fillId="49" borderId="384" applyNumberFormat="0" applyAlignment="0" applyProtection="0"/>
    <xf numFmtId="0" fontId="32" fillId="49" borderId="384" applyNumberFormat="0" applyAlignment="0" applyProtection="0"/>
    <xf numFmtId="0" fontId="36" fillId="36" borderId="384" applyNumberFormat="0" applyAlignment="0" applyProtection="0"/>
    <xf numFmtId="0" fontId="21" fillId="26" borderId="388"/>
    <xf numFmtId="0" fontId="36" fillId="36" borderId="384" applyNumberFormat="0" applyAlignment="0" applyProtection="0"/>
    <xf numFmtId="0" fontId="18" fillId="27" borderId="390">
      <alignment horizontal="right" vertical="center"/>
    </xf>
    <xf numFmtId="0" fontId="18" fillId="27" borderId="388">
      <alignment horizontal="right" vertical="center"/>
    </xf>
    <xf numFmtId="0" fontId="52" fillId="0" borderId="387" applyNumberFormat="0" applyFill="0" applyAlignment="0" applyProtection="0"/>
    <xf numFmtId="0" fontId="23" fillId="25" borderId="388">
      <alignment horizontal="right" vertical="center"/>
    </xf>
    <xf numFmtId="0" fontId="45" fillId="36" borderId="384" applyNumberFormat="0" applyAlignment="0" applyProtection="0"/>
    <xf numFmtId="0" fontId="33" fillId="49" borderId="384" applyNumberFormat="0" applyAlignment="0" applyProtection="0"/>
    <xf numFmtId="0" fontId="21" fillId="25" borderId="389">
      <alignment horizontal="left" vertical="center"/>
    </xf>
    <xf numFmtId="0" fontId="1" fillId="12" borderId="0" applyNumberFormat="0" applyBorder="0" applyAlignment="0" applyProtection="0"/>
    <xf numFmtId="0" fontId="37" fillId="0" borderId="387" applyNumberFormat="0" applyFill="0" applyAlignment="0" applyProtection="0"/>
    <xf numFmtId="167" fontId="21" fillId="53" borderId="388" applyNumberFormat="0" applyFont="0" applyBorder="0" applyAlignment="0" applyProtection="0">
      <alignment horizontal="right" vertical="center"/>
    </xf>
    <xf numFmtId="49" fontId="21" fillId="0" borderId="388" applyNumberFormat="0" applyFont="0" applyFill="0" applyBorder="0" applyProtection="0">
      <alignment horizontal="left" vertical="center" indent="2"/>
    </xf>
    <xf numFmtId="0" fontId="36" fillId="36" borderId="384" applyNumberFormat="0" applyAlignment="0" applyProtection="0"/>
    <xf numFmtId="0" fontId="21" fillId="27" borderId="391">
      <alignment horizontal="left" vertical="center" wrapText="1" indent="2"/>
    </xf>
    <xf numFmtId="0" fontId="49" fillId="49" borderId="386" applyNumberFormat="0" applyAlignment="0" applyProtection="0"/>
    <xf numFmtId="0" fontId="18" fillId="27" borderId="390">
      <alignment horizontal="right" vertical="center"/>
    </xf>
    <xf numFmtId="0" fontId="36" fillId="36" borderId="384" applyNumberFormat="0" applyAlignment="0" applyProtection="0"/>
    <xf numFmtId="0" fontId="36" fillId="36" borderId="384" applyNumberFormat="0" applyAlignment="0" applyProtection="0"/>
    <xf numFmtId="0" fontId="1" fillId="9" borderId="0" applyNumberFormat="0" applyBorder="0" applyAlignment="0" applyProtection="0"/>
    <xf numFmtId="0" fontId="49" fillId="49" borderId="386" applyNumberFormat="0" applyAlignment="0" applyProtection="0"/>
    <xf numFmtId="0" fontId="49" fillId="49" borderId="386" applyNumberFormat="0" applyAlignment="0" applyProtection="0"/>
    <xf numFmtId="0" fontId="21" fillId="0" borderId="391">
      <alignment horizontal="left" vertical="center" wrapText="1" indent="2"/>
    </xf>
    <xf numFmtId="0" fontId="21" fillId="27" borderId="391">
      <alignment horizontal="left" vertical="center" wrapText="1" indent="2"/>
    </xf>
    <xf numFmtId="0" fontId="18" fillId="27" borderId="389">
      <alignment horizontal="right" vertical="center"/>
    </xf>
    <xf numFmtId="0" fontId="32" fillId="49" borderId="384" applyNumberFormat="0" applyAlignment="0" applyProtection="0"/>
    <xf numFmtId="0" fontId="37" fillId="0" borderId="387" applyNumberFormat="0" applyFill="0" applyAlignment="0" applyProtection="0"/>
    <xf numFmtId="0" fontId="49" fillId="49" borderId="386" applyNumberFormat="0" applyAlignment="0" applyProtection="0"/>
    <xf numFmtId="49" fontId="21" fillId="0" borderId="388" applyNumberFormat="0" applyFont="0" applyFill="0" applyBorder="0" applyProtection="0">
      <alignment horizontal="left" vertical="center" indent="2"/>
    </xf>
    <xf numFmtId="4" fontId="21" fillId="0" borderId="388" applyFill="0" applyBorder="0" applyProtection="0">
      <alignment horizontal="right" vertical="center"/>
    </xf>
    <xf numFmtId="167" fontId="21" fillId="53" borderId="388" applyNumberFormat="0" applyFont="0" applyBorder="0" applyAlignment="0" applyProtection="0">
      <alignment horizontal="right" vertical="center"/>
    </xf>
    <xf numFmtId="0" fontId="18" fillId="27" borderId="389">
      <alignment horizontal="right" vertical="center"/>
    </xf>
    <xf numFmtId="0" fontId="21" fillId="0" borderId="391">
      <alignment horizontal="left" vertical="center" wrapText="1" indent="2"/>
    </xf>
    <xf numFmtId="0" fontId="49" fillId="49" borderId="386" applyNumberFormat="0" applyAlignment="0" applyProtection="0"/>
    <xf numFmtId="0" fontId="18" fillId="27" borderId="390">
      <alignment horizontal="right" vertical="center"/>
    </xf>
    <xf numFmtId="0" fontId="36" fillId="36" borderId="384" applyNumberFormat="0" applyAlignment="0" applyProtection="0"/>
    <xf numFmtId="0" fontId="18" fillId="27" borderId="390">
      <alignment horizontal="right" vertical="center"/>
    </xf>
    <xf numFmtId="4" fontId="18" fillId="27" borderId="388">
      <alignment horizontal="right" vertical="center"/>
    </xf>
    <xf numFmtId="0" fontId="18" fillId="27" borderId="388">
      <alignment horizontal="right" vertical="center"/>
    </xf>
    <xf numFmtId="0" fontId="30" fillId="49" borderId="386" applyNumberFormat="0" applyAlignment="0" applyProtection="0"/>
    <xf numFmtId="0" fontId="32" fillId="49" borderId="384" applyNumberFormat="0" applyAlignment="0" applyProtection="0"/>
    <xf numFmtId="0" fontId="37" fillId="0" borderId="387" applyNumberFormat="0" applyFill="0" applyAlignment="0" applyProtection="0"/>
    <xf numFmtId="0" fontId="21" fillId="26" borderId="388"/>
    <xf numFmtId="4" fontId="21" fillId="26" borderId="388"/>
    <xf numFmtId="4" fontId="18" fillId="27" borderId="388">
      <alignment horizontal="right" vertical="center"/>
    </xf>
    <xf numFmtId="0" fontId="23" fillId="25" borderId="388">
      <alignment horizontal="right" vertical="center"/>
    </xf>
    <xf numFmtId="0" fontId="36" fillId="36" borderId="384" applyNumberFormat="0" applyAlignment="0" applyProtection="0"/>
    <xf numFmtId="0" fontId="33" fillId="49" borderId="384" applyNumberFormat="0" applyAlignment="0" applyProtection="0"/>
    <xf numFmtId="4" fontId="21" fillId="0" borderId="388">
      <alignment horizontal="right" vertical="center"/>
    </xf>
    <xf numFmtId="0" fontId="21" fillId="27" borderId="391">
      <alignment horizontal="left" vertical="center" wrapText="1" indent="2"/>
    </xf>
    <xf numFmtId="0" fontId="21" fillId="0" borderId="391">
      <alignment horizontal="left" vertical="center" wrapText="1" indent="2"/>
    </xf>
    <xf numFmtId="0" fontId="49" fillId="49" borderId="386" applyNumberFormat="0" applyAlignment="0" applyProtection="0"/>
    <xf numFmtId="0" fontId="45" fillId="36" borderId="384" applyNumberFormat="0" applyAlignment="0" applyProtection="0"/>
    <xf numFmtId="0" fontId="32" fillId="49" borderId="384" applyNumberFormat="0" applyAlignment="0" applyProtection="0"/>
    <xf numFmtId="0" fontId="30" fillId="49" borderId="386" applyNumberFormat="0" applyAlignment="0" applyProtection="0"/>
    <xf numFmtId="0" fontId="18" fillId="27" borderId="390">
      <alignment horizontal="right" vertical="center"/>
    </xf>
    <xf numFmtId="0" fontId="23" fillId="25" borderId="388">
      <alignment horizontal="right" vertical="center"/>
    </xf>
    <xf numFmtId="4" fontId="18" fillId="25" borderId="388">
      <alignment horizontal="right" vertical="center"/>
    </xf>
    <xf numFmtId="4" fontId="18" fillId="27" borderId="388">
      <alignment horizontal="right" vertical="center"/>
    </xf>
    <xf numFmtId="49" fontId="21" fillId="0" borderId="389" applyNumberFormat="0" applyFont="0" applyFill="0" applyBorder="0" applyProtection="0">
      <alignment horizontal="left" vertical="center" indent="5"/>
    </xf>
    <xf numFmtId="4" fontId="21" fillId="0" borderId="388" applyFill="0" applyBorder="0" applyProtection="0">
      <alignment horizontal="right" vertical="center"/>
    </xf>
    <xf numFmtId="4" fontId="18" fillId="25" borderId="388">
      <alignment horizontal="right" vertical="center"/>
    </xf>
    <xf numFmtId="0" fontId="45" fillId="36" borderId="384" applyNumberFormat="0" applyAlignment="0" applyProtection="0"/>
    <xf numFmtId="0" fontId="36" fillId="36" borderId="384" applyNumberFormat="0" applyAlignment="0" applyProtection="0"/>
    <xf numFmtId="0" fontId="32" fillId="49" borderId="384" applyNumberFormat="0" applyAlignment="0" applyProtection="0"/>
    <xf numFmtId="0" fontId="21" fillId="27" borderId="391">
      <alignment horizontal="left" vertical="center" wrapText="1" indent="2"/>
    </xf>
    <xf numFmtId="0" fontId="21" fillId="0" borderId="391">
      <alignment horizontal="left" vertical="center" wrapText="1" indent="2"/>
    </xf>
    <xf numFmtId="0" fontId="21" fillId="27" borderId="391">
      <alignment horizontal="left" vertical="center" wrapText="1" indent="2"/>
    </xf>
    <xf numFmtId="0" fontId="21" fillId="0" borderId="391">
      <alignment horizontal="left" vertical="center" wrapText="1" indent="2"/>
    </xf>
    <xf numFmtId="0" fontId="18" fillId="27" borderId="397">
      <alignment horizontal="right" vertical="center"/>
    </xf>
    <xf numFmtId="0" fontId="33" fillId="49" borderId="384" applyNumberFormat="0" applyAlignment="0" applyProtection="0"/>
    <xf numFmtId="0" fontId="52" fillId="0" borderId="387" applyNumberFormat="0" applyFill="0" applyAlignment="0" applyProtection="0"/>
    <xf numFmtId="0" fontId="18" fillId="25" borderId="397">
      <alignment horizontal="right" vertical="center"/>
    </xf>
    <xf numFmtId="0" fontId="21" fillId="0" borderId="388" applyNumberFormat="0" applyFill="0" applyAlignment="0" applyProtection="0"/>
    <xf numFmtId="0" fontId="33" fillId="49" borderId="384" applyNumberFormat="0" applyAlignment="0" applyProtection="0"/>
    <xf numFmtId="0" fontId="49" fillId="49" borderId="386" applyNumberFormat="0" applyAlignment="0" applyProtection="0"/>
    <xf numFmtId="0" fontId="30" fillId="49" borderId="386" applyNumberFormat="0" applyAlignment="0" applyProtection="0"/>
    <xf numFmtId="0" fontId="49" fillId="49" borderId="386" applyNumberFormat="0" applyAlignment="0" applyProtection="0"/>
    <xf numFmtId="4" fontId="18" fillId="27" borderId="388">
      <alignment horizontal="right" vertical="center"/>
    </xf>
    <xf numFmtId="0" fontId="52" fillId="0" borderId="387" applyNumberFormat="0" applyFill="0" applyAlignment="0" applyProtection="0"/>
    <xf numFmtId="0" fontId="18" fillId="27" borderId="389">
      <alignment horizontal="right" vertical="center"/>
    </xf>
    <xf numFmtId="0" fontId="18" fillId="27" borderId="388">
      <alignment horizontal="right" vertical="center"/>
    </xf>
    <xf numFmtId="0" fontId="18" fillId="27" borderId="388">
      <alignment horizontal="right" vertical="center"/>
    </xf>
    <xf numFmtId="0" fontId="18" fillId="27" borderId="390">
      <alignment horizontal="right" vertical="center"/>
    </xf>
    <xf numFmtId="0" fontId="21" fillId="26" borderId="388"/>
    <xf numFmtId="0" fontId="9" fillId="16" borderId="0" applyNumberFormat="0" applyBorder="0" applyAlignment="0" applyProtection="0"/>
    <xf numFmtId="4" fontId="23" fillId="25" borderId="388">
      <alignment horizontal="right" vertical="center"/>
    </xf>
    <xf numFmtId="0" fontId="18" fillId="27" borderId="389">
      <alignment horizontal="right" vertical="center"/>
    </xf>
    <xf numFmtId="0" fontId="32" fillId="49" borderId="384" applyNumberFormat="0" applyAlignment="0" applyProtection="0"/>
    <xf numFmtId="0" fontId="21" fillId="0" borderId="388">
      <alignment horizontal="right" vertical="center"/>
    </xf>
    <xf numFmtId="0" fontId="30" fillId="49" borderId="386" applyNumberFormat="0" applyAlignment="0" applyProtection="0"/>
    <xf numFmtId="4" fontId="21" fillId="0" borderId="388">
      <alignment horizontal="right" vertical="center"/>
    </xf>
    <xf numFmtId="0" fontId="18" fillId="27" borderId="389">
      <alignment horizontal="right" vertical="center"/>
    </xf>
    <xf numFmtId="0" fontId="19" fillId="52" borderId="385" applyNumberFormat="0" applyFont="0" applyAlignment="0" applyProtection="0"/>
    <xf numFmtId="0" fontId="27" fillId="52" borderId="385" applyNumberFormat="0" applyFont="0" applyAlignment="0" applyProtection="0"/>
    <xf numFmtId="0" fontId="33" fillId="49" borderId="384" applyNumberFormat="0" applyAlignment="0" applyProtection="0"/>
    <xf numFmtId="0" fontId="52" fillId="0" borderId="387" applyNumberFormat="0" applyFill="0" applyAlignment="0" applyProtection="0"/>
    <xf numFmtId="0" fontId="52" fillId="0" borderId="387" applyNumberFormat="0" applyFill="0" applyAlignment="0" applyProtection="0"/>
    <xf numFmtId="0" fontId="18" fillId="25" borderId="388">
      <alignment horizontal="right" vertical="center"/>
    </xf>
    <xf numFmtId="0" fontId="18" fillId="25" borderId="388">
      <alignment horizontal="right" vertical="center"/>
    </xf>
    <xf numFmtId="49" fontId="21" fillId="0" borderId="389" applyNumberFormat="0" applyFont="0" applyFill="0" applyBorder="0" applyProtection="0">
      <alignment horizontal="left" vertical="center" indent="5"/>
    </xf>
    <xf numFmtId="49" fontId="21" fillId="0" borderId="397" applyNumberFormat="0" applyFont="0" applyFill="0" applyBorder="0" applyProtection="0">
      <alignment horizontal="left" vertical="center" indent="2"/>
    </xf>
    <xf numFmtId="0" fontId="4" fillId="4" borderId="2" applyNumberFormat="0" applyAlignment="0" applyProtection="0"/>
    <xf numFmtId="0" fontId="23" fillId="25" borderId="397">
      <alignment horizontal="right" vertical="center"/>
    </xf>
    <xf numFmtId="4" fontId="21" fillId="26" borderId="397"/>
    <xf numFmtId="0" fontId="1" fillId="20" borderId="0" applyNumberFormat="0" applyBorder="0" applyAlignment="0" applyProtection="0"/>
    <xf numFmtId="4" fontId="21" fillId="0" borderId="397" applyFill="0" applyBorder="0" applyProtection="0">
      <alignment horizontal="right" vertical="center"/>
    </xf>
    <xf numFmtId="4" fontId="18" fillId="27" borderId="388">
      <alignment horizontal="right" vertical="center"/>
    </xf>
    <xf numFmtId="0" fontId="37" fillId="0" borderId="387" applyNumberFormat="0" applyFill="0" applyAlignment="0" applyProtection="0"/>
    <xf numFmtId="4" fontId="18" fillId="27" borderId="388">
      <alignment horizontal="right" vertical="center"/>
    </xf>
    <xf numFmtId="0" fontId="21" fillId="26" borderId="388"/>
    <xf numFmtId="0" fontId="32" fillId="49" borderId="384" applyNumberFormat="0" applyAlignment="0" applyProtection="0"/>
    <xf numFmtId="0" fontId="21" fillId="26" borderId="388"/>
    <xf numFmtId="0" fontId="1" fillId="5" borderId="0" applyNumberFormat="0" applyBorder="0" applyAlignment="0" applyProtection="0"/>
    <xf numFmtId="0" fontId="36" fillId="36" borderId="384" applyNumberFormat="0" applyAlignment="0" applyProtection="0"/>
    <xf numFmtId="0" fontId="49" fillId="49" borderId="386" applyNumberFormat="0" applyAlignment="0" applyProtection="0"/>
    <xf numFmtId="0" fontId="9" fillId="7" borderId="0" applyNumberFormat="0" applyBorder="0" applyAlignment="0" applyProtection="0"/>
    <xf numFmtId="0" fontId="37" fillId="0" borderId="387" applyNumberFormat="0" applyFill="0" applyAlignment="0" applyProtection="0"/>
    <xf numFmtId="0" fontId="49" fillId="49" borderId="386" applyNumberFormat="0" applyAlignment="0" applyProtection="0"/>
    <xf numFmtId="0" fontId="37" fillId="0" borderId="387" applyNumberFormat="0" applyFill="0" applyAlignment="0" applyProtection="0"/>
    <xf numFmtId="4" fontId="18" fillId="27" borderId="388">
      <alignment horizontal="right" vertical="center"/>
    </xf>
    <xf numFmtId="4" fontId="21" fillId="0" borderId="397">
      <alignment horizontal="right" vertical="center"/>
    </xf>
    <xf numFmtId="49" fontId="20" fillId="0" borderId="388" applyNumberFormat="0" applyFill="0" applyBorder="0" applyProtection="0">
      <alignment horizontal="left" vertical="center"/>
    </xf>
    <xf numFmtId="0" fontId="6" fillId="0" borderId="0" applyNumberFormat="0" applyFill="0" applyBorder="0" applyAlignment="0" applyProtection="0"/>
    <xf numFmtId="0" fontId="23" fillId="25" borderId="388">
      <alignment horizontal="right" vertical="center"/>
    </xf>
    <xf numFmtId="0" fontId="18" fillId="25" borderId="388">
      <alignment horizontal="right" vertical="center"/>
    </xf>
    <xf numFmtId="0" fontId="18" fillId="27" borderId="388">
      <alignment horizontal="right" vertical="center"/>
    </xf>
    <xf numFmtId="0" fontId="21" fillId="27" borderId="400">
      <alignment horizontal="left" vertical="center" wrapText="1" indent="2"/>
    </xf>
    <xf numFmtId="0" fontId="21" fillId="27" borderId="391">
      <alignment horizontal="left" vertical="center" wrapText="1" indent="2"/>
    </xf>
    <xf numFmtId="0" fontId="21" fillId="0" borderId="397">
      <alignment horizontal="right" vertical="center"/>
    </xf>
    <xf numFmtId="0" fontId="52" fillId="0" borderId="387" applyNumberFormat="0" applyFill="0" applyAlignment="0" applyProtection="0"/>
    <xf numFmtId="4" fontId="21" fillId="0" borderId="388">
      <alignment horizontal="right" vertical="center"/>
    </xf>
    <xf numFmtId="0" fontId="49" fillId="49" borderId="386" applyNumberFormat="0" applyAlignment="0" applyProtection="0"/>
    <xf numFmtId="0" fontId="21" fillId="27" borderId="391">
      <alignment horizontal="left" vertical="center" wrapText="1" indent="2"/>
    </xf>
    <xf numFmtId="0" fontId="21" fillId="26" borderId="388"/>
    <xf numFmtId="0" fontId="21" fillId="0" borderId="388">
      <alignment horizontal="right" vertical="center"/>
    </xf>
    <xf numFmtId="4" fontId="21" fillId="26" borderId="388"/>
    <xf numFmtId="0" fontId="18" fillId="25" borderId="388">
      <alignment horizontal="right" vertical="center"/>
    </xf>
    <xf numFmtId="4" fontId="18" fillId="25" borderId="388">
      <alignment horizontal="right" vertical="center"/>
    </xf>
    <xf numFmtId="0" fontId="21" fillId="27" borderId="391">
      <alignment horizontal="left" vertical="center" wrapText="1" indent="2"/>
    </xf>
    <xf numFmtId="0" fontId="21" fillId="26" borderId="397"/>
    <xf numFmtId="0" fontId="21" fillId="25" borderId="389">
      <alignment horizontal="left" vertical="center"/>
    </xf>
    <xf numFmtId="0" fontId="23" fillId="25" borderId="388">
      <alignment horizontal="right" vertical="center"/>
    </xf>
    <xf numFmtId="0" fontId="18" fillId="25" borderId="388">
      <alignment horizontal="right" vertical="center"/>
    </xf>
    <xf numFmtId="0" fontId="21" fillId="27" borderId="391">
      <alignment horizontal="left" vertical="center" wrapText="1" indent="2"/>
    </xf>
    <xf numFmtId="0" fontId="18" fillId="27" borderId="388">
      <alignment horizontal="right" vertical="center"/>
    </xf>
    <xf numFmtId="49" fontId="20" fillId="0" borderId="397" applyNumberFormat="0" applyFill="0" applyBorder="0" applyProtection="0">
      <alignment horizontal="left" vertical="center"/>
    </xf>
    <xf numFmtId="4" fontId="18" fillId="27" borderId="388">
      <alignment horizontal="right" vertical="center"/>
    </xf>
    <xf numFmtId="0" fontId="37" fillId="0" borderId="387" applyNumberFormat="0" applyFill="0" applyAlignment="0" applyProtection="0"/>
    <xf numFmtId="4" fontId="21" fillId="0" borderId="388">
      <alignment horizontal="right" vertical="center"/>
    </xf>
    <xf numFmtId="4" fontId="23" fillId="25" borderId="397">
      <alignment horizontal="right" vertical="center"/>
    </xf>
    <xf numFmtId="0" fontId="9" fillId="10" borderId="0" applyNumberFormat="0" applyBorder="0" applyAlignment="0" applyProtection="0"/>
    <xf numFmtId="0" fontId="18" fillId="27" borderId="389">
      <alignment horizontal="right" vertical="center"/>
    </xf>
    <xf numFmtId="0" fontId="49" fillId="49" borderId="386" applyNumberFormat="0" applyAlignment="0" applyProtection="0"/>
    <xf numFmtId="49" fontId="21" fillId="0" borderId="388" applyNumberFormat="0" applyFont="0" applyFill="0" applyBorder="0" applyProtection="0">
      <alignment horizontal="left" vertical="center" indent="2"/>
    </xf>
    <xf numFmtId="0" fontId="1" fillId="15" borderId="0" applyNumberFormat="0" applyBorder="0" applyAlignment="0" applyProtection="0"/>
    <xf numFmtId="0" fontId="37" fillId="0" borderId="387" applyNumberFormat="0" applyFill="0" applyAlignment="0" applyProtection="0"/>
    <xf numFmtId="0" fontId="27" fillId="52" borderId="385" applyNumberFormat="0" applyFont="0" applyAlignment="0" applyProtection="0"/>
    <xf numFmtId="4" fontId="21" fillId="26" borderId="388"/>
    <xf numFmtId="4" fontId="21" fillId="26" borderId="388"/>
    <xf numFmtId="0" fontId="9" fillId="7" borderId="0" applyNumberFormat="0" applyBorder="0" applyAlignment="0" applyProtection="0"/>
    <xf numFmtId="0" fontId="21" fillId="26" borderId="388"/>
    <xf numFmtId="4" fontId="21" fillId="0" borderId="388">
      <alignment horizontal="right" vertical="center"/>
    </xf>
    <xf numFmtId="0" fontId="52" fillId="0" borderId="387" applyNumberFormat="0" applyFill="0" applyAlignment="0" applyProtection="0"/>
    <xf numFmtId="0" fontId="1" fillId="12" borderId="0" applyNumberFormat="0" applyBorder="0" applyAlignment="0" applyProtection="0"/>
    <xf numFmtId="49" fontId="21" fillId="0" borderId="389" applyNumberFormat="0" applyFont="0" applyFill="0" applyBorder="0" applyProtection="0">
      <alignment horizontal="left" vertical="center" indent="5"/>
    </xf>
    <xf numFmtId="0" fontId="21" fillId="0" borderId="388" applyNumberFormat="0" applyFill="0" applyAlignment="0" applyProtection="0"/>
    <xf numFmtId="0" fontId="32" fillId="49" borderId="384" applyNumberFormat="0" applyAlignment="0" applyProtection="0"/>
    <xf numFmtId="49" fontId="21" fillId="0" borderId="397" applyNumberFormat="0" applyFont="0" applyFill="0" applyBorder="0" applyProtection="0">
      <alignment horizontal="left" vertical="center" indent="2"/>
    </xf>
    <xf numFmtId="0" fontId="9" fillId="10" borderId="0" applyNumberFormat="0" applyBorder="0" applyAlignment="0" applyProtection="0"/>
    <xf numFmtId="0" fontId="21" fillId="0" borderId="391">
      <alignment horizontal="left" vertical="center" wrapText="1" indent="2"/>
    </xf>
    <xf numFmtId="0" fontId="45" fillId="36" borderId="384" applyNumberFormat="0" applyAlignment="0" applyProtection="0"/>
    <xf numFmtId="0" fontId="21" fillId="0" borderId="391">
      <alignment horizontal="left" vertical="center" wrapText="1" indent="2"/>
    </xf>
    <xf numFmtId="49" fontId="20" fillId="0" borderId="397" applyNumberFormat="0" applyFill="0" applyBorder="0" applyProtection="0">
      <alignment horizontal="left" vertical="center"/>
    </xf>
    <xf numFmtId="0" fontId="1" fillId="8" borderId="0" applyNumberFormat="0" applyBorder="0" applyAlignment="0" applyProtection="0"/>
    <xf numFmtId="0" fontId="18" fillId="25" borderId="388">
      <alignment horizontal="right" vertical="center"/>
    </xf>
    <xf numFmtId="0" fontId="18" fillId="27" borderId="397">
      <alignment horizontal="right" vertical="center"/>
    </xf>
    <xf numFmtId="0" fontId="9" fillId="7" borderId="0" applyNumberFormat="0" applyBorder="0" applyAlignment="0" applyProtection="0"/>
    <xf numFmtId="0" fontId="49" fillId="49" borderId="386" applyNumberFormat="0" applyAlignment="0" applyProtection="0"/>
    <xf numFmtId="0" fontId="33" fillId="49" borderId="384" applyNumberFormat="0" applyAlignment="0" applyProtection="0"/>
    <xf numFmtId="0" fontId="27" fillId="52" borderId="385" applyNumberFormat="0" applyFont="0" applyAlignment="0" applyProtection="0"/>
    <xf numFmtId="0" fontId="52" fillId="0" borderId="387" applyNumberFormat="0" applyFill="0" applyAlignment="0" applyProtection="0"/>
    <xf numFmtId="4" fontId="18" fillId="27" borderId="389">
      <alignment horizontal="right" vertical="center"/>
    </xf>
    <xf numFmtId="4" fontId="18" fillId="27" borderId="397">
      <alignment horizontal="right" vertical="center"/>
    </xf>
    <xf numFmtId="0" fontId="45" fillId="36" borderId="384" applyNumberFormat="0" applyAlignment="0" applyProtection="0"/>
    <xf numFmtId="0" fontId="8" fillId="0" borderId="3" applyNumberFormat="0" applyFill="0" applyAlignment="0" applyProtection="0"/>
    <xf numFmtId="4" fontId="21" fillId="0" borderId="397" applyFill="0" applyBorder="0" applyProtection="0">
      <alignment horizontal="right" vertical="center"/>
    </xf>
    <xf numFmtId="0" fontId="19" fillId="52" borderId="385" applyNumberFormat="0" applyFont="0" applyAlignment="0" applyProtection="0"/>
    <xf numFmtId="0" fontId="21" fillId="27" borderId="391">
      <alignment horizontal="left" vertical="center" wrapText="1" indent="2"/>
    </xf>
    <xf numFmtId="0" fontId="21" fillId="0" borderId="388">
      <alignment horizontal="right" vertical="center"/>
    </xf>
    <xf numFmtId="0" fontId="21" fillId="0" borderId="397" applyNumberFormat="0" applyFill="0" applyAlignment="0" applyProtection="0"/>
    <xf numFmtId="4" fontId="18" fillId="27" borderId="398">
      <alignment horizontal="right" vertical="center"/>
    </xf>
    <xf numFmtId="0" fontId="32" fillId="49" borderId="384" applyNumberFormat="0" applyAlignment="0" applyProtection="0"/>
    <xf numFmtId="0" fontId="33" fillId="49" borderId="393" applyNumberFormat="0" applyAlignment="0" applyProtection="0"/>
    <xf numFmtId="0" fontId="1" fillId="18" borderId="0" applyNumberFormat="0" applyBorder="0" applyAlignment="0" applyProtection="0"/>
    <xf numFmtId="4" fontId="23" fillId="25" borderId="388">
      <alignment horizontal="right" vertical="center"/>
    </xf>
    <xf numFmtId="0" fontId="21" fillId="0" borderId="400">
      <alignment horizontal="left" vertical="center" wrapText="1" indent="2"/>
    </xf>
    <xf numFmtId="0" fontId="8" fillId="0" borderId="3" applyNumberFormat="0" applyFill="0" applyAlignment="0" applyProtection="0"/>
    <xf numFmtId="4" fontId="23" fillId="25" borderId="388">
      <alignment horizontal="right" vertical="center"/>
    </xf>
    <xf numFmtId="0" fontId="1" fillId="18" borderId="0" applyNumberFormat="0" applyBorder="0" applyAlignment="0" applyProtection="0"/>
    <xf numFmtId="0" fontId="18" fillId="27" borderId="388">
      <alignment horizontal="right" vertical="center"/>
    </xf>
    <xf numFmtId="4" fontId="18" fillId="27" borderId="388">
      <alignment horizontal="right" vertical="center"/>
    </xf>
    <xf numFmtId="0" fontId="18" fillId="27" borderId="390">
      <alignment horizontal="right" vertical="center"/>
    </xf>
    <xf numFmtId="0" fontId="18" fillId="27" borderId="388">
      <alignment horizontal="right" vertical="center"/>
    </xf>
    <xf numFmtId="0" fontId="18" fillId="27" borderId="397">
      <alignment horizontal="right" vertical="center"/>
    </xf>
    <xf numFmtId="4" fontId="23" fillId="25" borderId="388">
      <alignment horizontal="right" vertical="center"/>
    </xf>
    <xf numFmtId="49" fontId="21" fillId="0" borderId="389" applyNumberFormat="0" applyFont="0" applyFill="0" applyBorder="0" applyProtection="0">
      <alignment horizontal="left" vertical="center" indent="5"/>
    </xf>
    <xf numFmtId="0" fontId="27" fillId="52" borderId="394" applyNumberFormat="0" applyFont="0" applyAlignment="0" applyProtection="0"/>
    <xf numFmtId="0" fontId="23" fillId="25" borderId="397">
      <alignment horizontal="right" vertical="center"/>
    </xf>
    <xf numFmtId="0" fontId="52" fillId="0" borderId="396" applyNumberFormat="0" applyFill="0" applyAlignment="0" applyProtection="0"/>
    <xf numFmtId="0" fontId="33" fillId="49" borderId="384" applyNumberFormat="0" applyAlignment="0" applyProtection="0"/>
    <xf numFmtId="0" fontId="33" fillId="49" borderId="384" applyNumberFormat="0" applyAlignment="0" applyProtection="0"/>
    <xf numFmtId="167" fontId="21" fillId="53" borderId="388" applyNumberFormat="0" applyFont="0" applyBorder="0" applyAlignment="0" applyProtection="0">
      <alignment horizontal="right" vertical="center"/>
    </xf>
    <xf numFmtId="0" fontId="1" fillId="21" borderId="0" applyNumberFormat="0" applyBorder="0" applyAlignment="0" applyProtection="0"/>
    <xf numFmtId="0" fontId="96" fillId="0" borderId="392" applyNumberFormat="0" applyFill="0" applyAlignment="0" applyProtection="0">
      <alignment vertical="top"/>
      <protection locked="0"/>
    </xf>
    <xf numFmtId="0" fontId="33" fillId="49" borderId="384" applyNumberFormat="0" applyAlignment="0" applyProtection="0"/>
    <xf numFmtId="0" fontId="33" fillId="49" borderId="384" applyNumberFormat="0" applyAlignment="0" applyProtection="0"/>
    <xf numFmtId="0" fontId="1" fillId="12" borderId="0" applyNumberFormat="0" applyBorder="0" applyAlignment="0" applyProtection="0"/>
    <xf numFmtId="167" fontId="21" fillId="53" borderId="388" applyNumberFormat="0" applyFont="0" applyBorder="0" applyAlignment="0" applyProtection="0">
      <alignment horizontal="right" vertical="center"/>
    </xf>
    <xf numFmtId="0" fontId="21" fillId="0" borderId="391">
      <alignment horizontal="left" vertical="center" wrapText="1" indent="2"/>
    </xf>
    <xf numFmtId="0" fontId="21" fillId="26" borderId="388"/>
    <xf numFmtId="4" fontId="18" fillId="25" borderId="388">
      <alignment horizontal="right" vertical="center"/>
    </xf>
    <xf numFmtId="0" fontId="27" fillId="52" borderId="385" applyNumberFormat="0" applyFont="0" applyAlignment="0" applyProtection="0"/>
    <xf numFmtId="4" fontId="23" fillId="25" borderId="397">
      <alignment horizontal="right" vertical="center"/>
    </xf>
    <xf numFmtId="0" fontId="18" fillId="27" borderId="388">
      <alignment horizontal="right" vertical="center"/>
    </xf>
    <xf numFmtId="49" fontId="21" fillId="0" borderId="397" applyNumberFormat="0" applyFont="0" applyFill="0" applyBorder="0" applyProtection="0">
      <alignment horizontal="left" vertical="center" indent="2"/>
    </xf>
    <xf numFmtId="0" fontId="21" fillId="0" borderId="397" applyNumberFormat="0" applyFill="0" applyAlignment="0" applyProtection="0"/>
    <xf numFmtId="0" fontId="27" fillId="52" borderId="385" applyNumberFormat="0" applyFont="0" applyAlignment="0" applyProtection="0"/>
    <xf numFmtId="0" fontId="45" fillId="36" borderId="384" applyNumberFormat="0" applyAlignment="0" applyProtection="0"/>
    <xf numFmtId="0" fontId="21" fillId="0" borderId="391">
      <alignment horizontal="left" vertical="center" wrapText="1" indent="2"/>
    </xf>
    <xf numFmtId="167" fontId="21" fillId="53" borderId="388" applyNumberFormat="0" applyFont="0" applyBorder="0" applyAlignment="0" applyProtection="0">
      <alignment horizontal="right" vertical="center"/>
    </xf>
    <xf numFmtId="0" fontId="27" fillId="52" borderId="394" applyNumberFormat="0" applyFont="0" applyAlignment="0" applyProtection="0"/>
    <xf numFmtId="4" fontId="23" fillId="25" borderId="388">
      <alignment horizontal="right" vertical="center"/>
    </xf>
    <xf numFmtId="0" fontId="45" fillId="36" borderId="384" applyNumberFormat="0" applyAlignment="0" applyProtection="0"/>
    <xf numFmtId="0" fontId="21" fillId="0" borderId="388">
      <alignment horizontal="right" vertical="center"/>
    </xf>
    <xf numFmtId="0" fontId="1" fillId="15" borderId="0" applyNumberFormat="0" applyBorder="0" applyAlignment="0" applyProtection="0"/>
    <xf numFmtId="0" fontId="37" fillId="0" borderId="387" applyNumberFormat="0" applyFill="0" applyAlignment="0" applyProtection="0"/>
    <xf numFmtId="0" fontId="1" fillId="8" borderId="0" applyNumberFormat="0" applyBorder="0" applyAlignment="0" applyProtection="0"/>
    <xf numFmtId="0" fontId="21" fillId="0" borderId="388" applyNumberFormat="0" applyFill="0" applyAlignment="0" applyProtection="0"/>
    <xf numFmtId="0" fontId="23" fillId="25" borderId="388">
      <alignment horizontal="right" vertical="center"/>
    </xf>
    <xf numFmtId="49" fontId="21" fillId="0" borderId="398" applyNumberFormat="0" applyFont="0" applyFill="0" applyBorder="0" applyProtection="0">
      <alignment horizontal="left" vertical="center" indent="5"/>
    </xf>
    <xf numFmtId="4" fontId="18" fillId="27" borderId="388">
      <alignment horizontal="right" vertical="center"/>
    </xf>
    <xf numFmtId="167" fontId="21" fillId="53" borderId="388" applyNumberFormat="0" applyFont="0" applyBorder="0" applyAlignment="0" applyProtection="0">
      <alignment horizontal="right" vertical="center"/>
    </xf>
    <xf numFmtId="0" fontId="18" fillId="27" borderId="399">
      <alignment horizontal="right" vertical="center"/>
    </xf>
    <xf numFmtId="4" fontId="23" fillId="25" borderId="388">
      <alignment horizontal="right" vertical="center"/>
    </xf>
    <xf numFmtId="0" fontId="37" fillId="0" borderId="396" applyNumberFormat="0" applyFill="0" applyAlignment="0" applyProtection="0"/>
    <xf numFmtId="0" fontId="18" fillId="25" borderId="388">
      <alignment horizontal="right" vertical="center"/>
    </xf>
    <xf numFmtId="0" fontId="21" fillId="0" borderId="388" applyNumberFormat="0" applyFill="0" applyAlignment="0" applyProtection="0"/>
    <xf numFmtId="0" fontId="18" fillId="27" borderId="388">
      <alignment horizontal="right" vertical="center"/>
    </xf>
    <xf numFmtId="49" fontId="21" fillId="0" borderId="388" applyNumberFormat="0" applyFont="0" applyFill="0" applyBorder="0" applyProtection="0">
      <alignment horizontal="left" vertical="center" indent="2"/>
    </xf>
    <xf numFmtId="0" fontId="36" fillId="36" borderId="384" applyNumberFormat="0" applyAlignment="0" applyProtection="0"/>
    <xf numFmtId="0" fontId="52" fillId="0" borderId="387" applyNumberFormat="0" applyFill="0" applyAlignment="0" applyProtection="0"/>
    <xf numFmtId="0" fontId="32" fillId="49" borderId="384" applyNumberFormat="0" applyAlignment="0" applyProtection="0"/>
    <xf numFmtId="0" fontId="21" fillId="0" borderId="388">
      <alignment horizontal="right" vertical="center"/>
    </xf>
    <xf numFmtId="0" fontId="30" fillId="49" borderId="386" applyNumberFormat="0" applyAlignment="0" applyProtection="0"/>
    <xf numFmtId="49" fontId="20" fillId="0" borderId="397" applyNumberFormat="0" applyFill="0" applyBorder="0" applyProtection="0">
      <alignment horizontal="left" vertical="center"/>
    </xf>
    <xf numFmtId="0" fontId="52" fillId="0" borderId="387" applyNumberFormat="0" applyFill="0" applyAlignment="0" applyProtection="0"/>
    <xf numFmtId="0" fontId="37" fillId="0" borderId="387" applyNumberFormat="0" applyFill="0" applyAlignment="0" applyProtection="0"/>
    <xf numFmtId="4" fontId="21" fillId="0" borderId="388" applyFill="0" applyBorder="0" applyProtection="0">
      <alignment horizontal="right" vertical="center"/>
    </xf>
    <xf numFmtId="4" fontId="21" fillId="0" borderId="388" applyFill="0" applyBorder="0" applyProtection="0">
      <alignment horizontal="right" vertical="center"/>
    </xf>
    <xf numFmtId="49" fontId="20" fillId="0" borderId="388" applyNumberFormat="0" applyFill="0" applyBorder="0" applyProtection="0">
      <alignment horizontal="left" vertical="center"/>
    </xf>
    <xf numFmtId="0" fontId="21" fillId="26" borderId="388"/>
    <xf numFmtId="0" fontId="8" fillId="0" borderId="3" applyNumberFormat="0" applyFill="0" applyAlignment="0" applyProtection="0"/>
    <xf numFmtId="0" fontId="36" fillId="36" borderId="384" applyNumberFormat="0" applyAlignment="0" applyProtection="0"/>
    <xf numFmtId="0" fontId="23" fillId="25" borderId="388">
      <alignment horizontal="right" vertical="center"/>
    </xf>
    <xf numFmtId="0" fontId="18" fillId="27" borderId="388">
      <alignment horizontal="right" vertical="center"/>
    </xf>
    <xf numFmtId="4" fontId="18" fillId="27" borderId="397">
      <alignment horizontal="right" vertical="center"/>
    </xf>
    <xf numFmtId="0" fontId="36" fillId="36" borderId="384" applyNumberFormat="0" applyAlignment="0" applyProtection="0"/>
    <xf numFmtId="0" fontId="19" fillId="52" borderId="385" applyNumberFormat="0" applyFont="0" applyAlignment="0" applyProtection="0"/>
    <xf numFmtId="0" fontId="21" fillId="0" borderId="397" applyNumberFormat="0" applyFill="0" applyAlignment="0" applyProtection="0"/>
    <xf numFmtId="0" fontId="9" fillId="19" borderId="0" applyNumberFormat="0" applyBorder="0" applyAlignment="0" applyProtection="0"/>
    <xf numFmtId="0" fontId="52" fillId="0" borderId="387" applyNumberFormat="0" applyFill="0" applyAlignment="0" applyProtection="0"/>
    <xf numFmtId="0" fontId="45" fillId="36" borderId="393" applyNumberFormat="0" applyAlignment="0" applyProtection="0"/>
    <xf numFmtId="0" fontId="18" fillId="27" borderId="398">
      <alignment horizontal="right" vertical="center"/>
    </xf>
    <xf numFmtId="0" fontId="45" fillId="36" borderId="384" applyNumberFormat="0" applyAlignment="0" applyProtection="0"/>
    <xf numFmtId="0" fontId="37" fillId="0" borderId="387" applyNumberFormat="0" applyFill="0" applyAlignment="0" applyProtection="0"/>
    <xf numFmtId="4" fontId="18" fillId="27" borderId="389">
      <alignment horizontal="right" vertical="center"/>
    </xf>
    <xf numFmtId="0" fontId="1" fillId="9" borderId="0" applyNumberFormat="0" applyBorder="0" applyAlignment="0" applyProtection="0"/>
    <xf numFmtId="0" fontId="33" fillId="49" borderId="384" applyNumberFormat="0" applyAlignment="0" applyProtection="0"/>
    <xf numFmtId="4" fontId="18" fillId="27" borderId="390">
      <alignment horizontal="right" vertical="center"/>
    </xf>
    <xf numFmtId="49" fontId="20" fillId="0" borderId="388" applyNumberFormat="0" applyFill="0" applyBorder="0" applyProtection="0">
      <alignment horizontal="left" vertical="center"/>
    </xf>
    <xf numFmtId="4" fontId="18" fillId="27" borderId="388">
      <alignment horizontal="right" vertical="center"/>
    </xf>
    <xf numFmtId="0" fontId="21" fillId="0" borderId="388" applyNumberFormat="0" applyFill="0" applyAlignment="0" applyProtection="0"/>
    <xf numFmtId="0" fontId="18" fillId="27" borderId="388">
      <alignment horizontal="right" vertical="center"/>
    </xf>
    <xf numFmtId="49" fontId="20" fillId="0" borderId="388" applyNumberFormat="0" applyFill="0" applyBorder="0" applyProtection="0">
      <alignment horizontal="left" vertical="center"/>
    </xf>
    <xf numFmtId="0" fontId="1" fillId="14" borderId="0" applyNumberFormat="0" applyBorder="0" applyAlignment="0" applyProtection="0"/>
    <xf numFmtId="4" fontId="21" fillId="0" borderId="388" applyFill="0" applyBorder="0" applyProtection="0">
      <alignment horizontal="right" vertical="center"/>
    </xf>
    <xf numFmtId="0" fontId="9" fillId="22" borderId="0" applyNumberFormat="0" applyBorder="0" applyAlignment="0" applyProtection="0"/>
    <xf numFmtId="4" fontId="21" fillId="0" borderId="397">
      <alignment horizontal="right" vertical="center"/>
    </xf>
    <xf numFmtId="4" fontId="18" fillId="27" borderId="399">
      <alignment horizontal="right" vertical="center"/>
    </xf>
    <xf numFmtId="0" fontId="21" fillId="0" borderId="391">
      <alignment horizontal="left" vertical="center" wrapText="1" indent="2"/>
    </xf>
    <xf numFmtId="0" fontId="18" fillId="25" borderId="397">
      <alignment horizontal="right" vertical="center"/>
    </xf>
    <xf numFmtId="0" fontId="33" fillId="49" borderId="384" applyNumberFormat="0" applyAlignment="0" applyProtection="0"/>
    <xf numFmtId="0" fontId="19" fillId="52" borderId="385" applyNumberFormat="0" applyFont="0" applyAlignment="0" applyProtection="0"/>
    <xf numFmtId="0" fontId="18" fillId="27" borderId="390">
      <alignment horizontal="right" vertical="center"/>
    </xf>
    <xf numFmtId="4" fontId="18" fillId="27" borderId="390">
      <alignment horizontal="right" vertical="center"/>
    </xf>
    <xf numFmtId="0" fontId="18" fillId="25" borderId="397">
      <alignment horizontal="right" vertical="center"/>
    </xf>
    <xf numFmtId="4" fontId="21" fillId="0" borderId="388" applyFill="0" applyBorder="0" applyProtection="0">
      <alignment horizontal="right" vertical="center"/>
    </xf>
    <xf numFmtId="0" fontId="33" fillId="49" borderId="384" applyNumberFormat="0" applyAlignment="0" applyProtection="0"/>
    <xf numFmtId="0" fontId="49" fillId="49" borderId="386" applyNumberFormat="0" applyAlignment="0" applyProtection="0"/>
    <xf numFmtId="0" fontId="21" fillId="27" borderId="400">
      <alignment horizontal="left" vertical="center" wrapText="1" indent="2"/>
    </xf>
    <xf numFmtId="0" fontId="21" fillId="25" borderId="389">
      <alignment horizontal="left" vertical="center"/>
    </xf>
    <xf numFmtId="0" fontId="45" fillId="36" borderId="384" applyNumberFormat="0" applyAlignment="0" applyProtection="0"/>
    <xf numFmtId="0" fontId="27" fillId="52" borderId="385" applyNumberFormat="0" applyFont="0" applyAlignment="0" applyProtection="0"/>
    <xf numFmtId="167" fontId="21" fillId="53" borderId="388" applyNumberFormat="0" applyFont="0" applyBorder="0" applyAlignment="0" applyProtection="0">
      <alignment horizontal="right" vertical="center"/>
    </xf>
    <xf numFmtId="0" fontId="1" fillId="6" borderId="0" applyNumberFormat="0" applyBorder="0" applyAlignment="0" applyProtection="0"/>
    <xf numFmtId="0" fontId="49" fillId="49" borderId="386" applyNumberFormat="0" applyAlignment="0" applyProtection="0"/>
    <xf numFmtId="0" fontId="52" fillId="0" borderId="387" applyNumberFormat="0" applyFill="0" applyAlignment="0" applyProtection="0"/>
    <xf numFmtId="0" fontId="21" fillId="0" borderId="388" applyNumberFormat="0" applyFill="0" applyAlignment="0" applyProtection="0"/>
    <xf numFmtId="0" fontId="21" fillId="0" borderId="388">
      <alignment horizontal="right" vertical="center"/>
    </xf>
    <xf numFmtId="0" fontId="7" fillId="0" borderId="0" applyNumberFormat="0" applyFill="0" applyBorder="0" applyAlignment="0" applyProtection="0"/>
    <xf numFmtId="0" fontId="36" fillId="36" borderId="384" applyNumberFormat="0" applyAlignment="0" applyProtection="0"/>
    <xf numFmtId="0" fontId="37" fillId="0" borderId="387" applyNumberFormat="0" applyFill="0" applyAlignment="0" applyProtection="0"/>
    <xf numFmtId="0" fontId="18" fillId="27" borderId="389">
      <alignment horizontal="right" vertical="center"/>
    </xf>
    <xf numFmtId="4" fontId="18" fillId="27" borderId="398">
      <alignment horizontal="right" vertical="center"/>
    </xf>
    <xf numFmtId="0" fontId="9" fillId="13" borderId="0" applyNumberFormat="0" applyBorder="0" applyAlignment="0" applyProtection="0"/>
    <xf numFmtId="0" fontId="21" fillId="0" borderId="391">
      <alignment horizontal="left" vertical="center" wrapText="1" indent="2"/>
    </xf>
    <xf numFmtId="167" fontId="21" fillId="53" borderId="397" applyNumberFormat="0" applyFont="0" applyBorder="0" applyAlignment="0" applyProtection="0">
      <alignment horizontal="right" vertical="center"/>
    </xf>
    <xf numFmtId="0" fontId="30" fillId="49" borderId="395" applyNumberFormat="0" applyAlignment="0" applyProtection="0"/>
    <xf numFmtId="0" fontId="45" fillId="36" borderId="384" applyNumberFormat="0" applyAlignment="0" applyProtection="0"/>
    <xf numFmtId="4" fontId="18" fillId="27" borderId="390">
      <alignment horizontal="right" vertical="center"/>
    </xf>
    <xf numFmtId="0" fontId="18" fillId="25" borderId="388">
      <alignment horizontal="right" vertical="center"/>
    </xf>
    <xf numFmtId="0" fontId="1" fillId="17" borderId="0" applyNumberFormat="0" applyBorder="0" applyAlignment="0" applyProtection="0"/>
    <xf numFmtId="0" fontId="18" fillId="27" borderId="397">
      <alignment horizontal="right" vertical="center"/>
    </xf>
    <xf numFmtId="0" fontId="45" fillId="36" borderId="384" applyNumberFormat="0" applyAlignment="0" applyProtection="0"/>
    <xf numFmtId="0" fontId="27" fillId="52" borderId="385" applyNumberFormat="0" applyFont="0" applyAlignment="0" applyProtection="0"/>
    <xf numFmtId="0" fontId="21" fillId="0" borderId="388">
      <alignment horizontal="right" vertical="center"/>
    </xf>
    <xf numFmtId="0" fontId="21" fillId="27" borderId="391">
      <alignment horizontal="left" vertical="center" wrapText="1" indent="2"/>
    </xf>
    <xf numFmtId="4" fontId="18" fillId="27" borderId="389">
      <alignment horizontal="right" vertical="center"/>
    </xf>
    <xf numFmtId="0" fontId="21" fillId="0" borderId="400">
      <alignment horizontal="left" vertical="center" wrapText="1" indent="2"/>
    </xf>
    <xf numFmtId="4" fontId="23" fillId="25" borderId="397">
      <alignment horizontal="right" vertical="center"/>
    </xf>
    <xf numFmtId="0" fontId="23" fillId="25" borderId="388">
      <alignment horizontal="right" vertical="center"/>
    </xf>
    <xf numFmtId="4" fontId="21" fillId="26" borderId="388"/>
    <xf numFmtId="0" fontId="21" fillId="27" borderId="391">
      <alignment horizontal="left" vertical="center" wrapText="1" indent="2"/>
    </xf>
    <xf numFmtId="0" fontId="21" fillId="27" borderId="400">
      <alignment horizontal="left" vertical="center" wrapText="1" indent="2"/>
    </xf>
    <xf numFmtId="49" fontId="21" fillId="0" borderId="388" applyNumberFormat="0" applyFont="0" applyFill="0" applyBorder="0" applyProtection="0">
      <alignment horizontal="left" vertical="center" indent="2"/>
    </xf>
    <xf numFmtId="0" fontId="45" fillId="36" borderId="384" applyNumberFormat="0" applyAlignment="0" applyProtection="0"/>
    <xf numFmtId="0" fontId="1" fillId="17" borderId="0" applyNumberFormat="0" applyBorder="0" applyAlignment="0" applyProtection="0"/>
    <xf numFmtId="0" fontId="23" fillId="25" borderId="388">
      <alignment horizontal="right" vertical="center"/>
    </xf>
    <xf numFmtId="0" fontId="36" fillId="36" borderId="384" applyNumberFormat="0" applyAlignment="0" applyProtection="0"/>
    <xf numFmtId="167" fontId="21" fillId="53" borderId="388" applyNumberFormat="0" applyFont="0" applyBorder="0" applyAlignment="0" applyProtection="0">
      <alignment horizontal="right" vertical="center"/>
    </xf>
    <xf numFmtId="0" fontId="36" fillId="36" borderId="384" applyNumberFormat="0" applyAlignment="0" applyProtection="0"/>
    <xf numFmtId="4" fontId="21" fillId="0" borderId="388">
      <alignment horizontal="right" vertical="center"/>
    </xf>
    <xf numFmtId="49" fontId="21" fillId="0" borderId="388" applyNumberFormat="0" applyFont="0" applyFill="0" applyBorder="0" applyProtection="0">
      <alignment horizontal="left" vertical="center" indent="2"/>
    </xf>
    <xf numFmtId="167" fontId="21" fillId="53" borderId="388" applyNumberFormat="0" applyFont="0" applyBorder="0" applyAlignment="0" applyProtection="0">
      <alignment horizontal="right" vertical="center"/>
    </xf>
    <xf numFmtId="4" fontId="21" fillId="0" borderId="397" applyFill="0" applyBorder="0" applyProtection="0">
      <alignment horizontal="right" vertical="center"/>
    </xf>
    <xf numFmtId="49" fontId="20" fillId="0" borderId="388" applyNumberFormat="0" applyFill="0" applyBorder="0" applyProtection="0">
      <alignment horizontal="left" vertical="center"/>
    </xf>
    <xf numFmtId="4" fontId="18" fillId="27" borderId="388">
      <alignment horizontal="right" vertical="center"/>
    </xf>
    <xf numFmtId="0" fontId="27" fillId="52" borderId="394" applyNumberFormat="0" applyFont="0" applyAlignment="0" applyProtection="0"/>
    <xf numFmtId="0" fontId="27" fillId="52" borderId="394" applyNumberFormat="0" applyFont="0" applyAlignment="0" applyProtection="0"/>
    <xf numFmtId="0" fontId="36" fillId="36" borderId="384" applyNumberFormat="0" applyAlignment="0" applyProtection="0"/>
    <xf numFmtId="0" fontId="33" fillId="49" borderId="384" applyNumberFormat="0" applyAlignment="0" applyProtection="0"/>
    <xf numFmtId="4" fontId="21" fillId="0" borderId="388">
      <alignment horizontal="right" vertical="center"/>
    </xf>
    <xf numFmtId="0" fontId="21" fillId="27" borderId="391">
      <alignment horizontal="left" vertical="center" wrapText="1" indent="2"/>
    </xf>
    <xf numFmtId="0" fontId="21" fillId="0" borderId="391">
      <alignment horizontal="left" vertical="center" wrapText="1" indent="2"/>
    </xf>
    <xf numFmtId="0" fontId="49" fillId="49" borderId="386" applyNumberFormat="0" applyAlignment="0" applyProtection="0"/>
    <xf numFmtId="0" fontId="45" fillId="36" borderId="384" applyNumberFormat="0" applyAlignment="0" applyProtection="0"/>
    <xf numFmtId="0" fontId="32" fillId="49" borderId="384" applyNumberFormat="0" applyAlignment="0" applyProtection="0"/>
    <xf numFmtId="0" fontId="30" fillId="49" borderId="386" applyNumberFormat="0" applyAlignment="0" applyProtection="0"/>
    <xf numFmtId="0" fontId="18" fillId="27" borderId="390">
      <alignment horizontal="right" vertical="center"/>
    </xf>
    <xf numFmtId="0" fontId="23" fillId="25" borderId="388">
      <alignment horizontal="right" vertical="center"/>
    </xf>
    <xf numFmtId="4" fontId="18" fillId="25" borderId="388">
      <alignment horizontal="right" vertical="center"/>
    </xf>
    <xf numFmtId="4" fontId="18" fillId="27" borderId="388">
      <alignment horizontal="right" vertical="center"/>
    </xf>
    <xf numFmtId="49" fontId="21" fillId="0" borderId="389" applyNumberFormat="0" applyFont="0" applyFill="0" applyBorder="0" applyProtection="0">
      <alignment horizontal="left" vertical="center" indent="5"/>
    </xf>
    <xf numFmtId="4" fontId="21" fillId="0" borderId="388" applyFill="0" applyBorder="0" applyProtection="0">
      <alignment horizontal="right" vertical="center"/>
    </xf>
    <xf numFmtId="4" fontId="18" fillId="25" borderId="388">
      <alignment horizontal="right" vertical="center"/>
    </xf>
    <xf numFmtId="0" fontId="45" fillId="36" borderId="384" applyNumberFormat="0" applyAlignment="0" applyProtection="0"/>
    <xf numFmtId="0" fontId="36" fillId="36" borderId="384" applyNumberFormat="0" applyAlignment="0" applyProtection="0"/>
    <xf numFmtId="0" fontId="32" fillId="49" borderId="384" applyNumberFormat="0" applyAlignment="0" applyProtection="0"/>
    <xf numFmtId="0" fontId="21" fillId="27" borderId="391">
      <alignment horizontal="left" vertical="center" wrapText="1" indent="2"/>
    </xf>
    <xf numFmtId="0" fontId="21" fillId="0" borderId="391">
      <alignment horizontal="left" vertical="center" wrapText="1" indent="2"/>
    </xf>
    <xf numFmtId="0" fontId="21" fillId="27" borderId="391">
      <alignment horizontal="left" vertical="center" wrapText="1" indent="2"/>
    </xf>
    <xf numFmtId="0" fontId="21" fillId="0" borderId="391">
      <alignment horizontal="left" vertical="center" wrapText="1" indent="2"/>
    </xf>
    <xf numFmtId="0" fontId="45" fillId="36" borderId="393" applyNumberFormat="0" applyAlignment="0" applyProtection="0"/>
    <xf numFmtId="0" fontId="21" fillId="25" borderId="398">
      <alignment horizontal="left" vertical="center"/>
    </xf>
    <xf numFmtId="0" fontId="49" fillId="49" borderId="395" applyNumberFormat="0" applyAlignment="0" applyProtection="0"/>
    <xf numFmtId="0" fontId="18" fillId="25" borderId="397">
      <alignment horizontal="right" vertical="center"/>
    </xf>
    <xf numFmtId="0" fontId="21" fillId="0" borderId="400">
      <alignment horizontal="left" vertical="center" wrapText="1" indent="2"/>
    </xf>
    <xf numFmtId="4" fontId="21" fillId="0" borderId="397" applyFill="0" applyBorder="0" applyProtection="0">
      <alignment horizontal="right" vertical="center"/>
    </xf>
    <xf numFmtId="4" fontId="18" fillId="27" borderId="399">
      <alignment horizontal="right" vertical="center"/>
    </xf>
    <xf numFmtId="0" fontId="21" fillId="27" borderId="400">
      <alignment horizontal="left" vertical="center" wrapText="1" indent="2"/>
    </xf>
    <xf numFmtId="0" fontId="1" fillId="21" borderId="0" applyNumberFormat="0" applyBorder="0" applyAlignment="0" applyProtection="0"/>
    <xf numFmtId="4" fontId="21" fillId="0" borderId="397" applyFill="0" applyBorder="0" applyProtection="0">
      <alignment horizontal="right" vertical="center"/>
    </xf>
    <xf numFmtId="4" fontId="18" fillId="27" borderId="397">
      <alignment horizontal="right" vertical="center"/>
    </xf>
    <xf numFmtId="4" fontId="18" fillId="25" borderId="397">
      <alignment horizontal="right" vertical="center"/>
    </xf>
    <xf numFmtId="0" fontId="27" fillId="52" borderId="394" applyNumberFormat="0" applyFont="0" applyAlignment="0" applyProtection="0"/>
    <xf numFmtId="49" fontId="21" fillId="0" borderId="398" applyNumberFormat="0" applyFont="0" applyFill="0" applyBorder="0" applyProtection="0">
      <alignment horizontal="left" vertical="center" indent="5"/>
    </xf>
    <xf numFmtId="0" fontId="1" fillId="14" borderId="0" applyNumberFormat="0" applyBorder="0" applyAlignment="0" applyProtection="0"/>
    <xf numFmtId="0" fontId="18" fillId="27" borderId="397">
      <alignment horizontal="right" vertical="center"/>
    </xf>
    <xf numFmtId="0" fontId="21" fillId="25" borderId="398">
      <alignment horizontal="left" vertical="center"/>
    </xf>
    <xf numFmtId="0" fontId="21" fillId="25" borderId="398">
      <alignment horizontal="left" vertical="center"/>
    </xf>
    <xf numFmtId="4" fontId="18" fillId="27" borderId="399">
      <alignment horizontal="right" vertical="center"/>
    </xf>
    <xf numFmtId="0" fontId="33" fillId="49" borderId="393" applyNumberFormat="0" applyAlignment="0" applyProtection="0"/>
    <xf numFmtId="0" fontId="21" fillId="26" borderId="397"/>
    <xf numFmtId="0" fontId="18" fillId="27" borderId="398">
      <alignment horizontal="right" vertical="center"/>
    </xf>
    <xf numFmtId="0" fontId="21" fillId="0" borderId="400">
      <alignment horizontal="left" vertical="center" wrapText="1" indent="2"/>
    </xf>
    <xf numFmtId="0" fontId="18" fillId="27" borderId="397">
      <alignment horizontal="right" vertical="center"/>
    </xf>
    <xf numFmtId="0" fontId="32" fillId="49" borderId="393" applyNumberFormat="0" applyAlignment="0" applyProtection="0"/>
    <xf numFmtId="0" fontId="32" fillId="49" borderId="393" applyNumberFormat="0" applyAlignment="0" applyProtection="0"/>
    <xf numFmtId="0" fontId="32" fillId="49" borderId="393" applyNumberFormat="0" applyAlignment="0" applyProtection="0"/>
    <xf numFmtId="0" fontId="32" fillId="49" borderId="393" applyNumberFormat="0" applyAlignment="0" applyProtection="0"/>
    <xf numFmtId="0" fontId="32" fillId="49" borderId="393" applyNumberFormat="0" applyAlignment="0" applyProtection="0"/>
    <xf numFmtId="0" fontId="32" fillId="49" borderId="393" applyNumberFormat="0" applyAlignment="0" applyProtection="0"/>
    <xf numFmtId="0" fontId="32" fillId="49" borderId="393" applyNumberFormat="0" applyAlignment="0" applyProtection="0"/>
    <xf numFmtId="0" fontId="32" fillId="49" borderId="393" applyNumberFormat="0" applyAlignment="0" applyProtection="0"/>
    <xf numFmtId="0" fontId="32" fillId="49" borderId="393" applyNumberFormat="0" applyAlignment="0" applyProtection="0"/>
    <xf numFmtId="0" fontId="21" fillId="0" borderId="400">
      <alignment horizontal="left" vertical="center" wrapText="1" indent="2"/>
    </xf>
    <xf numFmtId="0" fontId="21" fillId="0" borderId="400">
      <alignment horizontal="left" vertical="center" wrapText="1" indent="2"/>
    </xf>
    <xf numFmtId="49" fontId="21" fillId="0" borderId="398" applyNumberFormat="0" applyFont="0" applyFill="0" applyBorder="0" applyProtection="0">
      <alignment horizontal="left" vertical="center" indent="5"/>
    </xf>
    <xf numFmtId="49" fontId="20" fillId="0" borderId="397" applyNumberFormat="0" applyFill="0" applyBorder="0" applyProtection="0">
      <alignment horizontal="left" vertical="center"/>
    </xf>
    <xf numFmtId="0" fontId="18" fillId="25" borderId="397">
      <alignment horizontal="right" vertical="center"/>
    </xf>
    <xf numFmtId="0" fontId="18" fillId="27" borderId="397">
      <alignment horizontal="right" vertical="center"/>
    </xf>
    <xf numFmtId="49" fontId="21" fillId="0" borderId="397" applyNumberFormat="0" applyFont="0" applyFill="0" applyBorder="0" applyProtection="0">
      <alignment horizontal="left" vertical="center" indent="2"/>
    </xf>
    <xf numFmtId="4" fontId="21" fillId="0" borderId="397">
      <alignment horizontal="right" vertical="center"/>
    </xf>
    <xf numFmtId="0" fontId="37" fillId="0" borderId="396" applyNumberFormat="0" applyFill="0" applyAlignment="0" applyProtection="0"/>
    <xf numFmtId="0" fontId="52" fillId="0" borderId="396" applyNumberFormat="0" applyFill="0" applyAlignment="0" applyProtection="0"/>
    <xf numFmtId="0" fontId="49" fillId="49" borderId="395" applyNumberFormat="0" applyAlignment="0" applyProtection="0"/>
    <xf numFmtId="0" fontId="27" fillId="52" borderId="394" applyNumberFormat="0" applyFont="0" applyAlignment="0" applyProtection="0"/>
    <xf numFmtId="4" fontId="18" fillId="27" borderId="397">
      <alignment horizontal="right" vertical="center"/>
    </xf>
    <xf numFmtId="4" fontId="18" fillId="27" borderId="397">
      <alignment horizontal="right" vertical="center"/>
    </xf>
    <xf numFmtId="0" fontId="21" fillId="26" borderId="397"/>
    <xf numFmtId="0" fontId="23" fillId="25" borderId="397">
      <alignment horizontal="right" vertical="center"/>
    </xf>
    <xf numFmtId="0" fontId="32" fillId="49" borderId="393" applyNumberFormat="0" applyAlignment="0" applyProtection="0"/>
    <xf numFmtId="0" fontId="18" fillId="27" borderId="398">
      <alignment horizontal="right" vertical="center"/>
    </xf>
    <xf numFmtId="0" fontId="1" fillId="20" borderId="0" applyNumberFormat="0" applyBorder="0" applyAlignment="0" applyProtection="0"/>
    <xf numFmtId="0" fontId="27" fillId="52" borderId="394" applyNumberFormat="0" applyFont="0" applyAlignment="0" applyProtection="0"/>
    <xf numFmtId="0" fontId="18" fillId="25" borderId="397">
      <alignment horizontal="right" vertical="center"/>
    </xf>
    <xf numFmtId="0" fontId="21" fillId="27" borderId="400">
      <alignment horizontal="left" vertical="center" wrapText="1" indent="2"/>
    </xf>
    <xf numFmtId="0" fontId="1" fillId="17" borderId="0" applyNumberFormat="0" applyBorder="0" applyAlignment="0" applyProtection="0"/>
    <xf numFmtId="0" fontId="21" fillId="0" borderId="397" applyNumberFormat="0" applyFill="0" applyAlignment="0" applyProtection="0"/>
    <xf numFmtId="0" fontId="21" fillId="25" borderId="398">
      <alignment horizontal="left" vertical="center"/>
    </xf>
    <xf numFmtId="49" fontId="21" fillId="0" borderId="398" applyNumberFormat="0" applyFont="0" applyFill="0" applyBorder="0" applyProtection="0">
      <alignment horizontal="left" vertical="center" indent="5"/>
    </xf>
    <xf numFmtId="0" fontId="1" fillId="11" borderId="0" applyNumberFormat="0" applyBorder="0" applyAlignment="0" applyProtection="0"/>
    <xf numFmtId="0" fontId="36" fillId="36" borderId="393" applyNumberFormat="0" applyAlignment="0" applyProtection="0"/>
    <xf numFmtId="0" fontId="36" fillId="36" borderId="393" applyNumberFormat="0" applyAlignment="0" applyProtection="0"/>
    <xf numFmtId="0" fontId="36" fillId="36" borderId="393" applyNumberFormat="0" applyAlignment="0" applyProtection="0"/>
    <xf numFmtId="0" fontId="36" fillId="36" borderId="393" applyNumberFormat="0" applyAlignment="0" applyProtection="0"/>
    <xf numFmtId="0" fontId="36" fillId="36" borderId="393" applyNumberFormat="0" applyAlignment="0" applyProtection="0"/>
    <xf numFmtId="0" fontId="36" fillId="36" borderId="393" applyNumberFormat="0" applyAlignment="0" applyProtection="0"/>
    <xf numFmtId="0" fontId="36" fillId="36" borderId="393" applyNumberFormat="0" applyAlignment="0" applyProtection="0"/>
    <xf numFmtId="0" fontId="36" fillId="36" borderId="393" applyNumberFormat="0" applyAlignment="0" applyProtection="0"/>
    <xf numFmtId="0" fontId="36" fillId="36" borderId="393" applyNumberFormat="0" applyAlignment="0" applyProtection="0"/>
    <xf numFmtId="0" fontId="21" fillId="0" borderId="400">
      <alignment horizontal="left" vertical="center" wrapText="1" indent="2"/>
    </xf>
    <xf numFmtId="4" fontId="18" fillId="27" borderId="398">
      <alignment horizontal="right" vertical="center"/>
    </xf>
    <xf numFmtId="0" fontId="21" fillId="27" borderId="400">
      <alignment horizontal="left" vertical="center" wrapText="1" indent="2"/>
    </xf>
    <xf numFmtId="0" fontId="1" fillId="17" borderId="0" applyNumberFormat="0" applyBorder="0" applyAlignment="0" applyProtection="0"/>
    <xf numFmtId="4" fontId="18" fillId="27" borderId="397">
      <alignment horizontal="right" vertical="center"/>
    </xf>
    <xf numFmtId="0" fontId="1" fillId="18" borderId="0" applyNumberFormat="0" applyBorder="0" applyAlignment="0" applyProtection="0"/>
    <xf numFmtId="167" fontId="21" fillId="53" borderId="397" applyNumberFormat="0" applyFont="0" applyBorder="0" applyAlignment="0" applyProtection="0">
      <alignment horizontal="right" vertical="center"/>
    </xf>
    <xf numFmtId="0" fontId="1" fillId="21" borderId="0" applyNumberFormat="0" applyBorder="0" applyAlignment="0" applyProtection="0"/>
    <xf numFmtId="0" fontId="36" fillId="36" borderId="393" applyNumberFormat="0" applyAlignment="0" applyProtection="0"/>
    <xf numFmtId="0" fontId="18" fillId="27" borderId="397">
      <alignment horizontal="right" vertical="center"/>
    </xf>
    <xf numFmtId="0" fontId="21" fillId="27" borderId="400">
      <alignment horizontal="left" vertical="center" wrapText="1" indent="2"/>
    </xf>
    <xf numFmtId="4" fontId="21" fillId="0" borderId="397" applyFill="0" applyBorder="0" applyProtection="0">
      <alignment horizontal="right" vertical="center"/>
    </xf>
    <xf numFmtId="0" fontId="21" fillId="0" borderId="397">
      <alignment horizontal="right" vertical="center"/>
    </xf>
    <xf numFmtId="49" fontId="20" fillId="0" borderId="397" applyNumberFormat="0" applyFill="0" applyBorder="0" applyProtection="0">
      <alignment horizontal="left" vertical="center"/>
    </xf>
    <xf numFmtId="0" fontId="27" fillId="52" borderId="394" applyNumberFormat="0" applyFont="0" applyAlignment="0" applyProtection="0"/>
    <xf numFmtId="4" fontId="23" fillId="25" borderId="397">
      <alignment horizontal="right" vertical="center"/>
    </xf>
    <xf numFmtId="0" fontId="18" fillId="27" borderId="399">
      <alignment horizontal="right" vertical="center"/>
    </xf>
    <xf numFmtId="0" fontId="21" fillId="27" borderId="400">
      <alignment horizontal="left" vertical="center" wrapText="1" indent="2"/>
    </xf>
    <xf numFmtId="0" fontId="45" fillId="36" borderId="393" applyNumberFormat="0" applyAlignment="0" applyProtection="0"/>
    <xf numFmtId="0" fontId="24" fillId="52" borderId="394" applyNumberFormat="0" applyFont="0" applyAlignment="0" applyProtection="0"/>
    <xf numFmtId="0" fontId="24" fillId="52" borderId="394" applyNumberFormat="0" applyFont="0" applyAlignment="0" applyProtection="0"/>
    <xf numFmtId="0" fontId="24" fillId="52" borderId="394" applyNumberFormat="0" applyFont="0" applyAlignment="0" applyProtection="0"/>
    <xf numFmtId="0" fontId="24" fillId="52" borderId="394" applyNumberFormat="0" applyFont="0" applyAlignment="0" applyProtection="0"/>
    <xf numFmtId="0" fontId="24" fillId="52" borderId="394" applyNumberFormat="0" applyFont="0" applyAlignment="0" applyProtection="0"/>
    <xf numFmtId="0" fontId="24" fillId="52" borderId="394" applyNumberFormat="0" applyFont="0" applyAlignment="0" applyProtection="0"/>
    <xf numFmtId="0" fontId="24" fillId="52" borderId="394" applyNumberFormat="0" applyFont="0" applyAlignment="0" applyProtection="0"/>
    <xf numFmtId="0" fontId="24" fillId="52" borderId="394" applyNumberFormat="0" applyFont="0" applyAlignment="0" applyProtection="0"/>
    <xf numFmtId="0" fontId="24" fillId="52" borderId="394" applyNumberFormat="0" applyFont="0" applyAlignment="0" applyProtection="0"/>
    <xf numFmtId="0" fontId="67" fillId="52" borderId="394" applyNumberFormat="0" applyFont="0" applyAlignment="0" applyProtection="0"/>
    <xf numFmtId="0" fontId="27" fillId="52" borderId="394" applyNumberFormat="0" applyFont="0" applyAlignment="0" applyProtection="0"/>
    <xf numFmtId="0" fontId="30" fillId="49" borderId="395" applyNumberFormat="0" applyAlignment="0" applyProtection="0"/>
    <xf numFmtId="0" fontId="30" fillId="49" borderId="395" applyNumberFormat="0" applyAlignment="0" applyProtection="0"/>
    <xf numFmtId="0" fontId="30" fillId="49" borderId="395" applyNumberFormat="0" applyAlignment="0" applyProtection="0"/>
    <xf numFmtId="0" fontId="30" fillId="49" borderId="395" applyNumberFormat="0" applyAlignment="0" applyProtection="0"/>
    <xf numFmtId="0" fontId="30" fillId="49" borderId="395" applyNumberFormat="0" applyAlignment="0" applyProtection="0"/>
    <xf numFmtId="0" fontId="30" fillId="49" borderId="395" applyNumberFormat="0" applyAlignment="0" applyProtection="0"/>
    <xf numFmtId="0" fontId="30" fillId="49" borderId="395" applyNumberFormat="0" applyAlignment="0" applyProtection="0"/>
    <xf numFmtId="0" fontId="30" fillId="49" borderId="395" applyNumberFormat="0" applyAlignment="0" applyProtection="0"/>
    <xf numFmtId="0" fontId="30" fillId="49" borderId="395" applyNumberFormat="0" applyAlignment="0" applyProtection="0"/>
    <xf numFmtId="0" fontId="30" fillId="49" borderId="395" applyNumberFormat="0" applyAlignment="0" applyProtection="0"/>
    <xf numFmtId="4" fontId="21" fillId="26" borderId="397"/>
    <xf numFmtId="49" fontId="21" fillId="0" borderId="398" applyNumberFormat="0" applyFont="0" applyFill="0" applyBorder="0" applyProtection="0">
      <alignment horizontal="left" vertical="center" indent="5"/>
    </xf>
    <xf numFmtId="4" fontId="21" fillId="26" borderId="397"/>
    <xf numFmtId="0" fontId="21" fillId="0" borderId="397">
      <alignment horizontal="right" vertical="center"/>
    </xf>
    <xf numFmtId="0" fontId="18" fillId="27" borderId="398">
      <alignment horizontal="right" vertical="center"/>
    </xf>
    <xf numFmtId="49" fontId="20" fillId="0" borderId="397" applyNumberFormat="0" applyFill="0" applyBorder="0" applyProtection="0">
      <alignment horizontal="left" vertical="center"/>
    </xf>
    <xf numFmtId="0" fontId="18" fillId="25" borderId="397">
      <alignment horizontal="right" vertical="center"/>
    </xf>
    <xf numFmtId="0" fontId="18" fillId="27" borderId="397">
      <alignment horizontal="right" vertical="center"/>
    </xf>
    <xf numFmtId="4" fontId="21" fillId="0" borderId="397">
      <alignment horizontal="right" vertical="center"/>
    </xf>
    <xf numFmtId="0" fontId="21" fillId="0" borderId="397">
      <alignment horizontal="right" vertical="center"/>
    </xf>
    <xf numFmtId="0" fontId="37" fillId="0" borderId="396" applyNumberFormat="0" applyFill="0" applyAlignment="0" applyProtection="0"/>
    <xf numFmtId="0" fontId="37" fillId="0" borderId="396" applyNumberFormat="0" applyFill="0" applyAlignment="0" applyProtection="0"/>
    <xf numFmtId="0" fontId="37" fillId="0" borderId="396" applyNumberFormat="0" applyFill="0" applyAlignment="0" applyProtection="0"/>
    <xf numFmtId="0" fontId="37" fillId="0" borderId="396" applyNumberFormat="0" applyFill="0" applyAlignment="0" applyProtection="0"/>
    <xf numFmtId="0" fontId="37" fillId="0" borderId="396" applyNumberFormat="0" applyFill="0" applyAlignment="0" applyProtection="0"/>
    <xf numFmtId="0" fontId="37" fillId="0" borderId="396" applyNumberFormat="0" applyFill="0" applyAlignment="0" applyProtection="0"/>
    <xf numFmtId="0" fontId="37" fillId="0" borderId="396" applyNumberFormat="0" applyFill="0" applyAlignment="0" applyProtection="0"/>
    <xf numFmtId="0" fontId="37" fillId="0" borderId="396" applyNumberFormat="0" applyFill="0" applyAlignment="0" applyProtection="0"/>
    <xf numFmtId="0" fontId="37" fillId="0" borderId="396" applyNumberFormat="0" applyFill="0" applyAlignment="0" applyProtection="0"/>
    <xf numFmtId="0" fontId="21" fillId="27" borderId="400">
      <alignment horizontal="left" vertical="center" wrapText="1" indent="2"/>
    </xf>
    <xf numFmtId="0" fontId="36" fillId="36" borderId="393" applyNumberFormat="0" applyAlignment="0" applyProtection="0"/>
    <xf numFmtId="0" fontId="30" fillId="49" borderId="395" applyNumberFormat="0" applyAlignment="0" applyProtection="0"/>
    <xf numFmtId="0" fontId="67" fillId="52" borderId="394" applyNumberFormat="0" applyFont="0" applyAlignment="0" applyProtection="0"/>
    <xf numFmtId="0" fontId="36" fillId="36" borderId="393" applyNumberFormat="0" applyAlignment="0" applyProtection="0"/>
    <xf numFmtId="0" fontId="32" fillId="49" borderId="393" applyNumberFormat="0" applyAlignment="0" applyProtection="0"/>
    <xf numFmtId="4" fontId="21" fillId="0" borderId="397">
      <alignment horizontal="right" vertical="center"/>
    </xf>
    <xf numFmtId="4" fontId="18" fillId="27" borderId="397">
      <alignment horizontal="right" vertical="center"/>
    </xf>
    <xf numFmtId="4" fontId="18" fillId="27" borderId="398">
      <alignment horizontal="right" vertical="center"/>
    </xf>
    <xf numFmtId="0" fontId="23" fillId="25" borderId="397">
      <alignment horizontal="right" vertical="center"/>
    </xf>
    <xf numFmtId="0" fontId="30" fillId="49" borderId="395" applyNumberFormat="0" applyAlignment="0" applyProtection="0"/>
    <xf numFmtId="0" fontId="67" fillId="52" borderId="394" applyNumberFormat="0" applyFont="0" applyAlignment="0" applyProtection="0"/>
    <xf numFmtId="0" fontId="36" fillId="36" borderId="393" applyNumberFormat="0" applyAlignment="0" applyProtection="0"/>
    <xf numFmtId="0" fontId="32" fillId="49" borderId="393" applyNumberFormat="0" applyAlignment="0" applyProtection="0"/>
    <xf numFmtId="4" fontId="18" fillId="27" borderId="399">
      <alignment horizontal="right" vertical="center"/>
    </xf>
    <xf numFmtId="4" fontId="18" fillId="27" borderId="397">
      <alignment horizontal="right" vertical="center"/>
    </xf>
    <xf numFmtId="0" fontId="27" fillId="52" borderId="394" applyNumberFormat="0" applyFont="0" applyAlignment="0" applyProtection="0"/>
    <xf numFmtId="0" fontId="23" fillId="25" borderId="397">
      <alignment horizontal="right" vertical="center"/>
    </xf>
    <xf numFmtId="0" fontId="21" fillId="26" borderId="397"/>
    <xf numFmtId="0" fontId="30" fillId="49" borderId="395" applyNumberFormat="0" applyAlignment="0" applyProtection="0"/>
    <xf numFmtId="0" fontId="32" fillId="49" borderId="393" applyNumberFormat="0" applyAlignment="0" applyProtection="0"/>
    <xf numFmtId="0" fontId="67" fillId="52" borderId="394" applyNumberFormat="0" applyFont="0" applyAlignment="0" applyProtection="0"/>
    <xf numFmtId="0" fontId="32" fillId="49" borderId="393" applyNumberFormat="0" applyAlignment="0" applyProtection="0"/>
    <xf numFmtId="0" fontId="32" fillId="49" borderId="393" applyNumberFormat="0" applyAlignment="0" applyProtection="0"/>
    <xf numFmtId="0" fontId="32" fillId="49" borderId="393" applyNumberFormat="0" applyAlignment="0" applyProtection="0"/>
    <xf numFmtId="0" fontId="32" fillId="49" borderId="393" applyNumberFormat="0" applyAlignment="0" applyProtection="0"/>
    <xf numFmtId="0" fontId="32" fillId="49" borderId="393" applyNumberFormat="0" applyAlignment="0" applyProtection="0"/>
    <xf numFmtId="0" fontId="32" fillId="49" borderId="393" applyNumberFormat="0" applyAlignment="0" applyProtection="0"/>
    <xf numFmtId="0" fontId="32" fillId="49" borderId="393" applyNumberFormat="0" applyAlignment="0" applyProtection="0"/>
    <xf numFmtId="0" fontId="32" fillId="49" borderId="393" applyNumberFormat="0" applyAlignment="0" applyProtection="0"/>
    <xf numFmtId="0" fontId="32" fillId="49" borderId="393" applyNumberFormat="0" applyAlignment="0" applyProtection="0"/>
    <xf numFmtId="0" fontId="36" fillId="36" borderId="393" applyNumberFormat="0" applyAlignment="0" applyProtection="0"/>
    <xf numFmtId="0" fontId="36" fillId="36" borderId="393" applyNumberFormat="0" applyAlignment="0" applyProtection="0"/>
    <xf numFmtId="0" fontId="36" fillId="36" borderId="393" applyNumberFormat="0" applyAlignment="0" applyProtection="0"/>
    <xf numFmtId="0" fontId="36" fillId="36" borderId="393" applyNumberFormat="0" applyAlignment="0" applyProtection="0"/>
    <xf numFmtId="0" fontId="36" fillId="36" borderId="393" applyNumberFormat="0" applyAlignment="0" applyProtection="0"/>
    <xf numFmtId="0" fontId="36" fillId="36" borderId="393" applyNumberFormat="0" applyAlignment="0" applyProtection="0"/>
    <xf numFmtId="0" fontId="36" fillId="36" borderId="393" applyNumberFormat="0" applyAlignment="0" applyProtection="0"/>
    <xf numFmtId="0" fontId="36" fillId="36" borderId="393" applyNumberFormat="0" applyAlignment="0" applyProtection="0"/>
    <xf numFmtId="0" fontId="36" fillId="36" borderId="393" applyNumberFormat="0" applyAlignment="0" applyProtection="0"/>
    <xf numFmtId="0" fontId="18" fillId="25" borderId="397">
      <alignment horizontal="right" vertical="center"/>
    </xf>
    <xf numFmtId="0" fontId="24" fillId="52" borderId="394" applyNumberFormat="0" applyFont="0" applyAlignment="0" applyProtection="0"/>
    <xf numFmtId="0" fontId="24" fillId="52" borderId="394" applyNumberFormat="0" applyFont="0" applyAlignment="0" applyProtection="0"/>
    <xf numFmtId="0" fontId="24" fillId="52" borderId="394" applyNumberFormat="0" applyFont="0" applyAlignment="0" applyProtection="0"/>
    <xf numFmtId="0" fontId="24" fillId="52" borderId="394" applyNumberFormat="0" applyFont="0" applyAlignment="0" applyProtection="0"/>
    <xf numFmtId="0" fontId="24" fillId="52" borderId="394" applyNumberFormat="0" applyFont="0" applyAlignment="0" applyProtection="0"/>
    <xf numFmtId="0" fontId="24" fillId="52" borderId="394" applyNumberFormat="0" applyFont="0" applyAlignment="0" applyProtection="0"/>
    <xf numFmtId="0" fontId="24" fillId="52" borderId="394" applyNumberFormat="0" applyFont="0" applyAlignment="0" applyProtection="0"/>
    <xf numFmtId="0" fontId="24" fillId="52" borderId="394" applyNumberFormat="0" applyFont="0" applyAlignment="0" applyProtection="0"/>
    <xf numFmtId="0" fontId="24" fillId="52" borderId="394" applyNumberFormat="0" applyFont="0" applyAlignment="0" applyProtection="0"/>
    <xf numFmtId="0" fontId="30" fillId="49" borderId="395" applyNumberFormat="0" applyAlignment="0" applyProtection="0"/>
    <xf numFmtId="0" fontId="30" fillId="49" borderId="395" applyNumberFormat="0" applyAlignment="0" applyProtection="0"/>
    <xf numFmtId="0" fontId="30" fillId="49" borderId="395" applyNumberFormat="0" applyAlignment="0" applyProtection="0"/>
    <xf numFmtId="0" fontId="30" fillId="49" borderId="395" applyNumberFormat="0" applyAlignment="0" applyProtection="0"/>
    <xf numFmtId="0" fontId="30" fillId="49" borderId="395" applyNumberFormat="0" applyAlignment="0" applyProtection="0"/>
    <xf numFmtId="0" fontId="30" fillId="49" borderId="395" applyNumberFormat="0" applyAlignment="0" applyProtection="0"/>
    <xf numFmtId="0" fontId="30" fillId="49" borderId="395" applyNumberFormat="0" applyAlignment="0" applyProtection="0"/>
    <xf numFmtId="0" fontId="30" fillId="49" borderId="395" applyNumberFormat="0" applyAlignment="0" applyProtection="0"/>
    <xf numFmtId="0" fontId="30" fillId="49" borderId="395" applyNumberFormat="0" applyAlignment="0" applyProtection="0"/>
    <xf numFmtId="0" fontId="37" fillId="0" borderId="396" applyNumberFormat="0" applyFill="0" applyAlignment="0" applyProtection="0"/>
    <xf numFmtId="0" fontId="37" fillId="0" borderId="396" applyNumberFormat="0" applyFill="0" applyAlignment="0" applyProtection="0"/>
    <xf numFmtId="0" fontId="37" fillId="0" borderId="396" applyNumberFormat="0" applyFill="0" applyAlignment="0" applyProtection="0"/>
    <xf numFmtId="0" fontId="37" fillId="0" borderId="396" applyNumberFormat="0" applyFill="0" applyAlignment="0" applyProtection="0"/>
    <xf numFmtId="0" fontId="37" fillId="0" borderId="396" applyNumberFormat="0" applyFill="0" applyAlignment="0" applyProtection="0"/>
    <xf numFmtId="0" fontId="37" fillId="0" borderId="396" applyNumberFormat="0" applyFill="0" applyAlignment="0" applyProtection="0"/>
    <xf numFmtId="0" fontId="37" fillId="0" borderId="396" applyNumberFormat="0" applyFill="0" applyAlignment="0" applyProtection="0"/>
    <xf numFmtId="0" fontId="37" fillId="0" borderId="396" applyNumberFormat="0" applyFill="0" applyAlignment="0" applyProtection="0"/>
    <xf numFmtId="0" fontId="37" fillId="0" borderId="396" applyNumberFormat="0" applyFill="0" applyAlignment="0" applyProtection="0"/>
    <xf numFmtId="4" fontId="21" fillId="0" borderId="397">
      <alignment horizontal="right" vertical="center"/>
    </xf>
    <xf numFmtId="0" fontId="45" fillId="36" borderId="393" applyNumberFormat="0" applyAlignment="0" applyProtection="0"/>
    <xf numFmtId="4" fontId="18" fillId="27" borderId="397">
      <alignment horizontal="right" vertical="center"/>
    </xf>
    <xf numFmtId="4" fontId="18" fillId="27" borderId="398">
      <alignment horizontal="right" vertical="center"/>
    </xf>
    <xf numFmtId="0" fontId="18" fillId="27" borderId="397">
      <alignment horizontal="right" vertical="center"/>
    </xf>
    <xf numFmtId="4" fontId="18" fillId="25" borderId="397">
      <alignment horizontal="right" vertical="center"/>
    </xf>
    <xf numFmtId="0" fontId="21" fillId="27" borderId="400">
      <alignment horizontal="left" vertical="center" wrapText="1" indent="2"/>
    </xf>
    <xf numFmtId="0" fontId="21" fillId="0" borderId="397">
      <alignment horizontal="right" vertical="center"/>
    </xf>
    <xf numFmtId="4" fontId="18" fillId="25" borderId="397">
      <alignment horizontal="right" vertical="center"/>
    </xf>
    <xf numFmtId="167" fontId="21" fillId="53" borderId="397" applyNumberFormat="0" applyFont="0" applyBorder="0" applyAlignment="0" applyProtection="0">
      <alignment horizontal="right" vertical="center"/>
    </xf>
    <xf numFmtId="0" fontId="33" fillId="49" borderId="393" applyNumberFormat="0" applyAlignment="0" applyProtection="0"/>
    <xf numFmtId="4" fontId="21" fillId="0" borderId="397">
      <alignment horizontal="right" vertical="center"/>
    </xf>
    <xf numFmtId="0" fontId="24" fillId="52" borderId="394" applyNumberFormat="0" applyFont="0" applyAlignment="0" applyProtection="0"/>
    <xf numFmtId="0" fontId="1" fillId="5" borderId="0" applyNumberFormat="0" applyBorder="0" applyAlignment="0" applyProtection="0"/>
    <xf numFmtId="4" fontId="21" fillId="0" borderId="397">
      <alignment horizontal="right" vertical="center"/>
    </xf>
    <xf numFmtId="0" fontId="18" fillId="27" borderId="397">
      <alignment horizontal="right" vertical="center"/>
    </xf>
    <xf numFmtId="0" fontId="21" fillId="0" borderId="397" applyNumberFormat="0" applyFill="0" applyAlignment="0" applyProtection="0"/>
    <xf numFmtId="0" fontId="1" fillId="11" borderId="0" applyNumberFormat="0" applyBorder="0" applyAlignment="0" applyProtection="0"/>
    <xf numFmtId="0" fontId="49" fillId="49" borderId="395" applyNumberFormat="0" applyAlignment="0" applyProtection="0"/>
    <xf numFmtId="0" fontId="21" fillId="0" borderId="397" applyNumberFormat="0" applyFill="0" applyAlignment="0" applyProtection="0"/>
    <xf numFmtId="4" fontId="18" fillId="27" borderId="397">
      <alignment horizontal="right" vertical="center"/>
    </xf>
    <xf numFmtId="4" fontId="18" fillId="25" borderId="397">
      <alignment horizontal="right" vertical="center"/>
    </xf>
    <xf numFmtId="0" fontId="27" fillId="52" borderId="394" applyNumberFormat="0" applyFont="0" applyAlignment="0" applyProtection="0"/>
    <xf numFmtId="4" fontId="18" fillId="27" borderId="398">
      <alignment horizontal="right" vertical="center"/>
    </xf>
    <xf numFmtId="0" fontId="21" fillId="0" borderId="397" applyNumberFormat="0" applyFill="0" applyAlignment="0" applyProtection="0"/>
    <xf numFmtId="49" fontId="20" fillId="0" borderId="397" applyNumberFormat="0" applyFill="0" applyBorder="0" applyProtection="0">
      <alignment horizontal="left" vertical="center"/>
    </xf>
    <xf numFmtId="0" fontId="27" fillId="52" borderId="394" applyNumberFormat="0" applyFont="0" applyAlignment="0" applyProtection="0"/>
    <xf numFmtId="4" fontId="21" fillId="0" borderId="397">
      <alignment horizontal="right" vertical="center"/>
    </xf>
    <xf numFmtId="0" fontId="6" fillId="0" borderId="0" applyNumberFormat="0" applyFill="0" applyBorder="0" applyAlignment="0" applyProtection="0"/>
    <xf numFmtId="0" fontId="23" fillId="25" borderId="397">
      <alignment horizontal="right" vertical="center"/>
    </xf>
    <xf numFmtId="0" fontId="36" fillId="36" borderId="393" applyNumberFormat="0" applyAlignment="0" applyProtection="0"/>
    <xf numFmtId="0" fontId="18" fillId="27" borderId="398">
      <alignment horizontal="right" vertical="center"/>
    </xf>
    <xf numFmtId="4" fontId="21" fillId="0" borderId="397">
      <alignment horizontal="right" vertical="center"/>
    </xf>
    <xf numFmtId="0" fontId="21" fillId="0" borderId="400">
      <alignment horizontal="left" vertical="center" wrapText="1" indent="2"/>
    </xf>
    <xf numFmtId="0" fontId="9" fillId="22" borderId="0" applyNumberFormat="0" applyBorder="0" applyAlignment="0" applyProtection="0"/>
    <xf numFmtId="0" fontId="18" fillId="27" borderId="399">
      <alignment horizontal="right" vertical="center"/>
    </xf>
    <xf numFmtId="0" fontId="52" fillId="0" borderId="396" applyNumberFormat="0" applyFill="0" applyAlignment="0" applyProtection="0"/>
    <xf numFmtId="0" fontId="21" fillId="0" borderId="397" applyNumberFormat="0" applyFill="0" applyAlignment="0" applyProtection="0"/>
    <xf numFmtId="0" fontId="19" fillId="52" borderId="394" applyNumberFormat="0" applyFont="0" applyAlignment="0" applyProtection="0"/>
    <xf numFmtId="0" fontId="27" fillId="52" borderId="394" applyNumberFormat="0" applyFont="0" applyAlignment="0" applyProtection="0"/>
    <xf numFmtId="0" fontId="21" fillId="27" borderId="400">
      <alignment horizontal="left" vertical="center" wrapText="1" indent="2"/>
    </xf>
    <xf numFmtId="0" fontId="1" fillId="6" borderId="0" applyNumberFormat="0" applyBorder="0" applyAlignment="0" applyProtection="0"/>
    <xf numFmtId="0" fontId="21" fillId="0" borderId="400">
      <alignment horizontal="left" vertical="center" wrapText="1" indent="2"/>
    </xf>
    <xf numFmtId="0" fontId="32" fillId="49" borderId="393" applyNumberFormat="0" applyAlignment="0" applyProtection="0"/>
    <xf numFmtId="0" fontId="21" fillId="27" borderId="400">
      <alignment horizontal="left" vertical="center" wrapText="1" indent="2"/>
    </xf>
    <xf numFmtId="0" fontId="18" fillId="27" borderId="398">
      <alignment horizontal="right" vertical="center"/>
    </xf>
    <xf numFmtId="0" fontId="21" fillId="26" borderId="397"/>
    <xf numFmtId="4" fontId="18" fillId="27" borderId="399">
      <alignment horizontal="right" vertical="center"/>
    </xf>
    <xf numFmtId="49" fontId="20" fillId="0" borderId="397" applyNumberFormat="0" applyFill="0" applyBorder="0" applyProtection="0">
      <alignment horizontal="left" vertical="center"/>
    </xf>
    <xf numFmtId="0" fontId="18" fillId="27" borderId="398">
      <alignment horizontal="right" vertical="center"/>
    </xf>
    <xf numFmtId="0" fontId="9" fillId="10" borderId="0" applyNumberFormat="0" applyBorder="0" applyAlignment="0" applyProtection="0"/>
    <xf numFmtId="0" fontId="52" fillId="0" borderId="396" applyNumberFormat="0" applyFill="0" applyAlignment="0" applyProtection="0"/>
    <xf numFmtId="0" fontId="33" fillId="49" borderId="393" applyNumberFormat="0" applyAlignment="0" applyProtection="0"/>
    <xf numFmtId="4" fontId="18" fillId="27" borderId="397">
      <alignment horizontal="right" vertical="center"/>
    </xf>
    <xf numFmtId="0" fontId="7" fillId="0" borderId="0" applyNumberFormat="0" applyFill="0" applyBorder="0" applyAlignment="0" applyProtection="0"/>
    <xf numFmtId="4" fontId="21" fillId="26" borderId="397"/>
    <xf numFmtId="0" fontId="52" fillId="0" borderId="396" applyNumberFormat="0" applyFill="0" applyAlignment="0" applyProtection="0"/>
    <xf numFmtId="0" fontId="21" fillId="0" borderId="400">
      <alignment horizontal="left" vertical="center" wrapText="1" indent="2"/>
    </xf>
    <xf numFmtId="0" fontId="1" fillId="9" borderId="0" applyNumberFormat="0" applyBorder="0" applyAlignment="0" applyProtection="0"/>
    <xf numFmtId="49" fontId="21" fillId="0" borderId="398" applyNumberFormat="0" applyFont="0" applyFill="0" applyBorder="0" applyProtection="0">
      <alignment horizontal="left" vertical="center" indent="5"/>
    </xf>
    <xf numFmtId="0" fontId="21" fillId="26" borderId="397"/>
    <xf numFmtId="0" fontId="33" fillId="49" borderId="393" applyNumberFormat="0" applyAlignment="0" applyProtection="0"/>
    <xf numFmtId="0" fontId="21" fillId="26" borderId="397"/>
    <xf numFmtId="0" fontId="21" fillId="25" borderId="398">
      <alignment horizontal="left" vertical="center"/>
    </xf>
    <xf numFmtId="4" fontId="18" fillId="27" borderId="397">
      <alignment horizontal="right" vertical="center"/>
    </xf>
    <xf numFmtId="0" fontId="37" fillId="0" borderId="396" applyNumberFormat="0" applyFill="0" applyAlignment="0" applyProtection="0"/>
    <xf numFmtId="4" fontId="18" fillId="25" borderId="397">
      <alignment horizontal="right" vertical="center"/>
    </xf>
    <xf numFmtId="4" fontId="18" fillId="27" borderId="397">
      <alignment horizontal="right" vertical="center"/>
    </xf>
    <xf numFmtId="0" fontId="21" fillId="27" borderId="400">
      <alignment horizontal="left" vertical="center" wrapText="1" indent="2"/>
    </xf>
    <xf numFmtId="49" fontId="21" fillId="0" borderId="397" applyNumberFormat="0" applyFont="0" applyFill="0" applyBorder="0" applyProtection="0">
      <alignment horizontal="left" vertical="center" indent="2"/>
    </xf>
    <xf numFmtId="0" fontId="21" fillId="0" borderId="397" applyNumberFormat="0" applyFill="0" applyAlignment="0" applyProtection="0"/>
    <xf numFmtId="0" fontId="37" fillId="0" borderId="396" applyNumberFormat="0" applyFill="0" applyAlignment="0" applyProtection="0"/>
    <xf numFmtId="0" fontId="4" fillId="4" borderId="2" applyNumberFormat="0" applyAlignment="0" applyProtection="0"/>
    <xf numFmtId="0" fontId="18" fillId="27" borderId="399">
      <alignment horizontal="right" vertical="center"/>
    </xf>
    <xf numFmtId="4" fontId="18" fillId="27" borderId="398">
      <alignment horizontal="right" vertical="center"/>
    </xf>
    <xf numFmtId="4" fontId="23" fillId="25" borderId="397">
      <alignment horizontal="right" vertical="center"/>
    </xf>
    <xf numFmtId="4" fontId="18" fillId="25" borderId="397">
      <alignment horizontal="right" vertical="center"/>
    </xf>
    <xf numFmtId="0" fontId="21" fillId="25" borderId="398">
      <alignment horizontal="left" vertical="center"/>
    </xf>
    <xf numFmtId="0" fontId="18" fillId="27" borderId="397">
      <alignment horizontal="right" vertical="center"/>
    </xf>
    <xf numFmtId="4" fontId="23" fillId="25" borderId="397">
      <alignment horizontal="right" vertical="center"/>
    </xf>
    <xf numFmtId="0" fontId="19" fillId="52" borderId="394" applyNumberFormat="0" applyFont="0" applyAlignment="0" applyProtection="0"/>
    <xf numFmtId="0" fontId="18" fillId="25" borderId="397">
      <alignment horizontal="right" vertical="center"/>
    </xf>
    <xf numFmtId="4" fontId="23" fillId="25" borderId="397">
      <alignment horizontal="right" vertical="center"/>
    </xf>
    <xf numFmtId="0" fontId="49" fillId="49" borderId="395" applyNumberFormat="0" applyAlignment="0" applyProtection="0"/>
    <xf numFmtId="0" fontId="21" fillId="26" borderId="397"/>
    <xf numFmtId="4" fontId="21" fillId="0" borderId="397">
      <alignment horizontal="right" vertical="center"/>
    </xf>
    <xf numFmtId="0" fontId="18" fillId="27" borderId="397">
      <alignment horizontal="right" vertical="center"/>
    </xf>
    <xf numFmtId="0" fontId="21" fillId="26" borderId="397"/>
    <xf numFmtId="0" fontId="18" fillId="27" borderId="397">
      <alignment horizontal="right" vertical="center"/>
    </xf>
    <xf numFmtId="0" fontId="21" fillId="25" borderId="398">
      <alignment horizontal="left" vertical="center"/>
    </xf>
    <xf numFmtId="0" fontId="23" fillId="25" borderId="397">
      <alignment horizontal="right" vertical="center"/>
    </xf>
    <xf numFmtId="4" fontId="18" fillId="27" borderId="398">
      <alignment horizontal="right" vertical="center"/>
    </xf>
    <xf numFmtId="0" fontId="18" fillId="27" borderId="397">
      <alignment horizontal="right" vertical="center"/>
    </xf>
    <xf numFmtId="4" fontId="18" fillId="27" borderId="397">
      <alignment horizontal="right" vertical="center"/>
    </xf>
    <xf numFmtId="0" fontId="21" fillId="25" borderId="398">
      <alignment horizontal="left" vertical="center"/>
    </xf>
    <xf numFmtId="4" fontId="18" fillId="27" borderId="397">
      <alignment horizontal="right" vertical="center"/>
    </xf>
    <xf numFmtId="49" fontId="20" fillId="0" borderId="397" applyNumberFormat="0" applyFill="0" applyBorder="0" applyProtection="0">
      <alignment horizontal="left" vertical="center"/>
    </xf>
    <xf numFmtId="0" fontId="21" fillId="0" borderId="400">
      <alignment horizontal="left" vertical="center" wrapText="1" indent="2"/>
    </xf>
    <xf numFmtId="4" fontId="18" fillId="27" borderId="399">
      <alignment horizontal="right" vertical="center"/>
    </xf>
    <xf numFmtId="0" fontId="9" fillId="16" borderId="0" applyNumberFormat="0" applyBorder="0" applyAlignment="0" applyProtection="0"/>
    <xf numFmtId="0" fontId="18" fillId="27" borderId="398">
      <alignment horizontal="right" vertical="center"/>
    </xf>
    <xf numFmtId="0" fontId="52" fillId="0" borderId="396" applyNumberFormat="0" applyFill="0" applyAlignment="0" applyProtection="0"/>
    <xf numFmtId="0" fontId="52" fillId="0" borderId="396" applyNumberFormat="0" applyFill="0" applyAlignment="0" applyProtection="0"/>
    <xf numFmtId="4" fontId="21" fillId="0" borderId="397">
      <alignment horizontal="right" vertical="center"/>
    </xf>
    <xf numFmtId="49" fontId="21" fillId="0" borderId="397" applyNumberFormat="0" applyFont="0" applyFill="0" applyBorder="0" applyProtection="0">
      <alignment horizontal="left" vertical="center" indent="2"/>
    </xf>
    <xf numFmtId="0" fontId="9" fillId="7" borderId="0" applyNumberFormat="0" applyBorder="0" applyAlignment="0" applyProtection="0"/>
    <xf numFmtId="0" fontId="52" fillId="0" borderId="396" applyNumberFormat="0" applyFill="0" applyAlignment="0" applyProtection="0"/>
    <xf numFmtId="49" fontId="21" fillId="0" borderId="398" applyNumberFormat="0" applyFont="0" applyFill="0" applyBorder="0" applyProtection="0">
      <alignment horizontal="left" vertical="center" indent="5"/>
    </xf>
    <xf numFmtId="4" fontId="18" fillId="27" borderId="397">
      <alignment horizontal="right" vertical="center"/>
    </xf>
    <xf numFmtId="0" fontId="18" fillId="27" borderId="398">
      <alignment horizontal="right" vertical="center"/>
    </xf>
    <xf numFmtId="0" fontId="21" fillId="0" borderId="400">
      <alignment horizontal="left" vertical="center" wrapText="1" indent="2"/>
    </xf>
    <xf numFmtId="4" fontId="18" fillId="27" borderId="397">
      <alignment horizontal="right" vertical="center"/>
    </xf>
    <xf numFmtId="0" fontId="18" fillId="27" borderId="399">
      <alignment horizontal="right" vertical="center"/>
    </xf>
    <xf numFmtId="167" fontId="21" fillId="53" borderId="397" applyNumberFormat="0" applyFont="0" applyBorder="0" applyAlignment="0" applyProtection="0">
      <alignment horizontal="right" vertical="center"/>
    </xf>
    <xf numFmtId="167" fontId="21" fillId="53" borderId="397" applyNumberFormat="0" applyFont="0" applyBorder="0" applyAlignment="0" applyProtection="0">
      <alignment horizontal="right" vertical="center"/>
    </xf>
    <xf numFmtId="4" fontId="23" fillId="25" borderId="397">
      <alignment horizontal="right" vertical="center"/>
    </xf>
    <xf numFmtId="0" fontId="5" fillId="4" borderId="1" applyNumberFormat="0" applyAlignment="0" applyProtection="0"/>
    <xf numFmtId="4" fontId="21" fillId="0" borderId="397">
      <alignment horizontal="right" vertical="center"/>
    </xf>
    <xf numFmtId="4" fontId="21" fillId="0" borderId="397" applyFill="0" applyBorder="0" applyProtection="0">
      <alignment horizontal="right" vertical="center"/>
    </xf>
    <xf numFmtId="0" fontId="9" fillId="22" borderId="0" applyNumberFormat="0" applyBorder="0" applyAlignment="0" applyProtection="0"/>
    <xf numFmtId="0" fontId="18" fillId="27" borderId="397">
      <alignment horizontal="right" vertical="center"/>
    </xf>
    <xf numFmtId="49" fontId="20" fillId="0" borderId="397" applyNumberFormat="0" applyFill="0" applyBorder="0" applyProtection="0">
      <alignment horizontal="left" vertical="center"/>
    </xf>
    <xf numFmtId="0" fontId="21" fillId="0" borderId="397">
      <alignment horizontal="right" vertical="center"/>
    </xf>
    <xf numFmtId="4" fontId="21" fillId="0" borderId="397" applyFill="0" applyBorder="0" applyProtection="0">
      <alignment horizontal="right" vertical="center"/>
    </xf>
    <xf numFmtId="0" fontId="21" fillId="27" borderId="400">
      <alignment horizontal="left" vertical="center" wrapText="1" indent="2"/>
    </xf>
    <xf numFmtId="0" fontId="18" fillId="27" borderId="397">
      <alignment horizontal="right" vertical="center"/>
    </xf>
    <xf numFmtId="0" fontId="8" fillId="0" borderId="3" applyNumberFormat="0" applyFill="0" applyAlignment="0" applyProtection="0"/>
    <xf numFmtId="0" fontId="23" fillId="25" borderId="397">
      <alignment horizontal="right" vertical="center"/>
    </xf>
    <xf numFmtId="4" fontId="18" fillId="25" borderId="397">
      <alignment horizontal="right" vertical="center"/>
    </xf>
    <xf numFmtId="0" fontId="21" fillId="0" borderId="397" applyNumberFormat="0" applyFill="0" applyAlignment="0" applyProtection="0"/>
    <xf numFmtId="167" fontId="21" fillId="53" borderId="397" applyNumberFormat="0" applyFont="0" applyBorder="0" applyAlignment="0" applyProtection="0">
      <alignment horizontal="right" vertical="center"/>
    </xf>
    <xf numFmtId="4" fontId="18" fillId="27" borderId="397">
      <alignment horizontal="right" vertical="center"/>
    </xf>
    <xf numFmtId="167" fontId="21" fillId="53" borderId="397" applyNumberFormat="0" applyFont="0" applyBorder="0" applyAlignment="0" applyProtection="0">
      <alignment horizontal="right" vertical="center"/>
    </xf>
    <xf numFmtId="0" fontId="23" fillId="25" borderId="397">
      <alignment horizontal="right" vertical="center"/>
    </xf>
    <xf numFmtId="0" fontId="33" fillId="49" borderId="393" applyNumberFormat="0" applyAlignment="0" applyProtection="0"/>
    <xf numFmtId="167" fontId="21" fillId="53" borderId="397" applyNumberFormat="0" applyFont="0" applyBorder="0" applyAlignment="0" applyProtection="0">
      <alignment horizontal="right" vertical="center"/>
    </xf>
    <xf numFmtId="0" fontId="36" fillId="36" borderId="393" applyNumberFormat="0" applyAlignment="0" applyProtection="0"/>
    <xf numFmtId="0" fontId="18" fillId="27" borderId="397">
      <alignment horizontal="right" vertical="center"/>
    </xf>
    <xf numFmtId="0" fontId="18" fillId="27" borderId="397">
      <alignment horizontal="right" vertical="center"/>
    </xf>
    <xf numFmtId="0" fontId="9" fillId="19" borderId="0" applyNumberFormat="0" applyBorder="0" applyAlignment="0" applyProtection="0"/>
    <xf numFmtId="0" fontId="21" fillId="0" borderId="400">
      <alignment horizontal="left" vertical="center" wrapText="1" indent="2"/>
    </xf>
    <xf numFmtId="0" fontId="21" fillId="0" borderId="397">
      <alignment horizontal="right" vertical="center"/>
    </xf>
    <xf numFmtId="0" fontId="33" fillId="49" borderId="393" applyNumberFormat="0" applyAlignment="0" applyProtection="0"/>
    <xf numFmtId="0" fontId="23" fillId="25" borderId="397">
      <alignment horizontal="right" vertical="center"/>
    </xf>
    <xf numFmtId="4" fontId="21" fillId="0" borderId="397" applyFill="0" applyBorder="0" applyProtection="0">
      <alignment horizontal="right" vertical="center"/>
    </xf>
    <xf numFmtId="0" fontId="9" fillId="16" borderId="0" applyNumberFormat="0" applyBorder="0" applyAlignment="0" applyProtection="0"/>
    <xf numFmtId="0" fontId="18" fillId="27" borderId="397">
      <alignment horizontal="right" vertical="center"/>
    </xf>
    <xf numFmtId="0" fontId="33" fillId="49" borderId="393" applyNumberFormat="0" applyAlignment="0" applyProtection="0"/>
    <xf numFmtId="0" fontId="9" fillId="13" borderId="0" applyNumberFormat="0" applyBorder="0" applyAlignment="0" applyProtection="0"/>
    <xf numFmtId="0" fontId="21" fillId="25" borderId="398">
      <alignment horizontal="left" vertical="center"/>
    </xf>
    <xf numFmtId="4" fontId="18" fillId="27" borderId="397">
      <alignment horizontal="right" vertical="center"/>
    </xf>
    <xf numFmtId="49" fontId="21" fillId="0" borderId="397" applyNumberFormat="0" applyFont="0" applyFill="0" applyBorder="0" applyProtection="0">
      <alignment horizontal="left" vertical="center" indent="2"/>
    </xf>
    <xf numFmtId="49" fontId="20" fillId="0" borderId="397" applyNumberFormat="0" applyFill="0" applyBorder="0" applyProtection="0">
      <alignment horizontal="left" vertical="center"/>
    </xf>
    <xf numFmtId="4" fontId="18" fillId="27" borderId="399">
      <alignment horizontal="right" vertical="center"/>
    </xf>
    <xf numFmtId="0" fontId="21" fillId="0" borderId="397">
      <alignment horizontal="right" vertical="center"/>
    </xf>
    <xf numFmtId="0" fontId="45" fillId="36" borderId="393" applyNumberFormat="0" applyAlignment="0" applyProtection="0"/>
    <xf numFmtId="0" fontId="27" fillId="52" borderId="394" applyNumberFormat="0" applyFont="0" applyAlignment="0" applyProtection="0"/>
    <xf numFmtId="0" fontId="23" fillId="25" borderId="397">
      <alignment horizontal="right" vertical="center"/>
    </xf>
    <xf numFmtId="167" fontId="21" fillId="53" borderId="397" applyNumberFormat="0" applyFont="0" applyBorder="0" applyAlignment="0" applyProtection="0">
      <alignment horizontal="right" vertical="center"/>
    </xf>
    <xf numFmtId="0" fontId="18" fillId="27" borderId="399">
      <alignment horizontal="right" vertical="center"/>
    </xf>
    <xf numFmtId="0" fontId="21" fillId="0" borderId="400">
      <alignment horizontal="left" vertical="center" wrapText="1" indent="2"/>
    </xf>
    <xf numFmtId="0" fontId="1" fillId="18" borderId="0" applyNumberFormat="0" applyBorder="0" applyAlignment="0" applyProtection="0"/>
    <xf numFmtId="4" fontId="21" fillId="26" borderId="397"/>
    <xf numFmtId="0" fontId="9" fillId="19" borderId="0" applyNumberFormat="0" applyBorder="0" applyAlignment="0" applyProtection="0"/>
    <xf numFmtId="0" fontId="52" fillId="0" borderId="396" applyNumberFormat="0" applyFill="0" applyAlignment="0" applyProtection="0"/>
    <xf numFmtId="4" fontId="21" fillId="26" borderId="397"/>
    <xf numFmtId="4" fontId="18" fillId="27" borderId="399">
      <alignment horizontal="right" vertical="center"/>
    </xf>
    <xf numFmtId="0" fontId="18" fillId="25" borderId="397">
      <alignment horizontal="right" vertical="center"/>
    </xf>
    <xf numFmtId="0" fontId="18" fillId="25" borderId="397">
      <alignment horizontal="right" vertical="center"/>
    </xf>
    <xf numFmtId="49" fontId="21" fillId="0" borderId="397" applyNumberFormat="0" applyFont="0" applyFill="0" applyBorder="0" applyProtection="0">
      <alignment horizontal="left" vertical="center" indent="2"/>
    </xf>
    <xf numFmtId="4" fontId="18" fillId="27" borderId="397">
      <alignment horizontal="right" vertical="center"/>
    </xf>
    <xf numFmtId="0" fontId="33" fillId="49" borderId="393" applyNumberFormat="0" applyAlignment="0" applyProtection="0"/>
    <xf numFmtId="0" fontId="1" fillId="6" borderId="0" applyNumberFormat="0" applyBorder="0" applyAlignment="0" applyProtection="0"/>
    <xf numFmtId="0" fontId="21" fillId="0" borderId="397" applyNumberFormat="0" applyFill="0" applyAlignment="0" applyProtection="0"/>
    <xf numFmtId="0" fontId="49" fillId="49" borderId="395" applyNumberFormat="0" applyAlignment="0" applyProtection="0"/>
    <xf numFmtId="0" fontId="21" fillId="0" borderId="400">
      <alignment horizontal="left" vertical="center" wrapText="1" indent="2"/>
    </xf>
    <xf numFmtId="0" fontId="21" fillId="0" borderId="397">
      <alignment horizontal="right" vertical="center"/>
    </xf>
    <xf numFmtId="0" fontId="45" fillId="36" borderId="393" applyNumberFormat="0" applyAlignment="0" applyProtection="0"/>
    <xf numFmtId="0" fontId="18" fillId="25" borderId="397">
      <alignment horizontal="right" vertical="center"/>
    </xf>
    <xf numFmtId="4" fontId="18" fillId="25" borderId="397">
      <alignment horizontal="right" vertical="center"/>
    </xf>
    <xf numFmtId="49" fontId="21" fillId="0" borderId="397" applyNumberFormat="0" applyFont="0" applyFill="0" applyBorder="0" applyProtection="0">
      <alignment horizontal="left" vertical="center" indent="2"/>
    </xf>
    <xf numFmtId="4" fontId="21" fillId="26" borderId="397"/>
    <xf numFmtId="4" fontId="18" fillId="27" borderId="397">
      <alignment horizontal="right" vertical="center"/>
    </xf>
    <xf numFmtId="4" fontId="23" fillId="25" borderId="397">
      <alignment horizontal="right" vertical="center"/>
    </xf>
    <xf numFmtId="0" fontId="6" fillId="0" borderId="0" applyNumberFormat="0" applyFill="0" applyBorder="0" applyAlignment="0" applyProtection="0"/>
    <xf numFmtId="4" fontId="18" fillId="27" borderId="398">
      <alignment horizontal="right" vertical="center"/>
    </xf>
    <xf numFmtId="49" fontId="20" fillId="0" borderId="397" applyNumberFormat="0" applyFill="0" applyBorder="0" applyProtection="0">
      <alignment horizontal="left" vertical="center"/>
    </xf>
    <xf numFmtId="0" fontId="45" fillId="36" borderId="393" applyNumberFormat="0" applyAlignment="0" applyProtection="0"/>
    <xf numFmtId="0" fontId="18" fillId="27" borderId="397">
      <alignment horizontal="right" vertical="center"/>
    </xf>
    <xf numFmtId="0" fontId="9" fillId="10" borderId="0" applyNumberFormat="0" applyBorder="0" applyAlignment="0" applyProtection="0"/>
    <xf numFmtId="0" fontId="96" fillId="0" borderId="392" applyNumberFormat="0" applyFill="0" applyAlignment="0" applyProtection="0">
      <alignment vertical="top"/>
      <protection locked="0"/>
    </xf>
    <xf numFmtId="0" fontId="4" fillId="4" borderId="2" applyNumberFormat="0" applyAlignment="0" applyProtection="0"/>
    <xf numFmtId="0" fontId="19" fillId="52" borderId="394" applyNumberFormat="0" applyFont="0" applyAlignment="0" applyProtection="0"/>
    <xf numFmtId="0" fontId="23" fillId="25" borderId="397">
      <alignment horizontal="right" vertical="center"/>
    </xf>
    <xf numFmtId="0" fontId="21" fillId="26" borderId="397"/>
    <xf numFmtId="0" fontId="18" fillId="25" borderId="397">
      <alignment horizontal="right" vertical="center"/>
    </xf>
    <xf numFmtId="0" fontId="18" fillId="25" borderId="397">
      <alignment horizontal="right" vertical="center"/>
    </xf>
    <xf numFmtId="4" fontId="21" fillId="26" borderId="397"/>
    <xf numFmtId="4" fontId="18" fillId="27" borderId="399">
      <alignment horizontal="right" vertical="center"/>
    </xf>
    <xf numFmtId="49" fontId="21" fillId="0" borderId="397" applyNumberFormat="0" applyFont="0" applyFill="0" applyBorder="0" applyProtection="0">
      <alignment horizontal="left" vertical="center" indent="2"/>
    </xf>
    <xf numFmtId="0" fontId="21" fillId="25" borderId="398">
      <alignment horizontal="left" vertical="center"/>
    </xf>
    <xf numFmtId="4" fontId="23" fillId="25" borderId="397">
      <alignment horizontal="right" vertical="center"/>
    </xf>
    <xf numFmtId="0" fontId="21" fillId="0" borderId="400">
      <alignment horizontal="left" vertical="center" wrapText="1" indent="2"/>
    </xf>
    <xf numFmtId="0" fontId="21" fillId="26" borderId="397"/>
    <xf numFmtId="4" fontId="18" fillId="27" borderId="397">
      <alignment horizontal="right" vertical="center"/>
    </xf>
    <xf numFmtId="0" fontId="21" fillId="26" borderId="397"/>
    <xf numFmtId="0" fontId="18" fillId="27" borderId="399">
      <alignment horizontal="right" vertical="center"/>
    </xf>
    <xf numFmtId="4" fontId="21" fillId="0" borderId="397" applyFill="0" applyBorder="0" applyProtection="0">
      <alignment horizontal="right" vertical="center"/>
    </xf>
    <xf numFmtId="0" fontId="21" fillId="27" borderId="400">
      <alignment horizontal="left" vertical="center" wrapText="1" indent="2"/>
    </xf>
    <xf numFmtId="0" fontId="21" fillId="26" borderId="397"/>
    <xf numFmtId="0" fontId="27" fillId="52" borderId="394" applyNumberFormat="0" applyFont="0" applyAlignment="0" applyProtection="0"/>
    <xf numFmtId="4" fontId="18" fillId="27" borderId="398">
      <alignment horizontal="right" vertical="center"/>
    </xf>
    <xf numFmtId="4" fontId="18" fillId="27" borderId="399">
      <alignment horizontal="right" vertical="center"/>
    </xf>
    <xf numFmtId="4" fontId="21" fillId="26" borderId="397"/>
    <xf numFmtId="4" fontId="21" fillId="0" borderId="397" applyFill="0" applyBorder="0" applyProtection="0">
      <alignment horizontal="right" vertical="center"/>
    </xf>
    <xf numFmtId="167" fontId="21" fillId="53" borderId="397" applyNumberFormat="0" applyFont="0" applyBorder="0" applyAlignment="0" applyProtection="0">
      <alignment horizontal="right" vertical="center"/>
    </xf>
    <xf numFmtId="4" fontId="18" fillId="27" borderId="397">
      <alignment horizontal="right" vertical="center"/>
    </xf>
    <xf numFmtId="0" fontId="18" fillId="27" borderId="397">
      <alignment horizontal="right" vertical="center"/>
    </xf>
    <xf numFmtId="0" fontId="19" fillId="52" borderId="394" applyNumberFormat="0" applyFont="0" applyAlignment="0" applyProtection="0"/>
    <xf numFmtId="0" fontId="27" fillId="52" borderId="394" applyNumberFormat="0" applyFont="0" applyAlignment="0" applyProtection="0"/>
    <xf numFmtId="0" fontId="21" fillId="0" borderId="397" applyNumberFormat="0" applyFill="0" applyAlignment="0" applyProtection="0"/>
    <xf numFmtId="0" fontId="27" fillId="52" borderId="394" applyNumberFormat="0" applyFont="0" applyAlignment="0" applyProtection="0"/>
    <xf numFmtId="4" fontId="21" fillId="0" borderId="397" applyFill="0" applyBorder="0" applyProtection="0">
      <alignment horizontal="right" vertical="center"/>
    </xf>
    <xf numFmtId="0" fontId="21" fillId="0" borderId="397">
      <alignment horizontal="right" vertical="center"/>
    </xf>
    <xf numFmtId="49" fontId="21" fillId="0" borderId="397" applyNumberFormat="0" applyFont="0" applyFill="0" applyBorder="0" applyProtection="0">
      <alignment horizontal="left" vertical="center" indent="2"/>
    </xf>
    <xf numFmtId="0" fontId="18" fillId="27" borderId="397">
      <alignment horizontal="right" vertical="center"/>
    </xf>
    <xf numFmtId="0" fontId="21" fillId="0" borderId="397">
      <alignment horizontal="right" vertical="center"/>
    </xf>
    <xf numFmtId="0" fontId="21" fillId="27" borderId="400">
      <alignment horizontal="left" vertical="center" wrapText="1" indent="2"/>
    </xf>
    <xf numFmtId="0" fontId="21" fillId="0" borderId="397">
      <alignment horizontal="right" vertical="center"/>
    </xf>
    <xf numFmtId="0" fontId="19" fillId="52" borderId="394" applyNumberFormat="0" applyFont="0" applyAlignment="0" applyProtection="0"/>
    <xf numFmtId="0" fontId="18" fillId="27" borderId="397">
      <alignment horizontal="right" vertical="center"/>
    </xf>
    <xf numFmtId="0" fontId="18" fillId="27" borderId="399">
      <alignment horizontal="right" vertical="center"/>
    </xf>
    <xf numFmtId="0" fontId="1" fillId="15" borderId="0" applyNumberFormat="0" applyBorder="0" applyAlignment="0" applyProtection="0"/>
    <xf numFmtId="0" fontId="1" fillId="8" borderId="0" applyNumberFormat="0" applyBorder="0" applyAlignment="0" applyProtection="0"/>
    <xf numFmtId="0" fontId="21" fillId="0" borderId="397">
      <alignment horizontal="right" vertical="center"/>
    </xf>
    <xf numFmtId="0" fontId="21" fillId="27" borderId="400">
      <alignment horizontal="left" vertical="center" wrapText="1" indent="2"/>
    </xf>
    <xf numFmtId="49" fontId="20" fillId="0" borderId="397" applyNumberFormat="0" applyFill="0" applyBorder="0" applyProtection="0">
      <alignment horizontal="left" vertical="center"/>
    </xf>
    <xf numFmtId="4" fontId="21" fillId="0" borderId="397" applyFill="0" applyBorder="0" applyProtection="0">
      <alignment horizontal="right" vertical="center"/>
    </xf>
    <xf numFmtId="4" fontId="23" fillId="25" borderId="397">
      <alignment horizontal="right" vertical="center"/>
    </xf>
    <xf numFmtId="0" fontId="36" fillId="36" borderId="393" applyNumberFormat="0" applyAlignment="0" applyProtection="0"/>
    <xf numFmtId="4" fontId="23" fillId="25" borderId="397">
      <alignment horizontal="right" vertical="center"/>
    </xf>
    <xf numFmtId="0" fontId="7" fillId="0" borderId="0" applyNumberFormat="0" applyFill="0" applyBorder="0" applyAlignment="0" applyProtection="0"/>
    <xf numFmtId="167" fontId="21" fillId="53" borderId="397" applyNumberFormat="0" applyFont="0" applyBorder="0" applyAlignment="0" applyProtection="0">
      <alignment horizontal="right" vertical="center"/>
    </xf>
    <xf numFmtId="167" fontId="21" fillId="53" borderId="397" applyNumberFormat="0" applyFont="0" applyBorder="0" applyAlignment="0" applyProtection="0">
      <alignment horizontal="right" vertical="center"/>
    </xf>
    <xf numFmtId="0" fontId="1" fillId="9" borderId="0" applyNumberFormat="0" applyBorder="0" applyAlignment="0" applyProtection="0"/>
    <xf numFmtId="0" fontId="27" fillId="52" borderId="394" applyNumberFormat="0" applyFont="0" applyAlignment="0" applyProtection="0"/>
    <xf numFmtId="0" fontId="18" fillId="27" borderId="399">
      <alignment horizontal="right" vertical="center"/>
    </xf>
    <xf numFmtId="4" fontId="21" fillId="26" borderId="397"/>
    <xf numFmtId="4" fontId="18" fillId="25" borderId="397">
      <alignment horizontal="right" vertical="center"/>
    </xf>
    <xf numFmtId="0" fontId="32" fillId="49" borderId="393" applyNumberFormat="0" applyAlignment="0" applyProtection="0"/>
    <xf numFmtId="4" fontId="21" fillId="0" borderId="397" applyFill="0" applyBorder="0" applyProtection="0">
      <alignment horizontal="right" vertical="center"/>
    </xf>
    <xf numFmtId="0" fontId="21" fillId="0" borderId="400">
      <alignment horizontal="left" vertical="center" wrapText="1" indent="2"/>
    </xf>
    <xf numFmtId="0" fontId="21" fillId="27" borderId="400">
      <alignment horizontal="left" vertical="center" wrapText="1" indent="2"/>
    </xf>
    <xf numFmtId="4" fontId="18" fillId="27" borderId="397">
      <alignment horizontal="right" vertical="center"/>
    </xf>
    <xf numFmtId="4" fontId="21" fillId="26" borderId="397"/>
    <xf numFmtId="0" fontId="5" fillId="4" borderId="1" applyNumberFormat="0" applyAlignment="0" applyProtection="0"/>
    <xf numFmtId="0" fontId="19" fillId="52" borderId="394" applyNumberFormat="0" applyFont="0" applyAlignment="0" applyProtection="0"/>
    <xf numFmtId="0" fontId="23" fillId="25" borderId="397">
      <alignment horizontal="right" vertical="center"/>
    </xf>
    <xf numFmtId="4" fontId="23" fillId="25" borderId="397">
      <alignment horizontal="right" vertical="center"/>
    </xf>
    <xf numFmtId="0" fontId="18" fillId="27" borderId="397">
      <alignment horizontal="right" vertical="center"/>
    </xf>
    <xf numFmtId="4" fontId="18" fillId="27" borderId="397">
      <alignment horizontal="right" vertical="center"/>
    </xf>
    <xf numFmtId="0" fontId="18" fillId="27" borderId="397">
      <alignment horizontal="right" vertical="center"/>
    </xf>
    <xf numFmtId="4" fontId="18" fillId="27" borderId="397">
      <alignment horizontal="right" vertical="center"/>
    </xf>
    <xf numFmtId="0" fontId="18" fillId="27" borderId="398">
      <alignment horizontal="right" vertical="center"/>
    </xf>
    <xf numFmtId="4" fontId="18" fillId="27" borderId="398">
      <alignment horizontal="right" vertical="center"/>
    </xf>
    <xf numFmtId="0" fontId="18" fillId="27" borderId="399">
      <alignment horizontal="right" vertical="center"/>
    </xf>
    <xf numFmtId="4" fontId="18" fillId="27" borderId="399">
      <alignment horizontal="right" vertical="center"/>
    </xf>
    <xf numFmtId="0" fontId="33" fillId="49" borderId="393" applyNumberFormat="0" applyAlignment="0" applyProtection="0"/>
    <xf numFmtId="0" fontId="21" fillId="27" borderId="400">
      <alignment horizontal="left" vertical="center" wrapText="1" indent="2"/>
    </xf>
    <xf numFmtId="0" fontId="21" fillId="0" borderId="400">
      <alignment horizontal="left" vertical="center" wrapText="1" indent="2"/>
    </xf>
    <xf numFmtId="0" fontId="21" fillId="25" borderId="398">
      <alignment horizontal="left" vertical="center"/>
    </xf>
    <xf numFmtId="0" fontId="45" fillId="36" borderId="393" applyNumberFormat="0" applyAlignment="0" applyProtection="0"/>
    <xf numFmtId="0" fontId="21" fillId="0" borderId="397">
      <alignment horizontal="right" vertical="center"/>
    </xf>
    <xf numFmtId="4" fontId="21" fillId="0" borderId="397">
      <alignment horizontal="right" vertical="center"/>
    </xf>
    <xf numFmtId="0" fontId="21" fillId="0" borderId="397" applyNumberFormat="0" applyFill="0" applyAlignment="0" applyProtection="0"/>
    <xf numFmtId="0" fontId="49" fillId="49" borderId="395" applyNumberFormat="0" applyAlignment="0" applyProtection="0"/>
    <xf numFmtId="167" fontId="21" fillId="53" borderId="397" applyNumberFormat="0" applyFont="0" applyBorder="0" applyAlignment="0" applyProtection="0">
      <alignment horizontal="right" vertical="center"/>
    </xf>
    <xf numFmtId="0" fontId="21" fillId="26" borderId="397"/>
    <xf numFmtId="4" fontId="21" fillId="26" borderId="397"/>
    <xf numFmtId="0" fontId="52" fillId="0" borderId="396" applyNumberFormat="0" applyFill="0" applyAlignment="0" applyProtection="0"/>
    <xf numFmtId="0" fontId="19" fillId="52" borderId="394" applyNumberFormat="0" applyFont="0" applyAlignment="0" applyProtection="0"/>
    <xf numFmtId="0" fontId="27" fillId="52" borderId="394" applyNumberFormat="0" applyFont="0" applyAlignment="0" applyProtection="0"/>
    <xf numFmtId="0" fontId="21" fillId="0" borderId="397" applyNumberFormat="0" applyFill="0" applyAlignment="0" applyProtection="0"/>
    <xf numFmtId="0" fontId="37" fillId="0" borderId="396" applyNumberFormat="0" applyFill="0" applyAlignment="0" applyProtection="0"/>
    <xf numFmtId="0" fontId="52" fillId="0" borderId="396" applyNumberFormat="0" applyFill="0" applyAlignment="0" applyProtection="0"/>
    <xf numFmtId="0" fontId="36" fillId="36" borderId="393" applyNumberFormat="0" applyAlignment="0" applyProtection="0"/>
    <xf numFmtId="0" fontId="33" fillId="49" borderId="393" applyNumberFormat="0" applyAlignment="0" applyProtection="0"/>
    <xf numFmtId="4" fontId="23" fillId="25" borderId="397">
      <alignment horizontal="right" vertical="center"/>
    </xf>
    <xf numFmtId="0" fontId="18" fillId="25" borderId="397">
      <alignment horizontal="right" vertical="center"/>
    </xf>
    <xf numFmtId="167" fontId="21" fillId="53" borderId="397" applyNumberFormat="0" applyFont="0" applyBorder="0" applyAlignment="0" applyProtection="0">
      <alignment horizontal="right" vertical="center"/>
    </xf>
    <xf numFmtId="0" fontId="37" fillId="0" borderId="396" applyNumberFormat="0" applyFill="0" applyAlignment="0" applyProtection="0"/>
    <xf numFmtId="49" fontId="21" fillId="0" borderId="397" applyNumberFormat="0" applyFont="0" applyFill="0" applyBorder="0" applyProtection="0">
      <alignment horizontal="left" vertical="center" indent="2"/>
    </xf>
    <xf numFmtId="49" fontId="21" fillId="0" borderId="398" applyNumberFormat="0" applyFont="0" applyFill="0" applyBorder="0" applyProtection="0">
      <alignment horizontal="left" vertical="center" indent="5"/>
    </xf>
    <xf numFmtId="49" fontId="21" fillId="0" borderId="397" applyNumberFormat="0" applyFont="0" applyFill="0" applyBorder="0" applyProtection="0">
      <alignment horizontal="left" vertical="center" indent="2"/>
    </xf>
    <xf numFmtId="4" fontId="21" fillId="0" borderId="397" applyFill="0" applyBorder="0" applyProtection="0">
      <alignment horizontal="right" vertical="center"/>
    </xf>
    <xf numFmtId="49" fontId="20" fillId="0" borderId="397" applyNumberFormat="0" applyFill="0" applyBorder="0" applyProtection="0">
      <alignment horizontal="left" vertical="center"/>
    </xf>
    <xf numFmtId="0" fontId="21" fillId="0" borderId="400">
      <alignment horizontal="left" vertical="center" wrapText="1" indent="2"/>
    </xf>
    <xf numFmtId="0" fontId="49" fillId="49" borderId="395" applyNumberFormat="0" applyAlignment="0" applyProtection="0"/>
    <xf numFmtId="0" fontId="18" fillId="27" borderId="399">
      <alignment horizontal="right" vertical="center"/>
    </xf>
    <xf numFmtId="0" fontId="36" fillId="36" borderId="393" applyNumberFormat="0" applyAlignment="0" applyProtection="0"/>
    <xf numFmtId="0" fontId="18" fillId="27" borderId="399">
      <alignment horizontal="right" vertical="center"/>
    </xf>
    <xf numFmtId="4" fontId="18" fillId="27" borderId="397">
      <alignment horizontal="right" vertical="center"/>
    </xf>
    <xf numFmtId="0" fontId="18" fillId="27" borderId="397">
      <alignment horizontal="right" vertical="center"/>
    </xf>
    <xf numFmtId="0" fontId="30" fillId="49" borderId="395" applyNumberFormat="0" applyAlignment="0" applyProtection="0"/>
    <xf numFmtId="0" fontId="32" fillId="49" borderId="393" applyNumberFormat="0" applyAlignment="0" applyProtection="0"/>
    <xf numFmtId="0" fontId="37" fillId="0" borderId="396" applyNumberFormat="0" applyFill="0" applyAlignment="0" applyProtection="0"/>
    <xf numFmtId="0" fontId="21" fillId="26" borderId="397"/>
    <xf numFmtId="4" fontId="21" fillId="26" borderId="397"/>
    <xf numFmtId="4" fontId="18" fillId="27" borderId="397">
      <alignment horizontal="right" vertical="center"/>
    </xf>
    <xf numFmtId="0" fontId="23" fillId="25" borderId="397">
      <alignment horizontal="right" vertical="center"/>
    </xf>
    <xf numFmtId="0" fontId="36" fillId="36" borderId="393" applyNumberFormat="0" applyAlignment="0" applyProtection="0"/>
    <xf numFmtId="0" fontId="33" fillId="49" borderId="393" applyNumberFormat="0" applyAlignment="0" applyProtection="0"/>
    <xf numFmtId="4" fontId="21" fillId="0" borderId="397">
      <alignment horizontal="right" vertical="center"/>
    </xf>
    <xf numFmtId="0" fontId="21" fillId="27" borderId="400">
      <alignment horizontal="left" vertical="center" wrapText="1" indent="2"/>
    </xf>
    <xf numFmtId="0" fontId="21" fillId="0" borderId="400">
      <alignment horizontal="left" vertical="center" wrapText="1" indent="2"/>
    </xf>
    <xf numFmtId="0" fontId="49" fillId="49" borderId="395" applyNumberFormat="0" applyAlignment="0" applyProtection="0"/>
    <xf numFmtId="0" fontId="45" fillId="36" borderId="393" applyNumberFormat="0" applyAlignment="0" applyProtection="0"/>
    <xf numFmtId="0" fontId="32" fillId="49" borderId="393" applyNumberFormat="0" applyAlignment="0" applyProtection="0"/>
    <xf numFmtId="0" fontId="30" fillId="49" borderId="395" applyNumberFormat="0" applyAlignment="0" applyProtection="0"/>
    <xf numFmtId="0" fontId="18" fillId="27" borderId="399">
      <alignment horizontal="right" vertical="center"/>
    </xf>
    <xf numFmtId="0" fontId="23" fillId="25" borderId="397">
      <alignment horizontal="right" vertical="center"/>
    </xf>
    <xf numFmtId="4" fontId="18" fillId="25" borderId="397">
      <alignment horizontal="right" vertical="center"/>
    </xf>
    <xf numFmtId="4" fontId="18" fillId="27" borderId="397">
      <alignment horizontal="right" vertical="center"/>
    </xf>
    <xf numFmtId="49" fontId="21" fillId="0" borderId="398" applyNumberFormat="0" applyFont="0" applyFill="0" applyBorder="0" applyProtection="0">
      <alignment horizontal="left" vertical="center" indent="5"/>
    </xf>
    <xf numFmtId="4" fontId="21" fillId="0" borderId="397" applyFill="0" applyBorder="0" applyProtection="0">
      <alignment horizontal="right" vertical="center"/>
    </xf>
    <xf numFmtId="4" fontId="18" fillId="25" borderId="397">
      <alignment horizontal="right" vertical="center"/>
    </xf>
    <xf numFmtId="0" fontId="45" fillId="36" borderId="393" applyNumberFormat="0" applyAlignment="0" applyProtection="0"/>
    <xf numFmtId="0" fontId="36" fillId="36" borderId="393" applyNumberFormat="0" applyAlignment="0" applyProtection="0"/>
    <xf numFmtId="0" fontId="32" fillId="49" borderId="393" applyNumberFormat="0" applyAlignment="0" applyProtection="0"/>
    <xf numFmtId="0" fontId="21" fillId="27" borderId="400">
      <alignment horizontal="left" vertical="center" wrapText="1" indent="2"/>
    </xf>
    <xf numFmtId="0" fontId="21" fillId="0" borderId="400">
      <alignment horizontal="left" vertical="center" wrapText="1" indent="2"/>
    </xf>
    <xf numFmtId="0" fontId="21" fillId="27" borderId="400">
      <alignment horizontal="left" vertical="center" wrapText="1" indent="2"/>
    </xf>
    <xf numFmtId="0" fontId="21" fillId="0" borderId="400">
      <alignment horizontal="left" vertical="center" wrapText="1" indent="2"/>
    </xf>
    <xf numFmtId="0" fontId="30" fillId="49" borderId="395" applyNumberFormat="0" applyAlignment="0" applyProtection="0"/>
    <xf numFmtId="0" fontId="32" fillId="49" borderId="393" applyNumberFormat="0" applyAlignment="0" applyProtection="0"/>
    <xf numFmtId="0" fontId="33" fillId="49" borderId="393" applyNumberFormat="0" applyAlignment="0" applyProtection="0"/>
    <xf numFmtId="0" fontId="36" fillId="36" borderId="393" applyNumberFormat="0" applyAlignment="0" applyProtection="0"/>
    <xf numFmtId="0" fontId="37" fillId="0" borderId="396" applyNumberFormat="0" applyFill="0" applyAlignment="0" applyProtection="0"/>
    <xf numFmtId="0" fontId="45" fillId="36" borderId="393" applyNumberFormat="0" applyAlignment="0" applyProtection="0"/>
    <xf numFmtId="0" fontId="27" fillId="52" borderId="394" applyNumberFormat="0" applyFont="0" applyAlignment="0" applyProtection="0"/>
    <xf numFmtId="0" fontId="19" fillId="52" borderId="394" applyNumberFormat="0" applyFont="0" applyAlignment="0" applyProtection="0"/>
    <xf numFmtId="0" fontId="49" fillId="49" borderId="395" applyNumberFormat="0" applyAlignment="0" applyProtection="0"/>
    <xf numFmtId="0" fontId="52" fillId="0" borderId="396" applyNumberFormat="0" applyFill="0" applyAlignment="0" applyProtection="0"/>
    <xf numFmtId="0" fontId="33" fillId="49" borderId="393" applyNumberFormat="0" applyAlignment="0" applyProtection="0"/>
    <xf numFmtId="0" fontId="45" fillId="36" borderId="393" applyNumberFormat="0" applyAlignment="0" applyProtection="0"/>
    <xf numFmtId="0" fontId="27" fillId="52" borderId="394" applyNumberFormat="0" applyFont="0" applyAlignment="0" applyProtection="0"/>
    <xf numFmtId="0" fontId="49" fillId="49" borderId="395" applyNumberFormat="0" applyAlignment="0" applyProtection="0"/>
    <xf numFmtId="0" fontId="52" fillId="0" borderId="396" applyNumberFormat="0" applyFill="0" applyAlignment="0" applyProtection="0"/>
    <xf numFmtId="0" fontId="18" fillId="27" borderId="399">
      <alignment horizontal="right" vertical="center"/>
    </xf>
    <xf numFmtId="4" fontId="18" fillId="27" borderId="399">
      <alignment horizontal="right" vertical="center"/>
    </xf>
    <xf numFmtId="0" fontId="33" fillId="49" borderId="393" applyNumberFormat="0" applyAlignment="0" applyProtection="0"/>
    <xf numFmtId="0" fontId="45" fillId="36" borderId="393" applyNumberFormat="0" applyAlignment="0" applyProtection="0"/>
    <xf numFmtId="0" fontId="49" fillId="49" borderId="395" applyNumberFormat="0" applyAlignment="0" applyProtection="0"/>
    <xf numFmtId="0" fontId="52" fillId="0" borderId="396" applyNumberFormat="0" applyFill="0" applyAlignment="0" applyProtection="0"/>
    <xf numFmtId="0" fontId="30" fillId="49" borderId="395" applyNumberFormat="0" applyAlignment="0" applyProtection="0"/>
    <xf numFmtId="0" fontId="32" fillId="49" borderId="393" applyNumberFormat="0" applyAlignment="0" applyProtection="0"/>
    <xf numFmtId="0" fontId="37" fillId="0" borderId="396" applyNumberFormat="0" applyFill="0" applyAlignment="0" applyProtection="0"/>
    <xf numFmtId="49" fontId="21" fillId="0" borderId="397" applyNumberFormat="0" applyFont="0" applyFill="0" applyBorder="0" applyProtection="0">
      <alignment horizontal="left" vertical="center" indent="2"/>
    </xf>
    <xf numFmtId="0" fontId="18" fillId="25" borderId="397">
      <alignment horizontal="right" vertical="center"/>
    </xf>
    <xf numFmtId="4" fontId="18" fillId="25" borderId="397">
      <alignment horizontal="right" vertical="center"/>
    </xf>
    <xf numFmtId="0" fontId="23" fillId="25" borderId="397">
      <alignment horizontal="right" vertical="center"/>
    </xf>
    <xf numFmtId="4" fontId="23" fillId="25" borderId="397">
      <alignment horizontal="right" vertical="center"/>
    </xf>
    <xf numFmtId="0" fontId="18" fillId="27" borderId="397">
      <alignment horizontal="right" vertical="center"/>
    </xf>
    <xf numFmtId="4" fontId="18" fillId="27" borderId="397">
      <alignment horizontal="right" vertical="center"/>
    </xf>
    <xf numFmtId="0" fontId="18" fillId="27" borderId="397">
      <alignment horizontal="right" vertical="center"/>
    </xf>
    <xf numFmtId="4" fontId="18" fillId="27" borderId="397">
      <alignment horizontal="right" vertical="center"/>
    </xf>
    <xf numFmtId="0" fontId="36" fillId="36" borderId="393" applyNumberFormat="0" applyAlignment="0" applyProtection="0"/>
    <xf numFmtId="0" fontId="21" fillId="0" borderId="397">
      <alignment horizontal="right" vertical="center"/>
    </xf>
    <xf numFmtId="4" fontId="21" fillId="0" borderId="397">
      <alignment horizontal="right" vertical="center"/>
    </xf>
    <xf numFmtId="4" fontId="21" fillId="0" borderId="397" applyFill="0" applyBorder="0" applyProtection="0">
      <alignment horizontal="right" vertical="center"/>
    </xf>
    <xf numFmtId="49" fontId="20" fillId="0" borderId="397" applyNumberFormat="0" applyFill="0" applyBorder="0" applyProtection="0">
      <alignment horizontal="left" vertical="center"/>
    </xf>
    <xf numFmtId="0" fontId="21" fillId="0" borderId="397" applyNumberFormat="0" applyFill="0" applyAlignment="0" applyProtection="0"/>
    <xf numFmtId="167" fontId="21" fillId="53" borderId="397" applyNumberFormat="0" applyFont="0" applyBorder="0" applyAlignment="0" applyProtection="0">
      <alignment horizontal="right" vertical="center"/>
    </xf>
    <xf numFmtId="0" fontId="21" fillId="26" borderId="397"/>
    <xf numFmtId="4" fontId="21" fillId="26" borderId="397"/>
    <xf numFmtId="4" fontId="18" fillId="27" borderId="397">
      <alignment horizontal="right" vertical="center"/>
    </xf>
    <xf numFmtId="0" fontId="21" fillId="26" borderId="397"/>
    <xf numFmtId="0" fontId="32" fillId="49" borderId="393" applyNumberFormat="0" applyAlignment="0" applyProtection="0"/>
    <xf numFmtId="0" fontId="18" fillId="25" borderId="397">
      <alignment horizontal="right" vertical="center"/>
    </xf>
    <xf numFmtId="0" fontId="21" fillId="0" borderId="397">
      <alignment horizontal="right" vertical="center"/>
    </xf>
    <xf numFmtId="0" fontId="52" fillId="0" borderId="396" applyNumberFormat="0" applyFill="0" applyAlignment="0" applyProtection="0"/>
    <xf numFmtId="0" fontId="21" fillId="25" borderId="398">
      <alignment horizontal="left" vertical="center"/>
    </xf>
    <xf numFmtId="0" fontId="45" fillId="36" borderId="393" applyNumberFormat="0" applyAlignment="0" applyProtection="0"/>
    <xf numFmtId="167" fontId="21" fillId="53" borderId="397" applyNumberFormat="0" applyFont="0" applyBorder="0" applyAlignment="0" applyProtection="0">
      <alignment horizontal="right" vertical="center"/>
    </xf>
    <xf numFmtId="0" fontId="27" fillId="52" borderId="394" applyNumberFormat="0" applyFont="0" applyAlignment="0" applyProtection="0"/>
    <xf numFmtId="0" fontId="21" fillId="0" borderId="400">
      <alignment horizontal="left" vertical="center" wrapText="1" indent="2"/>
    </xf>
    <xf numFmtId="4" fontId="21" fillId="26" borderId="397"/>
    <xf numFmtId="49" fontId="20" fillId="0" borderId="397" applyNumberFormat="0" applyFill="0" applyBorder="0" applyProtection="0">
      <alignment horizontal="left" vertical="center"/>
    </xf>
    <xf numFmtId="0" fontId="21" fillId="0" borderId="397">
      <alignment horizontal="right" vertical="center"/>
    </xf>
    <xf numFmtId="4" fontId="18" fillId="27" borderId="399">
      <alignment horizontal="right" vertical="center"/>
    </xf>
    <xf numFmtId="4" fontId="18" fillId="27" borderId="397">
      <alignment horizontal="right" vertical="center"/>
    </xf>
    <xf numFmtId="4" fontId="18" fillId="27" borderId="397">
      <alignment horizontal="right" vertical="center"/>
    </xf>
    <xf numFmtId="0" fontId="23" fillId="25" borderId="397">
      <alignment horizontal="right" vertical="center"/>
    </xf>
    <xf numFmtId="0" fontId="18" fillId="25" borderId="397">
      <alignment horizontal="right" vertical="center"/>
    </xf>
    <xf numFmtId="49" fontId="21" fillId="0" borderId="397" applyNumberFormat="0" applyFont="0" applyFill="0" applyBorder="0" applyProtection="0">
      <alignment horizontal="left" vertical="center" indent="2"/>
    </xf>
    <xf numFmtId="0" fontId="45" fillId="36" borderId="393" applyNumberFormat="0" applyAlignment="0" applyProtection="0"/>
    <xf numFmtId="0" fontId="30" fillId="49" borderId="395" applyNumberFormat="0" applyAlignment="0" applyProtection="0"/>
    <xf numFmtId="49" fontId="21" fillId="0" borderId="397" applyNumberFormat="0" applyFont="0" applyFill="0" applyBorder="0" applyProtection="0">
      <alignment horizontal="left" vertical="center" indent="2"/>
    </xf>
    <xf numFmtId="0" fontId="36" fillId="36" borderId="393" applyNumberFormat="0" applyAlignment="0" applyProtection="0"/>
    <xf numFmtId="4" fontId="21" fillId="0" borderId="397" applyFill="0" applyBorder="0" applyProtection="0">
      <alignment horizontal="right" vertical="center"/>
    </xf>
    <xf numFmtId="0" fontId="33" fillId="49" borderId="393" applyNumberFormat="0" applyAlignment="0" applyProtection="0"/>
    <xf numFmtId="0" fontId="52" fillId="0" borderId="396" applyNumberFormat="0" applyFill="0" applyAlignment="0" applyProtection="0"/>
    <xf numFmtId="0" fontId="49" fillId="49" borderId="395" applyNumberFormat="0" applyAlignment="0" applyProtection="0"/>
    <xf numFmtId="0" fontId="21" fillId="0" borderId="397" applyNumberFormat="0" applyFill="0" applyAlignment="0" applyProtection="0"/>
    <xf numFmtId="4" fontId="21" fillId="0" borderId="397">
      <alignment horizontal="right" vertical="center"/>
    </xf>
    <xf numFmtId="0" fontId="21" fillId="0" borderId="397">
      <alignment horizontal="right" vertical="center"/>
    </xf>
    <xf numFmtId="0" fontId="45" fillId="36" borderId="393" applyNumberFormat="0" applyAlignment="0" applyProtection="0"/>
    <xf numFmtId="0" fontId="30" fillId="49" borderId="395" applyNumberFormat="0" applyAlignment="0" applyProtection="0"/>
    <xf numFmtId="0" fontId="32" fillId="49" borderId="393" applyNumberFormat="0" applyAlignment="0" applyProtection="0"/>
    <xf numFmtId="0" fontId="21" fillId="27" borderId="400">
      <alignment horizontal="left" vertical="center" wrapText="1" indent="2"/>
    </xf>
    <xf numFmtId="0" fontId="33" fillId="49" borderId="393" applyNumberFormat="0" applyAlignment="0" applyProtection="0"/>
    <xf numFmtId="0" fontId="33" fillId="49" borderId="393" applyNumberFormat="0" applyAlignment="0" applyProtection="0"/>
    <xf numFmtId="4" fontId="18" fillId="27" borderId="398">
      <alignment horizontal="right" vertical="center"/>
    </xf>
    <xf numFmtId="0" fontId="18" fillId="27" borderId="398">
      <alignment horizontal="right" vertical="center"/>
    </xf>
    <xf numFmtId="0" fontId="18" fillId="27" borderId="397">
      <alignment horizontal="right" vertical="center"/>
    </xf>
    <xf numFmtId="4" fontId="23" fillId="25" borderId="397">
      <alignment horizontal="right" vertical="center"/>
    </xf>
    <xf numFmtId="0" fontId="36" fillId="36" borderId="393" applyNumberFormat="0" applyAlignment="0" applyProtection="0"/>
    <xf numFmtId="0" fontId="37" fillId="0" borderId="396" applyNumberFormat="0" applyFill="0" applyAlignment="0" applyProtection="0"/>
    <xf numFmtId="0" fontId="52" fillId="0" borderId="396" applyNumberFormat="0" applyFill="0" applyAlignment="0" applyProtection="0"/>
    <xf numFmtId="0" fontId="27" fillId="52" borderId="394" applyNumberFormat="0" applyFont="0" applyAlignment="0" applyProtection="0"/>
    <xf numFmtId="0" fontId="45" fillId="36" borderId="393" applyNumberFormat="0" applyAlignment="0" applyProtection="0"/>
    <xf numFmtId="49" fontId="20" fillId="0" borderId="397" applyNumberFormat="0" applyFill="0" applyBorder="0" applyProtection="0">
      <alignment horizontal="left" vertical="center"/>
    </xf>
    <xf numFmtId="0" fontId="21" fillId="27" borderId="400">
      <alignment horizontal="left" vertical="center" wrapText="1" indent="2"/>
    </xf>
    <xf numFmtId="0" fontId="33" fillId="49" borderId="393" applyNumberFormat="0" applyAlignment="0" applyProtection="0"/>
    <xf numFmtId="0" fontId="21" fillId="0" borderId="400">
      <alignment horizontal="left" vertical="center" wrapText="1" indent="2"/>
    </xf>
    <xf numFmtId="0" fontId="27" fillId="52" borderId="394" applyNumberFormat="0" applyFont="0" applyAlignment="0" applyProtection="0"/>
    <xf numFmtId="0" fontId="19" fillId="52" borderId="394" applyNumberFormat="0" applyFont="0" applyAlignment="0" applyProtection="0"/>
    <xf numFmtId="0" fontId="49" fillId="49" borderId="395" applyNumberFormat="0" applyAlignment="0" applyProtection="0"/>
    <xf numFmtId="0" fontId="52" fillId="0" borderId="396" applyNumberFormat="0" applyFill="0" applyAlignment="0" applyProtection="0"/>
    <xf numFmtId="4" fontId="21" fillId="26" borderId="397"/>
    <xf numFmtId="0" fontId="18" fillId="27" borderId="397">
      <alignment horizontal="right" vertical="center"/>
    </xf>
    <xf numFmtId="0" fontId="52" fillId="0" borderId="396" applyNumberFormat="0" applyFill="0" applyAlignment="0" applyProtection="0"/>
    <xf numFmtId="4" fontId="18" fillId="27" borderId="399">
      <alignment horizontal="right" vertical="center"/>
    </xf>
    <xf numFmtId="0" fontId="32" fillId="49" borderId="393" applyNumberFormat="0" applyAlignment="0" applyProtection="0"/>
    <xf numFmtId="0" fontId="18" fillId="27" borderId="398">
      <alignment horizontal="right" vertical="center"/>
    </xf>
    <xf numFmtId="0" fontId="33" fillId="49" borderId="393" applyNumberFormat="0" applyAlignment="0" applyProtection="0"/>
    <xf numFmtId="0" fontId="37" fillId="0" borderId="396" applyNumberFormat="0" applyFill="0" applyAlignment="0" applyProtection="0"/>
    <xf numFmtId="0" fontId="27" fillId="52" borderId="394" applyNumberFormat="0" applyFont="0" applyAlignment="0" applyProtection="0"/>
    <xf numFmtId="4" fontId="18" fillId="27" borderId="398">
      <alignment horizontal="right" vertical="center"/>
    </xf>
    <xf numFmtId="0" fontId="21" fillId="27" borderId="400">
      <alignment horizontal="left" vertical="center" wrapText="1" indent="2"/>
    </xf>
    <xf numFmtId="0" fontId="21" fillId="26" borderId="397"/>
    <xf numFmtId="167" fontId="21" fillId="53" borderId="397" applyNumberFormat="0" applyFont="0" applyBorder="0" applyAlignment="0" applyProtection="0">
      <alignment horizontal="right" vertical="center"/>
    </xf>
    <xf numFmtId="0" fontId="21" fillId="0" borderId="397" applyNumberFormat="0" applyFill="0" applyAlignment="0" applyProtection="0"/>
    <xf numFmtId="4" fontId="21" fillId="0" borderId="397" applyFill="0" applyBorder="0" applyProtection="0">
      <alignment horizontal="right" vertical="center"/>
    </xf>
    <xf numFmtId="4" fontId="18" fillId="25" borderId="397">
      <alignment horizontal="right" vertical="center"/>
    </xf>
    <xf numFmtId="0" fontId="37" fillId="0" borderId="396" applyNumberFormat="0" applyFill="0" applyAlignment="0" applyProtection="0"/>
    <xf numFmtId="49" fontId="20" fillId="0" borderId="397" applyNumberFormat="0" applyFill="0" applyBorder="0" applyProtection="0">
      <alignment horizontal="left" vertical="center"/>
    </xf>
    <xf numFmtId="49" fontId="21" fillId="0" borderId="398" applyNumberFormat="0" applyFont="0" applyFill="0" applyBorder="0" applyProtection="0">
      <alignment horizontal="left" vertical="center" indent="5"/>
    </xf>
    <xf numFmtId="0" fontId="21" fillId="25" borderId="398">
      <alignment horizontal="left" vertical="center"/>
    </xf>
    <xf numFmtId="0" fontId="33" fillId="49" borderId="393" applyNumberFormat="0" applyAlignment="0" applyProtection="0"/>
    <xf numFmtId="4" fontId="18" fillId="27" borderId="399">
      <alignment horizontal="right" vertical="center"/>
    </xf>
    <xf numFmtId="0" fontId="45" fillId="36" borderId="393" applyNumberFormat="0" applyAlignment="0" applyProtection="0"/>
    <xf numFmtId="0" fontId="45" fillId="36" borderId="393" applyNumberFormat="0" applyAlignment="0" applyProtection="0"/>
    <xf numFmtId="0" fontId="27" fillId="52" borderId="394" applyNumberFormat="0" applyFont="0" applyAlignment="0" applyProtection="0"/>
    <xf numFmtId="0" fontId="49" fillId="49" borderId="395" applyNumberFormat="0" applyAlignment="0" applyProtection="0"/>
    <xf numFmtId="0" fontId="52" fillId="0" borderId="396" applyNumberFormat="0" applyFill="0" applyAlignment="0" applyProtection="0"/>
    <xf numFmtId="0" fontId="18" fillId="27" borderId="397">
      <alignment horizontal="right" vertical="center"/>
    </xf>
    <xf numFmtId="0" fontId="19" fillId="52" borderId="394" applyNumberFormat="0" applyFont="0" applyAlignment="0" applyProtection="0"/>
    <xf numFmtId="4" fontId="21" fillId="0" borderId="397">
      <alignment horizontal="right" vertical="center"/>
    </xf>
    <xf numFmtId="0" fontId="52" fillId="0" borderId="396" applyNumberFormat="0" applyFill="0" applyAlignment="0" applyProtection="0"/>
    <xf numFmtId="0" fontId="18" fillId="27" borderId="397">
      <alignment horizontal="right" vertical="center"/>
    </xf>
    <xf numFmtId="0" fontId="18" fillId="27" borderId="397">
      <alignment horizontal="right" vertical="center"/>
    </xf>
    <xf numFmtId="4" fontId="23" fillId="25" borderId="397">
      <alignment horizontal="right" vertical="center"/>
    </xf>
    <xf numFmtId="0" fontId="18" fillId="25" borderId="397">
      <alignment horizontal="right" vertical="center"/>
    </xf>
    <xf numFmtId="4" fontId="18" fillId="25" borderId="397">
      <alignment horizontal="right" vertical="center"/>
    </xf>
    <xf numFmtId="0" fontId="23" fillId="25" borderId="397">
      <alignment horizontal="right" vertical="center"/>
    </xf>
    <xf numFmtId="4" fontId="23" fillId="25" borderId="397">
      <alignment horizontal="right" vertical="center"/>
    </xf>
    <xf numFmtId="0" fontId="18" fillId="27" borderId="397">
      <alignment horizontal="right" vertical="center"/>
    </xf>
    <xf numFmtId="4" fontId="18" fillId="27" borderId="397">
      <alignment horizontal="right" vertical="center"/>
    </xf>
    <xf numFmtId="0" fontId="18" fillId="27" borderId="397">
      <alignment horizontal="right" vertical="center"/>
    </xf>
    <xf numFmtId="4" fontId="18" fillId="27" borderId="397">
      <alignment horizontal="right" vertical="center"/>
    </xf>
    <xf numFmtId="0" fontId="18" fillId="27" borderId="398">
      <alignment horizontal="right" vertical="center"/>
    </xf>
    <xf numFmtId="4" fontId="18" fillId="27" borderId="398">
      <alignment horizontal="right" vertical="center"/>
    </xf>
    <xf numFmtId="0" fontId="18" fillId="27" borderId="399">
      <alignment horizontal="right" vertical="center"/>
    </xf>
    <xf numFmtId="4" fontId="18" fillId="27" borderId="399">
      <alignment horizontal="right" vertical="center"/>
    </xf>
    <xf numFmtId="0" fontId="33" fillId="49" borderId="393" applyNumberFormat="0" applyAlignment="0" applyProtection="0"/>
    <xf numFmtId="0" fontId="21" fillId="27" borderId="400">
      <alignment horizontal="left" vertical="center" wrapText="1" indent="2"/>
    </xf>
    <xf numFmtId="0" fontId="21" fillId="0" borderId="400">
      <alignment horizontal="left" vertical="center" wrapText="1" indent="2"/>
    </xf>
    <xf numFmtId="0" fontId="21" fillId="25" borderId="398">
      <alignment horizontal="left" vertical="center"/>
    </xf>
    <xf numFmtId="0" fontId="45" fillId="36" borderId="393" applyNumberFormat="0" applyAlignment="0" applyProtection="0"/>
    <xf numFmtId="0" fontId="21" fillId="0" borderId="397">
      <alignment horizontal="right" vertical="center"/>
    </xf>
    <xf numFmtId="4" fontId="21" fillId="0" borderId="397">
      <alignment horizontal="right" vertical="center"/>
    </xf>
    <xf numFmtId="0" fontId="21" fillId="0" borderId="397" applyNumberFormat="0" applyFill="0" applyAlignment="0" applyProtection="0"/>
    <xf numFmtId="0" fontId="49" fillId="49" borderId="395" applyNumberFormat="0" applyAlignment="0" applyProtection="0"/>
    <xf numFmtId="167" fontId="21" fillId="53" borderId="397" applyNumberFormat="0" applyFont="0" applyBorder="0" applyAlignment="0" applyProtection="0">
      <alignment horizontal="right" vertical="center"/>
    </xf>
    <xf numFmtId="0" fontId="21" fillId="26" borderId="397"/>
    <xf numFmtId="4" fontId="21" fillId="26" borderId="397"/>
    <xf numFmtId="0" fontId="52" fillId="0" borderId="396" applyNumberFormat="0" applyFill="0" applyAlignment="0" applyProtection="0"/>
    <xf numFmtId="0" fontId="19" fillId="52" borderId="394" applyNumberFormat="0" applyFont="0" applyAlignment="0" applyProtection="0"/>
    <xf numFmtId="0" fontId="27" fillId="52" borderId="394" applyNumberFormat="0" applyFont="0" applyAlignment="0" applyProtection="0"/>
    <xf numFmtId="0" fontId="21" fillId="0" borderId="397" applyNumberFormat="0" applyFill="0" applyAlignment="0" applyProtection="0"/>
    <xf numFmtId="0" fontId="37" fillId="0" borderId="396" applyNumberFormat="0" applyFill="0" applyAlignment="0" applyProtection="0"/>
    <xf numFmtId="0" fontId="52" fillId="0" borderId="396" applyNumberFormat="0" applyFill="0" applyAlignment="0" applyProtection="0"/>
    <xf numFmtId="0" fontId="36" fillId="36" borderId="393" applyNumberFormat="0" applyAlignment="0" applyProtection="0"/>
    <xf numFmtId="0" fontId="33" fillId="49" borderId="393" applyNumberFormat="0" applyAlignment="0" applyProtection="0"/>
    <xf numFmtId="4" fontId="23" fillId="25" borderId="397">
      <alignment horizontal="right" vertical="center"/>
    </xf>
    <xf numFmtId="0" fontId="18" fillId="25" borderId="397">
      <alignment horizontal="right" vertical="center"/>
    </xf>
    <xf numFmtId="167" fontId="21" fillId="53" borderId="397" applyNumberFormat="0" applyFont="0" applyBorder="0" applyAlignment="0" applyProtection="0">
      <alignment horizontal="right" vertical="center"/>
    </xf>
    <xf numFmtId="0" fontId="37" fillId="0" borderId="396" applyNumberFormat="0" applyFill="0" applyAlignment="0" applyProtection="0"/>
    <xf numFmtId="49" fontId="21" fillId="0" borderId="397" applyNumberFormat="0" applyFont="0" applyFill="0" applyBorder="0" applyProtection="0">
      <alignment horizontal="left" vertical="center" indent="2"/>
    </xf>
    <xf numFmtId="49" fontId="21" fillId="0" borderId="398" applyNumberFormat="0" applyFont="0" applyFill="0" applyBorder="0" applyProtection="0">
      <alignment horizontal="left" vertical="center" indent="5"/>
    </xf>
    <xf numFmtId="49" fontId="21" fillId="0" borderId="397" applyNumberFormat="0" applyFont="0" applyFill="0" applyBorder="0" applyProtection="0">
      <alignment horizontal="left" vertical="center" indent="2"/>
    </xf>
    <xf numFmtId="4" fontId="21" fillId="0" borderId="397" applyFill="0" applyBorder="0" applyProtection="0">
      <alignment horizontal="right" vertical="center"/>
    </xf>
    <xf numFmtId="49" fontId="20" fillId="0" borderId="397" applyNumberFormat="0" applyFill="0" applyBorder="0" applyProtection="0">
      <alignment horizontal="left" vertical="center"/>
    </xf>
    <xf numFmtId="0" fontId="21" fillId="0" borderId="400">
      <alignment horizontal="left" vertical="center" wrapText="1" indent="2"/>
    </xf>
    <xf numFmtId="0" fontId="49" fillId="49" borderId="395" applyNumberFormat="0" applyAlignment="0" applyProtection="0"/>
    <xf numFmtId="0" fontId="18" fillId="27" borderId="399">
      <alignment horizontal="right" vertical="center"/>
    </xf>
    <xf numFmtId="0" fontId="36" fillId="36" borderId="393" applyNumberFormat="0" applyAlignment="0" applyProtection="0"/>
    <xf numFmtId="0" fontId="18" fillId="27" borderId="399">
      <alignment horizontal="right" vertical="center"/>
    </xf>
    <xf numFmtId="4" fontId="18" fillId="27" borderId="397">
      <alignment horizontal="right" vertical="center"/>
    </xf>
    <xf numFmtId="0" fontId="18" fillId="27" borderId="397">
      <alignment horizontal="right" vertical="center"/>
    </xf>
    <xf numFmtId="0" fontId="30" fillId="49" borderId="395" applyNumberFormat="0" applyAlignment="0" applyProtection="0"/>
    <xf numFmtId="0" fontId="32" fillId="49" borderId="393" applyNumberFormat="0" applyAlignment="0" applyProtection="0"/>
    <xf numFmtId="0" fontId="37" fillId="0" borderId="396" applyNumberFormat="0" applyFill="0" applyAlignment="0" applyProtection="0"/>
    <xf numFmtId="0" fontId="21" fillId="26" borderId="397"/>
    <xf numFmtId="4" fontId="21" fillId="26" borderId="397"/>
    <xf numFmtId="4" fontId="18" fillId="27" borderId="397">
      <alignment horizontal="right" vertical="center"/>
    </xf>
    <xf numFmtId="0" fontId="23" fillId="25" borderId="397">
      <alignment horizontal="right" vertical="center"/>
    </xf>
    <xf numFmtId="0" fontId="36" fillId="36" borderId="393" applyNumberFormat="0" applyAlignment="0" applyProtection="0"/>
    <xf numFmtId="0" fontId="33" fillId="49" borderId="393" applyNumberFormat="0" applyAlignment="0" applyProtection="0"/>
    <xf numFmtId="4" fontId="21" fillId="0" borderId="397">
      <alignment horizontal="right" vertical="center"/>
    </xf>
    <xf numFmtId="0" fontId="21" fillId="27" borderId="400">
      <alignment horizontal="left" vertical="center" wrapText="1" indent="2"/>
    </xf>
    <xf numFmtId="0" fontId="21" fillId="0" borderId="400">
      <alignment horizontal="left" vertical="center" wrapText="1" indent="2"/>
    </xf>
    <xf numFmtId="0" fontId="49" fillId="49" borderId="395" applyNumberFormat="0" applyAlignment="0" applyProtection="0"/>
    <xf numFmtId="0" fontId="45" fillId="36" borderId="393" applyNumberFormat="0" applyAlignment="0" applyProtection="0"/>
    <xf numFmtId="0" fontId="32" fillId="49" borderId="393" applyNumberFormat="0" applyAlignment="0" applyProtection="0"/>
    <xf numFmtId="0" fontId="30" fillId="49" borderId="395" applyNumberFormat="0" applyAlignment="0" applyProtection="0"/>
    <xf numFmtId="0" fontId="18" fillId="27" borderId="399">
      <alignment horizontal="right" vertical="center"/>
    </xf>
    <xf numFmtId="0" fontId="23" fillId="25" borderId="397">
      <alignment horizontal="right" vertical="center"/>
    </xf>
    <xf numFmtId="4" fontId="18" fillId="25" borderId="397">
      <alignment horizontal="right" vertical="center"/>
    </xf>
    <xf numFmtId="4" fontId="18" fillId="27" borderId="397">
      <alignment horizontal="right" vertical="center"/>
    </xf>
    <xf numFmtId="49" fontId="21" fillId="0" borderId="398" applyNumberFormat="0" applyFont="0" applyFill="0" applyBorder="0" applyProtection="0">
      <alignment horizontal="left" vertical="center" indent="5"/>
    </xf>
    <xf numFmtId="4" fontId="21" fillId="0" borderId="397" applyFill="0" applyBorder="0" applyProtection="0">
      <alignment horizontal="right" vertical="center"/>
    </xf>
    <xf numFmtId="4" fontId="18" fillId="25" borderId="397">
      <alignment horizontal="right" vertical="center"/>
    </xf>
    <xf numFmtId="0" fontId="45" fillId="36" borderId="393" applyNumberFormat="0" applyAlignment="0" applyProtection="0"/>
    <xf numFmtId="0" fontId="36" fillId="36" borderId="393" applyNumberFormat="0" applyAlignment="0" applyProtection="0"/>
    <xf numFmtId="0" fontId="32" fillId="49" borderId="393" applyNumberFormat="0" applyAlignment="0" applyProtection="0"/>
    <xf numFmtId="0" fontId="21" fillId="27" borderId="400">
      <alignment horizontal="left" vertical="center" wrapText="1" indent="2"/>
    </xf>
    <xf numFmtId="0" fontId="21" fillId="0" borderId="400">
      <alignment horizontal="left" vertical="center" wrapText="1" indent="2"/>
    </xf>
    <xf numFmtId="0" fontId="21" fillId="27" borderId="400">
      <alignment horizontal="left" vertical="center" wrapText="1" indent="2"/>
    </xf>
    <xf numFmtId="0" fontId="4" fillId="4" borderId="2" applyNumberFormat="0" applyAlignment="0" applyProtection="0"/>
    <xf numFmtId="0" fontId="5" fillId="4" borderId="1" applyNumberFormat="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8" fillId="0" borderId="3" applyNumberFormat="0" applyFill="0" applyAlignment="0" applyProtection="0"/>
    <xf numFmtId="0" fontId="1" fillId="5" borderId="0" applyNumberFormat="0" applyBorder="0" applyAlignment="0" applyProtection="0"/>
    <xf numFmtId="0" fontId="1" fillId="6" borderId="0" applyNumberFormat="0" applyBorder="0" applyAlignment="0" applyProtection="0"/>
    <xf numFmtId="0" fontId="9"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9"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9"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21" fillId="0" borderId="397" applyNumberFormat="0" applyFill="0" applyAlignment="0" applyProtection="0"/>
    <xf numFmtId="0" fontId="18" fillId="27" borderId="397">
      <alignment horizontal="right" vertical="center"/>
    </xf>
    <xf numFmtId="0" fontId="18" fillId="27" borderId="397">
      <alignment horizontal="right" vertical="center"/>
    </xf>
    <xf numFmtId="0" fontId="21" fillId="0" borderId="397">
      <alignment horizontal="right" vertical="center"/>
    </xf>
    <xf numFmtId="0" fontId="23" fillId="25" borderId="397">
      <alignment horizontal="right" vertical="center"/>
    </xf>
    <xf numFmtId="0" fontId="21" fillId="26" borderId="397"/>
    <xf numFmtId="0" fontId="18" fillId="25" borderId="397">
      <alignment horizontal="right" vertical="center"/>
    </xf>
    <xf numFmtId="0" fontId="33" fillId="49" borderId="393" applyNumberFormat="0" applyAlignment="0" applyProtection="0"/>
    <xf numFmtId="0" fontId="45" fillId="36" borderId="393" applyNumberFormat="0" applyAlignment="0" applyProtection="0"/>
    <xf numFmtId="4" fontId="21" fillId="0" borderId="397" applyFill="0" applyBorder="0" applyProtection="0">
      <alignment horizontal="right" vertical="center"/>
    </xf>
    <xf numFmtId="0" fontId="27" fillId="52" borderId="394" applyNumberFormat="0" applyFont="0" applyAlignment="0" applyProtection="0"/>
    <xf numFmtId="0" fontId="19" fillId="52" borderId="394" applyNumberFormat="0" applyFont="0" applyAlignment="0" applyProtection="0"/>
    <xf numFmtId="0" fontId="49" fillId="49" borderId="395" applyNumberFormat="0" applyAlignment="0" applyProtection="0"/>
    <xf numFmtId="0" fontId="52" fillId="0" borderId="396" applyNumberFormat="0" applyFill="0" applyAlignment="0" applyProtection="0"/>
    <xf numFmtId="0" fontId="33" fillId="49" borderId="393" applyNumberFormat="0" applyAlignment="0" applyProtection="0"/>
    <xf numFmtId="0" fontId="45" fillId="36" borderId="393" applyNumberFormat="0" applyAlignment="0" applyProtection="0"/>
    <xf numFmtId="0" fontId="27" fillId="52" borderId="394" applyNumberFormat="0" applyFont="0" applyAlignment="0" applyProtection="0"/>
    <xf numFmtId="0" fontId="49" fillId="49" borderId="395" applyNumberFormat="0" applyAlignment="0" applyProtection="0"/>
    <xf numFmtId="0" fontId="52" fillId="0" borderId="396" applyNumberFormat="0" applyFill="0" applyAlignment="0" applyProtection="0"/>
    <xf numFmtId="0" fontId="18" fillId="25" borderId="397">
      <alignment horizontal="right" vertical="center"/>
    </xf>
    <xf numFmtId="4" fontId="18" fillId="25" borderId="397">
      <alignment horizontal="right" vertical="center"/>
    </xf>
    <xf numFmtId="0" fontId="23" fillId="25" borderId="397">
      <alignment horizontal="right" vertical="center"/>
    </xf>
    <xf numFmtId="4" fontId="23" fillId="25" borderId="397">
      <alignment horizontal="right" vertical="center"/>
    </xf>
    <xf numFmtId="0" fontId="18" fillId="27" borderId="397">
      <alignment horizontal="right" vertical="center"/>
    </xf>
    <xf numFmtId="4" fontId="18" fillId="27" borderId="397">
      <alignment horizontal="right" vertical="center"/>
    </xf>
    <xf numFmtId="0" fontId="18" fillId="27" borderId="397">
      <alignment horizontal="right" vertical="center"/>
    </xf>
    <xf numFmtId="4" fontId="18" fillId="27" borderId="397">
      <alignment horizontal="right" vertical="center"/>
    </xf>
    <xf numFmtId="0" fontId="18" fillId="27" borderId="398">
      <alignment horizontal="right" vertical="center"/>
    </xf>
    <xf numFmtId="4" fontId="18" fillId="27" borderId="398">
      <alignment horizontal="right" vertical="center"/>
    </xf>
    <xf numFmtId="0" fontId="18" fillId="27" borderId="399">
      <alignment horizontal="right" vertical="center"/>
    </xf>
    <xf numFmtId="4" fontId="18" fillId="27" borderId="399">
      <alignment horizontal="right" vertical="center"/>
    </xf>
    <xf numFmtId="0" fontId="33" fillId="49" borderId="393" applyNumberFormat="0" applyAlignment="0" applyProtection="0"/>
    <xf numFmtId="0" fontId="21" fillId="27" borderId="400">
      <alignment horizontal="left" vertical="center" wrapText="1" indent="2"/>
    </xf>
    <xf numFmtId="0" fontId="21" fillId="0" borderId="400">
      <alignment horizontal="left" vertical="center" wrapText="1" indent="2"/>
    </xf>
    <xf numFmtId="0" fontId="21" fillId="25" borderId="398">
      <alignment horizontal="left" vertical="center"/>
    </xf>
    <xf numFmtId="0" fontId="45" fillId="36" borderId="393" applyNumberFormat="0" applyAlignment="0" applyProtection="0"/>
    <xf numFmtId="0" fontId="21" fillId="0" borderId="397">
      <alignment horizontal="right" vertical="center"/>
    </xf>
    <xf numFmtId="4" fontId="21" fillId="0" borderId="397">
      <alignment horizontal="right" vertical="center"/>
    </xf>
    <xf numFmtId="0" fontId="21" fillId="0" borderId="397" applyNumberFormat="0" applyFill="0" applyAlignment="0" applyProtection="0"/>
    <xf numFmtId="0" fontId="49" fillId="49" borderId="395" applyNumberFormat="0" applyAlignment="0" applyProtection="0"/>
    <xf numFmtId="167" fontId="21" fillId="53" borderId="397" applyNumberFormat="0" applyFont="0" applyBorder="0" applyAlignment="0" applyProtection="0">
      <alignment horizontal="right" vertical="center"/>
    </xf>
    <xf numFmtId="0" fontId="21" fillId="26" borderId="397"/>
    <xf numFmtId="4" fontId="21" fillId="26" borderId="397"/>
    <xf numFmtId="0" fontId="52" fillId="0" borderId="396" applyNumberFormat="0" applyFill="0" applyAlignment="0" applyProtection="0"/>
    <xf numFmtId="0" fontId="9" fillId="19" borderId="0" applyNumberFormat="0" applyBorder="0" applyAlignment="0" applyProtection="0"/>
    <xf numFmtId="0" fontId="1" fillId="5" borderId="0" applyNumberFormat="0" applyBorder="0" applyAlignment="0" applyProtection="0"/>
    <xf numFmtId="0" fontId="1" fillId="18" borderId="0" applyNumberFormat="0" applyBorder="0" applyAlignment="0" applyProtection="0"/>
    <xf numFmtId="0" fontId="5" fillId="4" borderId="1" applyNumberFormat="0" applyAlignment="0" applyProtection="0"/>
    <xf numFmtId="0" fontId="1" fillId="12"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6" fillId="0" borderId="0" applyNumberFormat="0" applyFill="0" applyBorder="0" applyAlignment="0" applyProtection="0"/>
    <xf numFmtId="0" fontId="8" fillId="0" borderId="3" applyNumberFormat="0" applyFill="0" applyAlignment="0" applyProtection="0"/>
    <xf numFmtId="0" fontId="4" fillId="4" borderId="2" applyNumberFormat="0" applyAlignment="0" applyProtection="0"/>
    <xf numFmtId="49" fontId="21" fillId="0" borderId="397" applyNumberFormat="0" applyFont="0" applyFill="0" applyBorder="0" applyProtection="0">
      <alignment horizontal="left" vertical="center" indent="2"/>
    </xf>
    <xf numFmtId="49" fontId="21" fillId="0" borderId="398" applyNumberFormat="0" applyFont="0" applyFill="0" applyBorder="0" applyProtection="0">
      <alignment horizontal="left" vertical="center" indent="5"/>
    </xf>
    <xf numFmtId="4" fontId="21" fillId="0" borderId="397" applyFill="0" applyBorder="0" applyProtection="0">
      <alignment horizontal="right" vertical="center"/>
    </xf>
    <xf numFmtId="49" fontId="20" fillId="0" borderId="397" applyNumberFormat="0" applyFill="0" applyBorder="0" applyProtection="0">
      <alignment horizontal="left" vertical="center"/>
    </xf>
    <xf numFmtId="0" fontId="30" fillId="49" borderId="395" applyNumberFormat="0" applyAlignment="0" applyProtection="0"/>
    <xf numFmtId="0" fontId="32" fillId="49" borderId="393" applyNumberFormat="0" applyAlignment="0" applyProtection="0"/>
    <xf numFmtId="0" fontId="37" fillId="0" borderId="396" applyNumberFormat="0" applyFill="0" applyAlignment="0" applyProtection="0"/>
    <xf numFmtId="0" fontId="1" fillId="21" borderId="0" applyNumberFormat="0" applyBorder="0" applyAlignment="0" applyProtection="0"/>
    <xf numFmtId="0" fontId="36" fillId="36" borderId="393" applyNumberFormat="0" applyAlignment="0" applyProtection="0"/>
    <xf numFmtId="0" fontId="21" fillId="27" borderId="400">
      <alignment horizontal="left" vertical="center" wrapText="1" indent="2"/>
    </xf>
    <xf numFmtId="0" fontId="21" fillId="0" borderId="400">
      <alignment horizontal="left" vertical="center" wrapText="1" indent="2"/>
    </xf>
    <xf numFmtId="0" fontId="9" fillId="22" borderId="0" applyNumberFormat="0" applyBorder="0" applyAlignment="0" applyProtection="0"/>
    <xf numFmtId="0" fontId="1" fillId="20" borderId="0" applyNumberFormat="0" applyBorder="0" applyAlignment="0" applyProtection="0"/>
    <xf numFmtId="0" fontId="1" fillId="6" borderId="0" applyNumberFormat="0" applyBorder="0" applyAlignment="0" applyProtection="0"/>
    <xf numFmtId="0" fontId="9" fillId="13"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9" fillId="10" borderId="0" applyNumberFormat="0" applyBorder="0" applyAlignment="0" applyProtection="0"/>
    <xf numFmtId="0" fontId="1" fillId="8" borderId="0" applyNumberFormat="0" applyBorder="0" applyAlignment="0" applyProtection="0"/>
    <xf numFmtId="0" fontId="9" fillId="7" borderId="0" applyNumberFormat="0" applyBorder="0" applyAlignment="0" applyProtection="0"/>
    <xf numFmtId="0" fontId="7" fillId="0" borderId="0" applyNumberFormat="0" applyFill="0" applyBorder="0" applyAlignment="0" applyProtection="0"/>
    <xf numFmtId="4" fontId="18" fillId="27" borderId="397">
      <alignment horizontal="right" vertical="center"/>
    </xf>
    <xf numFmtId="0" fontId="21" fillId="26" borderId="397"/>
    <xf numFmtId="0" fontId="32" fillId="49" borderId="393" applyNumberFormat="0" applyAlignment="0" applyProtection="0"/>
    <xf numFmtId="0" fontId="18" fillId="25" borderId="397">
      <alignment horizontal="right" vertical="center"/>
    </xf>
    <xf numFmtId="0" fontId="21" fillId="0" borderId="397">
      <alignment horizontal="right" vertical="center"/>
    </xf>
    <xf numFmtId="0" fontId="52" fillId="0" borderId="396" applyNumberFormat="0" applyFill="0" applyAlignment="0" applyProtection="0"/>
    <xf numFmtId="0" fontId="21" fillId="25" borderId="398">
      <alignment horizontal="left" vertical="center"/>
    </xf>
    <xf numFmtId="0" fontId="45" fillId="36" borderId="393" applyNumberFormat="0" applyAlignment="0" applyProtection="0"/>
    <xf numFmtId="167" fontId="21" fillId="53" borderId="397" applyNumberFormat="0" applyFont="0" applyBorder="0" applyAlignment="0" applyProtection="0">
      <alignment horizontal="right" vertical="center"/>
    </xf>
    <xf numFmtId="0" fontId="27" fillId="52" borderId="394" applyNumberFormat="0" applyFont="0" applyAlignment="0" applyProtection="0"/>
    <xf numFmtId="0" fontId="21" fillId="0" borderId="400">
      <alignment horizontal="left" vertical="center" wrapText="1" indent="2"/>
    </xf>
    <xf numFmtId="4" fontId="21" fillId="26" borderId="397"/>
    <xf numFmtId="49" fontId="20" fillId="0" borderId="397" applyNumberFormat="0" applyFill="0" applyBorder="0" applyProtection="0">
      <alignment horizontal="left" vertical="center"/>
    </xf>
    <xf numFmtId="0" fontId="21" fillId="0" borderId="397">
      <alignment horizontal="right" vertical="center"/>
    </xf>
    <xf numFmtId="4" fontId="18" fillId="27" borderId="399">
      <alignment horizontal="right" vertical="center"/>
    </xf>
    <xf numFmtId="4" fontId="18" fillId="27" borderId="397">
      <alignment horizontal="right" vertical="center"/>
    </xf>
    <xf numFmtId="4" fontId="18" fillId="27" borderId="397">
      <alignment horizontal="right" vertical="center"/>
    </xf>
    <xf numFmtId="0" fontId="23" fillId="25" borderId="397">
      <alignment horizontal="right" vertical="center"/>
    </xf>
    <xf numFmtId="0" fontId="18" fillId="25" borderId="397">
      <alignment horizontal="right" vertical="center"/>
    </xf>
    <xf numFmtId="49" fontId="21" fillId="0" borderId="397" applyNumberFormat="0" applyFont="0" applyFill="0" applyBorder="0" applyProtection="0">
      <alignment horizontal="left" vertical="center" indent="2"/>
    </xf>
    <xf numFmtId="0" fontId="45" fillId="36" borderId="393" applyNumberFormat="0" applyAlignment="0" applyProtection="0"/>
    <xf numFmtId="0" fontId="30" fillId="49" borderId="395" applyNumberFormat="0" applyAlignment="0" applyProtection="0"/>
    <xf numFmtId="49" fontId="21" fillId="0" borderId="397" applyNumberFormat="0" applyFont="0" applyFill="0" applyBorder="0" applyProtection="0">
      <alignment horizontal="left" vertical="center" indent="2"/>
    </xf>
    <xf numFmtId="0" fontId="36" fillId="36" borderId="393" applyNumberFormat="0" applyAlignment="0" applyProtection="0"/>
    <xf numFmtId="4" fontId="21" fillId="0" borderId="397" applyFill="0" applyBorder="0" applyProtection="0">
      <alignment horizontal="right" vertical="center"/>
    </xf>
    <xf numFmtId="0" fontId="33" fillId="49" borderId="393" applyNumberFormat="0" applyAlignment="0" applyProtection="0"/>
    <xf numFmtId="0" fontId="52" fillId="0" borderId="396" applyNumberFormat="0" applyFill="0" applyAlignment="0" applyProtection="0"/>
    <xf numFmtId="0" fontId="49" fillId="49" borderId="395" applyNumberFormat="0" applyAlignment="0" applyProtection="0"/>
    <xf numFmtId="0" fontId="21" fillId="0" borderId="397" applyNumberFormat="0" applyFill="0" applyAlignment="0" applyProtection="0"/>
    <xf numFmtId="4" fontId="21" fillId="0" borderId="397">
      <alignment horizontal="right" vertical="center"/>
    </xf>
    <xf numFmtId="0" fontId="21" fillId="0" borderId="397">
      <alignment horizontal="right" vertical="center"/>
    </xf>
    <xf numFmtId="0" fontId="45" fillId="36" borderId="393" applyNumberFormat="0" applyAlignment="0" applyProtection="0"/>
    <xf numFmtId="0" fontId="30" fillId="49" borderId="395" applyNumberFormat="0" applyAlignment="0" applyProtection="0"/>
    <xf numFmtId="0" fontId="32" fillId="49" borderId="393" applyNumberFormat="0" applyAlignment="0" applyProtection="0"/>
    <xf numFmtId="0" fontId="21" fillId="27" borderId="400">
      <alignment horizontal="left" vertical="center" wrapText="1" indent="2"/>
    </xf>
    <xf numFmtId="0" fontId="33" fillId="49" borderId="393" applyNumberFormat="0" applyAlignment="0" applyProtection="0"/>
    <xf numFmtId="0" fontId="33" fillId="49" borderId="393" applyNumberFormat="0" applyAlignment="0" applyProtection="0"/>
    <xf numFmtId="4" fontId="18" fillId="27" borderId="398">
      <alignment horizontal="right" vertical="center"/>
    </xf>
    <xf numFmtId="0" fontId="18" fillId="27" borderId="398">
      <alignment horizontal="right" vertical="center"/>
    </xf>
    <xf numFmtId="0" fontId="18" fillId="27" borderId="397">
      <alignment horizontal="right" vertical="center"/>
    </xf>
    <xf numFmtId="4" fontId="23" fillId="25" borderId="397">
      <alignment horizontal="right" vertical="center"/>
    </xf>
    <xf numFmtId="0" fontId="36" fillId="36" borderId="393" applyNumberFormat="0" applyAlignment="0" applyProtection="0"/>
    <xf numFmtId="0" fontId="37" fillId="0" borderId="396" applyNumberFormat="0" applyFill="0" applyAlignment="0" applyProtection="0"/>
    <xf numFmtId="0" fontId="52" fillId="0" borderId="396" applyNumberFormat="0" applyFill="0" applyAlignment="0" applyProtection="0"/>
    <xf numFmtId="0" fontId="27" fillId="52" borderId="394" applyNumberFormat="0" applyFont="0" applyAlignment="0" applyProtection="0"/>
    <xf numFmtId="0" fontId="45" fillId="36" borderId="393" applyNumberFormat="0" applyAlignment="0" applyProtection="0"/>
    <xf numFmtId="49" fontId="20" fillId="0" borderId="397" applyNumberFormat="0" applyFill="0" applyBorder="0" applyProtection="0">
      <alignment horizontal="left" vertical="center"/>
    </xf>
    <xf numFmtId="0" fontId="21" fillId="27" borderId="400">
      <alignment horizontal="left" vertical="center" wrapText="1" indent="2"/>
    </xf>
    <xf numFmtId="0" fontId="33" fillId="49" borderId="393" applyNumberFormat="0" applyAlignment="0" applyProtection="0"/>
    <xf numFmtId="0" fontId="21" fillId="0" borderId="400">
      <alignment horizontal="left" vertical="center" wrapText="1" indent="2"/>
    </xf>
    <xf numFmtId="0" fontId="27" fillId="52" borderId="394" applyNumberFormat="0" applyFont="0" applyAlignment="0" applyProtection="0"/>
    <xf numFmtId="0" fontId="19" fillId="52" borderId="394" applyNumberFormat="0" applyFont="0" applyAlignment="0" applyProtection="0"/>
    <xf numFmtId="0" fontId="49" fillId="49" borderId="395" applyNumberFormat="0" applyAlignment="0" applyProtection="0"/>
    <xf numFmtId="0" fontId="52" fillId="0" borderId="396" applyNumberFormat="0" applyFill="0" applyAlignment="0" applyProtection="0"/>
    <xf numFmtId="4" fontId="21" fillId="26" borderId="397"/>
    <xf numFmtId="0" fontId="18" fillId="27" borderId="397">
      <alignment horizontal="right" vertical="center"/>
    </xf>
    <xf numFmtId="0" fontId="52" fillId="0" borderId="396" applyNumberFormat="0" applyFill="0" applyAlignment="0" applyProtection="0"/>
    <xf numFmtId="4" fontId="18" fillId="27" borderId="399">
      <alignment horizontal="right" vertical="center"/>
    </xf>
    <xf numFmtId="0" fontId="32" fillId="49" borderId="393" applyNumberFormat="0" applyAlignment="0" applyProtection="0"/>
    <xf numFmtId="0" fontId="18" fillId="27" borderId="398">
      <alignment horizontal="right" vertical="center"/>
    </xf>
    <xf numFmtId="0" fontId="33" fillId="49" borderId="393" applyNumberFormat="0" applyAlignment="0" applyProtection="0"/>
    <xf numFmtId="0" fontId="37" fillId="0" borderId="396" applyNumberFormat="0" applyFill="0" applyAlignment="0" applyProtection="0"/>
    <xf numFmtId="0" fontId="27" fillId="52" borderId="394" applyNumberFormat="0" applyFont="0" applyAlignment="0" applyProtection="0"/>
    <xf numFmtId="4" fontId="18" fillId="27" borderId="398">
      <alignment horizontal="right" vertical="center"/>
    </xf>
    <xf numFmtId="0" fontId="21" fillId="27" borderId="400">
      <alignment horizontal="left" vertical="center" wrapText="1" indent="2"/>
    </xf>
    <xf numFmtId="0" fontId="21" fillId="26" borderId="397"/>
    <xf numFmtId="167" fontId="21" fillId="53" borderId="397" applyNumberFormat="0" applyFont="0" applyBorder="0" applyAlignment="0" applyProtection="0">
      <alignment horizontal="right" vertical="center"/>
    </xf>
    <xf numFmtId="0" fontId="21" fillId="0" borderId="397" applyNumberFormat="0" applyFill="0" applyAlignment="0" applyProtection="0"/>
    <xf numFmtId="4" fontId="21" fillId="0" borderId="397" applyFill="0" applyBorder="0" applyProtection="0">
      <alignment horizontal="right" vertical="center"/>
    </xf>
    <xf numFmtId="4" fontId="18" fillId="25" borderId="397">
      <alignment horizontal="right" vertical="center"/>
    </xf>
    <xf numFmtId="0" fontId="37" fillId="0" borderId="396" applyNumberFormat="0" applyFill="0" applyAlignment="0" applyProtection="0"/>
    <xf numFmtId="49" fontId="20" fillId="0" borderId="397" applyNumberFormat="0" applyFill="0" applyBorder="0" applyProtection="0">
      <alignment horizontal="left" vertical="center"/>
    </xf>
    <xf numFmtId="49" fontId="21" fillId="0" borderId="398" applyNumberFormat="0" applyFont="0" applyFill="0" applyBorder="0" applyProtection="0">
      <alignment horizontal="left" vertical="center" indent="5"/>
    </xf>
    <xf numFmtId="0" fontId="21" fillId="25" borderId="398">
      <alignment horizontal="left" vertical="center"/>
    </xf>
    <xf numFmtId="0" fontId="33" fillId="49" borderId="393" applyNumberFormat="0" applyAlignment="0" applyProtection="0"/>
    <xf numFmtId="4" fontId="18" fillId="27" borderId="399">
      <alignment horizontal="right" vertical="center"/>
    </xf>
    <xf numFmtId="0" fontId="45" fillId="36" borderId="393" applyNumberFormat="0" applyAlignment="0" applyProtection="0"/>
    <xf numFmtId="0" fontId="45" fillId="36" borderId="393" applyNumberFormat="0" applyAlignment="0" applyProtection="0"/>
    <xf numFmtId="0" fontId="27" fillId="52" borderId="394" applyNumberFormat="0" applyFont="0" applyAlignment="0" applyProtection="0"/>
    <xf numFmtId="0" fontId="49" fillId="49" borderId="395" applyNumberFormat="0" applyAlignment="0" applyProtection="0"/>
    <xf numFmtId="0" fontId="52" fillId="0" borderId="396" applyNumberFormat="0" applyFill="0" applyAlignment="0" applyProtection="0"/>
    <xf numFmtId="0" fontId="18" fillId="27" borderId="397">
      <alignment horizontal="right" vertical="center"/>
    </xf>
    <xf numFmtId="0" fontId="19" fillId="52" borderId="394" applyNumberFormat="0" applyFont="0" applyAlignment="0" applyProtection="0"/>
    <xf numFmtId="4" fontId="21" fillId="0" borderId="397">
      <alignment horizontal="right" vertical="center"/>
    </xf>
    <xf numFmtId="0" fontId="52" fillId="0" borderId="396" applyNumberFormat="0" applyFill="0" applyAlignment="0" applyProtection="0"/>
    <xf numFmtId="0" fontId="18" fillId="27" borderId="397">
      <alignment horizontal="right" vertical="center"/>
    </xf>
    <xf numFmtId="0" fontId="18" fillId="27" borderId="397">
      <alignment horizontal="right" vertical="center"/>
    </xf>
    <xf numFmtId="4" fontId="23" fillId="25" borderId="397">
      <alignment horizontal="right" vertical="center"/>
    </xf>
    <xf numFmtId="0" fontId="18" fillId="25" borderId="397">
      <alignment horizontal="right" vertical="center"/>
    </xf>
    <xf numFmtId="4" fontId="18" fillId="25" borderId="397">
      <alignment horizontal="right" vertical="center"/>
    </xf>
    <xf numFmtId="0" fontId="23" fillId="25" borderId="397">
      <alignment horizontal="right" vertical="center"/>
    </xf>
    <xf numFmtId="4" fontId="23" fillId="25" borderId="397">
      <alignment horizontal="right" vertical="center"/>
    </xf>
    <xf numFmtId="0" fontId="18" fillId="27" borderId="397">
      <alignment horizontal="right" vertical="center"/>
    </xf>
    <xf numFmtId="4" fontId="18" fillId="27" borderId="397">
      <alignment horizontal="right" vertical="center"/>
    </xf>
    <xf numFmtId="0" fontId="18" fillId="27" borderId="397">
      <alignment horizontal="right" vertical="center"/>
    </xf>
    <xf numFmtId="4" fontId="18" fillId="27" borderId="397">
      <alignment horizontal="right" vertical="center"/>
    </xf>
    <xf numFmtId="0" fontId="18" fillId="27" borderId="398">
      <alignment horizontal="right" vertical="center"/>
    </xf>
    <xf numFmtId="4" fontId="18" fillId="27" borderId="398">
      <alignment horizontal="right" vertical="center"/>
    </xf>
    <xf numFmtId="0" fontId="18" fillId="27" borderId="399">
      <alignment horizontal="right" vertical="center"/>
    </xf>
    <xf numFmtId="4" fontId="18" fillId="27" borderId="399">
      <alignment horizontal="right" vertical="center"/>
    </xf>
    <xf numFmtId="0" fontId="33" fillId="49" borderId="393" applyNumberFormat="0" applyAlignment="0" applyProtection="0"/>
    <xf numFmtId="0" fontId="21" fillId="27" borderId="400">
      <alignment horizontal="left" vertical="center" wrapText="1" indent="2"/>
    </xf>
    <xf numFmtId="0" fontId="21" fillId="0" borderId="400">
      <alignment horizontal="left" vertical="center" wrapText="1" indent="2"/>
    </xf>
    <xf numFmtId="0" fontId="21" fillId="25" borderId="398">
      <alignment horizontal="left" vertical="center"/>
    </xf>
    <xf numFmtId="0" fontId="45" fillId="36" borderId="393" applyNumberFormat="0" applyAlignment="0" applyProtection="0"/>
    <xf numFmtId="0" fontId="21" fillId="0" borderId="397">
      <alignment horizontal="right" vertical="center"/>
    </xf>
    <xf numFmtId="4" fontId="21" fillId="0" borderId="397">
      <alignment horizontal="right" vertical="center"/>
    </xf>
    <xf numFmtId="0" fontId="21" fillId="0" borderId="397" applyNumberFormat="0" applyFill="0" applyAlignment="0" applyProtection="0"/>
    <xf numFmtId="0" fontId="49" fillId="49" borderId="395" applyNumberFormat="0" applyAlignment="0" applyProtection="0"/>
    <xf numFmtId="167" fontId="21" fillId="53" borderId="397" applyNumberFormat="0" applyFont="0" applyBorder="0" applyAlignment="0" applyProtection="0">
      <alignment horizontal="right" vertical="center"/>
    </xf>
    <xf numFmtId="0" fontId="21" fillId="26" borderId="397"/>
    <xf numFmtId="4" fontId="21" fillId="26" borderId="397"/>
    <xf numFmtId="0" fontId="52" fillId="0" borderId="396" applyNumberFormat="0" applyFill="0" applyAlignment="0" applyProtection="0"/>
    <xf numFmtId="0" fontId="19" fillId="52" borderId="394" applyNumberFormat="0" applyFont="0" applyAlignment="0" applyProtection="0"/>
    <xf numFmtId="0" fontId="27" fillId="52" borderId="394" applyNumberFormat="0" applyFont="0" applyAlignment="0" applyProtection="0"/>
    <xf numFmtId="0" fontId="21" fillId="0" borderId="397" applyNumberFormat="0" applyFill="0" applyAlignment="0" applyProtection="0"/>
    <xf numFmtId="0" fontId="37" fillId="0" borderId="396" applyNumberFormat="0" applyFill="0" applyAlignment="0" applyProtection="0"/>
    <xf numFmtId="0" fontId="52" fillId="0" borderId="396" applyNumberFormat="0" applyFill="0" applyAlignment="0" applyProtection="0"/>
    <xf numFmtId="0" fontId="36" fillId="36" borderId="393" applyNumberFormat="0" applyAlignment="0" applyProtection="0"/>
    <xf numFmtId="0" fontId="33" fillId="49" borderId="393" applyNumberFormat="0" applyAlignment="0" applyProtection="0"/>
    <xf numFmtId="4" fontId="23" fillId="25" borderId="397">
      <alignment horizontal="right" vertical="center"/>
    </xf>
    <xf numFmtId="0" fontId="18" fillId="25" borderId="397">
      <alignment horizontal="right" vertical="center"/>
    </xf>
    <xf numFmtId="167" fontId="21" fillId="53" borderId="397" applyNumberFormat="0" applyFont="0" applyBorder="0" applyAlignment="0" applyProtection="0">
      <alignment horizontal="right" vertical="center"/>
    </xf>
    <xf numFmtId="0" fontId="37" fillId="0" borderId="396" applyNumberFormat="0" applyFill="0" applyAlignment="0" applyProtection="0"/>
    <xf numFmtId="49" fontId="21" fillId="0" borderId="397" applyNumberFormat="0" applyFont="0" applyFill="0" applyBorder="0" applyProtection="0">
      <alignment horizontal="left" vertical="center" indent="2"/>
    </xf>
    <xf numFmtId="49" fontId="21" fillId="0" borderId="398" applyNumberFormat="0" applyFont="0" applyFill="0" applyBorder="0" applyProtection="0">
      <alignment horizontal="left" vertical="center" indent="5"/>
    </xf>
    <xf numFmtId="49" fontId="21" fillId="0" borderId="397" applyNumberFormat="0" applyFont="0" applyFill="0" applyBorder="0" applyProtection="0">
      <alignment horizontal="left" vertical="center" indent="2"/>
    </xf>
    <xf numFmtId="4" fontId="21" fillId="0" borderId="397" applyFill="0" applyBorder="0" applyProtection="0">
      <alignment horizontal="right" vertical="center"/>
    </xf>
    <xf numFmtId="49" fontId="20" fillId="0" borderId="397" applyNumberFormat="0" applyFill="0" applyBorder="0" applyProtection="0">
      <alignment horizontal="left" vertical="center"/>
    </xf>
    <xf numFmtId="0" fontId="21" fillId="0" borderId="400">
      <alignment horizontal="left" vertical="center" wrapText="1" indent="2"/>
    </xf>
    <xf numFmtId="0" fontId="49" fillId="49" borderId="395" applyNumberFormat="0" applyAlignment="0" applyProtection="0"/>
    <xf numFmtId="0" fontId="18" fillId="27" borderId="399">
      <alignment horizontal="right" vertical="center"/>
    </xf>
    <xf numFmtId="0" fontId="36" fillId="36" borderId="393" applyNumberFormat="0" applyAlignment="0" applyProtection="0"/>
    <xf numFmtId="0" fontId="18" fillId="27" borderId="399">
      <alignment horizontal="right" vertical="center"/>
    </xf>
    <xf numFmtId="4" fontId="18" fillId="27" borderId="397">
      <alignment horizontal="right" vertical="center"/>
    </xf>
    <xf numFmtId="0" fontId="18" fillId="27" borderId="397">
      <alignment horizontal="right" vertical="center"/>
    </xf>
    <xf numFmtId="0" fontId="30" fillId="49" borderId="395" applyNumberFormat="0" applyAlignment="0" applyProtection="0"/>
    <xf numFmtId="0" fontId="32" fillId="49" borderId="393" applyNumberFormat="0" applyAlignment="0" applyProtection="0"/>
    <xf numFmtId="0" fontId="37" fillId="0" borderId="396" applyNumberFormat="0" applyFill="0" applyAlignment="0" applyProtection="0"/>
    <xf numFmtId="0" fontId="21" fillId="26" borderId="397"/>
    <xf numFmtId="4" fontId="21" fillId="26" borderId="397"/>
    <xf numFmtId="4" fontId="18" fillId="27" borderId="397">
      <alignment horizontal="right" vertical="center"/>
    </xf>
    <xf numFmtId="0" fontId="23" fillId="25" borderId="397">
      <alignment horizontal="right" vertical="center"/>
    </xf>
    <xf numFmtId="0" fontId="36" fillId="36" borderId="393" applyNumberFormat="0" applyAlignment="0" applyProtection="0"/>
    <xf numFmtId="0" fontId="33" fillId="49" borderId="393" applyNumberFormat="0" applyAlignment="0" applyProtection="0"/>
    <xf numFmtId="4" fontId="21" fillId="0" borderId="397">
      <alignment horizontal="right" vertical="center"/>
    </xf>
    <xf numFmtId="0" fontId="21" fillId="27" borderId="400">
      <alignment horizontal="left" vertical="center" wrapText="1" indent="2"/>
    </xf>
    <xf numFmtId="0" fontId="21" fillId="0" borderId="400">
      <alignment horizontal="left" vertical="center" wrapText="1" indent="2"/>
    </xf>
    <xf numFmtId="0" fontId="49" fillId="49" borderId="395" applyNumberFormat="0" applyAlignment="0" applyProtection="0"/>
    <xf numFmtId="0" fontId="45" fillId="36" borderId="393" applyNumberFormat="0" applyAlignment="0" applyProtection="0"/>
    <xf numFmtId="0" fontId="32" fillId="49" borderId="393" applyNumberFormat="0" applyAlignment="0" applyProtection="0"/>
    <xf numFmtId="0" fontId="30" fillId="49" borderId="395" applyNumberFormat="0" applyAlignment="0" applyProtection="0"/>
    <xf numFmtId="0" fontId="18" fillId="27" borderId="399">
      <alignment horizontal="right" vertical="center"/>
    </xf>
    <xf numFmtId="0" fontId="23" fillId="25" borderId="397">
      <alignment horizontal="right" vertical="center"/>
    </xf>
    <xf numFmtId="4" fontId="18" fillId="25" borderId="397">
      <alignment horizontal="right" vertical="center"/>
    </xf>
    <xf numFmtId="4" fontId="18" fillId="27" borderId="397">
      <alignment horizontal="right" vertical="center"/>
    </xf>
    <xf numFmtId="49" fontId="21" fillId="0" borderId="398" applyNumberFormat="0" applyFont="0" applyFill="0" applyBorder="0" applyProtection="0">
      <alignment horizontal="left" vertical="center" indent="5"/>
    </xf>
    <xf numFmtId="4" fontId="21" fillId="0" borderId="397" applyFill="0" applyBorder="0" applyProtection="0">
      <alignment horizontal="right" vertical="center"/>
    </xf>
    <xf numFmtId="4" fontId="18" fillId="25" borderId="397">
      <alignment horizontal="right" vertical="center"/>
    </xf>
    <xf numFmtId="0" fontId="45" fillId="36" borderId="393" applyNumberFormat="0" applyAlignment="0" applyProtection="0"/>
    <xf numFmtId="0" fontId="36" fillId="36" borderId="393" applyNumberFormat="0" applyAlignment="0" applyProtection="0"/>
    <xf numFmtId="0" fontId="32" fillId="49" borderId="393" applyNumberFormat="0" applyAlignment="0" applyProtection="0"/>
    <xf numFmtId="0" fontId="21" fillId="27" borderId="400">
      <alignment horizontal="left" vertical="center" wrapText="1" indent="2"/>
    </xf>
    <xf numFmtId="0" fontId="21" fillId="0" borderId="400">
      <alignment horizontal="left" vertical="center" wrapText="1" indent="2"/>
    </xf>
    <xf numFmtId="0" fontId="21" fillId="27" borderId="400">
      <alignment horizontal="left" vertical="center" wrapText="1" indent="2"/>
    </xf>
    <xf numFmtId="0" fontId="21" fillId="0" borderId="400">
      <alignment horizontal="left" vertical="center" wrapText="1" indent="2"/>
    </xf>
    <xf numFmtId="0" fontId="30" fillId="49" borderId="395" applyNumberFormat="0" applyAlignment="0" applyProtection="0"/>
    <xf numFmtId="0" fontId="32" fillId="49" borderId="393" applyNumberFormat="0" applyAlignment="0" applyProtection="0"/>
    <xf numFmtId="0" fontId="33" fillId="49" borderId="393" applyNumberFormat="0" applyAlignment="0" applyProtection="0"/>
    <xf numFmtId="0" fontId="36" fillId="36" borderId="393" applyNumberFormat="0" applyAlignment="0" applyProtection="0"/>
    <xf numFmtId="0" fontId="37" fillId="0" borderId="396" applyNumberFormat="0" applyFill="0" applyAlignment="0" applyProtection="0"/>
    <xf numFmtId="0" fontId="45" fillId="36" borderId="393" applyNumberFormat="0" applyAlignment="0" applyProtection="0"/>
    <xf numFmtId="0" fontId="27" fillId="52" borderId="394" applyNumberFormat="0" applyFont="0" applyAlignment="0" applyProtection="0"/>
    <xf numFmtId="0" fontId="19" fillId="52" borderId="394" applyNumberFormat="0" applyFont="0" applyAlignment="0" applyProtection="0"/>
    <xf numFmtId="0" fontId="49" fillId="49" borderId="395" applyNumberFormat="0" applyAlignment="0" applyProtection="0"/>
    <xf numFmtId="0" fontId="52" fillId="0" borderId="396" applyNumberFormat="0" applyFill="0" applyAlignment="0" applyProtection="0"/>
    <xf numFmtId="0" fontId="33" fillId="49" borderId="393" applyNumberFormat="0" applyAlignment="0" applyProtection="0"/>
    <xf numFmtId="0" fontId="45" fillId="36" borderId="393" applyNumberFormat="0" applyAlignment="0" applyProtection="0"/>
    <xf numFmtId="0" fontId="27" fillId="52" borderId="394" applyNumberFormat="0" applyFont="0" applyAlignment="0" applyProtection="0"/>
    <xf numFmtId="0" fontId="49" fillId="49" borderId="395" applyNumberFormat="0" applyAlignment="0" applyProtection="0"/>
    <xf numFmtId="0" fontId="52" fillId="0" borderId="396" applyNumberFormat="0" applyFill="0" applyAlignment="0" applyProtection="0"/>
    <xf numFmtId="0" fontId="33" fillId="49" borderId="393" applyNumberFormat="0" applyAlignment="0" applyProtection="0"/>
    <xf numFmtId="0" fontId="45" fillId="36" borderId="393" applyNumberFormat="0" applyAlignment="0" applyProtection="0"/>
    <xf numFmtId="0" fontId="49" fillId="49" borderId="395" applyNumberFormat="0" applyAlignment="0" applyProtection="0"/>
    <xf numFmtId="0" fontId="52" fillId="0" borderId="396" applyNumberFormat="0" applyFill="0" applyAlignment="0" applyProtection="0"/>
    <xf numFmtId="0" fontId="30" fillId="49" borderId="395" applyNumberFormat="0" applyAlignment="0" applyProtection="0"/>
    <xf numFmtId="0" fontId="32" fillId="49" borderId="393" applyNumberFormat="0" applyAlignment="0" applyProtection="0"/>
    <xf numFmtId="0" fontId="37" fillId="0" borderId="396" applyNumberFormat="0" applyFill="0" applyAlignment="0" applyProtection="0"/>
    <xf numFmtId="49" fontId="21" fillId="0" borderId="397" applyNumberFormat="0" applyFont="0" applyFill="0" applyBorder="0" applyProtection="0">
      <alignment horizontal="left" vertical="center" indent="2"/>
    </xf>
    <xf numFmtId="0" fontId="18" fillId="25" borderId="397">
      <alignment horizontal="right" vertical="center"/>
    </xf>
    <xf numFmtId="4" fontId="18" fillId="25" borderId="397">
      <alignment horizontal="right" vertical="center"/>
    </xf>
    <xf numFmtId="0" fontId="23" fillId="25" borderId="397">
      <alignment horizontal="right" vertical="center"/>
    </xf>
    <xf numFmtId="4" fontId="23" fillId="25" borderId="397">
      <alignment horizontal="right" vertical="center"/>
    </xf>
    <xf numFmtId="0" fontId="18" fillId="27" borderId="397">
      <alignment horizontal="right" vertical="center"/>
    </xf>
    <xf numFmtId="4" fontId="18" fillId="27" borderId="397">
      <alignment horizontal="right" vertical="center"/>
    </xf>
    <xf numFmtId="0" fontId="18" fillId="27" borderId="397">
      <alignment horizontal="right" vertical="center"/>
    </xf>
    <xf numFmtId="4" fontId="18" fillId="27" borderId="397">
      <alignment horizontal="right" vertical="center"/>
    </xf>
    <xf numFmtId="0" fontId="36" fillId="36" borderId="393" applyNumberFormat="0" applyAlignment="0" applyProtection="0"/>
    <xf numFmtId="0" fontId="21" fillId="0" borderId="397">
      <alignment horizontal="right" vertical="center"/>
    </xf>
    <xf numFmtId="4" fontId="21" fillId="0" borderId="397">
      <alignment horizontal="right" vertical="center"/>
    </xf>
    <xf numFmtId="4" fontId="21" fillId="0" borderId="397" applyFill="0" applyBorder="0" applyProtection="0">
      <alignment horizontal="right" vertical="center"/>
    </xf>
    <xf numFmtId="49" fontId="20" fillId="0" borderId="397" applyNumberFormat="0" applyFill="0" applyBorder="0" applyProtection="0">
      <alignment horizontal="left" vertical="center"/>
    </xf>
    <xf numFmtId="0" fontId="21" fillId="0" borderId="397" applyNumberFormat="0" applyFill="0" applyAlignment="0" applyProtection="0"/>
    <xf numFmtId="167" fontId="21" fillId="53" borderId="397" applyNumberFormat="0" applyFont="0" applyBorder="0" applyAlignment="0" applyProtection="0">
      <alignment horizontal="right" vertical="center"/>
    </xf>
    <xf numFmtId="0" fontId="21" fillId="26" borderId="397"/>
    <xf numFmtId="4" fontId="21" fillId="26" borderId="397"/>
    <xf numFmtId="4" fontId="18" fillId="27" borderId="397">
      <alignment horizontal="right" vertical="center"/>
    </xf>
    <xf numFmtId="0" fontId="21" fillId="26" borderId="397"/>
    <xf numFmtId="0" fontId="32" fillId="49" borderId="393" applyNumberFormat="0" applyAlignment="0" applyProtection="0"/>
    <xf numFmtId="0" fontId="18" fillId="25" borderId="397">
      <alignment horizontal="right" vertical="center"/>
    </xf>
    <xf numFmtId="0" fontId="21" fillId="0" borderId="397">
      <alignment horizontal="right" vertical="center"/>
    </xf>
    <xf numFmtId="0" fontId="52" fillId="0" borderId="396" applyNumberFormat="0" applyFill="0" applyAlignment="0" applyProtection="0"/>
    <xf numFmtId="0" fontId="21" fillId="25" borderId="398">
      <alignment horizontal="left" vertical="center"/>
    </xf>
    <xf numFmtId="0" fontId="45" fillId="36" borderId="393" applyNumberFormat="0" applyAlignment="0" applyProtection="0"/>
    <xf numFmtId="167" fontId="21" fillId="53" borderId="397" applyNumberFormat="0" applyFont="0" applyBorder="0" applyAlignment="0" applyProtection="0">
      <alignment horizontal="right" vertical="center"/>
    </xf>
    <xf numFmtId="0" fontId="27" fillId="52" borderId="394" applyNumberFormat="0" applyFont="0" applyAlignment="0" applyProtection="0"/>
    <xf numFmtId="0" fontId="21" fillId="0" borderId="400">
      <alignment horizontal="left" vertical="center" wrapText="1" indent="2"/>
    </xf>
    <xf numFmtId="4" fontId="21" fillId="26" borderId="397"/>
    <xf numFmtId="49" fontId="20" fillId="0" borderId="397" applyNumberFormat="0" applyFill="0" applyBorder="0" applyProtection="0">
      <alignment horizontal="left" vertical="center"/>
    </xf>
    <xf numFmtId="0" fontId="21" fillId="0" borderId="397">
      <alignment horizontal="right" vertical="center"/>
    </xf>
    <xf numFmtId="4" fontId="18" fillId="27" borderId="399">
      <alignment horizontal="right" vertical="center"/>
    </xf>
    <xf numFmtId="4" fontId="18" fillId="27" borderId="397">
      <alignment horizontal="right" vertical="center"/>
    </xf>
    <xf numFmtId="4" fontId="18" fillId="27" borderId="397">
      <alignment horizontal="right" vertical="center"/>
    </xf>
    <xf numFmtId="0" fontId="23" fillId="25" borderId="397">
      <alignment horizontal="right" vertical="center"/>
    </xf>
    <xf numFmtId="0" fontId="18" fillId="25" borderId="397">
      <alignment horizontal="right" vertical="center"/>
    </xf>
    <xf numFmtId="49" fontId="21" fillId="0" borderId="397" applyNumberFormat="0" applyFont="0" applyFill="0" applyBorder="0" applyProtection="0">
      <alignment horizontal="left" vertical="center" indent="2"/>
    </xf>
    <xf numFmtId="0" fontId="45" fillId="36" borderId="393" applyNumberFormat="0" applyAlignment="0" applyProtection="0"/>
    <xf numFmtId="0" fontId="30" fillId="49" borderId="395" applyNumberFormat="0" applyAlignment="0" applyProtection="0"/>
    <xf numFmtId="49" fontId="21" fillId="0" borderId="397" applyNumberFormat="0" applyFont="0" applyFill="0" applyBorder="0" applyProtection="0">
      <alignment horizontal="left" vertical="center" indent="2"/>
    </xf>
    <xf numFmtId="0" fontId="36" fillId="36" borderId="393" applyNumberFormat="0" applyAlignment="0" applyProtection="0"/>
    <xf numFmtId="4" fontId="21" fillId="0" borderId="397" applyFill="0" applyBorder="0" applyProtection="0">
      <alignment horizontal="right" vertical="center"/>
    </xf>
    <xf numFmtId="0" fontId="33" fillId="49" borderId="393" applyNumberFormat="0" applyAlignment="0" applyProtection="0"/>
    <xf numFmtId="0" fontId="52" fillId="0" borderId="396" applyNumberFormat="0" applyFill="0" applyAlignment="0" applyProtection="0"/>
    <xf numFmtId="0" fontId="49" fillId="49" borderId="395" applyNumberFormat="0" applyAlignment="0" applyProtection="0"/>
    <xf numFmtId="0" fontId="21" fillId="0" borderId="397" applyNumberFormat="0" applyFill="0" applyAlignment="0" applyProtection="0"/>
    <xf numFmtId="4" fontId="21" fillId="0" borderId="397">
      <alignment horizontal="right" vertical="center"/>
    </xf>
    <xf numFmtId="0" fontId="21" fillId="0" borderId="397">
      <alignment horizontal="right" vertical="center"/>
    </xf>
    <xf numFmtId="0" fontId="45" fillId="36" borderId="393" applyNumberFormat="0" applyAlignment="0" applyProtection="0"/>
    <xf numFmtId="0" fontId="30" fillId="49" borderId="395" applyNumberFormat="0" applyAlignment="0" applyProtection="0"/>
    <xf numFmtId="0" fontId="32" fillId="49" borderId="393" applyNumberFormat="0" applyAlignment="0" applyProtection="0"/>
    <xf numFmtId="0" fontId="21" fillId="27" borderId="400">
      <alignment horizontal="left" vertical="center" wrapText="1" indent="2"/>
    </xf>
    <xf numFmtId="0" fontId="33" fillId="49" borderId="393" applyNumberFormat="0" applyAlignment="0" applyProtection="0"/>
    <xf numFmtId="0" fontId="33" fillId="49" borderId="393" applyNumberFormat="0" applyAlignment="0" applyProtection="0"/>
    <xf numFmtId="4" fontId="18" fillId="27" borderId="398">
      <alignment horizontal="right" vertical="center"/>
    </xf>
    <xf numFmtId="0" fontId="18" fillId="27" borderId="398">
      <alignment horizontal="right" vertical="center"/>
    </xf>
    <xf numFmtId="0" fontId="18" fillId="27" borderId="397">
      <alignment horizontal="right" vertical="center"/>
    </xf>
    <xf numFmtId="4" fontId="23" fillId="25" borderId="397">
      <alignment horizontal="right" vertical="center"/>
    </xf>
    <xf numFmtId="0" fontId="36" fillId="36" borderId="393" applyNumberFormat="0" applyAlignment="0" applyProtection="0"/>
    <xf numFmtId="0" fontId="37" fillId="0" borderId="396" applyNumberFormat="0" applyFill="0" applyAlignment="0" applyProtection="0"/>
    <xf numFmtId="0" fontId="52" fillId="0" borderId="396" applyNumberFormat="0" applyFill="0" applyAlignment="0" applyProtection="0"/>
    <xf numFmtId="0" fontId="27" fillId="52" borderId="394" applyNumberFormat="0" applyFont="0" applyAlignment="0" applyProtection="0"/>
    <xf numFmtId="0" fontId="45" fillId="36" borderId="393" applyNumberFormat="0" applyAlignment="0" applyProtection="0"/>
    <xf numFmtId="49" fontId="20" fillId="0" borderId="397" applyNumberFormat="0" applyFill="0" applyBorder="0" applyProtection="0">
      <alignment horizontal="left" vertical="center"/>
    </xf>
    <xf numFmtId="0" fontId="21" fillId="27" borderId="400">
      <alignment horizontal="left" vertical="center" wrapText="1" indent="2"/>
    </xf>
    <xf numFmtId="0" fontId="33" fillId="49" borderId="393" applyNumberFormat="0" applyAlignment="0" applyProtection="0"/>
    <xf numFmtId="0" fontId="21" fillId="0" borderId="400">
      <alignment horizontal="left" vertical="center" wrapText="1" indent="2"/>
    </xf>
    <xf numFmtId="0" fontId="27" fillId="52" borderId="394" applyNumberFormat="0" applyFont="0" applyAlignment="0" applyProtection="0"/>
    <xf numFmtId="0" fontId="19" fillId="52" borderId="394" applyNumberFormat="0" applyFont="0" applyAlignment="0" applyProtection="0"/>
    <xf numFmtId="0" fontId="49" fillId="49" borderId="395" applyNumberFormat="0" applyAlignment="0" applyProtection="0"/>
    <xf numFmtId="0" fontId="52" fillId="0" borderId="396" applyNumberFormat="0" applyFill="0" applyAlignment="0" applyProtection="0"/>
    <xf numFmtId="4" fontId="21" fillId="26" borderId="397"/>
    <xf numFmtId="0" fontId="18" fillId="27" borderId="397">
      <alignment horizontal="right" vertical="center"/>
    </xf>
    <xf numFmtId="0" fontId="52" fillId="0" borderId="396" applyNumberFormat="0" applyFill="0" applyAlignment="0" applyProtection="0"/>
    <xf numFmtId="4" fontId="18" fillId="27" borderId="399">
      <alignment horizontal="right" vertical="center"/>
    </xf>
    <xf numFmtId="0" fontId="32" fillId="49" borderId="393" applyNumberFormat="0" applyAlignment="0" applyProtection="0"/>
    <xf numFmtId="0" fontId="18" fillId="27" borderId="398">
      <alignment horizontal="right" vertical="center"/>
    </xf>
    <xf numFmtId="0" fontId="33" fillId="49" borderId="393" applyNumberFormat="0" applyAlignment="0" applyProtection="0"/>
    <xf numFmtId="0" fontId="37" fillId="0" borderId="396" applyNumberFormat="0" applyFill="0" applyAlignment="0" applyProtection="0"/>
    <xf numFmtId="0" fontId="27" fillId="52" borderId="394" applyNumberFormat="0" applyFont="0" applyAlignment="0" applyProtection="0"/>
    <xf numFmtId="4" fontId="18" fillId="27" borderId="398">
      <alignment horizontal="right" vertical="center"/>
    </xf>
    <xf numFmtId="0" fontId="21" fillId="27" borderId="400">
      <alignment horizontal="left" vertical="center" wrapText="1" indent="2"/>
    </xf>
    <xf numFmtId="0" fontId="21" fillId="26" borderId="397"/>
    <xf numFmtId="167" fontId="21" fillId="53" borderId="397" applyNumberFormat="0" applyFont="0" applyBorder="0" applyAlignment="0" applyProtection="0">
      <alignment horizontal="right" vertical="center"/>
    </xf>
    <xf numFmtId="0" fontId="21" fillId="0" borderId="397" applyNumberFormat="0" applyFill="0" applyAlignment="0" applyProtection="0"/>
    <xf numFmtId="4" fontId="21" fillId="0" borderId="397" applyFill="0" applyBorder="0" applyProtection="0">
      <alignment horizontal="right" vertical="center"/>
    </xf>
    <xf numFmtId="4" fontId="18" fillId="25" borderId="397">
      <alignment horizontal="right" vertical="center"/>
    </xf>
    <xf numFmtId="0" fontId="37" fillId="0" borderId="396" applyNumberFormat="0" applyFill="0" applyAlignment="0" applyProtection="0"/>
    <xf numFmtId="49" fontId="20" fillId="0" borderId="397" applyNumberFormat="0" applyFill="0" applyBorder="0" applyProtection="0">
      <alignment horizontal="left" vertical="center"/>
    </xf>
    <xf numFmtId="49" fontId="21" fillId="0" borderId="398" applyNumberFormat="0" applyFont="0" applyFill="0" applyBorder="0" applyProtection="0">
      <alignment horizontal="left" vertical="center" indent="5"/>
    </xf>
    <xf numFmtId="0" fontId="21" fillId="25" borderId="398">
      <alignment horizontal="left" vertical="center"/>
    </xf>
    <xf numFmtId="0" fontId="33" fillId="49" borderId="393" applyNumberFormat="0" applyAlignment="0" applyProtection="0"/>
    <xf numFmtId="4" fontId="18" fillId="27" borderId="399">
      <alignment horizontal="right" vertical="center"/>
    </xf>
    <xf numFmtId="0" fontId="45" fillId="36" borderId="393" applyNumberFormat="0" applyAlignment="0" applyProtection="0"/>
    <xf numFmtId="0" fontId="45" fillId="36" borderId="393" applyNumberFormat="0" applyAlignment="0" applyProtection="0"/>
    <xf numFmtId="0" fontId="27" fillId="52" borderId="394" applyNumberFormat="0" applyFont="0" applyAlignment="0" applyProtection="0"/>
    <xf numFmtId="0" fontId="49" fillId="49" borderId="395" applyNumberFormat="0" applyAlignment="0" applyProtection="0"/>
    <xf numFmtId="0" fontId="52" fillId="0" borderId="396" applyNumberFormat="0" applyFill="0" applyAlignment="0" applyProtection="0"/>
    <xf numFmtId="0" fontId="18" fillId="27" borderId="397">
      <alignment horizontal="right" vertical="center"/>
    </xf>
    <xf numFmtId="0" fontId="19" fillId="52" borderId="394" applyNumberFormat="0" applyFont="0" applyAlignment="0" applyProtection="0"/>
    <xf numFmtId="4" fontId="21" fillId="0" borderId="397">
      <alignment horizontal="right" vertical="center"/>
    </xf>
    <xf numFmtId="0" fontId="52" fillId="0" borderId="396" applyNumberFormat="0" applyFill="0" applyAlignment="0" applyProtection="0"/>
    <xf numFmtId="0" fontId="18" fillId="27" borderId="397">
      <alignment horizontal="right" vertical="center"/>
    </xf>
    <xf numFmtId="0" fontId="18" fillId="27" borderId="397">
      <alignment horizontal="right" vertical="center"/>
    </xf>
    <xf numFmtId="4" fontId="23" fillId="25" borderId="397">
      <alignment horizontal="right" vertical="center"/>
    </xf>
    <xf numFmtId="0" fontId="18" fillId="25" borderId="397">
      <alignment horizontal="right" vertical="center"/>
    </xf>
    <xf numFmtId="4" fontId="18" fillId="25" borderId="397">
      <alignment horizontal="right" vertical="center"/>
    </xf>
    <xf numFmtId="0" fontId="23" fillId="25" borderId="397">
      <alignment horizontal="right" vertical="center"/>
    </xf>
    <xf numFmtId="4" fontId="23" fillId="25" borderId="397">
      <alignment horizontal="right" vertical="center"/>
    </xf>
    <xf numFmtId="0" fontId="18" fillId="27" borderId="397">
      <alignment horizontal="right" vertical="center"/>
    </xf>
    <xf numFmtId="4" fontId="18" fillId="27" borderId="397">
      <alignment horizontal="right" vertical="center"/>
    </xf>
    <xf numFmtId="0" fontId="18" fillId="27" borderId="397">
      <alignment horizontal="right" vertical="center"/>
    </xf>
    <xf numFmtId="4" fontId="18" fillId="27" borderId="397">
      <alignment horizontal="right" vertical="center"/>
    </xf>
    <xf numFmtId="0" fontId="18" fillId="27" borderId="398">
      <alignment horizontal="right" vertical="center"/>
    </xf>
    <xf numFmtId="4" fontId="18" fillId="27" borderId="398">
      <alignment horizontal="right" vertical="center"/>
    </xf>
    <xf numFmtId="0" fontId="18" fillId="27" borderId="399">
      <alignment horizontal="right" vertical="center"/>
    </xf>
    <xf numFmtId="4" fontId="18" fillId="27" borderId="399">
      <alignment horizontal="right" vertical="center"/>
    </xf>
    <xf numFmtId="0" fontId="33" fillId="49" borderId="393" applyNumberFormat="0" applyAlignment="0" applyProtection="0"/>
    <xf numFmtId="0" fontId="21" fillId="27" borderId="400">
      <alignment horizontal="left" vertical="center" wrapText="1" indent="2"/>
    </xf>
    <xf numFmtId="0" fontId="21" fillId="0" borderId="400">
      <alignment horizontal="left" vertical="center" wrapText="1" indent="2"/>
    </xf>
    <xf numFmtId="0" fontId="21" fillId="25" borderId="398">
      <alignment horizontal="left" vertical="center"/>
    </xf>
    <xf numFmtId="0" fontId="45" fillId="36" borderId="393" applyNumberFormat="0" applyAlignment="0" applyProtection="0"/>
    <xf numFmtId="0" fontId="21" fillId="0" borderId="397">
      <alignment horizontal="right" vertical="center"/>
    </xf>
    <xf numFmtId="4" fontId="21" fillId="0" borderId="397">
      <alignment horizontal="right" vertical="center"/>
    </xf>
    <xf numFmtId="0" fontId="21" fillId="0" borderId="397" applyNumberFormat="0" applyFill="0" applyAlignment="0" applyProtection="0"/>
    <xf numFmtId="0" fontId="49" fillId="49" borderId="395" applyNumberFormat="0" applyAlignment="0" applyProtection="0"/>
    <xf numFmtId="167" fontId="21" fillId="53" borderId="397" applyNumberFormat="0" applyFont="0" applyBorder="0" applyAlignment="0" applyProtection="0">
      <alignment horizontal="right" vertical="center"/>
    </xf>
    <xf numFmtId="0" fontId="21" fillId="26" borderId="397"/>
    <xf numFmtId="4" fontId="21" fillId="26" borderId="397"/>
    <xf numFmtId="0" fontId="52" fillId="0" borderId="396" applyNumberFormat="0" applyFill="0" applyAlignment="0" applyProtection="0"/>
    <xf numFmtId="0" fontId="19" fillId="52" borderId="394" applyNumberFormat="0" applyFont="0" applyAlignment="0" applyProtection="0"/>
    <xf numFmtId="0" fontId="27" fillId="52" borderId="394" applyNumberFormat="0" applyFont="0" applyAlignment="0" applyProtection="0"/>
    <xf numFmtId="0" fontId="21" fillId="0" borderId="397" applyNumberFormat="0" applyFill="0" applyAlignment="0" applyProtection="0"/>
    <xf numFmtId="0" fontId="37" fillId="0" borderId="396" applyNumberFormat="0" applyFill="0" applyAlignment="0" applyProtection="0"/>
    <xf numFmtId="0" fontId="52" fillId="0" borderId="396" applyNumberFormat="0" applyFill="0" applyAlignment="0" applyProtection="0"/>
    <xf numFmtId="0" fontId="36" fillId="36" borderId="393" applyNumberFormat="0" applyAlignment="0" applyProtection="0"/>
    <xf numFmtId="0" fontId="33" fillId="49" borderId="393" applyNumberFormat="0" applyAlignment="0" applyProtection="0"/>
    <xf numFmtId="4" fontId="23" fillId="25" borderId="397">
      <alignment horizontal="right" vertical="center"/>
    </xf>
    <xf numFmtId="0" fontId="18" fillId="25" borderId="397">
      <alignment horizontal="right" vertical="center"/>
    </xf>
    <xf numFmtId="167" fontId="21" fillId="53" borderId="397" applyNumberFormat="0" applyFont="0" applyBorder="0" applyAlignment="0" applyProtection="0">
      <alignment horizontal="right" vertical="center"/>
    </xf>
    <xf numFmtId="0" fontId="37" fillId="0" borderId="396" applyNumberFormat="0" applyFill="0" applyAlignment="0" applyProtection="0"/>
    <xf numFmtId="49" fontId="21" fillId="0" borderId="397" applyNumberFormat="0" applyFont="0" applyFill="0" applyBorder="0" applyProtection="0">
      <alignment horizontal="left" vertical="center" indent="2"/>
    </xf>
    <xf numFmtId="49" fontId="21" fillId="0" borderId="398" applyNumberFormat="0" applyFont="0" applyFill="0" applyBorder="0" applyProtection="0">
      <alignment horizontal="left" vertical="center" indent="5"/>
    </xf>
    <xf numFmtId="49" fontId="21" fillId="0" borderId="397" applyNumberFormat="0" applyFont="0" applyFill="0" applyBorder="0" applyProtection="0">
      <alignment horizontal="left" vertical="center" indent="2"/>
    </xf>
    <xf numFmtId="4" fontId="21" fillId="0" borderId="397" applyFill="0" applyBorder="0" applyProtection="0">
      <alignment horizontal="right" vertical="center"/>
    </xf>
    <xf numFmtId="49" fontId="20" fillId="0" borderId="397" applyNumberFormat="0" applyFill="0" applyBorder="0" applyProtection="0">
      <alignment horizontal="left" vertical="center"/>
    </xf>
    <xf numFmtId="0" fontId="21" fillId="0" borderId="400">
      <alignment horizontal="left" vertical="center" wrapText="1" indent="2"/>
    </xf>
    <xf numFmtId="0" fontId="49" fillId="49" borderId="395" applyNumberFormat="0" applyAlignment="0" applyProtection="0"/>
    <xf numFmtId="0" fontId="18" fillId="27" borderId="399">
      <alignment horizontal="right" vertical="center"/>
    </xf>
    <xf numFmtId="0" fontId="36" fillId="36" borderId="393" applyNumberFormat="0" applyAlignment="0" applyProtection="0"/>
    <xf numFmtId="0" fontId="18" fillId="27" borderId="399">
      <alignment horizontal="right" vertical="center"/>
    </xf>
    <xf numFmtId="4" fontId="18" fillId="27" borderId="397">
      <alignment horizontal="right" vertical="center"/>
    </xf>
    <xf numFmtId="0" fontId="18" fillId="27" borderId="397">
      <alignment horizontal="right" vertical="center"/>
    </xf>
    <xf numFmtId="0" fontId="30" fillId="49" borderId="395" applyNumberFormat="0" applyAlignment="0" applyProtection="0"/>
    <xf numFmtId="0" fontId="32" fillId="49" borderId="393" applyNumberFormat="0" applyAlignment="0" applyProtection="0"/>
    <xf numFmtId="0" fontId="37" fillId="0" borderId="396" applyNumberFormat="0" applyFill="0" applyAlignment="0" applyProtection="0"/>
    <xf numFmtId="0" fontId="21" fillId="26" borderId="397"/>
    <xf numFmtId="4" fontId="21" fillId="26" borderId="397"/>
    <xf numFmtId="4" fontId="18" fillId="27" borderId="397">
      <alignment horizontal="right" vertical="center"/>
    </xf>
    <xf numFmtId="0" fontId="23" fillId="25" borderId="397">
      <alignment horizontal="right" vertical="center"/>
    </xf>
    <xf numFmtId="0" fontId="36" fillId="36" borderId="393" applyNumberFormat="0" applyAlignment="0" applyProtection="0"/>
    <xf numFmtId="0" fontId="33" fillId="49" borderId="393" applyNumberFormat="0" applyAlignment="0" applyProtection="0"/>
    <xf numFmtId="4" fontId="21" fillId="0" borderId="397">
      <alignment horizontal="right" vertical="center"/>
    </xf>
    <xf numFmtId="0" fontId="21" fillId="27" borderId="400">
      <alignment horizontal="left" vertical="center" wrapText="1" indent="2"/>
    </xf>
    <xf numFmtId="0" fontId="21" fillId="0" borderId="400">
      <alignment horizontal="left" vertical="center" wrapText="1" indent="2"/>
    </xf>
    <xf numFmtId="0" fontId="49" fillId="49" borderId="395" applyNumberFormat="0" applyAlignment="0" applyProtection="0"/>
    <xf numFmtId="0" fontId="45" fillId="36" borderId="393" applyNumberFormat="0" applyAlignment="0" applyProtection="0"/>
    <xf numFmtId="0" fontId="32" fillId="49" borderId="393" applyNumberFormat="0" applyAlignment="0" applyProtection="0"/>
    <xf numFmtId="0" fontId="30" fillId="49" borderId="395" applyNumberFormat="0" applyAlignment="0" applyProtection="0"/>
    <xf numFmtId="0" fontId="18" fillId="27" borderId="399">
      <alignment horizontal="right" vertical="center"/>
    </xf>
    <xf numFmtId="0" fontId="23" fillId="25" borderId="397">
      <alignment horizontal="right" vertical="center"/>
    </xf>
    <xf numFmtId="4" fontId="18" fillId="25" borderId="397">
      <alignment horizontal="right" vertical="center"/>
    </xf>
    <xf numFmtId="4" fontId="18" fillId="27" borderId="397">
      <alignment horizontal="right" vertical="center"/>
    </xf>
    <xf numFmtId="49" fontId="21" fillId="0" borderId="398" applyNumberFormat="0" applyFont="0" applyFill="0" applyBorder="0" applyProtection="0">
      <alignment horizontal="left" vertical="center" indent="5"/>
    </xf>
    <xf numFmtId="4" fontId="21" fillId="0" borderId="397" applyFill="0" applyBorder="0" applyProtection="0">
      <alignment horizontal="right" vertical="center"/>
    </xf>
    <xf numFmtId="4" fontId="18" fillId="25" borderId="397">
      <alignment horizontal="right" vertical="center"/>
    </xf>
    <xf numFmtId="0" fontId="45" fillId="36" borderId="393" applyNumberFormat="0" applyAlignment="0" applyProtection="0"/>
    <xf numFmtId="0" fontId="36" fillId="36" borderId="393" applyNumberFormat="0" applyAlignment="0" applyProtection="0"/>
    <xf numFmtId="0" fontId="32" fillId="49" borderId="393" applyNumberFormat="0" applyAlignment="0" applyProtection="0"/>
    <xf numFmtId="0" fontId="21" fillId="27" borderId="400">
      <alignment horizontal="left" vertical="center" wrapText="1" indent="2"/>
    </xf>
    <xf numFmtId="0" fontId="21" fillId="0" borderId="400">
      <alignment horizontal="left" vertical="center" wrapText="1" indent="2"/>
    </xf>
    <xf numFmtId="0" fontId="21" fillId="27" borderId="400">
      <alignment horizontal="left" vertical="center" wrapText="1" indent="2"/>
    </xf>
    <xf numFmtId="0" fontId="21" fillId="27" borderId="400">
      <alignment horizontal="left" vertical="center" wrapText="1" indent="2"/>
    </xf>
    <xf numFmtId="4" fontId="18" fillId="27" borderId="397">
      <alignment horizontal="right" vertical="center"/>
    </xf>
    <xf numFmtId="0" fontId="1" fillId="5" borderId="0" applyNumberFormat="0" applyBorder="0" applyAlignment="0" applyProtection="0"/>
    <xf numFmtId="0" fontId="21" fillId="0" borderId="397">
      <alignment horizontal="right" vertical="center"/>
    </xf>
    <xf numFmtId="0" fontId="21" fillId="27" borderId="400">
      <alignment horizontal="left" vertical="center" wrapText="1" indent="2"/>
    </xf>
    <xf numFmtId="0" fontId="21" fillId="0" borderId="400">
      <alignment horizontal="left" vertical="center" wrapText="1" indent="2"/>
    </xf>
    <xf numFmtId="4" fontId="18" fillId="27" borderId="399">
      <alignment horizontal="right" vertical="center"/>
    </xf>
    <xf numFmtId="0" fontId="33" fillId="49" borderId="393" applyNumberFormat="0" applyAlignment="0" applyProtection="0"/>
    <xf numFmtId="4" fontId="23" fillId="25" borderId="397">
      <alignment horizontal="right" vertical="center"/>
    </xf>
    <xf numFmtId="0" fontId="21" fillId="0" borderId="400">
      <alignment horizontal="left" vertical="center" wrapText="1" indent="2"/>
    </xf>
    <xf numFmtId="0" fontId="33" fillId="49" borderId="393" applyNumberFormat="0" applyAlignment="0" applyProtection="0"/>
    <xf numFmtId="0" fontId="18" fillId="25" borderId="397">
      <alignment horizontal="right" vertical="center"/>
    </xf>
    <xf numFmtId="0" fontId="23" fillId="25" borderId="397">
      <alignment horizontal="right" vertical="center"/>
    </xf>
    <xf numFmtId="0" fontId="33" fillId="49" borderId="393" applyNumberFormat="0" applyAlignment="0" applyProtection="0"/>
    <xf numFmtId="0" fontId="45" fillId="36" borderId="393" applyNumberFormat="0" applyAlignment="0" applyProtection="0"/>
    <xf numFmtId="0" fontId="37" fillId="0" borderId="396" applyNumberFormat="0" applyFill="0" applyAlignment="0" applyProtection="0"/>
    <xf numFmtId="4" fontId="21" fillId="0" borderId="397">
      <alignment horizontal="right" vertical="center"/>
    </xf>
    <xf numFmtId="0" fontId="18" fillId="27" borderId="397">
      <alignment horizontal="right" vertical="center"/>
    </xf>
    <xf numFmtId="4" fontId="21" fillId="26" borderId="397"/>
    <xf numFmtId="0" fontId="21" fillId="0" borderId="397">
      <alignment horizontal="right" vertical="center"/>
    </xf>
    <xf numFmtId="0" fontId="45" fillId="36" borderId="393" applyNumberFormat="0" applyAlignment="0" applyProtection="0"/>
    <xf numFmtId="4" fontId="18" fillId="27" borderId="399">
      <alignment horizontal="right" vertical="center"/>
    </xf>
    <xf numFmtId="49" fontId="21" fillId="0" borderId="397" applyNumberFormat="0" applyFont="0" applyFill="0" applyBorder="0" applyProtection="0">
      <alignment horizontal="left" vertical="center" indent="2"/>
    </xf>
    <xf numFmtId="0" fontId="23" fillId="25" borderId="397">
      <alignment horizontal="right" vertical="center"/>
    </xf>
    <xf numFmtId="49" fontId="20" fillId="0" borderId="397" applyNumberFormat="0" applyFill="0" applyBorder="0" applyProtection="0">
      <alignment horizontal="left" vertical="center"/>
    </xf>
    <xf numFmtId="4" fontId="21" fillId="0" borderId="397" applyFill="0" applyBorder="0" applyProtection="0">
      <alignment horizontal="right" vertical="center"/>
    </xf>
    <xf numFmtId="0" fontId="49" fillId="49" borderId="395" applyNumberFormat="0" applyAlignment="0" applyProtection="0"/>
    <xf numFmtId="0" fontId="21" fillId="0" borderId="400">
      <alignment horizontal="left" vertical="center" wrapText="1" indent="2"/>
    </xf>
    <xf numFmtId="167" fontId="21" fillId="53" borderId="397" applyNumberFormat="0" applyFont="0" applyBorder="0" applyAlignment="0" applyProtection="0">
      <alignment horizontal="right" vertical="center"/>
    </xf>
    <xf numFmtId="4" fontId="18" fillId="27" borderId="399">
      <alignment horizontal="right" vertical="center"/>
    </xf>
    <xf numFmtId="0" fontId="9" fillId="19" borderId="0" applyNumberFormat="0" applyBorder="0" applyAlignment="0" applyProtection="0"/>
    <xf numFmtId="0" fontId="49" fillId="49" borderId="395" applyNumberFormat="0" applyAlignment="0" applyProtection="0"/>
    <xf numFmtId="4" fontId="18" fillId="27" borderId="398">
      <alignment horizontal="right" vertical="center"/>
    </xf>
    <xf numFmtId="0" fontId="18" fillId="27" borderId="397">
      <alignment horizontal="right" vertical="center"/>
    </xf>
    <xf numFmtId="0" fontId="1" fillId="11" borderId="0" applyNumberFormat="0" applyBorder="0" applyAlignment="0" applyProtection="0"/>
    <xf numFmtId="0" fontId="4" fillId="4" borderId="2" applyNumberFormat="0" applyAlignment="0" applyProtection="0"/>
    <xf numFmtId="0" fontId="5" fillId="4" borderId="1" applyNumberFormat="0" applyAlignment="0" applyProtection="0"/>
    <xf numFmtId="49" fontId="21" fillId="0" borderId="398" applyNumberFormat="0" applyFont="0" applyFill="0" applyBorder="0" applyProtection="0">
      <alignment horizontal="left" vertical="center" indent="5"/>
    </xf>
    <xf numFmtId="0" fontId="45" fillId="36" borderId="393" applyNumberFormat="0" applyAlignment="0" applyProtection="0"/>
    <xf numFmtId="0" fontId="6" fillId="0" borderId="0" applyNumberFormat="0" applyFill="0" applyBorder="0" applyAlignment="0" applyProtection="0"/>
    <xf numFmtId="0" fontId="27" fillId="52" borderId="394" applyNumberFormat="0" applyFont="0" applyAlignment="0" applyProtection="0"/>
    <xf numFmtId="0" fontId="7" fillId="0" borderId="0" applyNumberFormat="0" applyFill="0" applyBorder="0" applyAlignment="0" applyProtection="0"/>
    <xf numFmtId="0" fontId="8" fillId="0" borderId="3" applyNumberFormat="0" applyFill="0" applyAlignment="0" applyProtection="0"/>
    <xf numFmtId="4" fontId="23" fillId="25" borderId="397">
      <alignment horizontal="right" vertical="center"/>
    </xf>
    <xf numFmtId="0" fontId="1" fillId="5" borderId="0" applyNumberFormat="0" applyBorder="0" applyAlignment="0" applyProtection="0"/>
    <xf numFmtId="0" fontId="1" fillId="6" borderId="0" applyNumberFormat="0" applyBorder="0" applyAlignment="0" applyProtection="0"/>
    <xf numFmtId="0" fontId="9" fillId="7" borderId="0" applyNumberFormat="0" applyBorder="0" applyAlignment="0" applyProtection="0"/>
    <xf numFmtId="0" fontId="21" fillId="0" borderId="400">
      <alignment horizontal="left" vertical="center" wrapText="1" indent="2"/>
    </xf>
    <xf numFmtId="0" fontId="1" fillId="8" borderId="0" applyNumberFormat="0" applyBorder="0" applyAlignment="0" applyProtection="0"/>
    <xf numFmtId="0" fontId="1" fillId="9" borderId="0" applyNumberFormat="0" applyBorder="0" applyAlignment="0" applyProtection="0"/>
    <xf numFmtId="0" fontId="9" fillId="10"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9" fillId="13" borderId="0" applyNumberFormat="0" applyBorder="0" applyAlignment="0" applyProtection="0"/>
    <xf numFmtId="4" fontId="21" fillId="26" borderId="397"/>
    <xf numFmtId="0" fontId="1" fillId="14"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21" fillId="0" borderId="397" applyNumberFormat="0" applyFill="0" applyAlignment="0" applyProtection="0"/>
    <xf numFmtId="0" fontId="18" fillId="27" borderId="397">
      <alignment horizontal="right" vertical="center"/>
    </xf>
    <xf numFmtId="0" fontId="18" fillId="27" borderId="397">
      <alignment horizontal="right" vertical="center"/>
    </xf>
    <xf numFmtId="0" fontId="19" fillId="52" borderId="394" applyNumberFormat="0" applyFont="0" applyAlignment="0" applyProtection="0"/>
    <xf numFmtId="0" fontId="21" fillId="26" borderId="397"/>
    <xf numFmtId="0" fontId="21" fillId="0" borderId="397">
      <alignment horizontal="right" vertical="center"/>
    </xf>
    <xf numFmtId="0" fontId="23" fillId="25" borderId="397">
      <alignment horizontal="right" vertical="center"/>
    </xf>
    <xf numFmtId="0" fontId="21" fillId="26" borderId="397"/>
    <xf numFmtId="0" fontId="18" fillId="25" borderId="397">
      <alignment horizontal="right" vertical="center"/>
    </xf>
    <xf numFmtId="0" fontId="21" fillId="27" borderId="400">
      <alignment horizontal="left" vertical="center" wrapText="1" indent="2"/>
    </xf>
    <xf numFmtId="0" fontId="23" fillId="25" borderId="397">
      <alignment horizontal="right" vertical="center"/>
    </xf>
    <xf numFmtId="0" fontId="9" fillId="16" borderId="0" applyNumberFormat="0" applyBorder="0" applyAlignment="0" applyProtection="0"/>
    <xf numFmtId="0" fontId="32" fillId="49" borderId="393" applyNumberFormat="0" applyAlignment="0" applyProtection="0"/>
    <xf numFmtId="0" fontId="21" fillId="0" borderId="397" applyNumberFormat="0" applyFill="0" applyAlignment="0" applyProtection="0"/>
    <xf numFmtId="0" fontId="9" fillId="13" borderId="0" applyNumberFormat="0" applyBorder="0" applyAlignment="0" applyProtection="0"/>
    <xf numFmtId="0" fontId="21" fillId="27" borderId="400">
      <alignment horizontal="left" vertical="center" wrapText="1" indent="2"/>
    </xf>
    <xf numFmtId="49" fontId="20" fillId="0" borderId="397" applyNumberFormat="0" applyFill="0" applyBorder="0" applyProtection="0">
      <alignment horizontal="left" vertical="center"/>
    </xf>
    <xf numFmtId="0" fontId="18" fillId="27" borderId="398">
      <alignment horizontal="right" vertical="center"/>
    </xf>
    <xf numFmtId="0" fontId="21" fillId="0" borderId="397">
      <alignment horizontal="right" vertical="center"/>
    </xf>
    <xf numFmtId="4" fontId="21" fillId="0" borderId="397">
      <alignment horizontal="right" vertical="center"/>
    </xf>
    <xf numFmtId="0" fontId="18" fillId="25" borderId="397">
      <alignment horizontal="right" vertical="center"/>
    </xf>
    <xf numFmtId="0" fontId="52" fillId="0" borderId="396" applyNumberFormat="0" applyFill="0" applyAlignment="0" applyProtection="0"/>
    <xf numFmtId="0" fontId="37" fillId="0" borderId="396" applyNumberFormat="0" applyFill="0" applyAlignment="0" applyProtection="0"/>
    <xf numFmtId="0" fontId="21" fillId="0" borderId="400">
      <alignment horizontal="left" vertical="center" wrapText="1" indent="2"/>
    </xf>
    <xf numFmtId="4" fontId="21" fillId="0" borderId="397" applyFill="0" applyBorder="0" applyProtection="0">
      <alignment horizontal="right" vertical="center"/>
    </xf>
    <xf numFmtId="49" fontId="21" fillId="0" borderId="397" applyNumberFormat="0" applyFont="0" applyFill="0" applyBorder="0" applyProtection="0">
      <alignment horizontal="left" vertical="center" indent="2"/>
    </xf>
    <xf numFmtId="0" fontId="32" fillId="49" borderId="393" applyNumberFormat="0" applyAlignment="0" applyProtection="0"/>
    <xf numFmtId="0" fontId="18" fillId="27" borderId="397">
      <alignment horizontal="right" vertical="center"/>
    </xf>
    <xf numFmtId="4" fontId="21" fillId="26" borderId="397"/>
    <xf numFmtId="0" fontId="45" fillId="36" borderId="393" applyNumberFormat="0" applyAlignment="0" applyProtection="0"/>
    <xf numFmtId="167" fontId="21" fillId="53" borderId="397" applyNumberFormat="0" applyFont="0" applyBorder="0" applyAlignment="0" applyProtection="0">
      <alignment horizontal="right" vertical="center"/>
    </xf>
    <xf numFmtId="4" fontId="18" fillId="27" borderId="399">
      <alignment horizontal="right" vertical="center"/>
    </xf>
    <xf numFmtId="0" fontId="21" fillId="26" borderId="397"/>
    <xf numFmtId="0" fontId="30" fillId="49" borderId="395" applyNumberFormat="0" applyAlignment="0" applyProtection="0"/>
    <xf numFmtId="0" fontId="21" fillId="26" borderId="397"/>
    <xf numFmtId="0" fontId="1" fillId="21" borderId="0" applyNumberFormat="0" applyBorder="0" applyAlignment="0" applyProtection="0"/>
    <xf numFmtId="4" fontId="21" fillId="0" borderId="397">
      <alignment horizontal="right" vertical="center"/>
    </xf>
    <xf numFmtId="4" fontId="18" fillId="27" borderId="398">
      <alignment horizontal="right" vertical="center"/>
    </xf>
    <xf numFmtId="0" fontId="18" fillId="25" borderId="397">
      <alignment horizontal="right" vertical="center"/>
    </xf>
    <xf numFmtId="0" fontId="33" fillId="49" borderId="393" applyNumberFormat="0" applyAlignment="0" applyProtection="0"/>
    <xf numFmtId="0" fontId="45" fillId="36" borderId="393" applyNumberFormat="0" applyAlignment="0" applyProtection="0"/>
    <xf numFmtId="4" fontId="18" fillId="27" borderId="397">
      <alignment horizontal="right" vertical="center"/>
    </xf>
    <xf numFmtId="0" fontId="33" fillId="49" borderId="393" applyNumberFormat="0" applyAlignment="0" applyProtection="0"/>
    <xf numFmtId="0" fontId="21" fillId="25" borderId="398">
      <alignment horizontal="left" vertical="center"/>
    </xf>
    <xf numFmtId="0" fontId="21" fillId="25" borderId="398">
      <alignment horizontal="left" vertical="center"/>
    </xf>
    <xf numFmtId="0" fontId="18" fillId="25" borderId="397">
      <alignment horizontal="right" vertical="center"/>
    </xf>
    <xf numFmtId="0" fontId="45" fillId="36" borderId="393" applyNumberFormat="0" applyAlignment="0" applyProtection="0"/>
    <xf numFmtId="49" fontId="21" fillId="0" borderId="398" applyNumberFormat="0" applyFont="0" applyFill="0" applyBorder="0" applyProtection="0">
      <alignment horizontal="left" vertical="center" indent="5"/>
    </xf>
    <xf numFmtId="0" fontId="21" fillId="25" borderId="398">
      <alignment horizontal="left" vertical="center"/>
    </xf>
    <xf numFmtId="0" fontId="27" fillId="52" borderId="394" applyNumberFormat="0" applyFont="0" applyAlignment="0" applyProtection="0"/>
    <xf numFmtId="0" fontId="19" fillId="52" borderId="394" applyNumberFormat="0" applyFont="0" applyAlignment="0" applyProtection="0"/>
    <xf numFmtId="4" fontId="21" fillId="0" borderId="397">
      <alignment horizontal="right" vertical="center"/>
    </xf>
    <xf numFmtId="0" fontId="52" fillId="0" borderId="396" applyNumberFormat="0" applyFill="0" applyAlignment="0" applyProtection="0"/>
    <xf numFmtId="0" fontId="1" fillId="11" borderId="0" applyNumberFormat="0" applyBorder="0" applyAlignment="0" applyProtection="0"/>
    <xf numFmtId="0" fontId="1" fillId="20" borderId="0" applyNumberFormat="0" applyBorder="0" applyAlignment="0" applyProtection="0"/>
    <xf numFmtId="4" fontId="18" fillId="27" borderId="399">
      <alignment horizontal="right" vertical="center"/>
    </xf>
    <xf numFmtId="0" fontId="18" fillId="27" borderId="398">
      <alignment horizontal="right" vertical="center"/>
    </xf>
    <xf numFmtId="4" fontId="18" fillId="27" borderId="398">
      <alignment horizontal="right" vertical="center"/>
    </xf>
    <xf numFmtId="0" fontId="32" fillId="49" borderId="393" applyNumberFormat="0" applyAlignment="0" applyProtection="0"/>
    <xf numFmtId="0" fontId="19" fillId="52" borderId="394" applyNumberFormat="0" applyFont="0" applyAlignment="0" applyProtection="0"/>
    <xf numFmtId="4" fontId="21" fillId="0" borderId="397" applyFill="0" applyBorder="0" applyProtection="0">
      <alignment horizontal="right" vertical="center"/>
    </xf>
    <xf numFmtId="4" fontId="21" fillId="26" borderId="397"/>
    <xf numFmtId="0" fontId="52" fillId="0" borderId="396" applyNumberFormat="0" applyFill="0" applyAlignment="0" applyProtection="0"/>
    <xf numFmtId="0" fontId="52" fillId="0" borderId="396" applyNumberFormat="0" applyFill="0" applyAlignment="0" applyProtection="0"/>
    <xf numFmtId="0" fontId="21" fillId="0" borderId="397" applyNumberFormat="0" applyFill="0" applyAlignment="0" applyProtection="0"/>
    <xf numFmtId="0" fontId="21" fillId="0" borderId="397" applyNumberFormat="0" applyFill="0" applyAlignment="0" applyProtection="0"/>
    <xf numFmtId="0" fontId="27" fillId="52" borderId="394" applyNumberFormat="0" applyFont="0" applyAlignment="0" applyProtection="0"/>
    <xf numFmtId="0" fontId="19" fillId="52" borderId="394" applyNumberFormat="0" applyFont="0" applyAlignment="0" applyProtection="0"/>
    <xf numFmtId="0" fontId="49" fillId="49" borderId="395" applyNumberFormat="0" applyAlignment="0" applyProtection="0"/>
    <xf numFmtId="0" fontId="21" fillId="26" borderId="397"/>
    <xf numFmtId="0" fontId="18" fillId="27" borderId="398">
      <alignment horizontal="right" vertical="center"/>
    </xf>
    <xf numFmtId="0" fontId="52" fillId="0" borderId="396" applyNumberFormat="0" applyFill="0" applyAlignment="0" applyProtection="0"/>
    <xf numFmtId="4" fontId="18" fillId="27" borderId="397">
      <alignment horizontal="right" vertical="center"/>
    </xf>
    <xf numFmtId="0" fontId="18" fillId="27" borderId="399">
      <alignment horizontal="right" vertical="center"/>
    </xf>
    <xf numFmtId="0" fontId="18" fillId="27" borderId="397">
      <alignment horizontal="right" vertical="center"/>
    </xf>
    <xf numFmtId="4" fontId="18" fillId="27" borderId="399">
      <alignment horizontal="right" vertical="center"/>
    </xf>
    <xf numFmtId="0" fontId="5" fillId="4" borderId="1" applyNumberFormat="0" applyAlignment="0" applyProtection="0"/>
    <xf numFmtId="0" fontId="18" fillId="27" borderId="399">
      <alignment horizontal="right" vertical="center"/>
    </xf>
    <xf numFmtId="0" fontId="19" fillId="52" borderId="394" applyNumberFormat="0" applyFont="0" applyAlignment="0" applyProtection="0"/>
    <xf numFmtId="0" fontId="52" fillId="0" borderId="396" applyNumberFormat="0" applyFill="0" applyAlignment="0" applyProtection="0"/>
    <xf numFmtId="4" fontId="18" fillId="25" borderId="397">
      <alignment horizontal="right" vertical="center"/>
    </xf>
    <xf numFmtId="0" fontId="21" fillId="27" borderId="400">
      <alignment horizontal="left" vertical="center" wrapText="1" indent="2"/>
    </xf>
    <xf numFmtId="0" fontId="27" fillId="52" borderId="394" applyNumberFormat="0" applyFont="0" applyAlignment="0" applyProtection="0"/>
    <xf numFmtId="0" fontId="18" fillId="27" borderId="397">
      <alignment horizontal="right" vertical="center"/>
    </xf>
    <xf numFmtId="0" fontId="45" fillId="36" borderId="393" applyNumberFormat="0" applyAlignment="0" applyProtection="0"/>
    <xf numFmtId="0" fontId="49" fillId="49" borderId="395" applyNumberFormat="0" applyAlignment="0" applyProtection="0"/>
    <xf numFmtId="0" fontId="45" fillId="36" borderId="393" applyNumberFormat="0" applyAlignment="0" applyProtection="0"/>
    <xf numFmtId="0" fontId="45" fillId="36" borderId="393" applyNumberFormat="0" applyAlignment="0" applyProtection="0"/>
    <xf numFmtId="0" fontId="18" fillId="27" borderId="397">
      <alignment horizontal="right" vertical="center"/>
    </xf>
    <xf numFmtId="0" fontId="18" fillId="27" borderId="399">
      <alignment horizontal="right" vertical="center"/>
    </xf>
    <xf numFmtId="0" fontId="30" fillId="49" borderId="395" applyNumberFormat="0" applyAlignment="0" applyProtection="0"/>
    <xf numFmtId="0" fontId="33" fillId="49" borderId="393" applyNumberFormat="0" applyAlignment="0" applyProtection="0"/>
    <xf numFmtId="0" fontId="21" fillId="26" borderId="397"/>
    <xf numFmtId="0" fontId="21" fillId="27" borderId="400">
      <alignment horizontal="left" vertical="center" wrapText="1" indent="2"/>
    </xf>
    <xf numFmtId="167" fontId="21" fillId="53" borderId="397" applyNumberFormat="0" applyFont="0" applyBorder="0" applyAlignment="0" applyProtection="0">
      <alignment horizontal="right" vertical="center"/>
    </xf>
    <xf numFmtId="49" fontId="20" fillId="0" borderId="397" applyNumberFormat="0" applyFill="0" applyBorder="0" applyProtection="0">
      <alignment horizontal="left" vertical="center"/>
    </xf>
    <xf numFmtId="0" fontId="52" fillId="0" borderId="396" applyNumberFormat="0" applyFill="0" applyAlignment="0" applyProtection="0"/>
    <xf numFmtId="4" fontId="18" fillId="27" borderId="397">
      <alignment horizontal="right" vertical="center"/>
    </xf>
    <xf numFmtId="0" fontId="5" fillId="4" borderId="1" applyNumberFormat="0" applyAlignment="0" applyProtection="0"/>
    <xf numFmtId="0" fontId="33" fillId="49" borderId="393" applyNumberFormat="0" applyAlignment="0" applyProtection="0"/>
    <xf numFmtId="0" fontId="23" fillId="25" borderId="397">
      <alignment horizontal="right" vertical="center"/>
    </xf>
    <xf numFmtId="0" fontId="19" fillId="52" borderId="394" applyNumberFormat="0" applyFont="0" applyAlignment="0" applyProtection="0"/>
    <xf numFmtId="0" fontId="9" fillId="22" borderId="0" applyNumberFormat="0" applyBorder="0" applyAlignment="0" applyProtection="0"/>
    <xf numFmtId="0" fontId="21" fillId="0" borderId="400">
      <alignment horizontal="left" vertical="center" wrapText="1" indent="2"/>
    </xf>
    <xf numFmtId="0" fontId="45" fillId="36" borderId="393" applyNumberFormat="0" applyAlignment="0" applyProtection="0"/>
    <xf numFmtId="0" fontId="21" fillId="26" borderId="397"/>
    <xf numFmtId="0" fontId="18" fillId="27" borderId="399">
      <alignment horizontal="right" vertical="center"/>
    </xf>
    <xf numFmtId="0" fontId="27" fillId="52" borderId="394" applyNumberFormat="0" applyFont="0" applyAlignment="0" applyProtection="0"/>
    <xf numFmtId="0" fontId="49" fillId="49" borderId="395" applyNumberFormat="0" applyAlignment="0" applyProtection="0"/>
    <xf numFmtId="0" fontId="52" fillId="0" borderId="396" applyNumberFormat="0" applyFill="0" applyAlignment="0" applyProtection="0"/>
    <xf numFmtId="0" fontId="5" fillId="4" borderId="1" applyNumberFormat="0" applyAlignment="0" applyProtection="0"/>
    <xf numFmtId="0" fontId="1" fillId="12" borderId="0" applyNumberFormat="0" applyBorder="0" applyAlignment="0" applyProtection="0"/>
    <xf numFmtId="0" fontId="37" fillId="0" borderId="396" applyNumberFormat="0" applyFill="0" applyAlignment="0" applyProtection="0"/>
    <xf numFmtId="4" fontId="21" fillId="0" borderId="397" applyFill="0" applyBorder="0" applyProtection="0">
      <alignment horizontal="right" vertical="center"/>
    </xf>
    <xf numFmtId="4" fontId="21" fillId="0" borderId="397" applyFill="0" applyBorder="0" applyProtection="0">
      <alignment horizontal="right" vertical="center"/>
    </xf>
    <xf numFmtId="4" fontId="18" fillId="27" borderId="399">
      <alignment horizontal="right" vertical="center"/>
    </xf>
    <xf numFmtId="49" fontId="20" fillId="0" borderId="397" applyNumberFormat="0" applyFill="0" applyBorder="0" applyProtection="0">
      <alignment horizontal="left" vertical="center"/>
    </xf>
    <xf numFmtId="0" fontId="1" fillId="17" borderId="0" applyNumberFormat="0" applyBorder="0" applyAlignment="0" applyProtection="0"/>
    <xf numFmtId="0" fontId="36" fillId="36" borderId="393" applyNumberFormat="0" applyAlignment="0" applyProtection="0"/>
    <xf numFmtId="49" fontId="20" fillId="0" borderId="397" applyNumberFormat="0" applyFill="0" applyBorder="0" applyProtection="0">
      <alignment horizontal="left" vertical="center"/>
    </xf>
    <xf numFmtId="0" fontId="18" fillId="25" borderId="397">
      <alignment horizontal="right" vertical="center"/>
    </xf>
    <xf numFmtId="0" fontId="1" fillId="11" borderId="0" applyNumberFormat="0" applyBorder="0" applyAlignment="0" applyProtection="0"/>
    <xf numFmtId="0" fontId="32" fillId="49" borderId="393" applyNumberFormat="0" applyAlignment="0" applyProtection="0"/>
    <xf numFmtId="4" fontId="18" fillId="27" borderId="399">
      <alignment horizontal="right" vertical="center"/>
    </xf>
    <xf numFmtId="0" fontId="18" fillId="25" borderId="397">
      <alignment horizontal="right" vertical="center"/>
    </xf>
    <xf numFmtId="4" fontId="18" fillId="25" borderId="397">
      <alignment horizontal="right" vertical="center"/>
    </xf>
    <xf numFmtId="0" fontId="23" fillId="25" borderId="397">
      <alignment horizontal="right" vertical="center"/>
    </xf>
    <xf numFmtId="4" fontId="23" fillId="25" borderId="397">
      <alignment horizontal="right" vertical="center"/>
    </xf>
    <xf numFmtId="0" fontId="18" fillId="27" borderId="397">
      <alignment horizontal="right" vertical="center"/>
    </xf>
    <xf numFmtId="4" fontId="18" fillId="27" borderId="397">
      <alignment horizontal="right" vertical="center"/>
    </xf>
    <xf numFmtId="0" fontId="18" fillId="27" borderId="397">
      <alignment horizontal="right" vertical="center"/>
    </xf>
    <xf numFmtId="4" fontId="18" fillId="27" borderId="397">
      <alignment horizontal="right" vertical="center"/>
    </xf>
    <xf numFmtId="0" fontId="18" fillId="27" borderId="398">
      <alignment horizontal="right" vertical="center"/>
    </xf>
    <xf numFmtId="4" fontId="18" fillId="27" borderId="398">
      <alignment horizontal="right" vertical="center"/>
    </xf>
    <xf numFmtId="0" fontId="18" fillId="27" borderId="399">
      <alignment horizontal="right" vertical="center"/>
    </xf>
    <xf numFmtId="4" fontId="18" fillId="27" borderId="399">
      <alignment horizontal="right" vertical="center"/>
    </xf>
    <xf numFmtId="0" fontId="33" fillId="49" borderId="393" applyNumberFormat="0" applyAlignment="0" applyProtection="0"/>
    <xf numFmtId="0" fontId="21" fillId="27" borderId="400">
      <alignment horizontal="left" vertical="center" wrapText="1" indent="2"/>
    </xf>
    <xf numFmtId="0" fontId="21" fillId="0" borderId="400">
      <alignment horizontal="left" vertical="center" wrapText="1" indent="2"/>
    </xf>
    <xf numFmtId="0" fontId="21" fillId="25" borderId="398">
      <alignment horizontal="left" vertical="center"/>
    </xf>
    <xf numFmtId="0" fontId="1" fillId="20" borderId="0" applyNumberFormat="0" applyBorder="0" applyAlignment="0" applyProtection="0"/>
    <xf numFmtId="0" fontId="45" fillId="36" borderId="393" applyNumberFormat="0" applyAlignment="0" applyProtection="0"/>
    <xf numFmtId="0" fontId="21" fillId="0" borderId="397">
      <alignment horizontal="right" vertical="center"/>
    </xf>
    <xf numFmtId="4" fontId="21" fillId="0" borderId="397">
      <alignment horizontal="right" vertical="center"/>
    </xf>
    <xf numFmtId="0" fontId="36" fillId="36" borderId="393" applyNumberFormat="0" applyAlignment="0" applyProtection="0"/>
    <xf numFmtId="0" fontId="21" fillId="0" borderId="397" applyNumberFormat="0" applyFill="0" applyAlignment="0" applyProtection="0"/>
    <xf numFmtId="0" fontId="49" fillId="49" borderId="395" applyNumberFormat="0" applyAlignment="0" applyProtection="0"/>
    <xf numFmtId="167" fontId="21" fillId="53" borderId="397" applyNumberFormat="0" applyFont="0" applyBorder="0" applyAlignment="0" applyProtection="0">
      <alignment horizontal="right" vertical="center"/>
    </xf>
    <xf numFmtId="0" fontId="21" fillId="26" borderId="397"/>
    <xf numFmtId="4" fontId="21" fillId="26" borderId="397"/>
    <xf numFmtId="0" fontId="52" fillId="0" borderId="396" applyNumberFormat="0" applyFill="0" applyAlignment="0" applyProtection="0"/>
    <xf numFmtId="0" fontId="52" fillId="0" borderId="396" applyNumberFormat="0" applyFill="0" applyAlignment="0" applyProtection="0"/>
    <xf numFmtId="0" fontId="21" fillId="0" borderId="397">
      <alignment horizontal="right" vertical="center"/>
    </xf>
    <xf numFmtId="49" fontId="21" fillId="0" borderId="398" applyNumberFormat="0" applyFont="0" applyFill="0" applyBorder="0" applyProtection="0">
      <alignment horizontal="left" vertical="center" indent="5"/>
    </xf>
    <xf numFmtId="0" fontId="9" fillId="7" borderId="0" applyNumberFormat="0" applyBorder="0" applyAlignment="0" applyProtection="0"/>
    <xf numFmtId="0" fontId="9" fillId="19" borderId="0" applyNumberFormat="0" applyBorder="0" applyAlignment="0" applyProtection="0"/>
    <xf numFmtId="4" fontId="18" fillId="27" borderId="399">
      <alignment horizontal="right" vertical="center"/>
    </xf>
    <xf numFmtId="0" fontId="1" fillId="5" borderId="0" applyNumberFormat="0" applyBorder="0" applyAlignment="0" applyProtection="0"/>
    <xf numFmtId="0" fontId="37" fillId="0" borderId="396" applyNumberFormat="0" applyFill="0" applyAlignment="0" applyProtection="0"/>
    <xf numFmtId="4" fontId="21" fillId="0" borderId="397" applyFill="0" applyBorder="0" applyProtection="0">
      <alignment horizontal="right" vertical="center"/>
    </xf>
    <xf numFmtId="0" fontId="1" fillId="18" borderId="0" applyNumberFormat="0" applyBorder="0" applyAlignment="0" applyProtection="0"/>
    <xf numFmtId="4" fontId="21" fillId="0" borderId="397" applyFill="0" applyBorder="0" applyProtection="0">
      <alignment horizontal="right" vertical="center"/>
    </xf>
    <xf numFmtId="0" fontId="18" fillId="27" borderId="397">
      <alignment horizontal="right" vertical="center"/>
    </xf>
    <xf numFmtId="0" fontId="49" fillId="49" borderId="395" applyNumberFormat="0" applyAlignment="0" applyProtection="0"/>
    <xf numFmtId="0" fontId="18" fillId="27" borderId="399">
      <alignment horizontal="right" vertical="center"/>
    </xf>
    <xf numFmtId="4" fontId="21" fillId="0" borderId="397" applyFill="0" applyBorder="0" applyProtection="0">
      <alignment horizontal="right" vertical="center"/>
    </xf>
    <xf numFmtId="0" fontId="5" fillId="4" borderId="1" applyNumberFormat="0" applyAlignment="0" applyProtection="0"/>
    <xf numFmtId="0" fontId="1" fillId="12" borderId="0" applyNumberFormat="0" applyBorder="0" applyAlignment="0" applyProtection="0"/>
    <xf numFmtId="0" fontId="1" fillId="17" borderId="0" applyNumberFormat="0" applyBorder="0" applyAlignment="0" applyProtection="0"/>
    <xf numFmtId="0" fontId="21" fillId="0" borderId="400">
      <alignment horizontal="left" vertical="center" wrapText="1" indent="2"/>
    </xf>
    <xf numFmtId="0" fontId="18" fillId="27" borderId="399">
      <alignment horizontal="right" vertical="center"/>
    </xf>
    <xf numFmtId="4" fontId="18" fillId="27" borderId="397">
      <alignment horizontal="right" vertical="center"/>
    </xf>
    <xf numFmtId="0" fontId="27" fillId="52" borderId="394" applyNumberFormat="0" applyFont="0" applyAlignment="0" applyProtection="0"/>
    <xf numFmtId="0" fontId="1" fillId="8" borderId="0" applyNumberFormat="0" applyBorder="0" applyAlignment="0" applyProtection="0"/>
    <xf numFmtId="4" fontId="21" fillId="26" borderId="397"/>
    <xf numFmtId="0" fontId="18" fillId="25" borderId="397">
      <alignment horizontal="right" vertical="center"/>
    </xf>
    <xf numFmtId="0" fontId="1" fillId="12" borderId="0" applyNumberFormat="0" applyBorder="0" applyAlignment="0" applyProtection="0"/>
    <xf numFmtId="0" fontId="52" fillId="0" borderId="396" applyNumberFormat="0" applyFill="0" applyAlignment="0" applyProtection="0"/>
    <xf numFmtId="0" fontId="23" fillId="25" borderId="397">
      <alignment horizontal="right" vertical="center"/>
    </xf>
    <xf numFmtId="0" fontId="45" fillId="36" borderId="393" applyNumberFormat="0" applyAlignment="0" applyProtection="0"/>
    <xf numFmtId="0" fontId="18" fillId="27" borderId="397">
      <alignment horizontal="right" vertical="center"/>
    </xf>
    <xf numFmtId="0" fontId="7" fillId="0" borderId="0" applyNumberFormat="0" applyFill="0" applyBorder="0" applyAlignment="0" applyProtection="0"/>
    <xf numFmtId="4" fontId="18" fillId="27" borderId="399">
      <alignment horizontal="right" vertical="center"/>
    </xf>
    <xf numFmtId="0" fontId="1" fillId="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6" fillId="0" borderId="0" applyNumberFormat="0" applyFill="0" applyBorder="0" applyAlignment="0" applyProtection="0"/>
    <xf numFmtId="0" fontId="8" fillId="0" borderId="3" applyNumberFormat="0" applyFill="0" applyAlignment="0" applyProtection="0"/>
    <xf numFmtId="0" fontId="4" fillId="4" borderId="2" applyNumberFormat="0" applyAlignment="0" applyProtection="0"/>
    <xf numFmtId="0" fontId="36" fillId="36" borderId="393" applyNumberFormat="0" applyAlignment="0" applyProtection="0"/>
    <xf numFmtId="49" fontId="21" fillId="0" borderId="397" applyNumberFormat="0" applyFont="0" applyFill="0" applyBorder="0" applyProtection="0">
      <alignment horizontal="left" vertical="center" indent="2"/>
    </xf>
    <xf numFmtId="49" fontId="21" fillId="0" borderId="398" applyNumberFormat="0" applyFont="0" applyFill="0" applyBorder="0" applyProtection="0">
      <alignment horizontal="left" vertical="center" indent="5"/>
    </xf>
    <xf numFmtId="4" fontId="18" fillId="27" borderId="397">
      <alignment horizontal="right" vertical="center"/>
    </xf>
    <xf numFmtId="0" fontId="21" fillId="0" borderId="397">
      <alignment horizontal="right" vertical="center"/>
    </xf>
    <xf numFmtId="0" fontId="21" fillId="27" borderId="400">
      <alignment horizontal="left" vertical="center" wrapText="1" indent="2"/>
    </xf>
    <xf numFmtId="0" fontId="36" fillId="36" borderId="393" applyNumberFormat="0" applyAlignment="0" applyProtection="0"/>
    <xf numFmtId="4" fontId="18" fillId="27" borderId="397">
      <alignment horizontal="right" vertical="center"/>
    </xf>
    <xf numFmtId="0" fontId="1" fillId="15" borderId="0" applyNumberFormat="0" applyBorder="0" applyAlignment="0" applyProtection="0"/>
    <xf numFmtId="4" fontId="21" fillId="0" borderId="397" applyFill="0" applyBorder="0" applyProtection="0">
      <alignment horizontal="right" vertical="center"/>
    </xf>
    <xf numFmtId="49" fontId="20" fillId="0" borderId="397" applyNumberFormat="0" applyFill="0" applyBorder="0" applyProtection="0">
      <alignment horizontal="left" vertical="center"/>
    </xf>
    <xf numFmtId="0" fontId="18" fillId="27" borderId="397">
      <alignment horizontal="right" vertical="center"/>
    </xf>
    <xf numFmtId="49" fontId="20" fillId="0" borderId="397" applyNumberFormat="0" applyFill="0" applyBorder="0" applyProtection="0">
      <alignment horizontal="left" vertical="center"/>
    </xf>
    <xf numFmtId="0" fontId="32" fillId="49" borderId="393" applyNumberFormat="0" applyAlignment="0" applyProtection="0"/>
    <xf numFmtId="0" fontId="37" fillId="0" borderId="396" applyNumberFormat="0" applyFill="0" applyAlignment="0" applyProtection="0"/>
    <xf numFmtId="0" fontId="21" fillId="27" borderId="400">
      <alignment horizontal="left" vertical="center" wrapText="1" indent="2"/>
    </xf>
    <xf numFmtId="0" fontId="45" fillId="36" borderId="393" applyNumberFormat="0" applyAlignment="0" applyProtection="0"/>
    <xf numFmtId="4" fontId="18" fillId="27" borderId="397">
      <alignment horizontal="right" vertical="center"/>
    </xf>
    <xf numFmtId="0" fontId="33" fillId="49" borderId="393" applyNumberFormat="0" applyAlignment="0" applyProtection="0"/>
    <xf numFmtId="0" fontId="1" fillId="6" borderId="0" applyNumberFormat="0" applyBorder="0" applyAlignment="0" applyProtection="0"/>
    <xf numFmtId="0" fontId="27" fillId="52" borderId="394" applyNumberFormat="0" applyFont="0" applyAlignment="0" applyProtection="0"/>
    <xf numFmtId="0" fontId="27" fillId="52" borderId="394" applyNumberFormat="0" applyFont="0" applyAlignment="0" applyProtection="0"/>
    <xf numFmtId="0" fontId="1" fillId="8" borderId="0" applyNumberFormat="0" applyBorder="0" applyAlignment="0" applyProtection="0"/>
    <xf numFmtId="0" fontId="36" fillId="36" borderId="393" applyNumberFormat="0" applyAlignment="0" applyProtection="0"/>
    <xf numFmtId="0" fontId="30" fillId="49" borderId="395" applyNumberFormat="0" applyAlignment="0" applyProtection="0"/>
    <xf numFmtId="4" fontId="23" fillId="25" borderId="397">
      <alignment horizontal="right" vertical="center"/>
    </xf>
    <xf numFmtId="0" fontId="1" fillId="18" borderId="0" applyNumberFormat="0" applyBorder="0" applyAlignment="0" applyProtection="0"/>
    <xf numFmtId="0" fontId="30" fillId="49" borderId="395" applyNumberFormat="0" applyAlignment="0" applyProtection="0"/>
    <xf numFmtId="0" fontId="32" fillId="49" borderId="393" applyNumberFormat="0" applyAlignment="0" applyProtection="0"/>
    <xf numFmtId="0" fontId="37" fillId="0" borderId="396" applyNumberFormat="0" applyFill="0" applyAlignment="0" applyProtection="0"/>
    <xf numFmtId="0" fontId="21" fillId="0" borderId="400">
      <alignment horizontal="left" vertical="center" wrapText="1" indent="2"/>
    </xf>
    <xf numFmtId="4" fontId="23" fillId="25" borderId="397">
      <alignment horizontal="right" vertical="center"/>
    </xf>
    <xf numFmtId="0" fontId="33" fillId="49" borderId="393" applyNumberFormat="0" applyAlignment="0" applyProtection="0"/>
    <xf numFmtId="0" fontId="1" fillId="21" borderId="0" applyNumberFormat="0" applyBorder="0" applyAlignment="0" applyProtection="0"/>
    <xf numFmtId="0" fontId="21" fillId="0" borderId="400">
      <alignment horizontal="left" vertical="center" wrapText="1" indent="2"/>
    </xf>
    <xf numFmtId="0" fontId="36" fillId="36" borderId="393" applyNumberFormat="0" applyAlignment="0" applyProtection="0"/>
    <xf numFmtId="0" fontId="30" fillId="49" borderId="395" applyNumberFormat="0" applyAlignment="0" applyProtection="0"/>
    <xf numFmtId="4" fontId="18" fillId="25" borderId="397">
      <alignment horizontal="right" vertical="center"/>
    </xf>
    <xf numFmtId="0" fontId="27" fillId="52" borderId="394" applyNumberFormat="0" applyFont="0" applyAlignment="0" applyProtection="0"/>
    <xf numFmtId="0" fontId="4" fillId="4" borderId="2" applyNumberFormat="0" applyAlignment="0" applyProtection="0"/>
    <xf numFmtId="0" fontId="9" fillId="16" borderId="0" applyNumberFormat="0" applyBorder="0" applyAlignment="0" applyProtection="0"/>
    <xf numFmtId="0" fontId="18" fillId="25" borderId="397">
      <alignment horizontal="right" vertical="center"/>
    </xf>
    <xf numFmtId="0" fontId="9" fillId="22" borderId="0" applyNumberFormat="0" applyBorder="0" applyAlignment="0" applyProtection="0"/>
    <xf numFmtId="49" fontId="20" fillId="0" borderId="397" applyNumberFormat="0" applyFill="0" applyBorder="0" applyProtection="0">
      <alignment horizontal="left" vertical="center"/>
    </xf>
    <xf numFmtId="0" fontId="27" fillId="52" borderId="394" applyNumberFormat="0" applyFont="0" applyAlignment="0" applyProtection="0"/>
    <xf numFmtId="0" fontId="21" fillId="0" borderId="397" applyNumberFormat="0" applyFill="0" applyAlignment="0" applyProtection="0"/>
    <xf numFmtId="0" fontId="36" fillId="36" borderId="393" applyNumberFormat="0" applyAlignment="0" applyProtection="0"/>
    <xf numFmtId="4" fontId="18" fillId="27" borderId="398">
      <alignment horizontal="right" vertical="center"/>
    </xf>
    <xf numFmtId="4" fontId="18" fillId="27" borderId="398">
      <alignment horizontal="right" vertical="center"/>
    </xf>
    <xf numFmtId="0" fontId="19" fillId="52" borderId="394" applyNumberFormat="0" applyFont="0" applyAlignment="0" applyProtection="0"/>
    <xf numFmtId="4" fontId="23" fillId="25" borderId="397">
      <alignment horizontal="right" vertical="center"/>
    </xf>
    <xf numFmtId="0" fontId="1" fillId="15" borderId="0" applyNumberFormat="0" applyBorder="0" applyAlignment="0" applyProtection="0"/>
    <xf numFmtId="0" fontId="19" fillId="52" borderId="394" applyNumberFormat="0" applyFont="0" applyAlignment="0" applyProtection="0"/>
    <xf numFmtId="0" fontId="49" fillId="49" borderId="395" applyNumberFormat="0" applyAlignment="0" applyProtection="0"/>
    <xf numFmtId="167" fontId="21" fillId="53" borderId="397" applyNumberFormat="0" applyFont="0" applyBorder="0" applyAlignment="0" applyProtection="0">
      <alignment horizontal="right" vertical="center"/>
    </xf>
    <xf numFmtId="0" fontId="9" fillId="7" borderId="0" applyNumberFormat="0" applyBorder="0" applyAlignment="0" applyProtection="0"/>
    <xf numFmtId="0" fontId="21" fillId="0" borderId="397">
      <alignment horizontal="right" vertical="center"/>
    </xf>
    <xf numFmtId="49" fontId="21" fillId="0" borderId="398" applyNumberFormat="0" applyFont="0" applyFill="0" applyBorder="0" applyProtection="0">
      <alignment horizontal="left" vertical="center" indent="5"/>
    </xf>
    <xf numFmtId="0" fontId="21" fillId="0" borderId="400">
      <alignment horizontal="left" vertical="center" wrapText="1" indent="2"/>
    </xf>
    <xf numFmtId="4" fontId="21" fillId="26" borderId="397"/>
    <xf numFmtId="0" fontId="5" fillId="4" borderId="1" applyNumberFormat="0" applyAlignment="0" applyProtection="0"/>
    <xf numFmtId="0" fontId="21" fillId="27" borderId="400">
      <alignment horizontal="left" vertical="center" wrapText="1" indent="2"/>
    </xf>
    <xf numFmtId="0" fontId="21" fillId="0" borderId="400">
      <alignment horizontal="left" vertical="center" wrapText="1" indent="2"/>
    </xf>
    <xf numFmtId="0" fontId="21" fillId="26" borderId="397"/>
    <xf numFmtId="0" fontId="21" fillId="0" borderId="397">
      <alignment horizontal="right" vertical="center"/>
    </xf>
    <xf numFmtId="0" fontId="52" fillId="0" borderId="396" applyNumberFormat="0" applyFill="0" applyAlignment="0" applyProtection="0"/>
    <xf numFmtId="0" fontId="21" fillId="0" borderId="397" applyNumberFormat="0" applyFill="0" applyAlignment="0" applyProtection="0"/>
    <xf numFmtId="4" fontId="21" fillId="26" borderId="397"/>
    <xf numFmtId="0" fontId="21" fillId="25" borderId="398">
      <alignment horizontal="left" vertical="center"/>
    </xf>
    <xf numFmtId="0" fontId="32" fillId="49" borderId="393" applyNumberFormat="0" applyAlignment="0" applyProtection="0"/>
    <xf numFmtId="0" fontId="21" fillId="0" borderId="400">
      <alignment horizontal="left" vertical="center" wrapText="1" indent="2"/>
    </xf>
    <xf numFmtId="0" fontId="9" fillId="13" borderId="0" applyNumberFormat="0" applyBorder="0" applyAlignment="0" applyProtection="0"/>
    <xf numFmtId="49" fontId="21" fillId="0" borderId="397" applyNumberFormat="0" applyFont="0" applyFill="0" applyBorder="0" applyProtection="0">
      <alignment horizontal="left" vertical="center" indent="2"/>
    </xf>
    <xf numFmtId="0" fontId="37" fillId="0" borderId="396" applyNumberFormat="0" applyFill="0" applyAlignment="0" applyProtection="0"/>
    <xf numFmtId="0" fontId="18" fillId="27" borderId="399">
      <alignment horizontal="right" vertical="center"/>
    </xf>
    <xf numFmtId="0" fontId="37" fillId="0" borderId="396" applyNumberFormat="0" applyFill="0" applyAlignment="0" applyProtection="0"/>
    <xf numFmtId="0" fontId="36" fillId="36" borderId="393" applyNumberFormat="0" applyAlignment="0" applyProtection="0"/>
    <xf numFmtId="0" fontId="36" fillId="36" borderId="393" applyNumberFormat="0" applyAlignment="0" applyProtection="0"/>
    <xf numFmtId="4" fontId="23" fillId="25" borderId="397">
      <alignment horizontal="right" vertical="center"/>
    </xf>
    <xf numFmtId="4" fontId="18" fillId="27" borderId="397">
      <alignment horizontal="right" vertical="center"/>
    </xf>
    <xf numFmtId="0" fontId="18" fillId="27" borderId="399">
      <alignment horizontal="right" vertical="center"/>
    </xf>
    <xf numFmtId="0" fontId="23" fillId="25" borderId="397">
      <alignment horizontal="right" vertical="center"/>
    </xf>
    <xf numFmtId="4" fontId="18" fillId="27" borderId="398">
      <alignment horizontal="right" vertical="center"/>
    </xf>
    <xf numFmtId="0" fontId="21" fillId="0" borderId="397">
      <alignment horizontal="right" vertical="center"/>
    </xf>
    <xf numFmtId="0" fontId="32" fillId="49" borderId="393" applyNumberFormat="0" applyAlignment="0" applyProtection="0"/>
    <xf numFmtId="0" fontId="1" fillId="14" borderId="0" applyNumberFormat="0" applyBorder="0" applyAlignment="0" applyProtection="0"/>
    <xf numFmtId="0" fontId="1" fillId="8" borderId="0" applyNumberFormat="0" applyBorder="0" applyAlignment="0" applyProtection="0"/>
    <xf numFmtId="0" fontId="8" fillId="0" borderId="3" applyNumberFormat="0" applyFill="0" applyAlignment="0" applyProtection="0"/>
    <xf numFmtId="0" fontId="21" fillId="0" borderId="397" applyNumberFormat="0" applyFill="0" applyAlignment="0" applyProtection="0"/>
    <xf numFmtId="49" fontId="21" fillId="0" borderId="397" applyNumberFormat="0" applyFont="0" applyFill="0" applyBorder="0" applyProtection="0">
      <alignment horizontal="left" vertical="center" indent="2"/>
    </xf>
    <xf numFmtId="0" fontId="33" fillId="49" borderId="393" applyNumberFormat="0" applyAlignment="0" applyProtection="0"/>
    <xf numFmtId="0" fontId="52" fillId="0" borderId="396" applyNumberFormat="0" applyFill="0" applyAlignment="0" applyProtection="0"/>
    <xf numFmtId="4" fontId="18" fillId="27" borderId="397">
      <alignment horizontal="right" vertical="center"/>
    </xf>
    <xf numFmtId="0" fontId="9" fillId="22" borderId="0" applyNumberFormat="0" applyBorder="0" applyAlignment="0" applyProtection="0"/>
    <xf numFmtId="0" fontId="1" fillId="20" borderId="0" applyNumberFormat="0" applyBorder="0" applyAlignment="0" applyProtection="0"/>
    <xf numFmtId="49" fontId="21" fillId="0" borderId="398" applyNumberFormat="0" applyFont="0" applyFill="0" applyBorder="0" applyProtection="0">
      <alignment horizontal="left" vertical="center" indent="5"/>
    </xf>
    <xf numFmtId="0" fontId="1" fillId="6" borderId="0" applyNumberFormat="0" applyBorder="0" applyAlignment="0" applyProtection="0"/>
    <xf numFmtId="0" fontId="9" fillId="13"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6" fillId="0" borderId="0" applyNumberFormat="0" applyFill="0" applyBorder="0" applyAlignment="0" applyProtection="0"/>
    <xf numFmtId="0" fontId="9" fillId="10" borderId="0" applyNumberFormat="0" applyBorder="0" applyAlignment="0" applyProtection="0"/>
    <xf numFmtId="0" fontId="18" fillId="27" borderId="397">
      <alignment horizontal="right" vertical="center"/>
    </xf>
    <xf numFmtId="0" fontId="1" fillId="8" borderId="0" applyNumberFormat="0" applyBorder="0" applyAlignment="0" applyProtection="0"/>
    <xf numFmtId="0" fontId="9" fillId="7" borderId="0" applyNumberFormat="0" applyBorder="0" applyAlignment="0" applyProtection="0"/>
    <xf numFmtId="0" fontId="7" fillId="0" borderId="0" applyNumberFormat="0" applyFill="0" applyBorder="0" applyAlignment="0" applyProtection="0"/>
    <xf numFmtId="0" fontId="49" fillId="49" borderId="395" applyNumberFormat="0" applyAlignment="0" applyProtection="0"/>
    <xf numFmtId="0" fontId="30" fillId="49" borderId="395" applyNumberFormat="0" applyAlignment="0" applyProtection="0"/>
    <xf numFmtId="0" fontId="21" fillId="26" borderId="397"/>
    <xf numFmtId="0" fontId="1" fillId="14" borderId="0" applyNumberFormat="0" applyBorder="0" applyAlignment="0" applyProtection="0"/>
    <xf numFmtId="49" fontId="20" fillId="0" borderId="397" applyNumberFormat="0" applyFill="0" applyBorder="0" applyProtection="0">
      <alignment horizontal="left" vertical="center"/>
    </xf>
    <xf numFmtId="0" fontId="9" fillId="16" borderId="0" applyNumberFormat="0" applyBorder="0" applyAlignment="0" applyProtection="0"/>
    <xf numFmtId="0" fontId="32" fillId="49" borderId="393" applyNumberFormat="0" applyAlignment="0" applyProtection="0"/>
    <xf numFmtId="0" fontId="4" fillId="4" borderId="2" applyNumberFormat="0" applyAlignment="0" applyProtection="0"/>
    <xf numFmtId="4" fontId="18" fillId="27" borderId="397">
      <alignment horizontal="right" vertical="center"/>
    </xf>
    <xf numFmtId="0" fontId="21" fillId="26" borderId="397"/>
    <xf numFmtId="0" fontId="32" fillId="49" borderId="393" applyNumberFormat="0" applyAlignment="0" applyProtection="0"/>
    <xf numFmtId="0" fontId="18" fillId="25" borderId="397">
      <alignment horizontal="right" vertical="center"/>
    </xf>
    <xf numFmtId="0" fontId="21" fillId="0" borderId="397">
      <alignment horizontal="right" vertical="center"/>
    </xf>
    <xf numFmtId="0" fontId="52" fillId="0" borderId="396" applyNumberFormat="0" applyFill="0" applyAlignment="0" applyProtection="0"/>
    <xf numFmtId="0" fontId="21" fillId="25" borderId="398">
      <alignment horizontal="left" vertical="center"/>
    </xf>
    <xf numFmtId="0" fontId="45" fillId="36" borderId="393" applyNumberFormat="0" applyAlignment="0" applyProtection="0"/>
    <xf numFmtId="167" fontId="21" fillId="53" borderId="397" applyNumberFormat="0" applyFont="0" applyBorder="0" applyAlignment="0" applyProtection="0">
      <alignment horizontal="right" vertical="center"/>
    </xf>
    <xf numFmtId="0" fontId="27" fillId="52" borderId="394" applyNumberFormat="0" applyFont="0" applyAlignment="0" applyProtection="0"/>
    <xf numFmtId="0" fontId="21" fillId="0" borderId="400">
      <alignment horizontal="left" vertical="center" wrapText="1" indent="2"/>
    </xf>
    <xf numFmtId="4" fontId="21" fillId="26" borderId="397"/>
    <xf numFmtId="49" fontId="20" fillId="0" borderId="397" applyNumberFormat="0" applyFill="0" applyBorder="0" applyProtection="0">
      <alignment horizontal="left" vertical="center"/>
    </xf>
    <xf numFmtId="0" fontId="21" fillId="0" borderId="397">
      <alignment horizontal="right" vertical="center"/>
    </xf>
    <xf numFmtId="4" fontId="18" fillId="27" borderId="399">
      <alignment horizontal="right" vertical="center"/>
    </xf>
    <xf numFmtId="4" fontId="18" fillId="27" borderId="397">
      <alignment horizontal="right" vertical="center"/>
    </xf>
    <xf numFmtId="4" fontId="18" fillId="27" borderId="397">
      <alignment horizontal="right" vertical="center"/>
    </xf>
    <xf numFmtId="0" fontId="23" fillId="25" borderId="397">
      <alignment horizontal="right" vertical="center"/>
    </xf>
    <xf numFmtId="0" fontId="18" fillId="25" borderId="397">
      <alignment horizontal="right" vertical="center"/>
    </xf>
    <xf numFmtId="49" fontId="21" fillId="0" borderId="397" applyNumberFormat="0" applyFont="0" applyFill="0" applyBorder="0" applyProtection="0">
      <alignment horizontal="left" vertical="center" indent="2"/>
    </xf>
    <xf numFmtId="0" fontId="45" fillId="36" borderId="393" applyNumberFormat="0" applyAlignment="0" applyProtection="0"/>
    <xf numFmtId="0" fontId="30" fillId="49" borderId="395" applyNumberFormat="0" applyAlignment="0" applyProtection="0"/>
    <xf numFmtId="49" fontId="21" fillId="0" borderId="397" applyNumberFormat="0" applyFont="0" applyFill="0" applyBorder="0" applyProtection="0">
      <alignment horizontal="left" vertical="center" indent="2"/>
    </xf>
    <xf numFmtId="0" fontId="36" fillId="36" borderId="393" applyNumberFormat="0" applyAlignment="0" applyProtection="0"/>
    <xf numFmtId="4" fontId="21" fillId="0" borderId="397" applyFill="0" applyBorder="0" applyProtection="0">
      <alignment horizontal="right" vertical="center"/>
    </xf>
    <xf numFmtId="0" fontId="33" fillId="49" borderId="393" applyNumberFormat="0" applyAlignment="0" applyProtection="0"/>
    <xf numFmtId="0" fontId="52" fillId="0" borderId="396" applyNumberFormat="0" applyFill="0" applyAlignment="0" applyProtection="0"/>
    <xf numFmtId="0" fontId="49" fillId="49" borderId="395" applyNumberFormat="0" applyAlignment="0" applyProtection="0"/>
    <xf numFmtId="0" fontId="21" fillId="0" borderId="397" applyNumberFormat="0" applyFill="0" applyAlignment="0" applyProtection="0"/>
    <xf numFmtId="4" fontId="21" fillId="0" borderId="397">
      <alignment horizontal="right" vertical="center"/>
    </xf>
    <xf numFmtId="0" fontId="21" fillId="0" borderId="397">
      <alignment horizontal="right" vertical="center"/>
    </xf>
    <xf numFmtId="0" fontId="45" fillId="36" borderId="393" applyNumberFormat="0" applyAlignment="0" applyProtection="0"/>
    <xf numFmtId="0" fontId="30" fillId="49" borderId="395" applyNumberFormat="0" applyAlignment="0" applyProtection="0"/>
    <xf numFmtId="0" fontId="32" fillId="49" borderId="393" applyNumberFormat="0" applyAlignment="0" applyProtection="0"/>
    <xf numFmtId="0" fontId="21" fillId="27" borderId="400">
      <alignment horizontal="left" vertical="center" wrapText="1" indent="2"/>
    </xf>
    <xf numFmtId="0" fontId="33" fillId="49" borderId="393" applyNumberFormat="0" applyAlignment="0" applyProtection="0"/>
    <xf numFmtId="0" fontId="33" fillId="49" borderId="393" applyNumberFormat="0" applyAlignment="0" applyProtection="0"/>
    <xf numFmtId="4" fontId="18" fillId="27" borderId="398">
      <alignment horizontal="right" vertical="center"/>
    </xf>
    <xf numFmtId="0" fontId="18" fillId="27" borderId="398">
      <alignment horizontal="right" vertical="center"/>
    </xf>
    <xf numFmtId="0" fontId="18" fillId="27" borderId="397">
      <alignment horizontal="right" vertical="center"/>
    </xf>
    <xf numFmtId="4" fontId="23" fillId="25" borderId="397">
      <alignment horizontal="right" vertical="center"/>
    </xf>
    <xf numFmtId="0" fontId="36" fillId="36" borderId="393" applyNumberFormat="0" applyAlignment="0" applyProtection="0"/>
    <xf numFmtId="0" fontId="37" fillId="0" borderId="396" applyNumberFormat="0" applyFill="0" applyAlignment="0" applyProtection="0"/>
    <xf numFmtId="0" fontId="52" fillId="0" borderId="396" applyNumberFormat="0" applyFill="0" applyAlignment="0" applyProtection="0"/>
    <xf numFmtId="0" fontId="27" fillId="52" borderId="394" applyNumberFormat="0" applyFont="0" applyAlignment="0" applyProtection="0"/>
    <xf numFmtId="0" fontId="45" fillId="36" borderId="393" applyNumberFormat="0" applyAlignment="0" applyProtection="0"/>
    <xf numFmtId="49" fontId="20" fillId="0" borderId="397" applyNumberFormat="0" applyFill="0" applyBorder="0" applyProtection="0">
      <alignment horizontal="left" vertical="center"/>
    </xf>
    <xf numFmtId="0" fontId="21" fillId="27" borderId="400">
      <alignment horizontal="left" vertical="center" wrapText="1" indent="2"/>
    </xf>
    <xf numFmtId="0" fontId="33" fillId="49" borderId="393" applyNumberFormat="0" applyAlignment="0" applyProtection="0"/>
    <xf numFmtId="0" fontId="21" fillId="0" borderId="400">
      <alignment horizontal="left" vertical="center" wrapText="1" indent="2"/>
    </xf>
    <xf numFmtId="0" fontId="27" fillId="52" borderId="394" applyNumberFormat="0" applyFont="0" applyAlignment="0" applyProtection="0"/>
    <xf numFmtId="0" fontId="19" fillId="52" borderId="394" applyNumberFormat="0" applyFont="0" applyAlignment="0" applyProtection="0"/>
    <xf numFmtId="0" fontId="49" fillId="49" borderId="395" applyNumberFormat="0" applyAlignment="0" applyProtection="0"/>
    <xf numFmtId="0" fontId="52" fillId="0" borderId="396" applyNumberFormat="0" applyFill="0" applyAlignment="0" applyProtection="0"/>
    <xf numFmtId="4" fontId="21" fillId="26" borderId="397"/>
    <xf numFmtId="0" fontId="18" fillId="27" borderId="397">
      <alignment horizontal="right" vertical="center"/>
    </xf>
    <xf numFmtId="0" fontId="52" fillId="0" borderId="396" applyNumberFormat="0" applyFill="0" applyAlignment="0" applyProtection="0"/>
    <xf numFmtId="4" fontId="18" fillId="27" borderId="399">
      <alignment horizontal="right" vertical="center"/>
    </xf>
    <xf numFmtId="0" fontId="32" fillId="49" borderId="393" applyNumberFormat="0" applyAlignment="0" applyProtection="0"/>
    <xf numFmtId="0" fontId="18" fillId="27" borderId="398">
      <alignment horizontal="right" vertical="center"/>
    </xf>
    <xf numFmtId="0" fontId="33" fillId="49" borderId="393" applyNumberFormat="0" applyAlignment="0" applyProtection="0"/>
    <xf numFmtId="0" fontId="37" fillId="0" borderId="396" applyNumberFormat="0" applyFill="0" applyAlignment="0" applyProtection="0"/>
    <xf numFmtId="0" fontId="27" fillId="52" borderId="394" applyNumberFormat="0" applyFont="0" applyAlignment="0" applyProtection="0"/>
    <xf numFmtId="4" fontId="18" fillId="27" borderId="398">
      <alignment horizontal="right" vertical="center"/>
    </xf>
    <xf numFmtId="0" fontId="21" fillId="27" borderId="400">
      <alignment horizontal="left" vertical="center" wrapText="1" indent="2"/>
    </xf>
    <xf numFmtId="0" fontId="21" fillId="26" borderId="397"/>
    <xf numFmtId="167" fontId="21" fillId="53" borderId="397" applyNumberFormat="0" applyFont="0" applyBorder="0" applyAlignment="0" applyProtection="0">
      <alignment horizontal="right" vertical="center"/>
    </xf>
    <xf numFmtId="0" fontId="21" fillId="0" borderId="397" applyNumberFormat="0" applyFill="0" applyAlignment="0" applyProtection="0"/>
    <xf numFmtId="4" fontId="21" fillId="0" borderId="397" applyFill="0" applyBorder="0" applyProtection="0">
      <alignment horizontal="right" vertical="center"/>
    </xf>
    <xf numFmtId="4" fontId="18" fillId="25" borderId="397">
      <alignment horizontal="right" vertical="center"/>
    </xf>
    <xf numFmtId="0" fontId="37" fillId="0" borderId="396" applyNumberFormat="0" applyFill="0" applyAlignment="0" applyProtection="0"/>
    <xf numFmtId="49" fontId="20" fillId="0" borderId="397" applyNumberFormat="0" applyFill="0" applyBorder="0" applyProtection="0">
      <alignment horizontal="left" vertical="center"/>
    </xf>
    <xf numFmtId="49" fontId="21" fillId="0" borderId="398" applyNumberFormat="0" applyFont="0" applyFill="0" applyBorder="0" applyProtection="0">
      <alignment horizontal="left" vertical="center" indent="5"/>
    </xf>
    <xf numFmtId="0" fontId="21" fillId="25" borderId="398">
      <alignment horizontal="left" vertical="center"/>
    </xf>
    <xf numFmtId="0" fontId="33" fillId="49" borderId="393" applyNumberFormat="0" applyAlignment="0" applyProtection="0"/>
    <xf numFmtId="4" fontId="18" fillId="27" borderId="399">
      <alignment horizontal="right" vertical="center"/>
    </xf>
    <xf numFmtId="0" fontId="45" fillId="36" borderId="393" applyNumberFormat="0" applyAlignment="0" applyProtection="0"/>
    <xf numFmtId="0" fontId="45" fillId="36" borderId="393" applyNumberFormat="0" applyAlignment="0" applyProtection="0"/>
    <xf numFmtId="0" fontId="27" fillId="52" borderId="394" applyNumberFormat="0" applyFont="0" applyAlignment="0" applyProtection="0"/>
    <xf numFmtId="0" fontId="49" fillId="49" borderId="395" applyNumberFormat="0" applyAlignment="0" applyProtection="0"/>
    <xf numFmtId="0" fontId="52" fillId="0" borderId="396" applyNumberFormat="0" applyFill="0" applyAlignment="0" applyProtection="0"/>
    <xf numFmtId="0" fontId="18" fillId="27" borderId="397">
      <alignment horizontal="right" vertical="center"/>
    </xf>
    <xf numFmtId="0" fontId="19" fillId="52" borderId="394" applyNumberFormat="0" applyFont="0" applyAlignment="0" applyProtection="0"/>
    <xf numFmtId="4" fontId="21" fillId="0" borderId="397">
      <alignment horizontal="right" vertical="center"/>
    </xf>
    <xf numFmtId="0" fontId="52" fillId="0" borderId="396" applyNumberFormat="0" applyFill="0" applyAlignment="0" applyProtection="0"/>
    <xf numFmtId="0" fontId="18" fillId="27" borderId="397">
      <alignment horizontal="right" vertical="center"/>
    </xf>
    <xf numFmtId="0" fontId="18" fillId="27" borderId="397">
      <alignment horizontal="right" vertical="center"/>
    </xf>
    <xf numFmtId="4" fontId="23" fillId="25" borderId="397">
      <alignment horizontal="right" vertical="center"/>
    </xf>
    <xf numFmtId="0" fontId="18" fillId="25" borderId="397">
      <alignment horizontal="right" vertical="center"/>
    </xf>
    <xf numFmtId="4" fontId="18" fillId="25" borderId="397">
      <alignment horizontal="right" vertical="center"/>
    </xf>
    <xf numFmtId="0" fontId="23" fillId="25" borderId="397">
      <alignment horizontal="right" vertical="center"/>
    </xf>
    <xf numFmtId="4" fontId="23" fillId="25" borderId="397">
      <alignment horizontal="right" vertical="center"/>
    </xf>
    <xf numFmtId="0" fontId="18" fillId="27" borderId="397">
      <alignment horizontal="right" vertical="center"/>
    </xf>
    <xf numFmtId="4" fontId="18" fillId="27" borderId="397">
      <alignment horizontal="right" vertical="center"/>
    </xf>
    <xf numFmtId="0" fontId="18" fillId="27" borderId="397">
      <alignment horizontal="right" vertical="center"/>
    </xf>
    <xf numFmtId="4" fontId="18" fillId="27" borderId="397">
      <alignment horizontal="right" vertical="center"/>
    </xf>
    <xf numFmtId="0" fontId="18" fillId="27" borderId="398">
      <alignment horizontal="right" vertical="center"/>
    </xf>
    <xf numFmtId="4" fontId="18" fillId="27" borderId="398">
      <alignment horizontal="right" vertical="center"/>
    </xf>
    <xf numFmtId="0" fontId="18" fillId="27" borderId="399">
      <alignment horizontal="right" vertical="center"/>
    </xf>
    <xf numFmtId="4" fontId="18" fillId="27" borderId="399">
      <alignment horizontal="right" vertical="center"/>
    </xf>
    <xf numFmtId="0" fontId="33" fillId="49" borderId="393" applyNumberFormat="0" applyAlignment="0" applyProtection="0"/>
    <xf numFmtId="0" fontId="21" fillId="27" borderId="400">
      <alignment horizontal="left" vertical="center" wrapText="1" indent="2"/>
    </xf>
    <xf numFmtId="0" fontId="21" fillId="0" borderId="400">
      <alignment horizontal="left" vertical="center" wrapText="1" indent="2"/>
    </xf>
    <xf numFmtId="0" fontId="21" fillId="25" borderId="398">
      <alignment horizontal="left" vertical="center"/>
    </xf>
    <xf numFmtId="0" fontId="45" fillId="36" borderId="393" applyNumberFormat="0" applyAlignment="0" applyProtection="0"/>
    <xf numFmtId="0" fontId="21" fillId="0" borderId="397">
      <alignment horizontal="right" vertical="center"/>
    </xf>
    <xf numFmtId="4" fontId="21" fillId="0" borderId="397">
      <alignment horizontal="right" vertical="center"/>
    </xf>
    <xf numFmtId="0" fontId="21" fillId="0" borderId="397" applyNumberFormat="0" applyFill="0" applyAlignment="0" applyProtection="0"/>
    <xf numFmtId="0" fontId="49" fillId="49" borderId="395" applyNumberFormat="0" applyAlignment="0" applyProtection="0"/>
    <xf numFmtId="167" fontId="21" fillId="53" borderId="397" applyNumberFormat="0" applyFont="0" applyBorder="0" applyAlignment="0" applyProtection="0">
      <alignment horizontal="right" vertical="center"/>
    </xf>
    <xf numFmtId="0" fontId="21" fillId="26" borderId="397"/>
    <xf numFmtId="4" fontId="21" fillId="26" borderId="397"/>
    <xf numFmtId="0" fontId="52" fillId="0" borderId="396" applyNumberFormat="0" applyFill="0" applyAlignment="0" applyProtection="0"/>
    <xf numFmtId="0" fontId="19" fillId="52" borderId="394" applyNumberFormat="0" applyFont="0" applyAlignment="0" applyProtection="0"/>
    <xf numFmtId="0" fontId="27" fillId="52" borderId="394" applyNumberFormat="0" applyFont="0" applyAlignment="0" applyProtection="0"/>
    <xf numFmtId="0" fontId="21" fillId="0" borderId="397" applyNumberFormat="0" applyFill="0" applyAlignment="0" applyProtection="0"/>
    <xf numFmtId="0" fontId="37" fillId="0" borderId="396" applyNumberFormat="0" applyFill="0" applyAlignment="0" applyProtection="0"/>
    <xf numFmtId="0" fontId="52" fillId="0" borderId="396" applyNumberFormat="0" applyFill="0" applyAlignment="0" applyProtection="0"/>
    <xf numFmtId="0" fontId="36" fillId="36" borderId="393" applyNumberFormat="0" applyAlignment="0" applyProtection="0"/>
    <xf numFmtId="0" fontId="33" fillId="49" borderId="393" applyNumberFormat="0" applyAlignment="0" applyProtection="0"/>
    <xf numFmtId="4" fontId="23" fillId="25" borderId="397">
      <alignment horizontal="right" vertical="center"/>
    </xf>
    <xf numFmtId="0" fontId="18" fillId="25" borderId="397">
      <alignment horizontal="right" vertical="center"/>
    </xf>
    <xf numFmtId="167" fontId="21" fillId="53" borderId="397" applyNumberFormat="0" applyFont="0" applyBorder="0" applyAlignment="0" applyProtection="0">
      <alignment horizontal="right" vertical="center"/>
    </xf>
    <xf numFmtId="0" fontId="37" fillId="0" borderId="396" applyNumberFormat="0" applyFill="0" applyAlignment="0" applyProtection="0"/>
    <xf numFmtId="49" fontId="21" fillId="0" borderId="397" applyNumberFormat="0" applyFont="0" applyFill="0" applyBorder="0" applyProtection="0">
      <alignment horizontal="left" vertical="center" indent="2"/>
    </xf>
    <xf numFmtId="49" fontId="21" fillId="0" borderId="398" applyNumberFormat="0" applyFont="0" applyFill="0" applyBorder="0" applyProtection="0">
      <alignment horizontal="left" vertical="center" indent="5"/>
    </xf>
    <xf numFmtId="49" fontId="21" fillId="0" borderId="397" applyNumberFormat="0" applyFont="0" applyFill="0" applyBorder="0" applyProtection="0">
      <alignment horizontal="left" vertical="center" indent="2"/>
    </xf>
    <xf numFmtId="4" fontId="21" fillId="0" borderId="397" applyFill="0" applyBorder="0" applyProtection="0">
      <alignment horizontal="right" vertical="center"/>
    </xf>
    <xf numFmtId="49" fontId="20" fillId="0" borderId="397" applyNumberFormat="0" applyFill="0" applyBorder="0" applyProtection="0">
      <alignment horizontal="left" vertical="center"/>
    </xf>
    <xf numFmtId="0" fontId="21" fillId="0" borderId="400">
      <alignment horizontal="left" vertical="center" wrapText="1" indent="2"/>
    </xf>
    <xf numFmtId="0" fontId="49" fillId="49" borderId="395" applyNumberFormat="0" applyAlignment="0" applyProtection="0"/>
    <xf numFmtId="0" fontId="18" fillId="27" borderId="399">
      <alignment horizontal="right" vertical="center"/>
    </xf>
    <xf numFmtId="0" fontId="36" fillId="36" borderId="393" applyNumberFormat="0" applyAlignment="0" applyProtection="0"/>
    <xf numFmtId="0" fontId="18" fillId="27" borderId="399">
      <alignment horizontal="right" vertical="center"/>
    </xf>
    <xf numFmtId="4" fontId="18" fillId="27" borderId="397">
      <alignment horizontal="right" vertical="center"/>
    </xf>
    <xf numFmtId="0" fontId="18" fillId="27" borderId="397">
      <alignment horizontal="right" vertical="center"/>
    </xf>
    <xf numFmtId="0" fontId="30" fillId="49" borderId="395" applyNumberFormat="0" applyAlignment="0" applyProtection="0"/>
    <xf numFmtId="0" fontId="32" fillId="49" borderId="393" applyNumberFormat="0" applyAlignment="0" applyProtection="0"/>
    <xf numFmtId="0" fontId="37" fillId="0" borderId="396" applyNumberFormat="0" applyFill="0" applyAlignment="0" applyProtection="0"/>
    <xf numFmtId="0" fontId="21" fillId="26" borderId="397"/>
    <xf numFmtId="4" fontId="21" fillId="26" borderId="397"/>
    <xf numFmtId="4" fontId="18" fillId="27" borderId="397">
      <alignment horizontal="right" vertical="center"/>
    </xf>
    <xf numFmtId="0" fontId="23" fillId="25" borderId="397">
      <alignment horizontal="right" vertical="center"/>
    </xf>
    <xf numFmtId="0" fontId="36" fillId="36" borderId="393" applyNumberFormat="0" applyAlignment="0" applyProtection="0"/>
    <xf numFmtId="0" fontId="33" fillId="49" borderId="393" applyNumberFormat="0" applyAlignment="0" applyProtection="0"/>
    <xf numFmtId="4" fontId="21" fillId="0" borderId="397">
      <alignment horizontal="right" vertical="center"/>
    </xf>
    <xf numFmtId="0" fontId="21" fillId="27" borderId="400">
      <alignment horizontal="left" vertical="center" wrapText="1" indent="2"/>
    </xf>
    <xf numFmtId="0" fontId="21" fillId="0" borderId="400">
      <alignment horizontal="left" vertical="center" wrapText="1" indent="2"/>
    </xf>
    <xf numFmtId="0" fontId="49" fillId="49" borderId="395" applyNumberFormat="0" applyAlignment="0" applyProtection="0"/>
    <xf numFmtId="0" fontId="45" fillId="36" borderId="393" applyNumberFormat="0" applyAlignment="0" applyProtection="0"/>
    <xf numFmtId="0" fontId="32" fillId="49" borderId="393" applyNumberFormat="0" applyAlignment="0" applyProtection="0"/>
    <xf numFmtId="0" fontId="30" fillId="49" borderId="395" applyNumberFormat="0" applyAlignment="0" applyProtection="0"/>
    <xf numFmtId="0" fontId="18" fillId="27" borderId="399">
      <alignment horizontal="right" vertical="center"/>
    </xf>
    <xf numFmtId="0" fontId="23" fillId="25" borderId="397">
      <alignment horizontal="right" vertical="center"/>
    </xf>
    <xf numFmtId="4" fontId="18" fillId="25" borderId="397">
      <alignment horizontal="right" vertical="center"/>
    </xf>
    <xf numFmtId="4" fontId="18" fillId="27" borderId="397">
      <alignment horizontal="right" vertical="center"/>
    </xf>
    <xf numFmtId="49" fontId="21" fillId="0" borderId="398" applyNumberFormat="0" applyFont="0" applyFill="0" applyBorder="0" applyProtection="0">
      <alignment horizontal="left" vertical="center" indent="5"/>
    </xf>
    <xf numFmtId="4" fontId="21" fillId="0" borderId="397" applyFill="0" applyBorder="0" applyProtection="0">
      <alignment horizontal="right" vertical="center"/>
    </xf>
    <xf numFmtId="4" fontId="18" fillId="25" borderId="397">
      <alignment horizontal="right" vertical="center"/>
    </xf>
    <xf numFmtId="0" fontId="45" fillId="36" borderId="393" applyNumberFormat="0" applyAlignment="0" applyProtection="0"/>
    <xf numFmtId="0" fontId="36" fillId="36" borderId="393" applyNumberFormat="0" applyAlignment="0" applyProtection="0"/>
    <xf numFmtId="0" fontId="32" fillId="49" borderId="393" applyNumberFormat="0" applyAlignment="0" applyProtection="0"/>
    <xf numFmtId="0" fontId="21" fillId="27" borderId="400">
      <alignment horizontal="left" vertical="center" wrapText="1" indent="2"/>
    </xf>
    <xf numFmtId="0" fontId="21" fillId="0" borderId="400">
      <alignment horizontal="left" vertical="center" wrapText="1" indent="2"/>
    </xf>
    <xf numFmtId="0" fontId="21" fillId="27" borderId="400">
      <alignment horizontal="left" vertical="center" wrapText="1" indent="2"/>
    </xf>
    <xf numFmtId="0" fontId="21" fillId="0" borderId="400">
      <alignment horizontal="left" vertical="center" wrapText="1" indent="2"/>
    </xf>
    <xf numFmtId="0" fontId="30" fillId="49" borderId="395" applyNumberFormat="0" applyAlignment="0" applyProtection="0"/>
    <xf numFmtId="0" fontId="32" fillId="49" borderId="393" applyNumberFormat="0" applyAlignment="0" applyProtection="0"/>
    <xf numFmtId="0" fontId="33" fillId="49" borderId="393" applyNumberFormat="0" applyAlignment="0" applyProtection="0"/>
    <xf numFmtId="0" fontId="36" fillId="36" borderId="393" applyNumberFormat="0" applyAlignment="0" applyProtection="0"/>
    <xf numFmtId="0" fontId="37" fillId="0" borderId="396" applyNumberFormat="0" applyFill="0" applyAlignment="0" applyProtection="0"/>
    <xf numFmtId="0" fontId="45" fillId="36" borderId="393" applyNumberFormat="0" applyAlignment="0" applyProtection="0"/>
    <xf numFmtId="0" fontId="27" fillId="52" borderId="394" applyNumberFormat="0" applyFont="0" applyAlignment="0" applyProtection="0"/>
    <xf numFmtId="0" fontId="19" fillId="52" borderId="394" applyNumberFormat="0" applyFont="0" applyAlignment="0" applyProtection="0"/>
    <xf numFmtId="0" fontId="49" fillId="49" borderId="395" applyNumberFormat="0" applyAlignment="0" applyProtection="0"/>
    <xf numFmtId="0" fontId="52" fillId="0" borderId="396" applyNumberFormat="0" applyFill="0" applyAlignment="0" applyProtection="0"/>
    <xf numFmtId="0" fontId="33" fillId="49" borderId="393" applyNumberFormat="0" applyAlignment="0" applyProtection="0"/>
    <xf numFmtId="0" fontId="45" fillId="36" borderId="393" applyNumberFormat="0" applyAlignment="0" applyProtection="0"/>
    <xf numFmtId="0" fontId="27" fillId="52" borderId="394" applyNumberFormat="0" applyFont="0" applyAlignment="0" applyProtection="0"/>
    <xf numFmtId="0" fontId="49" fillId="49" borderId="395" applyNumberFormat="0" applyAlignment="0" applyProtection="0"/>
    <xf numFmtId="0" fontId="52" fillId="0" borderId="396" applyNumberFormat="0" applyFill="0" applyAlignment="0" applyProtection="0"/>
    <xf numFmtId="0" fontId="18" fillId="27" borderId="398">
      <alignment horizontal="right" vertical="center"/>
    </xf>
    <xf numFmtId="0" fontId="21" fillId="27" borderId="400">
      <alignment horizontal="left" vertical="center" wrapText="1" indent="2"/>
    </xf>
    <xf numFmtId="0" fontId="33" fillId="49" borderId="393" applyNumberFormat="0" applyAlignment="0" applyProtection="0"/>
    <xf numFmtId="4" fontId="21" fillId="0" borderId="397">
      <alignment horizontal="right" vertical="center"/>
    </xf>
    <xf numFmtId="0" fontId="45" fillId="36" borderId="393" applyNumberFormat="0" applyAlignment="0" applyProtection="0"/>
    <xf numFmtId="0" fontId="49" fillId="49" borderId="395" applyNumberFormat="0" applyAlignment="0" applyProtection="0"/>
    <xf numFmtId="0" fontId="52" fillId="0" borderId="396" applyNumberFormat="0" applyFill="0" applyAlignment="0" applyProtection="0"/>
    <xf numFmtId="0" fontId="30" fillId="49" borderId="395" applyNumberFormat="0" applyAlignment="0" applyProtection="0"/>
    <xf numFmtId="0" fontId="32" fillId="49" borderId="393" applyNumberFormat="0" applyAlignment="0" applyProtection="0"/>
    <xf numFmtId="0" fontId="37" fillId="0" borderId="396" applyNumberFormat="0" applyFill="0" applyAlignment="0" applyProtection="0"/>
    <xf numFmtId="49" fontId="21" fillId="0" borderId="397" applyNumberFormat="0" applyFont="0" applyFill="0" applyBorder="0" applyProtection="0">
      <alignment horizontal="left" vertical="center" indent="2"/>
    </xf>
    <xf numFmtId="0" fontId="18" fillId="25" borderId="397">
      <alignment horizontal="right" vertical="center"/>
    </xf>
    <xf numFmtId="4" fontId="18" fillId="25" borderId="397">
      <alignment horizontal="right" vertical="center"/>
    </xf>
    <xf numFmtId="0" fontId="23" fillId="25" borderId="397">
      <alignment horizontal="right" vertical="center"/>
    </xf>
    <xf numFmtId="4" fontId="23" fillId="25" borderId="397">
      <alignment horizontal="right" vertical="center"/>
    </xf>
    <xf numFmtId="0" fontId="18" fillId="27" borderId="397">
      <alignment horizontal="right" vertical="center"/>
    </xf>
    <xf numFmtId="4" fontId="18" fillId="27" borderId="397">
      <alignment horizontal="right" vertical="center"/>
    </xf>
    <xf numFmtId="0" fontId="18" fillId="27" borderId="397">
      <alignment horizontal="right" vertical="center"/>
    </xf>
    <xf numFmtId="4" fontId="18" fillId="27" borderId="397">
      <alignment horizontal="right" vertical="center"/>
    </xf>
    <xf numFmtId="0" fontId="36" fillId="36" borderId="393" applyNumberFormat="0" applyAlignment="0" applyProtection="0"/>
    <xf numFmtId="0" fontId="21" fillId="0" borderId="397">
      <alignment horizontal="right" vertical="center"/>
    </xf>
    <xf numFmtId="4" fontId="21" fillId="0" borderId="397">
      <alignment horizontal="right" vertical="center"/>
    </xf>
    <xf numFmtId="4" fontId="21" fillId="0" borderId="397" applyFill="0" applyBorder="0" applyProtection="0">
      <alignment horizontal="right" vertical="center"/>
    </xf>
    <xf numFmtId="49" fontId="20" fillId="0" borderId="397" applyNumberFormat="0" applyFill="0" applyBorder="0" applyProtection="0">
      <alignment horizontal="left" vertical="center"/>
    </xf>
    <xf numFmtId="0" fontId="21" fillId="0" borderId="397" applyNumberFormat="0" applyFill="0" applyAlignment="0" applyProtection="0"/>
    <xf numFmtId="167" fontId="21" fillId="53" borderId="397" applyNumberFormat="0" applyFont="0" applyBorder="0" applyAlignment="0" applyProtection="0">
      <alignment horizontal="right" vertical="center"/>
    </xf>
    <xf numFmtId="0" fontId="21" fillId="26" borderId="397"/>
    <xf numFmtId="4" fontId="21" fillId="26" borderId="397"/>
    <xf numFmtId="4" fontId="18" fillId="27" borderId="397">
      <alignment horizontal="right" vertical="center"/>
    </xf>
    <xf numFmtId="0" fontId="21" fillId="26" borderId="397"/>
    <xf numFmtId="0" fontId="32" fillId="49" borderId="393" applyNumberFormat="0" applyAlignment="0" applyProtection="0"/>
    <xf numFmtId="0" fontId="18" fillId="25" borderId="397">
      <alignment horizontal="right" vertical="center"/>
    </xf>
    <xf numFmtId="0" fontId="21" fillId="0" borderId="397">
      <alignment horizontal="right" vertical="center"/>
    </xf>
    <xf numFmtId="0" fontId="52" fillId="0" borderId="396" applyNumberFormat="0" applyFill="0" applyAlignment="0" applyProtection="0"/>
    <xf numFmtId="0" fontId="21" fillId="25" borderId="398">
      <alignment horizontal="left" vertical="center"/>
    </xf>
    <xf numFmtId="0" fontId="45" fillId="36" borderId="393" applyNumberFormat="0" applyAlignment="0" applyProtection="0"/>
    <xf numFmtId="167" fontId="21" fillId="53" borderId="397" applyNumberFormat="0" applyFont="0" applyBorder="0" applyAlignment="0" applyProtection="0">
      <alignment horizontal="right" vertical="center"/>
    </xf>
    <xf numFmtId="0" fontId="27" fillId="52" borderId="394" applyNumberFormat="0" applyFont="0" applyAlignment="0" applyProtection="0"/>
    <xf numFmtId="0" fontId="21" fillId="0" borderId="400">
      <alignment horizontal="left" vertical="center" wrapText="1" indent="2"/>
    </xf>
    <xf numFmtId="4" fontId="21" fillId="26" borderId="397"/>
    <xf numFmtId="49" fontId="20" fillId="0" borderId="397" applyNumberFormat="0" applyFill="0" applyBorder="0" applyProtection="0">
      <alignment horizontal="left" vertical="center"/>
    </xf>
    <xf numFmtId="0" fontId="21" fillId="0" borderId="397">
      <alignment horizontal="right" vertical="center"/>
    </xf>
    <xf numFmtId="4" fontId="18" fillId="27" borderId="399">
      <alignment horizontal="right" vertical="center"/>
    </xf>
    <xf numFmtId="4" fontId="18" fillId="27" borderId="397">
      <alignment horizontal="right" vertical="center"/>
    </xf>
    <xf numFmtId="4" fontId="18" fillId="27" borderId="397">
      <alignment horizontal="right" vertical="center"/>
    </xf>
    <xf numFmtId="0" fontId="23" fillId="25" borderId="397">
      <alignment horizontal="right" vertical="center"/>
    </xf>
    <xf numFmtId="0" fontId="18" fillId="25" borderId="397">
      <alignment horizontal="right" vertical="center"/>
    </xf>
    <xf numFmtId="49" fontId="21" fillId="0" borderId="397" applyNumberFormat="0" applyFont="0" applyFill="0" applyBorder="0" applyProtection="0">
      <alignment horizontal="left" vertical="center" indent="2"/>
    </xf>
    <xf numFmtId="0" fontId="45" fillId="36" borderId="393" applyNumberFormat="0" applyAlignment="0" applyProtection="0"/>
    <xf numFmtId="0" fontId="30" fillId="49" borderId="395" applyNumberFormat="0" applyAlignment="0" applyProtection="0"/>
    <xf numFmtId="49" fontId="21" fillId="0" borderId="397" applyNumberFormat="0" applyFont="0" applyFill="0" applyBorder="0" applyProtection="0">
      <alignment horizontal="left" vertical="center" indent="2"/>
    </xf>
    <xf numFmtId="0" fontId="36" fillId="36" borderId="393" applyNumberFormat="0" applyAlignment="0" applyProtection="0"/>
    <xf numFmtId="4" fontId="21" fillId="0" borderId="397" applyFill="0" applyBorder="0" applyProtection="0">
      <alignment horizontal="right" vertical="center"/>
    </xf>
    <xf numFmtId="0" fontId="33" fillId="49" borderId="393" applyNumberFormat="0" applyAlignment="0" applyProtection="0"/>
    <xf numFmtId="0" fontId="52" fillId="0" borderId="396" applyNumberFormat="0" applyFill="0" applyAlignment="0" applyProtection="0"/>
    <xf numFmtId="0" fontId="49" fillId="49" borderId="395" applyNumberFormat="0" applyAlignment="0" applyProtection="0"/>
    <xf numFmtId="0" fontId="21" fillId="0" borderId="397" applyNumberFormat="0" applyFill="0" applyAlignment="0" applyProtection="0"/>
    <xf numFmtId="4" fontId="21" fillId="0" borderId="397">
      <alignment horizontal="right" vertical="center"/>
    </xf>
    <xf numFmtId="0" fontId="21" fillId="0" borderId="397">
      <alignment horizontal="right" vertical="center"/>
    </xf>
    <xf numFmtId="0" fontId="45" fillId="36" borderId="393" applyNumberFormat="0" applyAlignment="0" applyProtection="0"/>
    <xf numFmtId="0" fontId="30" fillId="49" borderId="395" applyNumberFormat="0" applyAlignment="0" applyProtection="0"/>
    <xf numFmtId="0" fontId="32" fillId="49" borderId="393" applyNumberFormat="0" applyAlignment="0" applyProtection="0"/>
    <xf numFmtId="0" fontId="21" fillId="27" borderId="400">
      <alignment horizontal="left" vertical="center" wrapText="1" indent="2"/>
    </xf>
    <xf numFmtId="0" fontId="33" fillId="49" borderId="393" applyNumberFormat="0" applyAlignment="0" applyProtection="0"/>
    <xf numFmtId="0" fontId="33" fillId="49" borderId="393" applyNumberFormat="0" applyAlignment="0" applyProtection="0"/>
    <xf numFmtId="4" fontId="18" fillId="27" borderId="398">
      <alignment horizontal="right" vertical="center"/>
    </xf>
    <xf numFmtId="0" fontId="18" fillId="27" borderId="398">
      <alignment horizontal="right" vertical="center"/>
    </xf>
    <xf numFmtId="0" fontId="18" fillId="27" borderId="397">
      <alignment horizontal="right" vertical="center"/>
    </xf>
    <xf numFmtId="4" fontId="23" fillId="25" borderId="397">
      <alignment horizontal="right" vertical="center"/>
    </xf>
    <xf numFmtId="0" fontId="36" fillId="36" borderId="393" applyNumberFormat="0" applyAlignment="0" applyProtection="0"/>
    <xf numFmtId="0" fontId="37" fillId="0" borderId="396" applyNumberFormat="0" applyFill="0" applyAlignment="0" applyProtection="0"/>
    <xf numFmtId="0" fontId="52" fillId="0" borderId="396" applyNumberFormat="0" applyFill="0" applyAlignment="0" applyProtection="0"/>
    <xf numFmtId="0" fontId="27" fillId="52" borderId="394" applyNumberFormat="0" applyFont="0" applyAlignment="0" applyProtection="0"/>
    <xf numFmtId="0" fontId="45" fillId="36" borderId="393" applyNumberFormat="0" applyAlignment="0" applyProtection="0"/>
    <xf numFmtId="49" fontId="20" fillId="0" borderId="397" applyNumberFormat="0" applyFill="0" applyBorder="0" applyProtection="0">
      <alignment horizontal="left" vertical="center"/>
    </xf>
    <xf numFmtId="0" fontId="21" fillId="27" borderId="400">
      <alignment horizontal="left" vertical="center" wrapText="1" indent="2"/>
    </xf>
    <xf numFmtId="0" fontId="33" fillId="49" borderId="393" applyNumberFormat="0" applyAlignment="0" applyProtection="0"/>
    <xf numFmtId="0" fontId="21" fillId="0" borderId="400">
      <alignment horizontal="left" vertical="center" wrapText="1" indent="2"/>
    </xf>
    <xf numFmtId="0" fontId="27" fillId="52" borderId="394" applyNumberFormat="0" applyFont="0" applyAlignment="0" applyProtection="0"/>
    <xf numFmtId="0" fontId="19" fillId="52" borderId="394" applyNumberFormat="0" applyFont="0" applyAlignment="0" applyProtection="0"/>
    <xf numFmtId="0" fontId="49" fillId="49" borderId="395" applyNumberFormat="0" applyAlignment="0" applyProtection="0"/>
    <xf numFmtId="0" fontId="52" fillId="0" borderId="396" applyNumberFormat="0" applyFill="0" applyAlignment="0" applyProtection="0"/>
    <xf numFmtId="4" fontId="21" fillId="26" borderId="397"/>
    <xf numFmtId="0" fontId="18" fillId="27" borderId="397">
      <alignment horizontal="right" vertical="center"/>
    </xf>
    <xf numFmtId="0" fontId="52" fillId="0" borderId="396" applyNumberFormat="0" applyFill="0" applyAlignment="0" applyProtection="0"/>
    <xf numFmtId="4" fontId="18" fillId="27" borderId="399">
      <alignment horizontal="right" vertical="center"/>
    </xf>
    <xf numFmtId="0" fontId="32" fillId="49" borderId="393" applyNumberFormat="0" applyAlignment="0" applyProtection="0"/>
    <xf numFmtId="0" fontId="18" fillId="27" borderId="398">
      <alignment horizontal="right" vertical="center"/>
    </xf>
    <xf numFmtId="0" fontId="33" fillId="49" borderId="393" applyNumberFormat="0" applyAlignment="0" applyProtection="0"/>
    <xf numFmtId="0" fontId="37" fillId="0" borderId="396" applyNumberFormat="0" applyFill="0" applyAlignment="0" applyProtection="0"/>
    <xf numFmtId="0" fontId="27" fillId="52" borderId="394" applyNumberFormat="0" applyFont="0" applyAlignment="0" applyProtection="0"/>
    <xf numFmtId="4" fontId="18" fillId="27" borderId="398">
      <alignment horizontal="right" vertical="center"/>
    </xf>
    <xf numFmtId="0" fontId="21" fillId="27" borderId="400">
      <alignment horizontal="left" vertical="center" wrapText="1" indent="2"/>
    </xf>
    <xf numFmtId="0" fontId="21" fillId="26" borderId="397"/>
    <xf numFmtId="167" fontId="21" fillId="53" borderId="397" applyNumberFormat="0" applyFont="0" applyBorder="0" applyAlignment="0" applyProtection="0">
      <alignment horizontal="right" vertical="center"/>
    </xf>
    <xf numFmtId="0" fontId="21" fillId="0" borderId="397" applyNumberFormat="0" applyFill="0" applyAlignment="0" applyProtection="0"/>
    <xf numFmtId="4" fontId="21" fillId="0" borderId="397" applyFill="0" applyBorder="0" applyProtection="0">
      <alignment horizontal="right" vertical="center"/>
    </xf>
    <xf numFmtId="4" fontId="18" fillId="25" borderId="397">
      <alignment horizontal="right" vertical="center"/>
    </xf>
    <xf numFmtId="0" fontId="37" fillId="0" borderId="396" applyNumberFormat="0" applyFill="0" applyAlignment="0" applyProtection="0"/>
    <xf numFmtId="49" fontId="20" fillId="0" borderId="397" applyNumberFormat="0" applyFill="0" applyBorder="0" applyProtection="0">
      <alignment horizontal="left" vertical="center"/>
    </xf>
    <xf numFmtId="49" fontId="21" fillId="0" borderId="398" applyNumberFormat="0" applyFont="0" applyFill="0" applyBorder="0" applyProtection="0">
      <alignment horizontal="left" vertical="center" indent="5"/>
    </xf>
    <xf numFmtId="0" fontId="21" fillId="25" borderId="398">
      <alignment horizontal="left" vertical="center"/>
    </xf>
    <xf numFmtId="0" fontId="33" fillId="49" borderId="393" applyNumberFormat="0" applyAlignment="0" applyProtection="0"/>
    <xf numFmtId="4" fontId="18" fillId="27" borderId="399">
      <alignment horizontal="right" vertical="center"/>
    </xf>
    <xf numFmtId="0" fontId="45" fillId="36" borderId="393" applyNumberFormat="0" applyAlignment="0" applyProtection="0"/>
    <xf numFmtId="0" fontId="45" fillId="36" borderId="393" applyNumberFormat="0" applyAlignment="0" applyProtection="0"/>
    <xf numFmtId="0" fontId="27" fillId="52" borderId="394" applyNumberFormat="0" applyFont="0" applyAlignment="0" applyProtection="0"/>
    <xf numFmtId="0" fontId="49" fillId="49" borderId="395" applyNumberFormat="0" applyAlignment="0" applyProtection="0"/>
    <xf numFmtId="0" fontId="52" fillId="0" borderId="396" applyNumberFormat="0" applyFill="0" applyAlignment="0" applyProtection="0"/>
    <xf numFmtId="0" fontId="18" fillId="27" borderId="397">
      <alignment horizontal="right" vertical="center"/>
    </xf>
    <xf numFmtId="0" fontId="19" fillId="52" borderId="394" applyNumberFormat="0" applyFont="0" applyAlignment="0" applyProtection="0"/>
    <xf numFmtId="4" fontId="21" fillId="0" borderId="397">
      <alignment horizontal="right" vertical="center"/>
    </xf>
    <xf numFmtId="0" fontId="52" fillId="0" borderId="396" applyNumberFormat="0" applyFill="0" applyAlignment="0" applyProtection="0"/>
    <xf numFmtId="0" fontId="18" fillId="27" borderId="397">
      <alignment horizontal="right" vertical="center"/>
    </xf>
    <xf numFmtId="0" fontId="18" fillId="27" borderId="397">
      <alignment horizontal="right" vertical="center"/>
    </xf>
    <xf numFmtId="4" fontId="23" fillId="25" borderId="397">
      <alignment horizontal="right" vertical="center"/>
    </xf>
    <xf numFmtId="0" fontId="18" fillId="25" borderId="397">
      <alignment horizontal="right" vertical="center"/>
    </xf>
    <xf numFmtId="4" fontId="18" fillId="25" borderId="397">
      <alignment horizontal="right" vertical="center"/>
    </xf>
    <xf numFmtId="0" fontId="23" fillId="25" borderId="397">
      <alignment horizontal="right" vertical="center"/>
    </xf>
    <xf numFmtId="4" fontId="23" fillId="25" borderId="397">
      <alignment horizontal="right" vertical="center"/>
    </xf>
    <xf numFmtId="0" fontId="18" fillId="27" borderId="397">
      <alignment horizontal="right" vertical="center"/>
    </xf>
    <xf numFmtId="4" fontId="18" fillId="27" borderId="397">
      <alignment horizontal="right" vertical="center"/>
    </xf>
    <xf numFmtId="0" fontId="18" fillId="27" borderId="397">
      <alignment horizontal="right" vertical="center"/>
    </xf>
    <xf numFmtId="4" fontId="18" fillId="27" borderId="397">
      <alignment horizontal="right" vertical="center"/>
    </xf>
    <xf numFmtId="0" fontId="18" fillId="27" borderId="398">
      <alignment horizontal="right" vertical="center"/>
    </xf>
    <xf numFmtId="4" fontId="18" fillId="27" borderId="398">
      <alignment horizontal="right" vertical="center"/>
    </xf>
    <xf numFmtId="0" fontId="18" fillId="27" borderId="399">
      <alignment horizontal="right" vertical="center"/>
    </xf>
    <xf numFmtId="4" fontId="18" fillId="27" borderId="399">
      <alignment horizontal="right" vertical="center"/>
    </xf>
    <xf numFmtId="0" fontId="33" fillId="49" borderId="393" applyNumberFormat="0" applyAlignment="0" applyProtection="0"/>
    <xf numFmtId="0" fontId="21" fillId="27" borderId="400">
      <alignment horizontal="left" vertical="center" wrapText="1" indent="2"/>
    </xf>
    <xf numFmtId="0" fontId="21" fillId="0" borderId="400">
      <alignment horizontal="left" vertical="center" wrapText="1" indent="2"/>
    </xf>
    <xf numFmtId="0" fontId="21" fillId="25" borderId="398">
      <alignment horizontal="left" vertical="center"/>
    </xf>
    <xf numFmtId="0" fontId="45" fillId="36" borderId="393" applyNumberFormat="0" applyAlignment="0" applyProtection="0"/>
    <xf numFmtId="0" fontId="21" fillId="0" borderId="397">
      <alignment horizontal="right" vertical="center"/>
    </xf>
    <xf numFmtId="4" fontId="21" fillId="0" borderId="397">
      <alignment horizontal="right" vertical="center"/>
    </xf>
    <xf numFmtId="0" fontId="21" fillId="0" borderId="397" applyNumberFormat="0" applyFill="0" applyAlignment="0" applyProtection="0"/>
    <xf numFmtId="0" fontId="49" fillId="49" borderId="395" applyNumberFormat="0" applyAlignment="0" applyProtection="0"/>
    <xf numFmtId="167" fontId="21" fillId="53" borderId="397" applyNumberFormat="0" applyFont="0" applyBorder="0" applyAlignment="0" applyProtection="0">
      <alignment horizontal="right" vertical="center"/>
    </xf>
    <xf numFmtId="0" fontId="21" fillId="26" borderId="397"/>
    <xf numFmtId="4" fontId="21" fillId="26" borderId="397"/>
    <xf numFmtId="0" fontId="52" fillId="0" borderId="396" applyNumberFormat="0" applyFill="0" applyAlignment="0" applyProtection="0"/>
    <xf numFmtId="0" fontId="19" fillId="52" borderId="394" applyNumberFormat="0" applyFont="0" applyAlignment="0" applyProtection="0"/>
    <xf numFmtId="0" fontId="27" fillId="52" borderId="394" applyNumberFormat="0" applyFont="0" applyAlignment="0" applyProtection="0"/>
    <xf numFmtId="0" fontId="21" fillId="0" borderId="397" applyNumberFormat="0" applyFill="0" applyAlignment="0" applyProtection="0"/>
    <xf numFmtId="0" fontId="37" fillId="0" borderId="396" applyNumberFormat="0" applyFill="0" applyAlignment="0" applyProtection="0"/>
    <xf numFmtId="0" fontId="52" fillId="0" borderId="396" applyNumberFormat="0" applyFill="0" applyAlignment="0" applyProtection="0"/>
    <xf numFmtId="0" fontId="36" fillId="36" borderId="393" applyNumberFormat="0" applyAlignment="0" applyProtection="0"/>
    <xf numFmtId="0" fontId="33" fillId="49" borderId="393" applyNumberFormat="0" applyAlignment="0" applyProtection="0"/>
    <xf numFmtId="4" fontId="23" fillId="25" borderId="397">
      <alignment horizontal="right" vertical="center"/>
    </xf>
    <xf numFmtId="0" fontId="18" fillId="25" borderId="397">
      <alignment horizontal="right" vertical="center"/>
    </xf>
    <xf numFmtId="167" fontId="21" fillId="53" borderId="397" applyNumberFormat="0" applyFont="0" applyBorder="0" applyAlignment="0" applyProtection="0">
      <alignment horizontal="right" vertical="center"/>
    </xf>
    <xf numFmtId="0" fontId="37" fillId="0" borderId="396" applyNumberFormat="0" applyFill="0" applyAlignment="0" applyProtection="0"/>
    <xf numFmtId="49" fontId="21" fillId="0" borderId="397" applyNumberFormat="0" applyFont="0" applyFill="0" applyBorder="0" applyProtection="0">
      <alignment horizontal="left" vertical="center" indent="2"/>
    </xf>
    <xf numFmtId="49" fontId="21" fillId="0" borderId="398" applyNumberFormat="0" applyFont="0" applyFill="0" applyBorder="0" applyProtection="0">
      <alignment horizontal="left" vertical="center" indent="5"/>
    </xf>
    <xf numFmtId="49" fontId="21" fillId="0" borderId="397" applyNumberFormat="0" applyFont="0" applyFill="0" applyBorder="0" applyProtection="0">
      <alignment horizontal="left" vertical="center" indent="2"/>
    </xf>
    <xf numFmtId="4" fontId="21" fillId="0" borderId="397" applyFill="0" applyBorder="0" applyProtection="0">
      <alignment horizontal="right" vertical="center"/>
    </xf>
    <xf numFmtId="49" fontId="20" fillId="0" borderId="397" applyNumberFormat="0" applyFill="0" applyBorder="0" applyProtection="0">
      <alignment horizontal="left" vertical="center"/>
    </xf>
    <xf numFmtId="0" fontId="21" fillId="0" borderId="400">
      <alignment horizontal="left" vertical="center" wrapText="1" indent="2"/>
    </xf>
    <xf numFmtId="0" fontId="49" fillId="49" borderId="395" applyNumberFormat="0" applyAlignment="0" applyProtection="0"/>
    <xf numFmtId="0" fontId="18" fillId="27" borderId="399">
      <alignment horizontal="right" vertical="center"/>
    </xf>
    <xf numFmtId="0" fontId="36" fillId="36" borderId="393" applyNumberFormat="0" applyAlignment="0" applyProtection="0"/>
    <xf numFmtId="0" fontId="18" fillId="27" borderId="399">
      <alignment horizontal="right" vertical="center"/>
    </xf>
    <xf numFmtId="4" fontId="18" fillId="27" borderId="397">
      <alignment horizontal="right" vertical="center"/>
    </xf>
    <xf numFmtId="0" fontId="18" fillId="27" borderId="397">
      <alignment horizontal="right" vertical="center"/>
    </xf>
    <xf numFmtId="0" fontId="30" fillId="49" borderId="395" applyNumberFormat="0" applyAlignment="0" applyProtection="0"/>
    <xf numFmtId="0" fontId="32" fillId="49" borderId="393" applyNumberFormat="0" applyAlignment="0" applyProtection="0"/>
    <xf numFmtId="0" fontId="37" fillId="0" borderId="396" applyNumberFormat="0" applyFill="0" applyAlignment="0" applyProtection="0"/>
    <xf numFmtId="0" fontId="21" fillId="26" borderId="397"/>
    <xf numFmtId="4" fontId="21" fillId="26" borderId="397"/>
    <xf numFmtId="4" fontId="18" fillId="27" borderId="397">
      <alignment horizontal="right" vertical="center"/>
    </xf>
    <xf numFmtId="0" fontId="23" fillId="25" borderId="397">
      <alignment horizontal="right" vertical="center"/>
    </xf>
    <xf numFmtId="0" fontId="36" fillId="36" borderId="393" applyNumberFormat="0" applyAlignment="0" applyProtection="0"/>
    <xf numFmtId="0" fontId="33" fillId="49" borderId="393" applyNumberFormat="0" applyAlignment="0" applyProtection="0"/>
    <xf numFmtId="4" fontId="21" fillId="0" borderId="397">
      <alignment horizontal="right" vertical="center"/>
    </xf>
    <xf numFmtId="0" fontId="21" fillId="27" borderId="400">
      <alignment horizontal="left" vertical="center" wrapText="1" indent="2"/>
    </xf>
    <xf numFmtId="0" fontId="21" fillId="0" borderId="400">
      <alignment horizontal="left" vertical="center" wrapText="1" indent="2"/>
    </xf>
    <xf numFmtId="0" fontId="49" fillId="49" borderId="395" applyNumberFormat="0" applyAlignment="0" applyProtection="0"/>
    <xf numFmtId="0" fontId="45" fillId="36" borderId="393" applyNumberFormat="0" applyAlignment="0" applyProtection="0"/>
    <xf numFmtId="0" fontId="32" fillId="49" borderId="393" applyNumberFormat="0" applyAlignment="0" applyProtection="0"/>
    <xf numFmtId="0" fontId="30" fillId="49" borderId="395" applyNumberFormat="0" applyAlignment="0" applyProtection="0"/>
    <xf numFmtId="0" fontId="18" fillId="27" borderId="399">
      <alignment horizontal="right" vertical="center"/>
    </xf>
    <xf numFmtId="0" fontId="23" fillId="25" borderId="397">
      <alignment horizontal="right" vertical="center"/>
    </xf>
    <xf numFmtId="4" fontId="18" fillId="25" borderId="397">
      <alignment horizontal="right" vertical="center"/>
    </xf>
    <xf numFmtId="4" fontId="18" fillId="27" borderId="397">
      <alignment horizontal="right" vertical="center"/>
    </xf>
    <xf numFmtId="49" fontId="21" fillId="0" borderId="398" applyNumberFormat="0" applyFont="0" applyFill="0" applyBorder="0" applyProtection="0">
      <alignment horizontal="left" vertical="center" indent="5"/>
    </xf>
    <xf numFmtId="4" fontId="21" fillId="0" borderId="397" applyFill="0" applyBorder="0" applyProtection="0">
      <alignment horizontal="right" vertical="center"/>
    </xf>
    <xf numFmtId="4" fontId="18" fillId="25" borderId="397">
      <alignment horizontal="right" vertical="center"/>
    </xf>
    <xf numFmtId="0" fontId="45" fillId="36" borderId="393" applyNumberFormat="0" applyAlignment="0" applyProtection="0"/>
    <xf numFmtId="0" fontId="36" fillId="36" borderId="393" applyNumberFormat="0" applyAlignment="0" applyProtection="0"/>
    <xf numFmtId="0" fontId="32" fillId="49" borderId="393" applyNumberFormat="0" applyAlignment="0" applyProtection="0"/>
    <xf numFmtId="0" fontId="21" fillId="27" borderId="400">
      <alignment horizontal="left" vertical="center" wrapText="1" indent="2"/>
    </xf>
    <xf numFmtId="0" fontId="21" fillId="0" borderId="400">
      <alignment horizontal="left" vertical="center" wrapText="1" indent="2"/>
    </xf>
    <xf numFmtId="0" fontId="21" fillId="27" borderId="400">
      <alignment horizontal="left" vertical="center" wrapText="1" indent="2"/>
    </xf>
    <xf numFmtId="4" fontId="18" fillId="27" borderId="397">
      <alignment horizontal="right" vertical="center"/>
    </xf>
    <xf numFmtId="0" fontId="33" fillId="49" borderId="393" applyNumberFormat="0" applyAlignment="0" applyProtection="0"/>
    <xf numFmtId="0" fontId="33" fillId="49" borderId="393" applyNumberFormat="0" applyAlignment="0" applyProtection="0"/>
    <xf numFmtId="49" fontId="21" fillId="0" borderId="397" applyNumberFormat="0" applyFont="0" applyFill="0" applyBorder="0" applyProtection="0">
      <alignment horizontal="left" vertical="center" indent="2"/>
    </xf>
    <xf numFmtId="0" fontId="1" fillId="17" borderId="0" applyNumberFormat="0" applyBorder="0" applyAlignment="0" applyProtection="0"/>
    <xf numFmtId="0" fontId="8" fillId="0" borderId="3" applyNumberFormat="0" applyFill="0" applyAlignment="0" applyProtection="0"/>
    <xf numFmtId="0" fontId="5" fillId="4" borderId="1" applyNumberFormat="0" applyAlignment="0" applyProtection="0"/>
    <xf numFmtId="0" fontId="18" fillId="27" borderId="398">
      <alignment horizontal="right" vertical="center"/>
    </xf>
    <xf numFmtId="0" fontId="49" fillId="49" borderId="395" applyNumberFormat="0" applyAlignment="0" applyProtection="0"/>
    <xf numFmtId="0" fontId="1" fillId="20" borderId="0" applyNumberFormat="0" applyBorder="0" applyAlignment="0" applyProtection="0"/>
    <xf numFmtId="4" fontId="21" fillId="0" borderId="397" applyFill="0" applyBorder="0" applyProtection="0">
      <alignment horizontal="right" vertical="center"/>
    </xf>
    <xf numFmtId="0" fontId="18" fillId="27" borderId="397">
      <alignment horizontal="right" vertical="center"/>
    </xf>
    <xf numFmtId="0" fontId="18" fillId="27" borderId="399">
      <alignment horizontal="right" vertical="center"/>
    </xf>
    <xf numFmtId="0" fontId="45" fillId="36" borderId="393" applyNumberFormat="0" applyAlignment="0" applyProtection="0"/>
    <xf numFmtId="0" fontId="49" fillId="49" borderId="395" applyNumberFormat="0" applyAlignment="0" applyProtection="0"/>
    <xf numFmtId="4" fontId="18" fillId="27" borderId="397">
      <alignment horizontal="right" vertical="center"/>
    </xf>
    <xf numFmtId="0" fontId="18" fillId="27" borderId="399">
      <alignment horizontal="right" vertical="center"/>
    </xf>
    <xf numFmtId="0" fontId="1" fillId="5" borderId="0" applyNumberFormat="0" applyBorder="0" applyAlignment="0" applyProtection="0"/>
    <xf numFmtId="0" fontId="52" fillId="0" borderId="396" applyNumberFormat="0" applyFill="0" applyAlignment="0" applyProtection="0"/>
    <xf numFmtId="0" fontId="45" fillId="36" borderId="393" applyNumberFormat="0" applyAlignment="0" applyProtection="0"/>
    <xf numFmtId="0" fontId="21" fillId="0" borderId="397" applyNumberFormat="0" applyFill="0" applyAlignment="0" applyProtection="0"/>
    <xf numFmtId="0" fontId="6" fillId="0" borderId="0" applyNumberFormat="0" applyFill="0" applyBorder="0" applyAlignment="0" applyProtection="0"/>
    <xf numFmtId="0" fontId="49" fillId="49" borderId="395" applyNumberFormat="0" applyAlignment="0" applyProtection="0"/>
    <xf numFmtId="0" fontId="21" fillId="0" borderId="400">
      <alignment horizontal="left" vertical="center" wrapText="1" indent="2"/>
    </xf>
    <xf numFmtId="4" fontId="21" fillId="0" borderId="397">
      <alignment horizontal="right" vertical="center"/>
    </xf>
    <xf numFmtId="0" fontId="27" fillId="52" borderId="394" applyNumberFormat="0" applyFont="0" applyAlignment="0" applyProtection="0"/>
    <xf numFmtId="4" fontId="18" fillId="27" borderId="397">
      <alignment horizontal="right" vertical="center"/>
    </xf>
    <xf numFmtId="0" fontId="27" fillId="52" borderId="394" applyNumberFormat="0" applyFont="0" applyAlignment="0" applyProtection="0"/>
    <xf numFmtId="0" fontId="27" fillId="52" borderId="394" applyNumberFormat="0" applyFont="0" applyAlignment="0" applyProtection="0"/>
    <xf numFmtId="0" fontId="49" fillId="49" borderId="395" applyNumberFormat="0" applyAlignment="0" applyProtection="0"/>
    <xf numFmtId="0" fontId="1" fillId="21" borderId="0" applyNumberFormat="0" applyBorder="0" applyAlignment="0" applyProtection="0"/>
    <xf numFmtId="0" fontId="27" fillId="52" borderId="394" applyNumberFormat="0" applyFont="0" applyAlignment="0" applyProtection="0"/>
    <xf numFmtId="0" fontId="37" fillId="0" borderId="396" applyNumberFormat="0" applyFill="0" applyAlignment="0" applyProtection="0"/>
    <xf numFmtId="0" fontId="9" fillId="19" borderId="0" applyNumberFormat="0" applyBorder="0" applyAlignment="0" applyProtection="0"/>
    <xf numFmtId="0" fontId="21" fillId="27" borderId="400">
      <alignment horizontal="left" vertical="center" wrapText="1" indent="2"/>
    </xf>
    <xf numFmtId="0" fontId="18" fillId="27" borderId="398">
      <alignment horizontal="right" vertical="center"/>
    </xf>
    <xf numFmtId="0" fontId="52" fillId="0" borderId="396" applyNumberFormat="0" applyFill="0" applyAlignment="0" applyProtection="0"/>
    <xf numFmtId="0" fontId="21" fillId="25" borderId="398">
      <alignment horizontal="left" vertical="center"/>
    </xf>
    <xf numFmtId="0" fontId="19" fillId="52" borderId="394" applyNumberFormat="0" applyFont="0" applyAlignment="0" applyProtection="0"/>
    <xf numFmtId="0" fontId="23" fillId="25" borderId="397">
      <alignment horizontal="right" vertical="center"/>
    </xf>
    <xf numFmtId="0" fontId="21" fillId="25" borderId="398">
      <alignment horizontal="left" vertical="center"/>
    </xf>
    <xf numFmtId="0" fontId="9" fillId="16" borderId="0" applyNumberFormat="0" applyBorder="0" applyAlignment="0" applyProtection="0"/>
    <xf numFmtId="4" fontId="18" fillId="27" borderId="397">
      <alignment horizontal="right" vertical="center"/>
    </xf>
    <xf numFmtId="0" fontId="1" fillId="9" borderId="0" applyNumberFormat="0" applyBorder="0" applyAlignment="0" applyProtection="0"/>
    <xf numFmtId="4" fontId="18" fillId="27" borderId="397">
      <alignment horizontal="right" vertical="center"/>
    </xf>
    <xf numFmtId="0" fontId="33" fillId="49" borderId="393" applyNumberFormat="0" applyAlignment="0" applyProtection="0"/>
    <xf numFmtId="0" fontId="52" fillId="0" borderId="396" applyNumberFormat="0" applyFill="0" applyAlignment="0" applyProtection="0"/>
    <xf numFmtId="0" fontId="52" fillId="0" borderId="396" applyNumberFormat="0" applyFill="0" applyAlignment="0" applyProtection="0"/>
    <xf numFmtId="0" fontId="18" fillId="27" borderId="397">
      <alignment horizontal="right" vertical="center"/>
    </xf>
    <xf numFmtId="0" fontId="9" fillId="22" borderId="0" applyNumberFormat="0" applyBorder="0" applyAlignment="0" applyProtection="0"/>
    <xf numFmtId="49" fontId="21" fillId="0" borderId="397" applyNumberFormat="0" applyFont="0" applyFill="0" applyBorder="0" applyProtection="0">
      <alignment horizontal="left" vertical="center" indent="2"/>
    </xf>
    <xf numFmtId="4" fontId="23" fillId="25" borderId="397">
      <alignment horizontal="right" vertical="center"/>
    </xf>
    <xf numFmtId="49" fontId="21" fillId="0" borderId="397" applyNumberFormat="0" applyFont="0" applyFill="0" applyBorder="0" applyProtection="0">
      <alignment horizontal="left" vertical="center" indent="2"/>
    </xf>
    <xf numFmtId="0" fontId="37" fillId="0" borderId="396" applyNumberFormat="0" applyFill="0" applyAlignment="0" applyProtection="0"/>
    <xf numFmtId="0" fontId="4" fillId="4" borderId="2" applyNumberFormat="0" applyAlignment="0" applyProtection="0"/>
    <xf numFmtId="0" fontId="30" fillId="49" borderId="395" applyNumberFormat="0" applyAlignment="0" applyProtection="0"/>
    <xf numFmtId="4" fontId="18" fillId="27" borderId="398">
      <alignment horizontal="right" vertical="center"/>
    </xf>
    <xf numFmtId="0" fontId="21" fillId="0" borderId="397" applyNumberFormat="0" applyFill="0" applyAlignment="0" applyProtection="0"/>
    <xf numFmtId="49" fontId="21" fillId="0" borderId="397" applyNumberFormat="0" applyFont="0" applyFill="0" applyBorder="0" applyProtection="0">
      <alignment horizontal="left" vertical="center" indent="2"/>
    </xf>
    <xf numFmtId="0" fontId="32" fillId="49" borderId="393" applyNumberFormat="0" applyAlignment="0" applyProtection="0"/>
    <xf numFmtId="49" fontId="20" fillId="0" borderId="397" applyNumberFormat="0" applyFill="0" applyBorder="0" applyProtection="0">
      <alignment horizontal="left" vertical="center"/>
    </xf>
    <xf numFmtId="0" fontId="1" fillId="20" borderId="0" applyNumberFormat="0" applyBorder="0" applyAlignment="0" applyProtection="0"/>
    <xf numFmtId="0" fontId="33" fillId="49" borderId="393" applyNumberFormat="0" applyAlignment="0" applyProtection="0"/>
    <xf numFmtId="0" fontId="18" fillId="25" borderId="397">
      <alignment horizontal="right" vertical="center"/>
    </xf>
    <xf numFmtId="0" fontId="45" fillId="36" borderId="393" applyNumberFormat="0" applyAlignment="0" applyProtection="0"/>
    <xf numFmtId="49" fontId="21" fillId="0" borderId="398" applyNumberFormat="0" applyFont="0" applyFill="0" applyBorder="0" applyProtection="0">
      <alignment horizontal="left" vertical="center" indent="5"/>
    </xf>
    <xf numFmtId="0" fontId="18" fillId="27" borderId="397">
      <alignment horizontal="right" vertical="center"/>
    </xf>
    <xf numFmtId="0" fontId="30" fillId="49" borderId="395" applyNumberFormat="0" applyAlignment="0" applyProtection="0"/>
    <xf numFmtId="0" fontId="21" fillId="0" borderId="400">
      <alignment horizontal="left" vertical="center" wrapText="1" indent="2"/>
    </xf>
    <xf numFmtId="49" fontId="21" fillId="0" borderId="397" applyNumberFormat="0" applyFont="0" applyFill="0" applyBorder="0" applyProtection="0">
      <alignment horizontal="left" vertical="center" indent="2"/>
    </xf>
    <xf numFmtId="4" fontId="21" fillId="0" borderId="397" applyFill="0" applyBorder="0" applyProtection="0">
      <alignment horizontal="right" vertical="center"/>
    </xf>
    <xf numFmtId="0" fontId="33" fillId="49" borderId="393" applyNumberFormat="0" applyAlignment="0" applyProtection="0"/>
    <xf numFmtId="167" fontId="21" fillId="53" borderId="397" applyNumberFormat="0" applyFont="0" applyBorder="0" applyAlignment="0" applyProtection="0">
      <alignment horizontal="right" vertical="center"/>
    </xf>
    <xf numFmtId="0" fontId="30" fillId="49" borderId="395" applyNumberFormat="0" applyAlignment="0" applyProtection="0"/>
    <xf numFmtId="0" fontId="1" fillId="5" borderId="0" applyNumberFormat="0" applyBorder="0" applyAlignment="0" applyProtection="0"/>
    <xf numFmtId="4" fontId="23" fillId="25" borderId="397">
      <alignment horizontal="right" vertical="center"/>
    </xf>
    <xf numFmtId="0" fontId="37" fillId="0" borderId="396" applyNumberFormat="0" applyFill="0" applyAlignment="0" applyProtection="0"/>
    <xf numFmtId="0" fontId="36" fillId="36" borderId="393" applyNumberFormat="0" applyAlignment="0" applyProtection="0"/>
    <xf numFmtId="0" fontId="21" fillId="27" borderId="400">
      <alignment horizontal="left" vertical="center" wrapText="1" indent="2"/>
    </xf>
    <xf numFmtId="0" fontId="8" fillId="0" borderId="3" applyNumberFormat="0" applyFill="0" applyAlignment="0" applyProtection="0"/>
    <xf numFmtId="0" fontId="33" fillId="49" borderId="393" applyNumberFormat="0" applyAlignment="0" applyProtection="0"/>
    <xf numFmtId="0" fontId="49" fillId="49" borderId="395" applyNumberFormat="0" applyAlignment="0" applyProtection="0"/>
    <xf numFmtId="0" fontId="18" fillId="27" borderId="397">
      <alignment horizontal="right" vertical="center"/>
    </xf>
    <xf numFmtId="0" fontId="1" fillId="14" borderId="0" applyNumberFormat="0" applyBorder="0" applyAlignment="0" applyProtection="0"/>
    <xf numFmtId="0" fontId="45" fillId="36" borderId="393" applyNumberFormat="0" applyAlignment="0" applyProtection="0"/>
    <xf numFmtId="0" fontId="52" fillId="0" borderId="396" applyNumberFormat="0" applyFill="0" applyAlignment="0" applyProtection="0"/>
    <xf numFmtId="4" fontId="21" fillId="26" borderId="397"/>
    <xf numFmtId="4" fontId="18" fillId="25" borderId="397">
      <alignment horizontal="right" vertical="center"/>
    </xf>
    <xf numFmtId="0" fontId="27" fillId="52" borderId="394" applyNumberFormat="0" applyFont="0" applyAlignment="0" applyProtection="0"/>
    <xf numFmtId="0" fontId="18" fillId="27" borderId="397">
      <alignment horizontal="right" vertical="center"/>
    </xf>
    <xf numFmtId="0" fontId="18" fillId="25" borderId="397">
      <alignment horizontal="right" vertical="center"/>
    </xf>
    <xf numFmtId="0" fontId="6" fillId="0" borderId="0" applyNumberFormat="0" applyFill="0" applyBorder="0" applyAlignment="0" applyProtection="0"/>
    <xf numFmtId="0" fontId="21" fillId="27" borderId="400">
      <alignment horizontal="left" vertical="center" wrapText="1" indent="2"/>
    </xf>
    <xf numFmtId="0" fontId="52" fillId="0" borderId="396" applyNumberFormat="0" applyFill="0" applyAlignment="0" applyProtection="0"/>
    <xf numFmtId="0" fontId="1" fillId="21" borderId="0" applyNumberFormat="0" applyBorder="0" applyAlignment="0" applyProtection="0"/>
    <xf numFmtId="167" fontId="21" fillId="53" borderId="397" applyNumberFormat="0" applyFont="0" applyBorder="0" applyAlignment="0" applyProtection="0">
      <alignment horizontal="right" vertical="center"/>
    </xf>
    <xf numFmtId="0" fontId="52" fillId="0" borderId="396" applyNumberFormat="0" applyFill="0" applyAlignment="0" applyProtection="0"/>
    <xf numFmtId="167" fontId="21" fillId="53" borderId="397" applyNumberFormat="0" applyFont="0" applyBorder="0" applyAlignment="0" applyProtection="0">
      <alignment horizontal="right" vertical="center"/>
    </xf>
    <xf numFmtId="0" fontId="45" fillId="36" borderId="393" applyNumberFormat="0" applyAlignment="0" applyProtection="0"/>
    <xf numFmtId="0" fontId="21" fillId="25" borderId="398">
      <alignment horizontal="left" vertical="center"/>
    </xf>
    <xf numFmtId="0" fontId="45" fillId="36" borderId="393" applyNumberFormat="0" applyAlignment="0" applyProtection="0"/>
    <xf numFmtId="0" fontId="1" fillId="15" borderId="0" applyNumberFormat="0" applyBorder="0" applyAlignment="0" applyProtection="0"/>
    <xf numFmtId="4" fontId="18" fillId="27" borderId="397">
      <alignment horizontal="right" vertical="center"/>
    </xf>
    <xf numFmtId="0" fontId="45" fillId="36" borderId="393" applyNumberFormat="0" applyAlignment="0" applyProtection="0"/>
    <xf numFmtId="0" fontId="33" fillId="49" borderId="393" applyNumberFormat="0" applyAlignment="0" applyProtection="0"/>
    <xf numFmtId="0" fontId="9" fillId="10" borderId="0" applyNumberFormat="0" applyBorder="0" applyAlignment="0" applyProtection="0"/>
    <xf numFmtId="4" fontId="18" fillId="27" borderId="397">
      <alignment horizontal="right" vertical="center"/>
    </xf>
    <xf numFmtId="0" fontId="27" fillId="52" borderId="394" applyNumberFormat="0" applyFont="0" applyAlignment="0" applyProtection="0"/>
    <xf numFmtId="0" fontId="21" fillId="27" borderId="400">
      <alignment horizontal="left" vertical="center" wrapText="1" indent="2"/>
    </xf>
    <xf numFmtId="0" fontId="33" fillId="49" borderId="393" applyNumberFormat="0" applyAlignment="0" applyProtection="0"/>
    <xf numFmtId="0" fontId="1" fillId="18" borderId="0" applyNumberFormat="0" applyBorder="0" applyAlignment="0" applyProtection="0"/>
    <xf numFmtId="0" fontId="49" fillId="49" borderId="395" applyNumberFormat="0" applyAlignment="0" applyProtection="0"/>
    <xf numFmtId="4" fontId="18" fillId="27" borderId="398">
      <alignment horizontal="right" vertical="center"/>
    </xf>
    <xf numFmtId="0" fontId="45" fillId="36" borderId="393" applyNumberFormat="0" applyAlignment="0" applyProtection="0"/>
    <xf numFmtId="0" fontId="1" fillId="15" borderId="0" applyNumberFormat="0" applyBorder="0" applyAlignment="0" applyProtection="0"/>
    <xf numFmtId="0" fontId="1" fillId="18" borderId="0" applyNumberFormat="0" applyBorder="0" applyAlignment="0" applyProtection="0"/>
    <xf numFmtId="0" fontId="27" fillId="52" borderId="394" applyNumberFormat="0" applyFont="0" applyAlignment="0" applyProtection="0"/>
    <xf numFmtId="0" fontId="33" fillId="49" borderId="393" applyNumberFormat="0" applyAlignment="0" applyProtection="0"/>
    <xf numFmtId="0" fontId="27" fillId="52" borderId="394" applyNumberFormat="0" applyFont="0" applyAlignment="0" applyProtection="0"/>
    <xf numFmtId="0" fontId="8" fillId="0" borderId="3" applyNumberFormat="0" applyFill="0" applyAlignment="0" applyProtection="0"/>
    <xf numFmtId="0" fontId="21" fillId="0" borderId="397" applyNumberFormat="0" applyFill="0" applyAlignment="0" applyProtection="0"/>
    <xf numFmtId="4" fontId="18" fillId="25" borderId="397">
      <alignment horizontal="right" vertical="center"/>
    </xf>
    <xf numFmtId="0" fontId="52" fillId="0" borderId="396" applyNumberFormat="0" applyFill="0" applyAlignment="0" applyProtection="0"/>
    <xf numFmtId="0" fontId="36" fillId="36" borderId="393" applyNumberFormat="0" applyAlignment="0" applyProtection="0"/>
    <xf numFmtId="0" fontId="21" fillId="27" borderId="400">
      <alignment horizontal="left" vertical="center" wrapText="1" indent="2"/>
    </xf>
    <xf numFmtId="4" fontId="21" fillId="26" borderId="397"/>
    <xf numFmtId="0" fontId="49" fillId="49" borderId="395" applyNumberFormat="0" applyAlignment="0" applyProtection="0"/>
    <xf numFmtId="0" fontId="30" fillId="49" borderId="395" applyNumberFormat="0" applyAlignment="0" applyProtection="0"/>
    <xf numFmtId="49" fontId="21" fillId="0" borderId="398" applyNumberFormat="0" applyFont="0" applyFill="0" applyBorder="0" applyProtection="0">
      <alignment horizontal="left" vertical="center" indent="5"/>
    </xf>
    <xf numFmtId="0" fontId="21" fillId="26" borderId="397"/>
    <xf numFmtId="0" fontId="49" fillId="49" borderId="395" applyNumberFormat="0" applyAlignment="0" applyProtection="0"/>
    <xf numFmtId="0" fontId="6" fillId="0" borderId="0" applyNumberFormat="0" applyFill="0" applyBorder="0" applyAlignment="0" applyProtection="0"/>
    <xf numFmtId="0" fontId="18" fillId="27" borderId="397">
      <alignment horizontal="right" vertical="center"/>
    </xf>
    <xf numFmtId="0" fontId="18" fillId="27" borderId="397">
      <alignment horizontal="right" vertical="center"/>
    </xf>
    <xf numFmtId="0" fontId="18" fillId="27" borderId="397">
      <alignment horizontal="right" vertical="center"/>
    </xf>
    <xf numFmtId="0" fontId="45" fillId="36" borderId="393" applyNumberFormat="0" applyAlignment="0" applyProtection="0"/>
    <xf numFmtId="0" fontId="9" fillId="7" borderId="0" applyNumberFormat="0" applyBorder="0" applyAlignment="0" applyProtection="0"/>
    <xf numFmtId="4" fontId="21" fillId="0" borderId="397">
      <alignment horizontal="right" vertical="center"/>
    </xf>
    <xf numFmtId="0" fontId="21" fillId="25" borderId="398">
      <alignment horizontal="left" vertical="center"/>
    </xf>
    <xf numFmtId="0" fontId="18" fillId="27" borderId="399">
      <alignment horizontal="right" vertical="center"/>
    </xf>
    <xf numFmtId="0" fontId="21" fillId="0" borderId="400">
      <alignment horizontal="left" vertical="center" wrapText="1" indent="2"/>
    </xf>
    <xf numFmtId="0" fontId="36" fillId="36" borderId="393" applyNumberFormat="0" applyAlignment="0" applyProtection="0"/>
    <xf numFmtId="0" fontId="33" fillId="49" borderId="393" applyNumberFormat="0" applyAlignment="0" applyProtection="0"/>
    <xf numFmtId="4" fontId="23" fillId="25" borderId="397">
      <alignment horizontal="right" vertical="center"/>
    </xf>
    <xf numFmtId="0" fontId="8" fillId="0" borderId="3" applyNumberFormat="0" applyFill="0" applyAlignment="0" applyProtection="0"/>
    <xf numFmtId="167" fontId="21" fillId="53" borderId="397" applyNumberFormat="0" applyFont="0" applyBorder="0" applyAlignment="0" applyProtection="0">
      <alignment horizontal="right" vertical="center"/>
    </xf>
    <xf numFmtId="49" fontId="20" fillId="0" borderId="397" applyNumberFormat="0" applyFill="0" applyBorder="0" applyProtection="0">
      <alignment horizontal="left" vertical="center"/>
    </xf>
    <xf numFmtId="0" fontId="18" fillId="27" borderId="397">
      <alignment horizontal="right" vertical="center"/>
    </xf>
    <xf numFmtId="4" fontId="18" fillId="27" borderId="399">
      <alignment horizontal="right" vertical="center"/>
    </xf>
    <xf numFmtId="0" fontId="30" fillId="49" borderId="395" applyNumberFormat="0" applyAlignment="0" applyProtection="0"/>
    <xf numFmtId="0" fontId="52" fillId="0" borderId="396" applyNumberFormat="0" applyFill="0" applyAlignment="0" applyProtection="0"/>
    <xf numFmtId="0" fontId="23" fillId="25" borderId="397">
      <alignment horizontal="right" vertical="center"/>
    </xf>
    <xf numFmtId="0" fontId="18" fillId="25" borderId="397">
      <alignment horizontal="right" vertical="center"/>
    </xf>
    <xf numFmtId="4" fontId="21" fillId="0" borderId="397">
      <alignment horizontal="right" vertical="center"/>
    </xf>
    <xf numFmtId="0" fontId="45" fillId="36" borderId="393" applyNumberFormat="0" applyAlignment="0" applyProtection="0"/>
    <xf numFmtId="0" fontId="33" fillId="49" borderId="393" applyNumberFormat="0" applyAlignment="0" applyProtection="0"/>
    <xf numFmtId="167" fontId="21" fillId="53" borderId="397" applyNumberFormat="0" applyFont="0" applyBorder="0" applyAlignment="0" applyProtection="0">
      <alignment horizontal="right" vertical="center"/>
    </xf>
    <xf numFmtId="0" fontId="52" fillId="0" borderId="396" applyNumberFormat="0" applyFill="0" applyAlignment="0" applyProtection="0"/>
    <xf numFmtId="0" fontId="1" fillId="11" borderId="0" applyNumberFormat="0" applyBorder="0" applyAlignment="0" applyProtection="0"/>
    <xf numFmtId="0" fontId="37" fillId="0" borderId="396" applyNumberFormat="0" applyFill="0" applyAlignment="0" applyProtection="0"/>
    <xf numFmtId="0" fontId="32" fillId="49" borderId="393" applyNumberFormat="0" applyAlignment="0" applyProtection="0"/>
    <xf numFmtId="0" fontId="1" fillId="18" borderId="0" applyNumberFormat="0" applyBorder="0" applyAlignment="0" applyProtection="0"/>
    <xf numFmtId="0" fontId="23" fillId="25" borderId="397">
      <alignment horizontal="right" vertical="center"/>
    </xf>
    <xf numFmtId="0" fontId="21" fillId="0" borderId="397">
      <alignment horizontal="right" vertical="center"/>
    </xf>
    <xf numFmtId="0" fontId="18" fillId="27" borderId="398">
      <alignment horizontal="right" vertical="center"/>
    </xf>
    <xf numFmtId="0" fontId="33" fillId="49" borderId="393" applyNumberFormat="0" applyAlignment="0" applyProtection="0"/>
    <xf numFmtId="0" fontId="33" fillId="49" borderId="393" applyNumberFormat="0" applyAlignment="0" applyProtection="0"/>
    <xf numFmtId="4" fontId="21" fillId="26" borderId="397"/>
    <xf numFmtId="0" fontId="37" fillId="0" borderId="396" applyNumberFormat="0" applyFill="0" applyAlignment="0" applyProtection="0"/>
    <xf numFmtId="0" fontId="36" fillId="36" borderId="393" applyNumberFormat="0" applyAlignment="0" applyProtection="0"/>
    <xf numFmtId="0" fontId="21" fillId="0" borderId="397">
      <alignment horizontal="right" vertical="center"/>
    </xf>
    <xf numFmtId="0" fontId="1" fillId="6" borderId="0" applyNumberFormat="0" applyBorder="0" applyAlignment="0" applyProtection="0"/>
    <xf numFmtId="0" fontId="21" fillId="0" borderId="397">
      <alignment horizontal="right" vertical="center"/>
    </xf>
    <xf numFmtId="0" fontId="49" fillId="49" borderId="395" applyNumberFormat="0" applyAlignment="0" applyProtection="0"/>
    <xf numFmtId="0" fontId="21" fillId="26" borderId="397"/>
    <xf numFmtId="167" fontId="21" fillId="53" borderId="397" applyNumberFormat="0" applyFont="0" applyBorder="0" applyAlignment="0" applyProtection="0">
      <alignment horizontal="right" vertical="center"/>
    </xf>
    <xf numFmtId="0" fontId="32" fillId="49" borderId="393" applyNumberFormat="0" applyAlignment="0" applyProtection="0"/>
    <xf numFmtId="0" fontId="33" fillId="49" borderId="393" applyNumberFormat="0" applyAlignment="0" applyProtection="0"/>
    <xf numFmtId="4" fontId="21" fillId="26" borderId="397"/>
    <xf numFmtId="0" fontId="21" fillId="27" borderId="400">
      <alignment horizontal="left" vertical="center" wrapText="1" indent="2"/>
    </xf>
    <xf numFmtId="0" fontId="7" fillId="0" borderId="0" applyNumberFormat="0" applyFill="0" applyBorder="0" applyAlignment="0" applyProtection="0"/>
    <xf numFmtId="0" fontId="1" fillId="21" borderId="0" applyNumberFormat="0" applyBorder="0" applyAlignment="0" applyProtection="0"/>
    <xf numFmtId="4" fontId="18" fillId="27" borderId="397">
      <alignment horizontal="right" vertical="center"/>
    </xf>
    <xf numFmtId="0" fontId="36" fillId="36" borderId="393" applyNumberFormat="0" applyAlignment="0" applyProtection="0"/>
    <xf numFmtId="0" fontId="32" fillId="49" borderId="393" applyNumberFormat="0" applyAlignment="0" applyProtection="0"/>
    <xf numFmtId="0" fontId="52" fillId="0" borderId="396" applyNumberFormat="0" applyFill="0" applyAlignment="0" applyProtection="0"/>
    <xf numFmtId="0" fontId="1" fillId="12" borderId="0" applyNumberFormat="0" applyBorder="0" applyAlignment="0" applyProtection="0"/>
    <xf numFmtId="0" fontId="18" fillId="27" borderId="398">
      <alignment horizontal="right" vertical="center"/>
    </xf>
    <xf numFmtId="0" fontId="30" fillId="49" borderId="395" applyNumberFormat="0" applyAlignment="0" applyProtection="0"/>
    <xf numFmtId="0" fontId="21" fillId="27" borderId="400">
      <alignment horizontal="left" vertical="center" wrapText="1" indent="2"/>
    </xf>
    <xf numFmtId="0" fontId="27" fillId="52" borderId="394" applyNumberFormat="0" applyFont="0" applyAlignment="0" applyProtection="0"/>
    <xf numFmtId="0" fontId="18" fillId="27" borderId="398">
      <alignment horizontal="right" vertical="center"/>
    </xf>
    <xf numFmtId="4" fontId="18" fillId="25" borderId="397">
      <alignment horizontal="right" vertical="center"/>
    </xf>
    <xf numFmtId="0" fontId="21" fillId="27" borderId="400">
      <alignment horizontal="left" vertical="center" wrapText="1" indent="2"/>
    </xf>
    <xf numFmtId="0" fontId="21" fillId="0" borderId="400">
      <alignment horizontal="left" vertical="center" wrapText="1" indent="2"/>
    </xf>
    <xf numFmtId="0" fontId="1" fillId="6" borderId="0" applyNumberFormat="0" applyBorder="0" applyAlignment="0" applyProtection="0"/>
    <xf numFmtId="0" fontId="52" fillId="0" borderId="396" applyNumberFormat="0" applyFill="0" applyAlignment="0" applyProtection="0"/>
    <xf numFmtId="0" fontId="21" fillId="0" borderId="397" applyNumberFormat="0" applyFill="0" applyAlignment="0" applyProtection="0"/>
    <xf numFmtId="0" fontId="21" fillId="25" borderId="398">
      <alignment horizontal="left" vertical="center"/>
    </xf>
    <xf numFmtId="4" fontId="23" fillId="25" borderId="397">
      <alignment horizontal="right" vertical="center"/>
    </xf>
    <xf numFmtId="0" fontId="32" fillId="49" borderId="393" applyNumberFormat="0" applyAlignment="0" applyProtection="0"/>
    <xf numFmtId="0" fontId="7" fillId="0" borderId="0" applyNumberFormat="0" applyFill="0" applyBorder="0" applyAlignment="0" applyProtection="0"/>
    <xf numFmtId="0" fontId="21" fillId="0" borderId="397" applyNumberFormat="0" applyFill="0" applyAlignment="0" applyProtection="0"/>
    <xf numFmtId="4" fontId="21" fillId="26" borderId="397"/>
    <xf numFmtId="0" fontId="21" fillId="0" borderId="397">
      <alignment horizontal="right" vertical="center"/>
    </xf>
    <xf numFmtId="0" fontId="1" fillId="8" borderId="0" applyNumberFormat="0" applyBorder="0" applyAlignment="0" applyProtection="0"/>
    <xf numFmtId="0" fontId="1" fillId="15" borderId="0" applyNumberFormat="0" applyBorder="0" applyAlignment="0" applyProtection="0"/>
    <xf numFmtId="0" fontId="45" fillId="36" borderId="393" applyNumberFormat="0" applyAlignment="0" applyProtection="0"/>
    <xf numFmtId="0" fontId="45" fillId="36" borderId="393" applyNumberFormat="0" applyAlignment="0" applyProtection="0"/>
    <xf numFmtId="4" fontId="18" fillId="25" borderId="397">
      <alignment horizontal="right" vertical="center"/>
    </xf>
    <xf numFmtId="4" fontId="21" fillId="0" borderId="397" applyFill="0" applyBorder="0" applyProtection="0">
      <alignment horizontal="right" vertical="center"/>
    </xf>
    <xf numFmtId="0" fontId="4" fillId="4" borderId="2" applyNumberFormat="0" applyAlignment="0" applyProtection="0"/>
    <xf numFmtId="0" fontId="52" fillId="0" borderId="396" applyNumberFormat="0" applyFill="0" applyAlignment="0" applyProtection="0"/>
    <xf numFmtId="0" fontId="18" fillId="25" borderId="397">
      <alignment horizontal="right" vertical="center"/>
    </xf>
    <xf numFmtId="0" fontId="21" fillId="26" borderId="397"/>
    <xf numFmtId="0" fontId="33" fillId="49" borderId="393" applyNumberFormat="0" applyAlignment="0" applyProtection="0"/>
    <xf numFmtId="4" fontId="18" fillId="25" borderId="397">
      <alignment horizontal="right" vertical="center"/>
    </xf>
    <xf numFmtId="0" fontId="37" fillId="0" borderId="396" applyNumberFormat="0" applyFill="0" applyAlignment="0" applyProtection="0"/>
    <xf numFmtId="0" fontId="9" fillId="7" borderId="0" applyNumberFormat="0" applyBorder="0" applyAlignment="0" applyProtection="0"/>
    <xf numFmtId="0" fontId="52" fillId="0" borderId="396" applyNumberFormat="0" applyFill="0" applyAlignment="0" applyProtection="0"/>
    <xf numFmtId="49" fontId="21" fillId="0" borderId="397" applyNumberFormat="0" applyFont="0" applyFill="0" applyBorder="0" applyProtection="0">
      <alignment horizontal="left" vertical="center" indent="2"/>
    </xf>
    <xf numFmtId="0" fontId="21" fillId="0" borderId="400">
      <alignment horizontal="left" vertical="center" wrapText="1" indent="2"/>
    </xf>
    <xf numFmtId="49" fontId="21" fillId="0" borderId="398" applyNumberFormat="0" applyFont="0" applyFill="0" applyBorder="0" applyProtection="0">
      <alignment horizontal="left" vertical="center" indent="5"/>
    </xf>
    <xf numFmtId="0" fontId="21" fillId="0" borderId="397">
      <alignment horizontal="right" vertical="center"/>
    </xf>
    <xf numFmtId="4" fontId="23" fillId="25" borderId="397">
      <alignment horizontal="right" vertical="center"/>
    </xf>
    <xf numFmtId="0" fontId="52" fillId="0" borderId="396" applyNumberFormat="0" applyFill="0" applyAlignment="0" applyProtection="0"/>
    <xf numFmtId="0" fontId="32" fillId="49" borderId="393" applyNumberFormat="0" applyAlignment="0" applyProtection="0"/>
    <xf numFmtId="0" fontId="21" fillId="26" borderId="397"/>
    <xf numFmtId="0" fontId="52" fillId="0" borderId="396" applyNumberFormat="0" applyFill="0" applyAlignment="0" applyProtection="0"/>
    <xf numFmtId="4" fontId="18" fillId="27" borderId="397">
      <alignment horizontal="right" vertical="center"/>
    </xf>
    <xf numFmtId="0" fontId="52" fillId="0" borderId="396" applyNumberFormat="0" applyFill="0" applyAlignment="0" applyProtection="0"/>
    <xf numFmtId="0" fontId="49" fillId="49" borderId="395" applyNumberFormat="0" applyAlignment="0" applyProtection="0"/>
    <xf numFmtId="0" fontId="49" fillId="49" borderId="395" applyNumberFormat="0" applyAlignment="0" applyProtection="0"/>
    <xf numFmtId="0" fontId="37" fillId="0" borderId="396" applyNumberFormat="0" applyFill="0" applyAlignment="0" applyProtection="0"/>
    <xf numFmtId="0" fontId="33" fillId="49" borderId="393" applyNumberFormat="0" applyAlignment="0" applyProtection="0"/>
    <xf numFmtId="0" fontId="18" fillId="27" borderId="397">
      <alignment horizontal="right" vertical="center"/>
    </xf>
    <xf numFmtId="0" fontId="18" fillId="27" borderId="397">
      <alignment horizontal="right" vertical="center"/>
    </xf>
    <xf numFmtId="0" fontId="9" fillId="19" borderId="0" applyNumberFormat="0" applyBorder="0" applyAlignment="0" applyProtection="0"/>
    <xf numFmtId="0" fontId="1" fillId="12" borderId="0" applyNumberFormat="0" applyBorder="0" applyAlignment="0" applyProtection="0"/>
    <xf numFmtId="0" fontId="37" fillId="0" borderId="396" applyNumberFormat="0" applyFill="0" applyAlignment="0" applyProtection="0"/>
    <xf numFmtId="4" fontId="18" fillId="25" borderId="397">
      <alignment horizontal="right" vertical="center"/>
    </xf>
    <xf numFmtId="49" fontId="21" fillId="0" borderId="397" applyNumberFormat="0" applyFont="0" applyFill="0" applyBorder="0" applyProtection="0">
      <alignment horizontal="left" vertical="center" indent="2"/>
    </xf>
    <xf numFmtId="0" fontId="18" fillId="25" borderId="397">
      <alignment horizontal="right" vertical="center"/>
    </xf>
    <xf numFmtId="49" fontId="21" fillId="0" borderId="398" applyNumberFormat="0" applyFont="0" applyFill="0" applyBorder="0" applyProtection="0">
      <alignment horizontal="left" vertical="center" indent="5"/>
    </xf>
    <xf numFmtId="0" fontId="4" fillId="4" borderId="2" applyNumberFormat="0" applyAlignment="0" applyProtection="0"/>
    <xf numFmtId="0" fontId="18" fillId="27" borderId="397">
      <alignment horizontal="right" vertical="center"/>
    </xf>
    <xf numFmtId="0" fontId="1" fillId="9" borderId="0" applyNumberFormat="0" applyBorder="0" applyAlignment="0" applyProtection="0"/>
    <xf numFmtId="0" fontId="21" fillId="26" borderId="397"/>
    <xf numFmtId="0" fontId="21" fillId="25" borderId="398">
      <alignment horizontal="left" vertical="center"/>
    </xf>
    <xf numFmtId="0" fontId="23" fillId="25" borderId="397">
      <alignment horizontal="right" vertical="center"/>
    </xf>
    <xf numFmtId="4" fontId="18" fillId="27" borderId="397">
      <alignment horizontal="right" vertical="center"/>
    </xf>
    <xf numFmtId="0" fontId="21" fillId="0" borderId="397" applyNumberFormat="0" applyFill="0" applyAlignment="0" applyProtection="0"/>
    <xf numFmtId="0" fontId="45" fillId="36" borderId="393" applyNumberFormat="0" applyAlignment="0" applyProtection="0"/>
    <xf numFmtId="0" fontId="37" fillId="0" borderId="396" applyNumberFormat="0" applyFill="0" applyAlignment="0" applyProtection="0"/>
    <xf numFmtId="0" fontId="9" fillId="13" borderId="0" applyNumberFormat="0" applyBorder="0" applyAlignment="0" applyProtection="0"/>
    <xf numFmtId="0" fontId="45" fillId="36" borderId="393" applyNumberFormat="0" applyAlignment="0" applyProtection="0"/>
    <xf numFmtId="4" fontId="18" fillId="27" borderId="397">
      <alignment horizontal="right" vertical="center"/>
    </xf>
    <xf numFmtId="0" fontId="1" fillId="14" borderId="0" applyNumberFormat="0" applyBorder="0" applyAlignment="0" applyProtection="0"/>
    <xf numFmtId="0" fontId="52" fillId="0" borderId="396" applyNumberFormat="0" applyFill="0" applyAlignment="0" applyProtection="0"/>
    <xf numFmtId="0" fontId="9" fillId="22" borderId="0" applyNumberFormat="0" applyBorder="0" applyAlignment="0" applyProtection="0"/>
    <xf numFmtId="0" fontId="18" fillId="27" borderId="397">
      <alignment horizontal="right" vertical="center"/>
    </xf>
    <xf numFmtId="0" fontId="33" fillId="49" borderId="393" applyNumberFormat="0" applyAlignment="0" applyProtection="0"/>
    <xf numFmtId="0" fontId="18" fillId="27" borderId="397">
      <alignment horizontal="right" vertical="center"/>
    </xf>
    <xf numFmtId="0" fontId="1" fillId="8" borderId="0" applyNumberFormat="0" applyBorder="0" applyAlignment="0" applyProtection="0"/>
    <xf numFmtId="0" fontId="1" fillId="21" borderId="0" applyNumberFormat="0" applyBorder="0" applyAlignment="0" applyProtection="0"/>
    <xf numFmtId="4" fontId="18" fillId="27" borderId="398">
      <alignment horizontal="right" vertical="center"/>
    </xf>
    <xf numFmtId="0" fontId="9" fillId="10" borderId="0" applyNumberFormat="0" applyBorder="0" applyAlignment="0" applyProtection="0"/>
    <xf numFmtId="4" fontId="21" fillId="0" borderId="397">
      <alignment horizontal="right" vertical="center"/>
    </xf>
    <xf numFmtId="4" fontId="21" fillId="0" borderId="397">
      <alignment horizontal="right" vertical="center"/>
    </xf>
    <xf numFmtId="0" fontId="9" fillId="19" borderId="0" applyNumberFormat="0" applyBorder="0" applyAlignment="0" applyProtection="0"/>
    <xf numFmtId="0" fontId="21" fillId="0" borderId="400">
      <alignment horizontal="left" vertical="center" wrapText="1" indent="2"/>
    </xf>
    <xf numFmtId="0" fontId="18" fillId="25" borderId="397">
      <alignment horizontal="right" vertical="center"/>
    </xf>
    <xf numFmtId="0" fontId="18" fillId="27" borderId="399">
      <alignment horizontal="right" vertical="center"/>
    </xf>
    <xf numFmtId="0" fontId="33" fillId="49" borderId="393" applyNumberFormat="0" applyAlignment="0" applyProtection="0"/>
    <xf numFmtId="49" fontId="20" fillId="0" borderId="397" applyNumberFormat="0" applyFill="0" applyBorder="0" applyProtection="0">
      <alignment horizontal="left" vertical="center"/>
    </xf>
    <xf numFmtId="0" fontId="19" fillId="52" borderId="394" applyNumberFormat="0" applyFont="0" applyAlignment="0" applyProtection="0"/>
    <xf numFmtId="0" fontId="9" fillId="7" borderId="0" applyNumberFormat="0" applyBorder="0" applyAlignment="0" applyProtection="0"/>
    <xf numFmtId="0" fontId="21" fillId="0" borderId="400">
      <alignment horizontal="left" vertical="center" wrapText="1" indent="2"/>
    </xf>
    <xf numFmtId="0" fontId="1" fillId="6" borderId="0" applyNumberFormat="0" applyBorder="0" applyAlignment="0" applyProtection="0"/>
    <xf numFmtId="4" fontId="18" fillId="25" borderId="397">
      <alignment horizontal="right" vertical="center"/>
    </xf>
    <xf numFmtId="0" fontId="19" fillId="52" borderId="394" applyNumberFormat="0" applyFont="0" applyAlignment="0" applyProtection="0"/>
    <xf numFmtId="0" fontId="45" fillId="36" borderId="393" applyNumberFormat="0" applyAlignment="0" applyProtection="0"/>
    <xf numFmtId="0" fontId="18" fillId="27" borderId="397">
      <alignment horizontal="right" vertical="center"/>
    </xf>
    <xf numFmtId="0" fontId="1" fillId="5" borderId="0" applyNumberFormat="0" applyBorder="0" applyAlignment="0" applyProtection="0"/>
    <xf numFmtId="0" fontId="1" fillId="6" borderId="0" applyNumberFormat="0" applyBorder="0" applyAlignment="0" applyProtection="0"/>
    <xf numFmtId="0" fontId="7" fillId="0" borderId="0" applyNumberFormat="0" applyFill="0" applyBorder="0" applyAlignment="0" applyProtection="0"/>
    <xf numFmtId="0" fontId="21" fillId="26" borderId="397"/>
    <xf numFmtId="0" fontId="1" fillId="9" borderId="0" applyNumberFormat="0" applyBorder="0" applyAlignment="0" applyProtection="0"/>
    <xf numFmtId="4" fontId="18" fillId="27" borderId="398">
      <alignment horizontal="right" vertical="center"/>
    </xf>
    <xf numFmtId="0" fontId="1" fillId="14" borderId="0" applyNumberFormat="0" applyBorder="0" applyAlignment="0" applyProtection="0"/>
    <xf numFmtId="0" fontId="9" fillId="13" borderId="0" applyNumberFormat="0" applyBorder="0" applyAlignment="0" applyProtection="0"/>
    <xf numFmtId="4" fontId="23" fillId="25" borderId="397">
      <alignment horizontal="right" vertical="center"/>
    </xf>
    <xf numFmtId="0" fontId="37" fillId="0" borderId="396" applyNumberFormat="0" applyFill="0" applyAlignment="0" applyProtection="0"/>
    <xf numFmtId="0" fontId="21" fillId="0" borderId="400">
      <alignment horizontal="left" vertical="center" wrapText="1" indent="2"/>
    </xf>
    <xf numFmtId="0" fontId="18" fillId="27" borderId="397">
      <alignment horizontal="right" vertical="center"/>
    </xf>
    <xf numFmtId="0" fontId="33" fillId="49" borderId="393" applyNumberFormat="0" applyAlignment="0" applyProtection="0"/>
    <xf numFmtId="0" fontId="32" fillId="49" borderId="393" applyNumberFormat="0" applyAlignment="0" applyProtection="0"/>
    <xf numFmtId="0" fontId="18" fillId="27" borderId="398">
      <alignment horizontal="right" vertical="center"/>
    </xf>
    <xf numFmtId="0" fontId="1" fillId="17" borderId="0" applyNumberFormat="0" applyBorder="0" applyAlignment="0" applyProtection="0"/>
    <xf numFmtId="0" fontId="52" fillId="0" borderId="396" applyNumberFormat="0" applyFill="0" applyAlignment="0" applyProtection="0"/>
    <xf numFmtId="0" fontId="23" fillId="25" borderId="397">
      <alignment horizontal="right" vertical="center"/>
    </xf>
    <xf numFmtId="0" fontId="9" fillId="10" borderId="0" applyNumberFormat="0" applyBorder="0" applyAlignment="0" applyProtection="0"/>
    <xf numFmtId="0" fontId="1" fillId="9" borderId="0" applyNumberFormat="0" applyBorder="0" applyAlignment="0" applyProtection="0"/>
    <xf numFmtId="0" fontId="49" fillId="49" borderId="395" applyNumberFormat="0" applyAlignment="0" applyProtection="0"/>
    <xf numFmtId="0" fontId="1" fillId="12" borderId="0" applyNumberFormat="0" applyBorder="0" applyAlignment="0" applyProtection="0"/>
    <xf numFmtId="4" fontId="18" fillId="27" borderId="397">
      <alignment horizontal="right" vertical="center"/>
    </xf>
    <xf numFmtId="0" fontId="45" fillId="36" borderId="393" applyNumberFormat="0" applyAlignment="0" applyProtection="0"/>
    <xf numFmtId="0" fontId="45" fillId="36" borderId="393" applyNumberFormat="0" applyAlignment="0" applyProtection="0"/>
    <xf numFmtId="0" fontId="27" fillId="52" borderId="394" applyNumberFormat="0" applyFont="0" applyAlignment="0" applyProtection="0"/>
    <xf numFmtId="4" fontId="18" fillId="27" borderId="399">
      <alignment horizontal="right" vertical="center"/>
    </xf>
    <xf numFmtId="0" fontId="1" fillId="17" borderId="0" applyNumberFormat="0" applyBorder="0" applyAlignment="0" applyProtection="0"/>
    <xf numFmtId="0" fontId="6" fillId="0" borderId="0" applyNumberFormat="0" applyFill="0" applyBorder="0" applyAlignment="0" applyProtection="0"/>
    <xf numFmtId="0" fontId="27" fillId="52" borderId="394" applyNumberFormat="0" applyFont="0" applyAlignment="0" applyProtection="0"/>
    <xf numFmtId="0" fontId="7" fillId="0" borderId="0" applyNumberFormat="0" applyFill="0" applyBorder="0" applyAlignment="0" applyProtection="0"/>
    <xf numFmtId="0" fontId="9" fillId="10" borderId="0" applyNumberFormat="0" applyBorder="0" applyAlignment="0" applyProtection="0"/>
    <xf numFmtId="4" fontId="21" fillId="0" borderId="397" applyFill="0" applyBorder="0" applyProtection="0">
      <alignment horizontal="right" vertical="center"/>
    </xf>
    <xf numFmtId="0" fontId="21" fillId="0" borderId="397" applyNumberFormat="0" applyFill="0" applyAlignment="0" applyProtection="0"/>
    <xf numFmtId="0" fontId="1" fillId="9" borderId="0" applyNumberFormat="0" applyBorder="0" applyAlignment="0" applyProtection="0"/>
    <xf numFmtId="0" fontId="45" fillId="36" borderId="393" applyNumberFormat="0" applyAlignment="0" applyProtection="0"/>
    <xf numFmtId="4" fontId="21" fillId="0" borderId="397" applyFill="0" applyBorder="0" applyProtection="0">
      <alignment horizontal="right" vertical="center"/>
    </xf>
    <xf numFmtId="0" fontId="1" fillId="17" borderId="0" applyNumberFormat="0" applyBorder="0" applyAlignment="0" applyProtection="0"/>
    <xf numFmtId="0" fontId="18" fillId="27" borderId="397">
      <alignment horizontal="right" vertical="center"/>
    </xf>
    <xf numFmtId="0" fontId="23" fillId="25" borderId="397">
      <alignment horizontal="right" vertical="center"/>
    </xf>
    <xf numFmtId="0" fontId="36" fillId="36" borderId="393" applyNumberFormat="0" applyAlignment="0" applyProtection="0"/>
    <xf numFmtId="167" fontId="21" fillId="53" borderId="397" applyNumberFormat="0" applyFont="0" applyBorder="0" applyAlignment="0" applyProtection="0">
      <alignment horizontal="right" vertical="center"/>
    </xf>
    <xf numFmtId="0" fontId="36" fillId="36" borderId="393" applyNumberFormat="0" applyAlignment="0" applyProtection="0"/>
    <xf numFmtId="4" fontId="21" fillId="0" borderId="397">
      <alignment horizontal="right" vertical="center"/>
    </xf>
    <xf numFmtId="49" fontId="21" fillId="0" borderId="397" applyNumberFormat="0" applyFont="0" applyFill="0" applyBorder="0" applyProtection="0">
      <alignment horizontal="left" vertical="center" indent="2"/>
    </xf>
    <xf numFmtId="167" fontId="21" fillId="53" borderId="397" applyNumberFormat="0" applyFont="0" applyBorder="0" applyAlignment="0" applyProtection="0">
      <alignment horizontal="right" vertical="center"/>
    </xf>
    <xf numFmtId="49" fontId="20" fillId="0" borderId="397" applyNumberFormat="0" applyFill="0" applyBorder="0" applyProtection="0">
      <alignment horizontal="left" vertical="center"/>
    </xf>
    <xf numFmtId="0" fontId="33" fillId="49" borderId="393" applyNumberFormat="0" applyAlignment="0" applyProtection="0"/>
    <xf numFmtId="4" fontId="18" fillId="27" borderId="397">
      <alignment horizontal="right" vertical="center"/>
    </xf>
    <xf numFmtId="0" fontId="52" fillId="0" borderId="396" applyNumberFormat="0" applyFill="0" applyAlignment="0" applyProtection="0"/>
    <xf numFmtId="0" fontId="49" fillId="49" borderId="395" applyNumberFormat="0" applyAlignment="0" applyProtection="0"/>
    <xf numFmtId="0" fontId="36" fillId="36" borderId="393" applyNumberFormat="0" applyAlignment="0" applyProtection="0"/>
    <xf numFmtId="0" fontId="33" fillId="49" borderId="393" applyNumberFormat="0" applyAlignment="0" applyProtection="0"/>
    <xf numFmtId="4" fontId="21" fillId="0" borderId="397">
      <alignment horizontal="right" vertical="center"/>
    </xf>
    <xf numFmtId="0" fontId="21" fillId="27" borderId="400">
      <alignment horizontal="left" vertical="center" wrapText="1" indent="2"/>
    </xf>
    <xf numFmtId="0" fontId="21" fillId="0" borderId="400">
      <alignment horizontal="left" vertical="center" wrapText="1" indent="2"/>
    </xf>
    <xf numFmtId="0" fontId="49" fillId="49" borderId="395" applyNumberFormat="0" applyAlignment="0" applyProtection="0"/>
    <xf numFmtId="0" fontId="45" fillId="36" borderId="393" applyNumberFormat="0" applyAlignment="0" applyProtection="0"/>
    <xf numFmtId="0" fontId="32" fillId="49" borderId="393" applyNumberFormat="0" applyAlignment="0" applyProtection="0"/>
    <xf numFmtId="0" fontId="30" fillId="49" borderId="395" applyNumberFormat="0" applyAlignment="0" applyProtection="0"/>
    <xf numFmtId="0" fontId="18" fillId="27" borderId="399">
      <alignment horizontal="right" vertical="center"/>
    </xf>
    <xf numFmtId="0" fontId="23" fillId="25" borderId="397">
      <alignment horizontal="right" vertical="center"/>
    </xf>
    <xf numFmtId="4" fontId="18" fillId="25" borderId="397">
      <alignment horizontal="right" vertical="center"/>
    </xf>
    <xf numFmtId="4" fontId="18" fillId="27" borderId="397">
      <alignment horizontal="right" vertical="center"/>
    </xf>
    <xf numFmtId="49" fontId="21" fillId="0" borderId="398" applyNumberFormat="0" applyFont="0" applyFill="0" applyBorder="0" applyProtection="0">
      <alignment horizontal="left" vertical="center" indent="5"/>
    </xf>
    <xf numFmtId="4" fontId="21" fillId="0" borderId="397" applyFill="0" applyBorder="0" applyProtection="0">
      <alignment horizontal="right" vertical="center"/>
    </xf>
    <xf numFmtId="4" fontId="18" fillId="25" borderId="397">
      <alignment horizontal="right" vertical="center"/>
    </xf>
    <xf numFmtId="0" fontId="45" fillId="36" borderId="393" applyNumberFormat="0" applyAlignment="0" applyProtection="0"/>
    <xf numFmtId="0" fontId="36" fillId="36" borderId="393" applyNumberFormat="0" applyAlignment="0" applyProtection="0"/>
    <xf numFmtId="0" fontId="32" fillId="49" borderId="393" applyNumberFormat="0" applyAlignment="0" applyProtection="0"/>
    <xf numFmtId="0" fontId="21" fillId="27" borderId="400">
      <alignment horizontal="left" vertical="center" wrapText="1" indent="2"/>
    </xf>
    <xf numFmtId="0" fontId="21" fillId="0" borderId="400">
      <alignment horizontal="left" vertical="center" wrapText="1" indent="2"/>
    </xf>
    <xf numFmtId="0" fontId="21" fillId="27" borderId="400">
      <alignment horizontal="left" vertical="center" wrapText="1" indent="2"/>
    </xf>
    <xf numFmtId="0" fontId="21" fillId="27" borderId="400">
      <alignment horizontal="left" vertical="center" wrapText="1" indent="2"/>
    </xf>
    <xf numFmtId="0" fontId="21" fillId="0" borderId="400">
      <alignment horizontal="left" vertical="center" wrapText="1" indent="2"/>
    </xf>
    <xf numFmtId="0" fontId="49" fillId="49" borderId="395" applyNumberFormat="0" applyAlignment="0" applyProtection="0"/>
    <xf numFmtId="0" fontId="27" fillId="52" borderId="394" applyNumberFormat="0" applyFont="0" applyAlignment="0" applyProtection="0"/>
    <xf numFmtId="4" fontId="21" fillId="0" borderId="397" applyFill="0" applyBorder="0" applyProtection="0">
      <alignment horizontal="right" vertical="center"/>
    </xf>
    <xf numFmtId="0" fontId="33" fillId="49" borderId="393" applyNumberFormat="0" applyAlignment="0" applyProtection="0"/>
    <xf numFmtId="0" fontId="9" fillId="10" borderId="0" applyNumberFormat="0" applyBorder="0" applyAlignment="0" applyProtection="0"/>
    <xf numFmtId="0" fontId="9" fillId="22" borderId="0" applyNumberFormat="0" applyBorder="0" applyAlignment="0" applyProtection="0"/>
    <xf numFmtId="0" fontId="18" fillId="25" borderId="397">
      <alignment horizontal="right" vertical="center"/>
    </xf>
    <xf numFmtId="0" fontId="18" fillId="27" borderId="398">
      <alignment horizontal="right" vertical="center"/>
    </xf>
    <xf numFmtId="0" fontId="18" fillId="27" borderId="399">
      <alignment horizontal="right" vertical="center"/>
    </xf>
    <xf numFmtId="0" fontId="21" fillId="0" borderId="397">
      <alignment horizontal="right" vertical="center"/>
    </xf>
    <xf numFmtId="0" fontId="18" fillId="27" borderId="397">
      <alignment horizontal="right" vertical="center"/>
    </xf>
    <xf numFmtId="0" fontId="21" fillId="0" borderId="397" applyNumberFormat="0" applyFill="0" applyAlignment="0" applyProtection="0"/>
    <xf numFmtId="0" fontId="9" fillId="16"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0" fontId="9" fillId="13"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23" fillId="25" borderId="397">
      <alignment horizontal="right" vertical="center"/>
    </xf>
    <xf numFmtId="4" fontId="18" fillId="27" borderId="397">
      <alignment horizontal="right" vertical="center"/>
    </xf>
    <xf numFmtId="0" fontId="21" fillId="26" borderId="397"/>
    <xf numFmtId="0" fontId="32" fillId="49" borderId="393" applyNumberFormat="0" applyAlignment="0" applyProtection="0"/>
    <xf numFmtId="0" fontId="18" fillId="25" borderId="397">
      <alignment horizontal="right" vertical="center"/>
    </xf>
    <xf numFmtId="0" fontId="21" fillId="0" borderId="397">
      <alignment horizontal="right" vertical="center"/>
    </xf>
    <xf numFmtId="0" fontId="52" fillId="0" borderId="396" applyNumberFormat="0" applyFill="0" applyAlignment="0" applyProtection="0"/>
    <xf numFmtId="0" fontId="21" fillId="25" borderId="398">
      <alignment horizontal="left" vertical="center"/>
    </xf>
    <xf numFmtId="0" fontId="45" fillId="36" borderId="393" applyNumberFormat="0" applyAlignment="0" applyProtection="0"/>
    <xf numFmtId="167" fontId="21" fillId="53" borderId="397" applyNumberFormat="0" applyFont="0" applyBorder="0" applyAlignment="0" applyProtection="0">
      <alignment horizontal="right" vertical="center"/>
    </xf>
    <xf numFmtId="0" fontId="27" fillId="52" borderId="394" applyNumberFormat="0" applyFont="0" applyAlignment="0" applyProtection="0"/>
    <xf numFmtId="0" fontId="21" fillId="0" borderId="400">
      <alignment horizontal="left" vertical="center" wrapText="1" indent="2"/>
    </xf>
    <xf numFmtId="4" fontId="21" fillId="26" borderId="397"/>
    <xf numFmtId="49" fontId="20" fillId="0" borderId="397" applyNumberFormat="0" applyFill="0" applyBorder="0" applyProtection="0">
      <alignment horizontal="left" vertical="center"/>
    </xf>
    <xf numFmtId="0" fontId="21" fillId="0" borderId="397">
      <alignment horizontal="right" vertical="center"/>
    </xf>
    <xf numFmtId="4" fontId="18" fillId="27" borderId="399">
      <alignment horizontal="right" vertical="center"/>
    </xf>
    <xf numFmtId="4" fontId="18" fillId="27" borderId="397">
      <alignment horizontal="right" vertical="center"/>
    </xf>
    <xf numFmtId="4" fontId="18" fillId="27" borderId="397">
      <alignment horizontal="right" vertical="center"/>
    </xf>
    <xf numFmtId="0" fontId="23" fillId="25" borderId="397">
      <alignment horizontal="right" vertical="center"/>
    </xf>
    <xf numFmtId="0" fontId="18" fillId="25" borderId="397">
      <alignment horizontal="right" vertical="center"/>
    </xf>
    <xf numFmtId="49" fontId="21" fillId="0" borderId="397" applyNumberFormat="0" applyFont="0" applyFill="0" applyBorder="0" applyProtection="0">
      <alignment horizontal="left" vertical="center" indent="2"/>
    </xf>
    <xf numFmtId="0" fontId="45" fillId="36" borderId="393" applyNumberFormat="0" applyAlignment="0" applyProtection="0"/>
    <xf numFmtId="0" fontId="30" fillId="49" borderId="395" applyNumberFormat="0" applyAlignment="0" applyProtection="0"/>
    <xf numFmtId="49" fontId="21" fillId="0" borderId="397" applyNumberFormat="0" applyFont="0" applyFill="0" applyBorder="0" applyProtection="0">
      <alignment horizontal="left" vertical="center" indent="2"/>
    </xf>
    <xf numFmtId="0" fontId="36" fillId="36" borderId="393" applyNumberFormat="0" applyAlignment="0" applyProtection="0"/>
    <xf numFmtId="4" fontId="21" fillId="0" borderId="397" applyFill="0" applyBorder="0" applyProtection="0">
      <alignment horizontal="right" vertical="center"/>
    </xf>
    <xf numFmtId="0" fontId="33" fillId="49" borderId="393" applyNumberFormat="0" applyAlignment="0" applyProtection="0"/>
    <xf numFmtId="0" fontId="52" fillId="0" borderId="396" applyNumberFormat="0" applyFill="0" applyAlignment="0" applyProtection="0"/>
    <xf numFmtId="0" fontId="49" fillId="49" borderId="395" applyNumberFormat="0" applyAlignment="0" applyProtection="0"/>
    <xf numFmtId="0" fontId="21" fillId="0" borderId="397" applyNumberFormat="0" applyFill="0" applyAlignment="0" applyProtection="0"/>
    <xf numFmtId="4" fontId="21" fillId="0" borderId="397">
      <alignment horizontal="right" vertical="center"/>
    </xf>
    <xf numFmtId="0" fontId="21" fillId="0" borderId="397">
      <alignment horizontal="right" vertical="center"/>
    </xf>
    <xf numFmtId="0" fontId="45" fillId="36" borderId="393" applyNumberFormat="0" applyAlignment="0" applyProtection="0"/>
    <xf numFmtId="0" fontId="30" fillId="49" borderId="395" applyNumberFormat="0" applyAlignment="0" applyProtection="0"/>
    <xf numFmtId="0" fontId="32" fillId="49" borderId="393" applyNumberFormat="0" applyAlignment="0" applyProtection="0"/>
    <xf numFmtId="0" fontId="21" fillId="27" borderId="400">
      <alignment horizontal="left" vertical="center" wrapText="1" indent="2"/>
    </xf>
    <xf numFmtId="0" fontId="33" fillId="49" borderId="393" applyNumberFormat="0" applyAlignment="0" applyProtection="0"/>
    <xf numFmtId="0" fontId="33" fillId="49" borderId="393" applyNumberFormat="0" applyAlignment="0" applyProtection="0"/>
    <xf numFmtId="4" fontId="18" fillId="27" borderId="398">
      <alignment horizontal="right" vertical="center"/>
    </xf>
    <xf numFmtId="0" fontId="18" fillId="27" borderId="398">
      <alignment horizontal="right" vertical="center"/>
    </xf>
    <xf numFmtId="0" fontId="18" fillId="27" borderId="397">
      <alignment horizontal="right" vertical="center"/>
    </xf>
    <xf numFmtId="4" fontId="23" fillId="25" borderId="397">
      <alignment horizontal="right" vertical="center"/>
    </xf>
    <xf numFmtId="0" fontId="36" fillId="36" borderId="393" applyNumberFormat="0" applyAlignment="0" applyProtection="0"/>
    <xf numFmtId="0" fontId="37" fillId="0" borderId="396" applyNumberFormat="0" applyFill="0" applyAlignment="0" applyProtection="0"/>
    <xf numFmtId="0" fontId="52" fillId="0" borderId="396" applyNumberFormat="0" applyFill="0" applyAlignment="0" applyProtection="0"/>
    <xf numFmtId="0" fontId="27" fillId="52" borderId="394" applyNumberFormat="0" applyFont="0" applyAlignment="0" applyProtection="0"/>
    <xf numFmtId="0" fontId="45" fillId="36" borderId="393" applyNumberFormat="0" applyAlignment="0" applyProtection="0"/>
    <xf numFmtId="49" fontId="20" fillId="0" borderId="397" applyNumberFormat="0" applyFill="0" applyBorder="0" applyProtection="0">
      <alignment horizontal="left" vertical="center"/>
    </xf>
    <xf numFmtId="0" fontId="21" fillId="27" borderId="400">
      <alignment horizontal="left" vertical="center" wrapText="1" indent="2"/>
    </xf>
    <xf numFmtId="0" fontId="33" fillId="49" borderId="393" applyNumberFormat="0" applyAlignment="0" applyProtection="0"/>
    <xf numFmtId="0" fontId="21" fillId="0" borderId="400">
      <alignment horizontal="left" vertical="center" wrapText="1" indent="2"/>
    </xf>
    <xf numFmtId="0" fontId="27" fillId="52" borderId="394" applyNumberFormat="0" applyFont="0" applyAlignment="0" applyProtection="0"/>
    <xf numFmtId="0" fontId="19" fillId="52" borderId="394" applyNumberFormat="0" applyFont="0" applyAlignment="0" applyProtection="0"/>
    <xf numFmtId="0" fontId="49" fillId="49" borderId="395" applyNumberFormat="0" applyAlignment="0" applyProtection="0"/>
    <xf numFmtId="0" fontId="52" fillId="0" borderId="396" applyNumberFormat="0" applyFill="0" applyAlignment="0" applyProtection="0"/>
    <xf numFmtId="4" fontId="21" fillId="26" borderId="397"/>
    <xf numFmtId="0" fontId="18" fillId="27" borderId="397">
      <alignment horizontal="right" vertical="center"/>
    </xf>
    <xf numFmtId="0" fontId="52" fillId="0" borderId="396" applyNumberFormat="0" applyFill="0" applyAlignment="0" applyProtection="0"/>
    <xf numFmtId="4" fontId="18" fillId="27" borderId="399">
      <alignment horizontal="right" vertical="center"/>
    </xf>
    <xf numFmtId="0" fontId="32" fillId="49" borderId="393" applyNumberFormat="0" applyAlignment="0" applyProtection="0"/>
    <xf numFmtId="0" fontId="18" fillId="27" borderId="398">
      <alignment horizontal="right" vertical="center"/>
    </xf>
    <xf numFmtId="0" fontId="33" fillId="49" borderId="393" applyNumberFormat="0" applyAlignment="0" applyProtection="0"/>
    <xf numFmtId="0" fontId="37" fillId="0" borderId="396" applyNumberFormat="0" applyFill="0" applyAlignment="0" applyProtection="0"/>
    <xf numFmtId="0" fontId="27" fillId="52" borderId="394" applyNumberFormat="0" applyFont="0" applyAlignment="0" applyProtection="0"/>
    <xf numFmtId="4" fontId="18" fillId="27" borderId="398">
      <alignment horizontal="right" vertical="center"/>
    </xf>
    <xf numFmtId="0" fontId="21" fillId="27" borderId="400">
      <alignment horizontal="left" vertical="center" wrapText="1" indent="2"/>
    </xf>
    <xf numFmtId="0" fontId="21" fillId="26" borderId="397"/>
    <xf numFmtId="167" fontId="21" fillId="53" borderId="397" applyNumberFormat="0" applyFont="0" applyBorder="0" applyAlignment="0" applyProtection="0">
      <alignment horizontal="right" vertical="center"/>
    </xf>
    <xf numFmtId="0" fontId="21" fillId="0" borderId="397" applyNumberFormat="0" applyFill="0" applyAlignment="0" applyProtection="0"/>
    <xf numFmtId="4" fontId="21" fillId="0" borderId="397" applyFill="0" applyBorder="0" applyProtection="0">
      <alignment horizontal="right" vertical="center"/>
    </xf>
    <xf numFmtId="4" fontId="18" fillId="25" borderId="397">
      <alignment horizontal="right" vertical="center"/>
    </xf>
    <xf numFmtId="0" fontId="37" fillId="0" borderId="396" applyNumberFormat="0" applyFill="0" applyAlignment="0" applyProtection="0"/>
    <xf numFmtId="49" fontId="20" fillId="0" borderId="397" applyNumberFormat="0" applyFill="0" applyBorder="0" applyProtection="0">
      <alignment horizontal="left" vertical="center"/>
    </xf>
    <xf numFmtId="49" fontId="21" fillId="0" borderId="398" applyNumberFormat="0" applyFont="0" applyFill="0" applyBorder="0" applyProtection="0">
      <alignment horizontal="left" vertical="center" indent="5"/>
    </xf>
    <xf numFmtId="0" fontId="21" fillId="25" borderId="398">
      <alignment horizontal="left" vertical="center"/>
    </xf>
    <xf numFmtId="0" fontId="33" fillId="49" borderId="393" applyNumberFormat="0" applyAlignment="0" applyProtection="0"/>
    <xf numFmtId="4" fontId="18" fillId="27" borderId="399">
      <alignment horizontal="right" vertical="center"/>
    </xf>
    <xf numFmtId="0" fontId="45" fillId="36" borderId="393" applyNumberFormat="0" applyAlignment="0" applyProtection="0"/>
    <xf numFmtId="0" fontId="45" fillId="36" borderId="393" applyNumberFormat="0" applyAlignment="0" applyProtection="0"/>
    <xf numFmtId="0" fontId="27" fillId="52" borderId="394" applyNumberFormat="0" applyFont="0" applyAlignment="0" applyProtection="0"/>
    <xf numFmtId="0" fontId="49" fillId="49" borderId="395" applyNumberFormat="0" applyAlignment="0" applyProtection="0"/>
    <xf numFmtId="0" fontId="52" fillId="0" borderId="396" applyNumberFormat="0" applyFill="0" applyAlignment="0" applyProtection="0"/>
    <xf numFmtId="0" fontId="18" fillId="27" borderId="397">
      <alignment horizontal="right" vertical="center"/>
    </xf>
    <xf numFmtId="0" fontId="19" fillId="52" borderId="394" applyNumberFormat="0" applyFont="0" applyAlignment="0" applyProtection="0"/>
    <xf numFmtId="4" fontId="21" fillId="0" borderId="397">
      <alignment horizontal="right" vertical="center"/>
    </xf>
    <xf numFmtId="0" fontId="52" fillId="0" borderId="396" applyNumberFormat="0" applyFill="0" applyAlignment="0" applyProtection="0"/>
    <xf numFmtId="0" fontId="18" fillId="27" borderId="397">
      <alignment horizontal="right" vertical="center"/>
    </xf>
    <xf numFmtId="0" fontId="18" fillId="27" borderId="397">
      <alignment horizontal="right" vertical="center"/>
    </xf>
    <xf numFmtId="4" fontId="23" fillId="25" borderId="397">
      <alignment horizontal="right" vertical="center"/>
    </xf>
    <xf numFmtId="0" fontId="18" fillId="25" borderId="397">
      <alignment horizontal="right" vertical="center"/>
    </xf>
    <xf numFmtId="4" fontId="18" fillId="25" borderId="397">
      <alignment horizontal="right" vertical="center"/>
    </xf>
    <xf numFmtId="0" fontId="23" fillId="25" borderId="397">
      <alignment horizontal="right" vertical="center"/>
    </xf>
    <xf numFmtId="4" fontId="23" fillId="25" borderId="397">
      <alignment horizontal="right" vertical="center"/>
    </xf>
    <xf numFmtId="0" fontId="18" fillId="27" borderId="397">
      <alignment horizontal="right" vertical="center"/>
    </xf>
    <xf numFmtId="4" fontId="18" fillId="27" borderId="397">
      <alignment horizontal="right" vertical="center"/>
    </xf>
    <xf numFmtId="0" fontId="18" fillId="27" borderId="397">
      <alignment horizontal="right" vertical="center"/>
    </xf>
    <xf numFmtId="4" fontId="18" fillId="27" borderId="397">
      <alignment horizontal="right" vertical="center"/>
    </xf>
    <xf numFmtId="0" fontId="18" fillId="27" borderId="398">
      <alignment horizontal="right" vertical="center"/>
    </xf>
    <xf numFmtId="4" fontId="18" fillId="27" borderId="398">
      <alignment horizontal="right" vertical="center"/>
    </xf>
    <xf numFmtId="0" fontId="18" fillId="27" borderId="399">
      <alignment horizontal="right" vertical="center"/>
    </xf>
    <xf numFmtId="4" fontId="18" fillId="27" borderId="399">
      <alignment horizontal="right" vertical="center"/>
    </xf>
    <xf numFmtId="0" fontId="33" fillId="49" borderId="393" applyNumberFormat="0" applyAlignment="0" applyProtection="0"/>
    <xf numFmtId="0" fontId="21" fillId="27" borderId="400">
      <alignment horizontal="left" vertical="center" wrapText="1" indent="2"/>
    </xf>
    <xf numFmtId="0" fontId="21" fillId="0" borderId="400">
      <alignment horizontal="left" vertical="center" wrapText="1" indent="2"/>
    </xf>
    <xf numFmtId="0" fontId="21" fillId="25" borderId="398">
      <alignment horizontal="left" vertical="center"/>
    </xf>
    <xf numFmtId="0" fontId="45" fillId="36" borderId="393" applyNumberFormat="0" applyAlignment="0" applyProtection="0"/>
    <xf numFmtId="0" fontId="21" fillId="0" borderId="397">
      <alignment horizontal="right" vertical="center"/>
    </xf>
    <xf numFmtId="4" fontId="21" fillId="0" borderId="397">
      <alignment horizontal="right" vertical="center"/>
    </xf>
    <xf numFmtId="0" fontId="21" fillId="0" borderId="397" applyNumberFormat="0" applyFill="0" applyAlignment="0" applyProtection="0"/>
    <xf numFmtId="0" fontId="49" fillId="49" borderId="395" applyNumberFormat="0" applyAlignment="0" applyProtection="0"/>
    <xf numFmtId="167" fontId="21" fillId="53" borderId="397" applyNumberFormat="0" applyFont="0" applyBorder="0" applyAlignment="0" applyProtection="0">
      <alignment horizontal="right" vertical="center"/>
    </xf>
    <xf numFmtId="0" fontId="21" fillId="26" borderId="397"/>
    <xf numFmtId="4" fontId="21" fillId="26" borderId="397"/>
    <xf numFmtId="0" fontId="52" fillId="0" borderId="396" applyNumberFormat="0" applyFill="0" applyAlignment="0" applyProtection="0"/>
    <xf numFmtId="0" fontId="19" fillId="52" borderId="394" applyNumberFormat="0" applyFont="0" applyAlignment="0" applyProtection="0"/>
    <xf numFmtId="0" fontId="27" fillId="52" borderId="394" applyNumberFormat="0" applyFont="0" applyAlignment="0" applyProtection="0"/>
    <xf numFmtId="0" fontId="21" fillId="0" borderId="397" applyNumberFormat="0" applyFill="0" applyAlignment="0" applyProtection="0"/>
    <xf numFmtId="0" fontId="37" fillId="0" borderId="396" applyNumberFormat="0" applyFill="0" applyAlignment="0" applyProtection="0"/>
    <xf numFmtId="0" fontId="52" fillId="0" borderId="396" applyNumberFormat="0" applyFill="0" applyAlignment="0" applyProtection="0"/>
    <xf numFmtId="0" fontId="36" fillId="36" borderId="393" applyNumberFormat="0" applyAlignment="0" applyProtection="0"/>
    <xf numFmtId="0" fontId="33" fillId="49" borderId="393" applyNumberFormat="0" applyAlignment="0" applyProtection="0"/>
    <xf numFmtId="4" fontId="23" fillId="25" borderId="397">
      <alignment horizontal="right" vertical="center"/>
    </xf>
    <xf numFmtId="0" fontId="18" fillId="25" borderId="397">
      <alignment horizontal="right" vertical="center"/>
    </xf>
    <xf numFmtId="167" fontId="21" fillId="53" borderId="397" applyNumberFormat="0" applyFont="0" applyBorder="0" applyAlignment="0" applyProtection="0">
      <alignment horizontal="right" vertical="center"/>
    </xf>
    <xf numFmtId="0" fontId="37" fillId="0" borderId="396" applyNumberFormat="0" applyFill="0" applyAlignment="0" applyProtection="0"/>
    <xf numFmtId="49" fontId="21" fillId="0" borderId="397" applyNumberFormat="0" applyFont="0" applyFill="0" applyBorder="0" applyProtection="0">
      <alignment horizontal="left" vertical="center" indent="2"/>
    </xf>
    <xf numFmtId="49" fontId="21" fillId="0" borderId="398" applyNumberFormat="0" applyFont="0" applyFill="0" applyBorder="0" applyProtection="0">
      <alignment horizontal="left" vertical="center" indent="5"/>
    </xf>
    <xf numFmtId="49" fontId="21" fillId="0" borderId="397" applyNumberFormat="0" applyFont="0" applyFill="0" applyBorder="0" applyProtection="0">
      <alignment horizontal="left" vertical="center" indent="2"/>
    </xf>
    <xf numFmtId="4" fontId="21" fillId="0" borderId="397" applyFill="0" applyBorder="0" applyProtection="0">
      <alignment horizontal="right" vertical="center"/>
    </xf>
    <xf numFmtId="49" fontId="20" fillId="0" borderId="397" applyNumberFormat="0" applyFill="0" applyBorder="0" applyProtection="0">
      <alignment horizontal="left" vertical="center"/>
    </xf>
    <xf numFmtId="0" fontId="21" fillId="0" borderId="400">
      <alignment horizontal="left" vertical="center" wrapText="1" indent="2"/>
    </xf>
    <xf numFmtId="0" fontId="49" fillId="49" borderId="395" applyNumberFormat="0" applyAlignment="0" applyProtection="0"/>
    <xf numFmtId="0" fontId="18" fillId="27" borderId="399">
      <alignment horizontal="right" vertical="center"/>
    </xf>
    <xf numFmtId="0" fontId="36" fillId="36" borderId="393" applyNumberFormat="0" applyAlignment="0" applyProtection="0"/>
    <xf numFmtId="0" fontId="18" fillId="27" borderId="399">
      <alignment horizontal="right" vertical="center"/>
    </xf>
    <xf numFmtId="4" fontId="18" fillId="27" borderId="397">
      <alignment horizontal="right" vertical="center"/>
    </xf>
    <xf numFmtId="0" fontId="18" fillId="27" borderId="397">
      <alignment horizontal="right" vertical="center"/>
    </xf>
    <xf numFmtId="0" fontId="30" fillId="49" borderId="395" applyNumberFormat="0" applyAlignment="0" applyProtection="0"/>
    <xf numFmtId="0" fontId="32" fillId="49" borderId="393" applyNumberFormat="0" applyAlignment="0" applyProtection="0"/>
    <xf numFmtId="0" fontId="37" fillId="0" borderId="396" applyNumberFormat="0" applyFill="0" applyAlignment="0" applyProtection="0"/>
    <xf numFmtId="0" fontId="21" fillId="26" borderId="397"/>
    <xf numFmtId="4" fontId="21" fillId="26" borderId="397"/>
    <xf numFmtId="4" fontId="18" fillId="27" borderId="397">
      <alignment horizontal="right" vertical="center"/>
    </xf>
    <xf numFmtId="0" fontId="23" fillId="25" borderId="397">
      <alignment horizontal="right" vertical="center"/>
    </xf>
    <xf numFmtId="0" fontId="36" fillId="36" borderId="393" applyNumberFormat="0" applyAlignment="0" applyProtection="0"/>
    <xf numFmtId="0" fontId="33" fillId="49" borderId="393" applyNumberFormat="0" applyAlignment="0" applyProtection="0"/>
    <xf numFmtId="4" fontId="21" fillId="0" borderId="397">
      <alignment horizontal="right" vertical="center"/>
    </xf>
    <xf numFmtId="0" fontId="21" fillId="27" borderId="400">
      <alignment horizontal="left" vertical="center" wrapText="1" indent="2"/>
    </xf>
    <xf numFmtId="0" fontId="21" fillId="0" borderId="400">
      <alignment horizontal="left" vertical="center" wrapText="1" indent="2"/>
    </xf>
    <xf numFmtId="0" fontId="49" fillId="49" borderId="395" applyNumberFormat="0" applyAlignment="0" applyProtection="0"/>
    <xf numFmtId="0" fontId="45" fillId="36" borderId="393" applyNumberFormat="0" applyAlignment="0" applyProtection="0"/>
    <xf numFmtId="0" fontId="32" fillId="49" borderId="393" applyNumberFormat="0" applyAlignment="0" applyProtection="0"/>
    <xf numFmtId="0" fontId="30" fillId="49" borderId="395" applyNumberFormat="0" applyAlignment="0" applyProtection="0"/>
    <xf numFmtId="0" fontId="18" fillId="27" borderId="399">
      <alignment horizontal="right" vertical="center"/>
    </xf>
    <xf numFmtId="0" fontId="23" fillId="25" borderId="397">
      <alignment horizontal="right" vertical="center"/>
    </xf>
    <xf numFmtId="4" fontId="18" fillId="25" borderId="397">
      <alignment horizontal="right" vertical="center"/>
    </xf>
    <xf numFmtId="4" fontId="18" fillId="27" borderId="397">
      <alignment horizontal="right" vertical="center"/>
    </xf>
    <xf numFmtId="49" fontId="21" fillId="0" borderId="398" applyNumberFormat="0" applyFont="0" applyFill="0" applyBorder="0" applyProtection="0">
      <alignment horizontal="left" vertical="center" indent="5"/>
    </xf>
    <xf numFmtId="4" fontId="21" fillId="0" borderId="397" applyFill="0" applyBorder="0" applyProtection="0">
      <alignment horizontal="right" vertical="center"/>
    </xf>
    <xf numFmtId="4" fontId="18" fillId="25" borderId="397">
      <alignment horizontal="right" vertical="center"/>
    </xf>
    <xf numFmtId="0" fontId="45" fillId="36" borderId="393" applyNumberFormat="0" applyAlignment="0" applyProtection="0"/>
    <xf numFmtId="0" fontId="36" fillId="36" borderId="393" applyNumberFormat="0" applyAlignment="0" applyProtection="0"/>
    <xf numFmtId="0" fontId="32" fillId="49" borderId="393" applyNumberFormat="0" applyAlignment="0" applyProtection="0"/>
    <xf numFmtId="0" fontId="21" fillId="27" borderId="400">
      <alignment horizontal="left" vertical="center" wrapText="1" indent="2"/>
    </xf>
    <xf numFmtId="0" fontId="21" fillId="0" borderId="400">
      <alignment horizontal="left" vertical="center" wrapText="1" indent="2"/>
    </xf>
    <xf numFmtId="0" fontId="21" fillId="27" borderId="400">
      <alignment horizontal="left" vertical="center" wrapText="1" indent="2"/>
    </xf>
    <xf numFmtId="0" fontId="21" fillId="0" borderId="400">
      <alignment horizontal="left" vertical="center" wrapText="1" indent="2"/>
    </xf>
    <xf numFmtId="0" fontId="30" fillId="49" borderId="395" applyNumberFormat="0" applyAlignment="0" applyProtection="0"/>
    <xf numFmtId="0" fontId="32" fillId="49" borderId="393" applyNumberFormat="0" applyAlignment="0" applyProtection="0"/>
    <xf numFmtId="0" fontId="33" fillId="49" borderId="393" applyNumberFormat="0" applyAlignment="0" applyProtection="0"/>
    <xf numFmtId="0" fontId="36" fillId="36" borderId="393" applyNumberFormat="0" applyAlignment="0" applyProtection="0"/>
    <xf numFmtId="0" fontId="37" fillId="0" borderId="396" applyNumberFormat="0" applyFill="0" applyAlignment="0" applyProtection="0"/>
    <xf numFmtId="0" fontId="45" fillId="36" borderId="393" applyNumberFormat="0" applyAlignment="0" applyProtection="0"/>
    <xf numFmtId="0" fontId="27" fillId="52" borderId="394" applyNumberFormat="0" applyFont="0" applyAlignment="0" applyProtection="0"/>
    <xf numFmtId="0" fontId="19" fillId="52" borderId="394" applyNumberFormat="0" applyFont="0" applyAlignment="0" applyProtection="0"/>
    <xf numFmtId="0" fontId="49" fillId="49" borderId="395" applyNumberFormat="0" applyAlignment="0" applyProtection="0"/>
    <xf numFmtId="0" fontId="52" fillId="0" borderId="396" applyNumberFormat="0" applyFill="0" applyAlignment="0" applyProtection="0"/>
    <xf numFmtId="0" fontId="33" fillId="49" borderId="393" applyNumberFormat="0" applyAlignment="0" applyProtection="0"/>
    <xf numFmtId="0" fontId="45" fillId="36" borderId="393" applyNumberFormat="0" applyAlignment="0" applyProtection="0"/>
    <xf numFmtId="0" fontId="27" fillId="52" borderId="394" applyNumberFormat="0" applyFont="0" applyAlignment="0" applyProtection="0"/>
    <xf numFmtId="0" fontId="49" fillId="49" borderId="395" applyNumberFormat="0" applyAlignment="0" applyProtection="0"/>
    <xf numFmtId="0" fontId="52" fillId="0" borderId="396" applyNumberFormat="0" applyFill="0" applyAlignment="0" applyProtection="0"/>
    <xf numFmtId="0" fontId="33" fillId="49" borderId="393" applyNumberFormat="0" applyAlignment="0" applyProtection="0"/>
    <xf numFmtId="4" fontId="18" fillId="25" borderId="397">
      <alignment horizontal="right" vertical="center"/>
    </xf>
    <xf numFmtId="0" fontId="45" fillId="36" borderId="393" applyNumberFormat="0" applyAlignment="0" applyProtection="0"/>
    <xf numFmtId="0" fontId="49" fillId="49" borderId="395" applyNumberFormat="0" applyAlignment="0" applyProtection="0"/>
    <xf numFmtId="0" fontId="52" fillId="0" borderId="396" applyNumberFormat="0" applyFill="0" applyAlignment="0" applyProtection="0"/>
    <xf numFmtId="0" fontId="30" fillId="49" borderId="395" applyNumberFormat="0" applyAlignment="0" applyProtection="0"/>
    <xf numFmtId="0" fontId="32" fillId="49" borderId="393" applyNumberFormat="0" applyAlignment="0" applyProtection="0"/>
    <xf numFmtId="0" fontId="37" fillId="0" borderId="396" applyNumberFormat="0" applyFill="0" applyAlignment="0" applyProtection="0"/>
    <xf numFmtId="49" fontId="21" fillId="0" borderId="397" applyNumberFormat="0" applyFont="0" applyFill="0" applyBorder="0" applyProtection="0">
      <alignment horizontal="left" vertical="center" indent="2"/>
    </xf>
    <xf numFmtId="0" fontId="18" fillId="25" borderId="397">
      <alignment horizontal="right" vertical="center"/>
    </xf>
    <xf numFmtId="4" fontId="18" fillId="25" borderId="397">
      <alignment horizontal="right" vertical="center"/>
    </xf>
    <xf numFmtId="0" fontId="23" fillId="25" borderId="397">
      <alignment horizontal="right" vertical="center"/>
    </xf>
    <xf numFmtId="4" fontId="23" fillId="25" borderId="397">
      <alignment horizontal="right" vertical="center"/>
    </xf>
    <xf numFmtId="0" fontId="18" fillId="27" borderId="397">
      <alignment horizontal="right" vertical="center"/>
    </xf>
    <xf numFmtId="4" fontId="18" fillId="27" borderId="397">
      <alignment horizontal="right" vertical="center"/>
    </xf>
    <xf numFmtId="0" fontId="18" fillId="27" borderId="397">
      <alignment horizontal="right" vertical="center"/>
    </xf>
    <xf numFmtId="4" fontId="18" fillId="27" borderId="397">
      <alignment horizontal="right" vertical="center"/>
    </xf>
    <xf numFmtId="0" fontId="36" fillId="36" borderId="393" applyNumberFormat="0" applyAlignment="0" applyProtection="0"/>
    <xf numFmtId="0" fontId="21" fillId="0" borderId="397">
      <alignment horizontal="right" vertical="center"/>
    </xf>
    <xf numFmtId="4" fontId="21" fillId="0" borderId="397">
      <alignment horizontal="right" vertical="center"/>
    </xf>
    <xf numFmtId="4" fontId="21" fillId="0" borderId="397" applyFill="0" applyBorder="0" applyProtection="0">
      <alignment horizontal="right" vertical="center"/>
    </xf>
    <xf numFmtId="49" fontId="20" fillId="0" borderId="397" applyNumberFormat="0" applyFill="0" applyBorder="0" applyProtection="0">
      <alignment horizontal="left" vertical="center"/>
    </xf>
    <xf numFmtId="0" fontId="21" fillId="0" borderId="397" applyNumberFormat="0" applyFill="0" applyAlignment="0" applyProtection="0"/>
    <xf numFmtId="167" fontId="21" fillId="53" borderId="397" applyNumberFormat="0" applyFont="0" applyBorder="0" applyAlignment="0" applyProtection="0">
      <alignment horizontal="right" vertical="center"/>
    </xf>
    <xf numFmtId="0" fontId="21" fillId="26" borderId="397"/>
    <xf numFmtId="4" fontId="21" fillId="26" borderId="397"/>
    <xf numFmtId="4" fontId="18" fillId="27" borderId="397">
      <alignment horizontal="right" vertical="center"/>
    </xf>
    <xf numFmtId="0" fontId="21" fillId="26" borderId="397"/>
    <xf numFmtId="0" fontId="32" fillId="49" borderId="393" applyNumberFormat="0" applyAlignment="0" applyProtection="0"/>
    <xf numFmtId="0" fontId="18" fillId="25" borderId="397">
      <alignment horizontal="right" vertical="center"/>
    </xf>
    <xf numFmtId="0" fontId="21" fillId="0" borderId="397">
      <alignment horizontal="right" vertical="center"/>
    </xf>
    <xf numFmtId="0" fontId="52" fillId="0" borderId="396" applyNumberFormat="0" applyFill="0" applyAlignment="0" applyProtection="0"/>
    <xf numFmtId="0" fontId="21" fillId="25" borderId="398">
      <alignment horizontal="left" vertical="center"/>
    </xf>
    <xf numFmtId="0" fontId="45" fillId="36" borderId="393" applyNumberFormat="0" applyAlignment="0" applyProtection="0"/>
    <xf numFmtId="167" fontId="21" fillId="53" borderId="397" applyNumberFormat="0" applyFont="0" applyBorder="0" applyAlignment="0" applyProtection="0">
      <alignment horizontal="right" vertical="center"/>
    </xf>
    <xf numFmtId="0" fontId="27" fillId="52" borderId="394" applyNumberFormat="0" applyFont="0" applyAlignment="0" applyProtection="0"/>
    <xf numFmtId="0" fontId="21" fillId="0" borderId="400">
      <alignment horizontal="left" vertical="center" wrapText="1" indent="2"/>
    </xf>
    <xf numFmtId="4" fontId="21" fillId="26" borderId="397"/>
    <xf numFmtId="49" fontId="20" fillId="0" borderId="397" applyNumberFormat="0" applyFill="0" applyBorder="0" applyProtection="0">
      <alignment horizontal="left" vertical="center"/>
    </xf>
    <xf numFmtId="0" fontId="21" fillId="0" borderId="397">
      <alignment horizontal="right" vertical="center"/>
    </xf>
    <xf numFmtId="4" fontId="18" fillId="27" borderId="399">
      <alignment horizontal="right" vertical="center"/>
    </xf>
    <xf numFmtId="4" fontId="18" fillId="27" borderId="397">
      <alignment horizontal="right" vertical="center"/>
    </xf>
    <xf numFmtId="4" fontId="18" fillId="27" borderId="397">
      <alignment horizontal="right" vertical="center"/>
    </xf>
    <xf numFmtId="0" fontId="23" fillId="25" borderId="397">
      <alignment horizontal="right" vertical="center"/>
    </xf>
    <xf numFmtId="0" fontId="18" fillId="25" borderId="397">
      <alignment horizontal="right" vertical="center"/>
    </xf>
    <xf numFmtId="49" fontId="21" fillId="0" borderId="397" applyNumberFormat="0" applyFont="0" applyFill="0" applyBorder="0" applyProtection="0">
      <alignment horizontal="left" vertical="center" indent="2"/>
    </xf>
    <xf numFmtId="0" fontId="45" fillId="36" borderId="393" applyNumberFormat="0" applyAlignment="0" applyProtection="0"/>
    <xf numFmtId="0" fontId="30" fillId="49" borderId="395" applyNumberFormat="0" applyAlignment="0" applyProtection="0"/>
    <xf numFmtId="49" fontId="21" fillId="0" borderId="397" applyNumberFormat="0" applyFont="0" applyFill="0" applyBorder="0" applyProtection="0">
      <alignment horizontal="left" vertical="center" indent="2"/>
    </xf>
    <xf numFmtId="0" fontId="36" fillId="36" borderId="393" applyNumberFormat="0" applyAlignment="0" applyProtection="0"/>
    <xf numFmtId="4" fontId="21" fillId="0" borderId="397" applyFill="0" applyBorder="0" applyProtection="0">
      <alignment horizontal="right" vertical="center"/>
    </xf>
    <xf numFmtId="0" fontId="33" fillId="49" borderId="393" applyNumberFormat="0" applyAlignment="0" applyProtection="0"/>
    <xf numFmtId="0" fontId="52" fillId="0" borderId="396" applyNumberFormat="0" applyFill="0" applyAlignment="0" applyProtection="0"/>
    <xf numFmtId="0" fontId="49" fillId="49" borderId="395" applyNumberFormat="0" applyAlignment="0" applyProtection="0"/>
    <xf numFmtId="0" fontId="21" fillId="0" borderId="397" applyNumberFormat="0" applyFill="0" applyAlignment="0" applyProtection="0"/>
    <xf numFmtId="4" fontId="21" fillId="0" borderId="397">
      <alignment horizontal="right" vertical="center"/>
    </xf>
    <xf numFmtId="0" fontId="21" fillId="0" borderId="397">
      <alignment horizontal="right" vertical="center"/>
    </xf>
    <xf numFmtId="0" fontId="45" fillId="36" borderId="393" applyNumberFormat="0" applyAlignment="0" applyProtection="0"/>
    <xf numFmtId="0" fontId="30" fillId="49" borderId="395" applyNumberFormat="0" applyAlignment="0" applyProtection="0"/>
    <xf numFmtId="0" fontId="32" fillId="49" borderId="393" applyNumberFormat="0" applyAlignment="0" applyProtection="0"/>
    <xf numFmtId="0" fontId="21" fillId="27" borderId="400">
      <alignment horizontal="left" vertical="center" wrapText="1" indent="2"/>
    </xf>
    <xf numFmtId="0" fontId="33" fillId="49" borderId="393" applyNumberFormat="0" applyAlignment="0" applyProtection="0"/>
    <xf numFmtId="0" fontId="33" fillId="49" borderId="393" applyNumberFormat="0" applyAlignment="0" applyProtection="0"/>
    <xf numFmtId="4" fontId="18" fillId="27" borderId="398">
      <alignment horizontal="right" vertical="center"/>
    </xf>
    <xf numFmtId="0" fontId="18" fillId="27" borderId="398">
      <alignment horizontal="right" vertical="center"/>
    </xf>
    <xf numFmtId="0" fontId="18" fillId="27" borderId="397">
      <alignment horizontal="right" vertical="center"/>
    </xf>
    <xf numFmtId="4" fontId="23" fillId="25" borderId="397">
      <alignment horizontal="right" vertical="center"/>
    </xf>
    <xf numFmtId="0" fontId="36" fillId="36" borderId="393" applyNumberFormat="0" applyAlignment="0" applyProtection="0"/>
    <xf numFmtId="0" fontId="37" fillId="0" borderId="396" applyNumberFormat="0" applyFill="0" applyAlignment="0" applyProtection="0"/>
    <xf numFmtId="0" fontId="52" fillId="0" borderId="396" applyNumberFormat="0" applyFill="0" applyAlignment="0" applyProtection="0"/>
    <xf numFmtId="0" fontId="27" fillId="52" borderId="394" applyNumberFormat="0" applyFont="0" applyAlignment="0" applyProtection="0"/>
    <xf numFmtId="0" fontId="45" fillId="36" borderId="393" applyNumberFormat="0" applyAlignment="0" applyProtection="0"/>
    <xf numFmtId="49" fontId="20" fillId="0" borderId="397" applyNumberFormat="0" applyFill="0" applyBorder="0" applyProtection="0">
      <alignment horizontal="left" vertical="center"/>
    </xf>
    <xf numFmtId="0" fontId="21" fillId="27" borderId="400">
      <alignment horizontal="left" vertical="center" wrapText="1" indent="2"/>
    </xf>
    <xf numFmtId="0" fontId="33" fillId="49" borderId="393" applyNumberFormat="0" applyAlignment="0" applyProtection="0"/>
    <xf numFmtId="0" fontId="21" fillId="0" borderId="400">
      <alignment horizontal="left" vertical="center" wrapText="1" indent="2"/>
    </xf>
    <xf numFmtId="0" fontId="27" fillId="52" borderId="394" applyNumberFormat="0" applyFont="0" applyAlignment="0" applyProtection="0"/>
    <xf numFmtId="0" fontId="19" fillId="52" borderId="394" applyNumberFormat="0" applyFont="0" applyAlignment="0" applyProtection="0"/>
    <xf numFmtId="0" fontId="49" fillId="49" borderId="395" applyNumberFormat="0" applyAlignment="0" applyProtection="0"/>
    <xf numFmtId="0" fontId="52" fillId="0" borderId="396" applyNumberFormat="0" applyFill="0" applyAlignment="0" applyProtection="0"/>
    <xf numFmtId="4" fontId="21" fillId="26" borderId="397"/>
    <xf numFmtId="0" fontId="18" fillId="27" borderId="397">
      <alignment horizontal="right" vertical="center"/>
    </xf>
    <xf numFmtId="0" fontId="52" fillId="0" borderId="396" applyNumberFormat="0" applyFill="0" applyAlignment="0" applyProtection="0"/>
    <xf numFmtId="4" fontId="18" fillId="27" borderId="399">
      <alignment horizontal="right" vertical="center"/>
    </xf>
    <xf numFmtId="0" fontId="32" fillId="49" borderId="393" applyNumberFormat="0" applyAlignment="0" applyProtection="0"/>
    <xf numFmtId="0" fontId="18" fillId="27" borderId="398">
      <alignment horizontal="right" vertical="center"/>
    </xf>
    <xf numFmtId="0" fontId="33" fillId="49" borderId="393" applyNumberFormat="0" applyAlignment="0" applyProtection="0"/>
    <xf numFmtId="0" fontId="37" fillId="0" borderId="396" applyNumberFormat="0" applyFill="0" applyAlignment="0" applyProtection="0"/>
    <xf numFmtId="0" fontId="27" fillId="52" borderId="394" applyNumberFormat="0" applyFont="0" applyAlignment="0" applyProtection="0"/>
    <xf numFmtId="4" fontId="18" fillId="27" borderId="398">
      <alignment horizontal="right" vertical="center"/>
    </xf>
    <xf numFmtId="0" fontId="21" fillId="27" borderId="400">
      <alignment horizontal="left" vertical="center" wrapText="1" indent="2"/>
    </xf>
    <xf numFmtId="0" fontId="21" fillId="26" borderId="397"/>
    <xf numFmtId="167" fontId="21" fillId="53" borderId="397" applyNumberFormat="0" applyFont="0" applyBorder="0" applyAlignment="0" applyProtection="0">
      <alignment horizontal="right" vertical="center"/>
    </xf>
    <xf numFmtId="0" fontId="21" fillId="0" borderId="397" applyNumberFormat="0" applyFill="0" applyAlignment="0" applyProtection="0"/>
    <xf numFmtId="4" fontId="21" fillId="0" borderId="397" applyFill="0" applyBorder="0" applyProtection="0">
      <alignment horizontal="right" vertical="center"/>
    </xf>
    <xf numFmtId="4" fontId="18" fillId="25" borderId="397">
      <alignment horizontal="right" vertical="center"/>
    </xf>
    <xf numFmtId="0" fontId="37" fillId="0" borderId="396" applyNumberFormat="0" applyFill="0" applyAlignment="0" applyProtection="0"/>
    <xf numFmtId="49" fontId="20" fillId="0" borderId="397" applyNumberFormat="0" applyFill="0" applyBorder="0" applyProtection="0">
      <alignment horizontal="left" vertical="center"/>
    </xf>
    <xf numFmtId="49" fontId="21" fillId="0" borderId="398" applyNumberFormat="0" applyFont="0" applyFill="0" applyBorder="0" applyProtection="0">
      <alignment horizontal="left" vertical="center" indent="5"/>
    </xf>
    <xf numFmtId="0" fontId="21" fillId="25" borderId="398">
      <alignment horizontal="left" vertical="center"/>
    </xf>
    <xf numFmtId="0" fontId="33" fillId="49" borderId="393" applyNumberFormat="0" applyAlignment="0" applyProtection="0"/>
    <xf numFmtId="4" fontId="18" fillId="27" borderId="399">
      <alignment horizontal="right" vertical="center"/>
    </xf>
    <xf numFmtId="0" fontId="45" fillId="36" borderId="393" applyNumberFormat="0" applyAlignment="0" applyProtection="0"/>
    <xf numFmtId="0" fontId="45" fillId="36" borderId="393" applyNumberFormat="0" applyAlignment="0" applyProtection="0"/>
    <xf numFmtId="0" fontId="27" fillId="52" borderId="394" applyNumberFormat="0" applyFont="0" applyAlignment="0" applyProtection="0"/>
    <xf numFmtId="0" fontId="49" fillId="49" borderId="395" applyNumberFormat="0" applyAlignment="0" applyProtection="0"/>
    <xf numFmtId="0" fontId="52" fillId="0" borderId="396" applyNumberFormat="0" applyFill="0" applyAlignment="0" applyProtection="0"/>
    <xf numFmtId="0" fontId="18" fillId="27" borderId="397">
      <alignment horizontal="right" vertical="center"/>
    </xf>
    <xf numFmtId="0" fontId="19" fillId="52" borderId="394" applyNumberFormat="0" applyFont="0" applyAlignment="0" applyProtection="0"/>
    <xf numFmtId="4" fontId="21" fillId="0" borderId="397">
      <alignment horizontal="right" vertical="center"/>
    </xf>
    <xf numFmtId="0" fontId="52" fillId="0" borderId="396" applyNumberFormat="0" applyFill="0" applyAlignment="0" applyProtection="0"/>
    <xf numFmtId="0" fontId="18" fillId="27" borderId="397">
      <alignment horizontal="right" vertical="center"/>
    </xf>
    <xf numFmtId="0" fontId="18" fillId="27" borderId="397">
      <alignment horizontal="right" vertical="center"/>
    </xf>
    <xf numFmtId="4" fontId="23" fillId="25" borderId="397">
      <alignment horizontal="right" vertical="center"/>
    </xf>
    <xf numFmtId="0" fontId="18" fillId="25" borderId="397">
      <alignment horizontal="right" vertical="center"/>
    </xf>
    <xf numFmtId="4" fontId="18" fillId="25" borderId="397">
      <alignment horizontal="right" vertical="center"/>
    </xf>
    <xf numFmtId="0" fontId="23" fillId="25" borderId="397">
      <alignment horizontal="right" vertical="center"/>
    </xf>
    <xf numFmtId="4" fontId="23" fillId="25" borderId="397">
      <alignment horizontal="right" vertical="center"/>
    </xf>
    <xf numFmtId="0" fontId="18" fillId="27" borderId="397">
      <alignment horizontal="right" vertical="center"/>
    </xf>
    <xf numFmtId="4" fontId="18" fillId="27" borderId="397">
      <alignment horizontal="right" vertical="center"/>
    </xf>
    <xf numFmtId="0" fontId="18" fillId="27" borderId="397">
      <alignment horizontal="right" vertical="center"/>
    </xf>
    <xf numFmtId="4" fontId="18" fillId="27" borderId="397">
      <alignment horizontal="right" vertical="center"/>
    </xf>
    <xf numFmtId="0" fontId="18" fillId="27" borderId="398">
      <alignment horizontal="right" vertical="center"/>
    </xf>
    <xf numFmtId="4" fontId="18" fillId="27" borderId="398">
      <alignment horizontal="right" vertical="center"/>
    </xf>
    <xf numFmtId="0" fontId="18" fillId="27" borderId="399">
      <alignment horizontal="right" vertical="center"/>
    </xf>
    <xf numFmtId="4" fontId="18" fillId="27" borderId="399">
      <alignment horizontal="right" vertical="center"/>
    </xf>
    <xf numFmtId="0" fontId="33" fillId="49" borderId="393" applyNumberFormat="0" applyAlignment="0" applyProtection="0"/>
    <xf numFmtId="0" fontId="21" fillId="27" borderId="400">
      <alignment horizontal="left" vertical="center" wrapText="1" indent="2"/>
    </xf>
    <xf numFmtId="0" fontId="21" fillId="0" borderId="400">
      <alignment horizontal="left" vertical="center" wrapText="1" indent="2"/>
    </xf>
    <xf numFmtId="0" fontId="21" fillId="25" borderId="398">
      <alignment horizontal="left" vertical="center"/>
    </xf>
    <xf numFmtId="0" fontId="45" fillId="36" borderId="393" applyNumberFormat="0" applyAlignment="0" applyProtection="0"/>
    <xf numFmtId="0" fontId="21" fillId="0" borderId="397">
      <alignment horizontal="right" vertical="center"/>
    </xf>
    <xf numFmtId="4" fontId="21" fillId="0" borderId="397">
      <alignment horizontal="right" vertical="center"/>
    </xf>
    <xf numFmtId="0" fontId="21" fillId="0" borderId="397" applyNumberFormat="0" applyFill="0" applyAlignment="0" applyProtection="0"/>
    <xf numFmtId="0" fontId="49" fillId="49" borderId="395" applyNumberFormat="0" applyAlignment="0" applyProtection="0"/>
    <xf numFmtId="167" fontId="21" fillId="53" borderId="397" applyNumberFormat="0" applyFont="0" applyBorder="0" applyAlignment="0" applyProtection="0">
      <alignment horizontal="right" vertical="center"/>
    </xf>
    <xf numFmtId="0" fontId="21" fillId="26" borderId="397"/>
    <xf numFmtId="4" fontId="21" fillId="26" borderId="397"/>
    <xf numFmtId="0" fontId="52" fillId="0" borderId="396" applyNumberFormat="0" applyFill="0" applyAlignment="0" applyProtection="0"/>
    <xf numFmtId="0" fontId="19" fillId="52" borderId="394" applyNumberFormat="0" applyFont="0" applyAlignment="0" applyProtection="0"/>
    <xf numFmtId="0" fontId="27" fillId="52" borderId="394" applyNumberFormat="0" applyFont="0" applyAlignment="0" applyProtection="0"/>
    <xf numFmtId="0" fontId="21" fillId="0" borderId="397" applyNumberFormat="0" applyFill="0" applyAlignment="0" applyProtection="0"/>
    <xf numFmtId="0" fontId="37" fillId="0" borderId="396" applyNumberFormat="0" applyFill="0" applyAlignment="0" applyProtection="0"/>
    <xf numFmtId="0" fontId="52" fillId="0" borderId="396" applyNumberFormat="0" applyFill="0" applyAlignment="0" applyProtection="0"/>
    <xf numFmtId="0" fontId="36" fillId="36" borderId="393" applyNumberFormat="0" applyAlignment="0" applyProtection="0"/>
    <xf numFmtId="0" fontId="33" fillId="49" borderId="393" applyNumberFormat="0" applyAlignment="0" applyProtection="0"/>
    <xf numFmtId="4" fontId="23" fillId="25" borderId="397">
      <alignment horizontal="right" vertical="center"/>
    </xf>
    <xf numFmtId="0" fontId="18" fillId="25" borderId="397">
      <alignment horizontal="right" vertical="center"/>
    </xf>
    <xf numFmtId="167" fontId="21" fillId="53" borderId="397" applyNumberFormat="0" applyFont="0" applyBorder="0" applyAlignment="0" applyProtection="0">
      <alignment horizontal="right" vertical="center"/>
    </xf>
    <xf numFmtId="0" fontId="37" fillId="0" borderId="396" applyNumberFormat="0" applyFill="0" applyAlignment="0" applyProtection="0"/>
    <xf numFmtId="49" fontId="21" fillId="0" borderId="397" applyNumberFormat="0" applyFont="0" applyFill="0" applyBorder="0" applyProtection="0">
      <alignment horizontal="left" vertical="center" indent="2"/>
    </xf>
    <xf numFmtId="49" fontId="21" fillId="0" borderId="398" applyNumberFormat="0" applyFont="0" applyFill="0" applyBorder="0" applyProtection="0">
      <alignment horizontal="left" vertical="center" indent="5"/>
    </xf>
    <xf numFmtId="49" fontId="21" fillId="0" borderId="397" applyNumberFormat="0" applyFont="0" applyFill="0" applyBorder="0" applyProtection="0">
      <alignment horizontal="left" vertical="center" indent="2"/>
    </xf>
    <xf numFmtId="4" fontId="21" fillId="0" borderId="397" applyFill="0" applyBorder="0" applyProtection="0">
      <alignment horizontal="right" vertical="center"/>
    </xf>
    <xf numFmtId="49" fontId="20" fillId="0" borderId="397" applyNumberFormat="0" applyFill="0" applyBorder="0" applyProtection="0">
      <alignment horizontal="left" vertical="center"/>
    </xf>
    <xf numFmtId="0" fontId="21" fillId="0" borderId="400">
      <alignment horizontal="left" vertical="center" wrapText="1" indent="2"/>
    </xf>
    <xf numFmtId="0" fontId="49" fillId="49" borderId="395" applyNumberFormat="0" applyAlignment="0" applyProtection="0"/>
    <xf numFmtId="0" fontId="18" fillId="27" borderId="399">
      <alignment horizontal="right" vertical="center"/>
    </xf>
    <xf numFmtId="0" fontId="36" fillId="36" borderId="393" applyNumberFormat="0" applyAlignment="0" applyProtection="0"/>
    <xf numFmtId="0" fontId="18" fillId="27" borderId="399">
      <alignment horizontal="right" vertical="center"/>
    </xf>
    <xf numFmtId="4" fontId="18" fillId="27" borderId="397">
      <alignment horizontal="right" vertical="center"/>
    </xf>
    <xf numFmtId="0" fontId="18" fillId="27" borderId="397">
      <alignment horizontal="right" vertical="center"/>
    </xf>
    <xf numFmtId="0" fontId="30" fillId="49" borderId="395" applyNumberFormat="0" applyAlignment="0" applyProtection="0"/>
    <xf numFmtId="0" fontId="32" fillId="49" borderId="393" applyNumberFormat="0" applyAlignment="0" applyProtection="0"/>
    <xf numFmtId="0" fontId="37" fillId="0" borderId="396" applyNumberFormat="0" applyFill="0" applyAlignment="0" applyProtection="0"/>
    <xf numFmtId="0" fontId="21" fillId="26" borderId="397"/>
    <xf numFmtId="4" fontId="21" fillId="26" borderId="397"/>
    <xf numFmtId="4" fontId="18" fillId="27" borderId="397">
      <alignment horizontal="right" vertical="center"/>
    </xf>
    <xf numFmtId="0" fontId="23" fillId="25" borderId="397">
      <alignment horizontal="right" vertical="center"/>
    </xf>
    <xf numFmtId="0" fontId="36" fillId="36" borderId="393" applyNumberFormat="0" applyAlignment="0" applyProtection="0"/>
    <xf numFmtId="0" fontId="33" fillId="49" borderId="393" applyNumberFormat="0" applyAlignment="0" applyProtection="0"/>
    <xf numFmtId="4" fontId="21" fillId="0" borderId="397">
      <alignment horizontal="right" vertical="center"/>
    </xf>
    <xf numFmtId="0" fontId="21" fillId="27" borderId="400">
      <alignment horizontal="left" vertical="center" wrapText="1" indent="2"/>
    </xf>
    <xf numFmtId="0" fontId="21" fillId="0" borderId="400">
      <alignment horizontal="left" vertical="center" wrapText="1" indent="2"/>
    </xf>
    <xf numFmtId="0" fontId="49" fillId="49" borderId="395" applyNumberFormat="0" applyAlignment="0" applyProtection="0"/>
    <xf numFmtId="0" fontId="45" fillId="36" borderId="393" applyNumberFormat="0" applyAlignment="0" applyProtection="0"/>
    <xf numFmtId="0" fontId="32" fillId="49" borderId="393" applyNumberFormat="0" applyAlignment="0" applyProtection="0"/>
    <xf numFmtId="0" fontId="30" fillId="49" borderId="395" applyNumberFormat="0" applyAlignment="0" applyProtection="0"/>
    <xf numFmtId="0" fontId="18" fillId="27" borderId="399">
      <alignment horizontal="right" vertical="center"/>
    </xf>
    <xf numFmtId="0" fontId="23" fillId="25" borderId="397">
      <alignment horizontal="right" vertical="center"/>
    </xf>
    <xf numFmtId="4" fontId="18" fillId="25" borderId="397">
      <alignment horizontal="right" vertical="center"/>
    </xf>
    <xf numFmtId="4" fontId="18" fillId="27" borderId="397">
      <alignment horizontal="right" vertical="center"/>
    </xf>
    <xf numFmtId="49" fontId="21" fillId="0" borderId="398" applyNumberFormat="0" applyFont="0" applyFill="0" applyBorder="0" applyProtection="0">
      <alignment horizontal="left" vertical="center" indent="5"/>
    </xf>
    <xf numFmtId="4" fontId="21" fillId="0" borderId="397" applyFill="0" applyBorder="0" applyProtection="0">
      <alignment horizontal="right" vertical="center"/>
    </xf>
    <xf numFmtId="4" fontId="18" fillId="25" borderId="397">
      <alignment horizontal="right" vertical="center"/>
    </xf>
    <xf numFmtId="0" fontId="45" fillId="36" borderId="393" applyNumberFormat="0" applyAlignment="0" applyProtection="0"/>
    <xf numFmtId="0" fontId="36" fillId="36" borderId="393" applyNumberFormat="0" applyAlignment="0" applyProtection="0"/>
    <xf numFmtId="0" fontId="32" fillId="49" borderId="393" applyNumberFormat="0" applyAlignment="0" applyProtection="0"/>
    <xf numFmtId="0" fontId="21" fillId="27" borderId="400">
      <alignment horizontal="left" vertical="center" wrapText="1" indent="2"/>
    </xf>
    <xf numFmtId="0" fontId="21" fillId="0" borderId="400">
      <alignment horizontal="left" vertical="center" wrapText="1" indent="2"/>
    </xf>
    <xf numFmtId="0" fontId="21" fillId="27" borderId="400">
      <alignment horizontal="left" vertical="center" wrapText="1" indent="2"/>
    </xf>
    <xf numFmtId="4" fontId="18" fillId="27" borderId="397">
      <alignment horizontal="right" vertical="center"/>
    </xf>
    <xf numFmtId="0" fontId="21" fillId="26" borderId="397"/>
    <xf numFmtId="0" fontId="32" fillId="49" borderId="393" applyNumberFormat="0" applyAlignment="0" applyProtection="0"/>
    <xf numFmtId="0" fontId="18" fillId="25" borderId="397">
      <alignment horizontal="right" vertical="center"/>
    </xf>
    <xf numFmtId="0" fontId="21" fillId="0" borderId="397">
      <alignment horizontal="right" vertical="center"/>
    </xf>
    <xf numFmtId="0" fontId="52" fillId="0" borderId="396" applyNumberFormat="0" applyFill="0" applyAlignment="0" applyProtection="0"/>
    <xf numFmtId="0" fontId="21" fillId="25" borderId="398">
      <alignment horizontal="left" vertical="center"/>
    </xf>
    <xf numFmtId="0" fontId="45" fillId="36" borderId="393" applyNumberFormat="0" applyAlignment="0" applyProtection="0"/>
    <xf numFmtId="167" fontId="21" fillId="53" borderId="397" applyNumberFormat="0" applyFont="0" applyBorder="0" applyAlignment="0" applyProtection="0">
      <alignment horizontal="right" vertical="center"/>
    </xf>
    <xf numFmtId="0" fontId="27" fillId="52" borderId="394" applyNumberFormat="0" applyFont="0" applyAlignment="0" applyProtection="0"/>
    <xf numFmtId="0" fontId="21" fillId="0" borderId="400">
      <alignment horizontal="left" vertical="center" wrapText="1" indent="2"/>
    </xf>
    <xf numFmtId="4" fontId="21" fillId="26" borderId="397"/>
    <xf numFmtId="49" fontId="20" fillId="0" borderId="397" applyNumberFormat="0" applyFill="0" applyBorder="0" applyProtection="0">
      <alignment horizontal="left" vertical="center"/>
    </xf>
    <xf numFmtId="0" fontId="21" fillId="0" borderId="397">
      <alignment horizontal="right" vertical="center"/>
    </xf>
    <xf numFmtId="4" fontId="18" fillId="27" borderId="399">
      <alignment horizontal="right" vertical="center"/>
    </xf>
    <xf numFmtId="4" fontId="18" fillId="27" borderId="397">
      <alignment horizontal="right" vertical="center"/>
    </xf>
    <xf numFmtId="4" fontId="18" fillId="27" borderId="397">
      <alignment horizontal="right" vertical="center"/>
    </xf>
    <xf numFmtId="0" fontId="23" fillId="25" borderId="397">
      <alignment horizontal="right" vertical="center"/>
    </xf>
    <xf numFmtId="0" fontId="18" fillId="25" borderId="397">
      <alignment horizontal="right" vertical="center"/>
    </xf>
    <xf numFmtId="49" fontId="21" fillId="0" borderId="397" applyNumberFormat="0" applyFont="0" applyFill="0" applyBorder="0" applyProtection="0">
      <alignment horizontal="left" vertical="center" indent="2"/>
    </xf>
    <xf numFmtId="0" fontId="45" fillId="36" borderId="393" applyNumberFormat="0" applyAlignment="0" applyProtection="0"/>
    <xf numFmtId="0" fontId="30" fillId="49" borderId="395" applyNumberFormat="0" applyAlignment="0" applyProtection="0"/>
    <xf numFmtId="49" fontId="21" fillId="0" borderId="397" applyNumberFormat="0" applyFont="0" applyFill="0" applyBorder="0" applyProtection="0">
      <alignment horizontal="left" vertical="center" indent="2"/>
    </xf>
    <xf numFmtId="0" fontId="36" fillId="36" borderId="393" applyNumberFormat="0" applyAlignment="0" applyProtection="0"/>
    <xf numFmtId="4" fontId="21" fillId="0" borderId="397" applyFill="0" applyBorder="0" applyProtection="0">
      <alignment horizontal="right" vertical="center"/>
    </xf>
    <xf numFmtId="0" fontId="33" fillId="49" borderId="393" applyNumberFormat="0" applyAlignment="0" applyProtection="0"/>
    <xf numFmtId="0" fontId="52" fillId="0" borderId="396" applyNumberFormat="0" applyFill="0" applyAlignment="0" applyProtection="0"/>
    <xf numFmtId="0" fontId="49" fillId="49" borderId="395" applyNumberFormat="0" applyAlignment="0" applyProtection="0"/>
    <xf numFmtId="0" fontId="21" fillId="0" borderId="397" applyNumberFormat="0" applyFill="0" applyAlignment="0" applyProtection="0"/>
    <xf numFmtId="4" fontId="21" fillId="0" borderId="397">
      <alignment horizontal="right" vertical="center"/>
    </xf>
    <xf numFmtId="0" fontId="21" fillId="0" borderId="397">
      <alignment horizontal="right" vertical="center"/>
    </xf>
    <xf numFmtId="0" fontId="45" fillId="36" borderId="393" applyNumberFormat="0" applyAlignment="0" applyProtection="0"/>
    <xf numFmtId="0" fontId="30" fillId="49" borderId="395" applyNumberFormat="0" applyAlignment="0" applyProtection="0"/>
    <xf numFmtId="0" fontId="32" fillId="49" borderId="393" applyNumberFormat="0" applyAlignment="0" applyProtection="0"/>
    <xf numFmtId="0" fontId="21" fillId="27" borderId="400">
      <alignment horizontal="left" vertical="center" wrapText="1" indent="2"/>
    </xf>
    <xf numFmtId="0" fontId="33" fillId="49" borderId="393" applyNumberFormat="0" applyAlignment="0" applyProtection="0"/>
    <xf numFmtId="0" fontId="33" fillId="49" borderId="393" applyNumberFormat="0" applyAlignment="0" applyProtection="0"/>
    <xf numFmtId="4" fontId="18" fillId="27" borderId="398">
      <alignment horizontal="right" vertical="center"/>
    </xf>
    <xf numFmtId="0" fontId="18" fillId="27" borderId="398">
      <alignment horizontal="right" vertical="center"/>
    </xf>
    <xf numFmtId="0" fontId="18" fillId="27" borderId="397">
      <alignment horizontal="right" vertical="center"/>
    </xf>
    <xf numFmtId="4" fontId="23" fillId="25" borderId="397">
      <alignment horizontal="right" vertical="center"/>
    </xf>
    <xf numFmtId="0" fontId="36" fillId="36" borderId="393" applyNumberFormat="0" applyAlignment="0" applyProtection="0"/>
    <xf numFmtId="0" fontId="37" fillId="0" borderId="396" applyNumberFormat="0" applyFill="0" applyAlignment="0" applyProtection="0"/>
    <xf numFmtId="0" fontId="52" fillId="0" borderId="396" applyNumberFormat="0" applyFill="0" applyAlignment="0" applyProtection="0"/>
    <xf numFmtId="0" fontId="27" fillId="52" borderId="394" applyNumberFormat="0" applyFont="0" applyAlignment="0" applyProtection="0"/>
    <xf numFmtId="0" fontId="45" fillId="36" borderId="393" applyNumberFormat="0" applyAlignment="0" applyProtection="0"/>
    <xf numFmtId="49" fontId="20" fillId="0" borderId="397" applyNumberFormat="0" applyFill="0" applyBorder="0" applyProtection="0">
      <alignment horizontal="left" vertical="center"/>
    </xf>
    <xf numFmtId="0" fontId="21" fillId="27" borderId="400">
      <alignment horizontal="left" vertical="center" wrapText="1" indent="2"/>
    </xf>
    <xf numFmtId="0" fontId="33" fillId="49" borderId="393" applyNumberFormat="0" applyAlignment="0" applyProtection="0"/>
    <xf numFmtId="0" fontId="21" fillId="0" borderId="400">
      <alignment horizontal="left" vertical="center" wrapText="1" indent="2"/>
    </xf>
    <xf numFmtId="0" fontId="27" fillId="52" borderId="394" applyNumberFormat="0" applyFont="0" applyAlignment="0" applyProtection="0"/>
    <xf numFmtId="0" fontId="19" fillId="52" borderId="394" applyNumberFormat="0" applyFont="0" applyAlignment="0" applyProtection="0"/>
    <xf numFmtId="0" fontId="49" fillId="49" borderId="395" applyNumberFormat="0" applyAlignment="0" applyProtection="0"/>
    <xf numFmtId="0" fontId="52" fillId="0" borderId="396" applyNumberFormat="0" applyFill="0" applyAlignment="0" applyProtection="0"/>
    <xf numFmtId="4" fontId="21" fillId="26" borderId="397"/>
    <xf numFmtId="0" fontId="18" fillId="27" borderId="397">
      <alignment horizontal="right" vertical="center"/>
    </xf>
    <xf numFmtId="0" fontId="52" fillId="0" borderId="396" applyNumberFormat="0" applyFill="0" applyAlignment="0" applyProtection="0"/>
    <xf numFmtId="4" fontId="18" fillId="27" borderId="399">
      <alignment horizontal="right" vertical="center"/>
    </xf>
    <xf numFmtId="0" fontId="32" fillId="49" borderId="393" applyNumberFormat="0" applyAlignment="0" applyProtection="0"/>
    <xf numFmtId="0" fontId="18" fillId="27" borderId="398">
      <alignment horizontal="right" vertical="center"/>
    </xf>
    <xf numFmtId="0" fontId="33" fillId="49" borderId="393" applyNumberFormat="0" applyAlignment="0" applyProtection="0"/>
    <xf numFmtId="0" fontId="37" fillId="0" borderId="396" applyNumberFormat="0" applyFill="0" applyAlignment="0" applyProtection="0"/>
    <xf numFmtId="0" fontId="27" fillId="52" borderId="394" applyNumberFormat="0" applyFont="0" applyAlignment="0" applyProtection="0"/>
    <xf numFmtId="4" fontId="18" fillId="27" borderId="398">
      <alignment horizontal="right" vertical="center"/>
    </xf>
    <xf numFmtId="0" fontId="21" fillId="27" borderId="400">
      <alignment horizontal="left" vertical="center" wrapText="1" indent="2"/>
    </xf>
    <xf numFmtId="0" fontId="21" fillId="26" borderId="397"/>
    <xf numFmtId="167" fontId="21" fillId="53" borderId="397" applyNumberFormat="0" applyFont="0" applyBorder="0" applyAlignment="0" applyProtection="0">
      <alignment horizontal="right" vertical="center"/>
    </xf>
    <xf numFmtId="0" fontId="21" fillId="0" borderId="397" applyNumberFormat="0" applyFill="0" applyAlignment="0" applyProtection="0"/>
    <xf numFmtId="4" fontId="21" fillId="0" borderId="397" applyFill="0" applyBorder="0" applyProtection="0">
      <alignment horizontal="right" vertical="center"/>
    </xf>
    <xf numFmtId="4" fontId="18" fillId="25" borderId="397">
      <alignment horizontal="right" vertical="center"/>
    </xf>
    <xf numFmtId="0" fontId="37" fillId="0" borderId="396" applyNumberFormat="0" applyFill="0" applyAlignment="0" applyProtection="0"/>
    <xf numFmtId="49" fontId="20" fillId="0" borderId="397" applyNumberFormat="0" applyFill="0" applyBorder="0" applyProtection="0">
      <alignment horizontal="left" vertical="center"/>
    </xf>
    <xf numFmtId="49" fontId="21" fillId="0" borderId="398" applyNumberFormat="0" applyFont="0" applyFill="0" applyBorder="0" applyProtection="0">
      <alignment horizontal="left" vertical="center" indent="5"/>
    </xf>
    <xf numFmtId="0" fontId="21" fillId="25" borderId="398">
      <alignment horizontal="left" vertical="center"/>
    </xf>
    <xf numFmtId="0" fontId="33" fillId="49" borderId="393" applyNumberFormat="0" applyAlignment="0" applyProtection="0"/>
    <xf numFmtId="4" fontId="18" fillId="27" borderId="399">
      <alignment horizontal="right" vertical="center"/>
    </xf>
    <xf numFmtId="0" fontId="45" fillId="36" borderId="393" applyNumberFormat="0" applyAlignment="0" applyProtection="0"/>
    <xf numFmtId="0" fontId="45" fillId="36" borderId="393" applyNumberFormat="0" applyAlignment="0" applyProtection="0"/>
    <xf numFmtId="0" fontId="27" fillId="52" borderId="394" applyNumberFormat="0" applyFont="0" applyAlignment="0" applyProtection="0"/>
    <xf numFmtId="0" fontId="49" fillId="49" borderId="395" applyNumberFormat="0" applyAlignment="0" applyProtection="0"/>
    <xf numFmtId="0" fontId="52" fillId="0" borderId="396" applyNumberFormat="0" applyFill="0" applyAlignment="0" applyProtection="0"/>
    <xf numFmtId="0" fontId="18" fillId="27" borderId="397">
      <alignment horizontal="right" vertical="center"/>
    </xf>
    <xf numFmtId="0" fontId="19" fillId="52" borderId="394" applyNumberFormat="0" applyFont="0" applyAlignment="0" applyProtection="0"/>
    <xf numFmtId="4" fontId="21" fillId="0" borderId="397">
      <alignment horizontal="right" vertical="center"/>
    </xf>
    <xf numFmtId="0" fontId="52" fillId="0" borderId="396" applyNumberFormat="0" applyFill="0" applyAlignment="0" applyProtection="0"/>
    <xf numFmtId="0" fontId="18" fillId="27" borderId="397">
      <alignment horizontal="right" vertical="center"/>
    </xf>
    <xf numFmtId="0" fontId="18" fillId="27" borderId="397">
      <alignment horizontal="right" vertical="center"/>
    </xf>
    <xf numFmtId="4" fontId="23" fillId="25" borderId="397">
      <alignment horizontal="right" vertical="center"/>
    </xf>
    <xf numFmtId="0" fontId="18" fillId="25" borderId="397">
      <alignment horizontal="right" vertical="center"/>
    </xf>
    <xf numFmtId="4" fontId="18" fillId="25" borderId="397">
      <alignment horizontal="right" vertical="center"/>
    </xf>
    <xf numFmtId="0" fontId="23" fillId="25" borderId="397">
      <alignment horizontal="right" vertical="center"/>
    </xf>
    <xf numFmtId="4" fontId="23" fillId="25" borderId="397">
      <alignment horizontal="right" vertical="center"/>
    </xf>
    <xf numFmtId="0" fontId="18" fillId="27" borderId="397">
      <alignment horizontal="right" vertical="center"/>
    </xf>
    <xf numFmtId="4" fontId="18" fillId="27" borderId="397">
      <alignment horizontal="right" vertical="center"/>
    </xf>
    <xf numFmtId="0" fontId="18" fillId="27" borderId="397">
      <alignment horizontal="right" vertical="center"/>
    </xf>
    <xf numFmtId="4" fontId="18" fillId="27" borderId="397">
      <alignment horizontal="right" vertical="center"/>
    </xf>
    <xf numFmtId="0" fontId="18" fillId="27" borderId="398">
      <alignment horizontal="right" vertical="center"/>
    </xf>
    <xf numFmtId="4" fontId="18" fillId="27" borderId="398">
      <alignment horizontal="right" vertical="center"/>
    </xf>
    <xf numFmtId="0" fontId="18" fillId="27" borderId="399">
      <alignment horizontal="right" vertical="center"/>
    </xf>
    <xf numFmtId="4" fontId="18" fillId="27" borderId="399">
      <alignment horizontal="right" vertical="center"/>
    </xf>
    <xf numFmtId="0" fontId="33" fillId="49" borderId="393" applyNumberFormat="0" applyAlignment="0" applyProtection="0"/>
    <xf numFmtId="0" fontId="21" fillId="27" borderId="400">
      <alignment horizontal="left" vertical="center" wrapText="1" indent="2"/>
    </xf>
    <xf numFmtId="0" fontId="21" fillId="0" borderId="400">
      <alignment horizontal="left" vertical="center" wrapText="1" indent="2"/>
    </xf>
    <xf numFmtId="0" fontId="21" fillId="25" borderId="398">
      <alignment horizontal="left" vertical="center"/>
    </xf>
    <xf numFmtId="0" fontId="45" fillId="36" borderId="393" applyNumberFormat="0" applyAlignment="0" applyProtection="0"/>
    <xf numFmtId="0" fontId="21" fillId="0" borderId="397">
      <alignment horizontal="right" vertical="center"/>
    </xf>
    <xf numFmtId="4" fontId="21" fillId="0" borderId="397">
      <alignment horizontal="right" vertical="center"/>
    </xf>
    <xf numFmtId="0" fontId="21" fillId="0" borderId="397" applyNumberFormat="0" applyFill="0" applyAlignment="0" applyProtection="0"/>
    <xf numFmtId="0" fontId="49" fillId="49" borderId="395" applyNumberFormat="0" applyAlignment="0" applyProtection="0"/>
    <xf numFmtId="167" fontId="21" fillId="53" borderId="397" applyNumberFormat="0" applyFont="0" applyBorder="0" applyAlignment="0" applyProtection="0">
      <alignment horizontal="right" vertical="center"/>
    </xf>
    <xf numFmtId="0" fontId="21" fillId="26" borderId="397"/>
    <xf numFmtId="4" fontId="21" fillId="26" borderId="397"/>
    <xf numFmtId="0" fontId="52" fillId="0" borderId="396" applyNumberFormat="0" applyFill="0" applyAlignment="0" applyProtection="0"/>
    <xf numFmtId="0" fontId="19" fillId="52" borderId="394" applyNumberFormat="0" applyFont="0" applyAlignment="0" applyProtection="0"/>
    <xf numFmtId="0" fontId="27" fillId="52" borderId="394" applyNumberFormat="0" applyFont="0" applyAlignment="0" applyProtection="0"/>
    <xf numFmtId="0" fontId="21" fillId="0" borderId="397" applyNumberFormat="0" applyFill="0" applyAlignment="0" applyProtection="0"/>
    <xf numFmtId="0" fontId="37" fillId="0" borderId="396" applyNumberFormat="0" applyFill="0" applyAlignment="0" applyProtection="0"/>
    <xf numFmtId="0" fontId="52" fillId="0" borderId="396" applyNumberFormat="0" applyFill="0" applyAlignment="0" applyProtection="0"/>
    <xf numFmtId="0" fontId="36" fillId="36" borderId="393" applyNumberFormat="0" applyAlignment="0" applyProtection="0"/>
    <xf numFmtId="0" fontId="33" fillId="49" borderId="393" applyNumberFormat="0" applyAlignment="0" applyProtection="0"/>
    <xf numFmtId="4" fontId="23" fillId="25" borderId="397">
      <alignment horizontal="right" vertical="center"/>
    </xf>
    <xf numFmtId="0" fontId="18" fillId="25" borderId="397">
      <alignment horizontal="right" vertical="center"/>
    </xf>
    <xf numFmtId="167" fontId="21" fillId="53" borderId="397" applyNumberFormat="0" applyFont="0" applyBorder="0" applyAlignment="0" applyProtection="0">
      <alignment horizontal="right" vertical="center"/>
    </xf>
    <xf numFmtId="0" fontId="37" fillId="0" borderId="396" applyNumberFormat="0" applyFill="0" applyAlignment="0" applyProtection="0"/>
    <xf numFmtId="49" fontId="21" fillId="0" borderId="397" applyNumberFormat="0" applyFont="0" applyFill="0" applyBorder="0" applyProtection="0">
      <alignment horizontal="left" vertical="center" indent="2"/>
    </xf>
    <xf numFmtId="49" fontId="21" fillId="0" borderId="398" applyNumberFormat="0" applyFont="0" applyFill="0" applyBorder="0" applyProtection="0">
      <alignment horizontal="left" vertical="center" indent="5"/>
    </xf>
    <xf numFmtId="49" fontId="21" fillId="0" borderId="397" applyNumberFormat="0" applyFont="0" applyFill="0" applyBorder="0" applyProtection="0">
      <alignment horizontal="left" vertical="center" indent="2"/>
    </xf>
    <xf numFmtId="4" fontId="21" fillId="0" borderId="397" applyFill="0" applyBorder="0" applyProtection="0">
      <alignment horizontal="right" vertical="center"/>
    </xf>
    <xf numFmtId="49" fontId="20" fillId="0" borderId="397" applyNumberFormat="0" applyFill="0" applyBorder="0" applyProtection="0">
      <alignment horizontal="left" vertical="center"/>
    </xf>
    <xf numFmtId="0" fontId="21" fillId="0" borderId="400">
      <alignment horizontal="left" vertical="center" wrapText="1" indent="2"/>
    </xf>
    <xf numFmtId="0" fontId="49" fillId="49" borderId="395" applyNumberFormat="0" applyAlignment="0" applyProtection="0"/>
    <xf numFmtId="0" fontId="18" fillId="27" borderId="399">
      <alignment horizontal="right" vertical="center"/>
    </xf>
    <xf numFmtId="0" fontId="36" fillId="36" borderId="393" applyNumberFormat="0" applyAlignment="0" applyProtection="0"/>
    <xf numFmtId="0" fontId="18" fillId="27" borderId="399">
      <alignment horizontal="right" vertical="center"/>
    </xf>
    <xf numFmtId="4" fontId="18" fillId="27" borderId="397">
      <alignment horizontal="right" vertical="center"/>
    </xf>
    <xf numFmtId="0" fontId="18" fillId="27" borderId="397">
      <alignment horizontal="right" vertical="center"/>
    </xf>
    <xf numFmtId="0" fontId="30" fillId="49" borderId="395" applyNumberFormat="0" applyAlignment="0" applyProtection="0"/>
    <xf numFmtId="0" fontId="32" fillId="49" borderId="393" applyNumberFormat="0" applyAlignment="0" applyProtection="0"/>
    <xf numFmtId="0" fontId="37" fillId="0" borderId="396" applyNumberFormat="0" applyFill="0" applyAlignment="0" applyProtection="0"/>
    <xf numFmtId="0" fontId="21" fillId="26" borderId="397"/>
    <xf numFmtId="4" fontId="21" fillId="26" borderId="397"/>
    <xf numFmtId="4" fontId="18" fillId="27" borderId="397">
      <alignment horizontal="right" vertical="center"/>
    </xf>
    <xf numFmtId="0" fontId="23" fillId="25" borderId="397">
      <alignment horizontal="right" vertical="center"/>
    </xf>
    <xf numFmtId="0" fontId="36" fillId="36" borderId="393" applyNumberFormat="0" applyAlignment="0" applyProtection="0"/>
    <xf numFmtId="0" fontId="33" fillId="49" borderId="393" applyNumberFormat="0" applyAlignment="0" applyProtection="0"/>
    <xf numFmtId="4" fontId="21" fillId="0" borderId="397">
      <alignment horizontal="right" vertical="center"/>
    </xf>
    <xf numFmtId="0" fontId="21" fillId="27" borderId="400">
      <alignment horizontal="left" vertical="center" wrapText="1" indent="2"/>
    </xf>
    <xf numFmtId="0" fontId="21" fillId="0" borderId="400">
      <alignment horizontal="left" vertical="center" wrapText="1" indent="2"/>
    </xf>
    <xf numFmtId="0" fontId="49" fillId="49" borderId="395" applyNumberFormat="0" applyAlignment="0" applyProtection="0"/>
    <xf numFmtId="0" fontId="45" fillId="36" borderId="393" applyNumberFormat="0" applyAlignment="0" applyProtection="0"/>
    <xf numFmtId="0" fontId="32" fillId="49" borderId="393" applyNumberFormat="0" applyAlignment="0" applyProtection="0"/>
    <xf numFmtId="0" fontId="30" fillId="49" borderId="395" applyNumberFormat="0" applyAlignment="0" applyProtection="0"/>
    <xf numFmtId="0" fontId="18" fillId="27" borderId="399">
      <alignment horizontal="right" vertical="center"/>
    </xf>
    <xf numFmtId="0" fontId="23" fillId="25" borderId="397">
      <alignment horizontal="right" vertical="center"/>
    </xf>
    <xf numFmtId="4" fontId="18" fillId="25" borderId="397">
      <alignment horizontal="right" vertical="center"/>
    </xf>
    <xf numFmtId="4" fontId="18" fillId="27" borderId="397">
      <alignment horizontal="right" vertical="center"/>
    </xf>
    <xf numFmtId="49" fontId="21" fillId="0" borderId="398" applyNumberFormat="0" applyFont="0" applyFill="0" applyBorder="0" applyProtection="0">
      <alignment horizontal="left" vertical="center" indent="5"/>
    </xf>
    <xf numFmtId="4" fontId="21" fillId="0" borderId="397" applyFill="0" applyBorder="0" applyProtection="0">
      <alignment horizontal="right" vertical="center"/>
    </xf>
    <xf numFmtId="4" fontId="18" fillId="25" borderId="397">
      <alignment horizontal="right" vertical="center"/>
    </xf>
    <xf numFmtId="0" fontId="45" fillId="36" borderId="393" applyNumberFormat="0" applyAlignment="0" applyProtection="0"/>
    <xf numFmtId="0" fontId="36" fillId="36" borderId="393" applyNumberFormat="0" applyAlignment="0" applyProtection="0"/>
    <xf numFmtId="0" fontId="32" fillId="49" borderId="393" applyNumberFormat="0" applyAlignment="0" applyProtection="0"/>
    <xf numFmtId="0" fontId="21" fillId="27" borderId="400">
      <alignment horizontal="left" vertical="center" wrapText="1" indent="2"/>
    </xf>
    <xf numFmtId="0" fontId="21" fillId="0" borderId="400">
      <alignment horizontal="left" vertical="center" wrapText="1" indent="2"/>
    </xf>
    <xf numFmtId="0" fontId="21" fillId="27" borderId="400">
      <alignment horizontal="left" vertical="center" wrapText="1" indent="2"/>
    </xf>
    <xf numFmtId="0" fontId="21" fillId="0" borderId="400">
      <alignment horizontal="left" vertical="center" wrapText="1" indent="2"/>
    </xf>
    <xf numFmtId="0" fontId="30" fillId="49" borderId="395" applyNumberFormat="0" applyAlignment="0" applyProtection="0"/>
    <xf numFmtId="0" fontId="32" fillId="49" borderId="393" applyNumberFormat="0" applyAlignment="0" applyProtection="0"/>
    <xf numFmtId="0" fontId="33" fillId="49" borderId="393" applyNumberFormat="0" applyAlignment="0" applyProtection="0"/>
    <xf numFmtId="0" fontId="36" fillId="36" borderId="393" applyNumberFormat="0" applyAlignment="0" applyProtection="0"/>
    <xf numFmtId="0" fontId="37" fillId="0" borderId="396" applyNumberFormat="0" applyFill="0" applyAlignment="0" applyProtection="0"/>
    <xf numFmtId="0" fontId="45" fillId="36" borderId="393" applyNumberFormat="0" applyAlignment="0" applyProtection="0"/>
    <xf numFmtId="0" fontId="27" fillId="52" borderId="394" applyNumberFormat="0" applyFont="0" applyAlignment="0" applyProtection="0"/>
    <xf numFmtId="0" fontId="19" fillId="52" borderId="394" applyNumberFormat="0" applyFont="0" applyAlignment="0" applyProtection="0"/>
    <xf numFmtId="0" fontId="49" fillId="49" borderId="395" applyNumberFormat="0" applyAlignment="0" applyProtection="0"/>
    <xf numFmtId="0" fontId="52" fillId="0" borderId="396" applyNumberFormat="0" applyFill="0" applyAlignment="0" applyProtection="0"/>
    <xf numFmtId="0" fontId="33" fillId="49" borderId="393" applyNumberFormat="0" applyAlignment="0" applyProtection="0"/>
    <xf numFmtId="0" fontId="45" fillId="36" borderId="393" applyNumberFormat="0" applyAlignment="0" applyProtection="0"/>
    <xf numFmtId="0" fontId="27" fillId="52" borderId="394" applyNumberFormat="0" applyFont="0" applyAlignment="0" applyProtection="0"/>
    <xf numFmtId="0" fontId="49" fillId="49" borderId="395" applyNumberFormat="0" applyAlignment="0" applyProtection="0"/>
    <xf numFmtId="0" fontId="52" fillId="0" borderId="396" applyNumberFormat="0" applyFill="0" applyAlignment="0" applyProtection="0"/>
    <xf numFmtId="0" fontId="18" fillId="27" borderId="398">
      <alignment horizontal="right" vertical="center"/>
    </xf>
    <xf numFmtId="4" fontId="18" fillId="27" borderId="398">
      <alignment horizontal="right" vertical="center"/>
    </xf>
    <xf numFmtId="0" fontId="18" fillId="27" borderId="399">
      <alignment horizontal="right" vertical="center"/>
    </xf>
    <xf numFmtId="4" fontId="18" fillId="27" borderId="399">
      <alignment horizontal="right" vertical="center"/>
    </xf>
    <xf numFmtId="0" fontId="33" fillId="49" borderId="393" applyNumberFormat="0" applyAlignment="0" applyProtection="0"/>
    <xf numFmtId="0" fontId="21" fillId="27" borderId="400">
      <alignment horizontal="left" vertical="center" wrapText="1" indent="2"/>
    </xf>
    <xf numFmtId="0" fontId="21" fillId="0" borderId="400">
      <alignment horizontal="left" vertical="center" wrapText="1" indent="2"/>
    </xf>
    <xf numFmtId="0" fontId="21" fillId="25" borderId="398">
      <alignment horizontal="left" vertical="center"/>
    </xf>
    <xf numFmtId="0" fontId="45" fillId="36" borderId="393" applyNumberFormat="0" applyAlignment="0" applyProtection="0"/>
    <xf numFmtId="0" fontId="49" fillId="49" borderId="395" applyNumberFormat="0" applyAlignment="0" applyProtection="0"/>
    <xf numFmtId="0" fontId="52" fillId="0" borderId="396" applyNumberFormat="0" applyFill="0" applyAlignment="0" applyProtection="0"/>
    <xf numFmtId="49" fontId="21" fillId="0" borderId="398" applyNumberFormat="0" applyFont="0" applyFill="0" applyBorder="0" applyProtection="0">
      <alignment horizontal="left" vertical="center" indent="5"/>
    </xf>
    <xf numFmtId="0" fontId="30" fillId="49" borderId="395" applyNumberFormat="0" applyAlignment="0" applyProtection="0"/>
    <xf numFmtId="0" fontId="32" fillId="49" borderId="393" applyNumberFormat="0" applyAlignment="0" applyProtection="0"/>
    <xf numFmtId="0" fontId="37" fillId="0" borderId="396" applyNumberFormat="0" applyFill="0" applyAlignment="0" applyProtection="0"/>
    <xf numFmtId="49" fontId="21" fillId="0" borderId="397" applyNumberFormat="0" applyFont="0" applyFill="0" applyBorder="0" applyProtection="0">
      <alignment horizontal="left" vertical="center" indent="2"/>
    </xf>
    <xf numFmtId="0" fontId="18" fillId="25" borderId="397">
      <alignment horizontal="right" vertical="center"/>
    </xf>
    <xf numFmtId="4" fontId="18" fillId="25" borderId="397">
      <alignment horizontal="right" vertical="center"/>
    </xf>
    <xf numFmtId="0" fontId="23" fillId="25" borderId="397">
      <alignment horizontal="right" vertical="center"/>
    </xf>
    <xf numFmtId="4" fontId="23" fillId="25" borderId="397">
      <alignment horizontal="right" vertical="center"/>
    </xf>
    <xf numFmtId="0" fontId="18" fillId="27" borderId="397">
      <alignment horizontal="right" vertical="center"/>
    </xf>
    <xf numFmtId="4" fontId="18" fillId="27" borderId="397">
      <alignment horizontal="right" vertical="center"/>
    </xf>
    <xf numFmtId="0" fontId="18" fillId="27" borderId="397">
      <alignment horizontal="right" vertical="center"/>
    </xf>
    <xf numFmtId="4" fontId="18" fillId="27" borderId="397">
      <alignment horizontal="right" vertical="center"/>
    </xf>
    <xf numFmtId="0" fontId="36" fillId="36" borderId="393" applyNumberFormat="0" applyAlignment="0" applyProtection="0"/>
    <xf numFmtId="0" fontId="21" fillId="0" borderId="397">
      <alignment horizontal="right" vertical="center"/>
    </xf>
    <xf numFmtId="4" fontId="21" fillId="0" borderId="397">
      <alignment horizontal="right" vertical="center"/>
    </xf>
    <xf numFmtId="4" fontId="21" fillId="0" borderId="397" applyFill="0" applyBorder="0" applyProtection="0">
      <alignment horizontal="right" vertical="center"/>
    </xf>
    <xf numFmtId="49" fontId="20" fillId="0" borderId="397" applyNumberFormat="0" applyFill="0" applyBorder="0" applyProtection="0">
      <alignment horizontal="left" vertical="center"/>
    </xf>
    <xf numFmtId="0" fontId="21" fillId="0" borderId="397" applyNumberFormat="0" applyFill="0" applyAlignment="0" applyProtection="0"/>
    <xf numFmtId="167" fontId="21" fillId="53" borderId="397" applyNumberFormat="0" applyFont="0" applyBorder="0" applyAlignment="0" applyProtection="0">
      <alignment horizontal="right" vertical="center"/>
    </xf>
    <xf numFmtId="0" fontId="21" fillId="26" borderId="397"/>
    <xf numFmtId="4" fontId="21" fillId="26" borderId="397"/>
    <xf numFmtId="4" fontId="18" fillId="27" borderId="397">
      <alignment horizontal="right" vertical="center"/>
    </xf>
    <xf numFmtId="0" fontId="21" fillId="26" borderId="397"/>
    <xf numFmtId="0" fontId="32" fillId="49" borderId="393" applyNumberFormat="0" applyAlignment="0" applyProtection="0"/>
    <xf numFmtId="0" fontId="18" fillId="25" borderId="397">
      <alignment horizontal="right" vertical="center"/>
    </xf>
    <xf numFmtId="0" fontId="21" fillId="0" borderId="397">
      <alignment horizontal="right" vertical="center"/>
    </xf>
    <xf numFmtId="0" fontId="52" fillId="0" borderId="396" applyNumberFormat="0" applyFill="0" applyAlignment="0" applyProtection="0"/>
    <xf numFmtId="0" fontId="21" fillId="25" borderId="398">
      <alignment horizontal="left" vertical="center"/>
    </xf>
    <xf numFmtId="0" fontId="45" fillId="36" borderId="393" applyNumberFormat="0" applyAlignment="0" applyProtection="0"/>
    <xf numFmtId="167" fontId="21" fillId="53" borderId="397" applyNumberFormat="0" applyFont="0" applyBorder="0" applyAlignment="0" applyProtection="0">
      <alignment horizontal="right" vertical="center"/>
    </xf>
    <xf numFmtId="0" fontId="27" fillId="52" borderId="394" applyNumberFormat="0" applyFont="0" applyAlignment="0" applyProtection="0"/>
    <xf numFmtId="0" fontId="21" fillId="0" borderId="400">
      <alignment horizontal="left" vertical="center" wrapText="1" indent="2"/>
    </xf>
    <xf numFmtId="4" fontId="21" fillId="26" borderId="397"/>
    <xf numFmtId="49" fontId="20" fillId="0" borderId="397" applyNumberFormat="0" applyFill="0" applyBorder="0" applyProtection="0">
      <alignment horizontal="left" vertical="center"/>
    </xf>
    <xf numFmtId="0" fontId="21" fillId="0" borderId="397">
      <alignment horizontal="right" vertical="center"/>
    </xf>
    <xf numFmtId="4" fontId="18" fillId="27" borderId="399">
      <alignment horizontal="right" vertical="center"/>
    </xf>
    <xf numFmtId="4" fontId="18" fillId="27" borderId="397">
      <alignment horizontal="right" vertical="center"/>
    </xf>
    <xf numFmtId="4" fontId="18" fillId="27" borderId="397">
      <alignment horizontal="right" vertical="center"/>
    </xf>
    <xf numFmtId="0" fontId="23" fillId="25" borderId="397">
      <alignment horizontal="right" vertical="center"/>
    </xf>
    <xf numFmtId="0" fontId="18" fillId="25" borderId="397">
      <alignment horizontal="right" vertical="center"/>
    </xf>
    <xf numFmtId="49" fontId="21" fillId="0" borderId="397" applyNumberFormat="0" applyFont="0" applyFill="0" applyBorder="0" applyProtection="0">
      <alignment horizontal="left" vertical="center" indent="2"/>
    </xf>
    <xf numFmtId="0" fontId="45" fillId="36" borderId="393" applyNumberFormat="0" applyAlignment="0" applyProtection="0"/>
    <xf numFmtId="0" fontId="30" fillId="49" borderId="395" applyNumberFormat="0" applyAlignment="0" applyProtection="0"/>
    <xf numFmtId="49" fontId="21" fillId="0" borderId="397" applyNumberFormat="0" applyFont="0" applyFill="0" applyBorder="0" applyProtection="0">
      <alignment horizontal="left" vertical="center" indent="2"/>
    </xf>
    <xf numFmtId="0" fontId="36" fillId="36" borderId="393" applyNumberFormat="0" applyAlignment="0" applyProtection="0"/>
    <xf numFmtId="4" fontId="21" fillId="0" borderId="397" applyFill="0" applyBorder="0" applyProtection="0">
      <alignment horizontal="right" vertical="center"/>
    </xf>
    <xf numFmtId="0" fontId="33" fillId="49" borderId="393" applyNumberFormat="0" applyAlignment="0" applyProtection="0"/>
    <xf numFmtId="0" fontId="52" fillId="0" borderId="396" applyNumberFormat="0" applyFill="0" applyAlignment="0" applyProtection="0"/>
    <xf numFmtId="0" fontId="49" fillId="49" borderId="395" applyNumberFormat="0" applyAlignment="0" applyProtection="0"/>
    <xf numFmtId="0" fontId="21" fillId="0" borderId="397" applyNumberFormat="0" applyFill="0" applyAlignment="0" applyProtection="0"/>
    <xf numFmtId="4" fontId="21" fillId="0" borderId="397">
      <alignment horizontal="right" vertical="center"/>
    </xf>
    <xf numFmtId="0" fontId="21" fillId="0" borderId="397">
      <alignment horizontal="right" vertical="center"/>
    </xf>
    <xf numFmtId="0" fontId="45" fillId="36" borderId="393" applyNumberFormat="0" applyAlignment="0" applyProtection="0"/>
    <xf numFmtId="0" fontId="30" fillId="49" borderId="395" applyNumberFormat="0" applyAlignment="0" applyProtection="0"/>
    <xf numFmtId="0" fontId="32" fillId="49" borderId="393" applyNumberFormat="0" applyAlignment="0" applyProtection="0"/>
    <xf numFmtId="0" fontId="21" fillId="27" borderId="400">
      <alignment horizontal="left" vertical="center" wrapText="1" indent="2"/>
    </xf>
    <xf numFmtId="0" fontId="33" fillId="49" borderId="393" applyNumberFormat="0" applyAlignment="0" applyProtection="0"/>
    <xf numFmtId="0" fontId="33" fillId="49" borderId="393" applyNumberFormat="0" applyAlignment="0" applyProtection="0"/>
    <xf numFmtId="4" fontId="18" fillId="27" borderId="398">
      <alignment horizontal="right" vertical="center"/>
    </xf>
    <xf numFmtId="0" fontId="18" fillId="27" borderId="398">
      <alignment horizontal="right" vertical="center"/>
    </xf>
    <xf numFmtId="0" fontId="18" fillId="27" borderId="397">
      <alignment horizontal="right" vertical="center"/>
    </xf>
    <xf numFmtId="4" fontId="23" fillId="25" borderId="397">
      <alignment horizontal="right" vertical="center"/>
    </xf>
    <xf numFmtId="0" fontId="36" fillId="36" borderId="393" applyNumberFormat="0" applyAlignment="0" applyProtection="0"/>
    <xf numFmtId="0" fontId="37" fillId="0" borderId="396" applyNumberFormat="0" applyFill="0" applyAlignment="0" applyProtection="0"/>
    <xf numFmtId="0" fontId="52" fillId="0" borderId="396" applyNumberFormat="0" applyFill="0" applyAlignment="0" applyProtection="0"/>
    <xf numFmtId="0" fontId="27" fillId="52" borderId="394" applyNumberFormat="0" applyFont="0" applyAlignment="0" applyProtection="0"/>
    <xf numFmtId="0" fontId="45" fillId="36" borderId="393" applyNumberFormat="0" applyAlignment="0" applyProtection="0"/>
    <xf numFmtId="49" fontId="20" fillId="0" borderId="397" applyNumberFormat="0" applyFill="0" applyBorder="0" applyProtection="0">
      <alignment horizontal="left" vertical="center"/>
    </xf>
    <xf numFmtId="0" fontId="21" fillId="27" borderId="400">
      <alignment horizontal="left" vertical="center" wrapText="1" indent="2"/>
    </xf>
    <xf numFmtId="0" fontId="33" fillId="49" borderId="393" applyNumberFormat="0" applyAlignment="0" applyProtection="0"/>
    <xf numFmtId="0" fontId="21" fillId="0" borderId="400">
      <alignment horizontal="left" vertical="center" wrapText="1" indent="2"/>
    </xf>
    <xf numFmtId="0" fontId="27" fillId="52" borderId="394" applyNumberFormat="0" applyFont="0" applyAlignment="0" applyProtection="0"/>
    <xf numFmtId="0" fontId="19" fillId="52" borderId="394" applyNumberFormat="0" applyFont="0" applyAlignment="0" applyProtection="0"/>
    <xf numFmtId="0" fontId="49" fillId="49" borderId="395" applyNumberFormat="0" applyAlignment="0" applyProtection="0"/>
    <xf numFmtId="0" fontId="52" fillId="0" borderId="396" applyNumberFormat="0" applyFill="0" applyAlignment="0" applyProtection="0"/>
    <xf numFmtId="4" fontId="21" fillId="26" borderId="397"/>
    <xf numFmtId="0" fontId="18" fillId="27" borderId="397">
      <alignment horizontal="right" vertical="center"/>
    </xf>
    <xf numFmtId="0" fontId="52" fillId="0" borderId="396" applyNumberFormat="0" applyFill="0" applyAlignment="0" applyProtection="0"/>
    <xf numFmtId="4" fontId="18" fillId="27" borderId="399">
      <alignment horizontal="right" vertical="center"/>
    </xf>
    <xf numFmtId="0" fontId="32" fillId="49" borderId="393" applyNumberFormat="0" applyAlignment="0" applyProtection="0"/>
    <xf numFmtId="0" fontId="18" fillId="27" borderId="398">
      <alignment horizontal="right" vertical="center"/>
    </xf>
    <xf numFmtId="0" fontId="33" fillId="49" borderId="393" applyNumberFormat="0" applyAlignment="0" applyProtection="0"/>
    <xf numFmtId="0" fontId="37" fillId="0" borderId="396" applyNumberFormat="0" applyFill="0" applyAlignment="0" applyProtection="0"/>
    <xf numFmtId="0" fontId="27" fillId="52" borderId="394" applyNumberFormat="0" applyFont="0" applyAlignment="0" applyProtection="0"/>
    <xf numFmtId="4" fontId="18" fillId="27" borderId="398">
      <alignment horizontal="right" vertical="center"/>
    </xf>
    <xf numFmtId="0" fontId="21" fillId="27" borderId="400">
      <alignment horizontal="left" vertical="center" wrapText="1" indent="2"/>
    </xf>
    <xf numFmtId="0" fontId="21" fillId="26" borderId="397"/>
    <xf numFmtId="167" fontId="21" fillId="53" borderId="397" applyNumberFormat="0" applyFont="0" applyBorder="0" applyAlignment="0" applyProtection="0">
      <alignment horizontal="right" vertical="center"/>
    </xf>
    <xf numFmtId="0" fontId="21" fillId="0" borderId="397" applyNumberFormat="0" applyFill="0" applyAlignment="0" applyProtection="0"/>
    <xf numFmtId="4" fontId="21" fillId="0" borderId="397" applyFill="0" applyBorder="0" applyProtection="0">
      <alignment horizontal="right" vertical="center"/>
    </xf>
    <xf numFmtId="4" fontId="18" fillId="25" borderId="397">
      <alignment horizontal="right" vertical="center"/>
    </xf>
    <xf numFmtId="0" fontId="37" fillId="0" borderId="396" applyNumberFormat="0" applyFill="0" applyAlignment="0" applyProtection="0"/>
    <xf numFmtId="49" fontId="20" fillId="0" borderId="397" applyNumberFormat="0" applyFill="0" applyBorder="0" applyProtection="0">
      <alignment horizontal="left" vertical="center"/>
    </xf>
    <xf numFmtId="49" fontId="21" fillId="0" borderId="398" applyNumberFormat="0" applyFont="0" applyFill="0" applyBorder="0" applyProtection="0">
      <alignment horizontal="left" vertical="center" indent="5"/>
    </xf>
    <xf numFmtId="0" fontId="21" fillId="25" borderId="398">
      <alignment horizontal="left" vertical="center"/>
    </xf>
    <xf numFmtId="0" fontId="33" fillId="49" borderId="393" applyNumberFormat="0" applyAlignment="0" applyProtection="0"/>
    <xf numFmtId="4" fontId="18" fillId="27" borderId="399">
      <alignment horizontal="right" vertical="center"/>
    </xf>
    <xf numFmtId="0" fontId="45" fillId="36" borderId="393" applyNumberFormat="0" applyAlignment="0" applyProtection="0"/>
    <xf numFmtId="0" fontId="45" fillId="36" borderId="393" applyNumberFormat="0" applyAlignment="0" applyProtection="0"/>
    <xf numFmtId="0" fontId="27" fillId="52" borderId="394" applyNumberFormat="0" applyFont="0" applyAlignment="0" applyProtection="0"/>
    <xf numFmtId="0" fontId="49" fillId="49" borderId="395" applyNumberFormat="0" applyAlignment="0" applyProtection="0"/>
    <xf numFmtId="0" fontId="52" fillId="0" borderId="396" applyNumberFormat="0" applyFill="0" applyAlignment="0" applyProtection="0"/>
    <xf numFmtId="0" fontId="18" fillId="27" borderId="397">
      <alignment horizontal="right" vertical="center"/>
    </xf>
    <xf numFmtId="0" fontId="19" fillId="52" borderId="394" applyNumberFormat="0" applyFont="0" applyAlignment="0" applyProtection="0"/>
    <xf numFmtId="4" fontId="21" fillId="0" borderId="397">
      <alignment horizontal="right" vertical="center"/>
    </xf>
    <xf numFmtId="0" fontId="52" fillId="0" borderId="396" applyNumberFormat="0" applyFill="0" applyAlignment="0" applyProtection="0"/>
    <xf numFmtId="0" fontId="18" fillId="27" borderId="397">
      <alignment horizontal="right" vertical="center"/>
    </xf>
    <xf numFmtId="0" fontId="18" fillId="27" borderId="397">
      <alignment horizontal="right" vertical="center"/>
    </xf>
    <xf numFmtId="4" fontId="23" fillId="25" borderId="397">
      <alignment horizontal="right" vertical="center"/>
    </xf>
    <xf numFmtId="0" fontId="18" fillId="25" borderId="397">
      <alignment horizontal="right" vertical="center"/>
    </xf>
    <xf numFmtId="4" fontId="18" fillId="25" borderId="397">
      <alignment horizontal="right" vertical="center"/>
    </xf>
    <xf numFmtId="0" fontId="23" fillId="25" borderId="397">
      <alignment horizontal="right" vertical="center"/>
    </xf>
    <xf numFmtId="4" fontId="23" fillId="25" borderId="397">
      <alignment horizontal="right" vertical="center"/>
    </xf>
    <xf numFmtId="0" fontId="18" fillId="27" borderId="397">
      <alignment horizontal="right" vertical="center"/>
    </xf>
    <xf numFmtId="4" fontId="18" fillId="27" borderId="397">
      <alignment horizontal="right" vertical="center"/>
    </xf>
    <xf numFmtId="0" fontId="18" fillId="27" borderId="397">
      <alignment horizontal="right" vertical="center"/>
    </xf>
    <xf numFmtId="4" fontId="18" fillId="27" borderId="397">
      <alignment horizontal="right" vertical="center"/>
    </xf>
    <xf numFmtId="0" fontId="18" fillId="27" borderId="398">
      <alignment horizontal="right" vertical="center"/>
    </xf>
    <xf numFmtId="4" fontId="18" fillId="27" borderId="398">
      <alignment horizontal="right" vertical="center"/>
    </xf>
    <xf numFmtId="0" fontId="18" fillId="27" borderId="399">
      <alignment horizontal="right" vertical="center"/>
    </xf>
    <xf numFmtId="4" fontId="18" fillId="27" borderId="399">
      <alignment horizontal="right" vertical="center"/>
    </xf>
    <xf numFmtId="0" fontId="33" fillId="49" borderId="393" applyNumberFormat="0" applyAlignment="0" applyProtection="0"/>
    <xf numFmtId="0" fontId="21" fillId="27" borderId="400">
      <alignment horizontal="left" vertical="center" wrapText="1" indent="2"/>
    </xf>
    <xf numFmtId="0" fontId="21" fillId="0" borderId="400">
      <alignment horizontal="left" vertical="center" wrapText="1" indent="2"/>
    </xf>
    <xf numFmtId="0" fontId="21" fillId="25" borderId="398">
      <alignment horizontal="left" vertical="center"/>
    </xf>
    <xf numFmtId="0" fontId="45" fillId="36" borderId="393" applyNumberFormat="0" applyAlignment="0" applyProtection="0"/>
    <xf numFmtId="0" fontId="21" fillId="0" borderId="397">
      <alignment horizontal="right" vertical="center"/>
    </xf>
    <xf numFmtId="4" fontId="21" fillId="0" borderId="397">
      <alignment horizontal="right" vertical="center"/>
    </xf>
    <xf numFmtId="0" fontId="21" fillId="0" borderId="397" applyNumberFormat="0" applyFill="0" applyAlignment="0" applyProtection="0"/>
    <xf numFmtId="0" fontId="49" fillId="49" borderId="395" applyNumberFormat="0" applyAlignment="0" applyProtection="0"/>
    <xf numFmtId="167" fontId="21" fillId="53" borderId="397" applyNumberFormat="0" applyFont="0" applyBorder="0" applyAlignment="0" applyProtection="0">
      <alignment horizontal="right" vertical="center"/>
    </xf>
    <xf numFmtId="0" fontId="21" fillId="26" borderId="397"/>
    <xf numFmtId="4" fontId="21" fillId="26" borderId="397"/>
    <xf numFmtId="0" fontId="52" fillId="0" borderId="396" applyNumberFormat="0" applyFill="0" applyAlignment="0" applyProtection="0"/>
    <xf numFmtId="0" fontId="19" fillId="52" borderId="394" applyNumberFormat="0" applyFont="0" applyAlignment="0" applyProtection="0"/>
    <xf numFmtId="0" fontId="27" fillId="52" borderId="394" applyNumberFormat="0" applyFont="0" applyAlignment="0" applyProtection="0"/>
    <xf numFmtId="0" fontId="21" fillId="0" borderId="397" applyNumberFormat="0" applyFill="0" applyAlignment="0" applyProtection="0"/>
    <xf numFmtId="0" fontId="37" fillId="0" borderId="396" applyNumberFormat="0" applyFill="0" applyAlignment="0" applyProtection="0"/>
    <xf numFmtId="0" fontId="52" fillId="0" borderId="396" applyNumberFormat="0" applyFill="0" applyAlignment="0" applyProtection="0"/>
    <xf numFmtId="0" fontId="36" fillId="36" borderId="393" applyNumberFormat="0" applyAlignment="0" applyProtection="0"/>
    <xf numFmtId="0" fontId="33" fillId="49" borderId="393" applyNumberFormat="0" applyAlignment="0" applyProtection="0"/>
    <xf numFmtId="4" fontId="23" fillId="25" borderId="397">
      <alignment horizontal="right" vertical="center"/>
    </xf>
    <xf numFmtId="0" fontId="18" fillId="25" borderId="397">
      <alignment horizontal="right" vertical="center"/>
    </xf>
    <xf numFmtId="167" fontId="21" fillId="53" borderId="397" applyNumberFormat="0" applyFont="0" applyBorder="0" applyAlignment="0" applyProtection="0">
      <alignment horizontal="right" vertical="center"/>
    </xf>
    <xf numFmtId="0" fontId="37" fillId="0" borderId="396" applyNumberFormat="0" applyFill="0" applyAlignment="0" applyProtection="0"/>
    <xf numFmtId="49" fontId="21" fillId="0" borderId="397" applyNumberFormat="0" applyFont="0" applyFill="0" applyBorder="0" applyProtection="0">
      <alignment horizontal="left" vertical="center" indent="2"/>
    </xf>
    <xf numFmtId="49" fontId="21" fillId="0" borderId="398" applyNumberFormat="0" applyFont="0" applyFill="0" applyBorder="0" applyProtection="0">
      <alignment horizontal="left" vertical="center" indent="5"/>
    </xf>
    <xf numFmtId="49" fontId="21" fillId="0" borderId="397" applyNumberFormat="0" applyFont="0" applyFill="0" applyBorder="0" applyProtection="0">
      <alignment horizontal="left" vertical="center" indent="2"/>
    </xf>
    <xf numFmtId="4" fontId="21" fillId="0" borderId="397" applyFill="0" applyBorder="0" applyProtection="0">
      <alignment horizontal="right" vertical="center"/>
    </xf>
    <xf numFmtId="49" fontId="20" fillId="0" borderId="397" applyNumberFormat="0" applyFill="0" applyBorder="0" applyProtection="0">
      <alignment horizontal="left" vertical="center"/>
    </xf>
    <xf numFmtId="0" fontId="21" fillId="0" borderId="400">
      <alignment horizontal="left" vertical="center" wrapText="1" indent="2"/>
    </xf>
    <xf numFmtId="0" fontId="49" fillId="49" borderId="395" applyNumberFormat="0" applyAlignment="0" applyProtection="0"/>
    <xf numFmtId="0" fontId="18" fillId="27" borderId="399">
      <alignment horizontal="right" vertical="center"/>
    </xf>
    <xf numFmtId="0" fontId="36" fillId="36" borderId="393" applyNumberFormat="0" applyAlignment="0" applyProtection="0"/>
    <xf numFmtId="0" fontId="18" fillId="27" borderId="399">
      <alignment horizontal="right" vertical="center"/>
    </xf>
    <xf numFmtId="4" fontId="18" fillId="27" borderId="397">
      <alignment horizontal="right" vertical="center"/>
    </xf>
    <xf numFmtId="0" fontId="18" fillId="27" borderId="397">
      <alignment horizontal="right" vertical="center"/>
    </xf>
    <xf numFmtId="0" fontId="30" fillId="49" borderId="395" applyNumberFormat="0" applyAlignment="0" applyProtection="0"/>
    <xf numFmtId="0" fontId="32" fillId="49" borderId="393" applyNumberFormat="0" applyAlignment="0" applyProtection="0"/>
    <xf numFmtId="0" fontId="37" fillId="0" borderId="396" applyNumberFormat="0" applyFill="0" applyAlignment="0" applyProtection="0"/>
    <xf numFmtId="0" fontId="21" fillId="26" borderId="397"/>
    <xf numFmtId="4" fontId="21" fillId="26" borderId="397"/>
    <xf numFmtId="4" fontId="18" fillId="27" borderId="397">
      <alignment horizontal="right" vertical="center"/>
    </xf>
    <xf numFmtId="0" fontId="23" fillId="25" borderId="397">
      <alignment horizontal="right" vertical="center"/>
    </xf>
    <xf numFmtId="0" fontId="36" fillId="36" borderId="393" applyNumberFormat="0" applyAlignment="0" applyProtection="0"/>
    <xf numFmtId="0" fontId="33" fillId="49" borderId="393" applyNumberFormat="0" applyAlignment="0" applyProtection="0"/>
    <xf numFmtId="4" fontId="21" fillId="0" borderId="397">
      <alignment horizontal="right" vertical="center"/>
    </xf>
    <xf numFmtId="0" fontId="21" fillId="27" borderId="400">
      <alignment horizontal="left" vertical="center" wrapText="1" indent="2"/>
    </xf>
    <xf numFmtId="0" fontId="21" fillId="0" borderId="400">
      <alignment horizontal="left" vertical="center" wrapText="1" indent="2"/>
    </xf>
    <xf numFmtId="0" fontId="49" fillId="49" borderId="395" applyNumberFormat="0" applyAlignment="0" applyProtection="0"/>
    <xf numFmtId="0" fontId="45" fillId="36" borderId="393" applyNumberFormat="0" applyAlignment="0" applyProtection="0"/>
    <xf numFmtId="0" fontId="32" fillId="49" borderId="393" applyNumberFormat="0" applyAlignment="0" applyProtection="0"/>
    <xf numFmtId="0" fontId="30" fillId="49" borderId="395" applyNumberFormat="0" applyAlignment="0" applyProtection="0"/>
    <xf numFmtId="0" fontId="18" fillId="27" borderId="399">
      <alignment horizontal="right" vertical="center"/>
    </xf>
    <xf numFmtId="0" fontId="23" fillId="25" borderId="397">
      <alignment horizontal="right" vertical="center"/>
    </xf>
    <xf numFmtId="4" fontId="18" fillId="25" borderId="397">
      <alignment horizontal="right" vertical="center"/>
    </xf>
    <xf numFmtId="4" fontId="18" fillId="27" borderId="397">
      <alignment horizontal="right" vertical="center"/>
    </xf>
    <xf numFmtId="49" fontId="21" fillId="0" borderId="398" applyNumberFormat="0" applyFont="0" applyFill="0" applyBorder="0" applyProtection="0">
      <alignment horizontal="left" vertical="center" indent="5"/>
    </xf>
    <xf numFmtId="4" fontId="21" fillId="0" borderId="397" applyFill="0" applyBorder="0" applyProtection="0">
      <alignment horizontal="right" vertical="center"/>
    </xf>
    <xf numFmtId="4" fontId="18" fillId="25" borderId="397">
      <alignment horizontal="right" vertical="center"/>
    </xf>
    <xf numFmtId="0" fontId="45" fillId="36" borderId="393" applyNumberFormat="0" applyAlignment="0" applyProtection="0"/>
    <xf numFmtId="0" fontId="36" fillId="36" borderId="393" applyNumberFormat="0" applyAlignment="0" applyProtection="0"/>
    <xf numFmtId="0" fontId="32" fillId="49" borderId="393" applyNumberFormat="0" applyAlignment="0" applyProtection="0"/>
    <xf numFmtId="0" fontId="21" fillId="27" borderId="400">
      <alignment horizontal="left" vertical="center" wrapText="1" indent="2"/>
    </xf>
    <xf numFmtId="0" fontId="21" fillId="0" borderId="400">
      <alignment horizontal="left" vertical="center" wrapText="1" indent="2"/>
    </xf>
    <xf numFmtId="0" fontId="21" fillId="27" borderId="400">
      <alignment horizontal="left" vertical="center" wrapText="1" indent="2"/>
    </xf>
    <xf numFmtId="0" fontId="36" fillId="36" borderId="393" applyNumberFormat="0" applyAlignment="0" applyProtection="0"/>
    <xf numFmtId="167" fontId="21" fillId="53" borderId="397" applyNumberFormat="0" applyFont="0" applyBorder="0" applyAlignment="0" applyProtection="0">
      <alignment horizontal="right" vertical="center"/>
    </xf>
    <xf numFmtId="0" fontId="19" fillId="52" borderId="394" applyNumberFormat="0" applyFont="0" applyAlignment="0" applyProtection="0"/>
    <xf numFmtId="0" fontId="27" fillId="52" borderId="394" applyNumberFormat="0" applyFont="0" applyAlignment="0" applyProtection="0"/>
    <xf numFmtId="0" fontId="19" fillId="52" borderId="394" applyNumberFormat="0" applyFont="0" applyAlignment="0" applyProtection="0"/>
    <xf numFmtId="0" fontId="9" fillId="22" borderId="0" applyNumberFormat="0" applyBorder="0" applyAlignment="0" applyProtection="0"/>
    <xf numFmtId="0" fontId="21" fillId="0" borderId="397">
      <alignment horizontal="right" vertical="center"/>
    </xf>
    <xf numFmtId="4" fontId="18" fillId="25" borderId="397">
      <alignment horizontal="right" vertical="center"/>
    </xf>
    <xf numFmtId="0" fontId="37" fillId="0" borderId="396" applyNumberFormat="0" applyFill="0" applyAlignment="0" applyProtection="0"/>
    <xf numFmtId="0" fontId="45" fillId="36" borderId="393" applyNumberFormat="0" applyAlignment="0" applyProtection="0"/>
    <xf numFmtId="0" fontId="21" fillId="0" borderId="400">
      <alignment horizontal="left" vertical="center" wrapText="1" indent="2"/>
    </xf>
    <xf numFmtId="0" fontId="33" fillId="49" borderId="393" applyNumberFormat="0" applyAlignment="0" applyProtection="0"/>
    <xf numFmtId="4" fontId="18" fillId="27" borderId="397">
      <alignment horizontal="right" vertical="center"/>
    </xf>
    <xf numFmtId="0" fontId="27" fillId="52" borderId="394" applyNumberFormat="0" applyFont="0" applyAlignment="0" applyProtection="0"/>
    <xf numFmtId="0" fontId="19" fillId="52" borderId="394" applyNumberFormat="0" applyFont="0" applyAlignment="0" applyProtection="0"/>
    <xf numFmtId="0" fontId="37" fillId="0" borderId="396" applyNumberFormat="0" applyFill="0" applyAlignment="0" applyProtection="0"/>
    <xf numFmtId="0" fontId="5" fillId="4" borderId="1" applyNumberFormat="0" applyAlignment="0" applyProtection="0"/>
    <xf numFmtId="0" fontId="18" fillId="27" borderId="399">
      <alignment horizontal="right" vertical="center"/>
    </xf>
    <xf numFmtId="4" fontId="18" fillId="27" borderId="399">
      <alignment horizontal="right" vertical="center"/>
    </xf>
    <xf numFmtId="0" fontId="9" fillId="22" borderId="0" applyNumberFormat="0" applyBorder="0" applyAlignment="0" applyProtection="0"/>
    <xf numFmtId="0" fontId="45" fillId="36" borderId="393" applyNumberFormat="0" applyAlignment="0" applyProtection="0"/>
    <xf numFmtId="0" fontId="1" fillId="11" borderId="0" applyNumberFormat="0" applyBorder="0" applyAlignment="0" applyProtection="0"/>
    <xf numFmtId="0" fontId="4" fillId="4" borderId="2" applyNumberFormat="0" applyAlignment="0" applyProtection="0"/>
    <xf numFmtId="0" fontId="45" fillId="36" borderId="393" applyNumberFormat="0" applyAlignment="0" applyProtection="0"/>
    <xf numFmtId="0" fontId="21" fillId="0" borderId="397" applyNumberFormat="0" applyFill="0" applyAlignment="0" applyProtection="0"/>
    <xf numFmtId="0" fontId="18" fillId="25" borderId="397">
      <alignment horizontal="right" vertical="center"/>
    </xf>
    <xf numFmtId="0" fontId="21" fillId="26" borderId="397"/>
    <xf numFmtId="0" fontId="32" fillId="49" borderId="393" applyNumberFormat="0" applyAlignment="0" applyProtection="0"/>
    <xf numFmtId="4" fontId="18" fillId="27" borderId="399">
      <alignment horizontal="right" vertical="center"/>
    </xf>
    <xf numFmtId="49" fontId="21" fillId="0" borderId="398" applyNumberFormat="0" applyFont="0" applyFill="0" applyBorder="0" applyProtection="0">
      <alignment horizontal="left" vertical="center" indent="5"/>
    </xf>
    <xf numFmtId="0" fontId="33" fillId="49" borderId="393" applyNumberFormat="0" applyAlignment="0" applyProtection="0"/>
    <xf numFmtId="0" fontId="30" fillId="49" borderId="395" applyNumberFormat="0" applyAlignment="0" applyProtection="0"/>
    <xf numFmtId="0" fontId="18" fillId="27" borderId="397">
      <alignment horizontal="right" vertical="center"/>
    </xf>
    <xf numFmtId="49" fontId="21" fillId="0" borderId="397" applyNumberFormat="0" applyFont="0" applyFill="0" applyBorder="0" applyProtection="0">
      <alignment horizontal="left" vertical="center" indent="2"/>
    </xf>
    <xf numFmtId="0" fontId="18" fillId="27" borderId="397">
      <alignment horizontal="right" vertical="center"/>
    </xf>
    <xf numFmtId="0" fontId="9" fillId="19" borderId="0" applyNumberFormat="0" applyBorder="0" applyAlignment="0" applyProtection="0"/>
    <xf numFmtId="4" fontId="18" fillId="27" borderId="399">
      <alignment horizontal="right" vertical="center"/>
    </xf>
    <xf numFmtId="4" fontId="21" fillId="0" borderId="397">
      <alignment horizontal="right" vertical="center"/>
    </xf>
    <xf numFmtId="0" fontId="21" fillId="0" borderId="397">
      <alignment horizontal="right" vertical="center"/>
    </xf>
    <xf numFmtId="0" fontId="23" fillId="25" borderId="397">
      <alignment horizontal="right" vertical="center"/>
    </xf>
    <xf numFmtId="0" fontId="52" fillId="0" borderId="396" applyNumberFormat="0" applyFill="0" applyAlignment="0" applyProtection="0"/>
    <xf numFmtId="0" fontId="19" fillId="52" borderId="394" applyNumberFormat="0" applyFont="0" applyAlignment="0" applyProtection="0"/>
    <xf numFmtId="0" fontId="21" fillId="27" borderId="400">
      <alignment horizontal="left" vertical="center" wrapText="1" indent="2"/>
    </xf>
    <xf numFmtId="0" fontId="9" fillId="16" borderId="0" applyNumberFormat="0" applyBorder="0" applyAlignment="0" applyProtection="0"/>
    <xf numFmtId="0" fontId="4" fillId="4" borderId="2" applyNumberFormat="0" applyAlignment="0" applyProtection="0"/>
    <xf numFmtId="0" fontId="5" fillId="4" borderId="1" applyNumberFormat="0" applyAlignment="0" applyProtection="0"/>
    <xf numFmtId="49" fontId="21" fillId="0" borderId="398" applyNumberFormat="0" applyFont="0" applyFill="0" applyBorder="0" applyProtection="0">
      <alignment horizontal="left" vertical="center" indent="5"/>
    </xf>
    <xf numFmtId="49" fontId="21" fillId="0" borderId="397" applyNumberFormat="0" applyFont="0" applyFill="0" applyBorder="0" applyProtection="0">
      <alignment horizontal="left" vertical="center" indent="2"/>
    </xf>
    <xf numFmtId="0" fontId="6" fillId="0" borderId="0" applyNumberFormat="0" applyFill="0" applyBorder="0" applyAlignment="0" applyProtection="0"/>
    <xf numFmtId="0" fontId="18" fillId="27" borderId="397">
      <alignment horizontal="right" vertical="center"/>
    </xf>
    <xf numFmtId="0" fontId="7" fillId="0" borderId="0" applyNumberFormat="0" applyFill="0" applyBorder="0" applyAlignment="0" applyProtection="0"/>
    <xf numFmtId="0" fontId="8" fillId="0" borderId="3" applyNumberFormat="0" applyFill="0" applyAlignment="0" applyProtection="0"/>
    <xf numFmtId="4" fontId="18" fillId="25" borderId="397">
      <alignment horizontal="right" vertical="center"/>
    </xf>
    <xf numFmtId="0" fontId="1" fillId="5" borderId="0" applyNumberFormat="0" applyBorder="0" applyAlignment="0" applyProtection="0"/>
    <xf numFmtId="0" fontId="1" fillId="6" borderId="0" applyNumberFormat="0" applyBorder="0" applyAlignment="0" applyProtection="0"/>
    <xf numFmtId="0" fontId="9" fillId="7" borderId="0" applyNumberFormat="0" applyBorder="0" applyAlignment="0" applyProtection="0"/>
    <xf numFmtId="0" fontId="37" fillId="0" borderId="396" applyNumberFormat="0" applyFill="0" applyAlignment="0" applyProtection="0"/>
    <xf numFmtId="0" fontId="1" fillId="8" borderId="0" applyNumberFormat="0" applyBorder="0" applyAlignment="0" applyProtection="0"/>
    <xf numFmtId="0" fontId="1" fillId="9" borderId="0" applyNumberFormat="0" applyBorder="0" applyAlignment="0" applyProtection="0"/>
    <xf numFmtId="0" fontId="9" fillId="10" borderId="0" applyNumberFormat="0" applyBorder="0" applyAlignment="0" applyProtection="0"/>
    <xf numFmtId="0" fontId="21" fillId="0" borderId="400">
      <alignment horizontal="left" vertical="center" wrapText="1" indent="2"/>
    </xf>
    <xf numFmtId="0" fontId="1" fillId="11" borderId="0" applyNumberFormat="0" applyBorder="0" applyAlignment="0" applyProtection="0"/>
    <xf numFmtId="0" fontId="1" fillId="12" borderId="0" applyNumberFormat="0" applyBorder="0" applyAlignment="0" applyProtection="0"/>
    <xf numFmtId="0" fontId="9" fillId="13" borderId="0" applyNumberFormat="0" applyBorder="0" applyAlignment="0" applyProtection="0"/>
    <xf numFmtId="0" fontId="30" fillId="49" borderId="395" applyNumberFormat="0" applyAlignment="0" applyProtection="0"/>
    <xf numFmtId="0" fontId="1" fillId="14"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21" fillId="26" borderId="397"/>
    <xf numFmtId="0" fontId="1" fillId="17"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21" fillId="0" borderId="397" applyNumberFormat="0" applyFill="0" applyAlignment="0" applyProtection="0"/>
    <xf numFmtId="0" fontId="18" fillId="27" borderId="397">
      <alignment horizontal="right" vertical="center"/>
    </xf>
    <xf numFmtId="0" fontId="18" fillId="27" borderId="397">
      <alignment horizontal="right" vertical="center"/>
    </xf>
    <xf numFmtId="4" fontId="18" fillId="27" borderId="399">
      <alignment horizontal="right" vertical="center"/>
    </xf>
    <xf numFmtId="0" fontId="49" fillId="49" borderId="395" applyNumberFormat="0" applyAlignment="0" applyProtection="0"/>
    <xf numFmtId="0" fontId="21" fillId="0" borderId="397">
      <alignment horizontal="right" vertical="center"/>
    </xf>
    <xf numFmtId="0" fontId="23" fillId="25" borderId="397">
      <alignment horizontal="right" vertical="center"/>
    </xf>
    <xf numFmtId="0" fontId="21" fillId="26" borderId="397"/>
    <xf numFmtId="0" fontId="18" fillId="25" borderId="397">
      <alignment horizontal="right" vertical="center"/>
    </xf>
    <xf numFmtId="4" fontId="18" fillId="27" borderId="397">
      <alignment horizontal="right" vertical="center"/>
    </xf>
    <xf numFmtId="4" fontId="21" fillId="0" borderId="397" applyFill="0" applyBorder="0" applyProtection="0">
      <alignment horizontal="right" vertical="center"/>
    </xf>
    <xf numFmtId="0" fontId="9" fillId="7" borderId="0" applyNumberFormat="0" applyBorder="0" applyAlignment="0" applyProtection="0"/>
    <xf numFmtId="4" fontId="21" fillId="0" borderId="397">
      <alignment horizontal="right" vertical="center"/>
    </xf>
    <xf numFmtId="0" fontId="18" fillId="27" borderId="397">
      <alignment horizontal="right" vertical="center"/>
    </xf>
    <xf numFmtId="0" fontId="21" fillId="27" borderId="400">
      <alignment horizontal="left" vertical="center" wrapText="1" indent="2"/>
    </xf>
    <xf numFmtId="0" fontId="45" fillId="36" borderId="393" applyNumberFormat="0" applyAlignment="0" applyProtection="0"/>
    <xf numFmtId="0" fontId="19" fillId="52" borderId="394" applyNumberFormat="0" applyFont="0" applyAlignment="0" applyProtection="0"/>
    <xf numFmtId="0" fontId="9" fillId="13" borderId="0" applyNumberFormat="0" applyBorder="0" applyAlignment="0" applyProtection="0"/>
    <xf numFmtId="4" fontId="18" fillId="27" borderId="398">
      <alignment horizontal="right" vertical="center"/>
    </xf>
    <xf numFmtId="0" fontId="49" fillId="49" borderId="395" applyNumberFormat="0" applyAlignment="0" applyProtection="0"/>
    <xf numFmtId="0" fontId="32" fillId="49" borderId="393" applyNumberFormat="0" applyAlignment="0" applyProtection="0"/>
    <xf numFmtId="0" fontId="18" fillId="27" borderId="397">
      <alignment horizontal="right" vertical="center"/>
    </xf>
    <xf numFmtId="0" fontId="21" fillId="25" borderId="398">
      <alignment horizontal="left" vertical="center"/>
    </xf>
    <xf numFmtId="0" fontId="9" fillId="16" borderId="0" applyNumberFormat="0" applyBorder="0" applyAlignment="0" applyProtection="0"/>
    <xf numFmtId="0" fontId="21" fillId="25" borderId="398">
      <alignment horizontal="left" vertical="center"/>
    </xf>
    <xf numFmtId="4" fontId="21" fillId="0" borderId="397" applyFill="0" applyBorder="0" applyProtection="0">
      <alignment horizontal="right" vertical="center"/>
    </xf>
    <xf numFmtId="0" fontId="18" fillId="27" borderId="397">
      <alignment horizontal="right" vertical="center"/>
    </xf>
    <xf numFmtId="0" fontId="27" fillId="52" borderId="394" applyNumberFormat="0" applyFont="0" applyAlignment="0" applyProtection="0"/>
    <xf numFmtId="0" fontId="30" fillId="49" borderId="395" applyNumberFormat="0" applyAlignment="0" applyProtection="0"/>
    <xf numFmtId="0" fontId="33" fillId="49" borderId="393" applyNumberFormat="0" applyAlignment="0" applyProtection="0"/>
    <xf numFmtId="0" fontId="18" fillId="27" borderId="399">
      <alignment horizontal="right" vertical="center"/>
    </xf>
    <xf numFmtId="4" fontId="21" fillId="26" borderId="397"/>
    <xf numFmtId="0" fontId="1" fillId="12" borderId="0" applyNumberFormat="0" applyBorder="0" applyAlignment="0" applyProtection="0"/>
    <xf numFmtId="0" fontId="5" fillId="4" borderId="1" applyNumberFormat="0" applyAlignment="0" applyProtection="0"/>
    <xf numFmtId="49" fontId="20" fillId="0" borderId="397" applyNumberFormat="0" applyFill="0" applyBorder="0" applyProtection="0">
      <alignment horizontal="left" vertical="center"/>
    </xf>
    <xf numFmtId="0" fontId="27" fillId="52" borderId="394" applyNumberFormat="0" applyFont="0" applyAlignment="0" applyProtection="0"/>
    <xf numFmtId="0" fontId="21" fillId="0" borderId="400">
      <alignment horizontal="left" vertical="center" wrapText="1" indent="2"/>
    </xf>
    <xf numFmtId="0" fontId="21" fillId="0" borderId="397" applyNumberFormat="0" applyFill="0" applyAlignment="0" applyProtection="0"/>
    <xf numFmtId="0" fontId="1" fillId="18" borderId="0" applyNumberFormat="0" applyBorder="0" applyAlignment="0" applyProtection="0"/>
    <xf numFmtId="0" fontId="52" fillId="0" borderId="396" applyNumberFormat="0" applyFill="0" applyAlignment="0" applyProtection="0"/>
    <xf numFmtId="167" fontId="21" fillId="53" borderId="397" applyNumberFormat="0" applyFont="0" applyBorder="0" applyAlignment="0" applyProtection="0">
      <alignment horizontal="right" vertical="center"/>
    </xf>
    <xf numFmtId="0" fontId="37" fillId="0" borderId="396" applyNumberFormat="0" applyFill="0" applyAlignment="0" applyProtection="0"/>
    <xf numFmtId="0" fontId="23" fillId="25" borderId="397">
      <alignment horizontal="right" vertical="center"/>
    </xf>
    <xf numFmtId="0" fontId="27" fillId="52" borderId="394" applyNumberFormat="0" applyFont="0" applyAlignment="0" applyProtection="0"/>
    <xf numFmtId="0" fontId="18" fillId="27" borderId="397">
      <alignment horizontal="right" vertical="center"/>
    </xf>
    <xf numFmtId="4" fontId="18" fillId="25" borderId="397">
      <alignment horizontal="right" vertical="center"/>
    </xf>
    <xf numFmtId="49" fontId="21" fillId="0" borderId="397" applyNumberFormat="0" applyFont="0" applyFill="0" applyBorder="0" applyProtection="0">
      <alignment horizontal="left" vertical="center" indent="2"/>
    </xf>
    <xf numFmtId="0" fontId="21" fillId="0" borderId="397">
      <alignment horizontal="right" vertical="center"/>
    </xf>
    <xf numFmtId="4" fontId="18" fillId="27" borderId="397">
      <alignment horizontal="right" vertical="center"/>
    </xf>
    <xf numFmtId="0" fontId="30" fillId="49" borderId="395" applyNumberFormat="0" applyAlignment="0" applyProtection="0"/>
    <xf numFmtId="0" fontId="19" fillId="52" borderId="394" applyNumberFormat="0" applyFont="0" applyAlignment="0" applyProtection="0"/>
    <xf numFmtId="0" fontId="45" fillId="36" borderId="393" applyNumberFormat="0" applyAlignment="0" applyProtection="0"/>
    <xf numFmtId="0" fontId="52" fillId="0" borderId="396" applyNumberFormat="0" applyFill="0" applyAlignment="0" applyProtection="0"/>
    <xf numFmtId="0" fontId="18" fillId="27" borderId="398">
      <alignment horizontal="right" vertical="center"/>
    </xf>
    <xf numFmtId="0" fontId="23" fillId="25" borderId="397">
      <alignment horizontal="right" vertical="center"/>
    </xf>
    <xf numFmtId="0" fontId="33" fillId="49" borderId="393" applyNumberFormat="0" applyAlignment="0" applyProtection="0"/>
    <xf numFmtId="4" fontId="21" fillId="0" borderId="397" applyFill="0" applyBorder="0" applyProtection="0">
      <alignment horizontal="right" vertical="center"/>
    </xf>
    <xf numFmtId="0" fontId="21" fillId="27" borderId="400">
      <alignment horizontal="left" vertical="center" wrapText="1" indent="2"/>
    </xf>
    <xf numFmtId="0" fontId="21" fillId="26" borderId="397"/>
    <xf numFmtId="4" fontId="18" fillId="27" borderId="397">
      <alignment horizontal="right" vertical="center"/>
    </xf>
    <xf numFmtId="0" fontId="52" fillId="0" borderId="396" applyNumberFormat="0" applyFill="0" applyAlignment="0" applyProtection="0"/>
    <xf numFmtId="0" fontId="52" fillId="0" borderId="396" applyNumberFormat="0" applyFill="0" applyAlignment="0" applyProtection="0"/>
    <xf numFmtId="0" fontId="27" fillId="52" borderId="394" applyNumberFormat="0" applyFont="0" applyAlignment="0" applyProtection="0"/>
    <xf numFmtId="49" fontId="21" fillId="0" borderId="397" applyNumberFormat="0" applyFont="0" applyFill="0" applyBorder="0" applyProtection="0">
      <alignment horizontal="left" vertical="center" indent="2"/>
    </xf>
    <xf numFmtId="0" fontId="37" fillId="0" borderId="396" applyNumberFormat="0" applyFill="0" applyAlignment="0" applyProtection="0"/>
    <xf numFmtId="0" fontId="18" fillId="25" borderId="397">
      <alignment horizontal="right" vertical="center"/>
    </xf>
    <xf numFmtId="0" fontId="45" fillId="36" borderId="393" applyNumberFormat="0" applyAlignment="0" applyProtection="0"/>
    <xf numFmtId="0" fontId="8" fillId="0" borderId="3" applyNumberFormat="0" applyFill="0" applyAlignment="0" applyProtection="0"/>
    <xf numFmtId="0" fontId="33" fillId="49" borderId="393" applyNumberFormat="0" applyAlignment="0" applyProtection="0"/>
    <xf numFmtId="0" fontId="33" fillId="49" borderId="393" applyNumberFormat="0" applyAlignment="0" applyProtection="0"/>
    <xf numFmtId="0" fontId="52" fillId="0" borderId="396" applyNumberFormat="0" applyFill="0" applyAlignment="0" applyProtection="0"/>
    <xf numFmtId="0" fontId="30" fillId="49" borderId="395" applyNumberFormat="0" applyAlignment="0" applyProtection="0"/>
    <xf numFmtId="0" fontId="32" fillId="49" borderId="393" applyNumberFormat="0" applyAlignment="0" applyProtection="0"/>
    <xf numFmtId="0" fontId="18" fillId="27" borderId="397">
      <alignment horizontal="right" vertical="center"/>
    </xf>
    <xf numFmtId="0" fontId="1" fillId="11" borderId="0" applyNumberFormat="0" applyBorder="0" applyAlignment="0" applyProtection="0"/>
    <xf numFmtId="0" fontId="1" fillId="20" borderId="0" applyNumberFormat="0" applyBorder="0" applyAlignment="0" applyProtection="0"/>
    <xf numFmtId="0" fontId="21" fillId="0" borderId="397">
      <alignment horizontal="right" vertical="center"/>
    </xf>
    <xf numFmtId="4" fontId="21" fillId="0" borderId="397" applyFill="0" applyBorder="0" applyProtection="0">
      <alignment horizontal="right" vertical="center"/>
    </xf>
    <xf numFmtId="0" fontId="1" fillId="9" borderId="0" applyNumberFormat="0" applyBorder="0" applyAlignment="0" applyProtection="0"/>
    <xf numFmtId="0" fontId="21" fillId="26" borderId="397"/>
    <xf numFmtId="0" fontId="33" fillId="49" borderId="393" applyNumberFormat="0" applyAlignment="0" applyProtection="0"/>
    <xf numFmtId="0" fontId="18" fillId="27" borderId="397">
      <alignment horizontal="right" vertical="center"/>
    </xf>
    <xf numFmtId="4" fontId="21" fillId="0" borderId="397" applyFill="0" applyBorder="0" applyProtection="0">
      <alignment horizontal="right" vertical="center"/>
    </xf>
    <xf numFmtId="4" fontId="21" fillId="0" borderId="397">
      <alignment horizontal="right" vertical="center"/>
    </xf>
    <xf numFmtId="4" fontId="18" fillId="25" borderId="397">
      <alignment horizontal="right" vertical="center"/>
    </xf>
    <xf numFmtId="4" fontId="18" fillId="27" borderId="399">
      <alignment horizontal="right" vertical="center"/>
    </xf>
    <xf numFmtId="0" fontId="1" fillId="8" borderId="0" applyNumberFormat="0" applyBorder="0" applyAlignment="0" applyProtection="0"/>
    <xf numFmtId="0" fontId="23" fillId="25" borderId="397">
      <alignment horizontal="right" vertical="center"/>
    </xf>
    <xf numFmtId="49" fontId="21" fillId="0" borderId="398" applyNumberFormat="0" applyFont="0" applyFill="0" applyBorder="0" applyProtection="0">
      <alignment horizontal="left" vertical="center" indent="5"/>
    </xf>
    <xf numFmtId="0" fontId="21" fillId="0" borderId="400">
      <alignment horizontal="left" vertical="center" wrapText="1" indent="2"/>
    </xf>
    <xf numFmtId="0" fontId="27" fillId="52" borderId="394" applyNumberFormat="0" applyFont="0" applyAlignment="0" applyProtection="0"/>
    <xf numFmtId="0" fontId="27" fillId="52" borderId="394" applyNumberFormat="0" applyFont="0" applyAlignment="0" applyProtection="0"/>
    <xf numFmtId="0" fontId="19" fillId="52" borderId="394" applyNumberFormat="0" applyFont="0" applyAlignment="0" applyProtection="0"/>
    <xf numFmtId="0" fontId="49" fillId="49" borderId="395" applyNumberFormat="0" applyAlignment="0" applyProtection="0"/>
    <xf numFmtId="4" fontId="18" fillId="25" borderId="397">
      <alignment horizontal="right" vertical="center"/>
    </xf>
    <xf numFmtId="0" fontId="45" fillId="36" borderId="393" applyNumberFormat="0" applyAlignment="0" applyProtection="0"/>
    <xf numFmtId="0" fontId="36" fillId="36" borderId="393" applyNumberFormat="0" applyAlignment="0" applyProtection="0"/>
    <xf numFmtId="49" fontId="20" fillId="0" borderId="397" applyNumberFormat="0" applyFill="0" applyBorder="0" applyProtection="0">
      <alignment horizontal="left" vertical="center"/>
    </xf>
    <xf numFmtId="0" fontId="52" fillId="0" borderId="396" applyNumberFormat="0" applyFill="0" applyAlignment="0" applyProtection="0"/>
    <xf numFmtId="0" fontId="52" fillId="0" borderId="396" applyNumberFormat="0" applyFill="0" applyAlignment="0" applyProtection="0"/>
    <xf numFmtId="0" fontId="19" fillId="52" borderId="394" applyNumberFormat="0" applyFont="0" applyAlignment="0" applyProtection="0"/>
    <xf numFmtId="49" fontId="21" fillId="0" borderId="397" applyNumberFormat="0" applyFont="0" applyFill="0" applyBorder="0" applyProtection="0">
      <alignment horizontal="left" vertical="center" indent="2"/>
    </xf>
    <xf numFmtId="0" fontId="30" fillId="49" borderId="395" applyNumberFormat="0" applyAlignment="0" applyProtection="0"/>
    <xf numFmtId="0" fontId="32" fillId="49" borderId="393" applyNumberFormat="0" applyAlignment="0" applyProtection="0"/>
    <xf numFmtId="0" fontId="5" fillId="4" borderId="1" applyNumberFormat="0" applyAlignment="0" applyProtection="0"/>
    <xf numFmtId="0" fontId="27" fillId="52" borderId="394" applyNumberFormat="0" applyFont="0" applyAlignment="0" applyProtection="0"/>
    <xf numFmtId="0" fontId="21" fillId="26" borderId="397"/>
    <xf numFmtId="0" fontId="21" fillId="0" borderId="397" applyNumberFormat="0" applyFill="0" applyAlignment="0" applyProtection="0"/>
    <xf numFmtId="0" fontId="33" fillId="49" borderId="393" applyNumberFormat="0" applyAlignment="0" applyProtection="0"/>
    <xf numFmtId="49" fontId="21" fillId="0" borderId="398" applyNumberFormat="0" applyFont="0" applyFill="0" applyBorder="0" applyProtection="0">
      <alignment horizontal="left" vertical="center" indent="5"/>
    </xf>
    <xf numFmtId="0" fontId="37" fillId="0" borderId="396" applyNumberFormat="0" applyFill="0" applyAlignment="0" applyProtection="0"/>
    <xf numFmtId="0" fontId="45" fillId="36" borderId="393" applyNumberFormat="0" applyAlignment="0" applyProtection="0"/>
    <xf numFmtId="0" fontId="33" fillId="49" borderId="393" applyNumberFormat="0" applyAlignment="0" applyProtection="0"/>
    <xf numFmtId="0" fontId="27" fillId="52" borderId="394" applyNumberFormat="0" applyFont="0" applyAlignment="0" applyProtection="0"/>
    <xf numFmtId="4" fontId="18" fillId="27" borderId="399">
      <alignment horizontal="right" vertical="center"/>
    </xf>
    <xf numFmtId="0" fontId="33" fillId="49" borderId="393" applyNumberFormat="0" applyAlignment="0" applyProtection="0"/>
    <xf numFmtId="0" fontId="27" fillId="52" borderId="394" applyNumberFormat="0" applyFont="0" applyAlignment="0" applyProtection="0"/>
    <xf numFmtId="0" fontId="1" fillId="17" borderId="0" applyNumberFormat="0" applyBorder="0" applyAlignment="0" applyProtection="0"/>
    <xf numFmtId="49" fontId="20" fillId="0" borderId="397" applyNumberFormat="0" applyFill="0" applyBorder="0" applyProtection="0">
      <alignment horizontal="left" vertical="center"/>
    </xf>
    <xf numFmtId="0" fontId="45" fillId="36" borderId="393" applyNumberFormat="0" applyAlignment="0" applyProtection="0"/>
    <xf numFmtId="0" fontId="37" fillId="0" borderId="396" applyNumberFormat="0" applyFill="0" applyAlignment="0" applyProtection="0"/>
    <xf numFmtId="0" fontId="21" fillId="0" borderId="400">
      <alignment horizontal="left" vertical="center" wrapText="1" indent="2"/>
    </xf>
    <xf numFmtId="49" fontId="20" fillId="0" borderId="397" applyNumberFormat="0" applyFill="0" applyBorder="0" applyProtection="0">
      <alignment horizontal="left" vertical="center"/>
    </xf>
    <xf numFmtId="0" fontId="52" fillId="0" borderId="396" applyNumberFormat="0" applyFill="0" applyAlignment="0" applyProtection="0"/>
    <xf numFmtId="4" fontId="21" fillId="26" borderId="397"/>
    <xf numFmtId="0" fontId="32" fillId="49" borderId="393" applyNumberFormat="0" applyAlignment="0" applyProtection="0"/>
    <xf numFmtId="0" fontId="33" fillId="49" borderId="393" applyNumberFormat="0" applyAlignment="0" applyProtection="0"/>
    <xf numFmtId="0" fontId="18" fillId="27" borderId="399">
      <alignment horizontal="right" vertical="center"/>
    </xf>
    <xf numFmtId="0" fontId="1" fillId="21" borderId="0" applyNumberFormat="0" applyBorder="0" applyAlignment="0" applyProtection="0"/>
    <xf numFmtId="4" fontId="21" fillId="26" borderId="397"/>
    <xf numFmtId="0" fontId="1" fillId="21" borderId="0" applyNumberFormat="0" applyBorder="0" applyAlignment="0" applyProtection="0"/>
    <xf numFmtId="0" fontId="36" fillId="36" borderId="393" applyNumberFormat="0" applyAlignment="0" applyProtection="0"/>
    <xf numFmtId="0" fontId="45" fillId="36" borderId="393" applyNumberFormat="0" applyAlignment="0" applyProtection="0"/>
    <xf numFmtId="0" fontId="37" fillId="0" borderId="396" applyNumberFormat="0" applyFill="0" applyAlignment="0" applyProtection="0"/>
    <xf numFmtId="0" fontId="33" fillId="49" borderId="393" applyNumberFormat="0" applyAlignment="0" applyProtection="0"/>
    <xf numFmtId="0" fontId="21" fillId="25" borderId="398">
      <alignment horizontal="left" vertical="center"/>
    </xf>
    <xf numFmtId="0" fontId="1" fillId="14" borderId="0" applyNumberFormat="0" applyBorder="0" applyAlignment="0" applyProtection="0"/>
    <xf numFmtId="0" fontId="21" fillId="0" borderId="400">
      <alignment horizontal="left" vertical="center" wrapText="1" indent="2"/>
    </xf>
    <xf numFmtId="0" fontId="32" fillId="49" borderId="393" applyNumberFormat="0" applyAlignment="0" applyProtection="0"/>
    <xf numFmtId="0" fontId="37" fillId="0" borderId="396" applyNumberFormat="0" applyFill="0" applyAlignment="0" applyProtection="0"/>
    <xf numFmtId="0" fontId="9" fillId="22" borderId="0" applyNumberFormat="0" applyBorder="0" applyAlignment="0" applyProtection="0"/>
    <xf numFmtId="4" fontId="23" fillId="25" borderId="397">
      <alignment horizontal="right" vertical="center"/>
    </xf>
    <xf numFmtId="0" fontId="45" fillId="36" borderId="393" applyNumberFormat="0" applyAlignment="0" applyProtection="0"/>
    <xf numFmtId="0" fontId="52" fillId="0" borderId="396" applyNumberFormat="0" applyFill="0" applyAlignment="0" applyProtection="0"/>
    <xf numFmtId="0" fontId="45" fillId="36" borderId="393" applyNumberFormat="0" applyAlignment="0" applyProtection="0"/>
    <xf numFmtId="0" fontId="27" fillId="52" borderId="394" applyNumberFormat="0" applyFont="0" applyAlignment="0" applyProtection="0"/>
    <xf numFmtId="0" fontId="49" fillId="49" borderId="395" applyNumberFormat="0" applyAlignment="0" applyProtection="0"/>
    <xf numFmtId="4" fontId="21" fillId="0" borderId="397">
      <alignment horizontal="right" vertical="center"/>
    </xf>
    <xf numFmtId="0" fontId="52" fillId="0" borderId="396" applyNumberFormat="0" applyFill="0" applyAlignment="0" applyProtection="0"/>
    <xf numFmtId="0" fontId="21" fillId="27" borderId="400">
      <alignment horizontal="left" vertical="center" wrapText="1" indent="2"/>
    </xf>
    <xf numFmtId="0" fontId="5" fillId="4" borderId="1" applyNumberFormat="0" applyAlignment="0" applyProtection="0"/>
    <xf numFmtId="0" fontId="1" fillId="12" borderId="0" applyNumberFormat="0" applyBorder="0" applyAlignment="0" applyProtection="0"/>
    <xf numFmtId="0" fontId="21" fillId="0" borderId="400">
      <alignment horizontal="left" vertical="center" wrapText="1" indent="2"/>
    </xf>
    <xf numFmtId="0" fontId="21" fillId="0" borderId="397">
      <alignment horizontal="right" vertical="center"/>
    </xf>
    <xf numFmtId="4" fontId="21" fillId="26" borderId="397"/>
    <xf numFmtId="4" fontId="21" fillId="26" borderId="397"/>
    <xf numFmtId="0" fontId="1" fillId="11" borderId="0" applyNumberFormat="0" applyBorder="0" applyAlignment="0" applyProtection="0"/>
    <xf numFmtId="4" fontId="18" fillId="27" borderId="397">
      <alignment horizontal="right" vertical="center"/>
    </xf>
    <xf numFmtId="4" fontId="18" fillId="27" borderId="397">
      <alignment horizontal="right" vertical="center"/>
    </xf>
    <xf numFmtId="0" fontId="18" fillId="27" borderId="397">
      <alignment horizontal="right" vertical="center"/>
    </xf>
    <xf numFmtId="0" fontId="9" fillId="19" borderId="0" applyNumberFormat="0" applyBorder="0" applyAlignment="0" applyProtection="0"/>
    <xf numFmtId="0" fontId="1" fillId="11" borderId="0" applyNumberFormat="0" applyBorder="0" applyAlignment="0" applyProtection="0"/>
    <xf numFmtId="0" fontId="18" fillId="27" borderId="398">
      <alignment horizontal="right" vertical="center"/>
    </xf>
    <xf numFmtId="4" fontId="18" fillId="25" borderId="397">
      <alignment horizontal="right" vertical="center"/>
    </xf>
    <xf numFmtId="0" fontId="30" fillId="49" borderId="395" applyNumberFormat="0" applyAlignment="0" applyProtection="0"/>
    <xf numFmtId="0" fontId="18" fillId="25" borderId="397">
      <alignment horizontal="right" vertical="center"/>
    </xf>
    <xf numFmtId="4" fontId="18" fillId="25" borderId="397">
      <alignment horizontal="right" vertical="center"/>
    </xf>
    <xf numFmtId="0" fontId="23" fillId="25" borderId="397">
      <alignment horizontal="right" vertical="center"/>
    </xf>
    <xf numFmtId="4" fontId="23" fillId="25" borderId="397">
      <alignment horizontal="right" vertical="center"/>
    </xf>
    <xf numFmtId="0" fontId="18" fillId="27" borderId="397">
      <alignment horizontal="right" vertical="center"/>
    </xf>
    <xf numFmtId="4" fontId="18" fillId="27" borderId="397">
      <alignment horizontal="right" vertical="center"/>
    </xf>
    <xf numFmtId="0" fontId="18" fillId="27" borderId="397">
      <alignment horizontal="right" vertical="center"/>
    </xf>
    <xf numFmtId="4" fontId="18" fillId="27" borderId="397">
      <alignment horizontal="right" vertical="center"/>
    </xf>
    <xf numFmtId="0" fontId="18" fillId="27" borderId="398">
      <alignment horizontal="right" vertical="center"/>
    </xf>
    <xf numFmtId="4" fontId="18" fillId="27" borderId="398">
      <alignment horizontal="right" vertical="center"/>
    </xf>
    <xf numFmtId="0" fontId="18" fillId="27" borderId="399">
      <alignment horizontal="right" vertical="center"/>
    </xf>
    <xf numFmtId="4" fontId="18" fillId="27" borderId="399">
      <alignment horizontal="right" vertical="center"/>
    </xf>
    <xf numFmtId="0" fontId="33" fillId="49" borderId="393" applyNumberFormat="0" applyAlignment="0" applyProtection="0"/>
    <xf numFmtId="0" fontId="21" fillId="27" borderId="400">
      <alignment horizontal="left" vertical="center" wrapText="1" indent="2"/>
    </xf>
    <xf numFmtId="0" fontId="21" fillId="0" borderId="400">
      <alignment horizontal="left" vertical="center" wrapText="1" indent="2"/>
    </xf>
    <xf numFmtId="0" fontId="21" fillId="25" borderId="398">
      <alignment horizontal="left" vertical="center"/>
    </xf>
    <xf numFmtId="0" fontId="21" fillId="27" borderId="400">
      <alignment horizontal="left" vertical="center" wrapText="1" indent="2"/>
    </xf>
    <xf numFmtId="0" fontId="45" fillId="36" borderId="393" applyNumberFormat="0" applyAlignment="0" applyProtection="0"/>
    <xf numFmtId="0" fontId="21" fillId="0" borderId="397">
      <alignment horizontal="right" vertical="center"/>
    </xf>
    <xf numFmtId="4" fontId="21" fillId="0" borderId="397">
      <alignment horizontal="right" vertical="center"/>
    </xf>
    <xf numFmtId="4" fontId="18" fillId="27" borderId="397">
      <alignment horizontal="right" vertical="center"/>
    </xf>
    <xf numFmtId="0" fontId="21" fillId="0" borderId="397" applyNumberFormat="0" applyFill="0" applyAlignment="0" applyProtection="0"/>
    <xf numFmtId="0" fontId="49" fillId="49" borderId="395" applyNumberFormat="0" applyAlignment="0" applyProtection="0"/>
    <xf numFmtId="167" fontId="21" fillId="53" borderId="397" applyNumberFormat="0" applyFont="0" applyBorder="0" applyAlignment="0" applyProtection="0">
      <alignment horizontal="right" vertical="center"/>
    </xf>
    <xf numFmtId="0" fontId="21" fillId="26" borderId="397"/>
    <xf numFmtId="4" fontId="21" fillId="26" borderId="397"/>
    <xf numFmtId="0" fontId="52" fillId="0" borderId="396" applyNumberFormat="0" applyFill="0" applyAlignment="0" applyProtection="0"/>
    <xf numFmtId="0" fontId="18" fillId="25" borderId="397">
      <alignment horizontal="right" vertical="center"/>
    </xf>
    <xf numFmtId="0" fontId="18" fillId="27" borderId="399">
      <alignment horizontal="right" vertical="center"/>
    </xf>
    <xf numFmtId="0" fontId="9" fillId="7" borderId="0" applyNumberFormat="0" applyBorder="0" applyAlignment="0" applyProtection="0"/>
    <xf numFmtId="0" fontId="9" fillId="19" borderId="0" applyNumberFormat="0" applyBorder="0" applyAlignment="0" applyProtection="0"/>
    <xf numFmtId="4" fontId="23" fillId="25" borderId="397">
      <alignment horizontal="right" vertical="center"/>
    </xf>
    <xf numFmtId="0" fontId="45" fillId="36" borderId="393" applyNumberFormat="0" applyAlignment="0" applyProtection="0"/>
    <xf numFmtId="0" fontId="1" fillId="5" borderId="0" applyNumberFormat="0" applyBorder="0" applyAlignment="0" applyProtection="0"/>
    <xf numFmtId="4" fontId="18" fillId="25" borderId="397">
      <alignment horizontal="right" vertical="center"/>
    </xf>
    <xf numFmtId="0" fontId="1" fillId="18" borderId="0" applyNumberFormat="0" applyBorder="0" applyAlignment="0" applyProtection="0"/>
    <xf numFmtId="0" fontId="33" fillId="49" borderId="393" applyNumberFormat="0" applyAlignment="0" applyProtection="0"/>
    <xf numFmtId="0" fontId="18" fillId="27" borderId="397">
      <alignment horizontal="right" vertical="center"/>
    </xf>
    <xf numFmtId="4" fontId="21" fillId="26" borderId="397"/>
    <xf numFmtId="0" fontId="18" fillId="27" borderId="398">
      <alignment horizontal="right" vertical="center"/>
    </xf>
    <xf numFmtId="0" fontId="1" fillId="11" borderId="0" applyNumberFormat="0" applyBorder="0" applyAlignment="0" applyProtection="0"/>
    <xf numFmtId="0" fontId="49" fillId="49" borderId="395" applyNumberFormat="0" applyAlignment="0" applyProtection="0"/>
    <xf numFmtId="4" fontId="23" fillId="25" borderId="397">
      <alignment horizontal="right" vertical="center"/>
    </xf>
    <xf numFmtId="0" fontId="45" fillId="36" borderId="393" applyNumberFormat="0" applyAlignment="0" applyProtection="0"/>
    <xf numFmtId="0" fontId="52" fillId="0" borderId="396" applyNumberFormat="0" applyFill="0" applyAlignment="0" applyProtection="0"/>
    <xf numFmtId="0" fontId="5" fillId="4" borderId="1" applyNumberFormat="0" applyAlignment="0" applyProtection="0"/>
    <xf numFmtId="0" fontId="1" fillId="12" borderId="0" applyNumberFormat="0" applyBorder="0" applyAlignment="0" applyProtection="0"/>
    <xf numFmtId="0" fontId="1" fillId="17" borderId="0" applyNumberFormat="0" applyBorder="0" applyAlignment="0" applyProtection="0"/>
    <xf numFmtId="0" fontId="1" fillId="11" borderId="0" applyNumberFormat="0" applyBorder="0" applyAlignment="0" applyProtection="0"/>
    <xf numFmtId="0" fontId="45" fillId="36" borderId="393" applyNumberFormat="0" applyAlignment="0" applyProtection="0"/>
    <xf numFmtId="0" fontId="49" fillId="49" borderId="395" applyNumberFormat="0" applyAlignment="0" applyProtection="0"/>
    <xf numFmtId="0" fontId="1" fillId="12" borderId="0" applyNumberFormat="0" applyBorder="0" applyAlignment="0" applyProtection="0"/>
    <xf numFmtId="0" fontId="18" fillId="27" borderId="398">
      <alignment horizontal="right" vertical="center"/>
    </xf>
    <xf numFmtId="0" fontId="18" fillId="25" borderId="397">
      <alignment horizontal="right" vertical="center"/>
    </xf>
    <xf numFmtId="4" fontId="18" fillId="27" borderId="399">
      <alignment horizontal="right" vertical="center"/>
    </xf>
    <xf numFmtId="0" fontId="36" fillId="36" borderId="393" applyNumberFormat="0" applyAlignment="0" applyProtection="0"/>
    <xf numFmtId="0" fontId="18" fillId="25" borderId="397">
      <alignment horizontal="right" vertical="center"/>
    </xf>
    <xf numFmtId="49" fontId="21" fillId="0" borderId="397" applyNumberFormat="0" applyFont="0" applyFill="0" applyBorder="0" applyProtection="0">
      <alignment horizontal="left" vertical="center" indent="2"/>
    </xf>
    <xf numFmtId="4" fontId="18" fillId="27" borderId="397">
      <alignment horizontal="right" vertical="center"/>
    </xf>
    <xf numFmtId="4" fontId="18" fillId="27" borderId="397">
      <alignment horizontal="right" vertical="center"/>
    </xf>
    <xf numFmtId="49" fontId="20" fillId="0" borderId="397" applyNumberFormat="0" applyFill="0" applyBorder="0" applyProtection="0">
      <alignment horizontal="left" vertical="center"/>
    </xf>
    <xf numFmtId="4" fontId="23" fillId="25" borderId="397">
      <alignment horizontal="right" vertical="center"/>
    </xf>
    <xf numFmtId="0" fontId="19" fillId="52" borderId="394" applyNumberFormat="0" applyFont="0" applyAlignment="0" applyProtection="0"/>
    <xf numFmtId="0" fontId="21" fillId="0" borderId="400">
      <alignment horizontal="left" vertical="center" wrapText="1" indent="2"/>
    </xf>
    <xf numFmtId="0" fontId="7" fillId="0" borderId="0" applyNumberFormat="0" applyFill="0" applyBorder="0" applyAlignment="0" applyProtection="0"/>
    <xf numFmtId="0" fontId="18" fillId="27" borderId="397">
      <alignment horizontal="right" vertical="center"/>
    </xf>
    <xf numFmtId="0" fontId="1" fillId="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6" fillId="0" borderId="0" applyNumberFormat="0" applyFill="0" applyBorder="0" applyAlignment="0" applyProtection="0"/>
    <xf numFmtId="0" fontId="8" fillId="0" borderId="3" applyNumberFormat="0" applyFill="0" applyAlignment="0" applyProtection="0"/>
    <xf numFmtId="0" fontId="4" fillId="4" borderId="2" applyNumberFormat="0" applyAlignment="0" applyProtection="0"/>
    <xf numFmtId="0" fontId="37" fillId="0" borderId="396" applyNumberFormat="0" applyFill="0" applyAlignment="0" applyProtection="0"/>
    <xf numFmtId="0" fontId="21" fillId="26" borderId="397"/>
    <xf numFmtId="0" fontId="21" fillId="25" borderId="398">
      <alignment horizontal="left" vertical="center"/>
    </xf>
    <xf numFmtId="0" fontId="52" fillId="0" borderId="396" applyNumberFormat="0" applyFill="0" applyAlignment="0" applyProtection="0"/>
    <xf numFmtId="4" fontId="21" fillId="0" borderId="397" applyFill="0" applyBorder="0" applyProtection="0">
      <alignment horizontal="right" vertical="center"/>
    </xf>
    <xf numFmtId="0" fontId="21" fillId="0" borderId="400">
      <alignment horizontal="left" vertical="center" wrapText="1" indent="2"/>
    </xf>
    <xf numFmtId="49" fontId="21" fillId="0" borderId="397" applyNumberFormat="0" applyFont="0" applyFill="0" applyBorder="0" applyProtection="0">
      <alignment horizontal="left" vertical="center" indent="2"/>
    </xf>
    <xf numFmtId="49" fontId="21" fillId="0" borderId="398" applyNumberFormat="0" applyFont="0" applyFill="0" applyBorder="0" applyProtection="0">
      <alignment horizontal="left" vertical="center" indent="5"/>
    </xf>
    <xf numFmtId="0" fontId="32" fillId="49" borderId="393" applyNumberFormat="0" applyAlignment="0" applyProtection="0"/>
    <xf numFmtId="0" fontId="27" fillId="52" borderId="394" applyNumberFormat="0" applyFont="0" applyAlignment="0" applyProtection="0"/>
    <xf numFmtId="49" fontId="20" fillId="0" borderId="397" applyNumberFormat="0" applyFill="0" applyBorder="0" applyProtection="0">
      <alignment horizontal="left" vertical="center"/>
    </xf>
    <xf numFmtId="4" fontId="21" fillId="0" borderId="397" applyFill="0" applyBorder="0" applyProtection="0">
      <alignment horizontal="right" vertical="center"/>
    </xf>
    <xf numFmtId="0" fontId="36" fillId="36" borderId="393" applyNumberFormat="0" applyAlignment="0" applyProtection="0"/>
    <xf numFmtId="0" fontId="52" fillId="0" borderId="396" applyNumberFormat="0" applyFill="0" applyAlignment="0" applyProtection="0"/>
    <xf numFmtId="0" fontId="18" fillId="27" borderId="397">
      <alignment horizontal="right" vertical="center"/>
    </xf>
    <xf numFmtId="0" fontId="18" fillId="25" borderId="397">
      <alignment horizontal="right" vertical="center"/>
    </xf>
    <xf numFmtId="0" fontId="49" fillId="49" borderId="395" applyNumberFormat="0" applyAlignment="0" applyProtection="0"/>
    <xf numFmtId="0" fontId="21" fillId="0" borderId="400">
      <alignment horizontal="left" vertical="center" wrapText="1" indent="2"/>
    </xf>
    <xf numFmtId="4" fontId="21" fillId="0" borderId="397" applyFill="0" applyBorder="0" applyProtection="0">
      <alignment horizontal="right" vertical="center"/>
    </xf>
    <xf numFmtId="49" fontId="20" fillId="0" borderId="397" applyNumberFormat="0" applyFill="0" applyBorder="0" applyProtection="0">
      <alignment horizontal="left" vertical="center"/>
    </xf>
    <xf numFmtId="0" fontId="1" fillId="11" borderId="0" applyNumberFormat="0" applyBorder="0" applyAlignment="0" applyProtection="0"/>
    <xf numFmtId="0" fontId="52" fillId="0" borderId="396" applyNumberFormat="0" applyFill="0" applyAlignment="0" applyProtection="0"/>
    <xf numFmtId="0" fontId="21" fillId="0" borderId="397" applyNumberFormat="0" applyFill="0" applyAlignment="0" applyProtection="0"/>
    <xf numFmtId="0" fontId="9" fillId="22" borderId="0" applyNumberFormat="0" applyBorder="0" applyAlignment="0" applyProtection="0"/>
    <xf numFmtId="0" fontId="23" fillId="25" borderId="397">
      <alignment horizontal="right" vertical="center"/>
    </xf>
    <xf numFmtId="0" fontId="18" fillId="27" borderId="397">
      <alignment horizontal="right" vertical="center"/>
    </xf>
    <xf numFmtId="167" fontId="21" fillId="53" borderId="397" applyNumberFormat="0" applyFont="0" applyBorder="0" applyAlignment="0" applyProtection="0">
      <alignment horizontal="right" vertical="center"/>
    </xf>
    <xf numFmtId="0" fontId="45" fillId="36" borderId="393" applyNumberFormat="0" applyAlignment="0" applyProtection="0"/>
    <xf numFmtId="4" fontId="18" fillId="25" borderId="397">
      <alignment horizontal="right" vertical="center"/>
    </xf>
    <xf numFmtId="4" fontId="21" fillId="0" borderId="397" applyFill="0" applyBorder="0" applyProtection="0">
      <alignment horizontal="right" vertical="center"/>
    </xf>
    <xf numFmtId="0" fontId="36" fillId="36" borderId="393" applyNumberFormat="0" applyAlignment="0" applyProtection="0"/>
    <xf numFmtId="0" fontId="18" fillId="27" borderId="399">
      <alignment horizontal="right" vertical="center"/>
    </xf>
    <xf numFmtId="4" fontId="21" fillId="0" borderId="397" applyFill="0" applyBorder="0" applyProtection="0">
      <alignment horizontal="right" vertical="center"/>
    </xf>
    <xf numFmtId="0" fontId="36" fillId="36" borderId="393" applyNumberFormat="0" applyAlignment="0" applyProtection="0"/>
    <xf numFmtId="4" fontId="23" fillId="25" borderId="397">
      <alignment horizontal="right" vertical="center"/>
    </xf>
    <xf numFmtId="167" fontId="21" fillId="53" borderId="397" applyNumberFormat="0" applyFont="0" applyBorder="0" applyAlignment="0" applyProtection="0">
      <alignment horizontal="right" vertical="center"/>
    </xf>
    <xf numFmtId="0" fontId="23" fillId="25" borderId="397">
      <alignment horizontal="right" vertical="center"/>
    </xf>
    <xf numFmtId="0" fontId="21" fillId="0" borderId="397">
      <alignment horizontal="right" vertical="center"/>
    </xf>
    <xf numFmtId="0" fontId="21" fillId="27" borderId="400">
      <alignment horizontal="left" vertical="center" wrapText="1" indent="2"/>
    </xf>
    <xf numFmtId="0" fontId="21" fillId="0" borderId="397">
      <alignment horizontal="right" vertical="center"/>
    </xf>
    <xf numFmtId="0" fontId="1" fillId="9" borderId="0" applyNumberFormat="0" applyBorder="0" applyAlignment="0" applyProtection="0"/>
    <xf numFmtId="0" fontId="18" fillId="27" borderId="398">
      <alignment horizontal="right" vertical="center"/>
    </xf>
    <xf numFmtId="0" fontId="21" fillId="27" borderId="400">
      <alignment horizontal="left" vertical="center" wrapText="1" indent="2"/>
    </xf>
    <xf numFmtId="0" fontId="1" fillId="15" borderId="0" applyNumberFormat="0" applyBorder="0" applyAlignment="0" applyProtection="0"/>
    <xf numFmtId="0" fontId="30" fillId="49" borderId="395" applyNumberFormat="0" applyAlignment="0" applyProtection="0"/>
    <xf numFmtId="0" fontId="32" fillId="49" borderId="393" applyNumberFormat="0" applyAlignment="0" applyProtection="0"/>
    <xf numFmtId="0" fontId="37" fillId="0" borderId="396" applyNumberFormat="0" applyFill="0" applyAlignment="0" applyProtection="0"/>
    <xf numFmtId="4" fontId="18" fillId="27" borderId="397">
      <alignment horizontal="right" vertical="center"/>
    </xf>
    <xf numFmtId="0" fontId="27" fillId="52" borderId="394" applyNumberFormat="0" applyFont="0" applyAlignment="0" applyProtection="0"/>
    <xf numFmtId="0" fontId="21" fillId="26" borderId="397"/>
    <xf numFmtId="0" fontId="7" fillId="0" borderId="0" applyNumberFormat="0" applyFill="0" applyBorder="0" applyAlignment="0" applyProtection="0"/>
    <xf numFmtId="0" fontId="1" fillId="21" borderId="0" applyNumberFormat="0" applyBorder="0" applyAlignment="0" applyProtection="0"/>
    <xf numFmtId="4" fontId="18" fillId="27" borderId="397">
      <alignment horizontal="right" vertical="center"/>
    </xf>
    <xf numFmtId="0" fontId="33" fillId="49" borderId="393" applyNumberFormat="0" applyAlignment="0" applyProtection="0"/>
    <xf numFmtId="0" fontId="18" fillId="27" borderId="397">
      <alignment horizontal="right" vertical="center"/>
    </xf>
    <xf numFmtId="0" fontId="49" fillId="49" borderId="395" applyNumberFormat="0" applyAlignment="0" applyProtection="0"/>
    <xf numFmtId="4" fontId="21" fillId="0" borderId="397">
      <alignment horizontal="right" vertical="center"/>
    </xf>
    <xf numFmtId="0" fontId="1" fillId="17" borderId="0" applyNumberFormat="0" applyBorder="0" applyAlignment="0" applyProtection="0"/>
    <xf numFmtId="0" fontId="5" fillId="4" borderId="1" applyNumberFormat="0" applyAlignment="0" applyProtection="0"/>
    <xf numFmtId="0" fontId="45" fillId="36" borderId="393" applyNumberFormat="0" applyAlignment="0" applyProtection="0"/>
    <xf numFmtId="0" fontId="1" fillId="11" borderId="0" applyNumberFormat="0" applyBorder="0" applyAlignment="0" applyProtection="0"/>
    <xf numFmtId="0" fontId="18" fillId="27" borderId="398">
      <alignment horizontal="right" vertical="center"/>
    </xf>
    <xf numFmtId="4" fontId="21" fillId="0" borderId="397" applyFill="0" applyBorder="0" applyProtection="0">
      <alignment horizontal="right" vertical="center"/>
    </xf>
    <xf numFmtId="0" fontId="1" fillId="17" borderId="0" applyNumberFormat="0" applyBorder="0" applyAlignment="0" applyProtection="0"/>
    <xf numFmtId="0" fontId="21" fillId="27" borderId="400">
      <alignment horizontal="left" vertical="center" wrapText="1" indent="2"/>
    </xf>
    <xf numFmtId="4" fontId="18" fillId="25" borderId="397">
      <alignment horizontal="right" vertical="center"/>
    </xf>
    <xf numFmtId="0" fontId="27" fillId="52" borderId="394" applyNumberFormat="0" applyFont="0" applyAlignment="0" applyProtection="0"/>
    <xf numFmtId="0" fontId="45" fillId="36" borderId="393" applyNumberFormat="0" applyAlignment="0" applyProtection="0"/>
    <xf numFmtId="0" fontId="49" fillId="49" borderId="395" applyNumberFormat="0" applyAlignment="0" applyProtection="0"/>
    <xf numFmtId="0" fontId="37" fillId="0" borderId="396" applyNumberFormat="0" applyFill="0" applyAlignment="0" applyProtection="0"/>
    <xf numFmtId="0" fontId="36" fillId="36" borderId="393" applyNumberFormat="0" applyAlignment="0" applyProtection="0"/>
    <xf numFmtId="4" fontId="23" fillId="25" borderId="397">
      <alignment horizontal="right" vertical="center"/>
    </xf>
    <xf numFmtId="0" fontId="23" fillId="25" borderId="397">
      <alignment horizontal="right" vertical="center"/>
    </xf>
    <xf numFmtId="4" fontId="21" fillId="26" borderId="397"/>
    <xf numFmtId="0" fontId="19" fillId="52" borderId="394" applyNumberFormat="0" applyFont="0" applyAlignment="0" applyProtection="0"/>
    <xf numFmtId="0" fontId="21" fillId="0" borderId="397" applyNumberFormat="0" applyFill="0" applyAlignment="0" applyProtection="0"/>
    <xf numFmtId="0" fontId="37" fillId="0" borderId="396" applyNumberFormat="0" applyFill="0" applyAlignment="0" applyProtection="0"/>
    <xf numFmtId="0" fontId="37" fillId="0" borderId="396" applyNumberFormat="0" applyFill="0" applyAlignment="0" applyProtection="0"/>
    <xf numFmtId="0" fontId="18" fillId="27" borderId="397">
      <alignment horizontal="right" vertical="center"/>
    </xf>
    <xf numFmtId="0" fontId="18" fillId="27" borderId="397">
      <alignment horizontal="right" vertical="center"/>
    </xf>
    <xf numFmtId="4" fontId="21" fillId="0" borderId="397">
      <alignment horizontal="right" vertical="center"/>
    </xf>
    <xf numFmtId="49" fontId="21" fillId="0" borderId="397" applyNumberFormat="0" applyFont="0" applyFill="0" applyBorder="0" applyProtection="0">
      <alignment horizontal="left" vertical="center" indent="2"/>
    </xf>
    <xf numFmtId="0" fontId="21" fillId="26" borderId="397"/>
    <xf numFmtId="0" fontId="21" fillId="0" borderId="400">
      <alignment horizontal="left" vertical="center" wrapText="1" indent="2"/>
    </xf>
    <xf numFmtId="0" fontId="33" fillId="49" borderId="393" applyNumberFormat="0" applyAlignment="0" applyProtection="0"/>
    <xf numFmtId="0" fontId="52" fillId="0" borderId="396" applyNumberFormat="0" applyFill="0" applyAlignment="0" applyProtection="0"/>
    <xf numFmtId="0" fontId="21" fillId="27" borderId="400">
      <alignment horizontal="left" vertical="center" wrapText="1" indent="2"/>
    </xf>
    <xf numFmtId="0" fontId="21" fillId="0" borderId="400">
      <alignment horizontal="left" vertical="center" wrapText="1" indent="2"/>
    </xf>
    <xf numFmtId="49" fontId="21" fillId="0" borderId="397" applyNumberFormat="0" applyFont="0" applyFill="0" applyBorder="0" applyProtection="0">
      <alignment horizontal="left" vertical="center" indent="2"/>
    </xf>
    <xf numFmtId="0" fontId="21" fillId="0" borderId="397" applyNumberFormat="0" applyFill="0" applyAlignment="0" applyProtection="0"/>
    <xf numFmtId="0" fontId="45" fillId="36" borderId="393" applyNumberFormat="0" applyAlignment="0" applyProtection="0"/>
    <xf numFmtId="4" fontId="18" fillId="27" borderId="398">
      <alignment horizontal="right" vertical="center"/>
    </xf>
    <xf numFmtId="0" fontId="21" fillId="25" borderId="398">
      <alignment horizontal="left" vertical="center"/>
    </xf>
    <xf numFmtId="4" fontId="18" fillId="27" borderId="398">
      <alignment horizontal="right" vertical="center"/>
    </xf>
    <xf numFmtId="0" fontId="21" fillId="26" borderId="397"/>
    <xf numFmtId="4" fontId="18" fillId="27" borderId="398">
      <alignment horizontal="right" vertical="center"/>
    </xf>
    <xf numFmtId="0" fontId="21" fillId="0" borderId="397" applyNumberFormat="0" applyFill="0" applyAlignment="0" applyProtection="0"/>
    <xf numFmtId="49" fontId="21" fillId="0" borderId="397" applyNumberFormat="0" applyFont="0" applyFill="0" applyBorder="0" applyProtection="0">
      <alignment horizontal="left" vertical="center" indent="2"/>
    </xf>
    <xf numFmtId="0" fontId="49" fillId="49" borderId="395" applyNumberFormat="0" applyAlignment="0" applyProtection="0"/>
    <xf numFmtId="0" fontId="21" fillId="0" borderId="397" applyNumberFormat="0" applyFill="0" applyAlignment="0" applyProtection="0"/>
    <xf numFmtId="0" fontId="36" fillId="36" borderId="393" applyNumberFormat="0" applyAlignment="0" applyProtection="0"/>
    <xf numFmtId="0" fontId="52" fillId="0" borderId="396" applyNumberFormat="0" applyFill="0" applyAlignment="0" applyProtection="0"/>
    <xf numFmtId="0" fontId="21" fillId="27" borderId="400">
      <alignment horizontal="left" vertical="center" wrapText="1" indent="2"/>
    </xf>
    <xf numFmtId="0" fontId="37" fillId="0" borderId="396" applyNumberFormat="0" applyFill="0" applyAlignment="0" applyProtection="0"/>
    <xf numFmtId="0" fontId="18" fillId="27" borderId="397">
      <alignment horizontal="right" vertical="center"/>
    </xf>
    <xf numFmtId="0" fontId="49" fillId="49" borderId="395" applyNumberFormat="0" applyAlignment="0" applyProtection="0"/>
    <xf numFmtId="0" fontId="4" fillId="4" borderId="2" applyNumberFormat="0" applyAlignment="0" applyProtection="0"/>
    <xf numFmtId="0" fontId="36" fillId="36" borderId="393" applyNumberFormat="0" applyAlignment="0" applyProtection="0"/>
    <xf numFmtId="4" fontId="18" fillId="27" borderId="397">
      <alignment horizontal="right" vertical="center"/>
    </xf>
    <xf numFmtId="49" fontId="20" fillId="0" borderId="397" applyNumberFormat="0" applyFill="0" applyBorder="0" applyProtection="0">
      <alignment horizontal="left" vertical="center"/>
    </xf>
    <xf numFmtId="4" fontId="21" fillId="0" borderId="397" applyFill="0" applyBorder="0" applyProtection="0">
      <alignment horizontal="right" vertical="center"/>
    </xf>
    <xf numFmtId="0" fontId="18" fillId="27" borderId="397">
      <alignment horizontal="right" vertical="center"/>
    </xf>
    <xf numFmtId="0" fontId="1" fillId="8" borderId="0" applyNumberFormat="0" applyBorder="0" applyAlignment="0" applyProtection="0"/>
    <xf numFmtId="0" fontId="21" fillId="0" borderId="400">
      <alignment horizontal="left" vertical="center" wrapText="1" indent="2"/>
    </xf>
    <xf numFmtId="0" fontId="52" fillId="0" borderId="396" applyNumberFormat="0" applyFill="0" applyAlignment="0" applyProtection="0"/>
    <xf numFmtId="0" fontId="32" fillId="49" borderId="393" applyNumberFormat="0" applyAlignment="0" applyProtection="0"/>
    <xf numFmtId="0" fontId="1" fillId="14" borderId="0" applyNumberFormat="0" applyBorder="0" applyAlignment="0" applyProtection="0"/>
    <xf numFmtId="167" fontId="21" fillId="53" borderId="397" applyNumberFormat="0" applyFont="0" applyBorder="0" applyAlignment="0" applyProtection="0">
      <alignment horizontal="right" vertical="center"/>
    </xf>
    <xf numFmtId="0" fontId="30" fillId="49" borderId="395" applyNumberFormat="0" applyAlignment="0" applyProtection="0"/>
    <xf numFmtId="0" fontId="7" fillId="0" borderId="0" applyNumberFormat="0" applyFill="0" applyBorder="0" applyAlignment="0" applyProtection="0"/>
    <xf numFmtId="0" fontId="49" fillId="49" borderId="395" applyNumberFormat="0" applyAlignment="0" applyProtection="0"/>
    <xf numFmtId="0" fontId="45" fillId="36" borderId="393" applyNumberFormat="0" applyAlignment="0" applyProtection="0"/>
    <xf numFmtId="4" fontId="21" fillId="0" borderId="397">
      <alignment horizontal="right" vertical="center"/>
    </xf>
    <xf numFmtId="0" fontId="32" fillId="49" borderId="393" applyNumberFormat="0" applyAlignment="0" applyProtection="0"/>
    <xf numFmtId="0" fontId="21" fillId="25" borderId="398">
      <alignment horizontal="left" vertical="center"/>
    </xf>
    <xf numFmtId="0" fontId="52" fillId="0" borderId="396" applyNumberFormat="0" applyFill="0" applyAlignment="0" applyProtection="0"/>
    <xf numFmtId="0" fontId="9" fillId="22" borderId="0" applyNumberFormat="0" applyBorder="0" applyAlignment="0" applyProtection="0"/>
    <xf numFmtId="0" fontId="1" fillId="20" borderId="0" applyNumberFormat="0" applyBorder="0" applyAlignment="0" applyProtection="0"/>
    <xf numFmtId="49" fontId="21" fillId="0" borderId="397" applyNumberFormat="0" applyFont="0" applyFill="0" applyBorder="0" applyProtection="0">
      <alignment horizontal="left" vertical="center" indent="2"/>
    </xf>
    <xf numFmtId="0" fontId="1" fillId="6" borderId="0" applyNumberFormat="0" applyBorder="0" applyAlignment="0" applyProtection="0"/>
    <xf numFmtId="0" fontId="9" fillId="13"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21" fillId="25" borderId="398">
      <alignment horizontal="left" vertical="center"/>
    </xf>
    <xf numFmtId="0" fontId="9" fillId="10" borderId="0" applyNumberFormat="0" applyBorder="0" applyAlignment="0" applyProtection="0"/>
    <xf numFmtId="4" fontId="18" fillId="27" borderId="399">
      <alignment horizontal="right" vertical="center"/>
    </xf>
    <xf numFmtId="0" fontId="1" fillId="8" borderId="0" applyNumberFormat="0" applyBorder="0" applyAlignment="0" applyProtection="0"/>
    <xf numFmtId="0" fontId="9" fillId="7" borderId="0" applyNumberFormat="0" applyBorder="0" applyAlignment="0" applyProtection="0"/>
    <xf numFmtId="0" fontId="27" fillId="52" borderId="394" applyNumberFormat="0" applyFont="0" applyAlignment="0" applyProtection="0"/>
    <xf numFmtId="0" fontId="7" fillId="0" borderId="0" applyNumberFormat="0" applyFill="0" applyBorder="0" applyAlignment="0" applyProtection="0"/>
    <xf numFmtId="0" fontId="9" fillId="19" borderId="0" applyNumberFormat="0" applyBorder="0" applyAlignment="0" applyProtection="0"/>
    <xf numFmtId="4" fontId="21" fillId="0" borderId="397" applyFill="0" applyBorder="0" applyProtection="0">
      <alignment horizontal="right" vertical="center"/>
    </xf>
    <xf numFmtId="0" fontId="33" fillId="49" borderId="393" applyNumberFormat="0" applyAlignment="0" applyProtection="0"/>
    <xf numFmtId="0" fontId="1" fillId="20" borderId="0" applyNumberFormat="0" applyBorder="0" applyAlignment="0" applyProtection="0"/>
    <xf numFmtId="0" fontId="49" fillId="49" borderId="395" applyNumberFormat="0" applyAlignment="0" applyProtection="0"/>
    <xf numFmtId="0" fontId="21" fillId="27" borderId="400">
      <alignment horizontal="left" vertical="center" wrapText="1" indent="2"/>
    </xf>
    <xf numFmtId="0" fontId="45" fillId="36" borderId="393" applyNumberFormat="0" applyAlignment="0" applyProtection="0"/>
    <xf numFmtId="0" fontId="9" fillId="16" borderId="0" applyNumberFormat="0" applyBorder="0" applyAlignment="0" applyProtection="0"/>
    <xf numFmtId="4" fontId="18" fillId="27" borderId="397">
      <alignment horizontal="right" vertical="center"/>
    </xf>
    <xf numFmtId="0" fontId="4" fillId="4" borderId="2" applyNumberFormat="0" applyAlignment="0" applyProtection="0"/>
    <xf numFmtId="4" fontId="18" fillId="27" borderId="397">
      <alignment horizontal="right" vertical="center"/>
    </xf>
    <xf numFmtId="0" fontId="21" fillId="26" borderId="397"/>
    <xf numFmtId="0" fontId="32" fillId="49" borderId="393" applyNumberFormat="0" applyAlignment="0" applyProtection="0"/>
    <xf numFmtId="0" fontId="18" fillId="25" borderId="397">
      <alignment horizontal="right" vertical="center"/>
    </xf>
    <xf numFmtId="0" fontId="21" fillId="0" borderId="397">
      <alignment horizontal="right" vertical="center"/>
    </xf>
    <xf numFmtId="0" fontId="52" fillId="0" borderId="396" applyNumberFormat="0" applyFill="0" applyAlignment="0" applyProtection="0"/>
    <xf numFmtId="0" fontId="21" fillId="25" borderId="398">
      <alignment horizontal="left" vertical="center"/>
    </xf>
    <xf numFmtId="0" fontId="45" fillId="36" borderId="393" applyNumberFormat="0" applyAlignment="0" applyProtection="0"/>
    <xf numFmtId="167" fontId="21" fillId="53" borderId="397" applyNumberFormat="0" applyFont="0" applyBorder="0" applyAlignment="0" applyProtection="0">
      <alignment horizontal="right" vertical="center"/>
    </xf>
    <xf numFmtId="0" fontId="27" fillId="52" borderId="394" applyNumberFormat="0" applyFont="0" applyAlignment="0" applyProtection="0"/>
    <xf numFmtId="0" fontId="21" fillId="0" borderId="400">
      <alignment horizontal="left" vertical="center" wrapText="1" indent="2"/>
    </xf>
    <xf numFmtId="4" fontId="21" fillId="26" borderId="397"/>
    <xf numFmtId="49" fontId="20" fillId="0" borderId="397" applyNumberFormat="0" applyFill="0" applyBorder="0" applyProtection="0">
      <alignment horizontal="left" vertical="center"/>
    </xf>
    <xf numFmtId="0" fontId="21" fillId="0" borderId="397">
      <alignment horizontal="right" vertical="center"/>
    </xf>
    <xf numFmtId="4" fontId="18" fillId="27" borderId="399">
      <alignment horizontal="right" vertical="center"/>
    </xf>
    <xf numFmtId="4" fontId="18" fillId="27" borderId="397">
      <alignment horizontal="right" vertical="center"/>
    </xf>
    <xf numFmtId="4" fontId="18" fillId="27" borderId="397">
      <alignment horizontal="right" vertical="center"/>
    </xf>
    <xf numFmtId="0" fontId="23" fillId="25" borderId="397">
      <alignment horizontal="right" vertical="center"/>
    </xf>
    <xf numFmtId="0" fontId="18" fillId="25" borderId="397">
      <alignment horizontal="right" vertical="center"/>
    </xf>
    <xf numFmtId="49" fontId="21" fillId="0" borderId="397" applyNumberFormat="0" applyFont="0" applyFill="0" applyBorder="0" applyProtection="0">
      <alignment horizontal="left" vertical="center" indent="2"/>
    </xf>
    <xf numFmtId="0" fontId="45" fillId="36" borderId="393" applyNumberFormat="0" applyAlignment="0" applyProtection="0"/>
    <xf numFmtId="0" fontId="30" fillId="49" borderId="395" applyNumberFormat="0" applyAlignment="0" applyProtection="0"/>
    <xf numFmtId="49" fontId="21" fillId="0" borderId="397" applyNumberFormat="0" applyFont="0" applyFill="0" applyBorder="0" applyProtection="0">
      <alignment horizontal="left" vertical="center" indent="2"/>
    </xf>
    <xf numFmtId="0" fontId="36" fillId="36" borderId="393" applyNumberFormat="0" applyAlignment="0" applyProtection="0"/>
    <xf numFmtId="4" fontId="21" fillId="0" borderId="397" applyFill="0" applyBorder="0" applyProtection="0">
      <alignment horizontal="right" vertical="center"/>
    </xf>
    <xf numFmtId="0" fontId="33" fillId="49" borderId="393" applyNumberFormat="0" applyAlignment="0" applyProtection="0"/>
    <xf numFmtId="0" fontId="52" fillId="0" borderId="396" applyNumberFormat="0" applyFill="0" applyAlignment="0" applyProtection="0"/>
    <xf numFmtId="0" fontId="49" fillId="49" borderId="395" applyNumberFormat="0" applyAlignment="0" applyProtection="0"/>
    <xf numFmtId="0" fontId="21" fillId="0" borderId="397" applyNumberFormat="0" applyFill="0" applyAlignment="0" applyProtection="0"/>
    <xf numFmtId="4" fontId="21" fillId="0" borderId="397">
      <alignment horizontal="right" vertical="center"/>
    </xf>
    <xf numFmtId="0" fontId="21" fillId="0" borderId="397">
      <alignment horizontal="right" vertical="center"/>
    </xf>
    <xf numFmtId="0" fontId="45" fillId="36" borderId="393" applyNumberFormat="0" applyAlignment="0" applyProtection="0"/>
    <xf numFmtId="0" fontId="30" fillId="49" borderId="395" applyNumberFormat="0" applyAlignment="0" applyProtection="0"/>
    <xf numFmtId="0" fontId="32" fillId="49" borderId="393" applyNumberFormat="0" applyAlignment="0" applyProtection="0"/>
    <xf numFmtId="0" fontId="21" fillId="27" borderId="400">
      <alignment horizontal="left" vertical="center" wrapText="1" indent="2"/>
    </xf>
    <xf numFmtId="0" fontId="33" fillId="49" borderId="393" applyNumberFormat="0" applyAlignment="0" applyProtection="0"/>
    <xf numFmtId="0" fontId="33" fillId="49" borderId="393" applyNumberFormat="0" applyAlignment="0" applyProtection="0"/>
    <xf numFmtId="4" fontId="18" fillId="27" borderId="398">
      <alignment horizontal="right" vertical="center"/>
    </xf>
    <xf numFmtId="0" fontId="18" fillId="27" borderId="398">
      <alignment horizontal="right" vertical="center"/>
    </xf>
    <xf numFmtId="0" fontId="18" fillId="27" borderId="397">
      <alignment horizontal="right" vertical="center"/>
    </xf>
    <xf numFmtId="4" fontId="23" fillId="25" borderId="397">
      <alignment horizontal="right" vertical="center"/>
    </xf>
    <xf numFmtId="0" fontId="36" fillId="36" borderId="393" applyNumberFormat="0" applyAlignment="0" applyProtection="0"/>
    <xf numFmtId="0" fontId="37" fillId="0" borderId="396" applyNumberFormat="0" applyFill="0" applyAlignment="0" applyProtection="0"/>
    <xf numFmtId="0" fontId="52" fillId="0" borderId="396" applyNumberFormat="0" applyFill="0" applyAlignment="0" applyProtection="0"/>
    <xf numFmtId="0" fontId="27" fillId="52" borderId="394" applyNumberFormat="0" applyFont="0" applyAlignment="0" applyProtection="0"/>
    <xf numFmtId="0" fontId="45" fillId="36" borderId="393" applyNumberFormat="0" applyAlignment="0" applyProtection="0"/>
    <xf numFmtId="49" fontId="20" fillId="0" borderId="397" applyNumberFormat="0" applyFill="0" applyBorder="0" applyProtection="0">
      <alignment horizontal="left" vertical="center"/>
    </xf>
    <xf numFmtId="0" fontId="21" fillId="27" borderId="400">
      <alignment horizontal="left" vertical="center" wrapText="1" indent="2"/>
    </xf>
    <xf numFmtId="0" fontId="33" fillId="49" borderId="393" applyNumberFormat="0" applyAlignment="0" applyProtection="0"/>
    <xf numFmtId="0" fontId="21" fillId="0" borderId="400">
      <alignment horizontal="left" vertical="center" wrapText="1" indent="2"/>
    </xf>
    <xf numFmtId="0" fontId="27" fillId="52" borderId="394" applyNumberFormat="0" applyFont="0" applyAlignment="0" applyProtection="0"/>
    <xf numFmtId="0" fontId="19" fillId="52" borderId="394" applyNumberFormat="0" applyFont="0" applyAlignment="0" applyProtection="0"/>
    <xf numFmtId="0" fontId="49" fillId="49" borderId="395" applyNumberFormat="0" applyAlignment="0" applyProtection="0"/>
    <xf numFmtId="0" fontId="52" fillId="0" borderId="396" applyNumberFormat="0" applyFill="0" applyAlignment="0" applyProtection="0"/>
    <xf numFmtId="4" fontId="21" fillId="26" borderId="397"/>
    <xf numFmtId="0" fontId="18" fillId="27" borderId="397">
      <alignment horizontal="right" vertical="center"/>
    </xf>
    <xf numFmtId="0" fontId="52" fillId="0" borderId="396" applyNumberFormat="0" applyFill="0" applyAlignment="0" applyProtection="0"/>
    <xf numFmtId="4" fontId="18" fillId="27" borderId="399">
      <alignment horizontal="right" vertical="center"/>
    </xf>
    <xf numFmtId="0" fontId="32" fillId="49" borderId="393" applyNumberFormat="0" applyAlignment="0" applyProtection="0"/>
    <xf numFmtId="0" fontId="18" fillId="27" borderId="398">
      <alignment horizontal="right" vertical="center"/>
    </xf>
    <xf numFmtId="0" fontId="33" fillId="49" borderId="393" applyNumberFormat="0" applyAlignment="0" applyProtection="0"/>
    <xf numFmtId="0" fontId="37" fillId="0" borderId="396" applyNumberFormat="0" applyFill="0" applyAlignment="0" applyProtection="0"/>
    <xf numFmtId="0" fontId="27" fillId="52" borderId="394" applyNumberFormat="0" applyFont="0" applyAlignment="0" applyProtection="0"/>
    <xf numFmtId="4" fontId="18" fillId="27" borderId="398">
      <alignment horizontal="right" vertical="center"/>
    </xf>
    <xf numFmtId="0" fontId="21" fillId="27" borderId="400">
      <alignment horizontal="left" vertical="center" wrapText="1" indent="2"/>
    </xf>
    <xf numFmtId="0" fontId="21" fillId="26" borderId="397"/>
    <xf numFmtId="167" fontId="21" fillId="53" borderId="397" applyNumberFormat="0" applyFont="0" applyBorder="0" applyAlignment="0" applyProtection="0">
      <alignment horizontal="right" vertical="center"/>
    </xf>
    <xf numFmtId="0" fontId="21" fillId="0" borderId="397" applyNumberFormat="0" applyFill="0" applyAlignment="0" applyProtection="0"/>
    <xf numFmtId="4" fontId="21" fillId="0" borderId="397" applyFill="0" applyBorder="0" applyProtection="0">
      <alignment horizontal="right" vertical="center"/>
    </xf>
    <xf numFmtId="4" fontId="18" fillId="25" borderId="397">
      <alignment horizontal="right" vertical="center"/>
    </xf>
    <xf numFmtId="0" fontId="37" fillId="0" borderId="396" applyNumberFormat="0" applyFill="0" applyAlignment="0" applyProtection="0"/>
    <xf numFmtId="49" fontId="20" fillId="0" borderId="397" applyNumberFormat="0" applyFill="0" applyBorder="0" applyProtection="0">
      <alignment horizontal="left" vertical="center"/>
    </xf>
    <xf numFmtId="49" fontId="21" fillId="0" borderId="398" applyNumberFormat="0" applyFont="0" applyFill="0" applyBorder="0" applyProtection="0">
      <alignment horizontal="left" vertical="center" indent="5"/>
    </xf>
    <xf numFmtId="0" fontId="21" fillId="25" borderId="398">
      <alignment horizontal="left" vertical="center"/>
    </xf>
    <xf numFmtId="0" fontId="33" fillId="49" borderId="393" applyNumberFormat="0" applyAlignment="0" applyProtection="0"/>
    <xf numFmtId="4" fontId="18" fillId="27" borderId="399">
      <alignment horizontal="right" vertical="center"/>
    </xf>
    <xf numFmtId="0" fontId="45" fillId="36" borderId="393" applyNumberFormat="0" applyAlignment="0" applyProtection="0"/>
    <xf numFmtId="0" fontId="45" fillId="36" borderId="393" applyNumberFormat="0" applyAlignment="0" applyProtection="0"/>
    <xf numFmtId="0" fontId="27" fillId="52" borderId="394" applyNumberFormat="0" applyFont="0" applyAlignment="0" applyProtection="0"/>
    <xf numFmtId="0" fontId="49" fillId="49" borderId="395" applyNumberFormat="0" applyAlignment="0" applyProtection="0"/>
    <xf numFmtId="0" fontId="52" fillId="0" borderId="396" applyNumberFormat="0" applyFill="0" applyAlignment="0" applyProtection="0"/>
    <xf numFmtId="0" fontId="18" fillId="27" borderId="397">
      <alignment horizontal="right" vertical="center"/>
    </xf>
    <xf numFmtId="0" fontId="19" fillId="52" borderId="394" applyNumberFormat="0" applyFont="0" applyAlignment="0" applyProtection="0"/>
    <xf numFmtId="4" fontId="21" fillId="0" borderId="397">
      <alignment horizontal="right" vertical="center"/>
    </xf>
    <xf numFmtId="0" fontId="52" fillId="0" borderId="396" applyNumberFormat="0" applyFill="0" applyAlignment="0" applyProtection="0"/>
    <xf numFmtId="0" fontId="18" fillId="27" borderId="397">
      <alignment horizontal="right" vertical="center"/>
    </xf>
    <xf numFmtId="0" fontId="18" fillId="27" borderId="397">
      <alignment horizontal="right" vertical="center"/>
    </xf>
    <xf numFmtId="4" fontId="23" fillId="25" borderId="397">
      <alignment horizontal="right" vertical="center"/>
    </xf>
    <xf numFmtId="0" fontId="18" fillId="25" borderId="397">
      <alignment horizontal="right" vertical="center"/>
    </xf>
    <xf numFmtId="4" fontId="18" fillId="25" borderId="397">
      <alignment horizontal="right" vertical="center"/>
    </xf>
    <xf numFmtId="0" fontId="23" fillId="25" borderId="397">
      <alignment horizontal="right" vertical="center"/>
    </xf>
    <xf numFmtId="4" fontId="23" fillId="25" borderId="397">
      <alignment horizontal="right" vertical="center"/>
    </xf>
    <xf numFmtId="0" fontId="18" fillId="27" borderId="397">
      <alignment horizontal="right" vertical="center"/>
    </xf>
    <xf numFmtId="4" fontId="18" fillId="27" borderId="397">
      <alignment horizontal="right" vertical="center"/>
    </xf>
    <xf numFmtId="0" fontId="18" fillId="27" borderId="397">
      <alignment horizontal="right" vertical="center"/>
    </xf>
    <xf numFmtId="4" fontId="18" fillId="27" borderId="397">
      <alignment horizontal="right" vertical="center"/>
    </xf>
    <xf numFmtId="0" fontId="18" fillId="27" borderId="398">
      <alignment horizontal="right" vertical="center"/>
    </xf>
    <xf numFmtId="4" fontId="18" fillId="27" borderId="398">
      <alignment horizontal="right" vertical="center"/>
    </xf>
    <xf numFmtId="0" fontId="18" fillId="27" borderId="399">
      <alignment horizontal="right" vertical="center"/>
    </xf>
    <xf numFmtId="4" fontId="18" fillId="27" borderId="399">
      <alignment horizontal="right" vertical="center"/>
    </xf>
    <xf numFmtId="0" fontId="33" fillId="49" borderId="393" applyNumberFormat="0" applyAlignment="0" applyProtection="0"/>
    <xf numFmtId="0" fontId="21" fillId="27" borderId="400">
      <alignment horizontal="left" vertical="center" wrapText="1" indent="2"/>
    </xf>
    <xf numFmtId="0" fontId="21" fillId="0" borderId="400">
      <alignment horizontal="left" vertical="center" wrapText="1" indent="2"/>
    </xf>
    <xf numFmtId="0" fontId="21" fillId="25" borderId="398">
      <alignment horizontal="left" vertical="center"/>
    </xf>
    <xf numFmtId="0" fontId="45" fillId="36" borderId="393" applyNumberFormat="0" applyAlignment="0" applyProtection="0"/>
    <xf numFmtId="0" fontId="21" fillId="0" borderId="397">
      <alignment horizontal="right" vertical="center"/>
    </xf>
    <xf numFmtId="4" fontId="21" fillId="0" borderId="397">
      <alignment horizontal="right" vertical="center"/>
    </xf>
    <xf numFmtId="0" fontId="21" fillId="0" borderId="397" applyNumberFormat="0" applyFill="0" applyAlignment="0" applyProtection="0"/>
    <xf numFmtId="0" fontId="49" fillId="49" borderId="395" applyNumberFormat="0" applyAlignment="0" applyProtection="0"/>
    <xf numFmtId="167" fontId="21" fillId="53" borderId="397" applyNumberFormat="0" applyFont="0" applyBorder="0" applyAlignment="0" applyProtection="0">
      <alignment horizontal="right" vertical="center"/>
    </xf>
    <xf numFmtId="0" fontId="21" fillId="26" borderId="397"/>
    <xf numFmtId="4" fontId="21" fillId="26" borderId="397"/>
    <xf numFmtId="0" fontId="52" fillId="0" borderId="396" applyNumberFormat="0" applyFill="0" applyAlignment="0" applyProtection="0"/>
    <xf numFmtId="0" fontId="19" fillId="52" borderId="394" applyNumberFormat="0" applyFont="0" applyAlignment="0" applyProtection="0"/>
    <xf numFmtId="0" fontId="27" fillId="52" borderId="394" applyNumberFormat="0" applyFont="0" applyAlignment="0" applyProtection="0"/>
    <xf numFmtId="0" fontId="21" fillId="0" borderId="397" applyNumberFormat="0" applyFill="0" applyAlignment="0" applyProtection="0"/>
    <xf numFmtId="0" fontId="37" fillId="0" borderId="396" applyNumberFormat="0" applyFill="0" applyAlignment="0" applyProtection="0"/>
    <xf numFmtId="0" fontId="52" fillId="0" borderId="396" applyNumberFormat="0" applyFill="0" applyAlignment="0" applyProtection="0"/>
    <xf numFmtId="0" fontId="36" fillId="36" borderId="393" applyNumberFormat="0" applyAlignment="0" applyProtection="0"/>
    <xf numFmtId="0" fontId="33" fillId="49" borderId="393" applyNumberFormat="0" applyAlignment="0" applyProtection="0"/>
    <xf numFmtId="4" fontId="23" fillId="25" borderId="397">
      <alignment horizontal="right" vertical="center"/>
    </xf>
    <xf numFmtId="0" fontId="18" fillId="25" borderId="397">
      <alignment horizontal="right" vertical="center"/>
    </xf>
    <xf numFmtId="167" fontId="21" fillId="53" borderId="397" applyNumberFormat="0" applyFont="0" applyBorder="0" applyAlignment="0" applyProtection="0">
      <alignment horizontal="right" vertical="center"/>
    </xf>
    <xf numFmtId="0" fontId="37" fillId="0" borderId="396" applyNumberFormat="0" applyFill="0" applyAlignment="0" applyProtection="0"/>
    <xf numFmtId="49" fontId="21" fillId="0" borderId="397" applyNumberFormat="0" applyFont="0" applyFill="0" applyBorder="0" applyProtection="0">
      <alignment horizontal="left" vertical="center" indent="2"/>
    </xf>
    <xf numFmtId="49" fontId="21" fillId="0" borderId="398" applyNumberFormat="0" applyFont="0" applyFill="0" applyBorder="0" applyProtection="0">
      <alignment horizontal="left" vertical="center" indent="5"/>
    </xf>
    <xf numFmtId="49" fontId="21" fillId="0" borderId="397" applyNumberFormat="0" applyFont="0" applyFill="0" applyBorder="0" applyProtection="0">
      <alignment horizontal="left" vertical="center" indent="2"/>
    </xf>
    <xf numFmtId="4" fontId="21" fillId="0" borderId="397" applyFill="0" applyBorder="0" applyProtection="0">
      <alignment horizontal="right" vertical="center"/>
    </xf>
    <xf numFmtId="49" fontId="20" fillId="0" borderId="397" applyNumberFormat="0" applyFill="0" applyBorder="0" applyProtection="0">
      <alignment horizontal="left" vertical="center"/>
    </xf>
    <xf numFmtId="0" fontId="21" fillId="0" borderId="400">
      <alignment horizontal="left" vertical="center" wrapText="1" indent="2"/>
    </xf>
    <xf numFmtId="0" fontId="49" fillId="49" borderId="395" applyNumberFormat="0" applyAlignment="0" applyProtection="0"/>
    <xf numFmtId="0" fontId="18" fillId="27" borderId="399">
      <alignment horizontal="right" vertical="center"/>
    </xf>
    <xf numFmtId="0" fontId="36" fillId="36" borderId="393" applyNumberFormat="0" applyAlignment="0" applyProtection="0"/>
    <xf numFmtId="0" fontId="18" fillId="27" borderId="399">
      <alignment horizontal="right" vertical="center"/>
    </xf>
    <xf numFmtId="4" fontId="18" fillId="27" borderId="397">
      <alignment horizontal="right" vertical="center"/>
    </xf>
    <xf numFmtId="0" fontId="18" fillId="27" borderId="397">
      <alignment horizontal="right" vertical="center"/>
    </xf>
    <xf numFmtId="0" fontId="30" fillId="49" borderId="395" applyNumberFormat="0" applyAlignment="0" applyProtection="0"/>
    <xf numFmtId="0" fontId="32" fillId="49" borderId="393" applyNumberFormat="0" applyAlignment="0" applyProtection="0"/>
    <xf numFmtId="0" fontId="37" fillId="0" borderId="396" applyNumberFormat="0" applyFill="0" applyAlignment="0" applyProtection="0"/>
    <xf numFmtId="0" fontId="21" fillId="26" borderId="397"/>
    <xf numFmtId="4" fontId="21" fillId="26" borderId="397"/>
    <xf numFmtId="4" fontId="18" fillId="27" borderId="397">
      <alignment horizontal="right" vertical="center"/>
    </xf>
    <xf numFmtId="0" fontId="23" fillId="25" borderId="397">
      <alignment horizontal="right" vertical="center"/>
    </xf>
    <xf numFmtId="0" fontId="36" fillId="36" borderId="393" applyNumberFormat="0" applyAlignment="0" applyProtection="0"/>
    <xf numFmtId="0" fontId="33" fillId="49" borderId="393" applyNumberFormat="0" applyAlignment="0" applyProtection="0"/>
    <xf numFmtId="4" fontId="21" fillId="0" borderId="397">
      <alignment horizontal="right" vertical="center"/>
    </xf>
    <xf numFmtId="0" fontId="21" fillId="27" borderId="400">
      <alignment horizontal="left" vertical="center" wrapText="1" indent="2"/>
    </xf>
    <xf numFmtId="0" fontId="21" fillId="0" borderId="400">
      <alignment horizontal="left" vertical="center" wrapText="1" indent="2"/>
    </xf>
    <xf numFmtId="0" fontId="49" fillId="49" borderId="395" applyNumberFormat="0" applyAlignment="0" applyProtection="0"/>
    <xf numFmtId="0" fontId="45" fillId="36" borderId="393" applyNumberFormat="0" applyAlignment="0" applyProtection="0"/>
    <xf numFmtId="0" fontId="32" fillId="49" borderId="393" applyNumberFormat="0" applyAlignment="0" applyProtection="0"/>
    <xf numFmtId="0" fontId="30" fillId="49" borderId="395" applyNumberFormat="0" applyAlignment="0" applyProtection="0"/>
    <xf numFmtId="0" fontId="18" fillId="27" borderId="399">
      <alignment horizontal="right" vertical="center"/>
    </xf>
    <xf numFmtId="0" fontId="23" fillId="25" borderId="397">
      <alignment horizontal="right" vertical="center"/>
    </xf>
    <xf numFmtId="4" fontId="18" fillId="25" borderId="397">
      <alignment horizontal="right" vertical="center"/>
    </xf>
    <xf numFmtId="4" fontId="18" fillId="27" borderId="397">
      <alignment horizontal="right" vertical="center"/>
    </xf>
    <xf numFmtId="49" fontId="21" fillId="0" borderId="398" applyNumberFormat="0" applyFont="0" applyFill="0" applyBorder="0" applyProtection="0">
      <alignment horizontal="left" vertical="center" indent="5"/>
    </xf>
    <xf numFmtId="4" fontId="21" fillId="0" borderId="397" applyFill="0" applyBorder="0" applyProtection="0">
      <alignment horizontal="right" vertical="center"/>
    </xf>
    <xf numFmtId="4" fontId="18" fillId="25" borderId="397">
      <alignment horizontal="right" vertical="center"/>
    </xf>
    <xf numFmtId="0" fontId="9" fillId="7" borderId="0" applyNumberFormat="0" applyBorder="0" applyAlignment="0" applyProtection="0"/>
    <xf numFmtId="0" fontId="45" fillId="36" borderId="393" applyNumberFormat="0" applyAlignment="0" applyProtection="0"/>
    <xf numFmtId="0" fontId="36" fillId="36" borderId="393" applyNumberFormat="0" applyAlignment="0" applyProtection="0"/>
    <xf numFmtId="0" fontId="32" fillId="49" borderId="393" applyNumberFormat="0" applyAlignment="0" applyProtection="0"/>
    <xf numFmtId="0" fontId="21" fillId="27" borderId="400">
      <alignment horizontal="left" vertical="center" wrapText="1" indent="2"/>
    </xf>
    <xf numFmtId="0" fontId="21" fillId="0" borderId="400">
      <alignment horizontal="left" vertical="center" wrapText="1" indent="2"/>
    </xf>
    <xf numFmtId="0" fontId="21" fillId="27" borderId="400">
      <alignment horizontal="left" vertical="center" wrapText="1" indent="2"/>
    </xf>
    <xf numFmtId="0" fontId="21" fillId="0" borderId="400">
      <alignment horizontal="left" vertical="center" wrapText="1" indent="2"/>
    </xf>
    <xf numFmtId="0" fontId="30" fillId="49" borderId="395" applyNumberFormat="0" applyAlignment="0" applyProtection="0"/>
    <xf numFmtId="0" fontId="32" fillId="49" borderId="393" applyNumberFormat="0" applyAlignment="0" applyProtection="0"/>
    <xf numFmtId="0" fontId="33" fillId="49" borderId="393" applyNumberFormat="0" applyAlignment="0" applyProtection="0"/>
    <xf numFmtId="0" fontId="36" fillId="36" borderId="393" applyNumberFormat="0" applyAlignment="0" applyProtection="0"/>
    <xf numFmtId="0" fontId="37" fillId="0" borderId="396" applyNumberFormat="0" applyFill="0" applyAlignment="0" applyProtection="0"/>
    <xf numFmtId="0" fontId="45" fillId="36" borderId="393" applyNumberFormat="0" applyAlignment="0" applyProtection="0"/>
    <xf numFmtId="0" fontId="27" fillId="52" borderId="394" applyNumberFormat="0" applyFont="0" applyAlignment="0" applyProtection="0"/>
    <xf numFmtId="0" fontId="19" fillId="52" borderId="394" applyNumberFormat="0" applyFont="0" applyAlignment="0" applyProtection="0"/>
    <xf numFmtId="0" fontId="49" fillId="49" borderId="395" applyNumberFormat="0" applyAlignment="0" applyProtection="0"/>
    <xf numFmtId="0" fontId="52" fillId="0" borderId="396" applyNumberFormat="0" applyFill="0" applyAlignment="0" applyProtection="0"/>
    <xf numFmtId="0" fontId="33" fillId="49" borderId="393" applyNumberFormat="0" applyAlignment="0" applyProtection="0"/>
    <xf numFmtId="0" fontId="45" fillId="36" borderId="393" applyNumberFormat="0" applyAlignment="0" applyProtection="0"/>
    <xf numFmtId="0" fontId="27" fillId="52" borderId="394" applyNumberFormat="0" applyFont="0" applyAlignment="0" applyProtection="0"/>
    <xf numFmtId="0" fontId="49" fillId="49" borderId="395" applyNumberFormat="0" applyAlignment="0" applyProtection="0"/>
    <xf numFmtId="0" fontId="52" fillId="0" borderId="396" applyNumberFormat="0" applyFill="0" applyAlignment="0" applyProtection="0"/>
    <xf numFmtId="0" fontId="27" fillId="52" borderId="394" applyNumberFormat="0" applyFont="0" applyAlignment="0" applyProtection="0"/>
    <xf numFmtId="49" fontId="20" fillId="0" borderId="397" applyNumberFormat="0" applyFill="0" applyBorder="0" applyProtection="0">
      <alignment horizontal="left" vertical="center"/>
    </xf>
    <xf numFmtId="4" fontId="18" fillId="27" borderId="397">
      <alignment horizontal="right" vertical="center"/>
    </xf>
    <xf numFmtId="0" fontId="27" fillId="52" borderId="394" applyNumberFormat="0" applyFont="0" applyAlignment="0" applyProtection="0"/>
    <xf numFmtId="0" fontId="33" fillId="49" borderId="393" applyNumberFormat="0" applyAlignment="0" applyProtection="0"/>
    <xf numFmtId="49" fontId="21" fillId="0" borderId="397" applyNumberFormat="0" applyFont="0" applyFill="0" applyBorder="0" applyProtection="0">
      <alignment horizontal="left" vertical="center" indent="2"/>
    </xf>
    <xf numFmtId="0" fontId="36" fillId="36" borderId="393" applyNumberFormat="0" applyAlignment="0" applyProtection="0"/>
    <xf numFmtId="0" fontId="52" fillId="0" borderId="396" applyNumberFormat="0" applyFill="0" applyAlignment="0" applyProtection="0"/>
    <xf numFmtId="0" fontId="45" fillId="36" borderId="393" applyNumberFormat="0" applyAlignment="0" applyProtection="0"/>
    <xf numFmtId="0" fontId="49" fillId="49" borderId="395" applyNumberFormat="0" applyAlignment="0" applyProtection="0"/>
    <xf numFmtId="0" fontId="52" fillId="0" borderId="396" applyNumberFormat="0" applyFill="0" applyAlignment="0" applyProtection="0"/>
    <xf numFmtId="0" fontId="21" fillId="26" borderId="397"/>
    <xf numFmtId="0" fontId="30" fillId="49" borderId="395" applyNumberFormat="0" applyAlignment="0" applyProtection="0"/>
    <xf numFmtId="0" fontId="32" fillId="49" borderId="393" applyNumberFormat="0" applyAlignment="0" applyProtection="0"/>
    <xf numFmtId="0" fontId="37" fillId="0" borderId="396" applyNumberFormat="0" applyFill="0" applyAlignment="0" applyProtection="0"/>
    <xf numFmtId="49" fontId="21" fillId="0" borderId="397" applyNumberFormat="0" applyFont="0" applyFill="0" applyBorder="0" applyProtection="0">
      <alignment horizontal="left" vertical="center" indent="2"/>
    </xf>
    <xf numFmtId="0" fontId="18" fillId="25" borderId="397">
      <alignment horizontal="right" vertical="center"/>
    </xf>
    <xf numFmtId="4" fontId="18" fillId="25" borderId="397">
      <alignment horizontal="right" vertical="center"/>
    </xf>
    <xf numFmtId="0" fontId="23" fillId="25" borderId="397">
      <alignment horizontal="right" vertical="center"/>
    </xf>
    <xf numFmtId="4" fontId="23" fillId="25" borderId="397">
      <alignment horizontal="right" vertical="center"/>
    </xf>
    <xf numFmtId="0" fontId="18" fillId="27" borderId="397">
      <alignment horizontal="right" vertical="center"/>
    </xf>
    <xf numFmtId="4" fontId="18" fillId="27" borderId="397">
      <alignment horizontal="right" vertical="center"/>
    </xf>
    <xf numFmtId="0" fontId="18" fillId="27" borderId="397">
      <alignment horizontal="right" vertical="center"/>
    </xf>
    <xf numFmtId="4" fontId="18" fillId="27" borderId="397">
      <alignment horizontal="right" vertical="center"/>
    </xf>
    <xf numFmtId="0" fontId="36" fillId="36" borderId="393" applyNumberFormat="0" applyAlignment="0" applyProtection="0"/>
    <xf numFmtId="0" fontId="21" fillId="0" borderId="397">
      <alignment horizontal="right" vertical="center"/>
    </xf>
    <xf numFmtId="4" fontId="21" fillId="0" borderId="397">
      <alignment horizontal="right" vertical="center"/>
    </xf>
    <xf numFmtId="4" fontId="21" fillId="0" borderId="397" applyFill="0" applyBorder="0" applyProtection="0">
      <alignment horizontal="right" vertical="center"/>
    </xf>
    <xf numFmtId="49" fontId="20" fillId="0" borderId="397" applyNumberFormat="0" applyFill="0" applyBorder="0" applyProtection="0">
      <alignment horizontal="left" vertical="center"/>
    </xf>
    <xf numFmtId="0" fontId="21" fillId="0" borderId="397" applyNumberFormat="0" applyFill="0" applyAlignment="0" applyProtection="0"/>
    <xf numFmtId="167" fontId="21" fillId="53" borderId="397" applyNumberFormat="0" applyFont="0" applyBorder="0" applyAlignment="0" applyProtection="0">
      <alignment horizontal="right" vertical="center"/>
    </xf>
    <xf numFmtId="0" fontId="21" fillId="26" borderId="397"/>
    <xf numFmtId="4" fontId="21" fillId="26" borderId="397"/>
    <xf numFmtId="4" fontId="18" fillId="27" borderId="397">
      <alignment horizontal="right" vertical="center"/>
    </xf>
    <xf numFmtId="0" fontId="21" fillId="26" borderId="397"/>
    <xf numFmtId="0" fontId="32" fillId="49" borderId="393" applyNumberFormat="0" applyAlignment="0" applyProtection="0"/>
    <xf numFmtId="0" fontId="18" fillId="25" borderId="397">
      <alignment horizontal="right" vertical="center"/>
    </xf>
    <xf numFmtId="0" fontId="21" fillId="0" borderId="397">
      <alignment horizontal="right" vertical="center"/>
    </xf>
    <xf numFmtId="0" fontId="52" fillId="0" borderId="396" applyNumberFormat="0" applyFill="0" applyAlignment="0" applyProtection="0"/>
    <xf numFmtId="0" fontId="21" fillId="25" borderId="398">
      <alignment horizontal="left" vertical="center"/>
    </xf>
    <xf numFmtId="0" fontId="45" fillId="36" borderId="393" applyNumberFormat="0" applyAlignment="0" applyProtection="0"/>
    <xf numFmtId="167" fontId="21" fillId="53" borderId="397" applyNumberFormat="0" applyFont="0" applyBorder="0" applyAlignment="0" applyProtection="0">
      <alignment horizontal="right" vertical="center"/>
    </xf>
    <xf numFmtId="0" fontId="27" fillId="52" borderId="394" applyNumberFormat="0" applyFont="0" applyAlignment="0" applyProtection="0"/>
    <xf numFmtId="0" fontId="21" fillId="0" borderId="400">
      <alignment horizontal="left" vertical="center" wrapText="1" indent="2"/>
    </xf>
    <xf numFmtId="4" fontId="21" fillId="26" borderId="397"/>
    <xf numFmtId="49" fontId="20" fillId="0" borderId="397" applyNumberFormat="0" applyFill="0" applyBorder="0" applyProtection="0">
      <alignment horizontal="left" vertical="center"/>
    </xf>
    <xf numFmtId="0" fontId="21" fillId="0" borderId="397">
      <alignment horizontal="right" vertical="center"/>
    </xf>
    <xf numFmtId="4" fontId="18" fillId="27" borderId="399">
      <alignment horizontal="right" vertical="center"/>
    </xf>
    <xf numFmtId="4" fontId="18" fillId="27" borderId="397">
      <alignment horizontal="right" vertical="center"/>
    </xf>
    <xf numFmtId="4" fontId="18" fillId="27" borderId="397">
      <alignment horizontal="right" vertical="center"/>
    </xf>
    <xf numFmtId="0" fontId="23" fillId="25" borderId="397">
      <alignment horizontal="right" vertical="center"/>
    </xf>
    <xf numFmtId="0" fontId="18" fillId="25" borderId="397">
      <alignment horizontal="right" vertical="center"/>
    </xf>
    <xf numFmtId="49" fontId="21" fillId="0" borderId="397" applyNumberFormat="0" applyFont="0" applyFill="0" applyBorder="0" applyProtection="0">
      <alignment horizontal="left" vertical="center" indent="2"/>
    </xf>
    <xf numFmtId="0" fontId="45" fillId="36" borderId="393" applyNumberFormat="0" applyAlignment="0" applyProtection="0"/>
    <xf numFmtId="0" fontId="30" fillId="49" borderId="395" applyNumberFormat="0" applyAlignment="0" applyProtection="0"/>
    <xf numFmtId="49" fontId="21" fillId="0" borderId="397" applyNumberFormat="0" applyFont="0" applyFill="0" applyBorder="0" applyProtection="0">
      <alignment horizontal="left" vertical="center" indent="2"/>
    </xf>
    <xf numFmtId="0" fontId="36" fillId="36" borderId="393" applyNumberFormat="0" applyAlignment="0" applyProtection="0"/>
    <xf numFmtId="4" fontId="21" fillId="0" borderId="397" applyFill="0" applyBorder="0" applyProtection="0">
      <alignment horizontal="right" vertical="center"/>
    </xf>
    <xf numFmtId="0" fontId="33" fillId="49" borderId="393" applyNumberFormat="0" applyAlignment="0" applyProtection="0"/>
    <xf numFmtId="0" fontId="52" fillId="0" borderId="396" applyNumberFormat="0" applyFill="0" applyAlignment="0" applyProtection="0"/>
    <xf numFmtId="0" fontId="49" fillId="49" borderId="395" applyNumberFormat="0" applyAlignment="0" applyProtection="0"/>
    <xf numFmtId="0" fontId="21" fillId="0" borderId="397" applyNumberFormat="0" applyFill="0" applyAlignment="0" applyProtection="0"/>
    <xf numFmtId="4" fontId="21" fillId="0" borderId="397">
      <alignment horizontal="right" vertical="center"/>
    </xf>
    <xf numFmtId="0" fontId="21" fillId="0" borderId="397">
      <alignment horizontal="right" vertical="center"/>
    </xf>
    <xf numFmtId="0" fontId="45" fillId="36" borderId="393" applyNumberFormat="0" applyAlignment="0" applyProtection="0"/>
    <xf numFmtId="0" fontId="30" fillId="49" borderId="395" applyNumberFormat="0" applyAlignment="0" applyProtection="0"/>
    <xf numFmtId="0" fontId="32" fillId="49" borderId="393" applyNumberFormat="0" applyAlignment="0" applyProtection="0"/>
    <xf numFmtId="0" fontId="21" fillId="27" borderId="400">
      <alignment horizontal="left" vertical="center" wrapText="1" indent="2"/>
    </xf>
    <xf numFmtId="0" fontId="33" fillId="49" borderId="393" applyNumberFormat="0" applyAlignment="0" applyProtection="0"/>
    <xf numFmtId="0" fontId="33" fillId="49" borderId="393" applyNumberFormat="0" applyAlignment="0" applyProtection="0"/>
    <xf numFmtId="4" fontId="18" fillId="27" borderId="398">
      <alignment horizontal="right" vertical="center"/>
    </xf>
    <xf numFmtId="0" fontId="18" fillId="27" borderId="398">
      <alignment horizontal="right" vertical="center"/>
    </xf>
    <xf numFmtId="0" fontId="18" fillId="27" borderId="397">
      <alignment horizontal="right" vertical="center"/>
    </xf>
    <xf numFmtId="4" fontId="23" fillId="25" borderId="397">
      <alignment horizontal="right" vertical="center"/>
    </xf>
    <xf numFmtId="0" fontId="36" fillId="36" borderId="393" applyNumberFormat="0" applyAlignment="0" applyProtection="0"/>
    <xf numFmtId="0" fontId="37" fillId="0" borderId="396" applyNumberFormat="0" applyFill="0" applyAlignment="0" applyProtection="0"/>
    <xf numFmtId="0" fontId="52" fillId="0" borderId="396" applyNumberFormat="0" applyFill="0" applyAlignment="0" applyProtection="0"/>
    <xf numFmtId="0" fontId="27" fillId="52" borderId="394" applyNumberFormat="0" applyFont="0" applyAlignment="0" applyProtection="0"/>
    <xf numFmtId="0" fontId="45" fillId="36" borderId="393" applyNumberFormat="0" applyAlignment="0" applyProtection="0"/>
    <xf numFmtId="49" fontId="20" fillId="0" borderId="397" applyNumberFormat="0" applyFill="0" applyBorder="0" applyProtection="0">
      <alignment horizontal="left" vertical="center"/>
    </xf>
    <xf numFmtId="0" fontId="21" fillId="27" borderId="400">
      <alignment horizontal="left" vertical="center" wrapText="1" indent="2"/>
    </xf>
    <xf numFmtId="0" fontId="33" fillId="49" borderId="393" applyNumberFormat="0" applyAlignment="0" applyProtection="0"/>
    <xf numFmtId="0" fontId="21" fillId="0" borderId="400">
      <alignment horizontal="left" vertical="center" wrapText="1" indent="2"/>
    </xf>
    <xf numFmtId="0" fontId="27" fillId="52" borderId="394" applyNumberFormat="0" applyFont="0" applyAlignment="0" applyProtection="0"/>
    <xf numFmtId="0" fontId="19" fillId="52" borderId="394" applyNumberFormat="0" applyFont="0" applyAlignment="0" applyProtection="0"/>
    <xf numFmtId="0" fontId="49" fillId="49" borderId="395" applyNumberFormat="0" applyAlignment="0" applyProtection="0"/>
    <xf numFmtId="0" fontId="52" fillId="0" borderId="396" applyNumberFormat="0" applyFill="0" applyAlignment="0" applyProtection="0"/>
    <xf numFmtId="4" fontId="21" fillId="26" borderId="397"/>
    <xf numFmtId="0" fontId="18" fillId="27" borderId="397">
      <alignment horizontal="right" vertical="center"/>
    </xf>
    <xf numFmtId="0" fontId="52" fillId="0" borderId="396" applyNumberFormat="0" applyFill="0" applyAlignment="0" applyProtection="0"/>
    <xf numFmtId="4" fontId="18" fillId="27" borderId="399">
      <alignment horizontal="right" vertical="center"/>
    </xf>
    <xf numFmtId="0" fontId="32" fillId="49" borderId="393" applyNumberFormat="0" applyAlignment="0" applyProtection="0"/>
    <xf numFmtId="0" fontId="18" fillId="27" borderId="398">
      <alignment horizontal="right" vertical="center"/>
    </xf>
    <xf numFmtId="0" fontId="33" fillId="49" borderId="393" applyNumberFormat="0" applyAlignment="0" applyProtection="0"/>
    <xf numFmtId="0" fontId="37" fillId="0" borderId="396" applyNumberFormat="0" applyFill="0" applyAlignment="0" applyProtection="0"/>
    <xf numFmtId="0" fontId="27" fillId="52" borderId="394" applyNumberFormat="0" applyFont="0" applyAlignment="0" applyProtection="0"/>
    <xf numFmtId="4" fontId="18" fillId="27" borderId="398">
      <alignment horizontal="right" vertical="center"/>
    </xf>
    <xf numFmtId="0" fontId="21" fillId="27" borderId="400">
      <alignment horizontal="left" vertical="center" wrapText="1" indent="2"/>
    </xf>
    <xf numFmtId="0" fontId="21" fillId="26" borderId="397"/>
    <xf numFmtId="167" fontId="21" fillId="53" borderId="397" applyNumberFormat="0" applyFont="0" applyBorder="0" applyAlignment="0" applyProtection="0">
      <alignment horizontal="right" vertical="center"/>
    </xf>
    <xf numFmtId="0" fontId="21" fillId="0" borderId="397" applyNumberFormat="0" applyFill="0" applyAlignment="0" applyProtection="0"/>
    <xf numFmtId="4" fontId="21" fillId="0" borderId="397" applyFill="0" applyBorder="0" applyProtection="0">
      <alignment horizontal="right" vertical="center"/>
    </xf>
    <xf numFmtId="4" fontId="18" fillId="25" borderId="397">
      <alignment horizontal="right" vertical="center"/>
    </xf>
    <xf numFmtId="0" fontId="37" fillId="0" borderId="396" applyNumberFormat="0" applyFill="0" applyAlignment="0" applyProtection="0"/>
    <xf numFmtId="49" fontId="20" fillId="0" borderId="397" applyNumberFormat="0" applyFill="0" applyBorder="0" applyProtection="0">
      <alignment horizontal="left" vertical="center"/>
    </xf>
    <xf numFmtId="49" fontId="21" fillId="0" borderId="398" applyNumberFormat="0" applyFont="0" applyFill="0" applyBorder="0" applyProtection="0">
      <alignment horizontal="left" vertical="center" indent="5"/>
    </xf>
    <xf numFmtId="0" fontId="21" fillId="25" borderId="398">
      <alignment horizontal="left" vertical="center"/>
    </xf>
    <xf numFmtId="0" fontId="33" fillId="49" borderId="393" applyNumberFormat="0" applyAlignment="0" applyProtection="0"/>
    <xf numFmtId="4" fontId="18" fillId="27" borderId="399">
      <alignment horizontal="right" vertical="center"/>
    </xf>
    <xf numFmtId="0" fontId="45" fillId="36" borderId="393" applyNumberFormat="0" applyAlignment="0" applyProtection="0"/>
    <xf numFmtId="0" fontId="45" fillId="36" borderId="393" applyNumberFormat="0" applyAlignment="0" applyProtection="0"/>
    <xf numFmtId="0" fontId="27" fillId="52" borderId="394" applyNumberFormat="0" applyFont="0" applyAlignment="0" applyProtection="0"/>
    <xf numFmtId="0" fontId="49" fillId="49" borderId="395" applyNumberFormat="0" applyAlignment="0" applyProtection="0"/>
    <xf numFmtId="0" fontId="52" fillId="0" borderId="396" applyNumberFormat="0" applyFill="0" applyAlignment="0" applyProtection="0"/>
    <xf numFmtId="0" fontId="18" fillId="27" borderId="397">
      <alignment horizontal="right" vertical="center"/>
    </xf>
    <xf numFmtId="0" fontId="19" fillId="52" borderId="394" applyNumberFormat="0" applyFont="0" applyAlignment="0" applyProtection="0"/>
    <xf numFmtId="4" fontId="21" fillId="0" borderId="397">
      <alignment horizontal="right" vertical="center"/>
    </xf>
    <xf numFmtId="0" fontId="52" fillId="0" borderId="396" applyNumberFormat="0" applyFill="0" applyAlignment="0" applyProtection="0"/>
    <xf numFmtId="0" fontId="18" fillId="27" borderId="397">
      <alignment horizontal="right" vertical="center"/>
    </xf>
    <xf numFmtId="0" fontId="18" fillId="27" borderId="397">
      <alignment horizontal="right" vertical="center"/>
    </xf>
    <xf numFmtId="4" fontId="23" fillId="25" borderId="397">
      <alignment horizontal="right" vertical="center"/>
    </xf>
    <xf numFmtId="0" fontId="18" fillId="25" borderId="397">
      <alignment horizontal="right" vertical="center"/>
    </xf>
    <xf numFmtId="4" fontId="18" fillId="25" borderId="397">
      <alignment horizontal="right" vertical="center"/>
    </xf>
    <xf numFmtId="0" fontId="23" fillId="25" borderId="397">
      <alignment horizontal="right" vertical="center"/>
    </xf>
    <xf numFmtId="4" fontId="23" fillId="25" borderId="397">
      <alignment horizontal="right" vertical="center"/>
    </xf>
    <xf numFmtId="0" fontId="18" fillId="27" borderId="397">
      <alignment horizontal="right" vertical="center"/>
    </xf>
    <xf numFmtId="4" fontId="18" fillId="27" borderId="397">
      <alignment horizontal="right" vertical="center"/>
    </xf>
    <xf numFmtId="0" fontId="18" fillId="27" borderId="397">
      <alignment horizontal="right" vertical="center"/>
    </xf>
    <xf numFmtId="4" fontId="18" fillId="27" borderId="397">
      <alignment horizontal="right" vertical="center"/>
    </xf>
    <xf numFmtId="0" fontId="18" fillId="27" borderId="398">
      <alignment horizontal="right" vertical="center"/>
    </xf>
    <xf numFmtId="4" fontId="18" fillId="27" borderId="398">
      <alignment horizontal="right" vertical="center"/>
    </xf>
    <xf numFmtId="0" fontId="18" fillId="27" borderId="399">
      <alignment horizontal="right" vertical="center"/>
    </xf>
    <xf numFmtId="4" fontId="18" fillId="27" borderId="399">
      <alignment horizontal="right" vertical="center"/>
    </xf>
    <xf numFmtId="0" fontId="33" fillId="49" borderId="393" applyNumberFormat="0" applyAlignment="0" applyProtection="0"/>
    <xf numFmtId="0" fontId="21" fillId="27" borderId="400">
      <alignment horizontal="left" vertical="center" wrapText="1" indent="2"/>
    </xf>
    <xf numFmtId="0" fontId="21" fillId="0" borderId="400">
      <alignment horizontal="left" vertical="center" wrapText="1" indent="2"/>
    </xf>
    <xf numFmtId="0" fontId="21" fillId="25" borderId="398">
      <alignment horizontal="left" vertical="center"/>
    </xf>
    <xf numFmtId="0" fontId="45" fillId="36" borderId="393" applyNumberFormat="0" applyAlignment="0" applyProtection="0"/>
    <xf numFmtId="0" fontId="21" fillId="0" borderId="397">
      <alignment horizontal="right" vertical="center"/>
    </xf>
    <xf numFmtId="4" fontId="21" fillId="0" borderId="397">
      <alignment horizontal="right" vertical="center"/>
    </xf>
    <xf numFmtId="0" fontId="21" fillId="0" borderId="397" applyNumberFormat="0" applyFill="0" applyAlignment="0" applyProtection="0"/>
    <xf numFmtId="0" fontId="49" fillId="49" borderId="395" applyNumberFormat="0" applyAlignment="0" applyProtection="0"/>
    <xf numFmtId="167" fontId="21" fillId="53" borderId="397" applyNumberFormat="0" applyFont="0" applyBorder="0" applyAlignment="0" applyProtection="0">
      <alignment horizontal="right" vertical="center"/>
    </xf>
    <xf numFmtId="0" fontId="21" fillId="26" borderId="397"/>
    <xf numFmtId="4" fontId="21" fillId="26" borderId="397"/>
    <xf numFmtId="0" fontId="52" fillId="0" borderId="396" applyNumberFormat="0" applyFill="0" applyAlignment="0" applyProtection="0"/>
    <xf numFmtId="0" fontId="19" fillId="52" borderId="394" applyNumberFormat="0" applyFont="0" applyAlignment="0" applyProtection="0"/>
    <xf numFmtId="0" fontId="27" fillId="52" borderId="394" applyNumberFormat="0" applyFont="0" applyAlignment="0" applyProtection="0"/>
    <xf numFmtId="0" fontId="21" fillId="0" borderId="397" applyNumberFormat="0" applyFill="0" applyAlignment="0" applyProtection="0"/>
    <xf numFmtId="0" fontId="37" fillId="0" borderId="396" applyNumberFormat="0" applyFill="0" applyAlignment="0" applyProtection="0"/>
    <xf numFmtId="0" fontId="52" fillId="0" borderId="396" applyNumberFormat="0" applyFill="0" applyAlignment="0" applyProtection="0"/>
    <xf numFmtId="0" fontId="36" fillId="36" borderId="393" applyNumberFormat="0" applyAlignment="0" applyProtection="0"/>
    <xf numFmtId="0" fontId="33" fillId="49" borderId="393" applyNumberFormat="0" applyAlignment="0" applyProtection="0"/>
    <xf numFmtId="4" fontId="23" fillId="25" borderId="397">
      <alignment horizontal="right" vertical="center"/>
    </xf>
    <xf numFmtId="0" fontId="18" fillId="25" borderId="397">
      <alignment horizontal="right" vertical="center"/>
    </xf>
    <xf numFmtId="167" fontId="21" fillId="53" borderId="397" applyNumberFormat="0" applyFont="0" applyBorder="0" applyAlignment="0" applyProtection="0">
      <alignment horizontal="right" vertical="center"/>
    </xf>
    <xf numFmtId="0" fontId="37" fillId="0" borderId="396" applyNumberFormat="0" applyFill="0" applyAlignment="0" applyProtection="0"/>
    <xf numFmtId="49" fontId="21" fillId="0" borderId="397" applyNumberFormat="0" applyFont="0" applyFill="0" applyBorder="0" applyProtection="0">
      <alignment horizontal="left" vertical="center" indent="2"/>
    </xf>
    <xf numFmtId="49" fontId="21" fillId="0" borderId="398" applyNumberFormat="0" applyFont="0" applyFill="0" applyBorder="0" applyProtection="0">
      <alignment horizontal="left" vertical="center" indent="5"/>
    </xf>
    <xf numFmtId="49" fontId="21" fillId="0" borderId="397" applyNumberFormat="0" applyFont="0" applyFill="0" applyBorder="0" applyProtection="0">
      <alignment horizontal="left" vertical="center" indent="2"/>
    </xf>
    <xf numFmtId="4" fontId="21" fillId="0" borderId="397" applyFill="0" applyBorder="0" applyProtection="0">
      <alignment horizontal="right" vertical="center"/>
    </xf>
    <xf numFmtId="49" fontId="20" fillId="0" borderId="397" applyNumberFormat="0" applyFill="0" applyBorder="0" applyProtection="0">
      <alignment horizontal="left" vertical="center"/>
    </xf>
    <xf numFmtId="0" fontId="21" fillId="0" borderId="400">
      <alignment horizontal="left" vertical="center" wrapText="1" indent="2"/>
    </xf>
    <xf numFmtId="0" fontId="49" fillId="49" borderId="395" applyNumberFormat="0" applyAlignment="0" applyProtection="0"/>
    <xf numFmtId="0" fontId="18" fillId="27" borderId="399">
      <alignment horizontal="right" vertical="center"/>
    </xf>
    <xf numFmtId="0" fontId="36" fillId="36" borderId="393" applyNumberFormat="0" applyAlignment="0" applyProtection="0"/>
    <xf numFmtId="0" fontId="18" fillId="27" borderId="399">
      <alignment horizontal="right" vertical="center"/>
    </xf>
    <xf numFmtId="4" fontId="18" fillId="27" borderId="397">
      <alignment horizontal="right" vertical="center"/>
    </xf>
    <xf numFmtId="0" fontId="18" fillId="27" borderId="397">
      <alignment horizontal="right" vertical="center"/>
    </xf>
    <xf numFmtId="0" fontId="30" fillId="49" borderId="395" applyNumberFormat="0" applyAlignment="0" applyProtection="0"/>
    <xf numFmtId="0" fontId="32" fillId="49" borderId="393" applyNumberFormat="0" applyAlignment="0" applyProtection="0"/>
    <xf numFmtId="0" fontId="37" fillId="0" borderId="396" applyNumberFormat="0" applyFill="0" applyAlignment="0" applyProtection="0"/>
    <xf numFmtId="0" fontId="21" fillId="26" borderId="397"/>
    <xf numFmtId="4" fontId="21" fillId="26" borderId="397"/>
    <xf numFmtId="4" fontId="18" fillId="27" borderId="397">
      <alignment horizontal="right" vertical="center"/>
    </xf>
    <xf numFmtId="0" fontId="23" fillId="25" borderId="397">
      <alignment horizontal="right" vertical="center"/>
    </xf>
    <xf numFmtId="0" fontId="36" fillId="36" borderId="393" applyNumberFormat="0" applyAlignment="0" applyProtection="0"/>
    <xf numFmtId="0" fontId="33" fillId="49" borderId="393" applyNumberFormat="0" applyAlignment="0" applyProtection="0"/>
    <xf numFmtId="4" fontId="21" fillId="0" borderId="397">
      <alignment horizontal="right" vertical="center"/>
    </xf>
    <xf numFmtId="0" fontId="21" fillId="27" borderId="400">
      <alignment horizontal="left" vertical="center" wrapText="1" indent="2"/>
    </xf>
    <xf numFmtId="0" fontId="21" fillId="0" borderId="400">
      <alignment horizontal="left" vertical="center" wrapText="1" indent="2"/>
    </xf>
    <xf numFmtId="0" fontId="49" fillId="49" borderId="395" applyNumberFormat="0" applyAlignment="0" applyProtection="0"/>
    <xf numFmtId="0" fontId="45" fillId="36" borderId="393" applyNumberFormat="0" applyAlignment="0" applyProtection="0"/>
    <xf numFmtId="0" fontId="32" fillId="49" borderId="393" applyNumberFormat="0" applyAlignment="0" applyProtection="0"/>
    <xf numFmtId="0" fontId="30" fillId="49" borderId="395" applyNumberFormat="0" applyAlignment="0" applyProtection="0"/>
    <xf numFmtId="0" fontId="18" fillId="27" borderId="399">
      <alignment horizontal="right" vertical="center"/>
    </xf>
    <xf numFmtId="0" fontId="23" fillId="25" borderId="397">
      <alignment horizontal="right" vertical="center"/>
    </xf>
    <xf numFmtId="4" fontId="18" fillId="25" borderId="397">
      <alignment horizontal="right" vertical="center"/>
    </xf>
    <xf numFmtId="4" fontId="18" fillId="27" borderId="397">
      <alignment horizontal="right" vertical="center"/>
    </xf>
    <xf numFmtId="49" fontId="21" fillId="0" borderId="398" applyNumberFormat="0" applyFont="0" applyFill="0" applyBorder="0" applyProtection="0">
      <alignment horizontal="left" vertical="center" indent="5"/>
    </xf>
    <xf numFmtId="4" fontId="21" fillId="0" borderId="397" applyFill="0" applyBorder="0" applyProtection="0">
      <alignment horizontal="right" vertical="center"/>
    </xf>
    <xf numFmtId="4" fontId="18" fillId="25" borderId="397">
      <alignment horizontal="right" vertical="center"/>
    </xf>
    <xf numFmtId="0" fontId="45" fillId="36" borderId="393" applyNumberFormat="0" applyAlignment="0" applyProtection="0"/>
    <xf numFmtId="0" fontId="36" fillId="36" borderId="393" applyNumberFormat="0" applyAlignment="0" applyProtection="0"/>
    <xf numFmtId="0" fontId="32" fillId="49" borderId="393" applyNumberFormat="0" applyAlignment="0" applyProtection="0"/>
    <xf numFmtId="0" fontId="21" fillId="27" borderId="400">
      <alignment horizontal="left" vertical="center" wrapText="1" indent="2"/>
    </xf>
    <xf numFmtId="0" fontId="21" fillId="0" borderId="400">
      <alignment horizontal="left" vertical="center" wrapText="1" indent="2"/>
    </xf>
    <xf numFmtId="0" fontId="21" fillId="27" borderId="400">
      <alignment horizontal="left" vertical="center" wrapText="1" indent="2"/>
    </xf>
    <xf numFmtId="0" fontId="36" fillId="36" borderId="393" applyNumberFormat="0" applyAlignment="0" applyProtection="0"/>
    <xf numFmtId="0" fontId="18" fillId="27" borderId="399">
      <alignment horizontal="right" vertical="center"/>
    </xf>
    <xf numFmtId="4" fontId="21" fillId="0" borderId="397">
      <alignment horizontal="right" vertical="center"/>
    </xf>
    <xf numFmtId="0" fontId="21" fillId="0" borderId="400">
      <alignment horizontal="left" vertical="center" wrapText="1" indent="2"/>
    </xf>
    <xf numFmtId="0" fontId="21" fillId="0" borderId="397">
      <alignment horizontal="right" vertical="center"/>
    </xf>
    <xf numFmtId="0" fontId="45" fillId="36" borderId="393" applyNumberFormat="0" applyAlignment="0" applyProtection="0"/>
    <xf numFmtId="0" fontId="5" fillId="4" borderId="1" applyNumberFormat="0" applyAlignment="0" applyProtection="0"/>
    <xf numFmtId="167" fontId="21" fillId="53" borderId="397" applyNumberFormat="0" applyFont="0" applyBorder="0" applyAlignment="0" applyProtection="0">
      <alignment horizontal="right" vertical="center"/>
    </xf>
    <xf numFmtId="0" fontId="30" fillId="49" borderId="395" applyNumberFormat="0" applyAlignment="0" applyProtection="0"/>
    <xf numFmtId="4" fontId="21" fillId="26" borderId="397"/>
    <xf numFmtId="49" fontId="21" fillId="0" borderId="398" applyNumberFormat="0" applyFont="0" applyFill="0" applyBorder="0" applyProtection="0">
      <alignment horizontal="left" vertical="center" indent="5"/>
    </xf>
    <xf numFmtId="0" fontId="52" fillId="0" borderId="396" applyNumberFormat="0" applyFill="0" applyAlignment="0" applyProtection="0"/>
    <xf numFmtId="0" fontId="5" fillId="4" borderId="1" applyNumberFormat="0" applyAlignment="0" applyProtection="0"/>
    <xf numFmtId="0" fontId="18" fillId="27" borderId="397">
      <alignment horizontal="right" vertical="center"/>
    </xf>
    <xf numFmtId="0" fontId="19" fillId="52" borderId="394" applyNumberFormat="0" applyFont="0" applyAlignment="0" applyProtection="0"/>
    <xf numFmtId="0" fontId="37" fillId="0" borderId="396" applyNumberFormat="0" applyFill="0" applyAlignment="0" applyProtection="0"/>
    <xf numFmtId="4" fontId="23" fillId="25" borderId="397">
      <alignment horizontal="right" vertical="center"/>
    </xf>
    <xf numFmtId="167" fontId="21" fillId="53" borderId="397" applyNumberFormat="0" applyFont="0" applyBorder="0" applyAlignment="0" applyProtection="0">
      <alignment horizontal="right" vertical="center"/>
    </xf>
    <xf numFmtId="0" fontId="32" fillId="49" borderId="393" applyNumberFormat="0" applyAlignment="0" applyProtection="0"/>
    <xf numFmtId="0" fontId="18" fillId="27" borderId="397">
      <alignment horizontal="right" vertical="center"/>
    </xf>
    <xf numFmtId="0" fontId="19" fillId="52" borderId="394" applyNumberFormat="0" applyFont="0" applyAlignment="0" applyProtection="0"/>
    <xf numFmtId="0" fontId="6" fillId="0" borderId="0" applyNumberFormat="0" applyFill="0" applyBorder="0" applyAlignment="0" applyProtection="0"/>
    <xf numFmtId="0" fontId="21" fillId="0" borderId="397" applyNumberFormat="0" applyFill="0" applyAlignment="0" applyProtection="0"/>
    <xf numFmtId="0" fontId="9" fillId="16" borderId="0" applyNumberFormat="0" applyBorder="0" applyAlignment="0" applyProtection="0"/>
    <xf numFmtId="0" fontId="52" fillId="0" borderId="396" applyNumberFormat="0" applyFill="0" applyAlignment="0" applyProtection="0"/>
    <xf numFmtId="0" fontId="18" fillId="27" borderId="397">
      <alignment horizontal="right" vertical="center"/>
    </xf>
    <xf numFmtId="0" fontId="9" fillId="7" borderId="0" applyNumberFormat="0" applyBorder="0" applyAlignment="0" applyProtection="0"/>
    <xf numFmtId="167" fontId="21" fillId="53" borderId="397" applyNumberFormat="0" applyFont="0" applyBorder="0" applyAlignment="0" applyProtection="0">
      <alignment horizontal="right" vertical="center"/>
    </xf>
    <xf numFmtId="0" fontId="33" fillId="49" borderId="393" applyNumberFormat="0" applyAlignment="0" applyProtection="0"/>
    <xf numFmtId="0" fontId="52" fillId="0" borderId="396" applyNumberFormat="0" applyFill="0" applyAlignment="0" applyProtection="0"/>
    <xf numFmtId="0" fontId="32" fillId="49" borderId="393" applyNumberFormat="0" applyAlignment="0" applyProtection="0"/>
    <xf numFmtId="0" fontId="9" fillId="19" borderId="0" applyNumberFormat="0" applyBorder="0" applyAlignment="0" applyProtection="0"/>
    <xf numFmtId="0" fontId="49" fillId="49" borderId="395" applyNumberFormat="0" applyAlignment="0" applyProtection="0"/>
    <xf numFmtId="4" fontId="18" fillId="27" borderId="397">
      <alignment horizontal="right" vertical="center"/>
    </xf>
    <xf numFmtId="0" fontId="21" fillId="0" borderId="397" applyNumberFormat="0" applyFill="0" applyAlignment="0" applyProtection="0"/>
    <xf numFmtId="4" fontId="18" fillId="27" borderId="397">
      <alignment horizontal="right" vertical="center"/>
    </xf>
    <xf numFmtId="0" fontId="33" fillId="49" borderId="393" applyNumberFormat="0" applyAlignment="0" applyProtection="0"/>
    <xf numFmtId="0" fontId="49" fillId="49" borderId="395" applyNumberFormat="0" applyAlignment="0" applyProtection="0"/>
    <xf numFmtId="0" fontId="30" fillId="49" borderId="395" applyNumberFormat="0" applyAlignment="0" applyProtection="0"/>
    <xf numFmtId="0" fontId="49" fillId="49" borderId="395" applyNumberFormat="0" applyAlignment="0" applyProtection="0"/>
    <xf numFmtId="4" fontId="18" fillId="27" borderId="397">
      <alignment horizontal="right" vertical="center"/>
    </xf>
    <xf numFmtId="0" fontId="52" fillId="0" borderId="396" applyNumberFormat="0" applyFill="0" applyAlignment="0" applyProtection="0"/>
    <xf numFmtId="0" fontId="18" fillId="27" borderId="398">
      <alignment horizontal="right" vertical="center"/>
    </xf>
    <xf numFmtId="0" fontId="18" fillId="27" borderId="397">
      <alignment horizontal="right" vertical="center"/>
    </xf>
    <xf numFmtId="0" fontId="27" fillId="52" borderId="394" applyNumberFormat="0" applyFont="0" applyAlignment="0" applyProtection="0"/>
    <xf numFmtId="0" fontId="1" fillId="18" borderId="0" applyNumberFormat="0" applyBorder="0" applyAlignment="0" applyProtection="0"/>
    <xf numFmtId="0" fontId="18" fillId="27" borderId="397">
      <alignment horizontal="right" vertical="center"/>
    </xf>
    <xf numFmtId="0" fontId="18" fillId="27" borderId="399">
      <alignment horizontal="right" vertical="center"/>
    </xf>
    <xf numFmtId="0" fontId="21" fillId="26" borderId="397"/>
    <xf numFmtId="0" fontId="9" fillId="16" borderId="0" applyNumberFormat="0" applyBorder="0" applyAlignment="0" applyProtection="0"/>
    <xf numFmtId="0" fontId="45" fillId="36" borderId="393" applyNumberFormat="0" applyAlignment="0" applyProtection="0"/>
    <xf numFmtId="0" fontId="52" fillId="0" borderId="396" applyNumberFormat="0" applyFill="0" applyAlignment="0" applyProtection="0"/>
    <xf numFmtId="4" fontId="23" fillId="25" borderId="397">
      <alignment horizontal="right" vertical="center"/>
    </xf>
    <xf numFmtId="0" fontId="18" fillId="27" borderId="398">
      <alignment horizontal="right" vertical="center"/>
    </xf>
    <xf numFmtId="0" fontId="32" fillId="49" borderId="393" applyNumberFormat="0" applyAlignment="0" applyProtection="0"/>
    <xf numFmtId="0" fontId="21" fillId="0" borderId="397">
      <alignment horizontal="right" vertical="center"/>
    </xf>
    <xf numFmtId="0" fontId="30" fillId="49" borderId="395" applyNumberFormat="0" applyAlignment="0" applyProtection="0"/>
    <xf numFmtId="4" fontId="21" fillId="0" borderId="397">
      <alignment horizontal="right" vertical="center"/>
    </xf>
    <xf numFmtId="0" fontId="18" fillId="27" borderId="398">
      <alignment horizontal="right" vertical="center"/>
    </xf>
    <xf numFmtId="0" fontId="19" fillId="52" borderId="394" applyNumberFormat="0" applyFont="0" applyAlignment="0" applyProtection="0"/>
    <xf numFmtId="0" fontId="27" fillId="52" borderId="394" applyNumberFormat="0" applyFont="0" applyAlignment="0" applyProtection="0"/>
    <xf numFmtId="0" fontId="33" fillId="49" borderId="393" applyNumberFormat="0" applyAlignment="0" applyProtection="0"/>
    <xf numFmtId="0" fontId="52" fillId="0" borderId="396" applyNumberFormat="0" applyFill="0" applyAlignment="0" applyProtection="0"/>
    <xf numFmtId="0" fontId="52" fillId="0" borderId="396" applyNumberFormat="0" applyFill="0" applyAlignment="0" applyProtection="0"/>
    <xf numFmtId="0" fontId="18" fillId="25" borderId="397">
      <alignment horizontal="right" vertical="center"/>
    </xf>
    <xf numFmtId="0" fontId="18" fillId="25" borderId="397">
      <alignment horizontal="right" vertical="center"/>
    </xf>
    <xf numFmtId="49" fontId="21" fillId="0" borderId="398" applyNumberFormat="0" applyFont="0" applyFill="0" applyBorder="0" applyProtection="0">
      <alignment horizontal="left" vertical="center" indent="5"/>
    </xf>
    <xf numFmtId="0" fontId="19" fillId="52" borderId="394" applyNumberFormat="0" applyFont="0" applyAlignment="0" applyProtection="0"/>
    <xf numFmtId="0" fontId="1" fillId="12" borderId="0" applyNumberFormat="0" applyBorder="0" applyAlignment="0" applyProtection="0"/>
    <xf numFmtId="0" fontId="4" fillId="4" borderId="2" applyNumberFormat="0" applyAlignment="0" applyProtection="0"/>
    <xf numFmtId="0" fontId="32" fillId="49" borderId="393" applyNumberFormat="0" applyAlignment="0" applyProtection="0"/>
    <xf numFmtId="0" fontId="9" fillId="13" borderId="0" applyNumberFormat="0" applyBorder="0" applyAlignment="0" applyProtection="0"/>
    <xf numFmtId="0" fontId="4" fillId="4" borderId="2" applyNumberFormat="0" applyAlignment="0" applyProtection="0"/>
    <xf numFmtId="49" fontId="21" fillId="0" borderId="398" applyNumberFormat="0" applyFont="0" applyFill="0" applyBorder="0" applyProtection="0">
      <alignment horizontal="left" vertical="center" indent="5"/>
    </xf>
    <xf numFmtId="0" fontId="7" fillId="0" borderId="0" applyNumberFormat="0" applyFill="0" applyBorder="0" applyAlignment="0" applyProtection="0"/>
    <xf numFmtId="0" fontId="18" fillId="27" borderId="398">
      <alignment horizontal="right" vertical="center"/>
    </xf>
    <xf numFmtId="0" fontId="1" fillId="20" borderId="0" applyNumberFormat="0" applyBorder="0" applyAlignment="0" applyProtection="0"/>
    <xf numFmtId="49" fontId="21" fillId="0" borderId="397" applyNumberFormat="0" applyFont="0" applyFill="0" applyBorder="0" applyProtection="0">
      <alignment horizontal="left" vertical="center" indent="2"/>
    </xf>
    <xf numFmtId="0" fontId="1" fillId="21" borderId="0" applyNumberFormat="0" applyBorder="0" applyAlignment="0" applyProtection="0"/>
    <xf numFmtId="4" fontId="18" fillId="27" borderId="397">
      <alignment horizontal="right" vertical="center"/>
    </xf>
    <xf numFmtId="4" fontId="21" fillId="26" borderId="397"/>
    <xf numFmtId="0" fontId="49" fillId="49" borderId="395" applyNumberFormat="0" applyAlignment="0" applyProtection="0"/>
    <xf numFmtId="4" fontId="18" fillId="27" borderId="397">
      <alignment horizontal="right" vertical="center"/>
    </xf>
    <xf numFmtId="0" fontId="45" fillId="36" borderId="393" applyNumberFormat="0" applyAlignment="0" applyProtection="0"/>
    <xf numFmtId="0" fontId="33" fillId="49" borderId="393" applyNumberFormat="0" applyAlignment="0" applyProtection="0"/>
    <xf numFmtId="0" fontId="32" fillId="49" borderId="393" applyNumberFormat="0" applyAlignment="0" applyProtection="0"/>
    <xf numFmtId="0" fontId="21" fillId="0" borderId="400">
      <alignment horizontal="left" vertical="center" wrapText="1" indent="2"/>
    </xf>
    <xf numFmtId="0" fontId="1" fillId="6" borderId="0" applyNumberFormat="0" applyBorder="0" applyAlignment="0" applyProtection="0"/>
    <xf numFmtId="0" fontId="1" fillId="5" borderId="0" applyNumberFormat="0" applyBorder="0" applyAlignment="0" applyProtection="0"/>
    <xf numFmtId="0" fontId="36" fillId="36" borderId="393" applyNumberFormat="0" applyAlignment="0" applyProtection="0"/>
    <xf numFmtId="0" fontId="8" fillId="0" borderId="3" applyNumberFormat="0" applyFill="0" applyAlignment="0" applyProtection="0"/>
    <xf numFmtId="0" fontId="37" fillId="0" borderId="396" applyNumberFormat="0" applyFill="0" applyAlignment="0" applyProtection="0"/>
    <xf numFmtId="4" fontId="21" fillId="26" borderId="397"/>
    <xf numFmtId="167" fontId="21" fillId="53" borderId="397" applyNumberFormat="0" applyFont="0" applyBorder="0" applyAlignment="0" applyProtection="0">
      <alignment horizontal="right" vertical="center"/>
    </xf>
    <xf numFmtId="0" fontId="45" fillId="36" borderId="393" applyNumberFormat="0" applyAlignment="0" applyProtection="0"/>
    <xf numFmtId="0" fontId="9" fillId="10" borderId="0" applyNumberFormat="0" applyBorder="0" applyAlignment="0" applyProtection="0"/>
    <xf numFmtId="0" fontId="33" fillId="49" borderId="393" applyNumberFormat="0" applyAlignment="0" applyProtection="0"/>
    <xf numFmtId="0" fontId="1" fillId="15" borderId="0" applyNumberFormat="0" applyBorder="0" applyAlignment="0" applyProtection="0"/>
    <xf numFmtId="49" fontId="20" fillId="0" borderId="397" applyNumberFormat="0" applyFill="0" applyBorder="0" applyProtection="0">
      <alignment horizontal="left" vertical="center"/>
    </xf>
    <xf numFmtId="0" fontId="4" fillId="4" borderId="2" applyNumberFormat="0" applyAlignment="0" applyProtection="0"/>
    <xf numFmtId="0" fontId="21" fillId="0" borderId="400">
      <alignment horizontal="left" vertical="center" wrapText="1" indent="2"/>
    </xf>
    <xf numFmtId="0" fontId="18" fillId="27" borderId="397">
      <alignment horizontal="right" vertical="center"/>
    </xf>
    <xf numFmtId="0" fontId="45" fillId="36" borderId="393" applyNumberFormat="0" applyAlignment="0" applyProtection="0"/>
    <xf numFmtId="49" fontId="21" fillId="0" borderId="398" applyNumberFormat="0" applyFont="0" applyFill="0" applyBorder="0" applyProtection="0">
      <alignment horizontal="left" vertical="center" indent="5"/>
    </xf>
    <xf numFmtId="0" fontId="18" fillId="27" borderId="397">
      <alignment horizontal="right" vertical="center"/>
    </xf>
    <xf numFmtId="0" fontId="7" fillId="0" borderId="0" applyNumberFormat="0" applyFill="0" applyBorder="0" applyAlignment="0" applyProtection="0"/>
    <xf numFmtId="4" fontId="21" fillId="0" borderId="397" applyFill="0" applyBorder="0" applyProtection="0">
      <alignment horizontal="right" vertical="center"/>
    </xf>
    <xf numFmtId="4" fontId="18" fillId="27" borderId="398">
      <alignment horizontal="right" vertical="center"/>
    </xf>
    <xf numFmtId="0" fontId="1" fillId="20" borderId="0" applyNumberFormat="0" applyBorder="0" applyAlignment="0" applyProtection="0"/>
    <xf numFmtId="0" fontId="45" fillId="36" borderId="393" applyNumberFormat="0" applyAlignment="0" applyProtection="0"/>
    <xf numFmtId="0" fontId="30" fillId="49" borderId="395" applyNumberFormat="0" applyAlignment="0" applyProtection="0"/>
    <xf numFmtId="0" fontId="21" fillId="0" borderId="400">
      <alignment horizontal="left" vertical="center" wrapText="1" indent="2"/>
    </xf>
    <xf numFmtId="0" fontId="21" fillId="26" borderId="397"/>
    <xf numFmtId="0" fontId="21" fillId="0" borderId="397">
      <alignment horizontal="right" vertical="center"/>
    </xf>
    <xf numFmtId="0" fontId="21" fillId="26" borderId="397"/>
    <xf numFmtId="0" fontId="49" fillId="49" borderId="395" applyNumberFormat="0" applyAlignment="0" applyProtection="0"/>
    <xf numFmtId="0" fontId="21" fillId="0" borderId="397">
      <alignment horizontal="right" vertical="center"/>
    </xf>
    <xf numFmtId="0" fontId="21" fillId="27" borderId="400">
      <alignment horizontal="left" vertical="center" wrapText="1" indent="2"/>
    </xf>
    <xf numFmtId="0" fontId="21" fillId="0" borderId="400">
      <alignment horizontal="left" vertical="center" wrapText="1" indent="2"/>
    </xf>
    <xf numFmtId="0" fontId="45" fillId="36" borderId="393" applyNumberFormat="0" applyAlignment="0" applyProtection="0"/>
    <xf numFmtId="4" fontId="18" fillId="25" borderId="397">
      <alignment horizontal="right" vertical="center"/>
    </xf>
    <xf numFmtId="0" fontId="21" fillId="27" borderId="400">
      <alignment horizontal="left" vertical="center" wrapText="1" indent="2"/>
    </xf>
    <xf numFmtId="4" fontId="18" fillId="27" borderId="397">
      <alignment horizontal="right" vertical="center"/>
    </xf>
    <xf numFmtId="0" fontId="49" fillId="49" borderId="395" applyNumberFormat="0" applyAlignment="0" applyProtection="0"/>
    <xf numFmtId="0" fontId="21" fillId="0" borderId="397">
      <alignment horizontal="right" vertical="center"/>
    </xf>
    <xf numFmtId="0" fontId="23" fillId="25" borderId="397">
      <alignment horizontal="right" vertical="center"/>
    </xf>
    <xf numFmtId="0" fontId="1" fillId="15" borderId="0" applyNumberFormat="0" applyBorder="0" applyAlignment="0" applyProtection="0"/>
    <xf numFmtId="4" fontId="18" fillId="27" borderId="397">
      <alignment horizontal="right" vertical="center"/>
    </xf>
    <xf numFmtId="0" fontId="36" fillId="36" borderId="393" applyNumberFormat="0" applyAlignment="0" applyProtection="0"/>
    <xf numFmtId="0" fontId="21" fillId="0" borderId="400">
      <alignment horizontal="left" vertical="center" wrapText="1" indent="2"/>
    </xf>
    <xf numFmtId="4" fontId="23" fillId="25" borderId="397">
      <alignment horizontal="right" vertical="center"/>
    </xf>
    <xf numFmtId="0" fontId="37" fillId="0" borderId="396" applyNumberFormat="0" applyFill="0" applyAlignment="0" applyProtection="0"/>
    <xf numFmtId="0" fontId="18" fillId="25" borderId="397">
      <alignment horizontal="right" vertical="center"/>
    </xf>
    <xf numFmtId="0" fontId="21" fillId="0" borderId="397">
      <alignment horizontal="right" vertical="center"/>
    </xf>
    <xf numFmtId="0" fontId="18" fillId="27" borderId="397">
      <alignment horizontal="right" vertical="center"/>
    </xf>
    <xf numFmtId="0" fontId="9" fillId="10" borderId="0" applyNumberFormat="0" applyBorder="0" applyAlignment="0" applyProtection="0"/>
    <xf numFmtId="0" fontId="18" fillId="27" borderId="398">
      <alignment horizontal="right" vertical="center"/>
    </xf>
    <xf numFmtId="4" fontId="21" fillId="0" borderId="397">
      <alignment horizontal="right" vertical="center"/>
    </xf>
    <xf numFmtId="0" fontId="30" fillId="49" borderId="395" applyNumberFormat="0" applyAlignment="0" applyProtection="0"/>
    <xf numFmtId="0" fontId="21" fillId="0" borderId="397" applyNumberFormat="0" applyFill="0" applyAlignment="0" applyProtection="0"/>
    <xf numFmtId="0" fontId="21" fillId="26" borderId="397"/>
    <xf numFmtId="4" fontId="23" fillId="25" borderId="397">
      <alignment horizontal="right" vertical="center"/>
    </xf>
    <xf numFmtId="0" fontId="23" fillId="25" borderId="397">
      <alignment horizontal="right" vertical="center"/>
    </xf>
    <xf numFmtId="0" fontId="49" fillId="49" borderId="395" applyNumberFormat="0" applyAlignment="0" applyProtection="0"/>
    <xf numFmtId="0" fontId="6" fillId="0" borderId="0" applyNumberFormat="0" applyFill="0" applyBorder="0" applyAlignment="0" applyProtection="0"/>
    <xf numFmtId="0" fontId="37" fillId="0" borderId="396" applyNumberFormat="0" applyFill="0" applyAlignment="0" applyProtection="0"/>
    <xf numFmtId="49" fontId="21" fillId="0" borderId="397" applyNumberFormat="0" applyFont="0" applyFill="0" applyBorder="0" applyProtection="0">
      <alignment horizontal="left" vertical="center" indent="2"/>
    </xf>
    <xf numFmtId="0" fontId="1" fillId="15" borderId="0" applyNumberFormat="0" applyBorder="0" applyAlignment="0" applyProtection="0"/>
    <xf numFmtId="0" fontId="37" fillId="0" borderId="396" applyNumberFormat="0" applyFill="0" applyAlignment="0" applyProtection="0"/>
    <xf numFmtId="0" fontId="1" fillId="18" borderId="0" applyNumberFormat="0" applyBorder="0" applyAlignment="0" applyProtection="0"/>
    <xf numFmtId="0" fontId="32" fillId="49" borderId="393" applyNumberFormat="0" applyAlignment="0" applyProtection="0"/>
    <xf numFmtId="0" fontId="49" fillId="49" borderId="395" applyNumberFormat="0" applyAlignment="0" applyProtection="0"/>
    <xf numFmtId="4" fontId="21" fillId="26" borderId="397"/>
    <xf numFmtId="0" fontId="8" fillId="0" borderId="3" applyNumberFormat="0" applyFill="0" applyAlignment="0" applyProtection="0"/>
    <xf numFmtId="0" fontId="18" fillId="27" borderId="399">
      <alignment horizontal="right" vertical="center"/>
    </xf>
    <xf numFmtId="0" fontId="21" fillId="0" borderId="397">
      <alignment horizontal="right" vertical="center"/>
    </xf>
    <xf numFmtId="0" fontId="21" fillId="0" borderId="397" applyNumberFormat="0" applyFill="0" applyAlignment="0" applyProtection="0"/>
    <xf numFmtId="0" fontId="30" fillId="49" borderId="395" applyNumberFormat="0" applyAlignment="0" applyProtection="0"/>
    <xf numFmtId="0" fontId="18" fillId="25" borderId="397">
      <alignment horizontal="right" vertical="center"/>
    </xf>
    <xf numFmtId="0" fontId="33" fillId="49" borderId="393" applyNumberFormat="0" applyAlignment="0" applyProtection="0"/>
    <xf numFmtId="4" fontId="21" fillId="0" borderId="397">
      <alignment horizontal="right" vertical="center"/>
    </xf>
    <xf numFmtId="0" fontId="45" fillId="36" borderId="393" applyNumberFormat="0" applyAlignment="0" applyProtection="0"/>
    <xf numFmtId="49" fontId="21" fillId="0" borderId="397" applyNumberFormat="0" applyFont="0" applyFill="0" applyBorder="0" applyProtection="0">
      <alignment horizontal="left" vertical="center" indent="2"/>
    </xf>
    <xf numFmtId="0" fontId="21" fillId="27" borderId="400">
      <alignment horizontal="left" vertical="center" wrapText="1" indent="2"/>
    </xf>
    <xf numFmtId="0" fontId="21" fillId="27" borderId="400">
      <alignment horizontal="left" vertical="center" wrapText="1" indent="2"/>
    </xf>
    <xf numFmtId="4" fontId="18" fillId="27" borderId="397">
      <alignment horizontal="right" vertical="center"/>
    </xf>
    <xf numFmtId="0" fontId="6" fillId="0" borderId="0" applyNumberFormat="0" applyFill="0" applyBorder="0" applyAlignment="0" applyProtection="0"/>
    <xf numFmtId="4" fontId="21" fillId="26" borderId="397"/>
    <xf numFmtId="0" fontId="18" fillId="25" borderId="397">
      <alignment horizontal="right" vertical="center"/>
    </xf>
    <xf numFmtId="0" fontId="21" fillId="0" borderId="400">
      <alignment horizontal="left" vertical="center" wrapText="1" indent="2"/>
    </xf>
    <xf numFmtId="0" fontId="9" fillId="7" borderId="0" applyNumberFormat="0" applyBorder="0" applyAlignment="0" applyProtection="0"/>
    <xf numFmtId="49" fontId="20" fillId="0" borderId="397" applyNumberFormat="0" applyFill="0" applyBorder="0" applyProtection="0">
      <alignment horizontal="left" vertical="center"/>
    </xf>
    <xf numFmtId="0" fontId="21" fillId="0" borderId="397">
      <alignment horizontal="right" vertical="center"/>
    </xf>
    <xf numFmtId="4" fontId="18" fillId="27" borderId="397">
      <alignment horizontal="right" vertical="center"/>
    </xf>
    <xf numFmtId="0" fontId="33" fillId="49" borderId="393" applyNumberFormat="0" applyAlignment="0" applyProtection="0"/>
    <xf numFmtId="0" fontId="27" fillId="52" borderId="394" applyNumberFormat="0" applyFont="0" applyAlignment="0" applyProtection="0"/>
    <xf numFmtId="0" fontId="52" fillId="0" borderId="396" applyNumberFormat="0" applyFill="0" applyAlignment="0" applyProtection="0"/>
    <xf numFmtId="0" fontId="52" fillId="0" borderId="396" applyNumberFormat="0" applyFill="0" applyAlignment="0" applyProtection="0"/>
    <xf numFmtId="4" fontId="18" fillId="27" borderId="398">
      <alignment horizontal="right" vertical="center"/>
    </xf>
    <xf numFmtId="4" fontId="18" fillId="27" borderId="398">
      <alignment horizontal="right" vertical="center"/>
    </xf>
    <xf numFmtId="4" fontId="23" fillId="25" borderId="397">
      <alignment horizontal="right" vertical="center"/>
    </xf>
    <xf numFmtId="0" fontId="18" fillId="27" borderId="397">
      <alignment horizontal="right" vertical="center"/>
    </xf>
    <xf numFmtId="0" fontId="8" fillId="0" borderId="3" applyNumberFormat="0" applyFill="0" applyAlignment="0" applyProtection="0"/>
    <xf numFmtId="0" fontId="21" fillId="25" borderId="398">
      <alignment horizontal="left" vertical="center"/>
    </xf>
    <xf numFmtId="0" fontId="33" fillId="49" borderId="393" applyNumberFormat="0" applyAlignment="0" applyProtection="0"/>
    <xf numFmtId="0" fontId="33" fillId="49" borderId="393" applyNumberFormat="0" applyAlignment="0" applyProtection="0"/>
    <xf numFmtId="4" fontId="18" fillId="27" borderId="397">
      <alignment horizontal="right" vertical="center"/>
    </xf>
    <xf numFmtId="0" fontId="32" fillId="49" borderId="393" applyNumberFormat="0" applyAlignment="0" applyProtection="0"/>
    <xf numFmtId="0" fontId="1" fillId="6" borderId="0" applyNumberFormat="0" applyBorder="0" applyAlignment="0" applyProtection="0"/>
    <xf numFmtId="0" fontId="18" fillId="25" borderId="397">
      <alignment horizontal="right" vertical="center"/>
    </xf>
    <xf numFmtId="0" fontId="33" fillId="49" borderId="393" applyNumberFormat="0" applyAlignment="0" applyProtection="0"/>
    <xf numFmtId="4" fontId="21" fillId="0" borderId="397" applyFill="0" applyBorder="0" applyProtection="0">
      <alignment horizontal="right" vertical="center"/>
    </xf>
    <xf numFmtId="0" fontId="21" fillId="27" borderId="400">
      <alignment horizontal="left" vertical="center" wrapText="1" indent="2"/>
    </xf>
    <xf numFmtId="4" fontId="21" fillId="26" borderId="397"/>
    <xf numFmtId="0" fontId="21" fillId="0" borderId="400">
      <alignment horizontal="left" vertical="center" wrapText="1" indent="2"/>
    </xf>
    <xf numFmtId="49" fontId="21" fillId="0" borderId="398" applyNumberFormat="0" applyFont="0" applyFill="0" applyBorder="0" applyProtection="0">
      <alignment horizontal="left" vertical="center" indent="5"/>
    </xf>
    <xf numFmtId="4" fontId="18" fillId="27" borderId="399">
      <alignment horizontal="right" vertical="center"/>
    </xf>
    <xf numFmtId="0" fontId="21" fillId="0" borderId="397" applyNumberFormat="0" applyFill="0" applyAlignment="0" applyProtection="0"/>
    <xf numFmtId="4" fontId="21" fillId="26" borderId="397"/>
    <xf numFmtId="0" fontId="37" fillId="0" borderId="396" applyNumberFormat="0" applyFill="0" applyAlignment="0" applyProtection="0"/>
    <xf numFmtId="0" fontId="1" fillId="18" borderId="0" applyNumberFormat="0" applyBorder="0" applyAlignment="0" applyProtection="0"/>
    <xf numFmtId="4" fontId="21" fillId="0" borderId="397">
      <alignment horizontal="right" vertical="center"/>
    </xf>
    <xf numFmtId="0" fontId="36" fillId="36" borderId="393" applyNumberFormat="0" applyAlignment="0" applyProtection="0"/>
    <xf numFmtId="0" fontId="36" fillId="36" borderId="393" applyNumberFormat="0" applyAlignment="0" applyProtection="0"/>
    <xf numFmtId="0" fontId="52" fillId="0" borderId="396" applyNumberFormat="0" applyFill="0" applyAlignment="0" applyProtection="0"/>
    <xf numFmtId="0" fontId="1" fillId="12" borderId="0" applyNumberFormat="0" applyBorder="0" applyAlignment="0" applyProtection="0"/>
    <xf numFmtId="49" fontId="20" fillId="0" borderId="397" applyNumberFormat="0" applyFill="0" applyBorder="0" applyProtection="0">
      <alignment horizontal="left" vertical="center"/>
    </xf>
    <xf numFmtId="0" fontId="1" fillId="18" borderId="0" applyNumberFormat="0" applyBorder="0" applyAlignment="0" applyProtection="0"/>
    <xf numFmtId="0" fontId="1" fillId="5" borderId="0" applyNumberFormat="0" applyBorder="0" applyAlignment="0" applyProtection="0"/>
    <xf numFmtId="0" fontId="33" fillId="49" borderId="393" applyNumberFormat="0" applyAlignment="0" applyProtection="0"/>
    <xf numFmtId="0" fontId="23" fillId="25" borderId="397">
      <alignment horizontal="right" vertical="center"/>
    </xf>
    <xf numFmtId="0" fontId="21" fillId="27" borderId="400">
      <alignment horizontal="left" vertical="center" wrapText="1" indent="2"/>
    </xf>
    <xf numFmtId="0" fontId="21" fillId="27" borderId="400">
      <alignment horizontal="left" vertical="center" wrapText="1" indent="2"/>
    </xf>
    <xf numFmtId="0" fontId="33" fillId="49" borderId="393" applyNumberFormat="0" applyAlignment="0" applyProtection="0"/>
    <xf numFmtId="0" fontId="8" fillId="0" borderId="3" applyNumberFormat="0" applyFill="0" applyAlignment="0" applyProtection="0"/>
    <xf numFmtId="0" fontId="1" fillId="8" borderId="0" applyNumberFormat="0" applyBorder="0" applyAlignment="0" applyProtection="0"/>
    <xf numFmtId="0" fontId="18" fillId="27" borderId="397">
      <alignment horizontal="right" vertical="center"/>
    </xf>
    <xf numFmtId="0" fontId="9" fillId="16" borderId="0" applyNumberFormat="0" applyBorder="0" applyAlignment="0" applyProtection="0"/>
    <xf numFmtId="0" fontId="21" fillId="25" borderId="398">
      <alignment horizontal="left" vertical="center"/>
    </xf>
    <xf numFmtId="0" fontId="33" fillId="49" borderId="393" applyNumberFormat="0" applyAlignment="0" applyProtection="0"/>
    <xf numFmtId="167" fontId="21" fillId="53" borderId="397" applyNumberFormat="0" applyFont="0" applyBorder="0" applyAlignment="0" applyProtection="0">
      <alignment horizontal="right" vertical="center"/>
    </xf>
    <xf numFmtId="0" fontId="1" fillId="21" borderId="0" applyNumberFormat="0" applyBorder="0" applyAlignment="0" applyProtection="0"/>
    <xf numFmtId="0" fontId="18" fillId="25" borderId="397">
      <alignment horizontal="right" vertical="center"/>
    </xf>
    <xf numFmtId="0" fontId="21" fillId="0" borderId="397">
      <alignment horizontal="right" vertical="center"/>
    </xf>
    <xf numFmtId="0" fontId="33" fillId="49" borderId="393" applyNumberFormat="0" applyAlignment="0" applyProtection="0"/>
    <xf numFmtId="0" fontId="1" fillId="12" borderId="0" applyNumberFormat="0" applyBorder="0" applyAlignment="0" applyProtection="0"/>
    <xf numFmtId="0" fontId="9" fillId="19" borderId="0" applyNumberFormat="0" applyBorder="0" applyAlignment="0" applyProtection="0"/>
    <xf numFmtId="0" fontId="33" fillId="49" borderId="393" applyNumberFormat="0" applyAlignment="0" applyProtection="0"/>
    <xf numFmtId="0" fontId="49" fillId="49" borderId="395" applyNumberFormat="0" applyAlignment="0" applyProtection="0"/>
    <xf numFmtId="0" fontId="52" fillId="0" borderId="396" applyNumberFormat="0" applyFill="0" applyAlignment="0" applyProtection="0"/>
    <xf numFmtId="0" fontId="52" fillId="0" borderId="396" applyNumberFormat="0" applyFill="0" applyAlignment="0" applyProtection="0"/>
    <xf numFmtId="0" fontId="21" fillId="0" borderId="397" applyNumberFormat="0" applyFill="0" applyAlignment="0" applyProtection="0"/>
    <xf numFmtId="0" fontId="45" fillId="36" borderId="393" applyNumberFormat="0" applyAlignment="0" applyProtection="0"/>
    <xf numFmtId="0" fontId="21" fillId="0" borderId="400">
      <alignment horizontal="left" vertical="center" wrapText="1" indent="2"/>
    </xf>
    <xf numFmtId="0" fontId="18" fillId="25" borderId="397">
      <alignment horizontal="right" vertical="center"/>
    </xf>
    <xf numFmtId="0" fontId="33" fillId="49" borderId="393" applyNumberFormat="0" applyAlignment="0" applyProtection="0"/>
    <xf numFmtId="0" fontId="1" fillId="6" borderId="0" applyNumberFormat="0" applyBorder="0" applyAlignment="0" applyProtection="0"/>
    <xf numFmtId="0" fontId="49" fillId="49" borderId="395" applyNumberFormat="0" applyAlignment="0" applyProtection="0"/>
    <xf numFmtId="0" fontId="1" fillId="6" borderId="0" applyNumberFormat="0" applyBorder="0" applyAlignment="0" applyProtection="0"/>
    <xf numFmtId="4" fontId="23" fillId="25" borderId="397">
      <alignment horizontal="right" vertical="center"/>
    </xf>
    <xf numFmtId="4" fontId="18" fillId="25" borderId="397">
      <alignment horizontal="right" vertical="center"/>
    </xf>
    <xf numFmtId="0" fontId="18" fillId="27" borderId="397">
      <alignment horizontal="right" vertical="center"/>
    </xf>
    <xf numFmtId="0" fontId="1" fillId="6" borderId="0" applyNumberFormat="0" applyBorder="0" applyAlignment="0" applyProtection="0"/>
    <xf numFmtId="0" fontId="21" fillId="0" borderId="397" applyNumberFormat="0" applyFill="0" applyAlignment="0" applyProtection="0"/>
    <xf numFmtId="0" fontId="18" fillId="27" borderId="399">
      <alignment horizontal="right" vertical="center"/>
    </xf>
    <xf numFmtId="0" fontId="21" fillId="0" borderId="397" applyNumberFormat="0" applyFill="0" applyAlignment="0" applyProtection="0"/>
    <xf numFmtId="4" fontId="18" fillId="25" borderId="397">
      <alignment horizontal="right" vertical="center"/>
    </xf>
    <xf numFmtId="4" fontId="18" fillId="27" borderId="398">
      <alignment horizontal="right" vertical="center"/>
    </xf>
    <xf numFmtId="4" fontId="23" fillId="25" borderId="397">
      <alignment horizontal="right" vertical="center"/>
    </xf>
    <xf numFmtId="0" fontId="9" fillId="16" borderId="0" applyNumberFormat="0" applyBorder="0" applyAlignment="0" applyProtection="0"/>
    <xf numFmtId="0" fontId="37" fillId="0" borderId="396" applyNumberFormat="0" applyFill="0" applyAlignment="0" applyProtection="0"/>
    <xf numFmtId="0" fontId="1" fillId="8" borderId="0" applyNumberFormat="0" applyBorder="0" applyAlignment="0" applyProtection="0"/>
    <xf numFmtId="0" fontId="18" fillId="27" borderId="399">
      <alignment horizontal="right" vertical="center"/>
    </xf>
    <xf numFmtId="0" fontId="21" fillId="0" borderId="397" applyNumberFormat="0" applyFill="0" applyAlignment="0" applyProtection="0"/>
    <xf numFmtId="0" fontId="23" fillId="25" borderId="397">
      <alignment horizontal="right" vertical="center"/>
    </xf>
    <xf numFmtId="0" fontId="27" fillId="52" borderId="394" applyNumberFormat="0" applyFont="0" applyAlignment="0" applyProtection="0"/>
    <xf numFmtId="4" fontId="18" fillId="27" borderId="397">
      <alignment horizontal="right" vertical="center"/>
    </xf>
    <xf numFmtId="4" fontId="18" fillId="27" borderId="397">
      <alignment horizontal="right" vertical="center"/>
    </xf>
    <xf numFmtId="0" fontId="45" fillId="36" borderId="393" applyNumberFormat="0" applyAlignment="0" applyProtection="0"/>
    <xf numFmtId="49" fontId="21" fillId="0" borderId="397" applyNumberFormat="0" applyFont="0" applyFill="0" applyBorder="0" applyProtection="0">
      <alignment horizontal="left" vertical="center" indent="2"/>
    </xf>
    <xf numFmtId="4" fontId="23" fillId="25" borderId="397">
      <alignment horizontal="right" vertical="center"/>
    </xf>
    <xf numFmtId="0" fontId="9" fillId="13" borderId="0" applyNumberFormat="0" applyBorder="0" applyAlignment="0" applyProtection="0"/>
    <xf numFmtId="4" fontId="21" fillId="0" borderId="397">
      <alignment horizontal="right" vertical="center"/>
    </xf>
    <xf numFmtId="0" fontId="27" fillId="52" borderId="394" applyNumberFormat="0" applyFont="0" applyAlignment="0" applyProtection="0"/>
    <xf numFmtId="0" fontId="21" fillId="0" borderId="397" applyNumberFormat="0" applyFill="0" applyAlignment="0" applyProtection="0"/>
    <xf numFmtId="0" fontId="1" fillId="14" borderId="0" applyNumberFormat="0" applyBorder="0" applyAlignment="0" applyProtection="0"/>
    <xf numFmtId="0" fontId="18" fillId="27" borderId="399">
      <alignment horizontal="right" vertical="center"/>
    </xf>
    <xf numFmtId="0" fontId="18" fillId="27" borderId="397">
      <alignment horizontal="right" vertical="center"/>
    </xf>
    <xf numFmtId="4" fontId="21" fillId="0" borderId="397" applyFill="0" applyBorder="0" applyProtection="0">
      <alignment horizontal="right" vertical="center"/>
    </xf>
    <xf numFmtId="0" fontId="18" fillId="27" borderId="397">
      <alignment horizontal="right" vertical="center"/>
    </xf>
    <xf numFmtId="0" fontId="9" fillId="22" borderId="0" applyNumberFormat="0" applyBorder="0" applyAlignment="0" applyProtection="0"/>
    <xf numFmtId="4" fontId="18" fillId="27" borderId="397">
      <alignment horizontal="right" vertical="center"/>
    </xf>
    <xf numFmtId="0" fontId="21" fillId="0" borderId="397">
      <alignment horizontal="right" vertical="center"/>
    </xf>
    <xf numFmtId="0" fontId="30" fillId="49" borderId="395" applyNumberFormat="0" applyAlignment="0" applyProtection="0"/>
    <xf numFmtId="0" fontId="49" fillId="49" borderId="395" applyNumberFormat="0" applyAlignment="0" applyProtection="0"/>
    <xf numFmtId="4" fontId="21" fillId="26" borderId="397"/>
    <xf numFmtId="0" fontId="36" fillId="36" borderId="393" applyNumberFormat="0" applyAlignment="0" applyProtection="0"/>
    <xf numFmtId="4" fontId="21" fillId="26" borderId="397"/>
    <xf numFmtId="0" fontId="4" fillId="4" borderId="2" applyNumberFormat="0" applyAlignment="0" applyProtection="0"/>
    <xf numFmtId="0" fontId="6" fillId="0" borderId="0" applyNumberFormat="0" applyFill="0" applyBorder="0" applyAlignment="0" applyProtection="0"/>
    <xf numFmtId="0" fontId="36" fillId="36" borderId="393" applyNumberFormat="0" applyAlignment="0" applyProtection="0"/>
    <xf numFmtId="0" fontId="33" fillId="49" borderId="393" applyNumberFormat="0" applyAlignment="0" applyProtection="0"/>
    <xf numFmtId="0" fontId="21" fillId="25" borderId="398">
      <alignment horizontal="left" vertical="center"/>
    </xf>
    <xf numFmtId="0" fontId="36" fillId="36" borderId="393" applyNumberFormat="0" applyAlignment="0" applyProtection="0"/>
    <xf numFmtId="0" fontId="23" fillId="25" borderId="397">
      <alignment horizontal="right" vertical="center"/>
    </xf>
    <xf numFmtId="0" fontId="18" fillId="27" borderId="397">
      <alignment horizontal="right" vertical="center"/>
    </xf>
    <xf numFmtId="4" fontId="23" fillId="25" borderId="397">
      <alignment horizontal="right" vertical="center"/>
    </xf>
    <xf numFmtId="0" fontId="21" fillId="25" borderId="398">
      <alignment horizontal="left" vertical="center"/>
    </xf>
    <xf numFmtId="0" fontId="21" fillId="25" borderId="398">
      <alignment horizontal="left" vertical="center"/>
    </xf>
    <xf numFmtId="0" fontId="19" fillId="52" borderId="394" applyNumberFormat="0" applyFont="0" applyAlignment="0" applyProtection="0"/>
    <xf numFmtId="0" fontId="9" fillId="19" borderId="0" applyNumberFormat="0" applyBorder="0" applyAlignment="0" applyProtection="0"/>
    <xf numFmtId="0" fontId="49" fillId="49" borderId="395" applyNumberFormat="0" applyAlignment="0" applyProtection="0"/>
    <xf numFmtId="0" fontId="21" fillId="0" borderId="400">
      <alignment horizontal="left" vertical="center" wrapText="1" indent="2"/>
    </xf>
    <xf numFmtId="0" fontId="32" fillId="49" borderId="393" applyNumberFormat="0" applyAlignment="0" applyProtection="0"/>
    <xf numFmtId="49" fontId="20" fillId="0" borderId="397" applyNumberFormat="0" applyFill="0" applyBorder="0" applyProtection="0">
      <alignment horizontal="left" vertical="center"/>
    </xf>
    <xf numFmtId="0" fontId="45" fillId="36" borderId="393" applyNumberFormat="0" applyAlignment="0" applyProtection="0"/>
    <xf numFmtId="0" fontId="27" fillId="52" borderId="394" applyNumberFormat="0" applyFont="0" applyAlignment="0" applyProtection="0"/>
    <xf numFmtId="0" fontId="52" fillId="0" borderId="396" applyNumberFormat="0" applyFill="0" applyAlignment="0" applyProtection="0"/>
    <xf numFmtId="0" fontId="1" fillId="9" borderId="0" applyNumberFormat="0" applyBorder="0" applyAlignment="0" applyProtection="0"/>
    <xf numFmtId="0" fontId="33" fillId="49" borderId="393" applyNumberFormat="0" applyAlignment="0" applyProtection="0"/>
    <xf numFmtId="0" fontId="21" fillId="25" borderId="398">
      <alignment horizontal="left" vertical="center"/>
    </xf>
    <xf numFmtId="0" fontId="9" fillId="13" borderId="0" applyNumberFormat="0" applyBorder="0" applyAlignment="0" applyProtection="0"/>
    <xf numFmtId="49" fontId="20" fillId="0" borderId="397" applyNumberFormat="0" applyFill="0" applyBorder="0" applyProtection="0">
      <alignment horizontal="left" vertical="center"/>
    </xf>
    <xf numFmtId="0" fontId="33" fillId="49" borderId="393" applyNumberFormat="0" applyAlignment="0" applyProtection="0"/>
    <xf numFmtId="0" fontId="32" fillId="49" borderId="393" applyNumberFormat="0" applyAlignment="0" applyProtection="0"/>
    <xf numFmtId="4" fontId="18" fillId="27" borderId="399">
      <alignment horizontal="right" vertical="center"/>
    </xf>
    <xf numFmtId="4" fontId="18" fillId="27" borderId="398">
      <alignment horizontal="right" vertical="center"/>
    </xf>
    <xf numFmtId="49" fontId="20" fillId="0" borderId="397" applyNumberFormat="0" applyFill="0" applyBorder="0" applyProtection="0">
      <alignment horizontal="left" vertical="center"/>
    </xf>
    <xf numFmtId="0" fontId="1" fillId="14" borderId="0" applyNumberFormat="0" applyBorder="0" applyAlignment="0" applyProtection="0"/>
    <xf numFmtId="0" fontId="21" fillId="26" borderId="397"/>
    <xf numFmtId="0" fontId="21" fillId="0" borderId="397">
      <alignment horizontal="right" vertical="center"/>
    </xf>
    <xf numFmtId="0" fontId="9" fillId="22" borderId="0" applyNumberFormat="0" applyBorder="0" applyAlignment="0" applyProtection="0"/>
    <xf numFmtId="0" fontId="6" fillId="0" borderId="0" applyNumberFormat="0" applyFill="0" applyBorder="0" applyAlignment="0" applyProtection="0"/>
    <xf numFmtId="0" fontId="18" fillId="25" borderId="397">
      <alignment horizontal="right" vertical="center"/>
    </xf>
    <xf numFmtId="0" fontId="18" fillId="25" borderId="397">
      <alignment horizontal="right" vertical="center"/>
    </xf>
    <xf numFmtId="0" fontId="1" fillId="8" borderId="0" applyNumberFormat="0" applyBorder="0" applyAlignment="0" applyProtection="0"/>
    <xf numFmtId="0" fontId="1" fillId="21" borderId="0" applyNumberFormat="0" applyBorder="0" applyAlignment="0" applyProtection="0"/>
    <xf numFmtId="0" fontId="45" fillId="36" borderId="393" applyNumberFormat="0" applyAlignment="0" applyProtection="0"/>
    <xf numFmtId="0" fontId="9" fillId="13" borderId="0" applyNumberFormat="0" applyBorder="0" applyAlignment="0" applyProtection="0"/>
    <xf numFmtId="0" fontId="18" fillId="25" borderId="397">
      <alignment horizontal="right" vertical="center"/>
    </xf>
    <xf numFmtId="0" fontId="21" fillId="27" borderId="400">
      <alignment horizontal="left" vertical="center" wrapText="1" indent="2"/>
    </xf>
    <xf numFmtId="4" fontId="18" fillId="27" borderId="398">
      <alignment horizontal="right" vertical="center"/>
    </xf>
    <xf numFmtId="0" fontId="1" fillId="15" borderId="0" applyNumberFormat="0" applyBorder="0" applyAlignment="0" applyProtection="0"/>
    <xf numFmtId="4" fontId="18" fillId="27" borderId="397">
      <alignment horizontal="right" vertical="center"/>
    </xf>
    <xf numFmtId="0" fontId="23" fillId="25" borderId="397">
      <alignment horizontal="right" vertical="center"/>
    </xf>
    <xf numFmtId="0" fontId="18" fillId="27" borderId="397">
      <alignment horizontal="right" vertical="center"/>
    </xf>
    <xf numFmtId="0" fontId="1" fillId="5" borderId="0" applyNumberFormat="0" applyBorder="0" applyAlignment="0" applyProtection="0"/>
    <xf numFmtId="167" fontId="21" fillId="53" borderId="397" applyNumberFormat="0" applyFont="0" applyBorder="0" applyAlignment="0" applyProtection="0">
      <alignment horizontal="right" vertical="center"/>
    </xf>
    <xf numFmtId="0" fontId="36" fillId="36" borderId="393" applyNumberFormat="0" applyAlignment="0" applyProtection="0"/>
    <xf numFmtId="0" fontId="1" fillId="6" borderId="0" applyNumberFormat="0" applyBorder="0" applyAlignment="0" applyProtection="0"/>
    <xf numFmtId="0" fontId="37" fillId="0" borderId="396" applyNumberFormat="0" applyFill="0" applyAlignment="0" applyProtection="0"/>
    <xf numFmtId="0" fontId="52" fillId="0" borderId="396" applyNumberFormat="0" applyFill="0" applyAlignment="0" applyProtection="0"/>
    <xf numFmtId="0" fontId="21" fillId="0" borderId="397" applyNumberFormat="0" applyFill="0" applyAlignment="0" applyProtection="0"/>
    <xf numFmtId="0" fontId="21" fillId="0" borderId="397">
      <alignment horizontal="right" vertical="center"/>
    </xf>
    <xf numFmtId="0" fontId="1" fillId="15" borderId="0" applyNumberFormat="0" applyBorder="0" applyAlignment="0" applyProtection="0"/>
    <xf numFmtId="0" fontId="52" fillId="0" borderId="396" applyNumberFormat="0" applyFill="0" applyAlignment="0" applyProtection="0"/>
    <xf numFmtId="0" fontId="1" fillId="5" borderId="0" applyNumberFormat="0" applyBorder="0" applyAlignment="0" applyProtection="0"/>
    <xf numFmtId="0" fontId="21" fillId="26" borderId="397"/>
    <xf numFmtId="167" fontId="21" fillId="53" borderId="397" applyNumberFormat="0" applyFont="0" applyBorder="0" applyAlignment="0" applyProtection="0">
      <alignment horizontal="right" vertical="center"/>
    </xf>
    <xf numFmtId="0" fontId="7" fillId="0" borderId="0" applyNumberFormat="0" applyFill="0" applyBorder="0" applyAlignment="0" applyProtection="0"/>
    <xf numFmtId="0" fontId="33" fillId="49" borderId="393" applyNumberFormat="0" applyAlignment="0" applyProtection="0"/>
    <xf numFmtId="0" fontId="33" fillId="49" borderId="393" applyNumberFormat="0" applyAlignment="0" applyProtection="0"/>
    <xf numFmtId="0" fontId="33" fillId="49" borderId="393" applyNumberFormat="0" applyAlignment="0" applyProtection="0"/>
    <xf numFmtId="0" fontId="1" fillId="11" borderId="0" applyNumberFormat="0" applyBorder="0" applyAlignment="0" applyProtection="0"/>
    <xf numFmtId="4" fontId="18" fillId="27" borderId="398">
      <alignment horizontal="right" vertical="center"/>
    </xf>
    <xf numFmtId="0" fontId="9" fillId="13" borderId="0" applyNumberFormat="0" applyBorder="0" applyAlignment="0" applyProtection="0"/>
    <xf numFmtId="0" fontId="21" fillId="26" borderId="397"/>
    <xf numFmtId="0" fontId="9" fillId="22" borderId="0" applyNumberFormat="0" applyBorder="0" applyAlignment="0" applyProtection="0"/>
    <xf numFmtId="0" fontId="32" fillId="49" borderId="393" applyNumberFormat="0" applyAlignment="0" applyProtection="0"/>
    <xf numFmtId="0" fontId="37" fillId="0" borderId="396" applyNumberFormat="0" applyFill="0" applyAlignment="0" applyProtection="0"/>
    <xf numFmtId="0" fontId="21" fillId="0" borderId="400">
      <alignment horizontal="left" vertical="center" wrapText="1" indent="2"/>
    </xf>
    <xf numFmtId="0" fontId="4" fillId="4" borderId="2" applyNumberFormat="0" applyAlignment="0" applyProtection="0"/>
    <xf numFmtId="0" fontId="18" fillId="27" borderId="397">
      <alignment horizontal="right" vertical="center"/>
    </xf>
    <xf numFmtId="4" fontId="18" fillId="27" borderId="399">
      <alignment horizontal="right" vertical="center"/>
    </xf>
    <xf numFmtId="0" fontId="21" fillId="0" borderId="397">
      <alignment horizontal="right" vertical="center"/>
    </xf>
    <xf numFmtId="0" fontId="32" fillId="49" borderId="393" applyNumberFormat="0" applyAlignment="0" applyProtection="0"/>
    <xf numFmtId="0" fontId="18" fillId="27" borderId="397">
      <alignment horizontal="right" vertical="center"/>
    </xf>
    <xf numFmtId="0" fontId="9" fillId="7" borderId="0" applyNumberFormat="0" applyBorder="0" applyAlignment="0" applyProtection="0"/>
    <xf numFmtId="0" fontId="27" fillId="52" borderId="394" applyNumberFormat="0" applyFont="0" applyAlignment="0" applyProtection="0"/>
    <xf numFmtId="0" fontId="18" fillId="27" borderId="399">
      <alignment horizontal="right" vertical="center"/>
    </xf>
    <xf numFmtId="0" fontId="1" fillId="17" borderId="0" applyNumberFormat="0" applyBorder="0" applyAlignment="0" applyProtection="0"/>
    <xf numFmtId="0" fontId="1" fillId="5" borderId="0" applyNumberFormat="0" applyBorder="0" applyAlignment="0" applyProtection="0"/>
    <xf numFmtId="0" fontId="27" fillId="52" borderId="394" applyNumberFormat="0" applyFont="0" applyAlignment="0" applyProtection="0"/>
    <xf numFmtId="0" fontId="9" fillId="7" borderId="0" applyNumberFormat="0" applyBorder="0" applyAlignment="0" applyProtection="0"/>
    <xf numFmtId="0" fontId="9" fillId="10" borderId="0" applyNumberFormat="0" applyBorder="0" applyAlignment="0" applyProtection="0"/>
    <xf numFmtId="0" fontId="21" fillId="27" borderId="400">
      <alignment horizontal="left" vertical="center" wrapText="1" indent="2"/>
    </xf>
    <xf numFmtId="4" fontId="18" fillId="27" borderId="398">
      <alignment horizontal="right" vertical="center"/>
    </xf>
    <xf numFmtId="0" fontId="21" fillId="0" borderId="397" applyNumberFormat="0" applyFill="0" applyAlignment="0" applyProtection="0"/>
    <xf numFmtId="0" fontId="1" fillId="9" borderId="0" applyNumberFormat="0" applyBorder="0" applyAlignment="0" applyProtection="0"/>
    <xf numFmtId="0" fontId="1" fillId="20" borderId="0" applyNumberFormat="0" applyBorder="0" applyAlignment="0" applyProtection="0"/>
    <xf numFmtId="0" fontId="18" fillId="27" borderId="398">
      <alignment horizontal="right" vertical="center"/>
    </xf>
    <xf numFmtId="0" fontId="21" fillId="26" borderId="397"/>
    <xf numFmtId="0" fontId="45" fillId="36" borderId="393" applyNumberFormat="0" applyAlignment="0" applyProtection="0"/>
    <xf numFmtId="4" fontId="21" fillId="0" borderId="397" applyFill="0" applyBorder="0" applyProtection="0">
      <alignment horizontal="right" vertical="center"/>
    </xf>
    <xf numFmtId="0" fontId="30" fillId="49" borderId="395" applyNumberFormat="0" applyAlignment="0" applyProtection="0"/>
    <xf numFmtId="0" fontId="27" fillId="52" borderId="394" applyNumberFormat="0" applyFont="0" applyAlignment="0" applyProtection="0"/>
    <xf numFmtId="4" fontId="18" fillId="27" borderId="399">
      <alignment horizontal="right" vertical="center"/>
    </xf>
    <xf numFmtId="0" fontId="45" fillId="36" borderId="393" applyNumberFormat="0" applyAlignment="0" applyProtection="0"/>
    <xf numFmtId="0" fontId="23" fillId="25" borderId="397">
      <alignment horizontal="right" vertical="center"/>
    </xf>
    <xf numFmtId="0" fontId="1" fillId="17"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21" fillId="25" borderId="398">
      <alignment horizontal="left" vertical="center"/>
    </xf>
    <xf numFmtId="0" fontId="23" fillId="25" borderId="397">
      <alignment horizontal="right" vertical="center"/>
    </xf>
    <xf numFmtId="0" fontId="36" fillId="36" borderId="393" applyNumberFormat="0" applyAlignment="0" applyProtection="0"/>
    <xf numFmtId="167" fontId="21" fillId="53" borderId="397" applyNumberFormat="0" applyFont="0" applyBorder="0" applyAlignment="0" applyProtection="0">
      <alignment horizontal="right" vertical="center"/>
    </xf>
    <xf numFmtId="0" fontId="36" fillId="36" borderId="393" applyNumberFormat="0" applyAlignment="0" applyProtection="0"/>
    <xf numFmtId="4" fontId="21" fillId="0" borderId="397">
      <alignment horizontal="right" vertical="center"/>
    </xf>
    <xf numFmtId="49" fontId="21" fillId="0" borderId="397" applyNumberFormat="0" applyFont="0" applyFill="0" applyBorder="0" applyProtection="0">
      <alignment horizontal="left" vertical="center" indent="2"/>
    </xf>
    <xf numFmtId="167" fontId="21" fillId="53" borderId="397" applyNumberFormat="0" applyFont="0" applyBorder="0" applyAlignment="0" applyProtection="0">
      <alignment horizontal="right" vertical="center"/>
    </xf>
    <xf numFmtId="0" fontId="45" fillId="36" borderId="393" applyNumberFormat="0" applyAlignment="0" applyProtection="0"/>
    <xf numFmtId="49" fontId="20" fillId="0" borderId="397" applyNumberFormat="0" applyFill="0" applyBorder="0" applyProtection="0">
      <alignment horizontal="left" vertical="center"/>
    </xf>
    <xf numFmtId="0" fontId="52" fillId="0" borderId="396" applyNumberFormat="0" applyFill="0" applyAlignment="0" applyProtection="0"/>
    <xf numFmtId="4" fontId="18" fillId="27" borderId="397">
      <alignment horizontal="right" vertical="center"/>
    </xf>
    <xf numFmtId="0" fontId="18" fillId="27" borderId="398">
      <alignment horizontal="right" vertical="center"/>
    </xf>
    <xf numFmtId="4" fontId="23" fillId="25" borderId="397">
      <alignment horizontal="right" vertical="center"/>
    </xf>
    <xf numFmtId="0" fontId="33" fillId="49" borderId="393" applyNumberFormat="0" applyAlignment="0" applyProtection="0"/>
    <xf numFmtId="0" fontId="33" fillId="49" borderId="393" applyNumberFormat="0" applyAlignment="0" applyProtection="0"/>
    <xf numFmtId="0" fontId="36" fillId="36" borderId="393" applyNumberFormat="0" applyAlignment="0" applyProtection="0"/>
    <xf numFmtId="0" fontId="33" fillId="49" borderId="393" applyNumberFormat="0" applyAlignment="0" applyProtection="0"/>
    <xf numFmtId="4" fontId="21" fillId="0" borderId="397">
      <alignment horizontal="right" vertical="center"/>
    </xf>
    <xf numFmtId="0" fontId="21" fillId="27" borderId="400">
      <alignment horizontal="left" vertical="center" wrapText="1" indent="2"/>
    </xf>
    <xf numFmtId="0" fontId="21" fillId="0" borderId="400">
      <alignment horizontal="left" vertical="center" wrapText="1" indent="2"/>
    </xf>
    <xf numFmtId="0" fontId="49" fillId="49" borderId="395" applyNumberFormat="0" applyAlignment="0" applyProtection="0"/>
    <xf numFmtId="0" fontId="45" fillId="36" borderId="393" applyNumberFormat="0" applyAlignment="0" applyProtection="0"/>
    <xf numFmtId="0" fontId="32" fillId="49" borderId="393" applyNumberFormat="0" applyAlignment="0" applyProtection="0"/>
    <xf numFmtId="0" fontId="30" fillId="49" borderId="395" applyNumberFormat="0" applyAlignment="0" applyProtection="0"/>
    <xf numFmtId="0" fontId="18" fillId="27" borderId="399">
      <alignment horizontal="right" vertical="center"/>
    </xf>
    <xf numFmtId="0" fontId="23" fillId="25" borderId="397">
      <alignment horizontal="right" vertical="center"/>
    </xf>
    <xf numFmtId="4" fontId="18" fillId="25" borderId="397">
      <alignment horizontal="right" vertical="center"/>
    </xf>
    <xf numFmtId="4" fontId="18" fillId="27" borderId="397">
      <alignment horizontal="right" vertical="center"/>
    </xf>
    <xf numFmtId="49" fontId="21" fillId="0" borderId="398" applyNumberFormat="0" applyFont="0" applyFill="0" applyBorder="0" applyProtection="0">
      <alignment horizontal="left" vertical="center" indent="5"/>
    </xf>
    <xf numFmtId="4" fontId="21" fillId="0" borderId="397" applyFill="0" applyBorder="0" applyProtection="0">
      <alignment horizontal="right" vertical="center"/>
    </xf>
    <xf numFmtId="4" fontId="18" fillId="25" borderId="397">
      <alignment horizontal="right" vertical="center"/>
    </xf>
    <xf numFmtId="0" fontId="45" fillId="36" borderId="393" applyNumberFormat="0" applyAlignment="0" applyProtection="0"/>
    <xf numFmtId="0" fontId="36" fillId="36" borderId="393" applyNumberFormat="0" applyAlignment="0" applyProtection="0"/>
    <xf numFmtId="0" fontId="32" fillId="49" borderId="393" applyNumberFormat="0" applyAlignment="0" applyProtection="0"/>
    <xf numFmtId="0" fontId="21" fillId="27" borderId="400">
      <alignment horizontal="left" vertical="center" wrapText="1" indent="2"/>
    </xf>
    <xf numFmtId="0" fontId="21" fillId="0" borderId="400">
      <alignment horizontal="left" vertical="center" wrapText="1" indent="2"/>
    </xf>
    <xf numFmtId="0" fontId="21" fillId="27" borderId="400">
      <alignment horizontal="left" vertical="center" wrapText="1" indent="2"/>
    </xf>
    <xf numFmtId="4" fontId="18" fillId="25" borderId="397">
      <alignment horizontal="right" vertical="center"/>
    </xf>
    <xf numFmtId="0" fontId="45" fillId="36" borderId="393" applyNumberFormat="0" applyAlignment="0" applyProtection="0"/>
    <xf numFmtId="0" fontId="27" fillId="52" borderId="394" applyNumberFormat="0" applyFont="0" applyAlignment="0" applyProtection="0"/>
    <xf numFmtId="0" fontId="45" fillId="36" borderId="393" applyNumberFormat="0" applyAlignment="0" applyProtection="0"/>
    <xf numFmtId="0" fontId="21" fillId="27" borderId="400">
      <alignment horizontal="left" vertical="center" wrapText="1" indent="2"/>
    </xf>
    <xf numFmtId="0" fontId="9" fillId="19" borderId="0" applyNumberFormat="0" applyBorder="0" applyAlignment="0" applyProtection="0"/>
    <xf numFmtId="0" fontId="21" fillId="0" borderId="397">
      <alignment horizontal="right" vertical="center"/>
    </xf>
    <xf numFmtId="0" fontId="9" fillId="16" borderId="0" applyNumberFormat="0" applyBorder="0" applyAlignment="0" applyProtection="0"/>
    <xf numFmtId="0" fontId="1" fillId="5" borderId="0" applyNumberFormat="0" applyBorder="0" applyAlignment="0" applyProtection="0"/>
    <xf numFmtId="0" fontId="52" fillId="0" borderId="396" applyNumberFormat="0" applyFill="0" applyAlignment="0" applyProtection="0"/>
    <xf numFmtId="0" fontId="52" fillId="0" borderId="396" applyNumberFormat="0" applyFill="0" applyAlignment="0" applyProtection="0"/>
    <xf numFmtId="4" fontId="18" fillId="27" borderId="397">
      <alignment horizontal="right" vertical="center"/>
    </xf>
    <xf numFmtId="4" fontId="21" fillId="0" borderId="397" applyFill="0" applyBorder="0" applyProtection="0">
      <alignment horizontal="right" vertical="center"/>
    </xf>
    <xf numFmtId="0" fontId="9" fillId="13" borderId="0" applyNumberFormat="0" applyBorder="0" applyAlignment="0" applyProtection="0"/>
    <xf numFmtId="0" fontId="45" fillId="36" borderId="393" applyNumberFormat="0" applyAlignment="0" applyProtection="0"/>
    <xf numFmtId="0" fontId="18" fillId="25" borderId="397">
      <alignment horizontal="right" vertical="center"/>
    </xf>
    <xf numFmtId="0" fontId="27" fillId="52" borderId="394" applyNumberFormat="0" applyFont="0" applyAlignment="0" applyProtection="0"/>
    <xf numFmtId="0" fontId="1" fillId="6" borderId="0" applyNumberFormat="0" applyBorder="0" applyAlignment="0" applyProtection="0"/>
    <xf numFmtId="0" fontId="1" fillId="18" borderId="0" applyNumberFormat="0" applyBorder="0" applyAlignment="0" applyProtection="0"/>
    <xf numFmtId="0" fontId="21" fillId="0" borderId="400">
      <alignment horizontal="left" vertical="center" wrapText="1" indent="2"/>
    </xf>
    <xf numFmtId="0" fontId="23" fillId="25" borderId="397">
      <alignment horizontal="right" vertical="center"/>
    </xf>
    <xf numFmtId="0" fontId="21" fillId="26" borderId="397"/>
    <xf numFmtId="0" fontId="18" fillId="27" borderId="399">
      <alignment horizontal="right" vertical="center"/>
    </xf>
    <xf numFmtId="0" fontId="9" fillId="22" borderId="0" applyNumberFormat="0" applyBorder="0" applyAlignment="0" applyProtection="0"/>
    <xf numFmtId="0" fontId="21" fillId="0" borderId="397" applyNumberFormat="0" applyFill="0" applyAlignment="0" applyProtection="0"/>
    <xf numFmtId="0" fontId="1" fillId="20" borderId="0" applyNumberFormat="0" applyBorder="0" applyAlignment="0" applyProtection="0"/>
    <xf numFmtId="0" fontId="9" fillId="19"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9" fillId="13" borderId="0" applyNumberFormat="0" applyBorder="0" applyAlignment="0" applyProtection="0"/>
    <xf numFmtId="0" fontId="1" fillId="9" borderId="0" applyNumberFormat="0" applyBorder="0" applyAlignment="0" applyProtection="0"/>
    <xf numFmtId="0" fontId="9" fillId="10" borderId="0" applyNumberFormat="0" applyBorder="0" applyAlignment="0" applyProtection="0"/>
    <xf numFmtId="0" fontId="6" fillId="0" borderId="0" applyNumberFormat="0" applyFill="0" applyBorder="0" applyAlignment="0" applyProtection="0"/>
    <xf numFmtId="0" fontId="30" fillId="49" borderId="395" applyNumberFormat="0" applyAlignment="0" applyProtection="0"/>
    <xf numFmtId="4" fontId="21" fillId="0" borderId="397">
      <alignment horizontal="right" vertical="center"/>
    </xf>
    <xf numFmtId="0" fontId="52" fillId="0" borderId="396" applyNumberFormat="0" applyFill="0" applyAlignment="0" applyProtection="0"/>
    <xf numFmtId="0" fontId="5" fillId="4" borderId="1" applyNumberFormat="0" applyAlignment="0" applyProtection="0"/>
    <xf numFmtId="4" fontId="18" fillId="27" borderId="397">
      <alignment horizontal="right" vertical="center"/>
    </xf>
    <xf numFmtId="0" fontId="21" fillId="26" borderId="397"/>
    <xf numFmtId="0" fontId="32" fillId="49" borderId="393" applyNumberFormat="0" applyAlignment="0" applyProtection="0"/>
    <xf numFmtId="0" fontId="18" fillId="25" borderId="397">
      <alignment horizontal="right" vertical="center"/>
    </xf>
    <xf numFmtId="0" fontId="21" fillId="0" borderId="397">
      <alignment horizontal="right" vertical="center"/>
    </xf>
    <xf numFmtId="0" fontId="52" fillId="0" borderId="396" applyNumberFormat="0" applyFill="0" applyAlignment="0" applyProtection="0"/>
    <xf numFmtId="0" fontId="21" fillId="25" borderId="398">
      <alignment horizontal="left" vertical="center"/>
    </xf>
    <xf numFmtId="0" fontId="45" fillId="36" borderId="393" applyNumberFormat="0" applyAlignment="0" applyProtection="0"/>
    <xf numFmtId="167" fontId="21" fillId="53" borderId="397" applyNumberFormat="0" applyFont="0" applyBorder="0" applyAlignment="0" applyProtection="0">
      <alignment horizontal="right" vertical="center"/>
    </xf>
    <xf numFmtId="0" fontId="27" fillId="52" borderId="394" applyNumberFormat="0" applyFont="0" applyAlignment="0" applyProtection="0"/>
    <xf numFmtId="0" fontId="21" fillId="0" borderId="400">
      <alignment horizontal="left" vertical="center" wrapText="1" indent="2"/>
    </xf>
    <xf numFmtId="4" fontId="21" fillId="26" borderId="397"/>
    <xf numFmtId="49" fontId="20" fillId="0" borderId="397" applyNumberFormat="0" applyFill="0" applyBorder="0" applyProtection="0">
      <alignment horizontal="left" vertical="center"/>
    </xf>
    <xf numFmtId="0" fontId="21" fillId="0" borderId="397">
      <alignment horizontal="right" vertical="center"/>
    </xf>
    <xf numFmtId="4" fontId="18" fillId="27" borderId="399">
      <alignment horizontal="right" vertical="center"/>
    </xf>
    <xf numFmtId="4" fontId="18" fillId="27" borderId="397">
      <alignment horizontal="right" vertical="center"/>
    </xf>
    <xf numFmtId="4" fontId="18" fillId="27" borderId="397">
      <alignment horizontal="right" vertical="center"/>
    </xf>
    <xf numFmtId="0" fontId="23" fillId="25" borderId="397">
      <alignment horizontal="right" vertical="center"/>
    </xf>
    <xf numFmtId="0" fontId="18" fillId="25" borderId="397">
      <alignment horizontal="right" vertical="center"/>
    </xf>
    <xf numFmtId="49" fontId="21" fillId="0" borderId="397" applyNumberFormat="0" applyFont="0" applyFill="0" applyBorder="0" applyProtection="0">
      <alignment horizontal="left" vertical="center" indent="2"/>
    </xf>
    <xf numFmtId="0" fontId="45" fillId="36" borderId="393" applyNumberFormat="0" applyAlignment="0" applyProtection="0"/>
    <xf numFmtId="0" fontId="30" fillId="49" borderId="395" applyNumberFormat="0" applyAlignment="0" applyProtection="0"/>
    <xf numFmtId="49" fontId="21" fillId="0" borderId="397" applyNumberFormat="0" applyFont="0" applyFill="0" applyBorder="0" applyProtection="0">
      <alignment horizontal="left" vertical="center" indent="2"/>
    </xf>
    <xf numFmtId="0" fontId="36" fillId="36" borderId="393" applyNumberFormat="0" applyAlignment="0" applyProtection="0"/>
    <xf numFmtId="4" fontId="21" fillId="0" borderId="397" applyFill="0" applyBorder="0" applyProtection="0">
      <alignment horizontal="right" vertical="center"/>
    </xf>
    <xf numFmtId="0" fontId="33" fillId="49" borderId="393" applyNumberFormat="0" applyAlignment="0" applyProtection="0"/>
    <xf numFmtId="0" fontId="52" fillId="0" borderId="396" applyNumberFormat="0" applyFill="0" applyAlignment="0" applyProtection="0"/>
    <xf numFmtId="0" fontId="49" fillId="49" borderId="395" applyNumberFormat="0" applyAlignment="0" applyProtection="0"/>
    <xf numFmtId="0" fontId="21" fillId="0" borderId="397" applyNumberFormat="0" applyFill="0" applyAlignment="0" applyProtection="0"/>
    <xf numFmtId="4" fontId="21" fillId="0" borderId="397">
      <alignment horizontal="right" vertical="center"/>
    </xf>
    <xf numFmtId="0" fontId="21" fillId="0" borderId="397">
      <alignment horizontal="right" vertical="center"/>
    </xf>
    <xf numFmtId="0" fontId="45" fillId="36" borderId="393" applyNumberFormat="0" applyAlignment="0" applyProtection="0"/>
    <xf numFmtId="0" fontId="30" fillId="49" borderId="395" applyNumberFormat="0" applyAlignment="0" applyProtection="0"/>
    <xf numFmtId="0" fontId="32" fillId="49" borderId="393" applyNumberFormat="0" applyAlignment="0" applyProtection="0"/>
    <xf numFmtId="0" fontId="21" fillId="27" borderId="400">
      <alignment horizontal="left" vertical="center" wrapText="1" indent="2"/>
    </xf>
    <xf numFmtId="0" fontId="33" fillId="49" borderId="393" applyNumberFormat="0" applyAlignment="0" applyProtection="0"/>
    <xf numFmtId="0" fontId="33" fillId="49" borderId="393" applyNumberFormat="0" applyAlignment="0" applyProtection="0"/>
    <xf numFmtId="4" fontId="18" fillId="27" borderId="398">
      <alignment horizontal="right" vertical="center"/>
    </xf>
    <xf numFmtId="0" fontId="18" fillId="27" borderId="398">
      <alignment horizontal="right" vertical="center"/>
    </xf>
    <xf numFmtId="0" fontId="18" fillId="27" borderId="397">
      <alignment horizontal="right" vertical="center"/>
    </xf>
    <xf numFmtId="4" fontId="23" fillId="25" borderId="397">
      <alignment horizontal="right" vertical="center"/>
    </xf>
    <xf numFmtId="0" fontId="36" fillId="36" borderId="393" applyNumberFormat="0" applyAlignment="0" applyProtection="0"/>
    <xf numFmtId="0" fontId="37" fillId="0" borderId="396" applyNumberFormat="0" applyFill="0" applyAlignment="0" applyProtection="0"/>
    <xf numFmtId="0" fontId="52" fillId="0" borderId="396" applyNumberFormat="0" applyFill="0" applyAlignment="0" applyProtection="0"/>
    <xf numFmtId="0" fontId="27" fillId="52" borderId="394" applyNumberFormat="0" applyFont="0" applyAlignment="0" applyProtection="0"/>
    <xf numFmtId="0" fontId="45" fillId="36" borderId="393" applyNumberFormat="0" applyAlignment="0" applyProtection="0"/>
    <xf numFmtId="49" fontId="20" fillId="0" borderId="397" applyNumberFormat="0" applyFill="0" applyBorder="0" applyProtection="0">
      <alignment horizontal="left" vertical="center"/>
    </xf>
    <xf numFmtId="0" fontId="21" fillId="27" borderId="400">
      <alignment horizontal="left" vertical="center" wrapText="1" indent="2"/>
    </xf>
    <xf numFmtId="0" fontId="33" fillId="49" borderId="393" applyNumberFormat="0" applyAlignment="0" applyProtection="0"/>
    <xf numFmtId="0" fontId="21" fillId="0" borderId="400">
      <alignment horizontal="left" vertical="center" wrapText="1" indent="2"/>
    </xf>
    <xf numFmtId="0" fontId="27" fillId="52" borderId="394" applyNumberFormat="0" applyFont="0" applyAlignment="0" applyProtection="0"/>
    <xf numFmtId="0" fontId="19" fillId="52" borderId="394" applyNumberFormat="0" applyFont="0" applyAlignment="0" applyProtection="0"/>
    <xf numFmtId="0" fontId="49" fillId="49" borderId="395" applyNumberFormat="0" applyAlignment="0" applyProtection="0"/>
    <xf numFmtId="0" fontId="52" fillId="0" borderId="396" applyNumberFormat="0" applyFill="0" applyAlignment="0" applyProtection="0"/>
    <xf numFmtId="4" fontId="21" fillId="26" borderId="397"/>
    <xf numFmtId="0" fontId="18" fillId="27" borderId="397">
      <alignment horizontal="right" vertical="center"/>
    </xf>
    <xf numFmtId="0" fontId="52" fillId="0" borderId="396" applyNumberFormat="0" applyFill="0" applyAlignment="0" applyProtection="0"/>
    <xf numFmtId="4" fontId="18" fillId="27" borderId="399">
      <alignment horizontal="right" vertical="center"/>
    </xf>
    <xf numFmtId="0" fontId="32" fillId="49" borderId="393" applyNumberFormat="0" applyAlignment="0" applyProtection="0"/>
    <xf numFmtId="0" fontId="18" fillId="27" borderId="398">
      <alignment horizontal="right" vertical="center"/>
    </xf>
    <xf numFmtId="0" fontId="33" fillId="49" borderId="393" applyNumberFormat="0" applyAlignment="0" applyProtection="0"/>
    <xf numFmtId="0" fontId="37" fillId="0" borderId="396" applyNumberFormat="0" applyFill="0" applyAlignment="0" applyProtection="0"/>
    <xf numFmtId="0" fontId="27" fillId="52" borderId="394" applyNumberFormat="0" applyFont="0" applyAlignment="0" applyProtection="0"/>
    <xf numFmtId="4" fontId="18" fillId="27" borderId="398">
      <alignment horizontal="right" vertical="center"/>
    </xf>
    <xf numFmtId="0" fontId="21" fillId="27" borderId="400">
      <alignment horizontal="left" vertical="center" wrapText="1" indent="2"/>
    </xf>
    <xf numFmtId="0" fontId="21" fillId="26" borderId="397"/>
    <xf numFmtId="167" fontId="21" fillId="53" borderId="397" applyNumberFormat="0" applyFont="0" applyBorder="0" applyAlignment="0" applyProtection="0">
      <alignment horizontal="right" vertical="center"/>
    </xf>
    <xf numFmtId="0" fontId="21" fillId="0" borderId="397" applyNumberFormat="0" applyFill="0" applyAlignment="0" applyProtection="0"/>
    <xf numFmtId="4" fontId="21" fillId="0" borderId="397" applyFill="0" applyBorder="0" applyProtection="0">
      <alignment horizontal="right" vertical="center"/>
    </xf>
    <xf numFmtId="4" fontId="18" fillId="25" borderId="397">
      <alignment horizontal="right" vertical="center"/>
    </xf>
    <xf numFmtId="0" fontId="37" fillId="0" borderId="396" applyNumberFormat="0" applyFill="0" applyAlignment="0" applyProtection="0"/>
    <xf numFmtId="49" fontId="20" fillId="0" borderId="397" applyNumberFormat="0" applyFill="0" applyBorder="0" applyProtection="0">
      <alignment horizontal="left" vertical="center"/>
    </xf>
    <xf numFmtId="49" fontId="21" fillId="0" borderId="398" applyNumberFormat="0" applyFont="0" applyFill="0" applyBorder="0" applyProtection="0">
      <alignment horizontal="left" vertical="center" indent="5"/>
    </xf>
    <xf numFmtId="0" fontId="21" fillId="25" borderId="398">
      <alignment horizontal="left" vertical="center"/>
    </xf>
    <xf numFmtId="0" fontId="33" fillId="49" borderId="393" applyNumberFormat="0" applyAlignment="0" applyProtection="0"/>
    <xf numFmtId="4" fontId="18" fillId="27" borderId="399">
      <alignment horizontal="right" vertical="center"/>
    </xf>
    <xf numFmtId="0" fontId="45" fillId="36" borderId="393" applyNumberFormat="0" applyAlignment="0" applyProtection="0"/>
    <xf numFmtId="0" fontId="45" fillId="36" borderId="393" applyNumberFormat="0" applyAlignment="0" applyProtection="0"/>
    <xf numFmtId="0" fontId="27" fillId="52" borderId="394" applyNumberFormat="0" applyFont="0" applyAlignment="0" applyProtection="0"/>
    <xf numFmtId="0" fontId="49" fillId="49" borderId="395" applyNumberFormat="0" applyAlignment="0" applyProtection="0"/>
    <xf numFmtId="0" fontId="52" fillId="0" borderId="396" applyNumberFormat="0" applyFill="0" applyAlignment="0" applyProtection="0"/>
    <xf numFmtId="0" fontId="18" fillId="27" borderId="397">
      <alignment horizontal="right" vertical="center"/>
    </xf>
    <xf numFmtId="0" fontId="19" fillId="52" borderId="394" applyNumberFormat="0" applyFont="0" applyAlignment="0" applyProtection="0"/>
    <xf numFmtId="4" fontId="21" fillId="0" borderId="397">
      <alignment horizontal="right" vertical="center"/>
    </xf>
    <xf numFmtId="0" fontId="52" fillId="0" borderId="396" applyNumberFormat="0" applyFill="0" applyAlignment="0" applyProtection="0"/>
    <xf numFmtId="0" fontId="18" fillId="27" borderId="397">
      <alignment horizontal="right" vertical="center"/>
    </xf>
    <xf numFmtId="0" fontId="18" fillId="27" borderId="397">
      <alignment horizontal="right" vertical="center"/>
    </xf>
    <xf numFmtId="4" fontId="23" fillId="25" borderId="397">
      <alignment horizontal="right" vertical="center"/>
    </xf>
    <xf numFmtId="0" fontId="18" fillId="25" borderId="397">
      <alignment horizontal="right" vertical="center"/>
    </xf>
    <xf numFmtId="4" fontId="18" fillId="25" borderId="397">
      <alignment horizontal="right" vertical="center"/>
    </xf>
    <xf numFmtId="0" fontId="23" fillId="25" borderId="397">
      <alignment horizontal="right" vertical="center"/>
    </xf>
    <xf numFmtId="4" fontId="23" fillId="25" borderId="397">
      <alignment horizontal="right" vertical="center"/>
    </xf>
    <xf numFmtId="0" fontId="18" fillId="27" borderId="397">
      <alignment horizontal="right" vertical="center"/>
    </xf>
    <xf numFmtId="4" fontId="18" fillId="27" borderId="397">
      <alignment horizontal="right" vertical="center"/>
    </xf>
    <xf numFmtId="0" fontId="18" fillId="27" borderId="397">
      <alignment horizontal="right" vertical="center"/>
    </xf>
    <xf numFmtId="4" fontId="18" fillId="27" borderId="397">
      <alignment horizontal="right" vertical="center"/>
    </xf>
    <xf numFmtId="0" fontId="18" fillId="27" borderId="398">
      <alignment horizontal="right" vertical="center"/>
    </xf>
    <xf numFmtId="4" fontId="18" fillId="27" borderId="398">
      <alignment horizontal="right" vertical="center"/>
    </xf>
    <xf numFmtId="0" fontId="18" fillId="27" borderId="399">
      <alignment horizontal="right" vertical="center"/>
    </xf>
    <xf numFmtId="4" fontId="18" fillId="27" borderId="399">
      <alignment horizontal="right" vertical="center"/>
    </xf>
    <xf numFmtId="0" fontId="33" fillId="49" borderId="393" applyNumberFormat="0" applyAlignment="0" applyProtection="0"/>
    <xf numFmtId="0" fontId="21" fillId="27" borderId="400">
      <alignment horizontal="left" vertical="center" wrapText="1" indent="2"/>
    </xf>
    <xf numFmtId="0" fontId="21" fillId="0" borderId="400">
      <alignment horizontal="left" vertical="center" wrapText="1" indent="2"/>
    </xf>
    <xf numFmtId="0" fontId="21" fillId="25" borderId="398">
      <alignment horizontal="left" vertical="center"/>
    </xf>
    <xf numFmtId="0" fontId="45" fillId="36" borderId="393" applyNumberFormat="0" applyAlignment="0" applyProtection="0"/>
    <xf numFmtId="0" fontId="21" fillId="0" borderId="397">
      <alignment horizontal="right" vertical="center"/>
    </xf>
    <xf numFmtId="4" fontId="21" fillId="0" borderId="397">
      <alignment horizontal="right" vertical="center"/>
    </xf>
    <xf numFmtId="0" fontId="21" fillId="0" borderId="397" applyNumberFormat="0" applyFill="0" applyAlignment="0" applyProtection="0"/>
    <xf numFmtId="0" fontId="49" fillId="49" borderId="395" applyNumberFormat="0" applyAlignment="0" applyProtection="0"/>
    <xf numFmtId="167" fontId="21" fillId="53" borderId="397" applyNumberFormat="0" applyFont="0" applyBorder="0" applyAlignment="0" applyProtection="0">
      <alignment horizontal="right" vertical="center"/>
    </xf>
    <xf numFmtId="0" fontId="21" fillId="26" borderId="397"/>
    <xf numFmtId="4" fontId="21" fillId="26" borderId="397"/>
    <xf numFmtId="0" fontId="52" fillId="0" borderId="396" applyNumberFormat="0" applyFill="0" applyAlignment="0" applyProtection="0"/>
    <xf numFmtId="0" fontId="19" fillId="52" borderId="394" applyNumberFormat="0" applyFont="0" applyAlignment="0" applyProtection="0"/>
    <xf numFmtId="0" fontId="27" fillId="52" borderId="394" applyNumberFormat="0" applyFont="0" applyAlignment="0" applyProtection="0"/>
    <xf numFmtId="0" fontId="21" fillId="0" borderId="397" applyNumberFormat="0" applyFill="0" applyAlignment="0" applyProtection="0"/>
    <xf numFmtId="0" fontId="37" fillId="0" borderId="396" applyNumberFormat="0" applyFill="0" applyAlignment="0" applyProtection="0"/>
    <xf numFmtId="0" fontId="52" fillId="0" borderId="396" applyNumberFormat="0" applyFill="0" applyAlignment="0" applyProtection="0"/>
    <xf numFmtId="0" fontId="36" fillId="36" borderId="393" applyNumberFormat="0" applyAlignment="0" applyProtection="0"/>
    <xf numFmtId="0" fontId="33" fillId="49" borderId="393" applyNumberFormat="0" applyAlignment="0" applyProtection="0"/>
    <xf numFmtId="4" fontId="23" fillId="25" borderId="397">
      <alignment horizontal="right" vertical="center"/>
    </xf>
    <xf numFmtId="0" fontId="18" fillId="25" borderId="397">
      <alignment horizontal="right" vertical="center"/>
    </xf>
    <xf numFmtId="167" fontId="21" fillId="53" borderId="397" applyNumberFormat="0" applyFont="0" applyBorder="0" applyAlignment="0" applyProtection="0">
      <alignment horizontal="right" vertical="center"/>
    </xf>
    <xf numFmtId="0" fontId="37" fillId="0" borderId="396" applyNumberFormat="0" applyFill="0" applyAlignment="0" applyProtection="0"/>
    <xf numFmtId="49" fontId="21" fillId="0" borderId="397" applyNumberFormat="0" applyFont="0" applyFill="0" applyBorder="0" applyProtection="0">
      <alignment horizontal="left" vertical="center" indent="2"/>
    </xf>
    <xf numFmtId="49" fontId="21" fillId="0" borderId="398" applyNumberFormat="0" applyFont="0" applyFill="0" applyBorder="0" applyProtection="0">
      <alignment horizontal="left" vertical="center" indent="5"/>
    </xf>
    <xf numFmtId="49" fontId="21" fillId="0" borderId="397" applyNumberFormat="0" applyFont="0" applyFill="0" applyBorder="0" applyProtection="0">
      <alignment horizontal="left" vertical="center" indent="2"/>
    </xf>
    <xf numFmtId="4" fontId="21" fillId="0" borderId="397" applyFill="0" applyBorder="0" applyProtection="0">
      <alignment horizontal="right" vertical="center"/>
    </xf>
    <xf numFmtId="49" fontId="20" fillId="0" borderId="397" applyNumberFormat="0" applyFill="0" applyBorder="0" applyProtection="0">
      <alignment horizontal="left" vertical="center"/>
    </xf>
    <xf numFmtId="0" fontId="21" fillId="0" borderId="400">
      <alignment horizontal="left" vertical="center" wrapText="1" indent="2"/>
    </xf>
    <xf numFmtId="0" fontId="49" fillId="49" borderId="395" applyNumberFormat="0" applyAlignment="0" applyProtection="0"/>
    <xf numFmtId="0" fontId="18" fillId="27" borderId="399">
      <alignment horizontal="right" vertical="center"/>
    </xf>
    <xf numFmtId="0" fontId="36" fillId="36" borderId="393" applyNumberFormat="0" applyAlignment="0" applyProtection="0"/>
    <xf numFmtId="0" fontId="18" fillId="27" borderId="399">
      <alignment horizontal="right" vertical="center"/>
    </xf>
    <xf numFmtId="4" fontId="18" fillId="27" borderId="397">
      <alignment horizontal="right" vertical="center"/>
    </xf>
    <xf numFmtId="0" fontId="18" fillId="27" borderId="397">
      <alignment horizontal="right" vertical="center"/>
    </xf>
    <xf numFmtId="0" fontId="30" fillId="49" borderId="395" applyNumberFormat="0" applyAlignment="0" applyProtection="0"/>
    <xf numFmtId="0" fontId="32" fillId="49" borderId="393" applyNumberFormat="0" applyAlignment="0" applyProtection="0"/>
    <xf numFmtId="0" fontId="37" fillId="0" borderId="396" applyNumberFormat="0" applyFill="0" applyAlignment="0" applyProtection="0"/>
    <xf numFmtId="0" fontId="21" fillId="26" borderId="397"/>
    <xf numFmtId="4" fontId="21" fillId="26" borderId="397"/>
    <xf numFmtId="4" fontId="18" fillId="27" borderId="397">
      <alignment horizontal="right" vertical="center"/>
    </xf>
    <xf numFmtId="0" fontId="23" fillId="25" borderId="397">
      <alignment horizontal="right" vertical="center"/>
    </xf>
    <xf numFmtId="0" fontId="36" fillId="36" borderId="393" applyNumberFormat="0" applyAlignment="0" applyProtection="0"/>
    <xf numFmtId="0" fontId="33" fillId="49" borderId="393" applyNumberFormat="0" applyAlignment="0" applyProtection="0"/>
    <xf numFmtId="4" fontId="21" fillId="0" borderId="397">
      <alignment horizontal="right" vertical="center"/>
    </xf>
    <xf numFmtId="0" fontId="21" fillId="27" borderId="400">
      <alignment horizontal="left" vertical="center" wrapText="1" indent="2"/>
    </xf>
    <xf numFmtId="0" fontId="21" fillId="0" borderId="400">
      <alignment horizontal="left" vertical="center" wrapText="1" indent="2"/>
    </xf>
    <xf numFmtId="0" fontId="49" fillId="49" borderId="395" applyNumberFormat="0" applyAlignment="0" applyProtection="0"/>
    <xf numFmtId="0" fontId="45" fillId="36" borderId="393" applyNumberFormat="0" applyAlignment="0" applyProtection="0"/>
    <xf numFmtId="0" fontId="32" fillId="49" borderId="393" applyNumberFormat="0" applyAlignment="0" applyProtection="0"/>
    <xf numFmtId="0" fontId="30" fillId="49" borderId="395" applyNumberFormat="0" applyAlignment="0" applyProtection="0"/>
    <xf numFmtId="0" fontId="18" fillId="27" borderId="399">
      <alignment horizontal="right" vertical="center"/>
    </xf>
    <xf numFmtId="0" fontId="23" fillId="25" borderId="397">
      <alignment horizontal="right" vertical="center"/>
    </xf>
    <xf numFmtId="4" fontId="18" fillId="25" borderId="397">
      <alignment horizontal="right" vertical="center"/>
    </xf>
    <xf numFmtId="4" fontId="18" fillId="27" borderId="397">
      <alignment horizontal="right" vertical="center"/>
    </xf>
    <xf numFmtId="49" fontId="21" fillId="0" borderId="398" applyNumberFormat="0" applyFont="0" applyFill="0" applyBorder="0" applyProtection="0">
      <alignment horizontal="left" vertical="center" indent="5"/>
    </xf>
    <xf numFmtId="4" fontId="21" fillId="0" borderId="397" applyFill="0" applyBorder="0" applyProtection="0">
      <alignment horizontal="right" vertical="center"/>
    </xf>
    <xf numFmtId="4" fontId="18" fillId="25" borderId="397">
      <alignment horizontal="right" vertical="center"/>
    </xf>
    <xf numFmtId="0" fontId="19" fillId="52" borderId="394" applyNumberFormat="0" applyFont="0" applyAlignment="0" applyProtection="0"/>
    <xf numFmtId="0" fontId="45" fillId="36" borderId="393" applyNumberFormat="0" applyAlignment="0" applyProtection="0"/>
    <xf numFmtId="0" fontId="36" fillId="36" borderId="393" applyNumberFormat="0" applyAlignment="0" applyProtection="0"/>
    <xf numFmtId="0" fontId="32" fillId="49" borderId="393" applyNumberFormat="0" applyAlignment="0" applyProtection="0"/>
    <xf numFmtId="0" fontId="21" fillId="27" borderId="400">
      <alignment horizontal="left" vertical="center" wrapText="1" indent="2"/>
    </xf>
    <xf numFmtId="0" fontId="21" fillId="0" borderId="400">
      <alignment horizontal="left" vertical="center" wrapText="1" indent="2"/>
    </xf>
    <xf numFmtId="0" fontId="21" fillId="27" borderId="400">
      <alignment horizontal="left" vertical="center" wrapText="1" indent="2"/>
    </xf>
    <xf numFmtId="0" fontId="21" fillId="0" borderId="400">
      <alignment horizontal="left" vertical="center" wrapText="1" indent="2"/>
    </xf>
    <xf numFmtId="0" fontId="30" fillId="49" borderId="395" applyNumberFormat="0" applyAlignment="0" applyProtection="0"/>
    <xf numFmtId="0" fontId="32" fillId="49" borderId="393" applyNumberFormat="0" applyAlignment="0" applyProtection="0"/>
    <xf numFmtId="0" fontId="33" fillId="49" borderId="393" applyNumberFormat="0" applyAlignment="0" applyProtection="0"/>
    <xf numFmtId="0" fontId="36" fillId="36" borderId="393" applyNumberFormat="0" applyAlignment="0" applyProtection="0"/>
    <xf numFmtId="0" fontId="37" fillId="0" borderId="396" applyNumberFormat="0" applyFill="0" applyAlignment="0" applyProtection="0"/>
    <xf numFmtId="0" fontId="45" fillId="36" borderId="393" applyNumberFormat="0" applyAlignment="0" applyProtection="0"/>
    <xf numFmtId="0" fontId="27" fillId="52" borderId="394" applyNumberFormat="0" applyFont="0" applyAlignment="0" applyProtection="0"/>
    <xf numFmtId="0" fontId="19" fillId="52" borderId="394" applyNumberFormat="0" applyFont="0" applyAlignment="0" applyProtection="0"/>
    <xf numFmtId="0" fontId="49" fillId="49" borderId="395" applyNumberFormat="0" applyAlignment="0" applyProtection="0"/>
    <xf numFmtId="0" fontId="52" fillId="0" borderId="396" applyNumberFormat="0" applyFill="0" applyAlignment="0" applyProtection="0"/>
    <xf numFmtId="0" fontId="33" fillId="49" borderId="393" applyNumberFormat="0" applyAlignment="0" applyProtection="0"/>
    <xf numFmtId="0" fontId="45" fillId="36" borderId="393" applyNumberFormat="0" applyAlignment="0" applyProtection="0"/>
    <xf numFmtId="0" fontId="27" fillId="52" borderId="394" applyNumberFormat="0" applyFont="0" applyAlignment="0" applyProtection="0"/>
    <xf numFmtId="0" fontId="49" fillId="49" borderId="395" applyNumberFormat="0" applyAlignment="0" applyProtection="0"/>
    <xf numFmtId="0" fontId="52" fillId="0" borderId="396" applyNumberFormat="0" applyFill="0" applyAlignment="0" applyProtection="0"/>
    <xf numFmtId="0" fontId="18" fillId="27" borderId="398">
      <alignment horizontal="right" vertical="center"/>
    </xf>
    <xf numFmtId="4" fontId="18" fillId="27" borderId="398">
      <alignment horizontal="right" vertical="center"/>
    </xf>
    <xf numFmtId="0" fontId="18" fillId="27" borderId="399">
      <alignment horizontal="right" vertical="center"/>
    </xf>
    <xf numFmtId="4" fontId="18" fillId="27" borderId="399">
      <alignment horizontal="right" vertical="center"/>
    </xf>
    <xf numFmtId="0" fontId="33" fillId="49" borderId="393" applyNumberFormat="0" applyAlignment="0" applyProtection="0"/>
    <xf numFmtId="0" fontId="21" fillId="27" borderId="400">
      <alignment horizontal="left" vertical="center" wrapText="1" indent="2"/>
    </xf>
    <xf numFmtId="0" fontId="21" fillId="0" borderId="400">
      <alignment horizontal="left" vertical="center" wrapText="1" indent="2"/>
    </xf>
    <xf numFmtId="0" fontId="21" fillId="25" borderId="398">
      <alignment horizontal="left" vertical="center"/>
    </xf>
    <xf numFmtId="0" fontId="45" fillId="36" borderId="393" applyNumberFormat="0" applyAlignment="0" applyProtection="0"/>
    <xf numFmtId="0" fontId="49" fillId="49" borderId="395" applyNumberFormat="0" applyAlignment="0" applyProtection="0"/>
    <xf numFmtId="0" fontId="52" fillId="0" borderId="396" applyNumberFormat="0" applyFill="0" applyAlignment="0" applyProtection="0"/>
    <xf numFmtId="49" fontId="21" fillId="0" borderId="398" applyNumberFormat="0" applyFont="0" applyFill="0" applyBorder="0" applyProtection="0">
      <alignment horizontal="left" vertical="center" indent="5"/>
    </xf>
    <xf numFmtId="0" fontId="30" fillId="49" borderId="395" applyNumberFormat="0" applyAlignment="0" applyProtection="0"/>
    <xf numFmtId="0" fontId="32" fillId="49" borderId="393" applyNumberFormat="0" applyAlignment="0" applyProtection="0"/>
    <xf numFmtId="0" fontId="37" fillId="0" borderId="396" applyNumberFormat="0" applyFill="0" applyAlignment="0" applyProtection="0"/>
    <xf numFmtId="49" fontId="21" fillId="0" borderId="397" applyNumberFormat="0" applyFont="0" applyFill="0" applyBorder="0" applyProtection="0">
      <alignment horizontal="left" vertical="center" indent="2"/>
    </xf>
    <xf numFmtId="0" fontId="18" fillId="25" borderId="397">
      <alignment horizontal="right" vertical="center"/>
    </xf>
    <xf numFmtId="4" fontId="18" fillId="25" borderId="397">
      <alignment horizontal="right" vertical="center"/>
    </xf>
    <xf numFmtId="0" fontId="23" fillId="25" borderId="397">
      <alignment horizontal="right" vertical="center"/>
    </xf>
    <xf numFmtId="4" fontId="23" fillId="25" borderId="397">
      <alignment horizontal="right" vertical="center"/>
    </xf>
    <xf numFmtId="0" fontId="18" fillId="27" borderId="397">
      <alignment horizontal="right" vertical="center"/>
    </xf>
    <xf numFmtId="4" fontId="18" fillId="27" borderId="397">
      <alignment horizontal="right" vertical="center"/>
    </xf>
    <xf numFmtId="0" fontId="18" fillId="27" borderId="397">
      <alignment horizontal="right" vertical="center"/>
    </xf>
    <xf numFmtId="4" fontId="18" fillId="27" borderId="397">
      <alignment horizontal="right" vertical="center"/>
    </xf>
    <xf numFmtId="0" fontId="36" fillId="36" borderId="393" applyNumberFormat="0" applyAlignment="0" applyProtection="0"/>
    <xf numFmtId="0" fontId="21" fillId="0" borderId="397">
      <alignment horizontal="right" vertical="center"/>
    </xf>
    <xf numFmtId="4" fontId="21" fillId="0" borderId="397">
      <alignment horizontal="right" vertical="center"/>
    </xf>
    <xf numFmtId="4" fontId="21" fillId="0" borderId="397" applyFill="0" applyBorder="0" applyProtection="0">
      <alignment horizontal="right" vertical="center"/>
    </xf>
    <xf numFmtId="49" fontId="20" fillId="0" borderId="397" applyNumberFormat="0" applyFill="0" applyBorder="0" applyProtection="0">
      <alignment horizontal="left" vertical="center"/>
    </xf>
    <xf numFmtId="0" fontId="21" fillId="0" borderId="397" applyNumberFormat="0" applyFill="0" applyAlignment="0" applyProtection="0"/>
    <xf numFmtId="167" fontId="21" fillId="53" borderId="397" applyNumberFormat="0" applyFont="0" applyBorder="0" applyAlignment="0" applyProtection="0">
      <alignment horizontal="right" vertical="center"/>
    </xf>
    <xf numFmtId="0" fontId="21" fillId="26" borderId="397"/>
    <xf numFmtId="4" fontId="21" fillId="26" borderId="397"/>
    <xf numFmtId="4" fontId="18" fillId="27" borderId="397">
      <alignment horizontal="right" vertical="center"/>
    </xf>
    <xf numFmtId="0" fontId="21" fillId="26" borderId="397"/>
    <xf numFmtId="0" fontId="32" fillId="49" borderId="393" applyNumberFormat="0" applyAlignment="0" applyProtection="0"/>
    <xf numFmtId="0" fontId="18" fillId="25" borderId="397">
      <alignment horizontal="right" vertical="center"/>
    </xf>
    <xf numFmtId="0" fontId="21" fillId="0" borderId="397">
      <alignment horizontal="right" vertical="center"/>
    </xf>
    <xf numFmtId="0" fontId="52" fillId="0" borderId="396" applyNumberFormat="0" applyFill="0" applyAlignment="0" applyProtection="0"/>
    <xf numFmtId="0" fontId="21" fillId="25" borderId="398">
      <alignment horizontal="left" vertical="center"/>
    </xf>
    <xf numFmtId="0" fontId="45" fillId="36" borderId="393" applyNumberFormat="0" applyAlignment="0" applyProtection="0"/>
    <xf numFmtId="167" fontId="21" fillId="53" borderId="397" applyNumberFormat="0" applyFont="0" applyBorder="0" applyAlignment="0" applyProtection="0">
      <alignment horizontal="right" vertical="center"/>
    </xf>
    <xf numFmtId="0" fontId="27" fillId="52" borderId="394" applyNumberFormat="0" applyFont="0" applyAlignment="0" applyProtection="0"/>
    <xf numFmtId="0" fontId="21" fillId="0" borderId="400">
      <alignment horizontal="left" vertical="center" wrapText="1" indent="2"/>
    </xf>
    <xf numFmtId="4" fontId="21" fillId="26" borderId="397"/>
    <xf numFmtId="49" fontId="20" fillId="0" borderId="397" applyNumberFormat="0" applyFill="0" applyBorder="0" applyProtection="0">
      <alignment horizontal="left" vertical="center"/>
    </xf>
    <xf numFmtId="0" fontId="21" fillId="0" borderId="397">
      <alignment horizontal="right" vertical="center"/>
    </xf>
    <xf numFmtId="4" fontId="18" fillId="27" borderId="399">
      <alignment horizontal="right" vertical="center"/>
    </xf>
    <xf numFmtId="4" fontId="18" fillId="27" borderId="397">
      <alignment horizontal="right" vertical="center"/>
    </xf>
    <xf numFmtId="4" fontId="18" fillId="27" borderId="397">
      <alignment horizontal="right" vertical="center"/>
    </xf>
    <xf numFmtId="0" fontId="23" fillId="25" borderId="397">
      <alignment horizontal="right" vertical="center"/>
    </xf>
    <xf numFmtId="0" fontId="18" fillId="25" borderId="397">
      <alignment horizontal="right" vertical="center"/>
    </xf>
    <xf numFmtId="49" fontId="21" fillId="0" borderId="397" applyNumberFormat="0" applyFont="0" applyFill="0" applyBorder="0" applyProtection="0">
      <alignment horizontal="left" vertical="center" indent="2"/>
    </xf>
    <xf numFmtId="0" fontId="45" fillId="36" borderId="393" applyNumberFormat="0" applyAlignment="0" applyProtection="0"/>
    <xf numFmtId="0" fontId="30" fillId="49" borderId="395" applyNumberFormat="0" applyAlignment="0" applyProtection="0"/>
    <xf numFmtId="49" fontId="21" fillId="0" borderId="397" applyNumberFormat="0" applyFont="0" applyFill="0" applyBorder="0" applyProtection="0">
      <alignment horizontal="left" vertical="center" indent="2"/>
    </xf>
    <xf numFmtId="0" fontId="36" fillId="36" borderId="393" applyNumberFormat="0" applyAlignment="0" applyProtection="0"/>
    <xf numFmtId="4" fontId="21" fillId="0" borderId="397" applyFill="0" applyBorder="0" applyProtection="0">
      <alignment horizontal="right" vertical="center"/>
    </xf>
    <xf numFmtId="0" fontId="33" fillId="49" borderId="393" applyNumberFormat="0" applyAlignment="0" applyProtection="0"/>
    <xf numFmtId="0" fontId="52" fillId="0" borderId="396" applyNumberFormat="0" applyFill="0" applyAlignment="0" applyProtection="0"/>
    <xf numFmtId="0" fontId="49" fillId="49" borderId="395" applyNumberFormat="0" applyAlignment="0" applyProtection="0"/>
    <xf numFmtId="0" fontId="21" fillId="0" borderId="397" applyNumberFormat="0" applyFill="0" applyAlignment="0" applyProtection="0"/>
    <xf numFmtId="4" fontId="21" fillId="0" borderId="397">
      <alignment horizontal="right" vertical="center"/>
    </xf>
    <xf numFmtId="0" fontId="21" fillId="0" borderId="397">
      <alignment horizontal="right" vertical="center"/>
    </xf>
    <xf numFmtId="0" fontId="45" fillId="36" borderId="393" applyNumberFormat="0" applyAlignment="0" applyProtection="0"/>
    <xf numFmtId="0" fontId="30" fillId="49" borderId="395" applyNumberFormat="0" applyAlignment="0" applyProtection="0"/>
    <xf numFmtId="0" fontId="32" fillId="49" borderId="393" applyNumberFormat="0" applyAlignment="0" applyProtection="0"/>
    <xf numFmtId="0" fontId="21" fillId="27" borderId="400">
      <alignment horizontal="left" vertical="center" wrapText="1" indent="2"/>
    </xf>
    <xf numFmtId="0" fontId="33" fillId="49" borderId="393" applyNumberFormat="0" applyAlignment="0" applyProtection="0"/>
    <xf numFmtId="0" fontId="33" fillId="49" borderId="393" applyNumberFormat="0" applyAlignment="0" applyProtection="0"/>
    <xf numFmtId="4" fontId="18" fillId="27" borderId="398">
      <alignment horizontal="right" vertical="center"/>
    </xf>
    <xf numFmtId="0" fontId="18" fillId="27" borderId="398">
      <alignment horizontal="right" vertical="center"/>
    </xf>
    <xf numFmtId="0" fontId="18" fillId="27" borderId="397">
      <alignment horizontal="right" vertical="center"/>
    </xf>
    <xf numFmtId="4" fontId="23" fillId="25" borderId="397">
      <alignment horizontal="right" vertical="center"/>
    </xf>
    <xf numFmtId="0" fontId="36" fillId="36" borderId="393" applyNumberFormat="0" applyAlignment="0" applyProtection="0"/>
    <xf numFmtId="0" fontId="37" fillId="0" borderId="396" applyNumberFormat="0" applyFill="0" applyAlignment="0" applyProtection="0"/>
    <xf numFmtId="0" fontId="52" fillId="0" borderId="396" applyNumberFormat="0" applyFill="0" applyAlignment="0" applyProtection="0"/>
    <xf numFmtId="0" fontId="27" fillId="52" borderId="394" applyNumberFormat="0" applyFont="0" applyAlignment="0" applyProtection="0"/>
    <xf numFmtId="0" fontId="45" fillId="36" borderId="393" applyNumberFormat="0" applyAlignment="0" applyProtection="0"/>
    <xf numFmtId="49" fontId="20" fillId="0" borderId="397" applyNumberFormat="0" applyFill="0" applyBorder="0" applyProtection="0">
      <alignment horizontal="left" vertical="center"/>
    </xf>
    <xf numFmtId="0" fontId="21" fillId="27" borderId="400">
      <alignment horizontal="left" vertical="center" wrapText="1" indent="2"/>
    </xf>
    <xf numFmtId="0" fontId="33" fillId="49" borderId="393" applyNumberFormat="0" applyAlignment="0" applyProtection="0"/>
    <xf numFmtId="0" fontId="21" fillId="0" borderId="400">
      <alignment horizontal="left" vertical="center" wrapText="1" indent="2"/>
    </xf>
    <xf numFmtId="0" fontId="27" fillId="52" borderId="394" applyNumberFormat="0" applyFont="0" applyAlignment="0" applyProtection="0"/>
    <xf numFmtId="0" fontId="19" fillId="52" borderId="394" applyNumberFormat="0" applyFont="0" applyAlignment="0" applyProtection="0"/>
    <xf numFmtId="0" fontId="49" fillId="49" borderId="395" applyNumberFormat="0" applyAlignment="0" applyProtection="0"/>
    <xf numFmtId="0" fontId="52" fillId="0" borderId="396" applyNumberFormat="0" applyFill="0" applyAlignment="0" applyProtection="0"/>
    <xf numFmtId="4" fontId="21" fillId="26" borderId="397"/>
    <xf numFmtId="0" fontId="18" fillId="27" borderId="397">
      <alignment horizontal="right" vertical="center"/>
    </xf>
    <xf numFmtId="0" fontId="52" fillId="0" borderId="396" applyNumberFormat="0" applyFill="0" applyAlignment="0" applyProtection="0"/>
    <xf numFmtId="4" fontId="18" fillId="27" borderId="399">
      <alignment horizontal="right" vertical="center"/>
    </xf>
    <xf numFmtId="0" fontId="32" fillId="49" borderId="393" applyNumberFormat="0" applyAlignment="0" applyProtection="0"/>
    <xf numFmtId="0" fontId="18" fillId="27" borderId="398">
      <alignment horizontal="right" vertical="center"/>
    </xf>
    <xf numFmtId="0" fontId="33" fillId="49" borderId="393" applyNumberFormat="0" applyAlignment="0" applyProtection="0"/>
    <xf numFmtId="0" fontId="37" fillId="0" borderId="396" applyNumberFormat="0" applyFill="0" applyAlignment="0" applyProtection="0"/>
    <xf numFmtId="0" fontId="27" fillId="52" borderId="394" applyNumberFormat="0" applyFont="0" applyAlignment="0" applyProtection="0"/>
    <xf numFmtId="4" fontId="18" fillId="27" borderId="398">
      <alignment horizontal="right" vertical="center"/>
    </xf>
    <xf numFmtId="0" fontId="21" fillId="27" borderId="400">
      <alignment horizontal="left" vertical="center" wrapText="1" indent="2"/>
    </xf>
    <xf numFmtId="0" fontId="21" fillId="26" borderId="397"/>
    <xf numFmtId="167" fontId="21" fillId="53" borderId="397" applyNumberFormat="0" applyFont="0" applyBorder="0" applyAlignment="0" applyProtection="0">
      <alignment horizontal="right" vertical="center"/>
    </xf>
    <xf numFmtId="0" fontId="21" fillId="0" borderId="397" applyNumberFormat="0" applyFill="0" applyAlignment="0" applyProtection="0"/>
    <xf numFmtId="4" fontId="21" fillId="0" borderId="397" applyFill="0" applyBorder="0" applyProtection="0">
      <alignment horizontal="right" vertical="center"/>
    </xf>
    <xf numFmtId="4" fontId="18" fillId="25" borderId="397">
      <alignment horizontal="right" vertical="center"/>
    </xf>
    <xf numFmtId="0" fontId="37" fillId="0" borderId="396" applyNumberFormat="0" applyFill="0" applyAlignment="0" applyProtection="0"/>
    <xf numFmtId="49" fontId="20" fillId="0" borderId="397" applyNumberFormat="0" applyFill="0" applyBorder="0" applyProtection="0">
      <alignment horizontal="left" vertical="center"/>
    </xf>
    <xf numFmtId="49" fontId="21" fillId="0" borderId="398" applyNumberFormat="0" applyFont="0" applyFill="0" applyBorder="0" applyProtection="0">
      <alignment horizontal="left" vertical="center" indent="5"/>
    </xf>
    <xf numFmtId="0" fontId="21" fillId="25" borderId="398">
      <alignment horizontal="left" vertical="center"/>
    </xf>
    <xf numFmtId="0" fontId="33" fillId="49" borderId="393" applyNumberFormat="0" applyAlignment="0" applyProtection="0"/>
    <xf numFmtId="4" fontId="18" fillId="27" borderId="399">
      <alignment horizontal="right" vertical="center"/>
    </xf>
    <xf numFmtId="0" fontId="45" fillId="36" borderId="393" applyNumberFormat="0" applyAlignment="0" applyProtection="0"/>
    <xf numFmtId="0" fontId="45" fillId="36" borderId="393" applyNumberFormat="0" applyAlignment="0" applyProtection="0"/>
    <xf numFmtId="0" fontId="27" fillId="52" borderId="394" applyNumberFormat="0" applyFont="0" applyAlignment="0" applyProtection="0"/>
    <xf numFmtId="0" fontId="49" fillId="49" borderId="395" applyNumberFormat="0" applyAlignment="0" applyProtection="0"/>
    <xf numFmtId="0" fontId="52" fillId="0" borderId="396" applyNumberFormat="0" applyFill="0" applyAlignment="0" applyProtection="0"/>
    <xf numFmtId="0" fontId="18" fillId="27" borderId="397">
      <alignment horizontal="right" vertical="center"/>
    </xf>
    <xf numFmtId="0" fontId="19" fillId="52" borderId="394" applyNumberFormat="0" applyFont="0" applyAlignment="0" applyProtection="0"/>
    <xf numFmtId="4" fontId="21" fillId="0" borderId="397">
      <alignment horizontal="right" vertical="center"/>
    </xf>
    <xf numFmtId="0" fontId="52" fillId="0" borderId="396" applyNumberFormat="0" applyFill="0" applyAlignment="0" applyProtection="0"/>
    <xf numFmtId="0" fontId="18" fillId="27" borderId="397">
      <alignment horizontal="right" vertical="center"/>
    </xf>
    <xf numFmtId="0" fontId="18" fillId="27" borderId="397">
      <alignment horizontal="right" vertical="center"/>
    </xf>
    <xf numFmtId="4" fontId="23" fillId="25" borderId="397">
      <alignment horizontal="right" vertical="center"/>
    </xf>
    <xf numFmtId="0" fontId="18" fillId="25" borderId="397">
      <alignment horizontal="right" vertical="center"/>
    </xf>
    <xf numFmtId="4" fontId="18" fillId="25" borderId="397">
      <alignment horizontal="right" vertical="center"/>
    </xf>
    <xf numFmtId="0" fontId="23" fillId="25" borderId="397">
      <alignment horizontal="right" vertical="center"/>
    </xf>
    <xf numFmtId="4" fontId="23" fillId="25" borderId="397">
      <alignment horizontal="right" vertical="center"/>
    </xf>
    <xf numFmtId="0" fontId="18" fillId="27" borderId="397">
      <alignment horizontal="right" vertical="center"/>
    </xf>
    <xf numFmtId="4" fontId="18" fillId="27" borderId="397">
      <alignment horizontal="right" vertical="center"/>
    </xf>
    <xf numFmtId="0" fontId="18" fillId="27" borderId="397">
      <alignment horizontal="right" vertical="center"/>
    </xf>
    <xf numFmtId="4" fontId="18" fillId="27" borderId="397">
      <alignment horizontal="right" vertical="center"/>
    </xf>
    <xf numFmtId="0" fontId="18" fillId="27" borderId="398">
      <alignment horizontal="right" vertical="center"/>
    </xf>
    <xf numFmtId="4" fontId="18" fillId="27" borderId="398">
      <alignment horizontal="right" vertical="center"/>
    </xf>
    <xf numFmtId="0" fontId="18" fillId="27" borderId="399">
      <alignment horizontal="right" vertical="center"/>
    </xf>
    <xf numFmtId="4" fontId="18" fillId="27" borderId="399">
      <alignment horizontal="right" vertical="center"/>
    </xf>
    <xf numFmtId="0" fontId="33" fillId="49" borderId="393" applyNumberFormat="0" applyAlignment="0" applyProtection="0"/>
    <xf numFmtId="0" fontId="21" fillId="27" borderId="400">
      <alignment horizontal="left" vertical="center" wrapText="1" indent="2"/>
    </xf>
    <xf numFmtId="0" fontId="21" fillId="0" borderId="400">
      <alignment horizontal="left" vertical="center" wrapText="1" indent="2"/>
    </xf>
    <xf numFmtId="0" fontId="21" fillId="25" borderId="398">
      <alignment horizontal="left" vertical="center"/>
    </xf>
    <xf numFmtId="0" fontId="45" fillId="36" borderId="393" applyNumberFormat="0" applyAlignment="0" applyProtection="0"/>
    <xf numFmtId="0" fontId="21" fillId="0" borderId="397">
      <alignment horizontal="right" vertical="center"/>
    </xf>
    <xf numFmtId="4" fontId="21" fillId="0" borderId="397">
      <alignment horizontal="right" vertical="center"/>
    </xf>
    <xf numFmtId="0" fontId="21" fillId="0" borderId="397" applyNumberFormat="0" applyFill="0" applyAlignment="0" applyProtection="0"/>
    <xf numFmtId="0" fontId="49" fillId="49" borderId="395" applyNumberFormat="0" applyAlignment="0" applyProtection="0"/>
    <xf numFmtId="167" fontId="21" fillId="53" borderId="397" applyNumberFormat="0" applyFont="0" applyBorder="0" applyAlignment="0" applyProtection="0">
      <alignment horizontal="right" vertical="center"/>
    </xf>
    <xf numFmtId="0" fontId="21" fillId="26" borderId="397"/>
    <xf numFmtId="4" fontId="21" fillId="26" borderId="397"/>
    <xf numFmtId="0" fontId="52" fillId="0" borderId="396" applyNumberFormat="0" applyFill="0" applyAlignment="0" applyProtection="0"/>
    <xf numFmtId="0" fontId="19" fillId="52" borderId="394" applyNumberFormat="0" applyFont="0" applyAlignment="0" applyProtection="0"/>
    <xf numFmtId="0" fontId="27" fillId="52" borderId="394" applyNumberFormat="0" applyFont="0" applyAlignment="0" applyProtection="0"/>
    <xf numFmtId="0" fontId="21" fillId="0" borderId="397" applyNumberFormat="0" applyFill="0" applyAlignment="0" applyProtection="0"/>
    <xf numFmtId="0" fontId="37" fillId="0" borderId="396" applyNumberFormat="0" applyFill="0" applyAlignment="0" applyProtection="0"/>
    <xf numFmtId="0" fontId="52" fillId="0" borderId="396" applyNumberFormat="0" applyFill="0" applyAlignment="0" applyProtection="0"/>
    <xf numFmtId="0" fontId="36" fillId="36" borderId="393" applyNumberFormat="0" applyAlignment="0" applyProtection="0"/>
    <xf numFmtId="0" fontId="33" fillId="49" borderId="393" applyNumberFormat="0" applyAlignment="0" applyProtection="0"/>
    <xf numFmtId="4" fontId="23" fillId="25" borderId="397">
      <alignment horizontal="right" vertical="center"/>
    </xf>
    <xf numFmtId="0" fontId="18" fillId="25" borderId="397">
      <alignment horizontal="right" vertical="center"/>
    </xf>
    <xf numFmtId="167" fontId="21" fillId="53" borderId="397" applyNumberFormat="0" applyFont="0" applyBorder="0" applyAlignment="0" applyProtection="0">
      <alignment horizontal="right" vertical="center"/>
    </xf>
    <xf numFmtId="0" fontId="37" fillId="0" borderId="396" applyNumberFormat="0" applyFill="0" applyAlignment="0" applyProtection="0"/>
    <xf numFmtId="49" fontId="21" fillId="0" borderId="397" applyNumberFormat="0" applyFont="0" applyFill="0" applyBorder="0" applyProtection="0">
      <alignment horizontal="left" vertical="center" indent="2"/>
    </xf>
    <xf numFmtId="49" fontId="21" fillId="0" borderId="398" applyNumberFormat="0" applyFont="0" applyFill="0" applyBorder="0" applyProtection="0">
      <alignment horizontal="left" vertical="center" indent="5"/>
    </xf>
    <xf numFmtId="49" fontId="21" fillId="0" borderId="397" applyNumberFormat="0" applyFont="0" applyFill="0" applyBorder="0" applyProtection="0">
      <alignment horizontal="left" vertical="center" indent="2"/>
    </xf>
    <xf numFmtId="4" fontId="21" fillId="0" borderId="397" applyFill="0" applyBorder="0" applyProtection="0">
      <alignment horizontal="right" vertical="center"/>
    </xf>
    <xf numFmtId="49" fontId="20" fillId="0" borderId="397" applyNumberFormat="0" applyFill="0" applyBorder="0" applyProtection="0">
      <alignment horizontal="left" vertical="center"/>
    </xf>
    <xf numFmtId="0" fontId="21" fillId="0" borderId="400">
      <alignment horizontal="left" vertical="center" wrapText="1" indent="2"/>
    </xf>
    <xf numFmtId="0" fontId="49" fillId="49" borderId="395" applyNumberFormat="0" applyAlignment="0" applyProtection="0"/>
    <xf numFmtId="0" fontId="18" fillId="27" borderId="399">
      <alignment horizontal="right" vertical="center"/>
    </xf>
    <xf numFmtId="0" fontId="36" fillId="36" borderId="393" applyNumberFormat="0" applyAlignment="0" applyProtection="0"/>
    <xf numFmtId="0" fontId="18" fillId="27" borderId="399">
      <alignment horizontal="right" vertical="center"/>
    </xf>
    <xf numFmtId="4" fontId="18" fillId="27" borderId="397">
      <alignment horizontal="right" vertical="center"/>
    </xf>
    <xf numFmtId="0" fontId="18" fillId="27" borderId="397">
      <alignment horizontal="right" vertical="center"/>
    </xf>
    <xf numFmtId="0" fontId="30" fillId="49" borderId="395" applyNumberFormat="0" applyAlignment="0" applyProtection="0"/>
    <xf numFmtId="0" fontId="32" fillId="49" borderId="393" applyNumberFormat="0" applyAlignment="0" applyProtection="0"/>
    <xf numFmtId="0" fontId="37" fillId="0" borderId="396" applyNumberFormat="0" applyFill="0" applyAlignment="0" applyProtection="0"/>
    <xf numFmtId="0" fontId="21" fillId="26" borderId="397"/>
    <xf numFmtId="4" fontId="21" fillId="26" borderId="397"/>
    <xf numFmtId="4" fontId="18" fillId="27" borderId="397">
      <alignment horizontal="right" vertical="center"/>
    </xf>
    <xf numFmtId="0" fontId="23" fillId="25" borderId="397">
      <alignment horizontal="right" vertical="center"/>
    </xf>
    <xf numFmtId="0" fontId="36" fillId="36" borderId="393" applyNumberFormat="0" applyAlignment="0" applyProtection="0"/>
    <xf numFmtId="0" fontId="33" fillId="49" borderId="393" applyNumberFormat="0" applyAlignment="0" applyProtection="0"/>
    <xf numFmtId="4" fontId="21" fillId="0" borderId="397">
      <alignment horizontal="right" vertical="center"/>
    </xf>
    <xf numFmtId="0" fontId="21" fillId="27" borderId="400">
      <alignment horizontal="left" vertical="center" wrapText="1" indent="2"/>
    </xf>
    <xf numFmtId="0" fontId="21" fillId="0" borderId="400">
      <alignment horizontal="left" vertical="center" wrapText="1" indent="2"/>
    </xf>
    <xf numFmtId="0" fontId="49" fillId="49" borderId="395" applyNumberFormat="0" applyAlignment="0" applyProtection="0"/>
    <xf numFmtId="0" fontId="45" fillId="36" borderId="393" applyNumberFormat="0" applyAlignment="0" applyProtection="0"/>
    <xf numFmtId="0" fontId="32" fillId="49" borderId="393" applyNumberFormat="0" applyAlignment="0" applyProtection="0"/>
    <xf numFmtId="0" fontId="30" fillId="49" borderId="395" applyNumberFormat="0" applyAlignment="0" applyProtection="0"/>
    <xf numFmtId="0" fontId="18" fillId="27" borderId="399">
      <alignment horizontal="right" vertical="center"/>
    </xf>
    <xf numFmtId="0" fontId="23" fillId="25" borderId="397">
      <alignment horizontal="right" vertical="center"/>
    </xf>
    <xf numFmtId="4" fontId="18" fillId="25" borderId="397">
      <alignment horizontal="right" vertical="center"/>
    </xf>
    <xf numFmtId="4" fontId="18" fillId="27" borderId="397">
      <alignment horizontal="right" vertical="center"/>
    </xf>
    <xf numFmtId="49" fontId="21" fillId="0" borderId="398" applyNumberFormat="0" applyFont="0" applyFill="0" applyBorder="0" applyProtection="0">
      <alignment horizontal="left" vertical="center" indent="5"/>
    </xf>
    <xf numFmtId="4" fontId="21" fillId="0" borderId="397" applyFill="0" applyBorder="0" applyProtection="0">
      <alignment horizontal="right" vertical="center"/>
    </xf>
    <xf numFmtId="4" fontId="18" fillId="25" borderId="397">
      <alignment horizontal="right" vertical="center"/>
    </xf>
    <xf numFmtId="0" fontId="45" fillId="36" borderId="393" applyNumberFormat="0" applyAlignment="0" applyProtection="0"/>
    <xf numFmtId="0" fontId="36" fillId="36" borderId="393" applyNumberFormat="0" applyAlignment="0" applyProtection="0"/>
    <xf numFmtId="0" fontId="32" fillId="49" borderId="393" applyNumberFormat="0" applyAlignment="0" applyProtection="0"/>
    <xf numFmtId="0" fontId="21" fillId="27" borderId="400">
      <alignment horizontal="left" vertical="center" wrapText="1" indent="2"/>
    </xf>
    <xf numFmtId="0" fontId="21" fillId="0" borderId="400">
      <alignment horizontal="left" vertical="center" wrapText="1" indent="2"/>
    </xf>
    <xf numFmtId="0" fontId="21" fillId="27" borderId="400">
      <alignment horizontal="left" vertical="center" wrapText="1" indent="2"/>
    </xf>
    <xf numFmtId="0" fontId="33" fillId="49" borderId="393" applyNumberFormat="0" applyAlignment="0" applyProtection="0"/>
    <xf numFmtId="0" fontId="5" fillId="4" borderId="1" applyNumberFormat="0" applyAlignment="0" applyProtection="0"/>
    <xf numFmtId="0" fontId="1" fillId="9" borderId="0" applyNumberFormat="0" applyBorder="0" applyAlignment="0" applyProtection="0"/>
    <xf numFmtId="0" fontId="23" fillId="25" borderId="397">
      <alignment horizontal="right" vertical="center"/>
    </xf>
    <xf numFmtId="0" fontId="1" fillId="14" borderId="0" applyNumberFormat="0" applyBorder="0" applyAlignment="0" applyProtection="0"/>
    <xf numFmtId="0" fontId="27" fillId="52" borderId="394" applyNumberFormat="0" applyFont="0" applyAlignment="0" applyProtection="0"/>
    <xf numFmtId="0" fontId="21" fillId="0" borderId="400">
      <alignment horizontal="left" vertical="center" wrapText="1" indent="2"/>
    </xf>
    <xf numFmtId="0" fontId="18" fillId="27" borderId="398">
      <alignment horizontal="right" vertical="center"/>
    </xf>
    <xf numFmtId="0" fontId="45" fillId="36" borderId="393" applyNumberFormat="0" applyAlignment="0" applyProtection="0"/>
    <xf numFmtId="0" fontId="21" fillId="27" borderId="400">
      <alignment horizontal="left" vertical="center" wrapText="1" indent="2"/>
    </xf>
    <xf numFmtId="0" fontId="21" fillId="0" borderId="400">
      <alignment horizontal="left" vertical="center" wrapText="1" indent="2"/>
    </xf>
    <xf numFmtId="0" fontId="18" fillId="27" borderId="399">
      <alignment horizontal="right" vertical="center"/>
    </xf>
    <xf numFmtId="4" fontId="21" fillId="26" borderId="397"/>
    <xf numFmtId="0" fontId="49" fillId="49" borderId="395" applyNumberFormat="0" applyAlignment="0" applyProtection="0"/>
    <xf numFmtId="0" fontId="1" fillId="21" borderId="0" applyNumberFormat="0" applyBorder="0" applyAlignment="0" applyProtection="0"/>
    <xf numFmtId="0" fontId="19" fillId="52" borderId="394" applyNumberFormat="0" applyFont="0" applyAlignment="0" applyProtection="0"/>
    <xf numFmtId="0" fontId="5" fillId="4" borderId="1" applyNumberFormat="0" applyAlignment="0" applyProtection="0"/>
    <xf numFmtId="0" fontId="45" fillId="36" borderId="393" applyNumberFormat="0" applyAlignment="0" applyProtection="0"/>
    <xf numFmtId="0" fontId="18" fillId="27" borderId="399">
      <alignment horizontal="right" vertical="center"/>
    </xf>
    <xf numFmtId="0" fontId="1" fillId="5" borderId="0" applyNumberFormat="0" applyBorder="0" applyAlignment="0" applyProtection="0"/>
    <xf numFmtId="0" fontId="18" fillId="27" borderId="397">
      <alignment horizontal="right" vertical="center"/>
    </xf>
    <xf numFmtId="4" fontId="18" fillId="27" borderId="398">
      <alignment horizontal="right" vertical="center"/>
    </xf>
    <xf numFmtId="49" fontId="21" fillId="0" borderId="398" applyNumberFormat="0" applyFont="0" applyFill="0" applyBorder="0" applyProtection="0">
      <alignment horizontal="left" vertical="center" indent="5"/>
    </xf>
    <xf numFmtId="4" fontId="18" fillId="25" borderId="397">
      <alignment horizontal="right" vertical="center"/>
    </xf>
    <xf numFmtId="0" fontId="49" fillId="49" borderId="395" applyNumberFormat="0" applyAlignment="0" applyProtection="0"/>
    <xf numFmtId="0" fontId="18" fillId="25" borderId="397">
      <alignment horizontal="right" vertical="center"/>
    </xf>
    <xf numFmtId="0" fontId="49" fillId="49" borderId="395" applyNumberFormat="0" applyAlignment="0" applyProtection="0"/>
    <xf numFmtId="0" fontId="1" fillId="8" borderId="0" applyNumberFormat="0" applyBorder="0" applyAlignment="0" applyProtection="0"/>
    <xf numFmtId="0" fontId="6" fillId="0" borderId="0" applyNumberFormat="0" applyFill="0" applyBorder="0" applyAlignment="0" applyProtection="0"/>
    <xf numFmtId="0" fontId="1" fillId="20" borderId="0" applyNumberFormat="0" applyBorder="0" applyAlignment="0" applyProtection="0"/>
    <xf numFmtId="0" fontId="21" fillId="26" borderId="397"/>
    <xf numFmtId="0" fontId="1" fillId="2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9" fillId="16"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9" fillId="10" borderId="0" applyNumberFormat="0" applyBorder="0" applyAlignment="0" applyProtection="0"/>
    <xf numFmtId="0" fontId="1" fillId="8" borderId="0" applyNumberFormat="0" applyBorder="0" applyAlignment="0" applyProtection="0"/>
    <xf numFmtId="0" fontId="18" fillId="27" borderId="397">
      <alignment horizontal="right" vertical="center"/>
    </xf>
    <xf numFmtId="0" fontId="1" fillId="5" borderId="0" applyNumberFormat="0" applyBorder="0" applyAlignment="0" applyProtection="0"/>
    <xf numFmtId="0" fontId="7" fillId="0" borderId="0" applyNumberFormat="0" applyFill="0" applyBorder="0" applyAlignment="0" applyProtection="0"/>
    <xf numFmtId="0" fontId="21" fillId="26" borderId="397"/>
    <xf numFmtId="0" fontId="33" fillId="49" borderId="393" applyNumberFormat="0" applyAlignment="0" applyProtection="0"/>
    <xf numFmtId="4" fontId="18" fillId="27" borderId="397">
      <alignment horizontal="right" vertical="center"/>
    </xf>
    <xf numFmtId="0" fontId="21" fillId="26" borderId="397"/>
    <xf numFmtId="0" fontId="32" fillId="49" borderId="393" applyNumberFormat="0" applyAlignment="0" applyProtection="0"/>
    <xf numFmtId="0" fontId="18" fillId="25" borderId="397">
      <alignment horizontal="right" vertical="center"/>
    </xf>
    <xf numFmtId="0" fontId="21" fillId="0" borderId="397">
      <alignment horizontal="right" vertical="center"/>
    </xf>
    <xf numFmtId="0" fontId="52" fillId="0" borderId="396" applyNumberFormat="0" applyFill="0" applyAlignment="0" applyProtection="0"/>
    <xf numFmtId="0" fontId="21" fillId="25" borderId="398">
      <alignment horizontal="left" vertical="center"/>
    </xf>
    <xf numFmtId="0" fontId="45" fillId="36" borderId="393" applyNumberFormat="0" applyAlignment="0" applyProtection="0"/>
    <xf numFmtId="167" fontId="21" fillId="53" borderId="397" applyNumberFormat="0" applyFont="0" applyBorder="0" applyAlignment="0" applyProtection="0">
      <alignment horizontal="right" vertical="center"/>
    </xf>
    <xf numFmtId="0" fontId="27" fillId="52" borderId="394" applyNumberFormat="0" applyFont="0" applyAlignment="0" applyProtection="0"/>
    <xf numFmtId="0" fontId="21" fillId="0" borderId="400">
      <alignment horizontal="left" vertical="center" wrapText="1" indent="2"/>
    </xf>
    <xf numFmtId="4" fontId="21" fillId="26" borderId="397"/>
    <xf numFmtId="49" fontId="20" fillId="0" borderId="397" applyNumberFormat="0" applyFill="0" applyBorder="0" applyProtection="0">
      <alignment horizontal="left" vertical="center"/>
    </xf>
    <xf numFmtId="0" fontId="21" fillId="0" borderId="397">
      <alignment horizontal="right" vertical="center"/>
    </xf>
    <xf numFmtId="4" fontId="18" fillId="27" borderId="399">
      <alignment horizontal="right" vertical="center"/>
    </xf>
    <xf numFmtId="4" fontId="18" fillId="27" borderId="397">
      <alignment horizontal="right" vertical="center"/>
    </xf>
    <xf numFmtId="4" fontId="18" fillId="27" borderId="397">
      <alignment horizontal="right" vertical="center"/>
    </xf>
    <xf numFmtId="0" fontId="23" fillId="25" borderId="397">
      <alignment horizontal="right" vertical="center"/>
    </xf>
    <xf numFmtId="0" fontId="18" fillId="25" borderId="397">
      <alignment horizontal="right" vertical="center"/>
    </xf>
    <xf numFmtId="49" fontId="21" fillId="0" borderId="397" applyNumberFormat="0" applyFont="0" applyFill="0" applyBorder="0" applyProtection="0">
      <alignment horizontal="left" vertical="center" indent="2"/>
    </xf>
    <xf numFmtId="0" fontId="45" fillId="36" borderId="393" applyNumberFormat="0" applyAlignment="0" applyProtection="0"/>
    <xf numFmtId="0" fontId="30" fillId="49" borderId="395" applyNumberFormat="0" applyAlignment="0" applyProtection="0"/>
    <xf numFmtId="49" fontId="21" fillId="0" borderId="397" applyNumberFormat="0" applyFont="0" applyFill="0" applyBorder="0" applyProtection="0">
      <alignment horizontal="left" vertical="center" indent="2"/>
    </xf>
    <xf numFmtId="0" fontId="36" fillId="36" borderId="393" applyNumberFormat="0" applyAlignment="0" applyProtection="0"/>
    <xf numFmtId="4" fontId="21" fillId="0" borderId="397" applyFill="0" applyBorder="0" applyProtection="0">
      <alignment horizontal="right" vertical="center"/>
    </xf>
    <xf numFmtId="0" fontId="33" fillId="49" borderId="393" applyNumberFormat="0" applyAlignment="0" applyProtection="0"/>
    <xf numFmtId="0" fontId="52" fillId="0" borderId="396" applyNumberFormat="0" applyFill="0" applyAlignment="0" applyProtection="0"/>
    <xf numFmtId="0" fontId="49" fillId="49" borderId="395" applyNumberFormat="0" applyAlignment="0" applyProtection="0"/>
    <xf numFmtId="0" fontId="21" fillId="0" borderId="397" applyNumberFormat="0" applyFill="0" applyAlignment="0" applyProtection="0"/>
    <xf numFmtId="4" fontId="21" fillId="0" borderId="397">
      <alignment horizontal="right" vertical="center"/>
    </xf>
    <xf numFmtId="0" fontId="21" fillId="0" borderId="397">
      <alignment horizontal="right" vertical="center"/>
    </xf>
    <xf numFmtId="0" fontId="45" fillId="36" borderId="393" applyNumberFormat="0" applyAlignment="0" applyProtection="0"/>
    <xf numFmtId="0" fontId="30" fillId="49" borderId="395" applyNumberFormat="0" applyAlignment="0" applyProtection="0"/>
    <xf numFmtId="0" fontId="32" fillId="49" borderId="393" applyNumberFormat="0" applyAlignment="0" applyProtection="0"/>
    <xf numFmtId="0" fontId="21" fillId="27" borderId="400">
      <alignment horizontal="left" vertical="center" wrapText="1" indent="2"/>
    </xf>
    <xf numFmtId="0" fontId="33" fillId="49" borderId="393" applyNumberFormat="0" applyAlignment="0" applyProtection="0"/>
    <xf numFmtId="0" fontId="33" fillId="49" borderId="393" applyNumberFormat="0" applyAlignment="0" applyProtection="0"/>
    <xf numFmtId="4" fontId="18" fillId="27" borderId="398">
      <alignment horizontal="right" vertical="center"/>
    </xf>
    <xf numFmtId="0" fontId="18" fillId="27" borderId="398">
      <alignment horizontal="right" vertical="center"/>
    </xf>
    <xf numFmtId="0" fontId="18" fillId="27" borderId="397">
      <alignment horizontal="right" vertical="center"/>
    </xf>
    <xf numFmtId="4" fontId="23" fillId="25" borderId="397">
      <alignment horizontal="right" vertical="center"/>
    </xf>
    <xf numFmtId="0" fontId="36" fillId="36" borderId="393" applyNumberFormat="0" applyAlignment="0" applyProtection="0"/>
    <xf numFmtId="0" fontId="37" fillId="0" borderId="396" applyNumberFormat="0" applyFill="0" applyAlignment="0" applyProtection="0"/>
    <xf numFmtId="0" fontId="52" fillId="0" borderId="396" applyNumberFormat="0" applyFill="0" applyAlignment="0" applyProtection="0"/>
    <xf numFmtId="0" fontId="27" fillId="52" borderId="394" applyNumberFormat="0" applyFont="0" applyAlignment="0" applyProtection="0"/>
    <xf numFmtId="0" fontId="45" fillId="36" borderId="393" applyNumberFormat="0" applyAlignment="0" applyProtection="0"/>
    <xf numFmtId="49" fontId="20" fillId="0" borderId="397" applyNumberFormat="0" applyFill="0" applyBorder="0" applyProtection="0">
      <alignment horizontal="left" vertical="center"/>
    </xf>
    <xf numFmtId="0" fontId="21" fillId="27" borderId="400">
      <alignment horizontal="left" vertical="center" wrapText="1" indent="2"/>
    </xf>
    <xf numFmtId="0" fontId="33" fillId="49" borderId="393" applyNumberFormat="0" applyAlignment="0" applyProtection="0"/>
    <xf numFmtId="0" fontId="21" fillId="0" borderId="400">
      <alignment horizontal="left" vertical="center" wrapText="1" indent="2"/>
    </xf>
    <xf numFmtId="0" fontId="27" fillId="52" borderId="394" applyNumberFormat="0" applyFont="0" applyAlignment="0" applyProtection="0"/>
    <xf numFmtId="0" fontId="19" fillId="52" borderId="394" applyNumberFormat="0" applyFont="0" applyAlignment="0" applyProtection="0"/>
    <xf numFmtId="0" fontId="49" fillId="49" borderId="395" applyNumberFormat="0" applyAlignment="0" applyProtection="0"/>
    <xf numFmtId="0" fontId="52" fillId="0" borderId="396" applyNumberFormat="0" applyFill="0" applyAlignment="0" applyProtection="0"/>
    <xf numFmtId="4" fontId="21" fillId="26" borderId="397"/>
    <xf numFmtId="0" fontId="18" fillId="27" borderId="397">
      <alignment horizontal="right" vertical="center"/>
    </xf>
    <xf numFmtId="0" fontId="52" fillId="0" borderId="396" applyNumberFormat="0" applyFill="0" applyAlignment="0" applyProtection="0"/>
    <xf numFmtId="4" fontId="18" fillId="27" borderId="399">
      <alignment horizontal="right" vertical="center"/>
    </xf>
    <xf numFmtId="0" fontId="32" fillId="49" borderId="393" applyNumberFormat="0" applyAlignment="0" applyProtection="0"/>
    <xf numFmtId="0" fontId="18" fillId="27" borderId="398">
      <alignment horizontal="right" vertical="center"/>
    </xf>
    <xf numFmtId="0" fontId="33" fillId="49" borderId="393" applyNumberFormat="0" applyAlignment="0" applyProtection="0"/>
    <xf numFmtId="0" fontId="37" fillId="0" borderId="396" applyNumberFormat="0" applyFill="0" applyAlignment="0" applyProtection="0"/>
    <xf numFmtId="0" fontId="27" fillId="52" borderId="394" applyNumberFormat="0" applyFont="0" applyAlignment="0" applyProtection="0"/>
    <xf numFmtId="4" fontId="18" fillId="27" borderId="398">
      <alignment horizontal="right" vertical="center"/>
    </xf>
    <xf numFmtId="0" fontId="21" fillId="27" borderId="400">
      <alignment horizontal="left" vertical="center" wrapText="1" indent="2"/>
    </xf>
    <xf numFmtId="0" fontId="21" fillId="26" borderId="397"/>
    <xf numFmtId="167" fontId="21" fillId="53" borderId="397" applyNumberFormat="0" applyFont="0" applyBorder="0" applyAlignment="0" applyProtection="0">
      <alignment horizontal="right" vertical="center"/>
    </xf>
    <xf numFmtId="0" fontId="21" fillId="0" borderId="397" applyNumberFormat="0" applyFill="0" applyAlignment="0" applyProtection="0"/>
    <xf numFmtId="4" fontId="21" fillId="0" borderId="397" applyFill="0" applyBorder="0" applyProtection="0">
      <alignment horizontal="right" vertical="center"/>
    </xf>
    <xf numFmtId="4" fontId="18" fillId="25" borderId="397">
      <alignment horizontal="right" vertical="center"/>
    </xf>
    <xf numFmtId="0" fontId="37" fillId="0" borderId="396" applyNumberFormat="0" applyFill="0" applyAlignment="0" applyProtection="0"/>
    <xf numFmtId="49" fontId="20" fillId="0" borderId="397" applyNumberFormat="0" applyFill="0" applyBorder="0" applyProtection="0">
      <alignment horizontal="left" vertical="center"/>
    </xf>
    <xf numFmtId="49" fontId="21" fillId="0" borderId="398" applyNumberFormat="0" applyFont="0" applyFill="0" applyBorder="0" applyProtection="0">
      <alignment horizontal="left" vertical="center" indent="5"/>
    </xf>
    <xf numFmtId="0" fontId="21" fillId="25" borderId="398">
      <alignment horizontal="left" vertical="center"/>
    </xf>
    <xf numFmtId="0" fontId="33" fillId="49" borderId="393" applyNumberFormat="0" applyAlignment="0" applyProtection="0"/>
    <xf numFmtId="4" fontId="18" fillId="27" borderId="399">
      <alignment horizontal="right" vertical="center"/>
    </xf>
    <xf numFmtId="0" fontId="45" fillId="36" borderId="393" applyNumberFormat="0" applyAlignment="0" applyProtection="0"/>
    <xf numFmtId="0" fontId="45" fillId="36" borderId="393" applyNumberFormat="0" applyAlignment="0" applyProtection="0"/>
    <xf numFmtId="0" fontId="27" fillId="52" borderId="394" applyNumberFormat="0" applyFont="0" applyAlignment="0" applyProtection="0"/>
    <xf numFmtId="0" fontId="49" fillId="49" borderId="395" applyNumberFormat="0" applyAlignment="0" applyProtection="0"/>
    <xf numFmtId="0" fontId="52" fillId="0" borderId="396" applyNumberFormat="0" applyFill="0" applyAlignment="0" applyProtection="0"/>
    <xf numFmtId="0" fontId="18" fillId="27" borderId="397">
      <alignment horizontal="right" vertical="center"/>
    </xf>
    <xf numFmtId="0" fontId="19" fillId="52" borderId="394" applyNumberFormat="0" applyFont="0" applyAlignment="0" applyProtection="0"/>
    <xf numFmtId="4" fontId="21" fillId="0" borderId="397">
      <alignment horizontal="right" vertical="center"/>
    </xf>
    <xf numFmtId="0" fontId="52" fillId="0" borderId="396" applyNumberFormat="0" applyFill="0" applyAlignment="0" applyProtection="0"/>
    <xf numFmtId="0" fontId="18" fillId="27" borderId="397">
      <alignment horizontal="right" vertical="center"/>
    </xf>
    <xf numFmtId="0" fontId="18" fillId="27" borderId="397">
      <alignment horizontal="right" vertical="center"/>
    </xf>
    <xf numFmtId="4" fontId="23" fillId="25" borderId="397">
      <alignment horizontal="right" vertical="center"/>
    </xf>
    <xf numFmtId="0" fontId="18" fillId="25" borderId="397">
      <alignment horizontal="right" vertical="center"/>
    </xf>
    <xf numFmtId="4" fontId="18" fillId="25" borderId="397">
      <alignment horizontal="right" vertical="center"/>
    </xf>
    <xf numFmtId="0" fontId="23" fillId="25" borderId="397">
      <alignment horizontal="right" vertical="center"/>
    </xf>
    <xf numFmtId="4" fontId="23" fillId="25" borderId="397">
      <alignment horizontal="right" vertical="center"/>
    </xf>
    <xf numFmtId="0" fontId="18" fillId="27" borderId="397">
      <alignment horizontal="right" vertical="center"/>
    </xf>
    <xf numFmtId="4" fontId="18" fillId="27" borderId="397">
      <alignment horizontal="right" vertical="center"/>
    </xf>
    <xf numFmtId="0" fontId="18" fillId="27" borderId="397">
      <alignment horizontal="right" vertical="center"/>
    </xf>
    <xf numFmtId="4" fontId="18" fillId="27" borderId="397">
      <alignment horizontal="right" vertical="center"/>
    </xf>
    <xf numFmtId="0" fontId="18" fillId="27" borderId="398">
      <alignment horizontal="right" vertical="center"/>
    </xf>
    <xf numFmtId="4" fontId="18" fillId="27" borderId="398">
      <alignment horizontal="right" vertical="center"/>
    </xf>
    <xf numFmtId="0" fontId="18" fillId="27" borderId="399">
      <alignment horizontal="right" vertical="center"/>
    </xf>
    <xf numFmtId="4" fontId="18" fillId="27" borderId="399">
      <alignment horizontal="right" vertical="center"/>
    </xf>
    <xf numFmtId="0" fontId="33" fillId="49" borderId="393" applyNumberFormat="0" applyAlignment="0" applyProtection="0"/>
    <xf numFmtId="0" fontId="21" fillId="27" borderId="400">
      <alignment horizontal="left" vertical="center" wrapText="1" indent="2"/>
    </xf>
    <xf numFmtId="0" fontId="21" fillId="0" borderId="400">
      <alignment horizontal="left" vertical="center" wrapText="1" indent="2"/>
    </xf>
    <xf numFmtId="0" fontId="21" fillId="25" borderId="398">
      <alignment horizontal="left" vertical="center"/>
    </xf>
    <xf numFmtId="0" fontId="45" fillId="36" borderId="393" applyNumberFormat="0" applyAlignment="0" applyProtection="0"/>
    <xf numFmtId="0" fontId="21" fillId="0" borderId="397">
      <alignment horizontal="right" vertical="center"/>
    </xf>
    <xf numFmtId="4" fontId="21" fillId="0" borderId="397">
      <alignment horizontal="right" vertical="center"/>
    </xf>
    <xf numFmtId="0" fontId="21" fillId="0" borderId="397" applyNumberFormat="0" applyFill="0" applyAlignment="0" applyProtection="0"/>
    <xf numFmtId="0" fontId="49" fillId="49" borderId="395" applyNumberFormat="0" applyAlignment="0" applyProtection="0"/>
    <xf numFmtId="167" fontId="21" fillId="53" borderId="397" applyNumberFormat="0" applyFont="0" applyBorder="0" applyAlignment="0" applyProtection="0">
      <alignment horizontal="right" vertical="center"/>
    </xf>
    <xf numFmtId="0" fontId="21" fillId="26" borderId="397"/>
    <xf numFmtId="4" fontId="21" fillId="26" borderId="397"/>
    <xf numFmtId="0" fontId="52" fillId="0" borderId="396" applyNumberFormat="0" applyFill="0" applyAlignment="0" applyProtection="0"/>
    <xf numFmtId="0" fontId="19" fillId="52" borderId="394" applyNumberFormat="0" applyFont="0" applyAlignment="0" applyProtection="0"/>
    <xf numFmtId="0" fontId="27" fillId="52" borderId="394" applyNumberFormat="0" applyFont="0" applyAlignment="0" applyProtection="0"/>
    <xf numFmtId="0" fontId="21" fillId="0" borderId="397" applyNumberFormat="0" applyFill="0" applyAlignment="0" applyProtection="0"/>
    <xf numFmtId="0" fontId="37" fillId="0" borderId="396" applyNumberFormat="0" applyFill="0" applyAlignment="0" applyProtection="0"/>
    <xf numFmtId="0" fontId="52" fillId="0" borderId="396" applyNumberFormat="0" applyFill="0" applyAlignment="0" applyProtection="0"/>
    <xf numFmtId="0" fontId="36" fillId="36" borderId="393" applyNumberFormat="0" applyAlignment="0" applyProtection="0"/>
    <xf numFmtId="0" fontId="33" fillId="49" borderId="393" applyNumberFormat="0" applyAlignment="0" applyProtection="0"/>
    <xf numFmtId="4" fontId="23" fillId="25" borderId="397">
      <alignment horizontal="right" vertical="center"/>
    </xf>
    <xf numFmtId="0" fontId="18" fillId="25" borderId="397">
      <alignment horizontal="right" vertical="center"/>
    </xf>
    <xf numFmtId="167" fontId="21" fillId="53" borderId="397" applyNumberFormat="0" applyFont="0" applyBorder="0" applyAlignment="0" applyProtection="0">
      <alignment horizontal="right" vertical="center"/>
    </xf>
    <xf numFmtId="0" fontId="37" fillId="0" borderId="396" applyNumberFormat="0" applyFill="0" applyAlignment="0" applyProtection="0"/>
    <xf numFmtId="49" fontId="21" fillId="0" borderId="397" applyNumberFormat="0" applyFont="0" applyFill="0" applyBorder="0" applyProtection="0">
      <alignment horizontal="left" vertical="center" indent="2"/>
    </xf>
    <xf numFmtId="49" fontId="21" fillId="0" borderId="398" applyNumberFormat="0" applyFont="0" applyFill="0" applyBorder="0" applyProtection="0">
      <alignment horizontal="left" vertical="center" indent="5"/>
    </xf>
    <xf numFmtId="49" fontId="21" fillId="0" borderId="397" applyNumberFormat="0" applyFont="0" applyFill="0" applyBorder="0" applyProtection="0">
      <alignment horizontal="left" vertical="center" indent="2"/>
    </xf>
    <xf numFmtId="4" fontId="21" fillId="0" borderId="397" applyFill="0" applyBorder="0" applyProtection="0">
      <alignment horizontal="right" vertical="center"/>
    </xf>
    <xf numFmtId="49" fontId="20" fillId="0" borderId="397" applyNumberFormat="0" applyFill="0" applyBorder="0" applyProtection="0">
      <alignment horizontal="left" vertical="center"/>
    </xf>
    <xf numFmtId="0" fontId="21" fillId="0" borderId="400">
      <alignment horizontal="left" vertical="center" wrapText="1" indent="2"/>
    </xf>
    <xf numFmtId="0" fontId="49" fillId="49" borderId="395" applyNumberFormat="0" applyAlignment="0" applyProtection="0"/>
    <xf numFmtId="0" fontId="18" fillId="27" borderId="399">
      <alignment horizontal="right" vertical="center"/>
    </xf>
    <xf numFmtId="0" fontId="36" fillId="36" borderId="393" applyNumberFormat="0" applyAlignment="0" applyProtection="0"/>
    <xf numFmtId="0" fontId="18" fillId="27" borderId="399">
      <alignment horizontal="right" vertical="center"/>
    </xf>
    <xf numFmtId="4" fontId="18" fillId="27" borderId="397">
      <alignment horizontal="right" vertical="center"/>
    </xf>
    <xf numFmtId="0" fontId="18" fillId="27" borderId="397">
      <alignment horizontal="right" vertical="center"/>
    </xf>
    <xf numFmtId="0" fontId="30" fillId="49" borderId="395" applyNumberFormat="0" applyAlignment="0" applyProtection="0"/>
    <xf numFmtId="0" fontId="32" fillId="49" borderId="393" applyNumberFormat="0" applyAlignment="0" applyProtection="0"/>
    <xf numFmtId="0" fontId="37" fillId="0" borderId="396" applyNumberFormat="0" applyFill="0" applyAlignment="0" applyProtection="0"/>
    <xf numFmtId="0" fontId="21" fillId="26" borderId="397"/>
    <xf numFmtId="4" fontId="21" fillId="26" borderId="397"/>
    <xf numFmtId="4" fontId="18" fillId="27" borderId="397">
      <alignment horizontal="right" vertical="center"/>
    </xf>
    <xf numFmtId="0" fontId="23" fillId="25" borderId="397">
      <alignment horizontal="right" vertical="center"/>
    </xf>
    <xf numFmtId="0" fontId="36" fillId="36" borderId="393" applyNumberFormat="0" applyAlignment="0" applyProtection="0"/>
    <xf numFmtId="0" fontId="33" fillId="49" borderId="393" applyNumberFormat="0" applyAlignment="0" applyProtection="0"/>
    <xf numFmtId="4" fontId="21" fillId="0" borderId="397">
      <alignment horizontal="right" vertical="center"/>
    </xf>
    <xf numFmtId="0" fontId="21" fillId="27" borderId="400">
      <alignment horizontal="left" vertical="center" wrapText="1" indent="2"/>
    </xf>
    <xf numFmtId="0" fontId="21" fillId="0" borderId="400">
      <alignment horizontal="left" vertical="center" wrapText="1" indent="2"/>
    </xf>
    <xf numFmtId="0" fontId="49" fillId="49" borderId="395" applyNumberFormat="0" applyAlignment="0" applyProtection="0"/>
    <xf numFmtId="0" fontId="45" fillId="36" borderId="393" applyNumberFormat="0" applyAlignment="0" applyProtection="0"/>
    <xf numFmtId="0" fontId="32" fillId="49" borderId="393" applyNumberFormat="0" applyAlignment="0" applyProtection="0"/>
    <xf numFmtId="0" fontId="30" fillId="49" borderId="395" applyNumberFormat="0" applyAlignment="0" applyProtection="0"/>
    <xf numFmtId="0" fontId="18" fillId="27" borderId="399">
      <alignment horizontal="right" vertical="center"/>
    </xf>
    <xf numFmtId="0" fontId="23" fillId="25" borderId="397">
      <alignment horizontal="right" vertical="center"/>
    </xf>
    <xf numFmtId="4" fontId="18" fillId="25" borderId="397">
      <alignment horizontal="right" vertical="center"/>
    </xf>
    <xf numFmtId="4" fontId="18" fillId="27" borderId="397">
      <alignment horizontal="right" vertical="center"/>
    </xf>
    <xf numFmtId="49" fontId="21" fillId="0" borderId="398" applyNumberFormat="0" applyFont="0" applyFill="0" applyBorder="0" applyProtection="0">
      <alignment horizontal="left" vertical="center" indent="5"/>
    </xf>
    <xf numFmtId="4" fontId="21" fillId="0" borderId="397" applyFill="0" applyBorder="0" applyProtection="0">
      <alignment horizontal="right" vertical="center"/>
    </xf>
    <xf numFmtId="4" fontId="18" fillId="25" borderId="397">
      <alignment horizontal="right" vertical="center"/>
    </xf>
    <xf numFmtId="4" fontId="18" fillId="25" borderId="397">
      <alignment horizontal="right" vertical="center"/>
    </xf>
    <xf numFmtId="0" fontId="45" fillId="36" borderId="393" applyNumberFormat="0" applyAlignment="0" applyProtection="0"/>
    <xf numFmtId="0" fontId="36" fillId="36" borderId="393" applyNumberFormat="0" applyAlignment="0" applyProtection="0"/>
    <xf numFmtId="0" fontId="32" fillId="49" borderId="393" applyNumberFormat="0" applyAlignment="0" applyProtection="0"/>
    <xf numFmtId="0" fontId="21" fillId="27" borderId="400">
      <alignment horizontal="left" vertical="center" wrapText="1" indent="2"/>
    </xf>
    <xf numFmtId="0" fontId="21" fillId="0" borderId="400">
      <alignment horizontal="left" vertical="center" wrapText="1" indent="2"/>
    </xf>
    <xf numFmtId="0" fontId="21" fillId="27" borderId="400">
      <alignment horizontal="left" vertical="center" wrapText="1" indent="2"/>
    </xf>
    <xf numFmtId="0" fontId="21" fillId="0" borderId="400">
      <alignment horizontal="left" vertical="center" wrapText="1" indent="2"/>
    </xf>
    <xf numFmtId="0" fontId="30" fillId="49" borderId="395" applyNumberFormat="0" applyAlignment="0" applyProtection="0"/>
    <xf numFmtId="0" fontId="32" fillId="49" borderId="393" applyNumberFormat="0" applyAlignment="0" applyProtection="0"/>
    <xf numFmtId="0" fontId="33" fillId="49" borderId="393" applyNumberFormat="0" applyAlignment="0" applyProtection="0"/>
    <xf numFmtId="0" fontId="36" fillId="36" borderId="393" applyNumberFormat="0" applyAlignment="0" applyProtection="0"/>
    <xf numFmtId="0" fontId="37" fillId="0" borderId="396" applyNumberFormat="0" applyFill="0" applyAlignment="0" applyProtection="0"/>
    <xf numFmtId="0" fontId="45" fillId="36" borderId="393" applyNumberFormat="0" applyAlignment="0" applyProtection="0"/>
    <xf numFmtId="0" fontId="27" fillId="52" borderId="394" applyNumberFormat="0" applyFont="0" applyAlignment="0" applyProtection="0"/>
    <xf numFmtId="0" fontId="19" fillId="52" borderId="394" applyNumberFormat="0" applyFont="0" applyAlignment="0" applyProtection="0"/>
    <xf numFmtId="0" fontId="49" fillId="49" borderId="395" applyNumberFormat="0" applyAlignment="0" applyProtection="0"/>
    <xf numFmtId="0" fontId="52" fillId="0" borderId="396" applyNumberFormat="0" applyFill="0" applyAlignment="0" applyProtection="0"/>
    <xf numFmtId="0" fontId="33" fillId="49" borderId="393" applyNumberFormat="0" applyAlignment="0" applyProtection="0"/>
    <xf numFmtId="0" fontId="45" fillId="36" borderId="393" applyNumberFormat="0" applyAlignment="0" applyProtection="0"/>
    <xf numFmtId="0" fontId="27" fillId="52" borderId="394" applyNumberFormat="0" applyFont="0" applyAlignment="0" applyProtection="0"/>
    <xf numFmtId="0" fontId="49" fillId="49" borderId="395" applyNumberFormat="0" applyAlignment="0" applyProtection="0"/>
    <xf numFmtId="0" fontId="52" fillId="0" borderId="396" applyNumberFormat="0" applyFill="0" applyAlignment="0" applyProtection="0"/>
    <xf numFmtId="0" fontId="18" fillId="27" borderId="399">
      <alignment horizontal="right" vertical="center"/>
    </xf>
    <xf numFmtId="4" fontId="18" fillId="27" borderId="399">
      <alignment horizontal="right" vertical="center"/>
    </xf>
    <xf numFmtId="0" fontId="33" fillId="49" borderId="393" applyNumberFormat="0" applyAlignment="0" applyProtection="0"/>
    <xf numFmtId="0" fontId="21" fillId="27" borderId="400">
      <alignment horizontal="left" vertical="center" wrapText="1" indent="2"/>
    </xf>
    <xf numFmtId="0" fontId="21" fillId="0" borderId="400">
      <alignment horizontal="left" vertical="center" wrapText="1" indent="2"/>
    </xf>
    <xf numFmtId="0" fontId="5" fillId="4" borderId="1" applyNumberFormat="0" applyAlignment="0" applyProtection="0"/>
    <xf numFmtId="0" fontId="45" fillId="36" borderId="393" applyNumberFormat="0" applyAlignment="0" applyProtection="0"/>
    <xf numFmtId="0" fontId="49" fillId="49" borderId="395" applyNumberFormat="0" applyAlignment="0" applyProtection="0"/>
    <xf numFmtId="0" fontId="52" fillId="0" borderId="396" applyNumberFormat="0" applyFill="0" applyAlignment="0" applyProtection="0"/>
    <xf numFmtId="0" fontId="6" fillId="0" borderId="0" applyNumberFormat="0" applyFill="0" applyBorder="0" applyAlignment="0" applyProtection="0"/>
    <xf numFmtId="0" fontId="30" fillId="49" borderId="395" applyNumberFormat="0" applyAlignment="0" applyProtection="0"/>
    <xf numFmtId="0" fontId="32" fillId="49" borderId="393" applyNumberFormat="0" applyAlignment="0" applyProtection="0"/>
    <xf numFmtId="0" fontId="37" fillId="0" borderId="396" applyNumberFormat="0" applyFill="0" applyAlignment="0" applyProtection="0"/>
    <xf numFmtId="49" fontId="21" fillId="0" borderId="397" applyNumberFormat="0" applyFont="0" applyFill="0" applyBorder="0" applyProtection="0">
      <alignment horizontal="left" vertical="center" indent="2"/>
    </xf>
    <xf numFmtId="0" fontId="18" fillId="25" borderId="397">
      <alignment horizontal="right" vertical="center"/>
    </xf>
    <xf numFmtId="4" fontId="18" fillId="25" borderId="397">
      <alignment horizontal="right" vertical="center"/>
    </xf>
    <xf numFmtId="0" fontId="23" fillId="25" borderId="397">
      <alignment horizontal="right" vertical="center"/>
    </xf>
    <xf numFmtId="4" fontId="23" fillId="25" borderId="397">
      <alignment horizontal="right" vertical="center"/>
    </xf>
    <xf numFmtId="0" fontId="18" fillId="27" borderId="397">
      <alignment horizontal="right" vertical="center"/>
    </xf>
    <xf numFmtId="4" fontId="18" fillId="27" borderId="397">
      <alignment horizontal="right" vertical="center"/>
    </xf>
    <xf numFmtId="0" fontId="18" fillId="27" borderId="397">
      <alignment horizontal="right" vertical="center"/>
    </xf>
    <xf numFmtId="4" fontId="18" fillId="27" borderId="397">
      <alignment horizontal="right" vertical="center"/>
    </xf>
    <xf numFmtId="0" fontId="36" fillId="36" borderId="393" applyNumberFormat="0" applyAlignment="0" applyProtection="0"/>
    <xf numFmtId="0" fontId="21" fillId="0" borderId="397">
      <alignment horizontal="right" vertical="center"/>
    </xf>
    <xf numFmtId="4" fontId="21" fillId="0" borderId="397">
      <alignment horizontal="right" vertical="center"/>
    </xf>
    <xf numFmtId="4" fontId="21" fillId="0" borderId="397" applyFill="0" applyBorder="0" applyProtection="0">
      <alignment horizontal="right" vertical="center"/>
    </xf>
    <xf numFmtId="49" fontId="20" fillId="0" borderId="397" applyNumberFormat="0" applyFill="0" applyBorder="0" applyProtection="0">
      <alignment horizontal="left" vertical="center"/>
    </xf>
    <xf numFmtId="0" fontId="21" fillId="0" borderId="397" applyNumberFormat="0" applyFill="0" applyAlignment="0" applyProtection="0"/>
    <xf numFmtId="167" fontId="21" fillId="53" borderId="397" applyNumberFormat="0" applyFont="0" applyBorder="0" applyAlignment="0" applyProtection="0">
      <alignment horizontal="right" vertical="center"/>
    </xf>
    <xf numFmtId="0" fontId="21" fillId="26" borderId="397"/>
    <xf numFmtId="4" fontId="21" fillId="26" borderId="397"/>
    <xf numFmtId="4" fontId="18" fillId="27" borderId="397">
      <alignment horizontal="right" vertical="center"/>
    </xf>
    <xf numFmtId="0" fontId="21" fillId="26" borderId="397"/>
    <xf numFmtId="0" fontId="32" fillId="49" borderId="393" applyNumberFormat="0" applyAlignment="0" applyProtection="0"/>
    <xf numFmtId="0" fontId="18" fillId="25" borderId="397">
      <alignment horizontal="right" vertical="center"/>
    </xf>
    <xf numFmtId="0" fontId="21" fillId="0" borderId="397">
      <alignment horizontal="right" vertical="center"/>
    </xf>
    <xf numFmtId="0" fontId="52" fillId="0" borderId="396" applyNumberFormat="0" applyFill="0" applyAlignment="0" applyProtection="0"/>
    <xf numFmtId="0" fontId="21" fillId="25" borderId="398">
      <alignment horizontal="left" vertical="center"/>
    </xf>
    <xf numFmtId="0" fontId="45" fillId="36" borderId="393" applyNumberFormat="0" applyAlignment="0" applyProtection="0"/>
    <xf numFmtId="167" fontId="21" fillId="53" borderId="397" applyNumberFormat="0" applyFont="0" applyBorder="0" applyAlignment="0" applyProtection="0">
      <alignment horizontal="right" vertical="center"/>
    </xf>
    <xf numFmtId="0" fontId="27" fillId="52" borderId="394" applyNumberFormat="0" applyFont="0" applyAlignment="0" applyProtection="0"/>
    <xf numFmtId="0" fontId="21" fillId="0" borderId="400">
      <alignment horizontal="left" vertical="center" wrapText="1" indent="2"/>
    </xf>
    <xf numFmtId="4" fontId="21" fillId="26" borderId="397"/>
    <xf numFmtId="49" fontId="20" fillId="0" borderId="397" applyNumberFormat="0" applyFill="0" applyBorder="0" applyProtection="0">
      <alignment horizontal="left" vertical="center"/>
    </xf>
    <xf numFmtId="0" fontId="21" fillId="0" borderId="397">
      <alignment horizontal="right" vertical="center"/>
    </xf>
    <xf numFmtId="4" fontId="18" fillId="27" borderId="399">
      <alignment horizontal="right" vertical="center"/>
    </xf>
    <xf numFmtId="4" fontId="18" fillId="27" borderId="397">
      <alignment horizontal="right" vertical="center"/>
    </xf>
    <xf numFmtId="4" fontId="18" fillId="27" borderId="397">
      <alignment horizontal="right" vertical="center"/>
    </xf>
    <xf numFmtId="0" fontId="23" fillId="25" borderId="397">
      <alignment horizontal="right" vertical="center"/>
    </xf>
    <xf numFmtId="0" fontId="18" fillId="25" borderId="397">
      <alignment horizontal="right" vertical="center"/>
    </xf>
    <xf numFmtId="49" fontId="21" fillId="0" borderId="397" applyNumberFormat="0" applyFont="0" applyFill="0" applyBorder="0" applyProtection="0">
      <alignment horizontal="left" vertical="center" indent="2"/>
    </xf>
    <xf numFmtId="0" fontId="45" fillId="36" borderId="393" applyNumberFormat="0" applyAlignment="0" applyProtection="0"/>
    <xf numFmtId="0" fontId="30" fillId="49" borderId="395" applyNumberFormat="0" applyAlignment="0" applyProtection="0"/>
    <xf numFmtId="49" fontId="21" fillId="0" borderId="397" applyNumberFormat="0" applyFont="0" applyFill="0" applyBorder="0" applyProtection="0">
      <alignment horizontal="left" vertical="center" indent="2"/>
    </xf>
    <xf numFmtId="0" fontId="36" fillId="36" borderId="393" applyNumberFormat="0" applyAlignment="0" applyProtection="0"/>
    <xf numFmtId="4" fontId="21" fillId="0" borderId="397" applyFill="0" applyBorder="0" applyProtection="0">
      <alignment horizontal="right" vertical="center"/>
    </xf>
    <xf numFmtId="0" fontId="33" fillId="49" borderId="393" applyNumberFormat="0" applyAlignment="0" applyProtection="0"/>
    <xf numFmtId="0" fontId="52" fillId="0" borderId="396" applyNumberFormat="0" applyFill="0" applyAlignment="0" applyProtection="0"/>
    <xf numFmtId="0" fontId="49" fillId="49" borderId="395" applyNumberFormat="0" applyAlignment="0" applyProtection="0"/>
    <xf numFmtId="0" fontId="21" fillId="0" borderId="397" applyNumberFormat="0" applyFill="0" applyAlignment="0" applyProtection="0"/>
    <xf numFmtId="4" fontId="21" fillId="0" borderId="397">
      <alignment horizontal="right" vertical="center"/>
    </xf>
    <xf numFmtId="0" fontId="21" fillId="0" borderId="397">
      <alignment horizontal="right" vertical="center"/>
    </xf>
    <xf numFmtId="0" fontId="45" fillId="36" borderId="393" applyNumberFormat="0" applyAlignment="0" applyProtection="0"/>
    <xf numFmtId="0" fontId="30" fillId="49" borderId="395" applyNumberFormat="0" applyAlignment="0" applyProtection="0"/>
    <xf numFmtId="0" fontId="32" fillId="49" borderId="393" applyNumberFormat="0" applyAlignment="0" applyProtection="0"/>
    <xf numFmtId="0" fontId="21" fillId="27" borderId="400">
      <alignment horizontal="left" vertical="center" wrapText="1" indent="2"/>
    </xf>
    <xf numFmtId="0" fontId="33" fillId="49" borderId="393" applyNumberFormat="0" applyAlignment="0" applyProtection="0"/>
    <xf numFmtId="0" fontId="33" fillId="49" borderId="393" applyNumberFormat="0" applyAlignment="0" applyProtection="0"/>
    <xf numFmtId="4" fontId="18" fillId="27" borderId="398">
      <alignment horizontal="right" vertical="center"/>
    </xf>
    <xf numFmtId="0" fontId="18" fillId="27" borderId="398">
      <alignment horizontal="right" vertical="center"/>
    </xf>
    <xf numFmtId="0" fontId="18" fillId="27" borderId="397">
      <alignment horizontal="right" vertical="center"/>
    </xf>
    <xf numFmtId="4" fontId="23" fillId="25" borderId="397">
      <alignment horizontal="right" vertical="center"/>
    </xf>
    <xf numFmtId="0" fontId="36" fillId="36" borderId="393" applyNumberFormat="0" applyAlignment="0" applyProtection="0"/>
    <xf numFmtId="0" fontId="37" fillId="0" borderId="396" applyNumberFormat="0" applyFill="0" applyAlignment="0" applyProtection="0"/>
    <xf numFmtId="0" fontId="52" fillId="0" borderId="396" applyNumberFormat="0" applyFill="0" applyAlignment="0" applyProtection="0"/>
    <xf numFmtId="0" fontId="27" fillId="52" borderId="394" applyNumberFormat="0" applyFont="0" applyAlignment="0" applyProtection="0"/>
    <xf numFmtId="0" fontId="45" fillId="36" borderId="393" applyNumberFormat="0" applyAlignment="0" applyProtection="0"/>
    <xf numFmtId="49" fontId="20" fillId="0" borderId="397" applyNumberFormat="0" applyFill="0" applyBorder="0" applyProtection="0">
      <alignment horizontal="left" vertical="center"/>
    </xf>
    <xf numFmtId="0" fontId="21" fillId="27" borderId="400">
      <alignment horizontal="left" vertical="center" wrapText="1" indent="2"/>
    </xf>
    <xf numFmtId="0" fontId="33" fillId="49" borderId="393" applyNumberFormat="0" applyAlignment="0" applyProtection="0"/>
    <xf numFmtId="0" fontId="21" fillId="0" borderId="400">
      <alignment horizontal="left" vertical="center" wrapText="1" indent="2"/>
    </xf>
    <xf numFmtId="0" fontId="27" fillId="52" borderId="394" applyNumberFormat="0" applyFont="0" applyAlignment="0" applyProtection="0"/>
    <xf numFmtId="0" fontId="19" fillId="52" borderId="394" applyNumberFormat="0" applyFont="0" applyAlignment="0" applyProtection="0"/>
    <xf numFmtId="0" fontId="49" fillId="49" borderId="395" applyNumberFormat="0" applyAlignment="0" applyProtection="0"/>
    <xf numFmtId="0" fontId="52" fillId="0" borderId="396" applyNumberFormat="0" applyFill="0" applyAlignment="0" applyProtection="0"/>
    <xf numFmtId="4" fontId="21" fillId="26" borderId="397"/>
    <xf numFmtId="0" fontId="18" fillId="27" borderId="397">
      <alignment horizontal="right" vertical="center"/>
    </xf>
    <xf numFmtId="0" fontId="52" fillId="0" borderId="396" applyNumberFormat="0" applyFill="0" applyAlignment="0" applyProtection="0"/>
    <xf numFmtId="4" fontId="18" fillId="27" borderId="399">
      <alignment horizontal="right" vertical="center"/>
    </xf>
    <xf numFmtId="0" fontId="32" fillId="49" borderId="393" applyNumberFormat="0" applyAlignment="0" applyProtection="0"/>
    <xf numFmtId="0" fontId="18" fillId="27" borderId="398">
      <alignment horizontal="right" vertical="center"/>
    </xf>
    <xf numFmtId="0" fontId="33" fillId="49" borderId="393" applyNumberFormat="0" applyAlignment="0" applyProtection="0"/>
    <xf numFmtId="0" fontId="37" fillId="0" borderId="396" applyNumberFormat="0" applyFill="0" applyAlignment="0" applyProtection="0"/>
    <xf numFmtId="0" fontId="27" fillId="52" borderId="394" applyNumberFormat="0" applyFont="0" applyAlignment="0" applyProtection="0"/>
    <xf numFmtId="4" fontId="18" fillId="27" borderId="398">
      <alignment horizontal="right" vertical="center"/>
    </xf>
    <xf numFmtId="0" fontId="21" fillId="27" borderId="400">
      <alignment horizontal="left" vertical="center" wrapText="1" indent="2"/>
    </xf>
    <xf numFmtId="0" fontId="21" fillId="26" borderId="397"/>
    <xf numFmtId="167" fontId="21" fillId="53" borderId="397" applyNumberFormat="0" applyFont="0" applyBorder="0" applyAlignment="0" applyProtection="0">
      <alignment horizontal="right" vertical="center"/>
    </xf>
    <xf numFmtId="0" fontId="21" fillId="0" borderId="397" applyNumberFormat="0" applyFill="0" applyAlignment="0" applyProtection="0"/>
    <xf numFmtId="4" fontId="21" fillId="0" borderId="397" applyFill="0" applyBorder="0" applyProtection="0">
      <alignment horizontal="right" vertical="center"/>
    </xf>
    <xf numFmtId="4" fontId="18" fillId="25" borderId="397">
      <alignment horizontal="right" vertical="center"/>
    </xf>
    <xf numFmtId="0" fontId="37" fillId="0" borderId="396" applyNumberFormat="0" applyFill="0" applyAlignment="0" applyProtection="0"/>
    <xf numFmtId="49" fontId="20" fillId="0" borderId="397" applyNumberFormat="0" applyFill="0" applyBorder="0" applyProtection="0">
      <alignment horizontal="left" vertical="center"/>
    </xf>
    <xf numFmtId="49" fontId="21" fillId="0" borderId="398" applyNumberFormat="0" applyFont="0" applyFill="0" applyBorder="0" applyProtection="0">
      <alignment horizontal="left" vertical="center" indent="5"/>
    </xf>
    <xf numFmtId="0" fontId="21" fillId="25" borderId="398">
      <alignment horizontal="left" vertical="center"/>
    </xf>
    <xf numFmtId="0" fontId="33" fillId="49" borderId="393" applyNumberFormat="0" applyAlignment="0" applyProtection="0"/>
    <xf numFmtId="4" fontId="18" fillId="27" borderId="399">
      <alignment horizontal="right" vertical="center"/>
    </xf>
    <xf numFmtId="0" fontId="45" fillId="36" borderId="393" applyNumberFormat="0" applyAlignment="0" applyProtection="0"/>
    <xf numFmtId="0" fontId="45" fillId="36" borderId="393" applyNumberFormat="0" applyAlignment="0" applyProtection="0"/>
    <xf numFmtId="0" fontId="27" fillId="52" borderId="394" applyNumberFormat="0" applyFont="0" applyAlignment="0" applyProtection="0"/>
    <xf numFmtId="0" fontId="49" fillId="49" borderId="395" applyNumberFormat="0" applyAlignment="0" applyProtection="0"/>
    <xf numFmtId="0" fontId="52" fillId="0" borderId="396" applyNumberFormat="0" applyFill="0" applyAlignment="0" applyProtection="0"/>
    <xf numFmtId="0" fontId="18" fillId="27" borderId="397">
      <alignment horizontal="right" vertical="center"/>
    </xf>
    <xf numFmtId="0" fontId="19" fillId="52" borderId="394" applyNumberFormat="0" applyFont="0" applyAlignment="0" applyProtection="0"/>
    <xf numFmtId="4" fontId="21" fillId="0" borderId="397">
      <alignment horizontal="right" vertical="center"/>
    </xf>
    <xf numFmtId="0" fontId="52" fillId="0" borderId="396" applyNumberFormat="0" applyFill="0" applyAlignment="0" applyProtection="0"/>
    <xf numFmtId="0" fontId="18" fillId="27" borderId="397">
      <alignment horizontal="right" vertical="center"/>
    </xf>
    <xf numFmtId="0" fontId="18" fillId="27" borderId="397">
      <alignment horizontal="right" vertical="center"/>
    </xf>
    <xf numFmtId="4" fontId="23" fillId="25" borderId="397">
      <alignment horizontal="right" vertical="center"/>
    </xf>
    <xf numFmtId="0" fontId="18" fillId="25" borderId="397">
      <alignment horizontal="right" vertical="center"/>
    </xf>
    <xf numFmtId="4" fontId="18" fillId="25" borderId="397">
      <alignment horizontal="right" vertical="center"/>
    </xf>
    <xf numFmtId="0" fontId="23" fillId="25" borderId="397">
      <alignment horizontal="right" vertical="center"/>
    </xf>
    <xf numFmtId="4" fontId="23" fillId="25" borderId="397">
      <alignment horizontal="right" vertical="center"/>
    </xf>
    <xf numFmtId="0" fontId="18" fillId="27" borderId="397">
      <alignment horizontal="right" vertical="center"/>
    </xf>
    <xf numFmtId="4" fontId="18" fillId="27" borderId="397">
      <alignment horizontal="right" vertical="center"/>
    </xf>
    <xf numFmtId="0" fontId="18" fillId="27" borderId="397">
      <alignment horizontal="right" vertical="center"/>
    </xf>
    <xf numFmtId="4" fontId="18" fillId="27" borderId="397">
      <alignment horizontal="right" vertical="center"/>
    </xf>
    <xf numFmtId="0" fontId="18" fillId="27" borderId="398">
      <alignment horizontal="right" vertical="center"/>
    </xf>
    <xf numFmtId="4" fontId="18" fillId="27" borderId="398">
      <alignment horizontal="right" vertical="center"/>
    </xf>
    <xf numFmtId="0" fontId="18" fillId="27" borderId="399">
      <alignment horizontal="right" vertical="center"/>
    </xf>
    <xf numFmtId="4" fontId="18" fillId="27" borderId="399">
      <alignment horizontal="right" vertical="center"/>
    </xf>
    <xf numFmtId="0" fontId="33" fillId="49" borderId="393" applyNumberFormat="0" applyAlignment="0" applyProtection="0"/>
    <xf numFmtId="0" fontId="21" fillId="27" borderId="400">
      <alignment horizontal="left" vertical="center" wrapText="1" indent="2"/>
    </xf>
    <xf numFmtId="0" fontId="21" fillId="0" borderId="400">
      <alignment horizontal="left" vertical="center" wrapText="1" indent="2"/>
    </xf>
    <xf numFmtId="0" fontId="21" fillId="25" borderId="398">
      <alignment horizontal="left" vertical="center"/>
    </xf>
    <xf numFmtId="0" fontId="45" fillId="36" borderId="393" applyNumberFormat="0" applyAlignment="0" applyProtection="0"/>
    <xf numFmtId="0" fontId="21" fillId="0" borderId="397">
      <alignment horizontal="right" vertical="center"/>
    </xf>
    <xf numFmtId="4" fontId="21" fillId="0" borderId="397">
      <alignment horizontal="right" vertical="center"/>
    </xf>
    <xf numFmtId="0" fontId="21" fillId="0" borderId="397" applyNumberFormat="0" applyFill="0" applyAlignment="0" applyProtection="0"/>
    <xf numFmtId="0" fontId="49" fillId="49" borderId="395" applyNumberFormat="0" applyAlignment="0" applyProtection="0"/>
    <xf numFmtId="167" fontId="21" fillId="53" borderId="397" applyNumberFormat="0" applyFont="0" applyBorder="0" applyAlignment="0" applyProtection="0">
      <alignment horizontal="right" vertical="center"/>
    </xf>
    <xf numFmtId="0" fontId="21" fillId="26" borderId="397"/>
    <xf numFmtId="4" fontId="21" fillId="26" borderId="397"/>
    <xf numFmtId="0" fontId="52" fillId="0" borderId="396" applyNumberFormat="0" applyFill="0" applyAlignment="0" applyProtection="0"/>
    <xf numFmtId="0" fontId="19" fillId="52" borderId="394" applyNumberFormat="0" applyFont="0" applyAlignment="0" applyProtection="0"/>
    <xf numFmtId="0" fontId="27" fillId="52" borderId="394" applyNumberFormat="0" applyFont="0" applyAlignment="0" applyProtection="0"/>
    <xf numFmtId="0" fontId="21" fillId="0" borderId="397" applyNumberFormat="0" applyFill="0" applyAlignment="0" applyProtection="0"/>
    <xf numFmtId="0" fontId="37" fillId="0" borderId="396" applyNumberFormat="0" applyFill="0" applyAlignment="0" applyProtection="0"/>
    <xf numFmtId="0" fontId="52" fillId="0" borderId="396" applyNumberFormat="0" applyFill="0" applyAlignment="0" applyProtection="0"/>
    <xf numFmtId="0" fontId="36" fillId="36" borderId="393" applyNumberFormat="0" applyAlignment="0" applyProtection="0"/>
    <xf numFmtId="0" fontId="33" fillId="49" borderId="393" applyNumberFormat="0" applyAlignment="0" applyProtection="0"/>
    <xf numFmtId="4" fontId="23" fillId="25" borderId="397">
      <alignment horizontal="right" vertical="center"/>
    </xf>
    <xf numFmtId="0" fontId="18" fillId="25" borderId="397">
      <alignment horizontal="right" vertical="center"/>
    </xf>
    <xf numFmtId="167" fontId="21" fillId="53" borderId="397" applyNumberFormat="0" applyFont="0" applyBorder="0" applyAlignment="0" applyProtection="0">
      <alignment horizontal="right" vertical="center"/>
    </xf>
    <xf numFmtId="0" fontId="37" fillId="0" borderId="396" applyNumberFormat="0" applyFill="0" applyAlignment="0" applyProtection="0"/>
    <xf numFmtId="49" fontId="21" fillId="0" borderId="397" applyNumberFormat="0" applyFont="0" applyFill="0" applyBorder="0" applyProtection="0">
      <alignment horizontal="left" vertical="center" indent="2"/>
    </xf>
    <xf numFmtId="49" fontId="21" fillId="0" borderId="398" applyNumberFormat="0" applyFont="0" applyFill="0" applyBorder="0" applyProtection="0">
      <alignment horizontal="left" vertical="center" indent="5"/>
    </xf>
    <xf numFmtId="49" fontId="21" fillId="0" borderId="397" applyNumberFormat="0" applyFont="0" applyFill="0" applyBorder="0" applyProtection="0">
      <alignment horizontal="left" vertical="center" indent="2"/>
    </xf>
    <xf numFmtId="4" fontId="21" fillId="0" borderId="397" applyFill="0" applyBorder="0" applyProtection="0">
      <alignment horizontal="right" vertical="center"/>
    </xf>
    <xf numFmtId="49" fontId="20" fillId="0" borderId="397" applyNumberFormat="0" applyFill="0" applyBorder="0" applyProtection="0">
      <alignment horizontal="left" vertical="center"/>
    </xf>
    <xf numFmtId="0" fontId="21" fillId="0" borderId="400">
      <alignment horizontal="left" vertical="center" wrapText="1" indent="2"/>
    </xf>
    <xf numFmtId="0" fontId="49" fillId="49" borderId="395" applyNumberFormat="0" applyAlignment="0" applyProtection="0"/>
    <xf numFmtId="0" fontId="18" fillId="27" borderId="399">
      <alignment horizontal="right" vertical="center"/>
    </xf>
    <xf numFmtId="0" fontId="36" fillId="36" borderId="393" applyNumberFormat="0" applyAlignment="0" applyProtection="0"/>
    <xf numFmtId="0" fontId="18" fillId="27" borderId="399">
      <alignment horizontal="right" vertical="center"/>
    </xf>
    <xf numFmtId="4" fontId="18" fillId="27" borderId="397">
      <alignment horizontal="right" vertical="center"/>
    </xf>
    <xf numFmtId="0" fontId="18" fillId="27" borderId="397">
      <alignment horizontal="right" vertical="center"/>
    </xf>
    <xf numFmtId="0" fontId="30" fillId="49" borderId="395" applyNumberFormat="0" applyAlignment="0" applyProtection="0"/>
    <xf numFmtId="0" fontId="32" fillId="49" borderId="393" applyNumberFormat="0" applyAlignment="0" applyProtection="0"/>
    <xf numFmtId="0" fontId="37" fillId="0" borderId="396" applyNumberFormat="0" applyFill="0" applyAlignment="0" applyProtection="0"/>
    <xf numFmtId="0" fontId="21" fillId="26" borderId="397"/>
    <xf numFmtId="4" fontId="21" fillId="26" borderId="397"/>
    <xf numFmtId="4" fontId="18" fillId="27" borderId="397">
      <alignment horizontal="right" vertical="center"/>
    </xf>
    <xf numFmtId="0" fontId="23" fillId="25" borderId="397">
      <alignment horizontal="right" vertical="center"/>
    </xf>
    <xf numFmtId="0" fontId="36" fillId="36" borderId="393" applyNumberFormat="0" applyAlignment="0" applyProtection="0"/>
    <xf numFmtId="0" fontId="33" fillId="49" borderId="393" applyNumberFormat="0" applyAlignment="0" applyProtection="0"/>
    <xf numFmtId="4" fontId="21" fillId="0" borderId="397">
      <alignment horizontal="right" vertical="center"/>
    </xf>
    <xf numFmtId="0" fontId="21" fillId="27" borderId="400">
      <alignment horizontal="left" vertical="center" wrapText="1" indent="2"/>
    </xf>
    <xf numFmtId="0" fontId="21" fillId="0" borderId="400">
      <alignment horizontal="left" vertical="center" wrapText="1" indent="2"/>
    </xf>
    <xf numFmtId="0" fontId="49" fillId="49" borderId="395" applyNumberFormat="0" applyAlignment="0" applyProtection="0"/>
    <xf numFmtId="0" fontId="45" fillId="36" borderId="393" applyNumberFormat="0" applyAlignment="0" applyProtection="0"/>
    <xf numFmtId="0" fontId="32" fillId="49" borderId="393" applyNumberFormat="0" applyAlignment="0" applyProtection="0"/>
    <xf numFmtId="0" fontId="30" fillId="49" borderId="395" applyNumberFormat="0" applyAlignment="0" applyProtection="0"/>
    <xf numFmtId="0" fontId="18" fillId="27" borderId="399">
      <alignment horizontal="right" vertical="center"/>
    </xf>
    <xf numFmtId="0" fontId="23" fillId="25" borderId="397">
      <alignment horizontal="right" vertical="center"/>
    </xf>
    <xf numFmtId="4" fontId="18" fillId="25" borderId="397">
      <alignment horizontal="right" vertical="center"/>
    </xf>
    <xf numFmtId="4" fontId="18" fillId="27" borderId="397">
      <alignment horizontal="right" vertical="center"/>
    </xf>
    <xf numFmtId="49" fontId="21" fillId="0" borderId="398" applyNumberFormat="0" applyFont="0" applyFill="0" applyBorder="0" applyProtection="0">
      <alignment horizontal="left" vertical="center" indent="5"/>
    </xf>
    <xf numFmtId="4" fontId="21" fillId="0" borderId="397" applyFill="0" applyBorder="0" applyProtection="0">
      <alignment horizontal="right" vertical="center"/>
    </xf>
    <xf numFmtId="4" fontId="18" fillId="25" borderId="397">
      <alignment horizontal="right" vertical="center"/>
    </xf>
    <xf numFmtId="0" fontId="45" fillId="36" borderId="393" applyNumberFormat="0" applyAlignment="0" applyProtection="0"/>
    <xf numFmtId="0" fontId="36" fillId="36" borderId="393" applyNumberFormat="0" applyAlignment="0" applyProtection="0"/>
    <xf numFmtId="0" fontId="32" fillId="49" borderId="393" applyNumberFormat="0" applyAlignment="0" applyProtection="0"/>
    <xf numFmtId="0" fontId="21" fillId="27" borderId="400">
      <alignment horizontal="left" vertical="center" wrapText="1" indent="2"/>
    </xf>
    <xf numFmtId="0" fontId="21" fillId="0" borderId="400">
      <alignment horizontal="left" vertical="center" wrapText="1" indent="2"/>
    </xf>
    <xf numFmtId="0" fontId="21" fillId="27" borderId="400">
      <alignment horizontal="left" vertical="center" wrapText="1" indent="2"/>
    </xf>
    <xf numFmtId="49" fontId="21" fillId="0" borderId="398" applyNumberFormat="0" applyFont="0" applyFill="0" applyBorder="0" applyProtection="0">
      <alignment horizontal="left" vertical="center" indent="5"/>
    </xf>
    <xf numFmtId="0" fontId="37" fillId="0" borderId="396" applyNumberFormat="0" applyFill="0" applyAlignment="0" applyProtection="0"/>
    <xf numFmtId="0" fontId="45" fillId="36" borderId="393" applyNumberFormat="0" applyAlignment="0" applyProtection="0"/>
    <xf numFmtId="0" fontId="6" fillId="0" borderId="0" applyNumberFormat="0" applyFill="0" applyBorder="0" applyAlignment="0" applyProtection="0"/>
    <xf numFmtId="0" fontId="1" fillId="14" borderId="0" applyNumberFormat="0" applyBorder="0" applyAlignment="0" applyProtection="0"/>
    <xf numFmtId="4" fontId="21" fillId="0" borderId="397">
      <alignment horizontal="right" vertical="center"/>
    </xf>
    <xf numFmtId="0" fontId="21" fillId="26" borderId="397"/>
    <xf numFmtId="0" fontId="49" fillId="49" borderId="395" applyNumberFormat="0" applyAlignment="0" applyProtection="0"/>
    <xf numFmtId="4" fontId="21" fillId="26" borderId="397"/>
    <xf numFmtId="0" fontId="32" fillId="49" borderId="393" applyNumberFormat="0" applyAlignment="0" applyProtection="0"/>
    <xf numFmtId="0" fontId="36" fillId="36" borderId="393" applyNumberFormat="0" applyAlignment="0" applyProtection="0"/>
    <xf numFmtId="0" fontId="9" fillId="16" borderId="0" applyNumberFormat="0" applyBorder="0" applyAlignment="0" applyProtection="0"/>
    <xf numFmtId="0" fontId="1" fillId="20" borderId="0" applyNumberFormat="0" applyBorder="0" applyAlignment="0" applyProtection="0"/>
    <xf numFmtId="0" fontId="49" fillId="49" borderId="395" applyNumberFormat="0" applyAlignment="0" applyProtection="0"/>
    <xf numFmtId="0" fontId="9" fillId="19" borderId="0" applyNumberFormat="0" applyBorder="0" applyAlignment="0" applyProtection="0"/>
    <xf numFmtId="0" fontId="49" fillId="49" borderId="395" applyNumberFormat="0" applyAlignment="0" applyProtection="0"/>
    <xf numFmtId="0" fontId="49" fillId="49" borderId="395" applyNumberFormat="0" applyAlignment="0" applyProtection="0"/>
    <xf numFmtId="0" fontId="27" fillId="52" borderId="394" applyNumberFormat="0" applyFont="0" applyAlignment="0" applyProtection="0"/>
    <xf numFmtId="0" fontId="9" fillId="16" borderId="0" applyNumberFormat="0" applyBorder="0" applyAlignment="0" applyProtection="0"/>
    <xf numFmtId="0" fontId="21" fillId="26" borderId="397"/>
    <xf numFmtId="4" fontId="18" fillId="27" borderId="399">
      <alignment horizontal="right" vertical="center"/>
    </xf>
    <xf numFmtId="4" fontId="21" fillId="0" borderId="397">
      <alignment horizontal="right" vertical="center"/>
    </xf>
    <xf numFmtId="4" fontId="18" fillId="27" borderId="397">
      <alignment horizontal="right" vertical="center"/>
    </xf>
    <xf numFmtId="0" fontId="30" fillId="49" borderId="395" applyNumberFormat="0" applyAlignment="0" applyProtection="0"/>
    <xf numFmtId="0" fontId="9" fillId="22" borderId="0" applyNumberFormat="0" applyBorder="0" applyAlignment="0" applyProtection="0"/>
    <xf numFmtId="0" fontId="33" fillId="49" borderId="393" applyNumberFormat="0" applyAlignment="0" applyProtection="0"/>
    <xf numFmtId="0" fontId="23" fillId="25" borderId="397">
      <alignment horizontal="right" vertical="center"/>
    </xf>
    <xf numFmtId="0" fontId="27" fillId="52" borderId="394" applyNumberFormat="0" applyFont="0" applyAlignment="0" applyProtection="0"/>
    <xf numFmtId="4" fontId="23" fillId="25" borderId="397">
      <alignment horizontal="right" vertical="center"/>
    </xf>
    <xf numFmtId="0" fontId="4" fillId="4" borderId="2" applyNumberFormat="0" applyAlignment="0" applyProtection="0"/>
    <xf numFmtId="0" fontId="9" fillId="22" borderId="0" applyNumberFormat="0" applyBorder="0" applyAlignment="0" applyProtection="0"/>
    <xf numFmtId="0" fontId="33" fillId="49" borderId="393" applyNumberFormat="0" applyAlignment="0" applyProtection="0"/>
    <xf numFmtId="0" fontId="21" fillId="0" borderId="397" applyNumberFormat="0" applyFill="0" applyAlignment="0" applyProtection="0"/>
    <xf numFmtId="0" fontId="52" fillId="0" borderId="396" applyNumberFormat="0" applyFill="0" applyAlignment="0" applyProtection="0"/>
    <xf numFmtId="0" fontId="1" fillId="20" borderId="0" applyNumberFormat="0" applyBorder="0" applyAlignment="0" applyProtection="0"/>
    <xf numFmtId="0" fontId="21" fillId="27" borderId="400">
      <alignment horizontal="left" vertical="center" wrapText="1" indent="2"/>
    </xf>
    <xf numFmtId="0" fontId="33" fillId="49" borderId="393" applyNumberFormat="0" applyAlignment="0" applyProtection="0"/>
    <xf numFmtId="0" fontId="18" fillId="27" borderId="399">
      <alignment horizontal="right" vertical="center"/>
    </xf>
    <xf numFmtId="49" fontId="21" fillId="0" borderId="397" applyNumberFormat="0" applyFont="0" applyFill="0" applyBorder="0" applyProtection="0">
      <alignment horizontal="left" vertical="center" indent="2"/>
    </xf>
    <xf numFmtId="0" fontId="18" fillId="25" borderId="397">
      <alignment horizontal="right" vertical="center"/>
    </xf>
    <xf numFmtId="4" fontId="18" fillId="27" borderId="399">
      <alignment horizontal="right" vertical="center"/>
    </xf>
    <xf numFmtId="0" fontId="32" fillId="49" borderId="393" applyNumberFormat="0" applyAlignment="0" applyProtection="0"/>
    <xf numFmtId="0" fontId="1" fillId="12" borderId="0" applyNumberFormat="0" applyBorder="0" applyAlignment="0" applyProtection="0"/>
    <xf numFmtId="0" fontId="32" fillId="49" borderId="393" applyNumberFormat="0" applyAlignment="0" applyProtection="0"/>
    <xf numFmtId="0" fontId="1" fillId="5" borderId="0" applyNumberFormat="0" applyBorder="0" applyAlignment="0" applyProtection="0"/>
    <xf numFmtId="49" fontId="21" fillId="0" borderId="398" applyNumberFormat="0" applyFont="0" applyFill="0" applyBorder="0" applyProtection="0">
      <alignment horizontal="left" vertical="center" indent="5"/>
    </xf>
    <xf numFmtId="0" fontId="27" fillId="52" borderId="394" applyNumberFormat="0" applyFont="0" applyAlignment="0" applyProtection="0"/>
    <xf numFmtId="0" fontId="8" fillId="0" borderId="3" applyNumberFormat="0" applyFill="0" applyAlignment="0" applyProtection="0"/>
    <xf numFmtId="4" fontId="21" fillId="0" borderId="397" applyFill="0" applyBorder="0" applyProtection="0">
      <alignment horizontal="right" vertical="center"/>
    </xf>
    <xf numFmtId="0" fontId="52" fillId="0" borderId="396" applyNumberFormat="0" applyFill="0" applyAlignment="0" applyProtection="0"/>
    <xf numFmtId="4" fontId="18" fillId="27" borderId="399">
      <alignment horizontal="right" vertical="center"/>
    </xf>
    <xf numFmtId="0" fontId="37" fillId="0" borderId="396" applyNumberFormat="0" applyFill="0" applyAlignment="0" applyProtection="0"/>
    <xf numFmtId="4" fontId="18" fillId="27" borderId="397">
      <alignment horizontal="right" vertical="center"/>
    </xf>
    <xf numFmtId="0" fontId="18" fillId="27" borderId="398">
      <alignment horizontal="right" vertical="center"/>
    </xf>
    <xf numFmtId="4" fontId="18" fillId="27" borderId="398">
      <alignment horizontal="right" vertical="center"/>
    </xf>
    <xf numFmtId="4" fontId="18" fillId="27" borderId="399">
      <alignment horizontal="right" vertical="center"/>
    </xf>
    <xf numFmtId="0" fontId="6" fillId="0" borderId="0" applyNumberFormat="0" applyFill="0" applyBorder="0" applyAlignment="0" applyProtection="0"/>
    <xf numFmtId="0" fontId="9" fillId="10" borderId="0" applyNumberFormat="0" applyBorder="0" applyAlignment="0" applyProtection="0"/>
    <xf numFmtId="167" fontId="21" fillId="53" borderId="397" applyNumberFormat="0" applyFont="0" applyBorder="0" applyAlignment="0" applyProtection="0">
      <alignment horizontal="right" vertical="center"/>
    </xf>
    <xf numFmtId="0" fontId="45" fillId="36" borderId="393" applyNumberFormat="0" applyAlignment="0" applyProtection="0"/>
    <xf numFmtId="0" fontId="18" fillId="27" borderId="397">
      <alignment horizontal="right" vertical="center"/>
    </xf>
    <xf numFmtId="0" fontId="18" fillId="25" borderId="397">
      <alignment horizontal="right" vertical="center"/>
    </xf>
    <xf numFmtId="0" fontId="37" fillId="0" borderId="396" applyNumberFormat="0" applyFill="0" applyAlignment="0" applyProtection="0"/>
    <xf numFmtId="0" fontId="36" fillId="36" borderId="393" applyNumberFormat="0" applyAlignment="0" applyProtection="0"/>
    <xf numFmtId="0" fontId="1" fillId="8" borderId="0" applyNumberFormat="0" applyBorder="0" applyAlignment="0" applyProtection="0"/>
    <xf numFmtId="0" fontId="1" fillId="21" borderId="0" applyNumberFormat="0" applyBorder="0" applyAlignment="0" applyProtection="0"/>
    <xf numFmtId="0" fontId="18" fillId="27" borderId="397">
      <alignment horizontal="right" vertical="center"/>
    </xf>
    <xf numFmtId="0" fontId="23" fillId="25" borderId="397">
      <alignment horizontal="right" vertical="center"/>
    </xf>
    <xf numFmtId="0" fontId="1" fillId="15" borderId="0" applyNumberFormat="0" applyBorder="0" applyAlignment="0" applyProtection="0"/>
    <xf numFmtId="49" fontId="21" fillId="0" borderId="397" applyNumberFormat="0" applyFont="0" applyFill="0" applyBorder="0" applyProtection="0">
      <alignment horizontal="left" vertical="center" indent="2"/>
    </xf>
    <xf numFmtId="0" fontId="9" fillId="10" borderId="0" applyNumberFormat="0" applyBorder="0" applyAlignment="0" applyProtection="0"/>
    <xf numFmtId="0" fontId="33" fillId="49" borderId="393" applyNumberFormat="0" applyAlignment="0" applyProtection="0"/>
    <xf numFmtId="0" fontId="19" fillId="52" borderId="394" applyNumberFormat="0" applyFont="0" applyAlignment="0" applyProtection="0"/>
    <xf numFmtId="0" fontId="1" fillId="18" borderId="0" applyNumberFormat="0" applyBorder="0" applyAlignment="0" applyProtection="0"/>
    <xf numFmtId="0" fontId="52" fillId="0" borderId="396" applyNumberFormat="0" applyFill="0" applyAlignment="0" applyProtection="0"/>
    <xf numFmtId="0" fontId="9" fillId="7" borderId="0" applyNumberFormat="0" applyBorder="0" applyAlignment="0" applyProtection="0"/>
    <xf numFmtId="0" fontId="1" fillId="15" borderId="0" applyNumberFormat="0" applyBorder="0" applyAlignment="0" applyProtection="0"/>
    <xf numFmtId="0" fontId="32" fillId="49" borderId="393" applyNumberFormat="0" applyAlignment="0" applyProtection="0"/>
    <xf numFmtId="0" fontId="1" fillId="18" borderId="0" applyNumberFormat="0" applyBorder="0" applyAlignment="0" applyProtection="0"/>
    <xf numFmtId="0" fontId="21" fillId="25" borderId="398">
      <alignment horizontal="left" vertical="center"/>
    </xf>
    <xf numFmtId="0" fontId="8" fillId="0" borderId="3" applyNumberFormat="0" applyFill="0" applyAlignment="0" applyProtection="0"/>
    <xf numFmtId="0" fontId="49" fillId="49" borderId="395" applyNumberFormat="0" applyAlignment="0" applyProtection="0"/>
    <xf numFmtId="0" fontId="23" fillId="25" borderId="397">
      <alignment horizontal="right" vertical="center"/>
    </xf>
    <xf numFmtId="0" fontId="21" fillId="0" borderId="397">
      <alignment horizontal="right" vertical="center"/>
    </xf>
    <xf numFmtId="0" fontId="1" fillId="15" borderId="0" applyNumberFormat="0" applyBorder="0" applyAlignment="0" applyProtection="0"/>
    <xf numFmtId="0" fontId="18" fillId="27" borderId="397">
      <alignment horizontal="right" vertical="center"/>
    </xf>
    <xf numFmtId="0" fontId="45" fillId="36" borderId="393" applyNumberFormat="0" applyAlignment="0" applyProtection="0"/>
    <xf numFmtId="0" fontId="49" fillId="49" borderId="395" applyNumberFormat="0" applyAlignment="0" applyProtection="0"/>
    <xf numFmtId="4" fontId="18" fillId="27" borderId="399">
      <alignment horizontal="right" vertical="center"/>
    </xf>
    <xf numFmtId="0" fontId="6" fillId="0" borderId="0" applyNumberFormat="0" applyFill="0" applyBorder="0" applyAlignment="0" applyProtection="0"/>
    <xf numFmtId="0" fontId="37" fillId="0" borderId="396" applyNumberFormat="0" applyFill="0" applyAlignment="0" applyProtection="0"/>
    <xf numFmtId="49" fontId="20" fillId="0" borderId="397" applyNumberFormat="0" applyFill="0" applyBorder="0" applyProtection="0">
      <alignment horizontal="left" vertical="center"/>
    </xf>
    <xf numFmtId="0" fontId="9" fillId="7" borderId="0" applyNumberFormat="0" applyBorder="0" applyAlignment="0" applyProtection="0"/>
    <xf numFmtId="0" fontId="21" fillId="0" borderId="397" applyNumberFormat="0" applyFill="0" applyAlignment="0" applyProtection="0"/>
    <xf numFmtId="4" fontId="21" fillId="0" borderId="397" applyFill="0" applyBorder="0" applyProtection="0">
      <alignment horizontal="right" vertical="center"/>
    </xf>
    <xf numFmtId="4" fontId="18" fillId="27" borderId="397">
      <alignment horizontal="right" vertical="center"/>
    </xf>
    <xf numFmtId="0" fontId="23" fillId="25" borderId="397">
      <alignment horizontal="right" vertical="center"/>
    </xf>
    <xf numFmtId="0" fontId="21" fillId="27" borderId="400">
      <alignment horizontal="left" vertical="center" wrapText="1" indent="2"/>
    </xf>
    <xf numFmtId="0" fontId="9" fillId="13" borderId="0" applyNumberFormat="0" applyBorder="0" applyAlignment="0" applyProtection="0"/>
    <xf numFmtId="49" fontId="21" fillId="0" borderId="398" applyNumberFormat="0" applyFont="0" applyFill="0" applyBorder="0" applyProtection="0">
      <alignment horizontal="left" vertical="center" indent="5"/>
    </xf>
    <xf numFmtId="49" fontId="21" fillId="0" borderId="397" applyNumberFormat="0" applyFont="0" applyFill="0" applyBorder="0" applyProtection="0">
      <alignment horizontal="left" vertical="center" indent="2"/>
    </xf>
    <xf numFmtId="0" fontId="36" fillId="36" borderId="393" applyNumberFormat="0" applyAlignment="0" applyProtection="0"/>
    <xf numFmtId="0" fontId="8" fillId="0" borderId="3" applyNumberFormat="0" applyFill="0" applyAlignment="0" applyProtection="0"/>
    <xf numFmtId="0" fontId="9" fillId="7" borderId="0" applyNumberFormat="0" applyBorder="0" applyAlignment="0" applyProtection="0"/>
    <xf numFmtId="0" fontId="52" fillId="0" borderId="396" applyNumberFormat="0" applyFill="0" applyAlignment="0" applyProtection="0"/>
    <xf numFmtId="4" fontId="18" fillId="27" borderId="399">
      <alignment horizontal="right" vertical="center"/>
    </xf>
    <xf numFmtId="0" fontId="18" fillId="27" borderId="399">
      <alignment horizontal="right" vertical="center"/>
    </xf>
    <xf numFmtId="0" fontId="8" fillId="0" borderId="3" applyNumberFormat="0" applyFill="0" applyAlignment="0" applyProtection="0"/>
    <xf numFmtId="0" fontId="33" fillId="49" borderId="393" applyNumberFormat="0" applyAlignment="0" applyProtection="0"/>
    <xf numFmtId="0" fontId="21" fillId="0" borderId="400">
      <alignment horizontal="left" vertical="center" wrapText="1" indent="2"/>
    </xf>
    <xf numFmtId="0" fontId="1" fillId="15" borderId="0" applyNumberFormat="0" applyBorder="0" applyAlignment="0" applyProtection="0"/>
    <xf numFmtId="0" fontId="52" fillId="0" borderId="396" applyNumberFormat="0" applyFill="0" applyAlignment="0" applyProtection="0"/>
    <xf numFmtId="0" fontId="7" fillId="0" borderId="0" applyNumberFormat="0" applyFill="0" applyBorder="0" applyAlignment="0" applyProtection="0"/>
    <xf numFmtId="49" fontId="21" fillId="0" borderId="397" applyNumberFormat="0" applyFont="0" applyFill="0" applyBorder="0" applyProtection="0">
      <alignment horizontal="left" vertical="center" indent="2"/>
    </xf>
    <xf numFmtId="0" fontId="1" fillId="11" borderId="0" applyNumberFormat="0" applyBorder="0" applyAlignment="0" applyProtection="0"/>
    <xf numFmtId="0" fontId="1" fillId="18" borderId="0" applyNumberFormat="0" applyBorder="0" applyAlignment="0" applyProtection="0"/>
    <xf numFmtId="0" fontId="18" fillId="27" borderId="397">
      <alignment horizontal="right" vertical="center"/>
    </xf>
    <xf numFmtId="4" fontId="18" fillId="27" borderId="398">
      <alignment horizontal="right" vertical="center"/>
    </xf>
    <xf numFmtId="0" fontId="36" fillId="36" borderId="393" applyNumberFormat="0" applyAlignment="0" applyProtection="0"/>
    <xf numFmtId="0" fontId="21" fillId="27" borderId="400">
      <alignment horizontal="left" vertical="center" wrapText="1" indent="2"/>
    </xf>
    <xf numFmtId="0" fontId="21" fillId="0" borderId="400">
      <alignment horizontal="left" vertical="center" wrapText="1" indent="2"/>
    </xf>
    <xf numFmtId="167" fontId="21" fillId="53" borderId="397" applyNumberFormat="0" applyFont="0" applyBorder="0" applyAlignment="0" applyProtection="0">
      <alignment horizontal="right" vertical="center"/>
    </xf>
    <xf numFmtId="0" fontId="49" fillId="49" borderId="395" applyNumberFormat="0" applyAlignment="0" applyProtection="0"/>
    <xf numFmtId="0" fontId="8" fillId="0" borderId="3" applyNumberFormat="0" applyFill="0" applyAlignment="0" applyProtection="0"/>
    <xf numFmtId="0" fontId="7" fillId="0" borderId="0" applyNumberFormat="0" applyFill="0" applyBorder="0" applyAlignment="0" applyProtection="0"/>
    <xf numFmtId="0" fontId="1" fillId="21" borderId="0" applyNumberFormat="0" applyBorder="0" applyAlignment="0" applyProtection="0"/>
    <xf numFmtId="0" fontId="21" fillId="0" borderId="400">
      <alignment horizontal="left" vertical="center" wrapText="1" indent="2"/>
    </xf>
    <xf numFmtId="0" fontId="1" fillId="8" borderId="0" applyNumberFormat="0" applyBorder="0" applyAlignment="0" applyProtection="0"/>
    <xf numFmtId="0" fontId="1" fillId="12" borderId="0" applyNumberFormat="0" applyBorder="0" applyAlignment="0" applyProtection="0"/>
    <xf numFmtId="0" fontId="37" fillId="0" borderId="396" applyNumberFormat="0" applyFill="0" applyAlignment="0" applyProtection="0"/>
    <xf numFmtId="0" fontId="49" fillId="49" borderId="395" applyNumberFormat="0" applyAlignment="0" applyProtection="0"/>
    <xf numFmtId="0" fontId="19" fillId="52" borderId="394" applyNumberFormat="0" applyFont="0" applyAlignment="0" applyProtection="0"/>
    <xf numFmtId="4" fontId="18" fillId="27" borderId="397">
      <alignment horizontal="right" vertical="center"/>
    </xf>
    <xf numFmtId="0" fontId="49" fillId="49" borderId="395" applyNumberFormat="0" applyAlignment="0" applyProtection="0"/>
    <xf numFmtId="0" fontId="27" fillId="52" borderId="394" applyNumberFormat="0" applyFont="0" applyAlignment="0" applyProtection="0"/>
    <xf numFmtId="0" fontId="21" fillId="27" borderId="400">
      <alignment horizontal="left" vertical="center" wrapText="1" indent="2"/>
    </xf>
    <xf numFmtId="0" fontId="8" fillId="0" borderId="3" applyNumberFormat="0" applyFill="0" applyAlignment="0" applyProtection="0"/>
    <xf numFmtId="0" fontId="30" fillId="49" borderId="395" applyNumberFormat="0" applyAlignment="0" applyProtection="0"/>
    <xf numFmtId="0" fontId="45" fillId="36" borderId="393" applyNumberFormat="0" applyAlignment="0" applyProtection="0"/>
    <xf numFmtId="0" fontId="33" fillId="49" borderId="393" applyNumberFormat="0" applyAlignment="0" applyProtection="0"/>
    <xf numFmtId="0" fontId="1" fillId="6" borderId="0" applyNumberFormat="0" applyBorder="0" applyAlignment="0" applyProtection="0"/>
    <xf numFmtId="0" fontId="18" fillId="25" borderId="397">
      <alignment horizontal="right" vertical="center"/>
    </xf>
    <xf numFmtId="49" fontId="21" fillId="0" borderId="398" applyNumberFormat="0" applyFont="0" applyFill="0" applyBorder="0" applyProtection="0">
      <alignment horizontal="left" vertical="center" indent="5"/>
    </xf>
    <xf numFmtId="0" fontId="36" fillId="36" borderId="393" applyNumberFormat="0" applyAlignment="0" applyProtection="0"/>
    <xf numFmtId="0" fontId="52" fillId="0" borderId="396" applyNumberFormat="0" applyFill="0" applyAlignment="0" applyProtection="0"/>
    <xf numFmtId="0" fontId="21" fillId="27" borderId="400">
      <alignment horizontal="left" vertical="center" wrapText="1" indent="2"/>
    </xf>
    <xf numFmtId="49" fontId="20" fillId="0" borderId="397" applyNumberFormat="0" applyFill="0" applyBorder="0" applyProtection="0">
      <alignment horizontal="left" vertical="center"/>
    </xf>
    <xf numFmtId="0" fontId="21" fillId="25" borderId="398">
      <alignment horizontal="left" vertical="center"/>
    </xf>
    <xf numFmtId="0" fontId="1" fillId="8" borderId="0" applyNumberFormat="0" applyBorder="0" applyAlignment="0" applyProtection="0"/>
    <xf numFmtId="0" fontId="32" fillId="49" borderId="393" applyNumberFormat="0" applyAlignment="0" applyProtection="0"/>
    <xf numFmtId="0" fontId="33" fillId="49" borderId="393" applyNumberFormat="0" applyAlignment="0" applyProtection="0"/>
    <xf numFmtId="4" fontId="18" fillId="27" borderId="397">
      <alignment horizontal="right" vertical="center"/>
    </xf>
    <xf numFmtId="0" fontId="21" fillId="27" borderId="400">
      <alignment horizontal="left" vertical="center" wrapText="1" indent="2"/>
    </xf>
    <xf numFmtId="4" fontId="18" fillId="25" borderId="397">
      <alignment horizontal="right" vertical="center"/>
    </xf>
    <xf numFmtId="0" fontId="18" fillId="27" borderId="397">
      <alignment horizontal="right" vertical="center"/>
    </xf>
    <xf numFmtId="0" fontId="37" fillId="0" borderId="396" applyNumberFormat="0" applyFill="0" applyAlignment="0" applyProtection="0"/>
    <xf numFmtId="0" fontId="21" fillId="0" borderId="397" applyNumberFormat="0" applyFill="0" applyAlignment="0" applyProtection="0"/>
    <xf numFmtId="0" fontId="21" fillId="0" borderId="397">
      <alignment horizontal="right" vertical="center"/>
    </xf>
    <xf numFmtId="167" fontId="21" fillId="53" borderId="397" applyNumberFormat="0" applyFont="0" applyBorder="0" applyAlignment="0" applyProtection="0">
      <alignment horizontal="right" vertical="center"/>
    </xf>
    <xf numFmtId="0" fontId="52" fillId="0" borderId="396" applyNumberFormat="0" applyFill="0" applyAlignment="0" applyProtection="0"/>
    <xf numFmtId="0" fontId="18" fillId="25" borderId="397">
      <alignment horizontal="right" vertical="center"/>
    </xf>
    <xf numFmtId="0" fontId="52" fillId="0" borderId="396" applyNumberFormat="0" applyFill="0" applyAlignment="0" applyProtection="0"/>
    <xf numFmtId="4" fontId="18" fillId="27" borderId="397">
      <alignment horizontal="right" vertical="center"/>
    </xf>
    <xf numFmtId="0" fontId="18" fillId="27" borderId="397">
      <alignment horizontal="right" vertical="center"/>
    </xf>
    <xf numFmtId="49" fontId="20" fillId="0" borderId="397" applyNumberFormat="0" applyFill="0" applyBorder="0" applyProtection="0">
      <alignment horizontal="left" vertical="center"/>
    </xf>
    <xf numFmtId="0" fontId="18" fillId="27" borderId="397">
      <alignment horizontal="right" vertical="center"/>
    </xf>
    <xf numFmtId="4" fontId="18" fillId="27" borderId="399">
      <alignment horizontal="right" vertical="center"/>
    </xf>
    <xf numFmtId="167" fontId="21" fillId="53" borderId="397" applyNumberFormat="0" applyFont="0" applyBorder="0" applyAlignment="0" applyProtection="0">
      <alignment horizontal="right" vertical="center"/>
    </xf>
    <xf numFmtId="49" fontId="20" fillId="0" borderId="397" applyNumberFormat="0" applyFill="0" applyBorder="0" applyProtection="0">
      <alignment horizontal="left" vertical="center"/>
    </xf>
    <xf numFmtId="0" fontId="9" fillId="10" borderId="0" applyNumberFormat="0" applyBorder="0" applyAlignment="0" applyProtection="0"/>
    <xf numFmtId="0" fontId="1" fillId="12" borderId="0" applyNumberFormat="0" applyBorder="0" applyAlignment="0" applyProtection="0"/>
    <xf numFmtId="167" fontId="21" fillId="53" borderId="397" applyNumberFormat="0" applyFont="0" applyBorder="0" applyAlignment="0" applyProtection="0">
      <alignment horizontal="right" vertical="center"/>
    </xf>
    <xf numFmtId="0" fontId="18" fillId="27" borderId="397">
      <alignment horizontal="right" vertical="center"/>
    </xf>
    <xf numFmtId="0" fontId="52" fillId="0" borderId="396" applyNumberFormat="0" applyFill="0" applyAlignment="0" applyProtection="0"/>
    <xf numFmtId="0" fontId="9" fillId="19"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21" fillId="27" borderId="400">
      <alignment horizontal="left" vertical="center" wrapText="1" indent="2"/>
    </xf>
    <xf numFmtId="4" fontId="23" fillId="25" borderId="397">
      <alignment horizontal="right" vertical="center"/>
    </xf>
    <xf numFmtId="0" fontId="18" fillId="27" borderId="399">
      <alignment horizontal="right" vertical="center"/>
    </xf>
    <xf numFmtId="0" fontId="45" fillId="36" borderId="393" applyNumberFormat="0" applyAlignment="0" applyProtection="0"/>
    <xf numFmtId="0" fontId="4" fillId="4" borderId="2" applyNumberFormat="0" applyAlignment="0" applyProtection="0"/>
    <xf numFmtId="0" fontId="1" fillId="20" borderId="0" applyNumberFormat="0" applyBorder="0" applyAlignment="0" applyProtection="0"/>
    <xf numFmtId="0" fontId="1" fillId="9" borderId="0" applyNumberFormat="0" applyBorder="0" applyAlignment="0" applyProtection="0"/>
    <xf numFmtId="0" fontId="27" fillId="52" borderId="394" applyNumberFormat="0" applyFont="0" applyAlignment="0" applyProtection="0"/>
    <xf numFmtId="0" fontId="33" fillId="49" borderId="393" applyNumberFormat="0" applyAlignment="0" applyProtection="0"/>
    <xf numFmtId="0" fontId="33" fillId="49" borderId="393" applyNumberFormat="0" applyAlignment="0" applyProtection="0"/>
    <xf numFmtId="4" fontId="21" fillId="0" borderId="397">
      <alignment horizontal="right" vertical="center"/>
    </xf>
    <xf numFmtId="0" fontId="18" fillId="27" borderId="399">
      <alignment horizontal="right" vertical="center"/>
    </xf>
    <xf numFmtId="0" fontId="18" fillId="27" borderId="398">
      <alignment horizontal="right" vertical="center"/>
    </xf>
    <xf numFmtId="0" fontId="52" fillId="0" borderId="396" applyNumberFormat="0" applyFill="0" applyAlignment="0" applyProtection="0"/>
    <xf numFmtId="4" fontId="21" fillId="26" borderId="397"/>
    <xf numFmtId="0" fontId="1" fillId="14" borderId="0" applyNumberFormat="0" applyBorder="0" applyAlignment="0" applyProtection="0"/>
    <xf numFmtId="0" fontId="9" fillId="22" borderId="0" applyNumberFormat="0" applyBorder="0" applyAlignment="0" applyProtection="0"/>
    <xf numFmtId="4" fontId="21" fillId="0" borderId="397">
      <alignment horizontal="right" vertical="center"/>
    </xf>
    <xf numFmtId="4" fontId="18" fillId="27" borderId="397">
      <alignment horizontal="right" vertical="center"/>
    </xf>
    <xf numFmtId="0" fontId="21" fillId="0" borderId="400">
      <alignment horizontal="left" vertical="center" wrapText="1" indent="2"/>
    </xf>
    <xf numFmtId="0" fontId="52" fillId="0" borderId="396" applyNumberFormat="0" applyFill="0" applyAlignment="0" applyProtection="0"/>
    <xf numFmtId="0" fontId="1" fillId="8" borderId="0" applyNumberFormat="0" applyBorder="0" applyAlignment="0" applyProtection="0"/>
    <xf numFmtId="0" fontId="1" fillId="21" borderId="0" applyNumberFormat="0" applyBorder="0" applyAlignment="0" applyProtection="0"/>
    <xf numFmtId="0" fontId="52" fillId="0" borderId="396" applyNumberFormat="0" applyFill="0" applyAlignment="0" applyProtection="0"/>
    <xf numFmtId="0" fontId="21" fillId="0" borderId="400">
      <alignment horizontal="left" vertical="center" wrapText="1" indent="2"/>
    </xf>
    <xf numFmtId="0" fontId="33" fillId="49" borderId="393" applyNumberFormat="0" applyAlignment="0" applyProtection="0"/>
    <xf numFmtId="4" fontId="21" fillId="0" borderId="397">
      <alignment horizontal="right" vertical="center"/>
    </xf>
    <xf numFmtId="49" fontId="20" fillId="0" borderId="397" applyNumberFormat="0" applyFill="0" applyBorder="0" applyProtection="0">
      <alignment horizontal="left" vertical="center"/>
    </xf>
    <xf numFmtId="0" fontId="45" fillId="36" borderId="393" applyNumberFormat="0" applyAlignment="0" applyProtection="0"/>
    <xf numFmtId="49" fontId="21" fillId="0" borderId="397" applyNumberFormat="0" applyFont="0" applyFill="0" applyBorder="0" applyProtection="0">
      <alignment horizontal="left" vertical="center" indent="2"/>
    </xf>
    <xf numFmtId="0" fontId="9" fillId="7" borderId="0" applyNumberFormat="0" applyBorder="0" applyAlignment="0" applyProtection="0"/>
    <xf numFmtId="0" fontId="18" fillId="27" borderId="398">
      <alignment horizontal="right" vertical="center"/>
    </xf>
    <xf numFmtId="0" fontId="1" fillId="6" borderId="0" applyNumberFormat="0" applyBorder="0" applyAlignment="0" applyProtection="0"/>
    <xf numFmtId="49" fontId="20" fillId="0" borderId="397" applyNumberFormat="0" applyFill="0" applyBorder="0" applyProtection="0">
      <alignment horizontal="left" vertical="center"/>
    </xf>
    <xf numFmtId="0" fontId="4" fillId="4" borderId="2" applyNumberFormat="0" applyAlignment="0" applyProtection="0"/>
    <xf numFmtId="0" fontId="33" fillId="49" borderId="393" applyNumberFormat="0" applyAlignment="0" applyProtection="0"/>
    <xf numFmtId="0" fontId="45" fillId="36" borderId="393" applyNumberFormat="0" applyAlignment="0" applyProtection="0"/>
    <xf numFmtId="0" fontId="32" fillId="49" borderId="393" applyNumberFormat="0" applyAlignment="0" applyProtection="0"/>
    <xf numFmtId="0" fontId="1" fillId="5" borderId="0" applyNumberFormat="0" applyBorder="0" applyAlignment="0" applyProtection="0"/>
    <xf numFmtId="0" fontId="1" fillId="6" borderId="0" applyNumberFormat="0" applyBorder="0" applyAlignment="0" applyProtection="0"/>
    <xf numFmtId="0" fontId="7" fillId="0" borderId="0" applyNumberFormat="0" applyFill="0" applyBorder="0" applyAlignment="0" applyProtection="0"/>
    <xf numFmtId="0" fontId="52" fillId="0" borderId="396" applyNumberFormat="0" applyFill="0" applyAlignment="0" applyProtection="0"/>
    <xf numFmtId="49" fontId="20" fillId="0" borderId="397" applyNumberFormat="0" applyFill="0" applyBorder="0" applyProtection="0">
      <alignment horizontal="left" vertical="center"/>
    </xf>
    <xf numFmtId="0" fontId="52" fillId="0" borderId="396" applyNumberFormat="0" applyFill="0" applyAlignment="0" applyProtection="0"/>
    <xf numFmtId="0" fontId="21" fillId="27" borderId="400">
      <alignment horizontal="left" vertical="center" wrapText="1" indent="2"/>
    </xf>
    <xf numFmtId="4" fontId="23" fillId="25" borderId="397">
      <alignment horizontal="right" vertical="center"/>
    </xf>
    <xf numFmtId="0" fontId="9" fillId="13" borderId="0" applyNumberFormat="0" applyBorder="0" applyAlignment="0" applyProtection="0"/>
    <xf numFmtId="4" fontId="18" fillId="25" borderId="397">
      <alignment horizontal="right" vertical="center"/>
    </xf>
    <xf numFmtId="4" fontId="21" fillId="26" borderId="397"/>
    <xf numFmtId="0" fontId="32" fillId="49" borderId="393" applyNumberFormat="0" applyAlignment="0" applyProtection="0"/>
    <xf numFmtId="4" fontId="21" fillId="0" borderId="397" applyFill="0" applyBorder="0" applyProtection="0">
      <alignment horizontal="right" vertical="center"/>
    </xf>
    <xf numFmtId="4" fontId="21" fillId="0" borderId="397" applyFill="0" applyBorder="0" applyProtection="0">
      <alignment horizontal="right" vertical="center"/>
    </xf>
    <xf numFmtId="0" fontId="1" fillId="14" borderId="0" applyNumberFormat="0" applyBorder="0" applyAlignment="0" applyProtection="0"/>
    <xf numFmtId="4" fontId="18" fillId="27" borderId="397">
      <alignment horizontal="right" vertical="center"/>
    </xf>
    <xf numFmtId="4" fontId="23" fillId="25" borderId="397">
      <alignment horizontal="right" vertical="center"/>
    </xf>
    <xf numFmtId="0" fontId="37" fillId="0" borderId="396" applyNumberFormat="0" applyFill="0" applyAlignment="0" applyProtection="0"/>
    <xf numFmtId="0" fontId="21" fillId="25" borderId="398">
      <alignment horizontal="left" vertical="center"/>
    </xf>
    <xf numFmtId="0" fontId="1" fillId="17" borderId="0" applyNumberFormat="0" applyBorder="0" applyAlignment="0" applyProtection="0"/>
    <xf numFmtId="4" fontId="18" fillId="27" borderId="397">
      <alignment horizontal="right" vertical="center"/>
    </xf>
    <xf numFmtId="4" fontId="18" fillId="25" borderId="397">
      <alignment horizontal="right" vertical="center"/>
    </xf>
    <xf numFmtId="0" fontId="9" fillId="10" borderId="0" applyNumberFormat="0" applyBorder="0" applyAlignment="0" applyProtection="0"/>
    <xf numFmtId="4" fontId="18" fillId="27" borderId="399">
      <alignment horizontal="right" vertical="center"/>
    </xf>
    <xf numFmtId="0" fontId="7" fillId="0" borderId="0" applyNumberFormat="0" applyFill="0" applyBorder="0" applyAlignment="0" applyProtection="0"/>
    <xf numFmtId="0" fontId="1" fillId="9" borderId="0" applyNumberFormat="0" applyBorder="0" applyAlignment="0" applyProtection="0"/>
    <xf numFmtId="0" fontId="9" fillId="13" borderId="0" applyNumberFormat="0" applyBorder="0" applyAlignment="0" applyProtection="0"/>
    <xf numFmtId="0" fontId="36" fillId="36" borderId="393" applyNumberFormat="0" applyAlignment="0" applyProtection="0"/>
    <xf numFmtId="0" fontId="45" fillId="36" borderId="393" applyNumberFormat="0" applyAlignment="0" applyProtection="0"/>
    <xf numFmtId="4" fontId="21" fillId="0" borderId="397" applyFill="0" applyBorder="0" applyProtection="0">
      <alignment horizontal="right" vertical="center"/>
    </xf>
    <xf numFmtId="0" fontId="37" fillId="0" borderId="396" applyNumberFormat="0" applyFill="0" applyAlignment="0" applyProtection="0"/>
    <xf numFmtId="0" fontId="9" fillId="19" borderId="0" applyNumberFormat="0" applyBorder="0" applyAlignment="0" applyProtection="0"/>
    <xf numFmtId="0" fontId="37" fillId="0" borderId="396" applyNumberFormat="0" applyFill="0" applyAlignment="0" applyProtection="0"/>
    <xf numFmtId="0" fontId="1" fillId="17" borderId="0" applyNumberFormat="0" applyBorder="0" applyAlignment="0" applyProtection="0"/>
    <xf numFmtId="0" fontId="9" fillId="1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45" fillId="36" borderId="393" applyNumberFormat="0" applyAlignment="0" applyProtection="0"/>
    <xf numFmtId="49" fontId="21" fillId="0" borderId="398" applyNumberFormat="0" applyFont="0" applyFill="0" applyBorder="0" applyProtection="0">
      <alignment horizontal="left" vertical="center" indent="5"/>
    </xf>
    <xf numFmtId="0" fontId="18" fillId="25" borderId="397">
      <alignment horizontal="right" vertical="center"/>
    </xf>
    <xf numFmtId="4" fontId="18" fillId="27" borderId="397">
      <alignment horizontal="right" vertical="center"/>
    </xf>
    <xf numFmtId="4" fontId="23" fillId="25" borderId="397">
      <alignment horizontal="right" vertical="center"/>
    </xf>
    <xf numFmtId="0" fontId="27" fillId="52" borderId="394" applyNumberFormat="0" applyFont="0" applyAlignment="0" applyProtection="0"/>
    <xf numFmtId="4" fontId="18" fillId="27" borderId="397">
      <alignment horizontal="right" vertical="center"/>
    </xf>
    <xf numFmtId="0" fontId="1" fillId="17" borderId="0" applyNumberFormat="0" applyBorder="0" applyAlignment="0" applyProtection="0"/>
    <xf numFmtId="0" fontId="49" fillId="49" borderId="395" applyNumberFormat="0" applyAlignment="0" applyProtection="0"/>
    <xf numFmtId="0" fontId="9" fillId="10" borderId="0" applyNumberFormat="0" applyBorder="0" applyAlignment="0" applyProtection="0"/>
    <xf numFmtId="0" fontId="45" fillId="36" borderId="393" applyNumberFormat="0" applyAlignment="0" applyProtection="0"/>
    <xf numFmtId="0" fontId="52" fillId="0" borderId="396" applyNumberFormat="0" applyFill="0" applyAlignment="0" applyProtection="0"/>
    <xf numFmtId="0" fontId="1" fillId="9" borderId="0" applyNumberFormat="0" applyBorder="0" applyAlignment="0" applyProtection="0"/>
    <xf numFmtId="167" fontId="21" fillId="53" borderId="397" applyNumberFormat="0" applyFont="0" applyBorder="0" applyAlignment="0" applyProtection="0">
      <alignment horizontal="right" vertical="center"/>
    </xf>
    <xf numFmtId="0" fontId="18" fillId="27" borderId="399">
      <alignment horizontal="right" vertical="center"/>
    </xf>
    <xf numFmtId="0" fontId="18" fillId="27" borderId="398">
      <alignment horizontal="right" vertical="center"/>
    </xf>
    <xf numFmtId="0" fontId="18" fillId="27" borderId="397">
      <alignment horizontal="right" vertical="center"/>
    </xf>
    <xf numFmtId="0" fontId="45" fillId="36" borderId="393" applyNumberFormat="0" applyAlignment="0" applyProtection="0"/>
    <xf numFmtId="0" fontId="1" fillId="17" borderId="0" applyNumberFormat="0" applyBorder="0" applyAlignment="0" applyProtection="0"/>
    <xf numFmtId="0" fontId="1" fillId="18" borderId="0" applyNumberFormat="0" applyBorder="0" applyAlignment="0" applyProtection="0"/>
    <xf numFmtId="0" fontId="52" fillId="0" borderId="396" applyNumberFormat="0" applyFill="0" applyAlignment="0" applyProtection="0"/>
    <xf numFmtId="0" fontId="1" fillId="6" borderId="0" applyNumberFormat="0" applyBorder="0" applyAlignment="0" applyProtection="0"/>
    <xf numFmtId="0" fontId="1" fillId="5" borderId="0" applyNumberFormat="0" applyBorder="0" applyAlignment="0" applyProtection="0"/>
    <xf numFmtId="0" fontId="30" fillId="49" borderId="395" applyNumberFormat="0" applyAlignment="0" applyProtection="0"/>
    <xf numFmtId="167" fontId="21" fillId="53" borderId="397" applyNumberFormat="0" applyFont="0" applyBorder="0" applyAlignment="0" applyProtection="0">
      <alignment horizontal="right" vertical="center"/>
    </xf>
    <xf numFmtId="4" fontId="18" fillId="27" borderId="398">
      <alignment horizontal="right" vertical="center"/>
    </xf>
    <xf numFmtId="49" fontId="21" fillId="0" borderId="397" applyNumberFormat="0" applyFont="0" applyFill="0" applyBorder="0" applyProtection="0">
      <alignment horizontal="left" vertical="center" indent="2"/>
    </xf>
    <xf numFmtId="0" fontId="33" fillId="49" borderId="393" applyNumberFormat="0" applyAlignment="0" applyProtection="0"/>
    <xf numFmtId="0" fontId="30" fillId="49" borderId="395" applyNumberFormat="0" applyAlignment="0" applyProtection="0"/>
    <xf numFmtId="0" fontId="52" fillId="0" borderId="396" applyNumberFormat="0" applyFill="0" applyAlignment="0" applyProtection="0"/>
    <xf numFmtId="4" fontId="21" fillId="0" borderId="397" applyFill="0" applyBorder="0" applyProtection="0">
      <alignment horizontal="right" vertical="center"/>
    </xf>
    <xf numFmtId="0" fontId="49" fillId="49" borderId="395" applyNumberFormat="0" applyAlignment="0" applyProtection="0"/>
    <xf numFmtId="167" fontId="21" fillId="53" borderId="397" applyNumberFormat="0" applyFont="0" applyBorder="0" applyAlignment="0" applyProtection="0">
      <alignment horizontal="right" vertical="center"/>
    </xf>
    <xf numFmtId="0" fontId="32" fillId="49" borderId="393" applyNumberFormat="0" applyAlignment="0" applyProtection="0"/>
    <xf numFmtId="0" fontId="21" fillId="27" borderId="400">
      <alignment horizontal="left" vertical="center" wrapText="1" indent="2"/>
    </xf>
    <xf numFmtId="0" fontId="1" fillId="14" borderId="0" applyNumberFormat="0" applyBorder="0" applyAlignment="0" applyProtection="0"/>
    <xf numFmtId="0" fontId="21" fillId="0" borderId="397">
      <alignment horizontal="right" vertical="center"/>
    </xf>
    <xf numFmtId="4" fontId="18" fillId="27" borderId="398">
      <alignment horizontal="right" vertical="center"/>
    </xf>
    <xf numFmtId="0" fontId="27" fillId="52" borderId="394" applyNumberFormat="0" applyFont="0" applyAlignment="0" applyProtection="0"/>
    <xf numFmtId="0" fontId="21" fillId="0" borderId="400">
      <alignment horizontal="left" vertical="center" wrapText="1" indent="2"/>
    </xf>
    <xf numFmtId="0" fontId="18" fillId="27" borderId="397">
      <alignment horizontal="right" vertical="center"/>
    </xf>
    <xf numFmtId="4" fontId="23" fillId="25" borderId="397">
      <alignment horizontal="right" vertical="center"/>
    </xf>
    <xf numFmtId="0" fontId="27" fillId="52" borderId="394" applyNumberFormat="0" applyFont="0" applyAlignment="0" applyProtection="0"/>
    <xf numFmtId="0" fontId="36" fillId="36" borderId="393" applyNumberFormat="0" applyAlignment="0" applyProtection="0"/>
    <xf numFmtId="4" fontId="21" fillId="26" borderId="397"/>
    <xf numFmtId="0" fontId="21" fillId="26" borderId="397"/>
    <xf numFmtId="4" fontId="21" fillId="26" borderId="397"/>
    <xf numFmtId="4" fontId="18" fillId="27" borderId="397">
      <alignment horizontal="right" vertical="center"/>
    </xf>
    <xf numFmtId="0" fontId="23" fillId="25" borderId="397">
      <alignment horizontal="right" vertical="center"/>
    </xf>
    <xf numFmtId="0" fontId="36" fillId="36" borderId="393" applyNumberFormat="0" applyAlignment="0" applyProtection="0"/>
    <xf numFmtId="0" fontId="33" fillId="49" borderId="393" applyNumberFormat="0" applyAlignment="0" applyProtection="0"/>
    <xf numFmtId="4" fontId="21" fillId="0" borderId="397">
      <alignment horizontal="right" vertical="center"/>
    </xf>
    <xf numFmtId="0" fontId="21" fillId="27" borderId="400">
      <alignment horizontal="left" vertical="center" wrapText="1" indent="2"/>
    </xf>
    <xf numFmtId="0" fontId="21" fillId="0" borderId="400">
      <alignment horizontal="left" vertical="center" wrapText="1" indent="2"/>
    </xf>
    <xf numFmtId="0" fontId="49" fillId="49" borderId="395" applyNumberFormat="0" applyAlignment="0" applyProtection="0"/>
    <xf numFmtId="0" fontId="45" fillId="36" borderId="393" applyNumberFormat="0" applyAlignment="0" applyProtection="0"/>
    <xf numFmtId="0" fontId="32" fillId="49" borderId="393" applyNumberFormat="0" applyAlignment="0" applyProtection="0"/>
    <xf numFmtId="0" fontId="30" fillId="49" borderId="395" applyNumberFormat="0" applyAlignment="0" applyProtection="0"/>
    <xf numFmtId="0" fontId="18" fillId="27" borderId="399">
      <alignment horizontal="right" vertical="center"/>
    </xf>
    <xf numFmtId="0" fontId="23" fillId="25" borderId="397">
      <alignment horizontal="right" vertical="center"/>
    </xf>
    <xf numFmtId="4" fontId="18" fillId="25" borderId="397">
      <alignment horizontal="right" vertical="center"/>
    </xf>
    <xf numFmtId="4" fontId="18" fillId="27" borderId="397">
      <alignment horizontal="right" vertical="center"/>
    </xf>
    <xf numFmtId="49" fontId="21" fillId="0" borderId="398" applyNumberFormat="0" applyFont="0" applyFill="0" applyBorder="0" applyProtection="0">
      <alignment horizontal="left" vertical="center" indent="5"/>
    </xf>
    <xf numFmtId="4" fontId="21" fillId="0" borderId="397" applyFill="0" applyBorder="0" applyProtection="0">
      <alignment horizontal="right" vertical="center"/>
    </xf>
    <xf numFmtId="4" fontId="18" fillId="25" borderId="397">
      <alignment horizontal="right" vertical="center"/>
    </xf>
    <xf numFmtId="0" fontId="45" fillId="36" borderId="393" applyNumberFormat="0" applyAlignment="0" applyProtection="0"/>
    <xf numFmtId="0" fontId="36" fillId="36" borderId="393" applyNumberFormat="0" applyAlignment="0" applyProtection="0"/>
    <xf numFmtId="0" fontId="32" fillId="49" borderId="393" applyNumberFormat="0" applyAlignment="0" applyProtection="0"/>
    <xf numFmtId="0" fontId="21" fillId="27" borderId="400">
      <alignment horizontal="left" vertical="center" wrapText="1" indent="2"/>
    </xf>
    <xf numFmtId="0" fontId="21" fillId="0" borderId="400">
      <alignment horizontal="left" vertical="center" wrapText="1" indent="2"/>
    </xf>
    <xf numFmtId="0" fontId="21" fillId="27" borderId="400">
      <alignment horizontal="left" vertical="center" wrapText="1" indent="2"/>
    </xf>
    <xf numFmtId="0" fontId="21" fillId="27" borderId="400">
      <alignment horizontal="left" vertical="center" wrapText="1" indent="2"/>
    </xf>
    <xf numFmtId="4" fontId="18" fillId="27" borderId="397">
      <alignment horizontal="right" vertical="center"/>
    </xf>
    <xf numFmtId="0" fontId="1" fillId="5" borderId="0" applyNumberFormat="0" applyBorder="0" applyAlignment="0" applyProtection="0"/>
    <xf numFmtId="0" fontId="21" fillId="0" borderId="397">
      <alignment horizontal="right" vertical="center"/>
    </xf>
    <xf numFmtId="0" fontId="18" fillId="27" borderId="399">
      <alignment horizontal="right" vertical="center"/>
    </xf>
    <xf numFmtId="0" fontId="21" fillId="0" borderId="397" applyNumberFormat="0" applyFill="0" applyAlignment="0" applyProtection="0"/>
    <xf numFmtId="4" fontId="18" fillId="27" borderId="399">
      <alignment horizontal="right" vertical="center"/>
    </xf>
    <xf numFmtId="0" fontId="33" fillId="49" borderId="393" applyNumberFormat="0" applyAlignment="0" applyProtection="0"/>
    <xf numFmtId="0" fontId="33" fillId="49" borderId="393" applyNumberFormat="0" applyAlignment="0" applyProtection="0"/>
    <xf numFmtId="0" fontId="18" fillId="27" borderId="399">
      <alignment horizontal="right" vertical="center"/>
    </xf>
    <xf numFmtId="4" fontId="18" fillId="27" borderId="399">
      <alignment horizontal="right" vertical="center"/>
    </xf>
    <xf numFmtId="0" fontId="33" fillId="49" borderId="393" applyNumberFormat="0" applyAlignment="0" applyProtection="0"/>
    <xf numFmtId="0" fontId="33" fillId="49" borderId="393" applyNumberFormat="0" applyAlignment="0" applyProtection="0"/>
    <xf numFmtId="0" fontId="18" fillId="27" borderId="397">
      <alignment horizontal="right" vertical="center"/>
    </xf>
    <xf numFmtId="0" fontId="33" fillId="49" borderId="393" applyNumberFormat="0" applyAlignment="0" applyProtection="0"/>
    <xf numFmtId="0" fontId="49" fillId="49" borderId="395" applyNumberFormat="0" applyAlignment="0" applyProtection="0"/>
    <xf numFmtId="0" fontId="18" fillId="25" borderId="397">
      <alignment horizontal="right" vertical="center"/>
    </xf>
    <xf numFmtId="0" fontId="23" fillId="25" borderId="397">
      <alignment horizontal="right" vertical="center"/>
    </xf>
    <xf numFmtId="0" fontId="18" fillId="27" borderId="399">
      <alignment horizontal="right" vertical="center"/>
    </xf>
    <xf numFmtId="0" fontId="33" fillId="49" borderId="393" applyNumberFormat="0" applyAlignment="0" applyProtection="0"/>
    <xf numFmtId="0" fontId="45" fillId="36" borderId="393" applyNumberFormat="0" applyAlignment="0" applyProtection="0"/>
    <xf numFmtId="4" fontId="18" fillId="27" borderId="398">
      <alignment horizontal="right" vertical="center"/>
    </xf>
    <xf numFmtId="0" fontId="37" fillId="0" borderId="396" applyNumberFormat="0" applyFill="0" applyAlignment="0" applyProtection="0"/>
    <xf numFmtId="4" fontId="21" fillId="0" borderId="397">
      <alignment horizontal="right" vertical="center"/>
    </xf>
    <xf numFmtId="0" fontId="52" fillId="0" borderId="396" applyNumberFormat="0" applyFill="0" applyAlignment="0" applyProtection="0"/>
    <xf numFmtId="0" fontId="27" fillId="52" borderId="394" applyNumberFormat="0" applyFont="0" applyAlignment="0" applyProtection="0"/>
    <xf numFmtId="0" fontId="18" fillId="27" borderId="397">
      <alignment horizontal="right" vertical="center"/>
    </xf>
    <xf numFmtId="0" fontId="33" fillId="49" borderId="393" applyNumberFormat="0" applyAlignment="0" applyProtection="0"/>
    <xf numFmtId="4" fontId="21" fillId="26" borderId="397"/>
    <xf numFmtId="0" fontId="45" fillId="36" borderId="393" applyNumberFormat="0" applyAlignment="0" applyProtection="0"/>
    <xf numFmtId="0" fontId="45" fillId="36" borderId="393" applyNumberFormat="0" applyAlignment="0" applyProtection="0"/>
    <xf numFmtId="4" fontId="18" fillId="27" borderId="399">
      <alignment horizontal="right" vertical="center"/>
    </xf>
    <xf numFmtId="49" fontId="21" fillId="0" borderId="397" applyNumberFormat="0" applyFont="0" applyFill="0" applyBorder="0" applyProtection="0">
      <alignment horizontal="left" vertical="center" indent="2"/>
    </xf>
    <xf numFmtId="0" fontId="23" fillId="25" borderId="397">
      <alignment horizontal="right" vertical="center"/>
    </xf>
    <xf numFmtId="0" fontId="52" fillId="0" borderId="396" applyNumberFormat="0" applyFill="0" applyAlignment="0" applyProtection="0"/>
    <xf numFmtId="49" fontId="20" fillId="0" borderId="397" applyNumberFormat="0" applyFill="0" applyBorder="0" applyProtection="0">
      <alignment horizontal="left" vertical="center"/>
    </xf>
    <xf numFmtId="4" fontId="21" fillId="0" borderId="397" applyFill="0" applyBorder="0" applyProtection="0">
      <alignment horizontal="right" vertical="center"/>
    </xf>
    <xf numFmtId="0" fontId="49" fillId="49" borderId="395" applyNumberFormat="0" applyAlignment="0" applyProtection="0"/>
    <xf numFmtId="0" fontId="21" fillId="0" borderId="400">
      <alignment horizontal="left" vertical="center" wrapText="1" indent="2"/>
    </xf>
    <xf numFmtId="167" fontId="21" fillId="53" borderId="397" applyNumberFormat="0" applyFont="0" applyBorder="0" applyAlignment="0" applyProtection="0">
      <alignment horizontal="right" vertical="center"/>
    </xf>
    <xf numFmtId="4" fontId="18" fillId="27" borderId="399">
      <alignment horizontal="right" vertical="center"/>
    </xf>
    <xf numFmtId="0" fontId="9" fillId="19" borderId="0" applyNumberFormat="0" applyBorder="0" applyAlignment="0" applyProtection="0"/>
    <xf numFmtId="0" fontId="49" fillId="49" borderId="395" applyNumberFormat="0" applyAlignment="0" applyProtection="0"/>
    <xf numFmtId="4" fontId="18" fillId="27" borderId="398">
      <alignment horizontal="right" vertical="center"/>
    </xf>
    <xf numFmtId="0" fontId="21" fillId="0" borderId="397">
      <alignment horizontal="right" vertical="center"/>
    </xf>
    <xf numFmtId="0" fontId="27" fillId="52" borderId="394" applyNumberFormat="0" applyFont="0" applyAlignment="0" applyProtection="0"/>
    <xf numFmtId="0" fontId="21" fillId="0" borderId="397">
      <alignment horizontal="right" vertical="center"/>
    </xf>
    <xf numFmtId="0" fontId="18" fillId="27" borderId="397">
      <alignment horizontal="right" vertical="center"/>
    </xf>
    <xf numFmtId="0" fontId="18" fillId="27" borderId="397">
      <alignment horizontal="right" vertical="center"/>
    </xf>
    <xf numFmtId="0" fontId="1" fillId="11" borderId="0" applyNumberFormat="0" applyBorder="0" applyAlignment="0" applyProtection="0"/>
    <xf numFmtId="0" fontId="4" fillId="4" borderId="2" applyNumberFormat="0" applyAlignment="0" applyProtection="0"/>
    <xf numFmtId="0" fontId="5" fillId="4" borderId="1" applyNumberFormat="0" applyAlignment="0" applyProtection="0"/>
    <xf numFmtId="49" fontId="21" fillId="0" borderId="398" applyNumberFormat="0" applyFont="0" applyFill="0" applyBorder="0" applyProtection="0">
      <alignment horizontal="left" vertical="center" indent="5"/>
    </xf>
    <xf numFmtId="0" fontId="45" fillId="36" borderId="393" applyNumberFormat="0" applyAlignment="0" applyProtection="0"/>
    <xf numFmtId="0" fontId="6" fillId="0" borderId="0" applyNumberFormat="0" applyFill="0" applyBorder="0" applyAlignment="0" applyProtection="0"/>
    <xf numFmtId="0" fontId="27" fillId="52" borderId="394" applyNumberFormat="0" applyFont="0" applyAlignment="0" applyProtection="0"/>
    <xf numFmtId="0" fontId="7" fillId="0" borderId="0" applyNumberFormat="0" applyFill="0" applyBorder="0" applyAlignment="0" applyProtection="0"/>
    <xf numFmtId="0" fontId="8" fillId="0" borderId="3" applyNumberFormat="0" applyFill="0" applyAlignment="0" applyProtection="0"/>
    <xf numFmtId="4" fontId="23" fillId="25" borderId="397">
      <alignment horizontal="right" vertical="center"/>
    </xf>
    <xf numFmtId="0" fontId="1" fillId="5" borderId="0" applyNumberFormat="0" applyBorder="0" applyAlignment="0" applyProtection="0"/>
    <xf numFmtId="0" fontId="1" fillId="6" borderId="0" applyNumberFormat="0" applyBorder="0" applyAlignment="0" applyProtection="0"/>
    <xf numFmtId="0" fontId="9" fillId="7" borderId="0" applyNumberFormat="0" applyBorder="0" applyAlignment="0" applyProtection="0"/>
    <xf numFmtId="0" fontId="21" fillId="0" borderId="400">
      <alignment horizontal="left" vertical="center" wrapText="1" indent="2"/>
    </xf>
    <xf numFmtId="0" fontId="1" fillId="8" borderId="0" applyNumberFormat="0" applyBorder="0" applyAlignment="0" applyProtection="0"/>
    <xf numFmtId="0" fontId="1" fillId="9" borderId="0" applyNumberFormat="0" applyBorder="0" applyAlignment="0" applyProtection="0"/>
    <xf numFmtId="0" fontId="9" fillId="10" borderId="0" applyNumberFormat="0" applyBorder="0" applyAlignment="0" applyProtection="0"/>
    <xf numFmtId="0" fontId="1" fillId="2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9" fillId="13" borderId="0" applyNumberFormat="0" applyBorder="0" applyAlignment="0" applyProtection="0"/>
    <xf numFmtId="4" fontId="21" fillId="26" borderId="397"/>
    <xf numFmtId="0" fontId="1" fillId="14"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0" fontId="37" fillId="0" borderId="396" applyNumberFormat="0" applyFill="0" applyAlignment="0" applyProtection="0"/>
    <xf numFmtId="0" fontId="1" fillId="17"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4" fontId="18" fillId="27" borderId="397">
      <alignment horizontal="right" vertical="center"/>
    </xf>
    <xf numFmtId="0" fontId="1" fillId="20"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21" fillId="0" borderId="397" applyNumberFormat="0" applyFill="0" applyAlignment="0" applyProtection="0"/>
    <xf numFmtId="0" fontId="18" fillId="27" borderId="397">
      <alignment horizontal="right" vertical="center"/>
    </xf>
    <xf numFmtId="0" fontId="18" fillId="27" borderId="397">
      <alignment horizontal="right" vertical="center"/>
    </xf>
    <xf numFmtId="0" fontId="19" fillId="52" borderId="394" applyNumberFormat="0" applyFont="0" applyAlignment="0" applyProtection="0"/>
    <xf numFmtId="0" fontId="5" fillId="4" borderId="1" applyNumberFormat="0" applyAlignment="0" applyProtection="0"/>
    <xf numFmtId="0" fontId="21" fillId="0" borderId="397">
      <alignment horizontal="right" vertical="center"/>
    </xf>
    <xf numFmtId="0" fontId="23" fillId="25" borderId="397">
      <alignment horizontal="right" vertical="center"/>
    </xf>
    <xf numFmtId="0" fontId="21" fillId="26" borderId="397"/>
    <xf numFmtId="0" fontId="18" fillId="25" borderId="397">
      <alignment horizontal="right" vertical="center"/>
    </xf>
    <xf numFmtId="0" fontId="21" fillId="27" borderId="400">
      <alignment horizontal="left" vertical="center" wrapText="1" indent="2"/>
    </xf>
    <xf numFmtId="4" fontId="18" fillId="27" borderId="399">
      <alignment horizontal="right" vertical="center"/>
    </xf>
    <xf numFmtId="4" fontId="18" fillId="27" borderId="397">
      <alignment horizontal="right" vertical="center"/>
    </xf>
    <xf numFmtId="0" fontId="23" fillId="25" borderId="397">
      <alignment horizontal="right" vertical="center"/>
    </xf>
    <xf numFmtId="0" fontId="9" fillId="16" borderId="0" applyNumberFormat="0" applyBorder="0" applyAlignment="0" applyProtection="0"/>
    <xf numFmtId="0" fontId="32" fillId="49" borderId="393" applyNumberFormat="0" applyAlignment="0" applyProtection="0"/>
    <xf numFmtId="0" fontId="18" fillId="27" borderId="397">
      <alignment horizontal="right" vertical="center"/>
    </xf>
    <xf numFmtId="0" fontId="18" fillId="27" borderId="398">
      <alignment horizontal="right" vertical="center"/>
    </xf>
    <xf numFmtId="0" fontId="21" fillId="0" borderId="397" applyNumberFormat="0" applyFill="0" applyAlignment="0" applyProtection="0"/>
    <xf numFmtId="0" fontId="9" fillId="13" borderId="0" applyNumberFormat="0" applyBorder="0" applyAlignment="0" applyProtection="0"/>
    <xf numFmtId="0" fontId="21" fillId="27" borderId="400">
      <alignment horizontal="left" vertical="center" wrapText="1" indent="2"/>
    </xf>
    <xf numFmtId="49" fontId="20" fillId="0" borderId="397" applyNumberFormat="0" applyFill="0" applyBorder="0" applyProtection="0">
      <alignment horizontal="left" vertical="center"/>
    </xf>
    <xf numFmtId="0" fontId="18" fillId="27" borderId="398">
      <alignment horizontal="right" vertical="center"/>
    </xf>
    <xf numFmtId="0" fontId="21" fillId="0" borderId="397">
      <alignment horizontal="right" vertical="center"/>
    </xf>
    <xf numFmtId="4" fontId="21" fillId="0" borderId="397">
      <alignment horizontal="right" vertical="center"/>
    </xf>
    <xf numFmtId="0" fontId="49" fillId="49" borderId="395" applyNumberFormat="0" applyAlignment="0" applyProtection="0"/>
    <xf numFmtId="0" fontId="49" fillId="49" borderId="395" applyNumberFormat="0" applyAlignment="0" applyProtection="0"/>
    <xf numFmtId="0" fontId="1" fillId="20" borderId="0" applyNumberFormat="0" applyBorder="0" applyAlignment="0" applyProtection="0"/>
    <xf numFmtId="0" fontId="21" fillId="0" borderId="400">
      <alignment horizontal="left" vertical="center" wrapText="1" indent="2"/>
    </xf>
    <xf numFmtId="0" fontId="18" fillId="25" borderId="397">
      <alignment horizontal="right" vertical="center"/>
    </xf>
    <xf numFmtId="4" fontId="21" fillId="26" borderId="397"/>
    <xf numFmtId="0" fontId="37" fillId="0" borderId="396" applyNumberFormat="0" applyFill="0" applyAlignment="0" applyProtection="0"/>
    <xf numFmtId="0" fontId="21" fillId="0" borderId="400">
      <alignment horizontal="left" vertical="center" wrapText="1" indent="2"/>
    </xf>
    <xf numFmtId="4" fontId="21" fillId="0" borderId="397" applyFill="0" applyBorder="0" applyProtection="0">
      <alignment horizontal="right" vertical="center"/>
    </xf>
    <xf numFmtId="49" fontId="21" fillId="0" borderId="397" applyNumberFormat="0" applyFont="0" applyFill="0" applyBorder="0" applyProtection="0">
      <alignment horizontal="left" vertical="center" indent="2"/>
    </xf>
    <xf numFmtId="4" fontId="21" fillId="26" borderId="397"/>
    <xf numFmtId="0" fontId="18" fillId="27" borderId="397">
      <alignment horizontal="right" vertical="center"/>
    </xf>
    <xf numFmtId="4" fontId="18" fillId="25" borderId="397">
      <alignment horizontal="right" vertical="center"/>
    </xf>
    <xf numFmtId="0" fontId="27" fillId="52" borderId="394" applyNumberFormat="0" applyFont="0" applyAlignment="0" applyProtection="0"/>
    <xf numFmtId="0" fontId="45" fillId="36" borderId="393" applyNumberFormat="0" applyAlignment="0" applyProtection="0"/>
    <xf numFmtId="0" fontId="30" fillId="49" borderId="395" applyNumberFormat="0" applyAlignment="0" applyProtection="0"/>
    <xf numFmtId="4" fontId="18" fillId="27" borderId="399">
      <alignment horizontal="right" vertical="center"/>
    </xf>
    <xf numFmtId="4" fontId="18" fillId="27" borderId="398">
      <alignment horizontal="right" vertical="center"/>
    </xf>
    <xf numFmtId="0" fontId="33" fillId="49" borderId="393" applyNumberFormat="0" applyAlignment="0" applyProtection="0"/>
    <xf numFmtId="0" fontId="32" fillId="49" borderId="393" applyNumberFormat="0" applyAlignment="0" applyProtection="0"/>
    <xf numFmtId="0" fontId="21" fillId="26" borderId="397"/>
    <xf numFmtId="0" fontId="30" fillId="49" borderId="395" applyNumberFormat="0" applyAlignment="0" applyProtection="0"/>
    <xf numFmtId="0" fontId="21" fillId="26" borderId="397"/>
    <xf numFmtId="49" fontId="21" fillId="0" borderId="398" applyNumberFormat="0" applyFont="0" applyFill="0" applyBorder="0" applyProtection="0">
      <alignment horizontal="left" vertical="center" indent="5"/>
    </xf>
    <xf numFmtId="0" fontId="49" fillId="49" borderId="395" applyNumberFormat="0" applyAlignment="0" applyProtection="0"/>
    <xf numFmtId="4" fontId="18" fillId="27" borderId="397">
      <alignment horizontal="right" vertical="center"/>
    </xf>
    <xf numFmtId="0" fontId="1" fillId="21" borderId="0" applyNumberFormat="0" applyBorder="0" applyAlignment="0" applyProtection="0"/>
    <xf numFmtId="0" fontId="45" fillId="36" borderId="393" applyNumberFormat="0" applyAlignment="0" applyProtection="0"/>
    <xf numFmtId="4" fontId="18" fillId="27" borderId="398">
      <alignment horizontal="right" vertical="center"/>
    </xf>
    <xf numFmtId="0" fontId="21" fillId="0" borderId="400">
      <alignment horizontal="left" vertical="center" wrapText="1" indent="2"/>
    </xf>
    <xf numFmtId="0" fontId="33" fillId="49" borderId="393" applyNumberFormat="0" applyAlignment="0" applyProtection="0"/>
    <xf numFmtId="0" fontId="45" fillId="36" borderId="393" applyNumberFormat="0" applyAlignment="0" applyProtection="0"/>
    <xf numFmtId="0" fontId="27" fillId="52" borderId="394" applyNumberFormat="0" applyFont="0" applyAlignment="0" applyProtection="0"/>
    <xf numFmtId="0" fontId="52" fillId="0" borderId="396" applyNumberFormat="0" applyFill="0" applyAlignment="0" applyProtection="0"/>
    <xf numFmtId="0" fontId="45" fillId="36" borderId="393" applyNumberFormat="0" applyAlignment="0" applyProtection="0"/>
    <xf numFmtId="4" fontId="18" fillId="27" borderId="397">
      <alignment horizontal="right" vertical="center"/>
    </xf>
    <xf numFmtId="49" fontId="21" fillId="0" borderId="398" applyNumberFormat="0" applyFont="0" applyFill="0" applyBorder="0" applyProtection="0">
      <alignment horizontal="left" vertical="center" indent="5"/>
    </xf>
    <xf numFmtId="0" fontId="33" fillId="49" borderId="393" applyNumberFormat="0" applyAlignment="0" applyProtection="0"/>
    <xf numFmtId="0" fontId="21" fillId="25" borderId="398">
      <alignment horizontal="left" vertical="center"/>
    </xf>
    <xf numFmtId="0" fontId="21" fillId="25" borderId="398">
      <alignment horizontal="left" vertical="center"/>
    </xf>
    <xf numFmtId="4" fontId="18" fillId="27" borderId="397">
      <alignment horizontal="right" vertical="center"/>
    </xf>
    <xf numFmtId="0" fontId="18" fillId="25" borderId="397">
      <alignment horizontal="right" vertical="center"/>
    </xf>
    <xf numFmtId="0" fontId="45" fillId="36" borderId="393" applyNumberFormat="0" applyAlignment="0" applyProtection="0"/>
    <xf numFmtId="167" fontId="21" fillId="53" borderId="397" applyNumberFormat="0" applyFont="0" applyBorder="0" applyAlignment="0" applyProtection="0">
      <alignment horizontal="right" vertical="center"/>
    </xf>
    <xf numFmtId="0" fontId="18" fillId="27" borderId="397">
      <alignment horizontal="right" vertical="center"/>
    </xf>
    <xf numFmtId="0" fontId="21" fillId="25" borderId="398">
      <alignment horizontal="left" vertical="center"/>
    </xf>
    <xf numFmtId="4" fontId="23" fillId="25" borderId="397">
      <alignment horizontal="right" vertical="center"/>
    </xf>
    <xf numFmtId="0" fontId="23" fillId="25" borderId="397">
      <alignment horizontal="right" vertical="center"/>
    </xf>
    <xf numFmtId="0" fontId="19" fillId="52" borderId="394" applyNumberFormat="0" applyFont="0" applyAlignment="0" applyProtection="0"/>
    <xf numFmtId="4" fontId="21" fillId="0" borderId="397">
      <alignment horizontal="right" vertical="center"/>
    </xf>
    <xf numFmtId="0" fontId="52" fillId="0" borderId="396" applyNumberFormat="0" applyFill="0" applyAlignment="0" applyProtection="0"/>
    <xf numFmtId="0" fontId="1" fillId="11" borderId="0" applyNumberFormat="0" applyBorder="0" applyAlignment="0" applyProtection="0"/>
    <xf numFmtId="0" fontId="1" fillId="20" borderId="0" applyNumberFormat="0" applyBorder="0" applyAlignment="0" applyProtection="0"/>
    <xf numFmtId="4" fontId="18" fillId="27" borderId="399">
      <alignment horizontal="right" vertical="center"/>
    </xf>
    <xf numFmtId="0" fontId="45" fillId="36" borderId="393" applyNumberFormat="0" applyAlignment="0" applyProtection="0"/>
    <xf numFmtId="4" fontId="18" fillId="27" borderId="399">
      <alignment horizontal="right" vertical="center"/>
    </xf>
    <xf numFmtId="0" fontId="18" fillId="27" borderId="398">
      <alignment horizontal="right" vertical="center"/>
    </xf>
    <xf numFmtId="4" fontId="18" fillId="27" borderId="398">
      <alignment horizontal="right" vertical="center"/>
    </xf>
    <xf numFmtId="0" fontId="32" fillId="49" borderId="393" applyNumberFormat="0" applyAlignment="0" applyProtection="0"/>
    <xf numFmtId="0" fontId="19" fillId="52" borderId="394" applyNumberFormat="0" applyFont="0" applyAlignment="0" applyProtection="0"/>
    <xf numFmtId="4" fontId="21" fillId="0" borderId="397" applyFill="0" applyBorder="0" applyProtection="0">
      <alignment horizontal="right" vertical="center"/>
    </xf>
    <xf numFmtId="4" fontId="21" fillId="26" borderId="397"/>
    <xf numFmtId="0" fontId="52" fillId="0" borderId="396" applyNumberFormat="0" applyFill="0" applyAlignment="0" applyProtection="0"/>
    <xf numFmtId="0" fontId="23" fillId="25" borderId="397">
      <alignment horizontal="right" vertical="center"/>
    </xf>
    <xf numFmtId="0" fontId="52" fillId="0" borderId="396" applyNumberFormat="0" applyFill="0" applyAlignment="0" applyProtection="0"/>
    <xf numFmtId="0" fontId="21" fillId="0" borderId="397" applyNumberFormat="0" applyFill="0" applyAlignment="0" applyProtection="0"/>
    <xf numFmtId="0" fontId="21" fillId="26" borderId="397"/>
    <xf numFmtId="0" fontId="21" fillId="0" borderId="397" applyNumberFormat="0" applyFill="0" applyAlignment="0" applyProtection="0"/>
    <xf numFmtId="0" fontId="27" fillId="52" borderId="394" applyNumberFormat="0" applyFont="0" applyAlignment="0" applyProtection="0"/>
    <xf numFmtId="0" fontId="19" fillId="52" borderId="394" applyNumberFormat="0" applyFont="0" applyAlignment="0" applyProtection="0"/>
    <xf numFmtId="0" fontId="49" fillId="49" borderId="395" applyNumberFormat="0" applyAlignment="0" applyProtection="0"/>
    <xf numFmtId="0" fontId="21" fillId="26" borderId="397"/>
    <xf numFmtId="4" fontId="23" fillId="25" borderId="397">
      <alignment horizontal="right" vertical="center"/>
    </xf>
    <xf numFmtId="4" fontId="21" fillId="0" borderId="397">
      <alignment horizontal="right" vertical="center"/>
    </xf>
    <xf numFmtId="4" fontId="23" fillId="25" borderId="397">
      <alignment horizontal="right" vertical="center"/>
    </xf>
    <xf numFmtId="4" fontId="18" fillId="27" borderId="399">
      <alignment horizontal="right" vertical="center"/>
    </xf>
    <xf numFmtId="0" fontId="52" fillId="0" borderId="396" applyNumberFormat="0" applyFill="0" applyAlignment="0" applyProtection="0"/>
    <xf numFmtId="4" fontId="18" fillId="27" borderId="397">
      <alignment horizontal="right" vertical="center"/>
    </xf>
    <xf numFmtId="0" fontId="18" fillId="27" borderId="399">
      <alignment horizontal="right" vertical="center"/>
    </xf>
    <xf numFmtId="0" fontId="18" fillId="27" borderId="397">
      <alignment horizontal="right" vertical="center"/>
    </xf>
    <xf numFmtId="4" fontId="18" fillId="27" borderId="399">
      <alignment horizontal="right" vertical="center"/>
    </xf>
    <xf numFmtId="0" fontId="5" fillId="4" borderId="1" applyNumberFormat="0" applyAlignment="0" applyProtection="0"/>
    <xf numFmtId="0" fontId="18" fillId="27" borderId="399">
      <alignment horizontal="right" vertical="center"/>
    </xf>
    <xf numFmtId="0" fontId="21" fillId="0" borderId="397">
      <alignment horizontal="right" vertical="center"/>
    </xf>
    <xf numFmtId="4" fontId="18" fillId="27" borderId="397">
      <alignment horizontal="right" vertical="center"/>
    </xf>
    <xf numFmtId="0" fontId="19" fillId="52" borderId="394" applyNumberFormat="0" applyFont="0" applyAlignment="0" applyProtection="0"/>
    <xf numFmtId="0" fontId="37" fillId="0" borderId="396" applyNumberFormat="0" applyFill="0" applyAlignment="0" applyProtection="0"/>
    <xf numFmtId="0" fontId="52" fillId="0" borderId="396" applyNumberFormat="0" applyFill="0" applyAlignment="0" applyProtection="0"/>
    <xf numFmtId="4" fontId="18" fillId="25" borderId="397">
      <alignment horizontal="right" vertical="center"/>
    </xf>
    <xf numFmtId="0" fontId="21" fillId="27" borderId="400">
      <alignment horizontal="left" vertical="center" wrapText="1" indent="2"/>
    </xf>
    <xf numFmtId="4" fontId="23" fillId="25" borderId="397">
      <alignment horizontal="right" vertical="center"/>
    </xf>
    <xf numFmtId="0" fontId="52" fillId="0" borderId="396" applyNumberFormat="0" applyFill="0" applyAlignment="0" applyProtection="0"/>
    <xf numFmtId="0" fontId="45" fillId="36" borderId="393" applyNumberFormat="0" applyAlignment="0" applyProtection="0"/>
    <xf numFmtId="0" fontId="18" fillId="27" borderId="397">
      <alignment horizontal="right" vertical="center"/>
    </xf>
    <xf numFmtId="0" fontId="45" fillId="36" borderId="393" applyNumberFormat="0" applyAlignment="0" applyProtection="0"/>
    <xf numFmtId="0" fontId="49" fillId="49" borderId="395" applyNumberFormat="0" applyAlignment="0" applyProtection="0"/>
    <xf numFmtId="0" fontId="21" fillId="27" borderId="400">
      <alignment horizontal="left" vertical="center" wrapText="1" indent="2"/>
    </xf>
    <xf numFmtId="0" fontId="45" fillId="36" borderId="393" applyNumberFormat="0" applyAlignment="0" applyProtection="0"/>
    <xf numFmtId="0" fontId="45" fillId="36" borderId="393" applyNumberFormat="0" applyAlignment="0" applyProtection="0"/>
    <xf numFmtId="0" fontId="21" fillId="26" borderId="397"/>
    <xf numFmtId="4" fontId="21" fillId="0" borderId="397">
      <alignment horizontal="right" vertical="center"/>
    </xf>
    <xf numFmtId="0" fontId="23" fillId="25" borderId="397">
      <alignment horizontal="right" vertical="center"/>
    </xf>
    <xf numFmtId="0" fontId="37" fillId="0" borderId="396" applyNumberFormat="0" applyFill="0" applyAlignment="0" applyProtection="0"/>
    <xf numFmtId="0" fontId="21" fillId="0" borderId="397" applyNumberFormat="0" applyFill="0" applyAlignment="0" applyProtection="0"/>
    <xf numFmtId="0" fontId="30" fillId="49" borderId="395" applyNumberFormat="0" applyAlignment="0" applyProtection="0"/>
    <xf numFmtId="0" fontId="18" fillId="27" borderId="397">
      <alignment horizontal="right" vertical="center"/>
    </xf>
    <xf numFmtId="0" fontId="52" fillId="0" borderId="396" applyNumberFormat="0" applyFill="0" applyAlignment="0" applyProtection="0"/>
    <xf numFmtId="0" fontId="21" fillId="26" borderId="397"/>
    <xf numFmtId="0" fontId="21" fillId="27" borderId="400">
      <alignment horizontal="left" vertical="center" wrapText="1" indent="2"/>
    </xf>
    <xf numFmtId="167" fontId="21" fillId="53" borderId="397" applyNumberFormat="0" applyFont="0" applyBorder="0" applyAlignment="0" applyProtection="0">
      <alignment horizontal="right" vertical="center"/>
    </xf>
    <xf numFmtId="49" fontId="20" fillId="0" borderId="397" applyNumberFormat="0" applyFill="0" applyBorder="0" applyProtection="0">
      <alignment horizontal="left" vertical="center"/>
    </xf>
    <xf numFmtId="0" fontId="52" fillId="0" borderId="396" applyNumberFormat="0" applyFill="0" applyAlignment="0" applyProtection="0"/>
    <xf numFmtId="4" fontId="18" fillId="27" borderId="397">
      <alignment horizontal="right" vertical="center"/>
    </xf>
    <xf numFmtId="0" fontId="52" fillId="0" borderId="396" applyNumberFormat="0" applyFill="0" applyAlignment="0" applyProtection="0"/>
    <xf numFmtId="4" fontId="18" fillId="27" borderId="397">
      <alignment horizontal="right" vertical="center"/>
    </xf>
    <xf numFmtId="0" fontId="5" fillId="4" borderId="1" applyNumberFormat="0" applyAlignment="0" applyProtection="0"/>
    <xf numFmtId="0" fontId="52" fillId="0" borderId="396" applyNumberFormat="0" applyFill="0" applyAlignment="0" applyProtection="0"/>
    <xf numFmtId="0" fontId="33" fillId="49" borderId="393" applyNumberFormat="0" applyAlignment="0" applyProtection="0"/>
    <xf numFmtId="4" fontId="18" fillId="27" borderId="399">
      <alignment horizontal="right" vertical="center"/>
    </xf>
    <xf numFmtId="0" fontId="21" fillId="25" borderId="398">
      <alignment horizontal="left" vertical="center"/>
    </xf>
    <xf numFmtId="0" fontId="45" fillId="36" borderId="393" applyNumberFormat="0" applyAlignment="0" applyProtection="0"/>
    <xf numFmtId="0" fontId="23" fillId="25" borderId="397">
      <alignment horizontal="right" vertical="center"/>
    </xf>
    <xf numFmtId="0" fontId="19" fillId="52" borderId="394" applyNumberFormat="0" applyFont="0" applyAlignment="0" applyProtection="0"/>
    <xf numFmtId="0" fontId="9" fillId="22" borderId="0" applyNumberFormat="0" applyBorder="0" applyAlignment="0" applyProtection="0"/>
    <xf numFmtId="0" fontId="18" fillId="27" borderId="397">
      <alignment horizontal="right" vertical="center"/>
    </xf>
    <xf numFmtId="0" fontId="45" fillId="36" borderId="393" applyNumberFormat="0" applyAlignment="0" applyProtection="0"/>
    <xf numFmtId="0" fontId="21" fillId="26" borderId="397"/>
    <xf numFmtId="0" fontId="18" fillId="27" borderId="398">
      <alignment horizontal="right" vertical="center"/>
    </xf>
    <xf numFmtId="0" fontId="27" fillId="52" borderId="394" applyNumberFormat="0" applyFont="0" applyAlignment="0" applyProtection="0"/>
    <xf numFmtId="0" fontId="49" fillId="49" borderId="395" applyNumberFormat="0" applyAlignment="0" applyProtection="0"/>
    <xf numFmtId="0" fontId="52" fillId="0" borderId="396" applyNumberFormat="0" applyFill="0" applyAlignment="0" applyProtection="0"/>
    <xf numFmtId="0" fontId="21" fillId="27" borderId="400">
      <alignment horizontal="left" vertical="center" wrapText="1" indent="2"/>
    </xf>
    <xf numFmtId="0" fontId="5" fillId="4" borderId="1" applyNumberFormat="0" applyAlignment="0" applyProtection="0"/>
    <xf numFmtId="0" fontId="1" fillId="12" borderId="0" applyNumberFormat="0" applyBorder="0" applyAlignment="0" applyProtection="0"/>
    <xf numFmtId="0" fontId="37" fillId="0" borderId="396" applyNumberFormat="0" applyFill="0" applyAlignment="0" applyProtection="0"/>
    <xf numFmtId="4" fontId="21" fillId="0" borderId="397" applyFill="0" applyBorder="0" applyProtection="0">
      <alignment horizontal="right" vertical="center"/>
    </xf>
    <xf numFmtId="0" fontId="21" fillId="0" borderId="400">
      <alignment horizontal="left" vertical="center" wrapText="1" indent="2"/>
    </xf>
    <xf numFmtId="4" fontId="21" fillId="0" borderId="397" applyFill="0" applyBorder="0" applyProtection="0">
      <alignment horizontal="right" vertical="center"/>
    </xf>
    <xf numFmtId="0" fontId="33" fillId="49" borderId="393" applyNumberFormat="0" applyAlignment="0" applyProtection="0"/>
    <xf numFmtId="4" fontId="18" fillId="27" borderId="399">
      <alignment horizontal="right" vertical="center"/>
    </xf>
    <xf numFmtId="49" fontId="20" fillId="0" borderId="397" applyNumberFormat="0" applyFill="0" applyBorder="0" applyProtection="0">
      <alignment horizontal="left" vertical="center"/>
    </xf>
    <xf numFmtId="0" fontId="1" fillId="17" borderId="0" applyNumberFormat="0" applyBorder="0" applyAlignment="0" applyProtection="0"/>
    <xf numFmtId="0" fontId="36" fillId="36" borderId="393" applyNumberFormat="0" applyAlignment="0" applyProtection="0"/>
    <xf numFmtId="49" fontId="20" fillId="0" borderId="397" applyNumberFormat="0" applyFill="0" applyBorder="0" applyProtection="0">
      <alignment horizontal="left" vertical="center"/>
    </xf>
    <xf numFmtId="0" fontId="37" fillId="0" borderId="396" applyNumberFormat="0" applyFill="0" applyAlignment="0" applyProtection="0"/>
    <xf numFmtId="0" fontId="21" fillId="0" borderId="397" applyNumberFormat="0" applyFill="0" applyAlignment="0" applyProtection="0"/>
    <xf numFmtId="0" fontId="1" fillId="11" borderId="0" applyNumberFormat="0" applyBorder="0" applyAlignment="0" applyProtection="0"/>
    <xf numFmtId="0" fontId="32" fillId="49" borderId="393" applyNumberFormat="0" applyAlignment="0" applyProtection="0"/>
    <xf numFmtId="0" fontId="45" fillId="36" borderId="393" applyNumberFormat="0" applyAlignment="0" applyProtection="0"/>
    <xf numFmtId="0" fontId="18" fillId="25" borderId="397">
      <alignment horizontal="right" vertical="center"/>
    </xf>
    <xf numFmtId="0" fontId="18" fillId="25" borderId="397">
      <alignment horizontal="right" vertical="center"/>
    </xf>
    <xf numFmtId="4" fontId="18" fillId="25" borderId="397">
      <alignment horizontal="right" vertical="center"/>
    </xf>
    <xf numFmtId="0" fontId="23" fillId="25" borderId="397">
      <alignment horizontal="right" vertical="center"/>
    </xf>
    <xf numFmtId="4" fontId="23" fillId="25" borderId="397">
      <alignment horizontal="right" vertical="center"/>
    </xf>
    <xf numFmtId="0" fontId="18" fillId="27" borderId="397">
      <alignment horizontal="right" vertical="center"/>
    </xf>
    <xf numFmtId="4" fontId="18" fillId="27" borderId="397">
      <alignment horizontal="right" vertical="center"/>
    </xf>
    <xf numFmtId="0" fontId="18" fillId="27" borderId="397">
      <alignment horizontal="right" vertical="center"/>
    </xf>
    <xf numFmtId="4" fontId="18" fillId="27" borderId="397">
      <alignment horizontal="right" vertical="center"/>
    </xf>
    <xf numFmtId="0" fontId="18" fillId="27" borderId="398">
      <alignment horizontal="right" vertical="center"/>
    </xf>
    <xf numFmtId="4" fontId="18" fillId="27" borderId="398">
      <alignment horizontal="right" vertical="center"/>
    </xf>
    <xf numFmtId="0" fontId="18" fillId="27" borderId="399">
      <alignment horizontal="right" vertical="center"/>
    </xf>
    <xf numFmtId="4" fontId="18" fillId="27" borderId="399">
      <alignment horizontal="right" vertical="center"/>
    </xf>
    <xf numFmtId="0" fontId="33" fillId="49" borderId="393" applyNumberFormat="0" applyAlignment="0" applyProtection="0"/>
    <xf numFmtId="0" fontId="21" fillId="27" borderId="400">
      <alignment horizontal="left" vertical="center" wrapText="1" indent="2"/>
    </xf>
    <xf numFmtId="0" fontId="21" fillId="0" borderId="400">
      <alignment horizontal="left" vertical="center" wrapText="1" indent="2"/>
    </xf>
    <xf numFmtId="0" fontId="21" fillId="25" borderId="398">
      <alignment horizontal="left" vertical="center"/>
    </xf>
    <xf numFmtId="0" fontId="1" fillId="20" borderId="0" applyNumberFormat="0" applyBorder="0" applyAlignment="0" applyProtection="0"/>
    <xf numFmtId="0" fontId="45" fillId="36" borderId="393" applyNumberFormat="0" applyAlignment="0" applyProtection="0"/>
    <xf numFmtId="0" fontId="21" fillId="0" borderId="397">
      <alignment horizontal="right" vertical="center"/>
    </xf>
    <xf numFmtId="4" fontId="21" fillId="0" borderId="397">
      <alignment horizontal="right" vertical="center"/>
    </xf>
    <xf numFmtId="0" fontId="36" fillId="36" borderId="393" applyNumberFormat="0" applyAlignment="0" applyProtection="0"/>
    <xf numFmtId="0" fontId="21" fillId="0" borderId="397" applyNumberFormat="0" applyFill="0" applyAlignment="0" applyProtection="0"/>
    <xf numFmtId="0" fontId="49" fillId="49" borderId="395" applyNumberFormat="0" applyAlignment="0" applyProtection="0"/>
    <xf numFmtId="167" fontId="21" fillId="53" borderId="397" applyNumberFormat="0" applyFont="0" applyBorder="0" applyAlignment="0" applyProtection="0">
      <alignment horizontal="right" vertical="center"/>
    </xf>
    <xf numFmtId="0" fontId="21" fillId="26" borderId="397"/>
    <xf numFmtId="4" fontId="21" fillId="26" borderId="397"/>
    <xf numFmtId="0" fontId="52" fillId="0" borderId="396" applyNumberFormat="0" applyFill="0" applyAlignment="0" applyProtection="0"/>
    <xf numFmtId="0" fontId="52" fillId="0" borderId="396" applyNumberFormat="0" applyFill="0" applyAlignment="0" applyProtection="0"/>
    <xf numFmtId="0" fontId="21" fillId="0" borderId="397">
      <alignment horizontal="right" vertical="center"/>
    </xf>
    <xf numFmtId="49" fontId="21" fillId="0" borderId="398" applyNumberFormat="0" applyFont="0" applyFill="0" applyBorder="0" applyProtection="0">
      <alignment horizontal="left" vertical="center" indent="5"/>
    </xf>
    <xf numFmtId="0" fontId="9" fillId="7" borderId="0" applyNumberFormat="0" applyBorder="0" applyAlignment="0" applyProtection="0"/>
    <xf numFmtId="0" fontId="9" fillId="19" borderId="0" applyNumberFormat="0" applyBorder="0" applyAlignment="0" applyProtection="0"/>
    <xf numFmtId="0" fontId="37" fillId="0" borderId="396" applyNumberFormat="0" applyFill="0" applyAlignment="0" applyProtection="0"/>
    <xf numFmtId="4" fontId="18" fillId="27" borderId="399">
      <alignment horizontal="right" vertical="center"/>
    </xf>
    <xf numFmtId="4" fontId="18" fillId="25" borderId="397">
      <alignment horizontal="right" vertical="center"/>
    </xf>
    <xf numFmtId="0" fontId="1" fillId="5" borderId="0" applyNumberFormat="0" applyBorder="0" applyAlignment="0" applyProtection="0"/>
    <xf numFmtId="0" fontId="37" fillId="0" borderId="396" applyNumberFormat="0" applyFill="0" applyAlignment="0" applyProtection="0"/>
    <xf numFmtId="4" fontId="21" fillId="0" borderId="397" applyFill="0" applyBorder="0" applyProtection="0">
      <alignment horizontal="right" vertical="center"/>
    </xf>
    <xf numFmtId="0" fontId="1" fillId="18" borderId="0" applyNumberFormat="0" applyBorder="0" applyAlignment="0" applyProtection="0"/>
    <xf numFmtId="0" fontId="18" fillId="25" borderId="397">
      <alignment horizontal="right" vertical="center"/>
    </xf>
    <xf numFmtId="4" fontId="18" fillId="27" borderId="399">
      <alignment horizontal="right" vertical="center"/>
    </xf>
    <xf numFmtId="0" fontId="52" fillId="0" borderId="396" applyNumberFormat="0" applyFill="0" applyAlignment="0" applyProtection="0"/>
    <xf numFmtId="0" fontId="37" fillId="0" borderId="396" applyNumberFormat="0" applyFill="0" applyAlignment="0" applyProtection="0"/>
    <xf numFmtId="0" fontId="18" fillId="27" borderId="397">
      <alignment horizontal="right" vertical="center"/>
    </xf>
    <xf numFmtId="0" fontId="49" fillId="49" borderId="395" applyNumberFormat="0" applyAlignment="0" applyProtection="0"/>
    <xf numFmtId="4" fontId="18" fillId="27" borderId="397">
      <alignment horizontal="right" vertical="center"/>
    </xf>
    <xf numFmtId="0" fontId="18" fillId="27" borderId="399">
      <alignment horizontal="right" vertical="center"/>
    </xf>
    <xf numFmtId="4" fontId="21" fillId="0" borderId="397" applyFill="0" applyBorder="0" applyProtection="0">
      <alignment horizontal="right" vertical="center"/>
    </xf>
    <xf numFmtId="0" fontId="37" fillId="0" borderId="396" applyNumberFormat="0" applyFill="0" applyAlignment="0" applyProtection="0"/>
    <xf numFmtId="0" fontId="5" fillId="4" borderId="1" applyNumberFormat="0" applyAlignment="0" applyProtection="0"/>
    <xf numFmtId="0" fontId="1" fillId="12" borderId="0" applyNumberFormat="0" applyBorder="0" applyAlignment="0" applyProtection="0"/>
    <xf numFmtId="0" fontId="1" fillId="17" borderId="0" applyNumberFormat="0" applyBorder="0" applyAlignment="0" applyProtection="0"/>
    <xf numFmtId="0" fontId="18" fillId="27" borderId="397">
      <alignment horizontal="right" vertical="center"/>
    </xf>
    <xf numFmtId="0" fontId="27" fillId="52" borderId="394" applyNumberFormat="0" applyFont="0" applyAlignment="0" applyProtection="0"/>
    <xf numFmtId="4" fontId="18" fillId="27" borderId="399">
      <alignment horizontal="right" vertical="center"/>
    </xf>
    <xf numFmtId="4" fontId="21" fillId="0" borderId="397">
      <alignment horizontal="right" vertical="center"/>
    </xf>
    <xf numFmtId="0" fontId="18" fillId="27" borderId="399">
      <alignment horizontal="right" vertical="center"/>
    </xf>
    <xf numFmtId="4" fontId="18" fillId="27" borderId="397">
      <alignment horizontal="right" vertical="center"/>
    </xf>
    <xf numFmtId="0" fontId="27" fillId="52" borderId="394" applyNumberFormat="0" applyFont="0" applyAlignment="0" applyProtection="0"/>
    <xf numFmtId="49" fontId="20" fillId="0" borderId="397" applyNumberFormat="0" applyFill="0" applyBorder="0" applyProtection="0">
      <alignment horizontal="left" vertical="center"/>
    </xf>
    <xf numFmtId="4" fontId="21" fillId="26" borderId="397"/>
    <xf numFmtId="0" fontId="45" fillId="36" borderId="393" applyNumberFormat="0" applyAlignment="0" applyProtection="0"/>
    <xf numFmtId="0" fontId="18" fillId="25" borderId="397">
      <alignment horizontal="right" vertical="center"/>
    </xf>
    <xf numFmtId="4" fontId="18" fillId="27" borderId="398">
      <alignment horizontal="right" vertical="center"/>
    </xf>
    <xf numFmtId="0" fontId="52" fillId="0" borderId="396" applyNumberFormat="0" applyFill="0" applyAlignment="0" applyProtection="0"/>
    <xf numFmtId="4" fontId="18" fillId="27" borderId="397">
      <alignment horizontal="right" vertical="center"/>
    </xf>
    <xf numFmtId="0" fontId="18" fillId="27" borderId="397">
      <alignment horizontal="right" vertical="center"/>
    </xf>
    <xf numFmtId="0" fontId="7" fillId="0" borderId="0" applyNumberFormat="0" applyFill="0" applyBorder="0" applyAlignment="0" applyProtection="0"/>
    <xf numFmtId="4" fontId="18" fillId="27" borderId="399">
      <alignment horizontal="right" vertical="center"/>
    </xf>
    <xf numFmtId="0" fontId="52" fillId="0" borderId="396" applyNumberFormat="0" applyFill="0" applyAlignment="0" applyProtection="0"/>
    <xf numFmtId="0" fontId="1" fillId="9" borderId="0" applyNumberFormat="0" applyBorder="0" applyAlignment="0" applyProtection="0"/>
    <xf numFmtId="0" fontId="1" fillId="14" borderId="0" applyNumberFormat="0" applyBorder="0" applyAlignment="0" applyProtection="0"/>
    <xf numFmtId="4" fontId="18" fillId="27" borderId="397">
      <alignment horizontal="right" vertical="center"/>
    </xf>
    <xf numFmtId="0" fontId="1" fillId="11" borderId="0" applyNumberFormat="0" applyBorder="0" applyAlignment="0" applyProtection="0"/>
    <xf numFmtId="0" fontId="6" fillId="0" borderId="0" applyNumberFormat="0" applyFill="0" applyBorder="0" applyAlignment="0" applyProtection="0"/>
    <xf numFmtId="0" fontId="8" fillId="0" borderId="3" applyNumberFormat="0" applyFill="0" applyAlignment="0" applyProtection="0"/>
    <xf numFmtId="0" fontId="4" fillId="4" borderId="2" applyNumberFormat="0" applyAlignment="0" applyProtection="0"/>
    <xf numFmtId="0" fontId="32" fillId="49" borderId="393" applyNumberFormat="0" applyAlignment="0" applyProtection="0"/>
    <xf numFmtId="0" fontId="18" fillId="27" borderId="398">
      <alignment horizontal="right" vertical="center"/>
    </xf>
    <xf numFmtId="0" fontId="33" fillId="49" borderId="393" applyNumberFormat="0" applyAlignment="0" applyProtection="0"/>
    <xf numFmtId="0" fontId="36" fillId="36" borderId="393" applyNumberFormat="0" applyAlignment="0" applyProtection="0"/>
    <xf numFmtId="0" fontId="27" fillId="52" borderId="394" applyNumberFormat="0" applyFont="0" applyAlignment="0" applyProtection="0"/>
    <xf numFmtId="4" fontId="18" fillId="25" borderId="397">
      <alignment horizontal="right" vertical="center"/>
    </xf>
    <xf numFmtId="49" fontId="21" fillId="0" borderId="397" applyNumberFormat="0" applyFont="0" applyFill="0" applyBorder="0" applyProtection="0">
      <alignment horizontal="left" vertical="center" indent="2"/>
    </xf>
    <xf numFmtId="49" fontId="21" fillId="0" borderId="398" applyNumberFormat="0" applyFont="0" applyFill="0" applyBorder="0" applyProtection="0">
      <alignment horizontal="left" vertical="center" indent="5"/>
    </xf>
    <xf numFmtId="4" fontId="18" fillId="27" borderId="397">
      <alignment horizontal="right" vertical="center"/>
    </xf>
    <xf numFmtId="0" fontId="21" fillId="25" borderId="398">
      <alignment horizontal="left" vertical="center"/>
    </xf>
    <xf numFmtId="0" fontId="21" fillId="0" borderId="397">
      <alignment horizontal="right" vertical="center"/>
    </xf>
    <xf numFmtId="0" fontId="21" fillId="27" borderId="400">
      <alignment horizontal="left" vertical="center" wrapText="1" indent="2"/>
    </xf>
    <xf numFmtId="0" fontId="36" fillId="36" borderId="393" applyNumberFormat="0" applyAlignment="0" applyProtection="0"/>
    <xf numFmtId="4" fontId="18" fillId="27" borderId="397">
      <alignment horizontal="right" vertical="center"/>
    </xf>
    <xf numFmtId="0" fontId="1" fillId="15" borderId="0" applyNumberFormat="0" applyBorder="0" applyAlignment="0" applyProtection="0"/>
    <xf numFmtId="49" fontId="21" fillId="0" borderId="397" applyNumberFormat="0" applyFont="0" applyFill="0" applyBorder="0" applyProtection="0">
      <alignment horizontal="left" vertical="center" indent="2"/>
    </xf>
    <xf numFmtId="4" fontId="21" fillId="0" borderId="397" applyFill="0" applyBorder="0" applyProtection="0">
      <alignment horizontal="right" vertical="center"/>
    </xf>
    <xf numFmtId="49" fontId="20" fillId="0" borderId="397" applyNumberFormat="0" applyFill="0" applyBorder="0" applyProtection="0">
      <alignment horizontal="left" vertical="center"/>
    </xf>
    <xf numFmtId="0" fontId="21" fillId="25" borderId="398">
      <alignment horizontal="left" vertical="center"/>
    </xf>
    <xf numFmtId="4" fontId="18" fillId="27" borderId="398">
      <alignment horizontal="right" vertical="center"/>
    </xf>
    <xf numFmtId="0" fontId="18" fillId="27" borderId="397">
      <alignment horizontal="right" vertical="center"/>
    </xf>
    <xf numFmtId="49" fontId="20" fillId="0" borderId="397" applyNumberFormat="0" applyFill="0" applyBorder="0" applyProtection="0">
      <alignment horizontal="left" vertical="center"/>
    </xf>
    <xf numFmtId="0" fontId="30" fillId="49" borderId="395" applyNumberFormat="0" applyAlignment="0" applyProtection="0"/>
    <xf numFmtId="0" fontId="52" fillId="0" borderId="396" applyNumberFormat="0" applyFill="0" applyAlignment="0" applyProtection="0"/>
    <xf numFmtId="0" fontId="32" fillId="49" borderId="393" applyNumberFormat="0" applyAlignment="0" applyProtection="0"/>
    <xf numFmtId="0" fontId="37" fillId="0" borderId="396" applyNumberFormat="0" applyFill="0" applyAlignment="0" applyProtection="0"/>
    <xf numFmtId="0" fontId="21" fillId="27" borderId="400">
      <alignment horizontal="left" vertical="center" wrapText="1" indent="2"/>
    </xf>
    <xf numFmtId="0" fontId="45" fillId="36" borderId="393" applyNumberFormat="0" applyAlignment="0" applyProtection="0"/>
    <xf numFmtId="0" fontId="21" fillId="26" borderId="397"/>
    <xf numFmtId="4" fontId="21" fillId="0" borderId="397">
      <alignment horizontal="right" vertical="center"/>
    </xf>
    <xf numFmtId="4" fontId="18" fillId="27" borderId="397">
      <alignment horizontal="right" vertical="center"/>
    </xf>
    <xf numFmtId="0" fontId="33" fillId="49" borderId="393" applyNumberFormat="0" applyAlignment="0" applyProtection="0"/>
    <xf numFmtId="0" fontId="23" fillId="25" borderId="397">
      <alignment horizontal="right" vertical="center"/>
    </xf>
    <xf numFmtId="0" fontId="27" fillId="52" borderId="394" applyNumberFormat="0" applyFont="0" applyAlignment="0" applyProtection="0"/>
    <xf numFmtId="0" fontId="30" fillId="49" borderId="395" applyNumberFormat="0" applyAlignment="0" applyProtection="0"/>
    <xf numFmtId="0" fontId="1" fillId="21" borderId="0" applyNumberFormat="0" applyBorder="0" applyAlignment="0" applyProtection="0"/>
    <xf numFmtId="0" fontId="18" fillId="25" borderId="397">
      <alignment horizontal="right" vertical="center"/>
    </xf>
    <xf numFmtId="4" fontId="18" fillId="27" borderId="397">
      <alignment horizontal="right" vertical="center"/>
    </xf>
    <xf numFmtId="0" fontId="27" fillId="52" borderId="394" applyNumberFormat="0" applyFont="0" applyAlignment="0" applyProtection="0"/>
    <xf numFmtId="0" fontId="1" fillId="8" borderId="0" applyNumberFormat="0" applyBorder="0" applyAlignment="0" applyProtection="0"/>
    <xf numFmtId="0" fontId="23" fillId="25" borderId="397">
      <alignment horizontal="right" vertical="center"/>
    </xf>
    <xf numFmtId="0" fontId="49" fillId="49" borderId="395" applyNumberFormat="0" applyAlignment="0" applyProtection="0"/>
    <xf numFmtId="4" fontId="21" fillId="26" borderId="397"/>
    <xf numFmtId="0" fontId="30" fillId="49" borderId="395" applyNumberFormat="0" applyAlignment="0" applyProtection="0"/>
    <xf numFmtId="4" fontId="23" fillId="25" borderId="397">
      <alignment horizontal="right" vertical="center"/>
    </xf>
    <xf numFmtId="0" fontId="1" fillId="18" borderId="0" applyNumberFormat="0" applyBorder="0" applyAlignment="0" applyProtection="0"/>
    <xf numFmtId="4" fontId="21" fillId="0" borderId="397" applyFill="0" applyBorder="0" applyProtection="0">
      <alignment horizontal="right" vertical="center"/>
    </xf>
    <xf numFmtId="0" fontId="30" fillId="49" borderId="395" applyNumberFormat="0" applyAlignment="0" applyProtection="0"/>
    <xf numFmtId="0" fontId="32" fillId="49" borderId="393" applyNumberFormat="0" applyAlignment="0" applyProtection="0"/>
    <xf numFmtId="0" fontId="37" fillId="0" borderId="396" applyNumberFormat="0" applyFill="0" applyAlignment="0" applyProtection="0"/>
    <xf numFmtId="0" fontId="21" fillId="0" borderId="400">
      <alignment horizontal="left" vertical="center" wrapText="1" indent="2"/>
    </xf>
    <xf numFmtId="0" fontId="18" fillId="27" borderId="398">
      <alignment horizontal="right" vertical="center"/>
    </xf>
    <xf numFmtId="4" fontId="21" fillId="0" borderId="397">
      <alignment horizontal="right" vertical="center"/>
    </xf>
    <xf numFmtId="0" fontId="33" fillId="49" borderId="393" applyNumberFormat="0" applyAlignment="0" applyProtection="0"/>
    <xf numFmtId="0" fontId="1" fillId="21" borderId="0" applyNumberFormat="0" applyBorder="0" applyAlignment="0" applyProtection="0"/>
    <xf numFmtId="0" fontId="21" fillId="0" borderId="400">
      <alignment horizontal="left" vertical="center" wrapText="1" indent="2"/>
    </xf>
    <xf numFmtId="0" fontId="37" fillId="0" borderId="396" applyNumberFormat="0" applyFill="0" applyAlignment="0" applyProtection="0"/>
    <xf numFmtId="0" fontId="36" fillId="36" borderId="393" applyNumberFormat="0" applyAlignment="0" applyProtection="0"/>
    <xf numFmtId="0" fontId="30" fillId="49" borderId="395" applyNumberFormat="0" applyAlignment="0" applyProtection="0"/>
    <xf numFmtId="0" fontId="37" fillId="0" borderId="396" applyNumberFormat="0" applyFill="0" applyAlignment="0" applyProtection="0"/>
    <xf numFmtId="4" fontId="18" fillId="25" borderId="397">
      <alignment horizontal="right" vertical="center"/>
    </xf>
    <xf numFmtId="4" fontId="18" fillId="27" borderId="397">
      <alignment horizontal="right" vertical="center"/>
    </xf>
    <xf numFmtId="0" fontId="1" fillId="21" borderId="0" applyNumberFormat="0" applyBorder="0" applyAlignment="0" applyProtection="0"/>
    <xf numFmtId="0" fontId="4" fillId="4" borderId="2" applyNumberFormat="0" applyAlignment="0" applyProtection="0"/>
    <xf numFmtId="49" fontId="21" fillId="0" borderId="397" applyNumberFormat="0" applyFont="0" applyFill="0" applyBorder="0" applyProtection="0">
      <alignment horizontal="left" vertical="center" indent="2"/>
    </xf>
    <xf numFmtId="0" fontId="9" fillId="16" borderId="0" applyNumberFormat="0" applyBorder="0" applyAlignment="0" applyProtection="0"/>
    <xf numFmtId="0" fontId="36" fillId="36" borderId="393" applyNumberFormat="0" applyAlignment="0" applyProtection="0"/>
    <xf numFmtId="0" fontId="18" fillId="25" borderId="397">
      <alignment horizontal="right" vertical="center"/>
    </xf>
    <xf numFmtId="0" fontId="9" fillId="22" borderId="0" applyNumberFormat="0" applyBorder="0" applyAlignment="0" applyProtection="0"/>
    <xf numFmtId="0" fontId="23" fillId="25" borderId="397">
      <alignment horizontal="right" vertical="center"/>
    </xf>
    <xf numFmtId="0" fontId="21" fillId="0" borderId="397">
      <alignment horizontal="right" vertical="center"/>
    </xf>
    <xf numFmtId="4" fontId="18" fillId="27" borderId="399">
      <alignment horizontal="right" vertical="center"/>
    </xf>
    <xf numFmtId="0" fontId="27" fillId="52" borderId="394" applyNumberFormat="0" applyFont="0" applyAlignment="0" applyProtection="0"/>
    <xf numFmtId="0" fontId="36" fillId="36" borderId="393" applyNumberFormat="0" applyAlignment="0" applyProtection="0"/>
    <xf numFmtId="4" fontId="18" fillId="27" borderId="399">
      <alignment horizontal="right" vertical="center"/>
    </xf>
    <xf numFmtId="0" fontId="18" fillId="27" borderId="397">
      <alignment horizontal="right" vertical="center"/>
    </xf>
    <xf numFmtId="0" fontId="21" fillId="25" borderId="398">
      <alignment horizontal="left" vertical="center"/>
    </xf>
    <xf numFmtId="4" fontId="18" fillId="27" borderId="398">
      <alignment horizontal="right" vertical="center"/>
    </xf>
    <xf numFmtId="0" fontId="19" fillId="52" borderId="394" applyNumberFormat="0" applyFont="0" applyAlignment="0" applyProtection="0"/>
    <xf numFmtId="4" fontId="23" fillId="25" borderId="397">
      <alignment horizontal="right" vertical="center"/>
    </xf>
    <xf numFmtId="0" fontId="49" fillId="49" borderId="395" applyNumberFormat="0" applyAlignment="0" applyProtection="0"/>
    <xf numFmtId="0" fontId="19" fillId="52" borderId="394" applyNumberFormat="0" applyFont="0" applyAlignment="0" applyProtection="0"/>
    <xf numFmtId="0" fontId="49" fillId="49" borderId="395" applyNumberFormat="0" applyAlignment="0" applyProtection="0"/>
    <xf numFmtId="167" fontId="21" fillId="53" borderId="397" applyNumberFormat="0" applyFont="0" applyBorder="0" applyAlignment="0" applyProtection="0">
      <alignment horizontal="right" vertical="center"/>
    </xf>
    <xf numFmtId="0" fontId="9" fillId="7" borderId="0" applyNumberFormat="0" applyBorder="0" applyAlignment="0" applyProtection="0"/>
    <xf numFmtId="0" fontId="21" fillId="0" borderId="397">
      <alignment horizontal="right" vertical="center"/>
    </xf>
    <xf numFmtId="4" fontId="18" fillId="27" borderId="398">
      <alignment horizontal="right" vertical="center"/>
    </xf>
    <xf numFmtId="0" fontId="6" fillId="0" borderId="0" applyNumberFormat="0" applyFill="0" applyBorder="0" applyAlignment="0" applyProtection="0"/>
    <xf numFmtId="4" fontId="21" fillId="26" borderId="397"/>
    <xf numFmtId="0" fontId="18" fillId="27" borderId="399">
      <alignment horizontal="right" vertical="center"/>
    </xf>
    <xf numFmtId="0" fontId="45" fillId="36" borderId="393" applyNumberFormat="0" applyAlignment="0" applyProtection="0"/>
    <xf numFmtId="0" fontId="21" fillId="27" borderId="400">
      <alignment horizontal="left" vertical="center" wrapText="1" indent="2"/>
    </xf>
    <xf numFmtId="0" fontId="21" fillId="0" borderId="400">
      <alignment horizontal="left" vertical="center" wrapText="1" indent="2"/>
    </xf>
    <xf numFmtId="0" fontId="21" fillId="26" borderId="397"/>
    <xf numFmtId="0" fontId="32" fillId="49" borderId="393" applyNumberFormat="0" applyAlignment="0" applyProtection="0"/>
    <xf numFmtId="167" fontId="21" fillId="53" borderId="397" applyNumberFormat="0" applyFont="0" applyBorder="0" applyAlignment="0" applyProtection="0">
      <alignment horizontal="right" vertical="center"/>
    </xf>
    <xf numFmtId="0" fontId="21" fillId="0" borderId="397">
      <alignment horizontal="right" vertical="center"/>
    </xf>
    <xf numFmtId="0" fontId="52" fillId="0" borderId="396" applyNumberFormat="0" applyFill="0" applyAlignment="0" applyProtection="0"/>
    <xf numFmtId="0" fontId="21" fillId="0" borderId="397" applyNumberFormat="0" applyFill="0" applyAlignment="0" applyProtection="0"/>
    <xf numFmtId="4" fontId="21" fillId="26" borderId="397"/>
    <xf numFmtId="0" fontId="21" fillId="25" borderId="398">
      <alignment horizontal="left" vertical="center"/>
    </xf>
    <xf numFmtId="0" fontId="32" fillId="49" borderId="393" applyNumberFormat="0" applyAlignment="0" applyProtection="0"/>
    <xf numFmtId="0" fontId="21" fillId="0" borderId="400">
      <alignment horizontal="left" vertical="center" wrapText="1" indent="2"/>
    </xf>
    <xf numFmtId="0" fontId="9" fillId="13" borderId="0" applyNumberFormat="0" applyBorder="0" applyAlignment="0" applyProtection="0"/>
    <xf numFmtId="4" fontId="21" fillId="26" borderId="397"/>
    <xf numFmtId="0" fontId="21" fillId="27" borderId="400">
      <alignment horizontal="left" vertical="center" wrapText="1" indent="2"/>
    </xf>
    <xf numFmtId="0" fontId="18" fillId="27" borderId="397">
      <alignment horizontal="right" vertical="center"/>
    </xf>
    <xf numFmtId="0" fontId="37" fillId="0" borderId="396" applyNumberFormat="0" applyFill="0" applyAlignment="0" applyProtection="0"/>
    <xf numFmtId="0" fontId="33" fillId="49" borderId="393" applyNumberFormat="0" applyAlignment="0" applyProtection="0"/>
    <xf numFmtId="0" fontId="49" fillId="49" borderId="395" applyNumberFormat="0" applyAlignment="0" applyProtection="0"/>
    <xf numFmtId="0" fontId="18" fillId="27" borderId="399">
      <alignment horizontal="right" vertical="center"/>
    </xf>
    <xf numFmtId="0" fontId="37" fillId="0" borderId="396" applyNumberFormat="0" applyFill="0" applyAlignment="0" applyProtection="0"/>
    <xf numFmtId="0" fontId="36" fillId="36" borderId="393" applyNumberFormat="0" applyAlignment="0" applyProtection="0"/>
    <xf numFmtId="4" fontId="23" fillId="25" borderId="397">
      <alignment horizontal="right" vertical="center"/>
    </xf>
    <xf numFmtId="0" fontId="49" fillId="49" borderId="395" applyNumberFormat="0" applyAlignment="0" applyProtection="0"/>
    <xf numFmtId="0" fontId="18" fillId="27" borderId="399">
      <alignment horizontal="right" vertical="center"/>
    </xf>
    <xf numFmtId="0" fontId="18" fillId="27" borderId="397">
      <alignment horizontal="right" vertical="center"/>
    </xf>
    <xf numFmtId="0" fontId="27" fillId="52" borderId="394" applyNumberFormat="0" applyFont="0" applyAlignment="0" applyProtection="0"/>
    <xf numFmtId="0" fontId="23" fillId="25" borderId="397">
      <alignment horizontal="right" vertical="center"/>
    </xf>
    <xf numFmtId="0" fontId="21" fillId="0" borderId="397">
      <alignment horizontal="right" vertical="center"/>
    </xf>
    <xf numFmtId="49" fontId="20" fillId="0" borderId="397" applyNumberFormat="0" applyFill="0" applyBorder="0" applyProtection="0">
      <alignment horizontal="left" vertical="center"/>
    </xf>
    <xf numFmtId="0" fontId="18" fillId="27" borderId="397">
      <alignment horizontal="right" vertical="center"/>
    </xf>
    <xf numFmtId="0" fontId="32" fillId="49" borderId="393" applyNumberFormat="0" applyAlignment="0" applyProtection="0"/>
    <xf numFmtId="0" fontId="1" fillId="14" borderId="0" applyNumberFormat="0" applyBorder="0" applyAlignment="0" applyProtection="0"/>
    <xf numFmtId="0" fontId="1" fillId="8" borderId="0" applyNumberFormat="0" applyBorder="0" applyAlignment="0" applyProtection="0"/>
    <xf numFmtId="0" fontId="21" fillId="0" borderId="397" applyNumberFormat="0" applyFill="0" applyAlignment="0" applyProtection="0"/>
    <xf numFmtId="0" fontId="49" fillId="49" borderId="395" applyNumberFormat="0" applyAlignment="0" applyProtection="0"/>
    <xf numFmtId="4" fontId="21" fillId="0" borderId="397">
      <alignment horizontal="right" vertical="center"/>
    </xf>
    <xf numFmtId="0" fontId="18" fillId="25" borderId="397">
      <alignment horizontal="right" vertical="center"/>
    </xf>
    <xf numFmtId="0" fontId="33" fillId="49" borderId="393" applyNumberFormat="0" applyAlignment="0" applyProtection="0"/>
    <xf numFmtId="0" fontId="33" fillId="49" borderId="393" applyNumberFormat="0" applyAlignment="0" applyProtection="0"/>
    <xf numFmtId="0" fontId="21" fillId="27" borderId="400">
      <alignment horizontal="left" vertical="center" wrapText="1" indent="2"/>
    </xf>
    <xf numFmtId="0" fontId="52" fillId="0" borderId="396" applyNumberFormat="0" applyFill="0" applyAlignment="0" applyProtection="0"/>
    <xf numFmtId="4" fontId="18" fillId="27" borderId="397">
      <alignment horizontal="right" vertical="center"/>
    </xf>
    <xf numFmtId="0" fontId="9" fillId="22" borderId="0" applyNumberFormat="0" applyBorder="0" applyAlignment="0" applyProtection="0"/>
    <xf numFmtId="0" fontId="1" fillId="20" borderId="0" applyNumberFormat="0" applyBorder="0" applyAlignment="0" applyProtection="0"/>
    <xf numFmtId="49" fontId="21" fillId="0" borderId="398" applyNumberFormat="0" applyFont="0" applyFill="0" applyBorder="0" applyProtection="0">
      <alignment horizontal="left" vertical="center" indent="5"/>
    </xf>
    <xf numFmtId="0" fontId="1" fillId="6" borderId="0" applyNumberFormat="0" applyBorder="0" applyAlignment="0" applyProtection="0"/>
    <xf numFmtId="0" fontId="9" fillId="13" borderId="0" applyNumberFormat="0" applyBorder="0" applyAlignment="0" applyProtection="0"/>
    <xf numFmtId="0" fontId="1" fillId="15" borderId="0" applyNumberFormat="0" applyBorder="0" applyAlignment="0" applyProtection="0"/>
    <xf numFmtId="0" fontId="9" fillId="16" borderId="0" applyNumberFormat="0" applyBorder="0" applyAlignment="0" applyProtection="0"/>
    <xf numFmtId="4" fontId="18" fillId="25" borderId="397">
      <alignment horizontal="right" vertical="center"/>
    </xf>
    <xf numFmtId="0" fontId="9" fillId="10" borderId="0" applyNumberFormat="0" applyBorder="0" applyAlignment="0" applyProtection="0"/>
    <xf numFmtId="0" fontId="18" fillId="27" borderId="397">
      <alignment horizontal="right" vertical="center"/>
    </xf>
    <xf numFmtId="0" fontId="1" fillId="8" borderId="0" applyNumberFormat="0" applyBorder="0" applyAlignment="0" applyProtection="0"/>
    <xf numFmtId="0" fontId="9" fillId="7" borderId="0" applyNumberFormat="0" applyBorder="0" applyAlignment="0" applyProtection="0"/>
    <xf numFmtId="0" fontId="1" fillId="17" borderId="0" applyNumberFormat="0" applyBorder="0" applyAlignment="0" applyProtection="0"/>
    <xf numFmtId="0" fontId="18" fillId="27" borderId="398">
      <alignment horizontal="right" vertical="center"/>
    </xf>
    <xf numFmtId="0" fontId="7" fillId="0" borderId="0" applyNumberFormat="0" applyFill="0" applyBorder="0" applyAlignment="0" applyProtection="0"/>
    <xf numFmtId="0" fontId="49" fillId="49" borderId="395" applyNumberFormat="0" applyAlignment="0" applyProtection="0"/>
    <xf numFmtId="0" fontId="30" fillId="49" borderId="395" applyNumberFormat="0" applyAlignment="0" applyProtection="0"/>
    <xf numFmtId="0" fontId="21" fillId="26" borderId="397"/>
    <xf numFmtId="0" fontId="21" fillId="0" borderId="397" applyNumberFormat="0" applyFill="0" applyAlignment="0" applyProtection="0"/>
    <xf numFmtId="0" fontId="1" fillId="14" borderId="0" applyNumberFormat="0" applyBorder="0" applyAlignment="0" applyProtection="0"/>
    <xf numFmtId="0" fontId="21" fillId="0" borderId="397" applyNumberFormat="0" applyFill="0" applyAlignment="0" applyProtection="0"/>
    <xf numFmtId="49" fontId="20" fillId="0" borderId="397" applyNumberFormat="0" applyFill="0" applyBorder="0" applyProtection="0">
      <alignment horizontal="left" vertical="center"/>
    </xf>
    <xf numFmtId="0" fontId="9" fillId="16" borderId="0" applyNumberFormat="0" applyBorder="0" applyAlignment="0" applyProtection="0"/>
    <xf numFmtId="0" fontId="32" fillId="49" borderId="393" applyNumberFormat="0" applyAlignment="0" applyProtection="0"/>
    <xf numFmtId="0" fontId="4" fillId="4" borderId="2" applyNumberFormat="0" applyAlignment="0" applyProtection="0"/>
    <xf numFmtId="4" fontId="18" fillId="27" borderId="397">
      <alignment horizontal="right" vertical="center"/>
    </xf>
    <xf numFmtId="0" fontId="21" fillId="26" borderId="397"/>
    <xf numFmtId="0" fontId="32" fillId="49" borderId="393" applyNumberFormat="0" applyAlignment="0" applyProtection="0"/>
    <xf numFmtId="0" fontId="18" fillId="25" borderId="397">
      <alignment horizontal="right" vertical="center"/>
    </xf>
    <xf numFmtId="0" fontId="21" fillId="0" borderId="397">
      <alignment horizontal="right" vertical="center"/>
    </xf>
    <xf numFmtId="0" fontId="52" fillId="0" borderId="396" applyNumberFormat="0" applyFill="0" applyAlignment="0" applyProtection="0"/>
    <xf numFmtId="0" fontId="21" fillId="25" borderId="398">
      <alignment horizontal="left" vertical="center"/>
    </xf>
    <xf numFmtId="0" fontId="45" fillId="36" borderId="393" applyNumberFormat="0" applyAlignment="0" applyProtection="0"/>
    <xf numFmtId="167" fontId="21" fillId="53" borderId="397" applyNumberFormat="0" applyFont="0" applyBorder="0" applyAlignment="0" applyProtection="0">
      <alignment horizontal="right" vertical="center"/>
    </xf>
    <xf numFmtId="0" fontId="27" fillId="52" borderId="394" applyNumberFormat="0" applyFont="0" applyAlignment="0" applyProtection="0"/>
    <xf numFmtId="0" fontId="21" fillId="0" borderId="400">
      <alignment horizontal="left" vertical="center" wrapText="1" indent="2"/>
    </xf>
    <xf numFmtId="4" fontId="21" fillId="26" borderId="397"/>
    <xf numFmtId="49" fontId="20" fillId="0" borderId="397" applyNumberFormat="0" applyFill="0" applyBorder="0" applyProtection="0">
      <alignment horizontal="left" vertical="center"/>
    </xf>
    <xf numFmtId="0" fontId="21" fillId="0" borderId="397">
      <alignment horizontal="right" vertical="center"/>
    </xf>
    <xf numFmtId="4" fontId="18" fillId="27" borderId="399">
      <alignment horizontal="right" vertical="center"/>
    </xf>
    <xf numFmtId="4" fontId="18" fillId="27" borderId="397">
      <alignment horizontal="right" vertical="center"/>
    </xf>
    <xf numFmtId="4" fontId="18" fillId="27" borderId="397">
      <alignment horizontal="right" vertical="center"/>
    </xf>
    <xf numFmtId="0" fontId="23" fillId="25" borderId="397">
      <alignment horizontal="right" vertical="center"/>
    </xf>
    <xf numFmtId="0" fontId="18" fillId="25" borderId="397">
      <alignment horizontal="right" vertical="center"/>
    </xf>
    <xf numFmtId="49" fontId="21" fillId="0" borderId="397" applyNumberFormat="0" applyFont="0" applyFill="0" applyBorder="0" applyProtection="0">
      <alignment horizontal="left" vertical="center" indent="2"/>
    </xf>
    <xf numFmtId="0" fontId="45" fillId="36" borderId="393" applyNumberFormat="0" applyAlignment="0" applyProtection="0"/>
    <xf numFmtId="0" fontId="30" fillId="49" borderId="395" applyNumberFormat="0" applyAlignment="0" applyProtection="0"/>
    <xf numFmtId="49" fontId="21" fillId="0" borderId="397" applyNumberFormat="0" applyFont="0" applyFill="0" applyBorder="0" applyProtection="0">
      <alignment horizontal="left" vertical="center" indent="2"/>
    </xf>
    <xf numFmtId="0" fontId="36" fillId="36" borderId="393" applyNumberFormat="0" applyAlignment="0" applyProtection="0"/>
    <xf numFmtId="4" fontId="21" fillId="0" borderId="397" applyFill="0" applyBorder="0" applyProtection="0">
      <alignment horizontal="right" vertical="center"/>
    </xf>
    <xf numFmtId="0" fontId="33" fillId="49" borderId="393" applyNumberFormat="0" applyAlignment="0" applyProtection="0"/>
    <xf numFmtId="0" fontId="52" fillId="0" borderId="396" applyNumberFormat="0" applyFill="0" applyAlignment="0" applyProtection="0"/>
    <xf numFmtId="0" fontId="49" fillId="49" borderId="395" applyNumberFormat="0" applyAlignment="0" applyProtection="0"/>
    <xf numFmtId="0" fontId="21" fillId="0" borderId="397" applyNumberFormat="0" applyFill="0" applyAlignment="0" applyProtection="0"/>
    <xf numFmtId="4" fontId="21" fillId="0" borderId="397">
      <alignment horizontal="right" vertical="center"/>
    </xf>
    <xf numFmtId="0" fontId="21" fillId="0" borderId="397">
      <alignment horizontal="right" vertical="center"/>
    </xf>
    <xf numFmtId="0" fontId="45" fillId="36" borderId="393" applyNumberFormat="0" applyAlignment="0" applyProtection="0"/>
    <xf numFmtId="0" fontId="30" fillId="49" borderId="395" applyNumberFormat="0" applyAlignment="0" applyProtection="0"/>
    <xf numFmtId="0" fontId="32" fillId="49" borderId="393" applyNumberFormat="0" applyAlignment="0" applyProtection="0"/>
    <xf numFmtId="0" fontId="21" fillId="27" borderId="400">
      <alignment horizontal="left" vertical="center" wrapText="1" indent="2"/>
    </xf>
    <xf numFmtId="0" fontId="33" fillId="49" borderId="393" applyNumberFormat="0" applyAlignment="0" applyProtection="0"/>
    <xf numFmtId="0" fontId="33" fillId="49" borderId="393" applyNumberFormat="0" applyAlignment="0" applyProtection="0"/>
    <xf numFmtId="4" fontId="18" fillId="27" borderId="398">
      <alignment horizontal="right" vertical="center"/>
    </xf>
    <xf numFmtId="0" fontId="18" fillId="27" borderId="398">
      <alignment horizontal="right" vertical="center"/>
    </xf>
    <xf numFmtId="0" fontId="18" fillId="27" borderId="397">
      <alignment horizontal="right" vertical="center"/>
    </xf>
    <xf numFmtId="4" fontId="23" fillId="25" borderId="397">
      <alignment horizontal="right" vertical="center"/>
    </xf>
    <xf numFmtId="0" fontId="36" fillId="36" borderId="393" applyNumberFormat="0" applyAlignment="0" applyProtection="0"/>
    <xf numFmtId="0" fontId="37" fillId="0" borderId="396" applyNumberFormat="0" applyFill="0" applyAlignment="0" applyProtection="0"/>
    <xf numFmtId="0" fontId="52" fillId="0" borderId="396" applyNumberFormat="0" applyFill="0" applyAlignment="0" applyProtection="0"/>
    <xf numFmtId="0" fontId="27" fillId="52" borderId="394" applyNumberFormat="0" applyFont="0" applyAlignment="0" applyProtection="0"/>
    <xf numFmtId="0" fontId="45" fillId="36" borderId="393" applyNumberFormat="0" applyAlignment="0" applyProtection="0"/>
    <xf numFmtId="49" fontId="20" fillId="0" borderId="397" applyNumberFormat="0" applyFill="0" applyBorder="0" applyProtection="0">
      <alignment horizontal="left" vertical="center"/>
    </xf>
    <xf numFmtId="0" fontId="21" fillId="27" borderId="400">
      <alignment horizontal="left" vertical="center" wrapText="1" indent="2"/>
    </xf>
    <xf numFmtId="0" fontId="33" fillId="49" borderId="393" applyNumberFormat="0" applyAlignment="0" applyProtection="0"/>
    <xf numFmtId="0" fontId="21" fillId="0" borderId="400">
      <alignment horizontal="left" vertical="center" wrapText="1" indent="2"/>
    </xf>
    <xf numFmtId="0" fontId="27" fillId="52" borderId="394" applyNumberFormat="0" applyFont="0" applyAlignment="0" applyProtection="0"/>
    <xf numFmtId="0" fontId="19" fillId="52" borderId="394" applyNumberFormat="0" applyFont="0" applyAlignment="0" applyProtection="0"/>
    <xf numFmtId="0" fontId="49" fillId="49" borderId="395" applyNumberFormat="0" applyAlignment="0" applyProtection="0"/>
    <xf numFmtId="0" fontId="52" fillId="0" borderId="396" applyNumberFormat="0" applyFill="0" applyAlignment="0" applyProtection="0"/>
    <xf numFmtId="4" fontId="21" fillId="26" borderId="397"/>
    <xf numFmtId="0" fontId="18" fillId="27" borderId="397">
      <alignment horizontal="right" vertical="center"/>
    </xf>
    <xf numFmtId="0" fontId="52" fillId="0" borderId="396" applyNumberFormat="0" applyFill="0" applyAlignment="0" applyProtection="0"/>
    <xf numFmtId="4" fontId="18" fillId="27" borderId="399">
      <alignment horizontal="right" vertical="center"/>
    </xf>
    <xf numFmtId="0" fontId="32" fillId="49" borderId="393" applyNumberFormat="0" applyAlignment="0" applyProtection="0"/>
    <xf numFmtId="0" fontId="18" fillId="27" borderId="398">
      <alignment horizontal="right" vertical="center"/>
    </xf>
    <xf numFmtId="0" fontId="33" fillId="49" borderId="393" applyNumberFormat="0" applyAlignment="0" applyProtection="0"/>
    <xf numFmtId="0" fontId="37" fillId="0" borderId="396" applyNumberFormat="0" applyFill="0" applyAlignment="0" applyProtection="0"/>
    <xf numFmtId="0" fontId="27" fillId="52" borderId="394" applyNumberFormat="0" applyFont="0" applyAlignment="0" applyProtection="0"/>
    <xf numFmtId="4" fontId="18" fillId="27" borderId="398">
      <alignment horizontal="right" vertical="center"/>
    </xf>
    <xf numFmtId="0" fontId="21" fillId="27" borderId="400">
      <alignment horizontal="left" vertical="center" wrapText="1" indent="2"/>
    </xf>
    <xf numFmtId="0" fontId="21" fillId="26" borderId="397"/>
    <xf numFmtId="167" fontId="21" fillId="53" borderId="397" applyNumberFormat="0" applyFont="0" applyBorder="0" applyAlignment="0" applyProtection="0">
      <alignment horizontal="right" vertical="center"/>
    </xf>
    <xf numFmtId="0" fontId="21" fillId="0" borderId="397" applyNumberFormat="0" applyFill="0" applyAlignment="0" applyProtection="0"/>
    <xf numFmtId="4" fontId="21" fillId="0" borderId="397" applyFill="0" applyBorder="0" applyProtection="0">
      <alignment horizontal="right" vertical="center"/>
    </xf>
    <xf numFmtId="4" fontId="18" fillId="25" borderId="397">
      <alignment horizontal="right" vertical="center"/>
    </xf>
    <xf numFmtId="0" fontId="37" fillId="0" borderId="396" applyNumberFormat="0" applyFill="0" applyAlignment="0" applyProtection="0"/>
    <xf numFmtId="49" fontId="20" fillId="0" borderId="397" applyNumberFormat="0" applyFill="0" applyBorder="0" applyProtection="0">
      <alignment horizontal="left" vertical="center"/>
    </xf>
    <xf numFmtId="49" fontId="21" fillId="0" borderId="398" applyNumberFormat="0" applyFont="0" applyFill="0" applyBorder="0" applyProtection="0">
      <alignment horizontal="left" vertical="center" indent="5"/>
    </xf>
    <xf numFmtId="0" fontId="21" fillId="25" borderId="398">
      <alignment horizontal="left" vertical="center"/>
    </xf>
    <xf numFmtId="0" fontId="33" fillId="49" borderId="393" applyNumberFormat="0" applyAlignment="0" applyProtection="0"/>
    <xf numFmtId="4" fontId="18" fillId="27" borderId="399">
      <alignment horizontal="right" vertical="center"/>
    </xf>
    <xf numFmtId="0" fontId="45" fillId="36" borderId="393" applyNumberFormat="0" applyAlignment="0" applyProtection="0"/>
    <xf numFmtId="0" fontId="45" fillId="36" borderId="393" applyNumberFormat="0" applyAlignment="0" applyProtection="0"/>
    <xf numFmtId="0" fontId="27" fillId="52" borderId="394" applyNumberFormat="0" applyFont="0" applyAlignment="0" applyProtection="0"/>
    <xf numFmtId="0" fontId="49" fillId="49" borderId="395" applyNumberFormat="0" applyAlignment="0" applyProtection="0"/>
    <xf numFmtId="0" fontId="52" fillId="0" borderId="396" applyNumberFormat="0" applyFill="0" applyAlignment="0" applyProtection="0"/>
    <xf numFmtId="0" fontId="18" fillId="27" borderId="397">
      <alignment horizontal="right" vertical="center"/>
    </xf>
    <xf numFmtId="0" fontId="19" fillId="52" borderId="394" applyNumberFormat="0" applyFont="0" applyAlignment="0" applyProtection="0"/>
    <xf numFmtId="4" fontId="21" fillId="0" borderId="397">
      <alignment horizontal="right" vertical="center"/>
    </xf>
    <xf numFmtId="0" fontId="52" fillId="0" borderId="396" applyNumberFormat="0" applyFill="0" applyAlignment="0" applyProtection="0"/>
    <xf numFmtId="0" fontId="18" fillId="27" borderId="397">
      <alignment horizontal="right" vertical="center"/>
    </xf>
    <xf numFmtId="0" fontId="18" fillId="27" borderId="397">
      <alignment horizontal="right" vertical="center"/>
    </xf>
    <xf numFmtId="4" fontId="23" fillId="25" borderId="397">
      <alignment horizontal="right" vertical="center"/>
    </xf>
    <xf numFmtId="0" fontId="18" fillId="25" borderId="397">
      <alignment horizontal="right" vertical="center"/>
    </xf>
    <xf numFmtId="4" fontId="18" fillId="25" borderId="397">
      <alignment horizontal="right" vertical="center"/>
    </xf>
    <xf numFmtId="0" fontId="23" fillId="25" borderId="397">
      <alignment horizontal="right" vertical="center"/>
    </xf>
    <xf numFmtId="4" fontId="23" fillId="25" borderId="397">
      <alignment horizontal="right" vertical="center"/>
    </xf>
    <xf numFmtId="0" fontId="18" fillId="27" borderId="397">
      <alignment horizontal="right" vertical="center"/>
    </xf>
    <xf numFmtId="4" fontId="18" fillId="27" borderId="397">
      <alignment horizontal="right" vertical="center"/>
    </xf>
    <xf numFmtId="0" fontId="18" fillId="27" borderId="397">
      <alignment horizontal="right" vertical="center"/>
    </xf>
    <xf numFmtId="4" fontId="18" fillId="27" borderId="397">
      <alignment horizontal="right" vertical="center"/>
    </xf>
    <xf numFmtId="0" fontId="18" fillId="27" borderId="398">
      <alignment horizontal="right" vertical="center"/>
    </xf>
    <xf numFmtId="4" fontId="18" fillId="27" borderId="398">
      <alignment horizontal="right" vertical="center"/>
    </xf>
    <xf numFmtId="0" fontId="18" fillId="27" borderId="399">
      <alignment horizontal="right" vertical="center"/>
    </xf>
    <xf numFmtId="4" fontId="18" fillId="27" borderId="399">
      <alignment horizontal="right" vertical="center"/>
    </xf>
    <xf numFmtId="0" fontId="33" fillId="49" borderId="393" applyNumberFormat="0" applyAlignment="0" applyProtection="0"/>
    <xf numFmtId="0" fontId="21" fillId="27" borderId="400">
      <alignment horizontal="left" vertical="center" wrapText="1" indent="2"/>
    </xf>
    <xf numFmtId="0" fontId="21" fillId="0" borderId="400">
      <alignment horizontal="left" vertical="center" wrapText="1" indent="2"/>
    </xf>
    <xf numFmtId="0" fontId="21" fillId="25" borderId="398">
      <alignment horizontal="left" vertical="center"/>
    </xf>
    <xf numFmtId="0" fontId="45" fillId="36" borderId="393" applyNumberFormat="0" applyAlignment="0" applyProtection="0"/>
    <xf numFmtId="0" fontId="21" fillId="0" borderId="397">
      <alignment horizontal="right" vertical="center"/>
    </xf>
    <xf numFmtId="4" fontId="21" fillId="0" borderId="397">
      <alignment horizontal="right" vertical="center"/>
    </xf>
    <xf numFmtId="0" fontId="21" fillId="0" borderId="397" applyNumberFormat="0" applyFill="0" applyAlignment="0" applyProtection="0"/>
    <xf numFmtId="0" fontId="49" fillId="49" borderId="395" applyNumberFormat="0" applyAlignment="0" applyProtection="0"/>
    <xf numFmtId="167" fontId="21" fillId="53" borderId="397" applyNumberFormat="0" applyFont="0" applyBorder="0" applyAlignment="0" applyProtection="0">
      <alignment horizontal="right" vertical="center"/>
    </xf>
    <xf numFmtId="0" fontId="21" fillId="26" borderId="397"/>
    <xf numFmtId="4" fontId="21" fillId="26" borderId="397"/>
    <xf numFmtId="0" fontId="52" fillId="0" borderId="396" applyNumberFormat="0" applyFill="0" applyAlignment="0" applyProtection="0"/>
    <xf numFmtId="0" fontId="19" fillId="52" borderId="394" applyNumberFormat="0" applyFont="0" applyAlignment="0" applyProtection="0"/>
    <xf numFmtId="0" fontId="27" fillId="52" borderId="394" applyNumberFormat="0" applyFont="0" applyAlignment="0" applyProtection="0"/>
    <xf numFmtId="0" fontId="21" fillId="0" borderId="397" applyNumberFormat="0" applyFill="0" applyAlignment="0" applyProtection="0"/>
    <xf numFmtId="0" fontId="37" fillId="0" borderId="396" applyNumberFormat="0" applyFill="0" applyAlignment="0" applyProtection="0"/>
    <xf numFmtId="0" fontId="52" fillId="0" borderId="396" applyNumberFormat="0" applyFill="0" applyAlignment="0" applyProtection="0"/>
    <xf numFmtId="0" fontId="36" fillId="36" borderId="393" applyNumberFormat="0" applyAlignment="0" applyProtection="0"/>
    <xf numFmtId="0" fontId="33" fillId="49" borderId="393" applyNumberFormat="0" applyAlignment="0" applyProtection="0"/>
    <xf numFmtId="4" fontId="23" fillId="25" borderId="397">
      <alignment horizontal="right" vertical="center"/>
    </xf>
    <xf numFmtId="0" fontId="18" fillId="25" borderId="397">
      <alignment horizontal="right" vertical="center"/>
    </xf>
    <xf numFmtId="167" fontId="21" fillId="53" borderId="397" applyNumberFormat="0" applyFont="0" applyBorder="0" applyAlignment="0" applyProtection="0">
      <alignment horizontal="right" vertical="center"/>
    </xf>
    <xf numFmtId="0" fontId="37" fillId="0" borderId="396" applyNumberFormat="0" applyFill="0" applyAlignment="0" applyProtection="0"/>
    <xf numFmtId="49" fontId="21" fillId="0" borderId="397" applyNumberFormat="0" applyFont="0" applyFill="0" applyBorder="0" applyProtection="0">
      <alignment horizontal="left" vertical="center" indent="2"/>
    </xf>
    <xf numFmtId="49" fontId="21" fillId="0" borderId="398" applyNumberFormat="0" applyFont="0" applyFill="0" applyBorder="0" applyProtection="0">
      <alignment horizontal="left" vertical="center" indent="5"/>
    </xf>
    <xf numFmtId="49" fontId="21" fillId="0" borderId="397" applyNumberFormat="0" applyFont="0" applyFill="0" applyBorder="0" applyProtection="0">
      <alignment horizontal="left" vertical="center" indent="2"/>
    </xf>
    <xf numFmtId="4" fontId="21" fillId="0" borderId="397" applyFill="0" applyBorder="0" applyProtection="0">
      <alignment horizontal="right" vertical="center"/>
    </xf>
    <xf numFmtId="49" fontId="20" fillId="0" borderId="397" applyNumberFormat="0" applyFill="0" applyBorder="0" applyProtection="0">
      <alignment horizontal="left" vertical="center"/>
    </xf>
    <xf numFmtId="0" fontId="21" fillId="0" borderId="400">
      <alignment horizontal="left" vertical="center" wrapText="1" indent="2"/>
    </xf>
    <xf numFmtId="0" fontId="49" fillId="49" borderId="395" applyNumberFormat="0" applyAlignment="0" applyProtection="0"/>
    <xf numFmtId="0" fontId="18" fillId="27" borderId="399">
      <alignment horizontal="right" vertical="center"/>
    </xf>
    <xf numFmtId="0" fontId="36" fillId="36" borderId="393" applyNumberFormat="0" applyAlignment="0" applyProtection="0"/>
    <xf numFmtId="0" fontId="18" fillId="27" borderId="399">
      <alignment horizontal="right" vertical="center"/>
    </xf>
    <xf numFmtId="4" fontId="18" fillId="27" borderId="397">
      <alignment horizontal="right" vertical="center"/>
    </xf>
    <xf numFmtId="0" fontId="18" fillId="27" borderId="397">
      <alignment horizontal="right" vertical="center"/>
    </xf>
    <xf numFmtId="0" fontId="30" fillId="49" borderId="395" applyNumberFormat="0" applyAlignment="0" applyProtection="0"/>
    <xf numFmtId="0" fontId="32" fillId="49" borderId="393" applyNumberFormat="0" applyAlignment="0" applyProtection="0"/>
    <xf numFmtId="0" fontId="37" fillId="0" borderId="396" applyNumberFormat="0" applyFill="0" applyAlignment="0" applyProtection="0"/>
    <xf numFmtId="0" fontId="21" fillId="26" borderId="397"/>
    <xf numFmtId="4" fontId="21" fillId="26" borderId="397"/>
    <xf numFmtId="4" fontId="18" fillId="27" borderId="397">
      <alignment horizontal="right" vertical="center"/>
    </xf>
    <xf numFmtId="0" fontId="23" fillId="25" borderId="397">
      <alignment horizontal="right" vertical="center"/>
    </xf>
    <xf numFmtId="0" fontId="36" fillId="36" borderId="393" applyNumberFormat="0" applyAlignment="0" applyProtection="0"/>
    <xf numFmtId="0" fontId="33" fillId="49" borderId="393" applyNumberFormat="0" applyAlignment="0" applyProtection="0"/>
    <xf numFmtId="4" fontId="21" fillId="0" borderId="397">
      <alignment horizontal="right" vertical="center"/>
    </xf>
    <xf numFmtId="0" fontId="21" fillId="27" borderId="400">
      <alignment horizontal="left" vertical="center" wrapText="1" indent="2"/>
    </xf>
    <xf numFmtId="0" fontId="21" fillId="0" borderId="400">
      <alignment horizontal="left" vertical="center" wrapText="1" indent="2"/>
    </xf>
    <xf numFmtId="0" fontId="49" fillId="49" borderId="395" applyNumberFormat="0" applyAlignment="0" applyProtection="0"/>
    <xf numFmtId="0" fontId="45" fillId="36" borderId="393" applyNumberFormat="0" applyAlignment="0" applyProtection="0"/>
    <xf numFmtId="0" fontId="32" fillId="49" borderId="393" applyNumberFormat="0" applyAlignment="0" applyProtection="0"/>
    <xf numFmtId="0" fontId="30" fillId="49" borderId="395" applyNumberFormat="0" applyAlignment="0" applyProtection="0"/>
    <xf numFmtId="0" fontId="18" fillId="27" borderId="399">
      <alignment horizontal="right" vertical="center"/>
    </xf>
    <xf numFmtId="0" fontId="23" fillId="25" borderId="397">
      <alignment horizontal="right" vertical="center"/>
    </xf>
    <xf numFmtId="4" fontId="18" fillId="25" borderId="397">
      <alignment horizontal="right" vertical="center"/>
    </xf>
    <xf numFmtId="4" fontId="18" fillId="27" borderId="397">
      <alignment horizontal="right" vertical="center"/>
    </xf>
    <xf numFmtId="49" fontId="21" fillId="0" borderId="398" applyNumberFormat="0" applyFont="0" applyFill="0" applyBorder="0" applyProtection="0">
      <alignment horizontal="left" vertical="center" indent="5"/>
    </xf>
    <xf numFmtId="4" fontId="21" fillId="0" borderId="397" applyFill="0" applyBorder="0" applyProtection="0">
      <alignment horizontal="right" vertical="center"/>
    </xf>
    <xf numFmtId="4" fontId="18" fillId="25" borderId="397">
      <alignment horizontal="right" vertical="center"/>
    </xf>
    <xf numFmtId="0" fontId="45" fillId="36" borderId="393" applyNumberFormat="0" applyAlignment="0" applyProtection="0"/>
    <xf numFmtId="0" fontId="45" fillId="36" borderId="393" applyNumberFormat="0" applyAlignment="0" applyProtection="0"/>
    <xf numFmtId="0" fontId="36" fillId="36" borderId="393" applyNumberFormat="0" applyAlignment="0" applyProtection="0"/>
    <xf numFmtId="0" fontId="32" fillId="49" borderId="393" applyNumberFormat="0" applyAlignment="0" applyProtection="0"/>
    <xf numFmtId="0" fontId="21" fillId="27" borderId="400">
      <alignment horizontal="left" vertical="center" wrapText="1" indent="2"/>
    </xf>
    <xf numFmtId="0" fontId="21" fillId="0" borderId="400">
      <alignment horizontal="left" vertical="center" wrapText="1" indent="2"/>
    </xf>
    <xf numFmtId="0" fontId="21" fillId="27" borderId="400">
      <alignment horizontal="left" vertical="center" wrapText="1" indent="2"/>
    </xf>
    <xf numFmtId="0" fontId="21" fillId="0" borderId="400">
      <alignment horizontal="left" vertical="center" wrapText="1" indent="2"/>
    </xf>
    <xf numFmtId="0" fontId="30" fillId="49" borderId="395" applyNumberFormat="0" applyAlignment="0" applyProtection="0"/>
    <xf numFmtId="0" fontId="32" fillId="49" borderId="393" applyNumberFormat="0" applyAlignment="0" applyProtection="0"/>
    <xf numFmtId="0" fontId="33" fillId="49" borderId="393" applyNumberFormat="0" applyAlignment="0" applyProtection="0"/>
    <xf numFmtId="0" fontId="36" fillId="36" borderId="393" applyNumberFormat="0" applyAlignment="0" applyProtection="0"/>
    <xf numFmtId="0" fontId="37" fillId="0" borderId="396" applyNumberFormat="0" applyFill="0" applyAlignment="0" applyProtection="0"/>
    <xf numFmtId="0" fontId="45" fillId="36" borderId="393" applyNumberFormat="0" applyAlignment="0" applyProtection="0"/>
    <xf numFmtId="0" fontId="27" fillId="52" borderId="394" applyNumberFormat="0" applyFont="0" applyAlignment="0" applyProtection="0"/>
    <xf numFmtId="0" fontId="19" fillId="52" borderId="394" applyNumberFormat="0" applyFont="0" applyAlignment="0" applyProtection="0"/>
    <xf numFmtId="0" fontId="49" fillId="49" borderId="395" applyNumberFormat="0" applyAlignment="0" applyProtection="0"/>
    <xf numFmtId="0" fontId="52" fillId="0" borderId="396" applyNumberFormat="0" applyFill="0" applyAlignment="0" applyProtection="0"/>
    <xf numFmtId="0" fontId="33" fillId="49" borderId="393" applyNumberFormat="0" applyAlignment="0" applyProtection="0"/>
    <xf numFmtId="0" fontId="45" fillId="36" borderId="393" applyNumberFormat="0" applyAlignment="0" applyProtection="0"/>
    <xf numFmtId="0" fontId="27" fillId="52" borderId="394" applyNumberFormat="0" applyFont="0" applyAlignment="0" applyProtection="0"/>
    <xf numFmtId="0" fontId="49" fillId="49" borderId="395" applyNumberFormat="0" applyAlignment="0" applyProtection="0"/>
    <xf numFmtId="0" fontId="52" fillId="0" borderId="396" applyNumberFormat="0" applyFill="0" applyAlignment="0" applyProtection="0"/>
    <xf numFmtId="0" fontId="18" fillId="27" borderId="397">
      <alignment horizontal="right" vertical="center"/>
    </xf>
    <xf numFmtId="0" fontId="21" fillId="27" borderId="400">
      <alignment horizontal="left" vertical="center" wrapText="1" indent="2"/>
    </xf>
    <xf numFmtId="0" fontId="21" fillId="26" borderId="397"/>
    <xf numFmtId="0" fontId="33" fillId="49" borderId="393" applyNumberFormat="0" applyAlignment="0" applyProtection="0"/>
    <xf numFmtId="4" fontId="21" fillId="0" borderId="397">
      <alignment horizontal="right" vertical="center"/>
    </xf>
    <xf numFmtId="0" fontId="45" fillId="36" borderId="393" applyNumberFormat="0" applyAlignment="0" applyProtection="0"/>
    <xf numFmtId="0" fontId="49" fillId="49" borderId="395" applyNumberFormat="0" applyAlignment="0" applyProtection="0"/>
    <xf numFmtId="0" fontId="52" fillId="0" borderId="396" applyNumberFormat="0" applyFill="0" applyAlignment="0" applyProtection="0"/>
    <xf numFmtId="0" fontId="36" fillId="36" borderId="393" applyNumberFormat="0" applyAlignment="0" applyProtection="0"/>
    <xf numFmtId="0" fontId="30" fillId="49" borderId="395" applyNumberFormat="0" applyAlignment="0" applyProtection="0"/>
    <xf numFmtId="0" fontId="32" fillId="49" borderId="393" applyNumberFormat="0" applyAlignment="0" applyProtection="0"/>
    <xf numFmtId="0" fontId="37" fillId="0" borderId="396" applyNumberFormat="0" applyFill="0" applyAlignment="0" applyProtection="0"/>
    <xf numFmtId="49" fontId="21" fillId="0" borderId="397" applyNumberFormat="0" applyFont="0" applyFill="0" applyBorder="0" applyProtection="0">
      <alignment horizontal="left" vertical="center" indent="2"/>
    </xf>
    <xf numFmtId="0" fontId="18" fillId="25" borderId="397">
      <alignment horizontal="right" vertical="center"/>
    </xf>
    <xf numFmtId="4" fontId="18" fillId="25" borderId="397">
      <alignment horizontal="right" vertical="center"/>
    </xf>
    <xf numFmtId="0" fontId="23" fillId="25" borderId="397">
      <alignment horizontal="right" vertical="center"/>
    </xf>
    <xf numFmtId="4" fontId="23" fillId="25" borderId="397">
      <alignment horizontal="right" vertical="center"/>
    </xf>
    <xf numFmtId="0" fontId="18" fillId="27" borderId="397">
      <alignment horizontal="right" vertical="center"/>
    </xf>
    <xf numFmtId="4" fontId="18" fillId="27" borderId="397">
      <alignment horizontal="right" vertical="center"/>
    </xf>
    <xf numFmtId="0" fontId="18" fillId="27" borderId="397">
      <alignment horizontal="right" vertical="center"/>
    </xf>
    <xf numFmtId="4" fontId="18" fillId="27" borderId="397">
      <alignment horizontal="right" vertical="center"/>
    </xf>
    <xf numFmtId="0" fontId="36" fillId="36" borderId="393" applyNumberFormat="0" applyAlignment="0" applyProtection="0"/>
    <xf numFmtId="0" fontId="21" fillId="0" borderId="397">
      <alignment horizontal="right" vertical="center"/>
    </xf>
    <xf numFmtId="4" fontId="21" fillId="0" borderId="397">
      <alignment horizontal="right" vertical="center"/>
    </xf>
    <xf numFmtId="4" fontId="21" fillId="0" borderId="397" applyFill="0" applyBorder="0" applyProtection="0">
      <alignment horizontal="right" vertical="center"/>
    </xf>
    <xf numFmtId="49" fontId="20" fillId="0" borderId="397" applyNumberFormat="0" applyFill="0" applyBorder="0" applyProtection="0">
      <alignment horizontal="left" vertical="center"/>
    </xf>
    <xf numFmtId="0" fontId="21" fillId="0" borderId="397" applyNumberFormat="0" applyFill="0" applyAlignment="0" applyProtection="0"/>
    <xf numFmtId="167" fontId="21" fillId="53" borderId="397" applyNumberFormat="0" applyFont="0" applyBorder="0" applyAlignment="0" applyProtection="0">
      <alignment horizontal="right" vertical="center"/>
    </xf>
    <xf numFmtId="0" fontId="21" fillId="26" borderId="397"/>
    <xf numFmtId="4" fontId="21" fillId="26" borderId="397"/>
    <xf numFmtId="4" fontId="18" fillId="27" borderId="397">
      <alignment horizontal="right" vertical="center"/>
    </xf>
    <xf numFmtId="0" fontId="21" fillId="26" borderId="397"/>
    <xf numFmtId="0" fontId="32" fillId="49" borderId="393" applyNumberFormat="0" applyAlignment="0" applyProtection="0"/>
    <xf numFmtId="0" fontId="18" fillId="25" borderId="397">
      <alignment horizontal="right" vertical="center"/>
    </xf>
    <xf numFmtId="0" fontId="21" fillId="0" borderId="397">
      <alignment horizontal="right" vertical="center"/>
    </xf>
    <xf numFmtId="0" fontId="52" fillId="0" borderId="396" applyNumberFormat="0" applyFill="0" applyAlignment="0" applyProtection="0"/>
    <xf numFmtId="0" fontId="21" fillId="25" borderId="398">
      <alignment horizontal="left" vertical="center"/>
    </xf>
    <xf numFmtId="0" fontId="45" fillId="36" borderId="393" applyNumberFormat="0" applyAlignment="0" applyProtection="0"/>
    <xf numFmtId="167" fontId="21" fillId="53" borderId="397" applyNumberFormat="0" applyFont="0" applyBorder="0" applyAlignment="0" applyProtection="0">
      <alignment horizontal="right" vertical="center"/>
    </xf>
    <xf numFmtId="0" fontId="27" fillId="52" borderId="394" applyNumberFormat="0" applyFont="0" applyAlignment="0" applyProtection="0"/>
    <xf numFmtId="0" fontId="21" fillId="0" borderId="400">
      <alignment horizontal="left" vertical="center" wrapText="1" indent="2"/>
    </xf>
    <xf numFmtId="4" fontId="21" fillId="26" borderId="397"/>
    <xf numFmtId="49" fontId="20" fillId="0" borderId="397" applyNumberFormat="0" applyFill="0" applyBorder="0" applyProtection="0">
      <alignment horizontal="left" vertical="center"/>
    </xf>
    <xf numFmtId="0" fontId="21" fillId="0" borderId="397">
      <alignment horizontal="right" vertical="center"/>
    </xf>
    <xf numFmtId="4" fontId="18" fillId="27" borderId="399">
      <alignment horizontal="right" vertical="center"/>
    </xf>
    <xf numFmtId="4" fontId="18" fillId="27" borderId="397">
      <alignment horizontal="right" vertical="center"/>
    </xf>
    <xf numFmtId="4" fontId="18" fillId="27" borderId="397">
      <alignment horizontal="right" vertical="center"/>
    </xf>
    <xf numFmtId="0" fontId="23" fillId="25" borderId="397">
      <alignment horizontal="right" vertical="center"/>
    </xf>
    <xf numFmtId="0" fontId="18" fillId="25" borderId="397">
      <alignment horizontal="right" vertical="center"/>
    </xf>
    <xf numFmtId="49" fontId="21" fillId="0" borderId="397" applyNumberFormat="0" applyFont="0" applyFill="0" applyBorder="0" applyProtection="0">
      <alignment horizontal="left" vertical="center" indent="2"/>
    </xf>
    <xf numFmtId="0" fontId="45" fillId="36" borderId="393" applyNumberFormat="0" applyAlignment="0" applyProtection="0"/>
    <xf numFmtId="0" fontId="30" fillId="49" borderId="395" applyNumberFormat="0" applyAlignment="0" applyProtection="0"/>
    <xf numFmtId="49" fontId="21" fillId="0" borderId="397" applyNumberFormat="0" applyFont="0" applyFill="0" applyBorder="0" applyProtection="0">
      <alignment horizontal="left" vertical="center" indent="2"/>
    </xf>
    <xf numFmtId="0" fontId="36" fillId="36" borderId="393" applyNumberFormat="0" applyAlignment="0" applyProtection="0"/>
    <xf numFmtId="4" fontId="21" fillId="0" borderId="397" applyFill="0" applyBorder="0" applyProtection="0">
      <alignment horizontal="right" vertical="center"/>
    </xf>
    <xf numFmtId="0" fontId="33" fillId="49" borderId="393" applyNumberFormat="0" applyAlignment="0" applyProtection="0"/>
    <xf numFmtId="0" fontId="52" fillId="0" borderId="396" applyNumberFormat="0" applyFill="0" applyAlignment="0" applyProtection="0"/>
    <xf numFmtId="0" fontId="49" fillId="49" borderId="395" applyNumberFormat="0" applyAlignment="0" applyProtection="0"/>
    <xf numFmtId="0" fontId="21" fillId="0" borderId="397" applyNumberFormat="0" applyFill="0" applyAlignment="0" applyProtection="0"/>
    <xf numFmtId="4" fontId="21" fillId="0" borderId="397">
      <alignment horizontal="right" vertical="center"/>
    </xf>
    <xf numFmtId="0" fontId="21" fillId="0" borderId="397">
      <alignment horizontal="right" vertical="center"/>
    </xf>
    <xf numFmtId="0" fontId="45" fillId="36" borderId="393" applyNumberFormat="0" applyAlignment="0" applyProtection="0"/>
    <xf numFmtId="0" fontId="30" fillId="49" borderId="395" applyNumberFormat="0" applyAlignment="0" applyProtection="0"/>
    <xf numFmtId="0" fontId="32" fillId="49" borderId="393" applyNumberFormat="0" applyAlignment="0" applyProtection="0"/>
    <xf numFmtId="0" fontId="21" fillId="27" borderId="400">
      <alignment horizontal="left" vertical="center" wrapText="1" indent="2"/>
    </xf>
    <xf numFmtId="0" fontId="33" fillId="49" borderId="393" applyNumberFormat="0" applyAlignment="0" applyProtection="0"/>
    <xf numFmtId="0" fontId="33" fillId="49" borderId="393" applyNumberFormat="0" applyAlignment="0" applyProtection="0"/>
    <xf numFmtId="4" fontId="18" fillId="27" borderId="398">
      <alignment horizontal="right" vertical="center"/>
    </xf>
    <xf numFmtId="0" fontId="18" fillId="27" borderId="398">
      <alignment horizontal="right" vertical="center"/>
    </xf>
    <xf numFmtId="0" fontId="18" fillId="27" borderId="397">
      <alignment horizontal="right" vertical="center"/>
    </xf>
    <xf numFmtId="4" fontId="23" fillId="25" borderId="397">
      <alignment horizontal="right" vertical="center"/>
    </xf>
    <xf numFmtId="0" fontId="36" fillId="36" borderId="393" applyNumberFormat="0" applyAlignment="0" applyProtection="0"/>
    <xf numFmtId="0" fontId="37" fillId="0" borderId="396" applyNumberFormat="0" applyFill="0" applyAlignment="0" applyProtection="0"/>
    <xf numFmtId="0" fontId="52" fillId="0" borderId="396" applyNumberFormat="0" applyFill="0" applyAlignment="0" applyProtection="0"/>
    <xf numFmtId="0" fontId="27" fillId="52" borderId="394" applyNumberFormat="0" applyFont="0" applyAlignment="0" applyProtection="0"/>
    <xf numFmtId="0" fontId="45" fillId="36" borderId="393" applyNumberFormat="0" applyAlignment="0" applyProtection="0"/>
    <xf numFmtId="49" fontId="20" fillId="0" borderId="397" applyNumberFormat="0" applyFill="0" applyBorder="0" applyProtection="0">
      <alignment horizontal="left" vertical="center"/>
    </xf>
    <xf numFmtId="0" fontId="21" fillId="27" borderId="400">
      <alignment horizontal="left" vertical="center" wrapText="1" indent="2"/>
    </xf>
    <xf numFmtId="0" fontId="33" fillId="49" borderId="393" applyNumberFormat="0" applyAlignment="0" applyProtection="0"/>
    <xf numFmtId="0" fontId="21" fillId="0" borderId="400">
      <alignment horizontal="left" vertical="center" wrapText="1" indent="2"/>
    </xf>
    <xf numFmtId="0" fontId="27" fillId="52" borderId="394" applyNumberFormat="0" applyFont="0" applyAlignment="0" applyProtection="0"/>
    <xf numFmtId="0" fontId="19" fillId="52" borderId="394" applyNumberFormat="0" applyFont="0" applyAlignment="0" applyProtection="0"/>
    <xf numFmtId="0" fontId="49" fillId="49" borderId="395" applyNumberFormat="0" applyAlignment="0" applyProtection="0"/>
    <xf numFmtId="0" fontId="52" fillId="0" borderId="396" applyNumberFormat="0" applyFill="0" applyAlignment="0" applyProtection="0"/>
    <xf numFmtId="4" fontId="21" fillId="26" borderId="397"/>
    <xf numFmtId="0" fontId="18" fillId="27" borderId="397">
      <alignment horizontal="right" vertical="center"/>
    </xf>
    <xf numFmtId="0" fontId="52" fillId="0" borderId="396" applyNumberFormat="0" applyFill="0" applyAlignment="0" applyProtection="0"/>
    <xf numFmtId="4" fontId="18" fillId="27" borderId="399">
      <alignment horizontal="right" vertical="center"/>
    </xf>
    <xf numFmtId="0" fontId="32" fillId="49" borderId="393" applyNumberFormat="0" applyAlignment="0" applyProtection="0"/>
    <xf numFmtId="0" fontId="18" fillId="27" borderId="398">
      <alignment horizontal="right" vertical="center"/>
    </xf>
    <xf numFmtId="0" fontId="33" fillId="49" borderId="393" applyNumberFormat="0" applyAlignment="0" applyProtection="0"/>
    <xf numFmtId="0" fontId="37" fillId="0" borderId="396" applyNumberFormat="0" applyFill="0" applyAlignment="0" applyProtection="0"/>
    <xf numFmtId="0" fontId="27" fillId="52" borderId="394" applyNumberFormat="0" applyFont="0" applyAlignment="0" applyProtection="0"/>
    <xf numFmtId="4" fontId="18" fillId="27" borderId="398">
      <alignment horizontal="right" vertical="center"/>
    </xf>
    <xf numFmtId="0" fontId="21" fillId="27" borderId="400">
      <alignment horizontal="left" vertical="center" wrapText="1" indent="2"/>
    </xf>
    <xf numFmtId="0" fontId="21" fillId="26" borderId="397"/>
    <xf numFmtId="167" fontId="21" fillId="53" borderId="397" applyNumberFormat="0" applyFont="0" applyBorder="0" applyAlignment="0" applyProtection="0">
      <alignment horizontal="right" vertical="center"/>
    </xf>
    <xf numFmtId="0" fontId="21" fillId="0" borderId="397" applyNumberFormat="0" applyFill="0" applyAlignment="0" applyProtection="0"/>
    <xf numFmtId="4" fontId="21" fillId="0" borderId="397" applyFill="0" applyBorder="0" applyProtection="0">
      <alignment horizontal="right" vertical="center"/>
    </xf>
    <xf numFmtId="4" fontId="18" fillId="25" borderId="397">
      <alignment horizontal="right" vertical="center"/>
    </xf>
    <xf numFmtId="0" fontId="37" fillId="0" borderId="396" applyNumberFormat="0" applyFill="0" applyAlignment="0" applyProtection="0"/>
    <xf numFmtId="49" fontId="20" fillId="0" borderId="397" applyNumberFormat="0" applyFill="0" applyBorder="0" applyProtection="0">
      <alignment horizontal="left" vertical="center"/>
    </xf>
    <xf numFmtId="49" fontId="21" fillId="0" borderId="398" applyNumberFormat="0" applyFont="0" applyFill="0" applyBorder="0" applyProtection="0">
      <alignment horizontal="left" vertical="center" indent="5"/>
    </xf>
    <xf numFmtId="0" fontId="21" fillId="25" borderId="398">
      <alignment horizontal="left" vertical="center"/>
    </xf>
    <xf numFmtId="0" fontId="33" fillId="49" borderId="393" applyNumberFormat="0" applyAlignment="0" applyProtection="0"/>
    <xf numFmtId="4" fontId="18" fillId="27" borderId="399">
      <alignment horizontal="right" vertical="center"/>
    </xf>
    <xf numFmtId="0" fontId="45" fillId="36" borderId="393" applyNumberFormat="0" applyAlignment="0" applyProtection="0"/>
    <xf numFmtId="0" fontId="45" fillId="36" borderId="393" applyNumberFormat="0" applyAlignment="0" applyProtection="0"/>
    <xf numFmtId="0" fontId="27" fillId="52" borderId="394" applyNumberFormat="0" applyFont="0" applyAlignment="0" applyProtection="0"/>
    <xf numFmtId="0" fontId="49" fillId="49" borderId="395" applyNumberFormat="0" applyAlignment="0" applyProtection="0"/>
    <xf numFmtId="0" fontId="52" fillId="0" borderId="396" applyNumberFormat="0" applyFill="0" applyAlignment="0" applyProtection="0"/>
    <xf numFmtId="0" fontId="18" fillId="27" borderId="397">
      <alignment horizontal="right" vertical="center"/>
    </xf>
    <xf numFmtId="0" fontId="19" fillId="52" borderId="394" applyNumberFormat="0" applyFont="0" applyAlignment="0" applyProtection="0"/>
    <xf numFmtId="4" fontId="21" fillId="0" borderId="397">
      <alignment horizontal="right" vertical="center"/>
    </xf>
    <xf numFmtId="0" fontId="52" fillId="0" borderId="396" applyNumberFormat="0" applyFill="0" applyAlignment="0" applyProtection="0"/>
    <xf numFmtId="0" fontId="18" fillId="27" borderId="397">
      <alignment horizontal="right" vertical="center"/>
    </xf>
    <xf numFmtId="0" fontId="18" fillId="27" borderId="397">
      <alignment horizontal="right" vertical="center"/>
    </xf>
    <xf numFmtId="4" fontId="23" fillId="25" borderId="397">
      <alignment horizontal="right" vertical="center"/>
    </xf>
    <xf numFmtId="0" fontId="18" fillId="25" borderId="397">
      <alignment horizontal="right" vertical="center"/>
    </xf>
    <xf numFmtId="4" fontId="18" fillId="25" borderId="397">
      <alignment horizontal="right" vertical="center"/>
    </xf>
    <xf numFmtId="0" fontId="23" fillId="25" borderId="397">
      <alignment horizontal="right" vertical="center"/>
    </xf>
    <xf numFmtId="4" fontId="23" fillId="25" borderId="397">
      <alignment horizontal="right" vertical="center"/>
    </xf>
    <xf numFmtId="0" fontId="18" fillId="27" borderId="397">
      <alignment horizontal="right" vertical="center"/>
    </xf>
    <xf numFmtId="4" fontId="18" fillId="27" borderId="397">
      <alignment horizontal="right" vertical="center"/>
    </xf>
    <xf numFmtId="0" fontId="18" fillId="27" borderId="397">
      <alignment horizontal="right" vertical="center"/>
    </xf>
    <xf numFmtId="4" fontId="18" fillId="27" borderId="397">
      <alignment horizontal="right" vertical="center"/>
    </xf>
    <xf numFmtId="0" fontId="18" fillId="27" borderId="398">
      <alignment horizontal="right" vertical="center"/>
    </xf>
    <xf numFmtId="4" fontId="18" fillId="27" borderId="398">
      <alignment horizontal="right" vertical="center"/>
    </xf>
    <xf numFmtId="0" fontId="18" fillId="27" borderId="399">
      <alignment horizontal="right" vertical="center"/>
    </xf>
    <xf numFmtId="4" fontId="18" fillId="27" borderId="399">
      <alignment horizontal="right" vertical="center"/>
    </xf>
    <xf numFmtId="0" fontId="33" fillId="49" borderId="393" applyNumberFormat="0" applyAlignment="0" applyProtection="0"/>
    <xf numFmtId="0" fontId="21" fillId="27" borderId="400">
      <alignment horizontal="left" vertical="center" wrapText="1" indent="2"/>
    </xf>
    <xf numFmtId="0" fontId="21" fillId="0" borderId="400">
      <alignment horizontal="left" vertical="center" wrapText="1" indent="2"/>
    </xf>
    <xf numFmtId="0" fontId="21" fillId="25" borderId="398">
      <alignment horizontal="left" vertical="center"/>
    </xf>
    <xf numFmtId="0" fontId="45" fillId="36" borderId="393" applyNumberFormat="0" applyAlignment="0" applyProtection="0"/>
    <xf numFmtId="0" fontId="21" fillId="0" borderId="397">
      <alignment horizontal="right" vertical="center"/>
    </xf>
    <xf numFmtId="4" fontId="21" fillId="0" borderId="397">
      <alignment horizontal="right" vertical="center"/>
    </xf>
    <xf numFmtId="0" fontId="21" fillId="0" borderId="397" applyNumberFormat="0" applyFill="0" applyAlignment="0" applyProtection="0"/>
    <xf numFmtId="0" fontId="49" fillId="49" borderId="395" applyNumberFormat="0" applyAlignment="0" applyProtection="0"/>
    <xf numFmtId="167" fontId="21" fillId="53" borderId="397" applyNumberFormat="0" applyFont="0" applyBorder="0" applyAlignment="0" applyProtection="0">
      <alignment horizontal="right" vertical="center"/>
    </xf>
    <xf numFmtId="0" fontId="21" fillId="26" borderId="397"/>
    <xf numFmtId="4" fontId="21" fillId="26" borderId="397"/>
    <xf numFmtId="0" fontId="52" fillId="0" borderId="396" applyNumberFormat="0" applyFill="0" applyAlignment="0" applyProtection="0"/>
    <xf numFmtId="0" fontId="19" fillId="52" borderId="394" applyNumberFormat="0" applyFont="0" applyAlignment="0" applyProtection="0"/>
    <xf numFmtId="0" fontId="27" fillId="52" borderId="394" applyNumberFormat="0" applyFont="0" applyAlignment="0" applyProtection="0"/>
    <xf numFmtId="0" fontId="21" fillId="0" borderId="397" applyNumberFormat="0" applyFill="0" applyAlignment="0" applyProtection="0"/>
    <xf numFmtId="0" fontId="37" fillId="0" borderId="396" applyNumberFormat="0" applyFill="0" applyAlignment="0" applyProtection="0"/>
    <xf numFmtId="0" fontId="52" fillId="0" borderId="396" applyNumberFormat="0" applyFill="0" applyAlignment="0" applyProtection="0"/>
    <xf numFmtId="0" fontId="36" fillId="36" borderId="393" applyNumberFormat="0" applyAlignment="0" applyProtection="0"/>
    <xf numFmtId="0" fontId="33" fillId="49" borderId="393" applyNumberFormat="0" applyAlignment="0" applyProtection="0"/>
    <xf numFmtId="4" fontId="23" fillId="25" borderId="397">
      <alignment horizontal="right" vertical="center"/>
    </xf>
    <xf numFmtId="0" fontId="18" fillId="25" borderId="397">
      <alignment horizontal="right" vertical="center"/>
    </xf>
    <xf numFmtId="167" fontId="21" fillId="53" borderId="397" applyNumberFormat="0" applyFont="0" applyBorder="0" applyAlignment="0" applyProtection="0">
      <alignment horizontal="right" vertical="center"/>
    </xf>
    <xf numFmtId="0" fontId="37" fillId="0" borderId="396" applyNumberFormat="0" applyFill="0" applyAlignment="0" applyProtection="0"/>
    <xf numFmtId="49" fontId="21" fillId="0" borderId="397" applyNumberFormat="0" applyFont="0" applyFill="0" applyBorder="0" applyProtection="0">
      <alignment horizontal="left" vertical="center" indent="2"/>
    </xf>
    <xf numFmtId="49" fontId="21" fillId="0" borderId="398" applyNumberFormat="0" applyFont="0" applyFill="0" applyBorder="0" applyProtection="0">
      <alignment horizontal="left" vertical="center" indent="5"/>
    </xf>
    <xf numFmtId="49" fontId="21" fillId="0" borderId="397" applyNumberFormat="0" applyFont="0" applyFill="0" applyBorder="0" applyProtection="0">
      <alignment horizontal="left" vertical="center" indent="2"/>
    </xf>
    <xf numFmtId="4" fontId="21" fillId="0" borderId="397" applyFill="0" applyBorder="0" applyProtection="0">
      <alignment horizontal="right" vertical="center"/>
    </xf>
    <xf numFmtId="49" fontId="20" fillId="0" borderId="397" applyNumberFormat="0" applyFill="0" applyBorder="0" applyProtection="0">
      <alignment horizontal="left" vertical="center"/>
    </xf>
    <xf numFmtId="0" fontId="21" fillId="0" borderId="400">
      <alignment horizontal="left" vertical="center" wrapText="1" indent="2"/>
    </xf>
    <xf numFmtId="0" fontId="49" fillId="49" borderId="395" applyNumberFormat="0" applyAlignment="0" applyProtection="0"/>
    <xf numFmtId="0" fontId="18" fillId="27" borderId="399">
      <alignment horizontal="right" vertical="center"/>
    </xf>
    <xf numFmtId="0" fontId="36" fillId="36" borderId="393" applyNumberFormat="0" applyAlignment="0" applyProtection="0"/>
    <xf numFmtId="0" fontId="18" fillId="27" borderId="399">
      <alignment horizontal="right" vertical="center"/>
    </xf>
    <xf numFmtId="4" fontId="18" fillId="27" borderId="397">
      <alignment horizontal="right" vertical="center"/>
    </xf>
    <xf numFmtId="0" fontId="18" fillId="27" borderId="397">
      <alignment horizontal="right" vertical="center"/>
    </xf>
    <xf numFmtId="0" fontId="30" fillId="49" borderId="395" applyNumberFormat="0" applyAlignment="0" applyProtection="0"/>
    <xf numFmtId="0" fontId="32" fillId="49" borderId="393" applyNumberFormat="0" applyAlignment="0" applyProtection="0"/>
    <xf numFmtId="0" fontId="37" fillId="0" borderId="396" applyNumberFormat="0" applyFill="0" applyAlignment="0" applyProtection="0"/>
    <xf numFmtId="0" fontId="21" fillId="26" borderId="397"/>
    <xf numFmtId="4" fontId="21" fillId="26" borderId="397"/>
    <xf numFmtId="4" fontId="18" fillId="27" borderId="397">
      <alignment horizontal="right" vertical="center"/>
    </xf>
    <xf numFmtId="0" fontId="23" fillId="25" borderId="397">
      <alignment horizontal="right" vertical="center"/>
    </xf>
    <xf numFmtId="0" fontId="36" fillId="36" borderId="393" applyNumberFormat="0" applyAlignment="0" applyProtection="0"/>
    <xf numFmtId="0" fontId="33" fillId="49" borderId="393" applyNumberFormat="0" applyAlignment="0" applyProtection="0"/>
    <xf numFmtId="4" fontId="21" fillId="0" borderId="397">
      <alignment horizontal="right" vertical="center"/>
    </xf>
    <xf numFmtId="0" fontId="21" fillId="27" borderId="400">
      <alignment horizontal="left" vertical="center" wrapText="1" indent="2"/>
    </xf>
    <xf numFmtId="0" fontId="21" fillId="0" borderId="400">
      <alignment horizontal="left" vertical="center" wrapText="1" indent="2"/>
    </xf>
    <xf numFmtId="0" fontId="49" fillId="49" borderId="395" applyNumberFormat="0" applyAlignment="0" applyProtection="0"/>
    <xf numFmtId="0" fontId="45" fillId="36" borderId="393" applyNumberFormat="0" applyAlignment="0" applyProtection="0"/>
    <xf numFmtId="0" fontId="32" fillId="49" borderId="393" applyNumberFormat="0" applyAlignment="0" applyProtection="0"/>
    <xf numFmtId="0" fontId="30" fillId="49" borderId="395" applyNumberFormat="0" applyAlignment="0" applyProtection="0"/>
    <xf numFmtId="0" fontId="18" fillId="27" borderId="399">
      <alignment horizontal="right" vertical="center"/>
    </xf>
    <xf numFmtId="0" fontId="23" fillId="25" borderId="397">
      <alignment horizontal="right" vertical="center"/>
    </xf>
    <xf numFmtId="4" fontId="18" fillId="25" borderId="397">
      <alignment horizontal="right" vertical="center"/>
    </xf>
    <xf numFmtId="4" fontId="18" fillId="27" borderId="397">
      <alignment horizontal="right" vertical="center"/>
    </xf>
    <xf numFmtId="49" fontId="21" fillId="0" borderId="398" applyNumberFormat="0" applyFont="0" applyFill="0" applyBorder="0" applyProtection="0">
      <alignment horizontal="left" vertical="center" indent="5"/>
    </xf>
    <xf numFmtId="4" fontId="21" fillId="0" borderId="397" applyFill="0" applyBorder="0" applyProtection="0">
      <alignment horizontal="right" vertical="center"/>
    </xf>
    <xf numFmtId="4" fontId="18" fillId="25" borderId="397">
      <alignment horizontal="right" vertical="center"/>
    </xf>
    <xf numFmtId="0" fontId="45" fillId="36" borderId="393" applyNumberFormat="0" applyAlignment="0" applyProtection="0"/>
    <xf numFmtId="0" fontId="36" fillId="36" borderId="393" applyNumberFormat="0" applyAlignment="0" applyProtection="0"/>
    <xf numFmtId="0" fontId="32" fillId="49" borderId="393" applyNumberFormat="0" applyAlignment="0" applyProtection="0"/>
    <xf numFmtId="0" fontId="21" fillId="27" borderId="400">
      <alignment horizontal="left" vertical="center" wrapText="1" indent="2"/>
    </xf>
    <xf numFmtId="0" fontId="21" fillId="0" borderId="400">
      <alignment horizontal="left" vertical="center" wrapText="1" indent="2"/>
    </xf>
    <xf numFmtId="0" fontId="21" fillId="27" borderId="400">
      <alignment horizontal="left" vertical="center" wrapText="1" indent="2"/>
    </xf>
    <xf numFmtId="4" fontId="18" fillId="27" borderId="397">
      <alignment horizontal="right" vertical="center"/>
    </xf>
    <xf numFmtId="0" fontId="5" fillId="4" borderId="1" applyNumberFormat="0" applyAlignment="0" applyProtection="0"/>
    <xf numFmtId="0" fontId="33" fillId="49" borderId="393" applyNumberFormat="0" applyAlignment="0" applyProtection="0"/>
    <xf numFmtId="49" fontId="21" fillId="0" borderId="397" applyNumberFormat="0" applyFont="0" applyFill="0" applyBorder="0" applyProtection="0">
      <alignment horizontal="left" vertical="center" indent="2"/>
    </xf>
    <xf numFmtId="0" fontId="21" fillId="0" borderId="397" applyNumberFormat="0" applyFill="0" applyAlignment="0" applyProtection="0"/>
    <xf numFmtId="0" fontId="18" fillId="27" borderId="398">
      <alignment horizontal="right" vertical="center"/>
    </xf>
    <xf numFmtId="0" fontId="8" fillId="0" borderId="3" applyNumberFormat="0" applyFill="0" applyAlignment="0" applyProtection="0"/>
    <xf numFmtId="4" fontId="18" fillId="27" borderId="397">
      <alignment horizontal="right" vertical="center"/>
    </xf>
    <xf numFmtId="0" fontId="5" fillId="4" borderId="1" applyNumberFormat="0" applyAlignment="0" applyProtection="0"/>
    <xf numFmtId="0" fontId="18" fillId="27" borderId="398">
      <alignment horizontal="right" vertical="center"/>
    </xf>
    <xf numFmtId="0" fontId="49" fillId="49" borderId="395" applyNumberFormat="0" applyAlignment="0" applyProtection="0"/>
    <xf numFmtId="167" fontId="21" fillId="53" borderId="397" applyNumberFormat="0" applyFont="0" applyBorder="0" applyAlignment="0" applyProtection="0">
      <alignment horizontal="right" vertical="center"/>
    </xf>
    <xf numFmtId="4" fontId="18" fillId="27" borderId="397">
      <alignment horizontal="right" vertical="center"/>
    </xf>
    <xf numFmtId="4" fontId="21" fillId="0" borderId="397" applyFill="0" applyBorder="0" applyProtection="0">
      <alignment horizontal="right" vertical="center"/>
    </xf>
    <xf numFmtId="0" fontId="37" fillId="0" borderId="396" applyNumberFormat="0" applyFill="0" applyAlignment="0" applyProtection="0"/>
    <xf numFmtId="0" fontId="18" fillId="27" borderId="399">
      <alignment horizontal="right" vertical="center"/>
    </xf>
    <xf numFmtId="0" fontId="21" fillId="0" borderId="400">
      <alignment horizontal="left" vertical="center" wrapText="1" indent="2"/>
    </xf>
    <xf numFmtId="0" fontId="45" fillId="36" borderId="393" applyNumberFormat="0" applyAlignment="0" applyProtection="0"/>
    <xf numFmtId="0" fontId="49" fillId="49" borderId="395" applyNumberFormat="0" applyAlignment="0" applyProtection="0"/>
    <xf numFmtId="4" fontId="18" fillId="27" borderId="397">
      <alignment horizontal="right" vertical="center"/>
    </xf>
    <xf numFmtId="0" fontId="18" fillId="27" borderId="399">
      <alignment horizontal="right" vertical="center"/>
    </xf>
    <xf numFmtId="0" fontId="1" fillId="5" borderId="0" applyNumberFormat="0" applyBorder="0" applyAlignment="0" applyProtection="0"/>
    <xf numFmtId="4" fontId="18" fillId="27" borderId="397">
      <alignment horizontal="right" vertical="center"/>
    </xf>
    <xf numFmtId="0" fontId="52" fillId="0" borderId="396" applyNumberFormat="0" applyFill="0" applyAlignment="0" applyProtection="0"/>
    <xf numFmtId="0" fontId="45" fillId="36" borderId="393" applyNumberFormat="0" applyAlignment="0" applyProtection="0"/>
    <xf numFmtId="0" fontId="21" fillId="0" borderId="397" applyNumberFormat="0" applyFill="0" applyAlignment="0" applyProtection="0"/>
    <xf numFmtId="0" fontId="45" fillId="36" borderId="393" applyNumberFormat="0" applyAlignment="0" applyProtection="0"/>
    <xf numFmtId="0" fontId="6" fillId="0" borderId="0" applyNumberFormat="0" applyFill="0" applyBorder="0" applyAlignment="0" applyProtection="0"/>
    <xf numFmtId="0" fontId="49" fillId="49" borderId="395" applyNumberFormat="0" applyAlignment="0" applyProtection="0"/>
    <xf numFmtId="0" fontId="21" fillId="0" borderId="400">
      <alignment horizontal="left" vertical="center" wrapText="1" indent="2"/>
    </xf>
    <xf numFmtId="49" fontId="21" fillId="0" borderId="398" applyNumberFormat="0" applyFont="0" applyFill="0" applyBorder="0" applyProtection="0">
      <alignment horizontal="left" vertical="center" indent="5"/>
    </xf>
    <xf numFmtId="4" fontId="21" fillId="0" borderId="397">
      <alignment horizontal="right" vertical="center"/>
    </xf>
    <xf numFmtId="0" fontId="27" fillId="52" borderId="394" applyNumberFormat="0" applyFont="0" applyAlignment="0" applyProtection="0"/>
    <xf numFmtId="4" fontId="18" fillId="27" borderId="397">
      <alignment horizontal="right" vertical="center"/>
    </xf>
    <xf numFmtId="0" fontId="27" fillId="52" borderId="394" applyNumberFormat="0" applyFont="0" applyAlignment="0" applyProtection="0"/>
    <xf numFmtId="0" fontId="18" fillId="27" borderId="397">
      <alignment horizontal="right" vertical="center"/>
    </xf>
    <xf numFmtId="0" fontId="27" fillId="52" borderId="394" applyNumberFormat="0" applyFont="0" applyAlignment="0" applyProtection="0"/>
    <xf numFmtId="4" fontId="18" fillId="27" borderId="397">
      <alignment horizontal="right" vertical="center"/>
    </xf>
    <xf numFmtId="4" fontId="21" fillId="26" borderId="397"/>
    <xf numFmtId="0" fontId="49" fillId="49" borderId="395" applyNumberFormat="0" applyAlignment="0" applyProtection="0"/>
    <xf numFmtId="0" fontId="37" fillId="0" borderId="396" applyNumberFormat="0" applyFill="0" applyAlignment="0" applyProtection="0"/>
    <xf numFmtId="0" fontId="19" fillId="52" borderId="394" applyNumberFormat="0" applyFont="0" applyAlignment="0" applyProtection="0"/>
    <xf numFmtId="0" fontId="27" fillId="52" borderId="394" applyNumberFormat="0" applyFont="0" applyAlignment="0" applyProtection="0"/>
    <xf numFmtId="4" fontId="18" fillId="25" borderId="397">
      <alignment horizontal="right" vertical="center"/>
    </xf>
    <xf numFmtId="0" fontId="37" fillId="0" borderId="396" applyNumberFormat="0" applyFill="0" applyAlignment="0" applyProtection="0"/>
    <xf numFmtId="0" fontId="9" fillId="19" borderId="0" applyNumberFormat="0" applyBorder="0" applyAlignment="0" applyProtection="0"/>
    <xf numFmtId="0" fontId="21" fillId="27" borderId="400">
      <alignment horizontal="left" vertical="center" wrapText="1" indent="2"/>
    </xf>
    <xf numFmtId="4" fontId="18" fillId="25" borderId="397">
      <alignment horizontal="right" vertical="center"/>
    </xf>
    <xf numFmtId="0" fontId="18" fillId="27" borderId="398">
      <alignment horizontal="right" vertical="center"/>
    </xf>
    <xf numFmtId="0" fontId="52" fillId="0" borderId="396" applyNumberFormat="0" applyFill="0" applyAlignment="0" applyProtection="0"/>
    <xf numFmtId="0" fontId="37" fillId="0" borderId="396" applyNumberFormat="0" applyFill="0" applyAlignment="0" applyProtection="0"/>
    <xf numFmtId="0" fontId="19" fillId="52" borderId="394" applyNumberFormat="0" applyFont="0" applyAlignment="0" applyProtection="0"/>
    <xf numFmtId="0" fontId="23" fillId="25" borderId="397">
      <alignment horizontal="right" vertical="center"/>
    </xf>
    <xf numFmtId="0" fontId="21" fillId="25" borderId="398">
      <alignment horizontal="left" vertical="center"/>
    </xf>
    <xf numFmtId="0" fontId="9" fillId="16" borderId="0" applyNumberFormat="0" applyBorder="0" applyAlignment="0" applyProtection="0"/>
    <xf numFmtId="4" fontId="18" fillId="27" borderId="399">
      <alignment horizontal="right" vertical="center"/>
    </xf>
    <xf numFmtId="0" fontId="36" fillId="36" borderId="393" applyNumberFormat="0" applyAlignment="0" applyProtection="0"/>
    <xf numFmtId="4" fontId="18" fillId="27" borderId="397">
      <alignment horizontal="right" vertical="center"/>
    </xf>
    <xf numFmtId="0" fontId="49" fillId="49" borderId="395" applyNumberFormat="0" applyAlignment="0" applyProtection="0"/>
    <xf numFmtId="4" fontId="18" fillId="27" borderId="397">
      <alignment horizontal="right" vertical="center"/>
    </xf>
    <xf numFmtId="0" fontId="33" fillId="49" borderId="393" applyNumberFormat="0" applyAlignment="0" applyProtection="0"/>
    <xf numFmtId="0" fontId="52" fillId="0" borderId="396" applyNumberFormat="0" applyFill="0" applyAlignment="0" applyProtection="0"/>
    <xf numFmtId="0" fontId="18" fillId="27" borderId="397">
      <alignment horizontal="right" vertical="center"/>
    </xf>
    <xf numFmtId="0" fontId="52" fillId="0" borderId="396" applyNumberFormat="0" applyFill="0" applyAlignment="0" applyProtection="0"/>
    <xf numFmtId="0" fontId="18" fillId="27" borderId="397">
      <alignment horizontal="right" vertical="center"/>
    </xf>
    <xf numFmtId="0" fontId="9" fillId="22" borderId="0" applyNumberFormat="0" applyBorder="0" applyAlignment="0" applyProtection="0"/>
    <xf numFmtId="0" fontId="18" fillId="25" borderId="397">
      <alignment horizontal="right" vertical="center"/>
    </xf>
    <xf numFmtId="49" fontId="21" fillId="0" borderId="397" applyNumberFormat="0" applyFont="0" applyFill="0" applyBorder="0" applyProtection="0">
      <alignment horizontal="left" vertical="center" indent="2"/>
    </xf>
    <xf numFmtId="0" fontId="52" fillId="0" borderId="396" applyNumberFormat="0" applyFill="0" applyAlignment="0" applyProtection="0"/>
    <xf numFmtId="4" fontId="23" fillId="25" borderId="397">
      <alignment horizontal="right" vertical="center"/>
    </xf>
    <xf numFmtId="49" fontId="21" fillId="0" borderId="397" applyNumberFormat="0" applyFont="0" applyFill="0" applyBorder="0" applyProtection="0">
      <alignment horizontal="left" vertical="center" indent="2"/>
    </xf>
    <xf numFmtId="0" fontId="37" fillId="0" borderId="396" applyNumberFormat="0" applyFill="0" applyAlignment="0" applyProtection="0"/>
    <xf numFmtId="0" fontId="21" fillId="0" borderId="400">
      <alignment horizontal="left" vertical="center" wrapText="1" indent="2"/>
    </xf>
    <xf numFmtId="49" fontId="20" fillId="0" borderId="397" applyNumberFormat="0" applyFill="0" applyBorder="0" applyProtection="0">
      <alignment horizontal="left" vertical="center"/>
    </xf>
    <xf numFmtId="0" fontId="21" fillId="26" borderId="397"/>
    <xf numFmtId="0" fontId="4" fillId="4" borderId="2" applyNumberFormat="0" applyAlignment="0" applyProtection="0"/>
    <xf numFmtId="0" fontId="30" fillId="49" borderId="395" applyNumberFormat="0" applyAlignment="0" applyProtection="0"/>
    <xf numFmtId="0" fontId="1" fillId="18" borderId="0" applyNumberFormat="0" applyBorder="0" applyAlignment="0" applyProtection="0"/>
    <xf numFmtId="0" fontId="19" fillId="52" borderId="394" applyNumberFormat="0" applyFont="0" applyAlignment="0" applyProtection="0"/>
    <xf numFmtId="0" fontId="37" fillId="0" borderId="396" applyNumberFormat="0" applyFill="0" applyAlignment="0" applyProtection="0"/>
    <xf numFmtId="0" fontId="18" fillId="27" borderId="397">
      <alignment horizontal="right" vertical="center"/>
    </xf>
    <xf numFmtId="49" fontId="21" fillId="0" borderId="397" applyNumberFormat="0" applyFont="0" applyFill="0" applyBorder="0" applyProtection="0">
      <alignment horizontal="left" vertical="center" indent="2"/>
    </xf>
    <xf numFmtId="0" fontId="27" fillId="52" borderId="394" applyNumberFormat="0" applyFont="0" applyAlignment="0" applyProtection="0"/>
    <xf numFmtId="0" fontId="32" fillId="49" borderId="393" applyNumberFormat="0" applyAlignment="0" applyProtection="0"/>
    <xf numFmtId="4" fontId="18" fillId="27" borderId="397">
      <alignment horizontal="right" vertical="center"/>
    </xf>
    <xf numFmtId="0" fontId="1" fillId="20" borderId="0" applyNumberFormat="0" applyBorder="0" applyAlignment="0" applyProtection="0"/>
    <xf numFmtId="0" fontId="33" fillId="49" borderId="393" applyNumberFormat="0" applyAlignment="0" applyProtection="0"/>
    <xf numFmtId="0" fontId="18" fillId="25" borderId="397">
      <alignment horizontal="right" vertical="center"/>
    </xf>
    <xf numFmtId="0" fontId="45" fillId="36" borderId="393" applyNumberFormat="0" applyAlignment="0" applyProtection="0"/>
    <xf numFmtId="0" fontId="21" fillId="0" borderId="397" applyNumberFormat="0" applyFill="0" applyAlignment="0" applyProtection="0"/>
    <xf numFmtId="49" fontId="21" fillId="0" borderId="398" applyNumberFormat="0" applyFont="0" applyFill="0" applyBorder="0" applyProtection="0">
      <alignment horizontal="left" vertical="center" indent="5"/>
    </xf>
    <xf numFmtId="0" fontId="33" fillId="49" borderId="393" applyNumberFormat="0" applyAlignment="0" applyProtection="0"/>
    <xf numFmtId="0" fontId="49" fillId="49" borderId="395" applyNumberFormat="0" applyAlignment="0" applyProtection="0"/>
    <xf numFmtId="0" fontId="30" fillId="49" borderId="395" applyNumberFormat="0" applyAlignment="0" applyProtection="0"/>
    <xf numFmtId="0" fontId="27" fillId="52" borderId="394" applyNumberFormat="0" applyFont="0" applyAlignment="0" applyProtection="0"/>
    <xf numFmtId="0" fontId="37" fillId="0" borderId="396" applyNumberFormat="0" applyFill="0" applyAlignment="0" applyProtection="0"/>
    <xf numFmtId="49" fontId="21" fillId="0" borderId="397" applyNumberFormat="0" applyFont="0" applyFill="0" applyBorder="0" applyProtection="0">
      <alignment horizontal="left" vertical="center" indent="2"/>
    </xf>
    <xf numFmtId="4" fontId="21" fillId="0" borderId="397" applyFill="0" applyBorder="0" applyProtection="0">
      <alignment horizontal="right" vertical="center"/>
    </xf>
    <xf numFmtId="0" fontId="52" fillId="0" borderId="396" applyNumberFormat="0" applyFill="0" applyAlignment="0" applyProtection="0"/>
    <xf numFmtId="4" fontId="21" fillId="26" borderId="397"/>
    <xf numFmtId="0" fontId="33" fillId="49" borderId="393" applyNumberFormat="0" applyAlignment="0" applyProtection="0"/>
    <xf numFmtId="0" fontId="36" fillId="36" borderId="393" applyNumberFormat="0" applyAlignment="0" applyProtection="0"/>
    <xf numFmtId="0" fontId="30" fillId="49" borderId="395" applyNumberFormat="0" applyAlignment="0" applyProtection="0"/>
    <xf numFmtId="0" fontId="1" fillId="5" borderId="0" applyNumberFormat="0" applyBorder="0" applyAlignment="0" applyProtection="0"/>
    <xf numFmtId="0" fontId="33" fillId="49" borderId="393" applyNumberFormat="0" applyAlignment="0" applyProtection="0"/>
    <xf numFmtId="4" fontId="23" fillId="25" borderId="397">
      <alignment horizontal="right" vertical="center"/>
    </xf>
    <xf numFmtId="0" fontId="37" fillId="0" borderId="396" applyNumberFormat="0" applyFill="0" applyAlignment="0" applyProtection="0"/>
    <xf numFmtId="0" fontId="36" fillId="36" borderId="393" applyNumberFormat="0" applyAlignment="0" applyProtection="0"/>
    <xf numFmtId="0" fontId="21" fillId="27" borderId="400">
      <alignment horizontal="left" vertical="center" wrapText="1" indent="2"/>
    </xf>
    <xf numFmtId="0" fontId="8" fillId="0" borderId="3" applyNumberFormat="0" applyFill="0" applyAlignment="0" applyProtection="0"/>
    <xf numFmtId="0" fontId="36" fillId="36" borderId="393" applyNumberFormat="0" applyAlignment="0" applyProtection="0"/>
    <xf numFmtId="0" fontId="33" fillId="49" borderId="393" applyNumberFormat="0" applyAlignment="0" applyProtection="0"/>
    <xf numFmtId="0" fontId="21" fillId="0" borderId="397">
      <alignment horizontal="right" vertical="center"/>
    </xf>
    <xf numFmtId="4" fontId="18" fillId="27" borderId="399">
      <alignment horizontal="right" vertical="center"/>
    </xf>
    <xf numFmtId="0" fontId="1" fillId="5" borderId="0" applyNumberFormat="0" applyBorder="0" applyAlignment="0" applyProtection="0"/>
    <xf numFmtId="0" fontId="49" fillId="49" borderId="395" applyNumberFormat="0" applyAlignment="0" applyProtection="0"/>
    <xf numFmtId="0" fontId="18" fillId="27" borderId="397">
      <alignment horizontal="right" vertical="center"/>
    </xf>
    <xf numFmtId="0" fontId="18" fillId="27" borderId="397">
      <alignment horizontal="right" vertical="center"/>
    </xf>
    <xf numFmtId="0" fontId="45" fillId="36" borderId="393" applyNumberFormat="0" applyAlignment="0" applyProtection="0"/>
    <xf numFmtId="0" fontId="30" fillId="49" borderId="395" applyNumberFormat="0" applyAlignment="0" applyProtection="0"/>
    <xf numFmtId="0" fontId="52" fillId="0" borderId="396" applyNumberFormat="0" applyFill="0" applyAlignment="0" applyProtection="0"/>
    <xf numFmtId="0" fontId="21" fillId="27" borderId="400">
      <alignment horizontal="left" vertical="center" wrapText="1" indent="2"/>
    </xf>
    <xf numFmtId="4" fontId="18" fillId="25" borderId="397">
      <alignment horizontal="right" vertical="center"/>
    </xf>
    <xf numFmtId="49" fontId="21" fillId="0" borderId="397" applyNumberFormat="0" applyFont="0" applyFill="0" applyBorder="0" applyProtection="0">
      <alignment horizontal="left" vertical="center" indent="2"/>
    </xf>
    <xf numFmtId="0" fontId="27" fillId="52" borderId="394" applyNumberFormat="0" applyFont="0" applyAlignment="0" applyProtection="0"/>
    <xf numFmtId="0" fontId="18" fillId="27" borderId="397">
      <alignment horizontal="right" vertical="center"/>
    </xf>
    <xf numFmtId="0" fontId="21" fillId="0" borderId="397">
      <alignment horizontal="right" vertical="center"/>
    </xf>
    <xf numFmtId="0" fontId="21" fillId="26" borderId="397"/>
    <xf numFmtId="0" fontId="18" fillId="25" borderId="397">
      <alignment horizontal="right" vertical="center"/>
    </xf>
    <xf numFmtId="0" fontId="6" fillId="0" borderId="0" applyNumberFormat="0" applyFill="0" applyBorder="0" applyAlignment="0" applyProtection="0"/>
    <xf numFmtId="0" fontId="1" fillId="6" borderId="0" applyNumberFormat="0" applyBorder="0" applyAlignment="0" applyProtection="0"/>
    <xf numFmtId="0" fontId="52" fillId="0" borderId="396" applyNumberFormat="0" applyFill="0" applyAlignment="0" applyProtection="0"/>
    <xf numFmtId="0" fontId="33" fillId="49" borderId="393" applyNumberFormat="0" applyAlignment="0" applyProtection="0"/>
    <xf numFmtId="0" fontId="1" fillId="14" borderId="0" applyNumberFormat="0" applyBorder="0" applyAlignment="0" applyProtection="0"/>
    <xf numFmtId="0" fontId="1" fillId="21" borderId="0" applyNumberFormat="0" applyBorder="0" applyAlignment="0" applyProtection="0"/>
    <xf numFmtId="0" fontId="36" fillId="36" borderId="393" applyNumberFormat="0" applyAlignment="0" applyProtection="0"/>
    <xf numFmtId="167" fontId="21" fillId="53" borderId="397" applyNumberFormat="0" applyFont="0" applyBorder="0" applyAlignment="0" applyProtection="0">
      <alignment horizontal="right" vertical="center"/>
    </xf>
    <xf numFmtId="0" fontId="19" fillId="52" borderId="394" applyNumberFormat="0" applyFont="0" applyAlignment="0" applyProtection="0"/>
    <xf numFmtId="0" fontId="52" fillId="0" borderId="396" applyNumberFormat="0" applyFill="0" applyAlignment="0" applyProtection="0"/>
    <xf numFmtId="0" fontId="21" fillId="0" borderId="400">
      <alignment horizontal="left" vertical="center" wrapText="1" indent="2"/>
    </xf>
    <xf numFmtId="49" fontId="20" fillId="0" borderId="397" applyNumberFormat="0" applyFill="0" applyBorder="0" applyProtection="0">
      <alignment horizontal="left" vertical="center"/>
    </xf>
    <xf numFmtId="167" fontId="21" fillId="53" borderId="397" applyNumberFormat="0" applyFont="0" applyBorder="0" applyAlignment="0" applyProtection="0">
      <alignment horizontal="right" vertical="center"/>
    </xf>
    <xf numFmtId="0" fontId="21" fillId="0" borderId="400">
      <alignment horizontal="left" vertical="center" wrapText="1" indent="2"/>
    </xf>
    <xf numFmtId="0" fontId="36" fillId="36" borderId="393" applyNumberFormat="0" applyAlignment="0" applyProtection="0"/>
    <xf numFmtId="0" fontId="45" fillId="36" borderId="393" applyNumberFormat="0" applyAlignment="0" applyProtection="0"/>
    <xf numFmtId="4" fontId="21" fillId="0" borderId="397" applyFill="0" applyBorder="0" applyProtection="0">
      <alignment horizontal="right" vertical="center"/>
    </xf>
    <xf numFmtId="0" fontId="45" fillId="36" borderId="393" applyNumberFormat="0" applyAlignment="0" applyProtection="0"/>
    <xf numFmtId="0" fontId="1" fillId="15" borderId="0" applyNumberFormat="0" applyBorder="0" applyAlignment="0" applyProtection="0"/>
    <xf numFmtId="0" fontId="32" fillId="49" borderId="393" applyNumberFormat="0" applyAlignment="0" applyProtection="0"/>
    <xf numFmtId="0" fontId="21" fillId="0" borderId="400">
      <alignment horizontal="left" vertical="center" wrapText="1" indent="2"/>
    </xf>
    <xf numFmtId="4" fontId="18" fillId="27" borderId="397">
      <alignment horizontal="right" vertical="center"/>
    </xf>
    <xf numFmtId="0" fontId="45" fillId="36" borderId="393" applyNumberFormat="0" applyAlignment="0" applyProtection="0"/>
    <xf numFmtId="0" fontId="45" fillId="36" borderId="393" applyNumberFormat="0" applyAlignment="0" applyProtection="0"/>
    <xf numFmtId="4" fontId="23" fillId="25" borderId="397">
      <alignment horizontal="right" vertical="center"/>
    </xf>
    <xf numFmtId="0" fontId="18" fillId="25" borderId="397">
      <alignment horizontal="right" vertical="center"/>
    </xf>
    <xf numFmtId="0" fontId="33" fillId="49" borderId="393" applyNumberFormat="0" applyAlignment="0" applyProtection="0"/>
    <xf numFmtId="0" fontId="9" fillId="10" borderId="0" applyNumberFormat="0" applyBorder="0" applyAlignment="0" applyProtection="0"/>
    <xf numFmtId="4" fontId="18" fillId="27" borderId="397">
      <alignment horizontal="right" vertical="center"/>
    </xf>
    <xf numFmtId="4" fontId="23" fillId="25" borderId="397">
      <alignment horizontal="right" vertical="center"/>
    </xf>
    <xf numFmtId="0" fontId="27" fillId="52" borderId="394" applyNumberFormat="0" applyFont="0" applyAlignment="0" applyProtection="0"/>
    <xf numFmtId="0" fontId="36" fillId="36" borderId="393" applyNumberFormat="0" applyAlignment="0" applyProtection="0"/>
    <xf numFmtId="0" fontId="21" fillId="25" borderId="398">
      <alignment horizontal="left" vertical="center"/>
    </xf>
    <xf numFmtId="0" fontId="18" fillId="27" borderId="398">
      <alignment horizontal="right" vertical="center"/>
    </xf>
    <xf numFmtId="4" fontId="21" fillId="0" borderId="397">
      <alignment horizontal="right" vertical="center"/>
    </xf>
    <xf numFmtId="0" fontId="33" fillId="49" borderId="393" applyNumberFormat="0" applyAlignment="0" applyProtection="0"/>
    <xf numFmtId="0" fontId="1" fillId="18" borderId="0" applyNumberFormat="0" applyBorder="0" applyAlignment="0" applyProtection="0"/>
    <xf numFmtId="0" fontId="49" fillId="49" borderId="395" applyNumberFormat="0" applyAlignment="0" applyProtection="0"/>
    <xf numFmtId="4" fontId="18" fillId="27" borderId="398">
      <alignment horizontal="right" vertical="center"/>
    </xf>
    <xf numFmtId="0" fontId="45" fillId="36" borderId="393" applyNumberFormat="0" applyAlignment="0" applyProtection="0"/>
    <xf numFmtId="0" fontId="1" fillId="15" borderId="0" applyNumberFormat="0" applyBorder="0" applyAlignment="0" applyProtection="0"/>
    <xf numFmtId="49" fontId="20" fillId="0" borderId="397" applyNumberFormat="0" applyFill="0" applyBorder="0" applyProtection="0">
      <alignment horizontal="left" vertical="center"/>
    </xf>
    <xf numFmtId="0" fontId="1" fillId="18" borderId="0" applyNumberFormat="0" applyBorder="0" applyAlignment="0" applyProtection="0"/>
    <xf numFmtId="0" fontId="27" fillId="52" borderId="394" applyNumberFormat="0" applyFont="0" applyAlignment="0" applyProtection="0"/>
    <xf numFmtId="0" fontId="33" fillId="49" borderId="393" applyNumberFormat="0" applyAlignment="0" applyProtection="0"/>
    <xf numFmtId="49" fontId="20" fillId="0" borderId="397" applyNumberFormat="0" applyFill="0" applyBorder="0" applyProtection="0">
      <alignment horizontal="left" vertical="center"/>
    </xf>
    <xf numFmtId="0" fontId="27" fillId="52" borderId="394" applyNumberFormat="0" applyFont="0" applyAlignment="0" applyProtection="0"/>
    <xf numFmtId="0" fontId="8" fillId="0" borderId="3" applyNumberFormat="0" applyFill="0" applyAlignment="0" applyProtection="0"/>
    <xf numFmtId="0" fontId="21" fillId="0" borderId="397" applyNumberFormat="0" applyFill="0" applyAlignment="0" applyProtection="0"/>
    <xf numFmtId="0" fontId="18" fillId="27" borderId="399">
      <alignment horizontal="right" vertical="center"/>
    </xf>
    <xf numFmtId="0" fontId="49" fillId="49" borderId="395" applyNumberFormat="0" applyAlignment="0" applyProtection="0"/>
    <xf numFmtId="0" fontId="52" fillId="0" borderId="396" applyNumberFormat="0" applyFill="0" applyAlignment="0" applyProtection="0"/>
    <xf numFmtId="0" fontId="36" fillId="36" borderId="393" applyNumberFormat="0" applyAlignment="0" applyProtection="0"/>
    <xf numFmtId="0" fontId="21" fillId="27" borderId="400">
      <alignment horizontal="left" vertical="center" wrapText="1" indent="2"/>
    </xf>
    <xf numFmtId="0" fontId="33" fillId="49" borderId="393" applyNumberFormat="0" applyAlignment="0" applyProtection="0"/>
    <xf numFmtId="4" fontId="23" fillId="25" borderId="397">
      <alignment horizontal="right" vertical="center"/>
    </xf>
    <xf numFmtId="0" fontId="33" fillId="49" borderId="393" applyNumberFormat="0" applyAlignment="0" applyProtection="0"/>
    <xf numFmtId="4" fontId="21" fillId="26" borderId="397"/>
    <xf numFmtId="167" fontId="21" fillId="53" borderId="397" applyNumberFormat="0" applyFont="0" applyBorder="0" applyAlignment="0" applyProtection="0">
      <alignment horizontal="right" vertical="center"/>
    </xf>
    <xf numFmtId="0" fontId="49" fillId="49" borderId="395" applyNumberFormat="0" applyAlignment="0" applyProtection="0"/>
    <xf numFmtId="0" fontId="52" fillId="0" borderId="396" applyNumberFormat="0" applyFill="0" applyAlignment="0" applyProtection="0"/>
    <xf numFmtId="49" fontId="21" fillId="0" borderId="398" applyNumberFormat="0" applyFont="0" applyFill="0" applyBorder="0" applyProtection="0">
      <alignment horizontal="left" vertical="center" indent="5"/>
    </xf>
    <xf numFmtId="0" fontId="21" fillId="26" borderId="397"/>
    <xf numFmtId="0" fontId="49" fillId="49" borderId="395" applyNumberFormat="0" applyAlignment="0" applyProtection="0"/>
    <xf numFmtId="0" fontId="6" fillId="0" borderId="0" applyNumberFormat="0" applyFill="0" applyBorder="0" applyAlignment="0" applyProtection="0"/>
    <xf numFmtId="0" fontId="18" fillId="27" borderId="397">
      <alignment horizontal="right" vertical="center"/>
    </xf>
    <xf numFmtId="0" fontId="45" fillId="36" borderId="393" applyNumberFormat="0" applyAlignment="0" applyProtection="0"/>
    <xf numFmtId="0" fontId="18" fillId="27" borderId="397">
      <alignment horizontal="right" vertical="center"/>
    </xf>
    <xf numFmtId="0" fontId="45" fillId="36" borderId="393" applyNumberFormat="0" applyAlignment="0" applyProtection="0"/>
    <xf numFmtId="0" fontId="9" fillId="7" borderId="0" applyNumberFormat="0" applyBorder="0" applyAlignment="0" applyProtection="0"/>
    <xf numFmtId="4" fontId="21" fillId="0" borderId="397">
      <alignment horizontal="right" vertical="center"/>
    </xf>
    <xf numFmtId="0" fontId="21" fillId="25" borderId="398">
      <alignment horizontal="left" vertical="center"/>
    </xf>
    <xf numFmtId="0" fontId="18" fillId="27" borderId="399">
      <alignment horizontal="right" vertical="center"/>
    </xf>
    <xf numFmtId="4" fontId="23" fillId="25" borderId="397">
      <alignment horizontal="right" vertical="center"/>
    </xf>
    <xf numFmtId="0" fontId="21" fillId="0" borderId="397" applyNumberFormat="0" applyFill="0" applyAlignment="0" applyProtection="0"/>
    <xf numFmtId="4" fontId="23" fillId="25" borderId="397">
      <alignment horizontal="right" vertical="center"/>
    </xf>
    <xf numFmtId="0" fontId="33" fillId="49" borderId="393" applyNumberFormat="0" applyAlignment="0" applyProtection="0"/>
    <xf numFmtId="0" fontId="21" fillId="0" borderId="400">
      <alignment horizontal="left" vertical="center" wrapText="1" indent="2"/>
    </xf>
    <xf numFmtId="4" fontId="18" fillId="27" borderId="398">
      <alignment horizontal="right" vertical="center"/>
    </xf>
    <xf numFmtId="0" fontId="36" fillId="36" borderId="393" applyNumberFormat="0" applyAlignment="0" applyProtection="0"/>
    <xf numFmtId="0" fontId="33" fillId="49" borderId="393" applyNumberFormat="0" applyAlignment="0" applyProtection="0"/>
    <xf numFmtId="4" fontId="23" fillId="25" borderId="397">
      <alignment horizontal="right" vertical="center"/>
    </xf>
    <xf numFmtId="0" fontId="8" fillId="0" borderId="3" applyNumberFormat="0" applyFill="0" applyAlignment="0" applyProtection="0"/>
    <xf numFmtId="167" fontId="21" fillId="53" borderId="397" applyNumberFormat="0" applyFont="0" applyBorder="0" applyAlignment="0" applyProtection="0">
      <alignment horizontal="right" vertical="center"/>
    </xf>
    <xf numFmtId="49" fontId="20" fillId="0" borderId="397" applyNumberFormat="0" applyFill="0" applyBorder="0" applyProtection="0">
      <alignment horizontal="left" vertical="center"/>
    </xf>
    <xf numFmtId="0" fontId="30" fillId="49" borderId="395" applyNumberFormat="0" applyAlignment="0" applyProtection="0"/>
    <xf numFmtId="0" fontId="18" fillId="27" borderId="397">
      <alignment horizontal="right" vertical="center"/>
    </xf>
    <xf numFmtId="0" fontId="18" fillId="27" borderId="397">
      <alignment horizontal="right" vertical="center"/>
    </xf>
    <xf numFmtId="4" fontId="18" fillId="27" borderId="399">
      <alignment horizontal="right" vertical="center"/>
    </xf>
    <xf numFmtId="0" fontId="30" fillId="49" borderId="395" applyNumberFormat="0" applyAlignment="0" applyProtection="0"/>
    <xf numFmtId="0" fontId="30" fillId="49" borderId="395" applyNumberFormat="0" applyAlignment="0" applyProtection="0"/>
    <xf numFmtId="0" fontId="23" fillId="25" borderId="397">
      <alignment horizontal="right" vertical="center"/>
    </xf>
    <xf numFmtId="0" fontId="18" fillId="25" borderId="397">
      <alignment horizontal="right" vertical="center"/>
    </xf>
    <xf numFmtId="0" fontId="18" fillId="27" borderId="399">
      <alignment horizontal="right" vertical="center"/>
    </xf>
    <xf numFmtId="4" fontId="18" fillId="27" borderId="398">
      <alignment horizontal="right" vertical="center"/>
    </xf>
    <xf numFmtId="4" fontId="18" fillId="27" borderId="397">
      <alignment horizontal="right" vertical="center"/>
    </xf>
    <xf numFmtId="4" fontId="21" fillId="0" borderId="397">
      <alignment horizontal="right" vertical="center"/>
    </xf>
    <xf numFmtId="0" fontId="27" fillId="52" borderId="394" applyNumberFormat="0" applyFont="0" applyAlignment="0" applyProtection="0"/>
    <xf numFmtId="167" fontId="21" fillId="53" borderId="397" applyNumberFormat="0" applyFont="0" applyBorder="0" applyAlignment="0" applyProtection="0">
      <alignment horizontal="right" vertical="center"/>
    </xf>
    <xf numFmtId="0" fontId="52" fillId="0" borderId="396" applyNumberFormat="0" applyFill="0" applyAlignment="0" applyProtection="0"/>
    <xf numFmtId="4" fontId="18" fillId="27" borderId="399">
      <alignment horizontal="right" vertical="center"/>
    </xf>
    <xf numFmtId="0" fontId="1" fillId="11" borderId="0" applyNumberFormat="0" applyBorder="0" applyAlignment="0" applyProtection="0"/>
    <xf numFmtId="0" fontId="18" fillId="27" borderId="397">
      <alignment horizontal="right" vertical="center"/>
    </xf>
    <xf numFmtId="0" fontId="32" fillId="49" borderId="393" applyNumberFormat="0" applyAlignment="0" applyProtection="0"/>
    <xf numFmtId="0" fontId="1" fillId="18" borderId="0" applyNumberFormat="0" applyBorder="0" applyAlignment="0" applyProtection="0"/>
    <xf numFmtId="0" fontId="23" fillId="25" borderId="397">
      <alignment horizontal="right" vertical="center"/>
    </xf>
    <xf numFmtId="0" fontId="18" fillId="25" borderId="397">
      <alignment horizontal="right" vertical="center"/>
    </xf>
    <xf numFmtId="0" fontId="21" fillId="0" borderId="397">
      <alignment horizontal="right" vertical="center"/>
    </xf>
    <xf numFmtId="0" fontId="18" fillId="27" borderId="398">
      <alignment horizontal="right" vertical="center"/>
    </xf>
    <xf numFmtId="0" fontId="37" fillId="0" borderId="396" applyNumberFormat="0" applyFill="0" applyAlignment="0" applyProtection="0"/>
    <xf numFmtId="0" fontId="33" fillId="49" borderId="393" applyNumberFormat="0" applyAlignment="0" applyProtection="0"/>
    <xf numFmtId="0" fontId="33" fillId="49" borderId="393" applyNumberFormat="0" applyAlignment="0" applyProtection="0"/>
    <xf numFmtId="0" fontId="33" fillId="49" borderId="393" applyNumberFormat="0" applyAlignment="0" applyProtection="0"/>
    <xf numFmtId="4" fontId="21" fillId="26" borderId="397"/>
    <xf numFmtId="0" fontId="37" fillId="0" borderId="396" applyNumberFormat="0" applyFill="0" applyAlignment="0" applyProtection="0"/>
    <xf numFmtId="0" fontId="36" fillId="36" borderId="393" applyNumberFormat="0" applyAlignment="0" applyProtection="0"/>
    <xf numFmtId="0" fontId="21" fillId="0" borderId="397">
      <alignment horizontal="right" vertical="center"/>
    </xf>
    <xf numFmtId="4" fontId="18" fillId="27" borderId="398">
      <alignment horizontal="right" vertical="center"/>
    </xf>
    <xf numFmtId="0" fontId="1" fillId="6" borderId="0" applyNumberFormat="0" applyBorder="0" applyAlignment="0" applyProtection="0"/>
    <xf numFmtId="0" fontId="18" fillId="25" borderId="397">
      <alignment horizontal="right" vertical="center"/>
    </xf>
    <xf numFmtId="0" fontId="21" fillId="0" borderId="397">
      <alignment horizontal="right" vertical="center"/>
    </xf>
    <xf numFmtId="0" fontId="18" fillId="27" borderId="398">
      <alignment horizontal="right" vertical="center"/>
    </xf>
    <xf numFmtId="0" fontId="33" fillId="49" borderId="393" applyNumberFormat="0" applyAlignment="0" applyProtection="0"/>
    <xf numFmtId="0" fontId="21" fillId="26" borderId="397"/>
    <xf numFmtId="167" fontId="21" fillId="53" borderId="397" applyNumberFormat="0" applyFont="0" applyBorder="0" applyAlignment="0" applyProtection="0">
      <alignment horizontal="right" vertical="center"/>
    </xf>
    <xf numFmtId="0" fontId="32" fillId="49" borderId="393" applyNumberFormat="0" applyAlignment="0" applyProtection="0"/>
    <xf numFmtId="49" fontId="21" fillId="0" borderId="397" applyNumberFormat="0" applyFont="0" applyFill="0" applyBorder="0" applyProtection="0">
      <alignment horizontal="left" vertical="center" indent="2"/>
    </xf>
    <xf numFmtId="4" fontId="21" fillId="26" borderId="397"/>
    <xf numFmtId="0" fontId="21" fillId="27" borderId="400">
      <alignment horizontal="left" vertical="center" wrapText="1" indent="2"/>
    </xf>
    <xf numFmtId="0" fontId="7" fillId="0" borderId="0" applyNumberFormat="0" applyFill="0" applyBorder="0" applyAlignment="0" applyProtection="0"/>
    <xf numFmtId="0" fontId="1" fillId="21" borderId="0" applyNumberFormat="0" applyBorder="0" applyAlignment="0" applyProtection="0"/>
    <xf numFmtId="4" fontId="23" fillId="25" borderId="397">
      <alignment horizontal="right" vertical="center"/>
    </xf>
    <xf numFmtId="0" fontId="36" fillId="36" borderId="393" applyNumberFormat="0" applyAlignment="0" applyProtection="0"/>
    <xf numFmtId="0" fontId="49" fillId="49" borderId="395" applyNumberFormat="0" applyAlignment="0" applyProtection="0"/>
    <xf numFmtId="0" fontId="32" fillId="49" borderId="393" applyNumberFormat="0" applyAlignment="0" applyProtection="0"/>
    <xf numFmtId="0" fontId="52" fillId="0" borderId="396" applyNumberFormat="0" applyFill="0" applyAlignment="0" applyProtection="0"/>
    <xf numFmtId="0" fontId="1" fillId="12" borderId="0" applyNumberFormat="0" applyBorder="0" applyAlignment="0" applyProtection="0"/>
    <xf numFmtId="4" fontId="18" fillId="27" borderId="397">
      <alignment horizontal="right" vertical="center"/>
    </xf>
    <xf numFmtId="0" fontId="30" fillId="49" borderId="395" applyNumberFormat="0" applyAlignment="0" applyProtection="0"/>
    <xf numFmtId="0" fontId="21" fillId="27" borderId="400">
      <alignment horizontal="left" vertical="center" wrapText="1" indent="2"/>
    </xf>
    <xf numFmtId="49" fontId="21" fillId="0" borderId="398" applyNumberFormat="0" applyFont="0" applyFill="0" applyBorder="0" applyProtection="0">
      <alignment horizontal="left" vertical="center" indent="5"/>
    </xf>
    <xf numFmtId="0" fontId="21" fillId="0" borderId="397" applyNumberFormat="0" applyFill="0" applyAlignment="0" applyProtection="0"/>
    <xf numFmtId="0" fontId="32" fillId="49" borderId="393" applyNumberFormat="0" applyAlignment="0" applyProtection="0"/>
    <xf numFmtId="0" fontId="27" fillId="52" borderId="394" applyNumberFormat="0" applyFont="0" applyAlignment="0" applyProtection="0"/>
    <xf numFmtId="0" fontId="18" fillId="27" borderId="398">
      <alignment horizontal="right" vertical="center"/>
    </xf>
    <xf numFmtId="0" fontId="27" fillId="52" borderId="394" applyNumberFormat="0" applyFont="0" applyAlignment="0" applyProtection="0"/>
    <xf numFmtId="0" fontId="1" fillId="9" borderId="0" applyNumberFormat="0" applyBorder="0" applyAlignment="0" applyProtection="0"/>
    <xf numFmtId="4" fontId="18" fillId="27" borderId="399">
      <alignment horizontal="right" vertical="center"/>
    </xf>
    <xf numFmtId="4" fontId="18" fillId="25" borderId="397">
      <alignment horizontal="right" vertical="center"/>
    </xf>
    <xf numFmtId="0" fontId="21" fillId="27" borderId="400">
      <alignment horizontal="left" vertical="center" wrapText="1" indent="2"/>
    </xf>
    <xf numFmtId="0" fontId="21" fillId="0" borderId="400">
      <alignment horizontal="left" vertical="center" wrapText="1" indent="2"/>
    </xf>
    <xf numFmtId="0" fontId="1" fillId="6" borderId="0" applyNumberFormat="0" applyBorder="0" applyAlignment="0" applyProtection="0"/>
    <xf numFmtId="0" fontId="21" fillId="27" borderId="400">
      <alignment horizontal="left" vertical="center" wrapText="1" indent="2"/>
    </xf>
    <xf numFmtId="0" fontId="21" fillId="0" borderId="397" applyNumberFormat="0" applyFill="0" applyAlignment="0" applyProtection="0"/>
    <xf numFmtId="0" fontId="52" fillId="0" borderId="396" applyNumberFormat="0" applyFill="0" applyAlignment="0" applyProtection="0"/>
    <xf numFmtId="49" fontId="20" fillId="0" borderId="397" applyNumberFormat="0" applyFill="0" applyBorder="0" applyProtection="0">
      <alignment horizontal="left" vertical="center"/>
    </xf>
    <xf numFmtId="4" fontId="23" fillId="25" borderId="397">
      <alignment horizontal="right" vertical="center"/>
    </xf>
    <xf numFmtId="4" fontId="23" fillId="25" borderId="397">
      <alignment horizontal="right" vertical="center"/>
    </xf>
    <xf numFmtId="0" fontId="32" fillId="49" borderId="393" applyNumberFormat="0" applyAlignment="0" applyProtection="0"/>
    <xf numFmtId="49" fontId="21" fillId="0" borderId="397" applyNumberFormat="0" applyFont="0" applyFill="0" applyBorder="0" applyProtection="0">
      <alignment horizontal="left" vertical="center" indent="2"/>
    </xf>
    <xf numFmtId="0" fontId="21" fillId="0" borderId="397" applyNumberFormat="0" applyFill="0" applyAlignment="0" applyProtection="0"/>
    <xf numFmtId="4" fontId="21" fillId="26" borderId="397"/>
    <xf numFmtId="0" fontId="21" fillId="26" borderId="397"/>
    <xf numFmtId="0" fontId="1" fillId="8" borderId="0" applyNumberFormat="0" applyBorder="0" applyAlignment="0" applyProtection="0"/>
    <xf numFmtId="4" fontId="18" fillId="27" borderId="399">
      <alignment horizontal="right" vertical="center"/>
    </xf>
    <xf numFmtId="0" fontId="1" fillId="15" borderId="0" applyNumberFormat="0" applyBorder="0" applyAlignment="0" applyProtection="0"/>
    <xf numFmtId="0" fontId="52" fillId="0" borderId="396" applyNumberFormat="0" applyFill="0" applyAlignment="0" applyProtection="0"/>
    <xf numFmtId="0" fontId="45" fillId="36" borderId="393" applyNumberFormat="0" applyAlignment="0" applyProtection="0"/>
    <xf numFmtId="4" fontId="18" fillId="25" borderId="397">
      <alignment horizontal="right" vertical="center"/>
    </xf>
    <xf numFmtId="4" fontId="23" fillId="25" borderId="397">
      <alignment horizontal="right" vertical="center"/>
    </xf>
    <xf numFmtId="4" fontId="21" fillId="0" borderId="397" applyFill="0" applyBorder="0" applyProtection="0">
      <alignment horizontal="right" vertical="center"/>
    </xf>
    <xf numFmtId="0" fontId="37" fillId="0" borderId="396" applyNumberFormat="0" applyFill="0" applyAlignment="0" applyProtection="0"/>
    <xf numFmtId="0" fontId="18" fillId="27" borderId="398">
      <alignment horizontal="right" vertical="center"/>
    </xf>
    <xf numFmtId="0" fontId="5" fillId="4" borderId="1" applyNumberFormat="0" applyAlignment="0" applyProtection="0"/>
    <xf numFmtId="0" fontId="52" fillId="0" borderId="396" applyNumberFormat="0" applyFill="0" applyAlignment="0" applyProtection="0"/>
    <xf numFmtId="0" fontId="52" fillId="0" borderId="396" applyNumberFormat="0" applyFill="0" applyAlignment="0" applyProtection="0"/>
    <xf numFmtId="0" fontId="52" fillId="0" borderId="396" applyNumberFormat="0" applyFill="0" applyAlignment="0" applyProtection="0"/>
    <xf numFmtId="0" fontId="18" fillId="25" borderId="397">
      <alignment horizontal="right" vertical="center"/>
    </xf>
    <xf numFmtId="0" fontId="52" fillId="0" borderId="396" applyNumberFormat="0" applyFill="0" applyAlignment="0" applyProtection="0"/>
    <xf numFmtId="0" fontId="32" fillId="49" borderId="393" applyNumberFormat="0" applyAlignment="0" applyProtection="0"/>
    <xf numFmtId="0" fontId="33" fillId="49" borderId="393" applyNumberFormat="0" applyAlignment="0" applyProtection="0"/>
    <xf numFmtId="0" fontId="52" fillId="0" borderId="396" applyNumberFormat="0" applyFill="0" applyAlignment="0" applyProtection="0"/>
    <xf numFmtId="4" fontId="18" fillId="25" borderId="397">
      <alignment horizontal="right" vertical="center"/>
    </xf>
    <xf numFmtId="0" fontId="37" fillId="0" borderId="396" applyNumberFormat="0" applyFill="0" applyAlignment="0" applyProtection="0"/>
    <xf numFmtId="0" fontId="45" fillId="36" borderId="393" applyNumberFormat="0" applyAlignment="0" applyProtection="0"/>
    <xf numFmtId="4" fontId="18" fillId="27" borderId="397">
      <alignment horizontal="right" vertical="center"/>
    </xf>
    <xf numFmtId="0" fontId="52" fillId="0" borderId="396" applyNumberFormat="0" applyFill="0" applyAlignment="0" applyProtection="0"/>
    <xf numFmtId="49" fontId="21" fillId="0" borderId="397" applyNumberFormat="0" applyFont="0" applyFill="0" applyBorder="0" applyProtection="0">
      <alignment horizontal="left" vertical="center" indent="2"/>
    </xf>
    <xf numFmtId="0" fontId="21" fillId="0" borderId="400">
      <alignment horizontal="left" vertical="center" wrapText="1" indent="2"/>
    </xf>
    <xf numFmtId="49" fontId="21" fillId="0" borderId="398" applyNumberFormat="0" applyFont="0" applyFill="0" applyBorder="0" applyProtection="0">
      <alignment horizontal="left" vertical="center" indent="5"/>
    </xf>
    <xf numFmtId="0" fontId="21" fillId="0" borderId="397">
      <alignment horizontal="right" vertical="center"/>
    </xf>
    <xf numFmtId="4" fontId="23" fillId="25" borderId="397">
      <alignment horizontal="right" vertical="center"/>
    </xf>
    <xf numFmtId="0" fontId="49" fillId="49" borderId="395" applyNumberFormat="0" applyAlignment="0" applyProtection="0"/>
    <xf numFmtId="0" fontId="52" fillId="0" borderId="396" applyNumberFormat="0" applyFill="0" applyAlignment="0" applyProtection="0"/>
    <xf numFmtId="0" fontId="32" fillId="49" borderId="393" applyNumberFormat="0" applyAlignment="0" applyProtection="0"/>
    <xf numFmtId="0" fontId="21" fillId="26" borderId="397"/>
    <xf numFmtId="0" fontId="52" fillId="0" borderId="396" applyNumberFormat="0" applyFill="0" applyAlignment="0" applyProtection="0"/>
    <xf numFmtId="4" fontId="21" fillId="26" borderId="397"/>
    <xf numFmtId="0" fontId="1" fillId="8" borderId="0" applyNumberFormat="0" applyBorder="0" applyAlignment="0" applyProtection="0"/>
    <xf numFmtId="4" fontId="18" fillId="27" borderId="397">
      <alignment horizontal="right" vertical="center"/>
    </xf>
    <xf numFmtId="4" fontId="21" fillId="0" borderId="397" applyFill="0" applyBorder="0" applyProtection="0">
      <alignment horizontal="right" vertical="center"/>
    </xf>
    <xf numFmtId="0" fontId="52" fillId="0" borderId="396" applyNumberFormat="0" applyFill="0" applyAlignment="0" applyProtection="0"/>
    <xf numFmtId="0" fontId="49" fillId="49" borderId="395" applyNumberFormat="0" applyAlignment="0" applyProtection="0"/>
    <xf numFmtId="0" fontId="21" fillId="0" borderId="397">
      <alignment horizontal="right" vertical="center"/>
    </xf>
    <xf numFmtId="4" fontId="21" fillId="0" borderId="397">
      <alignment horizontal="right" vertical="center"/>
    </xf>
    <xf numFmtId="0" fontId="49" fillId="49" borderId="395" applyNumberFormat="0" applyAlignment="0" applyProtection="0"/>
    <xf numFmtId="0" fontId="9" fillId="13" borderId="0" applyNumberFormat="0" applyBorder="0" applyAlignment="0" applyProtection="0"/>
    <xf numFmtId="0" fontId="37" fillId="0" borderId="396" applyNumberFormat="0" applyFill="0" applyAlignment="0" applyProtection="0"/>
    <xf numFmtId="0" fontId="33" fillId="49" borderId="393" applyNumberFormat="0" applyAlignment="0" applyProtection="0"/>
    <xf numFmtId="0" fontId="18" fillId="27" borderId="397">
      <alignment horizontal="right" vertical="center"/>
    </xf>
    <xf numFmtId="0" fontId="18" fillId="27" borderId="397">
      <alignment horizontal="right" vertical="center"/>
    </xf>
    <xf numFmtId="0" fontId="9" fillId="16" borderId="0" applyNumberFormat="0" applyBorder="0" applyAlignment="0" applyProtection="0"/>
    <xf numFmtId="0" fontId="9" fillId="19" borderId="0" applyNumberFormat="0" applyBorder="0" applyAlignment="0" applyProtection="0"/>
    <xf numFmtId="0" fontId="1" fillId="12" borderId="0" applyNumberFormat="0" applyBorder="0" applyAlignment="0" applyProtection="0"/>
    <xf numFmtId="0" fontId="37" fillId="0" borderId="396" applyNumberFormat="0" applyFill="0" applyAlignment="0" applyProtection="0"/>
    <xf numFmtId="4" fontId="21" fillId="0" borderId="397" applyFill="0" applyBorder="0" applyProtection="0">
      <alignment horizontal="right" vertical="center"/>
    </xf>
    <xf numFmtId="4" fontId="18" fillId="25" borderId="397">
      <alignment horizontal="right" vertical="center"/>
    </xf>
    <xf numFmtId="49" fontId="21" fillId="0" borderId="397" applyNumberFormat="0" applyFont="0" applyFill="0" applyBorder="0" applyProtection="0">
      <alignment horizontal="left" vertical="center" indent="2"/>
    </xf>
    <xf numFmtId="0" fontId="18" fillId="27" borderId="398">
      <alignment horizontal="right" vertical="center"/>
    </xf>
    <xf numFmtId="0" fontId="18" fillId="25" borderId="397">
      <alignment horizontal="right" vertical="center"/>
    </xf>
    <xf numFmtId="0" fontId="21" fillId="0" borderId="397">
      <alignment horizontal="right" vertical="center"/>
    </xf>
    <xf numFmtId="0" fontId="37" fillId="0" borderId="396" applyNumberFormat="0" applyFill="0" applyAlignment="0" applyProtection="0"/>
    <xf numFmtId="0" fontId="21" fillId="25" borderId="398">
      <alignment horizontal="left" vertical="center"/>
    </xf>
    <xf numFmtId="0" fontId="4" fillId="4" borderId="2" applyNumberFormat="0" applyAlignment="0" applyProtection="0"/>
    <xf numFmtId="0" fontId="18" fillId="27" borderId="397">
      <alignment horizontal="right" vertical="center"/>
    </xf>
    <xf numFmtId="0" fontId="1" fillId="9" borderId="0" applyNumberFormat="0" applyBorder="0" applyAlignment="0" applyProtection="0"/>
    <xf numFmtId="0" fontId="21" fillId="26" borderId="397"/>
    <xf numFmtId="0" fontId="21" fillId="25" borderId="398">
      <alignment horizontal="left" vertical="center"/>
    </xf>
    <xf numFmtId="0" fontId="23" fillId="25" borderId="397">
      <alignment horizontal="right" vertical="center"/>
    </xf>
    <xf numFmtId="0" fontId="19" fillId="52" borderId="394" applyNumberFormat="0" applyFont="0" applyAlignment="0" applyProtection="0"/>
    <xf numFmtId="0" fontId="21" fillId="0" borderId="397" applyNumberFormat="0" applyFill="0" applyAlignment="0" applyProtection="0"/>
    <xf numFmtId="0" fontId="45" fillId="36" borderId="393" applyNumberFormat="0" applyAlignment="0" applyProtection="0"/>
    <xf numFmtId="0" fontId="37" fillId="0" borderId="396" applyNumberFormat="0" applyFill="0" applyAlignment="0" applyProtection="0"/>
    <xf numFmtId="0" fontId="9" fillId="13" borderId="0" applyNumberFormat="0" applyBorder="0" applyAlignment="0" applyProtection="0"/>
    <xf numFmtId="0" fontId="45" fillId="36" borderId="393" applyNumberFormat="0" applyAlignment="0" applyProtection="0"/>
    <xf numFmtId="0" fontId="27" fillId="52" borderId="394" applyNumberFormat="0" applyFont="0" applyAlignment="0" applyProtection="0"/>
    <xf numFmtId="0" fontId="1" fillId="14" borderId="0" applyNumberFormat="0" applyBorder="0" applyAlignment="0" applyProtection="0"/>
    <xf numFmtId="0" fontId="52" fillId="0" borderId="396" applyNumberFormat="0" applyFill="0" applyAlignment="0" applyProtection="0"/>
    <xf numFmtId="0" fontId="21" fillId="0" borderId="400">
      <alignment horizontal="left" vertical="center" wrapText="1" indent="2"/>
    </xf>
    <xf numFmtId="0" fontId="9" fillId="22" borderId="0" applyNumberFormat="0" applyBorder="0" applyAlignment="0" applyProtection="0"/>
    <xf numFmtId="0" fontId="18" fillId="27" borderId="397">
      <alignment horizontal="right" vertical="center"/>
    </xf>
    <xf numFmtId="0" fontId="33" fillId="49" borderId="393" applyNumberFormat="0" applyAlignment="0" applyProtection="0"/>
    <xf numFmtId="0" fontId="18" fillId="27" borderId="397">
      <alignment horizontal="right" vertical="center"/>
    </xf>
    <xf numFmtId="0" fontId="37" fillId="0" borderId="396" applyNumberFormat="0" applyFill="0" applyAlignment="0" applyProtection="0"/>
    <xf numFmtId="0" fontId="9" fillId="7" borderId="0" applyNumberFormat="0" applyBorder="0" applyAlignment="0" applyProtection="0"/>
    <xf numFmtId="0" fontId="1" fillId="8" borderId="0" applyNumberFormat="0" applyBorder="0" applyAlignment="0" applyProtection="0"/>
    <xf numFmtId="0" fontId="1" fillId="21" borderId="0" applyNumberFormat="0" applyBorder="0" applyAlignment="0" applyProtection="0"/>
    <xf numFmtId="0" fontId="18" fillId="27" borderId="397">
      <alignment horizontal="right" vertical="center"/>
    </xf>
    <xf numFmtId="0" fontId="49" fillId="49" borderId="395" applyNumberFormat="0" applyAlignment="0" applyProtection="0"/>
    <xf numFmtId="4" fontId="18" fillId="27" borderId="398">
      <alignment horizontal="right" vertical="center"/>
    </xf>
    <xf numFmtId="0" fontId="9" fillId="10" borderId="0" applyNumberFormat="0" applyBorder="0" applyAlignment="0" applyProtection="0"/>
    <xf numFmtId="4" fontId="21" fillId="0" borderId="397">
      <alignment horizontal="right" vertical="center"/>
    </xf>
    <xf numFmtId="0" fontId="9" fillId="19" borderId="0" applyNumberFormat="0" applyBorder="0" applyAlignment="0" applyProtection="0"/>
    <xf numFmtId="167" fontId="21" fillId="53" borderId="397" applyNumberFormat="0" applyFont="0" applyBorder="0" applyAlignment="0" applyProtection="0">
      <alignment horizontal="right" vertical="center"/>
    </xf>
    <xf numFmtId="0" fontId="21" fillId="0" borderId="400">
      <alignment horizontal="left" vertical="center" wrapText="1" indent="2"/>
    </xf>
    <xf numFmtId="0" fontId="18" fillId="25" borderId="397">
      <alignment horizontal="right" vertical="center"/>
    </xf>
    <xf numFmtId="0" fontId="18" fillId="27" borderId="399">
      <alignment horizontal="right" vertical="center"/>
    </xf>
    <xf numFmtId="0" fontId="33" fillId="49" borderId="393" applyNumberFormat="0" applyAlignment="0" applyProtection="0"/>
    <xf numFmtId="0" fontId="21" fillId="26" borderId="397"/>
    <xf numFmtId="49" fontId="20" fillId="0" borderId="397" applyNumberFormat="0" applyFill="0" applyBorder="0" applyProtection="0">
      <alignment horizontal="left" vertical="center"/>
    </xf>
    <xf numFmtId="0" fontId="1" fillId="15" borderId="0" applyNumberFormat="0" applyBorder="0" applyAlignment="0" applyProtection="0"/>
    <xf numFmtId="0" fontId="9" fillId="7" borderId="0" applyNumberFormat="0" applyBorder="0" applyAlignment="0" applyProtection="0"/>
    <xf numFmtId="0" fontId="21" fillId="0" borderId="400">
      <alignment horizontal="left" vertical="center" wrapText="1" indent="2"/>
    </xf>
    <xf numFmtId="0" fontId="1" fillId="6" borderId="0" applyNumberFormat="0" applyBorder="0" applyAlignment="0" applyProtection="0"/>
    <xf numFmtId="4" fontId="18" fillId="25" borderId="397">
      <alignment horizontal="right" vertical="center"/>
    </xf>
    <xf numFmtId="4" fontId="18" fillId="27" borderId="399">
      <alignment horizontal="right" vertical="center"/>
    </xf>
    <xf numFmtId="0" fontId="52" fillId="0" borderId="396" applyNumberFormat="0" applyFill="0" applyAlignment="0" applyProtection="0"/>
    <xf numFmtId="0" fontId="21" fillId="25" borderId="398">
      <alignment horizontal="left" vertical="center"/>
    </xf>
    <xf numFmtId="167" fontId="21" fillId="53" borderId="397" applyNumberFormat="0" applyFont="0" applyBorder="0" applyAlignment="0" applyProtection="0">
      <alignment horizontal="right" vertical="center"/>
    </xf>
    <xf numFmtId="0" fontId="33" fillId="49" borderId="393" applyNumberFormat="0" applyAlignment="0" applyProtection="0"/>
    <xf numFmtId="0" fontId="45" fillId="36" borderId="393" applyNumberFormat="0" applyAlignment="0" applyProtection="0"/>
    <xf numFmtId="0" fontId="18" fillId="27" borderId="397">
      <alignment horizontal="right" vertical="center"/>
    </xf>
    <xf numFmtId="0" fontId="1" fillId="5" borderId="0" applyNumberFormat="0" applyBorder="0" applyAlignment="0" applyProtection="0"/>
    <xf numFmtId="167" fontId="21" fillId="53" borderId="397" applyNumberFormat="0" applyFont="0" applyBorder="0" applyAlignment="0" applyProtection="0">
      <alignment horizontal="right" vertical="center"/>
    </xf>
    <xf numFmtId="0" fontId="1" fillId="6" borderId="0" applyNumberFormat="0" applyBorder="0" applyAlignment="0" applyProtection="0"/>
    <xf numFmtId="0" fontId="7" fillId="0" borderId="0" applyNumberFormat="0" applyFill="0" applyBorder="0" applyAlignment="0" applyProtection="0"/>
    <xf numFmtId="0" fontId="37" fillId="0" borderId="396" applyNumberFormat="0" applyFill="0" applyAlignment="0" applyProtection="0"/>
    <xf numFmtId="0" fontId="30" fillId="49" borderId="395" applyNumberFormat="0" applyAlignment="0" applyProtection="0"/>
    <xf numFmtId="0" fontId="1" fillId="9" borderId="0" applyNumberFormat="0" applyBorder="0" applyAlignment="0" applyProtection="0"/>
    <xf numFmtId="4" fontId="18" fillId="27" borderId="398">
      <alignment horizontal="right" vertical="center"/>
    </xf>
    <xf numFmtId="0" fontId="1" fillId="14" borderId="0" applyNumberFormat="0" applyBorder="0" applyAlignment="0" applyProtection="0"/>
    <xf numFmtId="0" fontId="9" fillId="13" borderId="0" applyNumberFormat="0" applyBorder="0" applyAlignment="0" applyProtection="0"/>
    <xf numFmtId="4" fontId="21" fillId="0" borderId="397" applyFill="0" applyBorder="0" applyProtection="0">
      <alignment horizontal="right" vertical="center"/>
    </xf>
    <xf numFmtId="0" fontId="18" fillId="25" borderId="397">
      <alignment horizontal="right" vertical="center"/>
    </xf>
    <xf numFmtId="4" fontId="23" fillId="25" borderId="397">
      <alignment horizontal="right" vertical="center"/>
    </xf>
    <xf numFmtId="4" fontId="21" fillId="0" borderId="397" applyFill="0" applyBorder="0" applyProtection="0">
      <alignment horizontal="right" vertical="center"/>
    </xf>
    <xf numFmtId="4" fontId="23" fillId="25" borderId="397">
      <alignment horizontal="right" vertical="center"/>
    </xf>
    <xf numFmtId="0" fontId="36" fillId="36" borderId="393" applyNumberFormat="0" applyAlignment="0" applyProtection="0"/>
    <xf numFmtId="4" fontId="18" fillId="27" borderId="397">
      <alignment horizontal="right" vertical="center"/>
    </xf>
    <xf numFmtId="0" fontId="52" fillId="0" borderId="396" applyNumberFormat="0" applyFill="0" applyAlignment="0" applyProtection="0"/>
    <xf numFmtId="0" fontId="21" fillId="0" borderId="400">
      <alignment horizontal="left" vertical="center" wrapText="1" indent="2"/>
    </xf>
    <xf numFmtId="0" fontId="18" fillId="27" borderId="397">
      <alignment horizontal="right" vertical="center"/>
    </xf>
    <xf numFmtId="0" fontId="52" fillId="0" borderId="396" applyNumberFormat="0" applyFill="0" applyAlignment="0" applyProtection="0"/>
    <xf numFmtId="0" fontId="27" fillId="52" borderId="394" applyNumberFormat="0" applyFont="0" applyAlignment="0" applyProtection="0"/>
    <xf numFmtId="0" fontId="33" fillId="49" borderId="393" applyNumberFormat="0" applyAlignment="0" applyProtection="0"/>
    <xf numFmtId="0" fontId="18" fillId="25" borderId="397">
      <alignment horizontal="right" vertical="center"/>
    </xf>
    <xf numFmtId="0" fontId="32" fillId="49" borderId="393" applyNumberFormat="0" applyAlignment="0" applyProtection="0"/>
    <xf numFmtId="0" fontId="49" fillId="49" borderId="395" applyNumberFormat="0" applyAlignment="0" applyProtection="0"/>
    <xf numFmtId="0" fontId="18" fillId="27" borderId="398">
      <alignment horizontal="right" vertical="center"/>
    </xf>
    <xf numFmtId="0" fontId="1" fillId="17" borderId="0" applyNumberFormat="0" applyBorder="0" applyAlignment="0" applyProtection="0"/>
    <xf numFmtId="0" fontId="23" fillId="25" borderId="397">
      <alignment horizontal="right" vertical="center"/>
    </xf>
    <xf numFmtId="0" fontId="52" fillId="0" borderId="396" applyNumberFormat="0" applyFill="0" applyAlignment="0" applyProtection="0"/>
    <xf numFmtId="0" fontId="9" fillId="10" borderId="0" applyNumberFormat="0" applyBorder="0" applyAlignment="0" applyProtection="0"/>
    <xf numFmtId="0" fontId="21" fillId="27" borderId="400">
      <alignment horizontal="left" vertical="center" wrapText="1" indent="2"/>
    </xf>
    <xf numFmtId="0" fontId="52" fillId="0" borderId="396" applyNumberFormat="0" applyFill="0" applyAlignment="0" applyProtection="0"/>
    <xf numFmtId="0" fontId="1" fillId="20" borderId="0" applyNumberFormat="0" applyBorder="0" applyAlignment="0" applyProtection="0"/>
    <xf numFmtId="0" fontId="1" fillId="9" borderId="0" applyNumberFormat="0" applyBorder="0" applyAlignment="0" applyProtection="0"/>
    <xf numFmtId="0" fontId="49" fillId="49" borderId="395" applyNumberFormat="0" applyAlignment="0" applyProtection="0"/>
    <xf numFmtId="0" fontId="1" fillId="12" borderId="0" applyNumberFormat="0" applyBorder="0" applyAlignment="0" applyProtection="0"/>
    <xf numFmtId="4" fontId="18" fillId="27" borderId="397">
      <alignment horizontal="right" vertical="center"/>
    </xf>
    <xf numFmtId="4" fontId="18" fillId="27" borderId="397">
      <alignment horizontal="right" vertical="center"/>
    </xf>
    <xf numFmtId="0" fontId="45" fillId="36" borderId="393" applyNumberFormat="0" applyAlignment="0" applyProtection="0"/>
    <xf numFmtId="0" fontId="21" fillId="0" borderId="400">
      <alignment horizontal="left" vertical="center" wrapText="1" indent="2"/>
    </xf>
    <xf numFmtId="0" fontId="27" fillId="52" borderId="394" applyNumberFormat="0" applyFont="0" applyAlignment="0" applyProtection="0"/>
    <xf numFmtId="0" fontId="21" fillId="0" borderId="397">
      <alignment horizontal="right" vertical="center"/>
    </xf>
    <xf numFmtId="0" fontId="7" fillId="0" borderId="0" applyNumberFormat="0" applyFill="0" applyBorder="0" applyAlignment="0" applyProtection="0"/>
    <xf numFmtId="0" fontId="19" fillId="52" borderId="394" applyNumberFormat="0" applyFont="0" applyAlignment="0" applyProtection="0"/>
    <xf numFmtId="0" fontId="21" fillId="0" borderId="397">
      <alignment horizontal="right" vertical="center"/>
    </xf>
    <xf numFmtId="0" fontId="27" fillId="52" borderId="394" applyNumberFormat="0" applyFont="0" applyAlignment="0" applyProtection="0"/>
    <xf numFmtId="0" fontId="21" fillId="25" borderId="398">
      <alignment horizontal="left" vertical="center"/>
    </xf>
    <xf numFmtId="4" fontId="18" fillId="27" borderId="398">
      <alignment horizontal="right" vertical="center"/>
    </xf>
    <xf numFmtId="0" fontId="1" fillId="17" borderId="0" applyNumberFormat="0" applyBorder="0" applyAlignment="0" applyProtection="0"/>
    <xf numFmtId="0" fontId="6" fillId="0" borderId="0" applyNumberFormat="0" applyFill="0" applyBorder="0" applyAlignment="0" applyProtection="0"/>
    <xf numFmtId="0" fontId="27" fillId="52" borderId="394" applyNumberFormat="0" applyFont="0" applyAlignment="0" applyProtection="0"/>
    <xf numFmtId="0" fontId="7" fillId="0" borderId="0" applyNumberFormat="0" applyFill="0" applyBorder="0" applyAlignment="0" applyProtection="0"/>
    <xf numFmtId="0" fontId="9" fillId="10" borderId="0" applyNumberFormat="0" applyBorder="0" applyAlignment="0" applyProtection="0"/>
    <xf numFmtId="4" fontId="21" fillId="26" borderId="397"/>
    <xf numFmtId="4" fontId="18" fillId="27" borderId="397">
      <alignment horizontal="right" vertical="center"/>
    </xf>
    <xf numFmtId="0" fontId="21" fillId="0" borderId="397" applyNumberFormat="0" applyFill="0" applyAlignment="0" applyProtection="0"/>
    <xf numFmtId="0" fontId="1" fillId="9" borderId="0" applyNumberFormat="0" applyBorder="0" applyAlignment="0" applyProtection="0"/>
    <xf numFmtId="0" fontId="45" fillId="36" borderId="393" applyNumberFormat="0" applyAlignment="0" applyProtection="0"/>
    <xf numFmtId="4" fontId="18" fillId="27" borderId="397">
      <alignment horizontal="right" vertical="center"/>
    </xf>
    <xf numFmtId="4" fontId="18" fillId="27" borderId="397">
      <alignment horizontal="right" vertical="center"/>
    </xf>
    <xf numFmtId="0" fontId="21" fillId="27" borderId="400">
      <alignment horizontal="left" vertical="center" wrapText="1" indent="2"/>
    </xf>
    <xf numFmtId="4" fontId="21" fillId="0" borderId="397" applyFill="0" applyBorder="0" applyProtection="0">
      <alignment horizontal="right" vertical="center"/>
    </xf>
    <xf numFmtId="0" fontId="21" fillId="27" borderId="400">
      <alignment horizontal="left" vertical="center" wrapText="1" indent="2"/>
    </xf>
    <xf numFmtId="0" fontId="18" fillId="27" borderId="397">
      <alignment horizontal="right" vertical="center"/>
    </xf>
    <xf numFmtId="0" fontId="23" fillId="25" borderId="397">
      <alignment horizontal="right" vertical="center"/>
    </xf>
    <xf numFmtId="0" fontId="21" fillId="0" borderId="397">
      <alignment horizontal="right" vertical="center"/>
    </xf>
    <xf numFmtId="0" fontId="33" fillId="49" borderId="393" applyNumberFormat="0" applyAlignment="0" applyProtection="0"/>
    <xf numFmtId="0" fontId="49" fillId="49" borderId="395" applyNumberFormat="0" applyAlignment="0" applyProtection="0"/>
    <xf numFmtId="0" fontId="21" fillId="26" borderId="397"/>
    <xf numFmtId="0" fontId="1" fillId="17" borderId="0" applyNumberFormat="0" applyBorder="0" applyAlignment="0" applyProtection="0"/>
    <xf numFmtId="4" fontId="23" fillId="25" borderId="397">
      <alignment horizontal="right" vertical="center"/>
    </xf>
    <xf numFmtId="0" fontId="23" fillId="25" borderId="397">
      <alignment horizontal="right" vertical="center"/>
    </xf>
    <xf numFmtId="0" fontId="36" fillId="36" borderId="393" applyNumberFormat="0" applyAlignment="0" applyProtection="0"/>
    <xf numFmtId="167" fontId="21" fillId="53" borderId="397" applyNumberFormat="0" applyFont="0" applyBorder="0" applyAlignment="0" applyProtection="0">
      <alignment horizontal="right" vertical="center"/>
    </xf>
    <xf numFmtId="0" fontId="36" fillId="36" borderId="393" applyNumberFormat="0" applyAlignment="0" applyProtection="0"/>
    <xf numFmtId="4" fontId="21" fillId="0" borderId="397">
      <alignment horizontal="right" vertical="center"/>
    </xf>
    <xf numFmtId="49" fontId="21" fillId="0" borderId="397" applyNumberFormat="0" applyFont="0" applyFill="0" applyBorder="0" applyProtection="0">
      <alignment horizontal="left" vertical="center" indent="2"/>
    </xf>
    <xf numFmtId="167" fontId="21" fillId="53" borderId="397" applyNumberFormat="0" applyFont="0" applyBorder="0" applyAlignment="0" applyProtection="0">
      <alignment horizontal="right" vertical="center"/>
    </xf>
    <xf numFmtId="0" fontId="6" fillId="0" borderId="0" applyNumberFormat="0" applyFill="0" applyBorder="0" applyAlignment="0" applyProtection="0"/>
    <xf numFmtId="49" fontId="20" fillId="0" borderId="397" applyNumberFormat="0" applyFill="0" applyBorder="0" applyProtection="0">
      <alignment horizontal="left" vertical="center"/>
    </xf>
    <xf numFmtId="0" fontId="1" fillId="20" borderId="0" applyNumberFormat="0" applyBorder="0" applyAlignment="0" applyProtection="0"/>
    <xf numFmtId="0" fontId="21" fillId="26" borderId="397"/>
    <xf numFmtId="4" fontId="18" fillId="27" borderId="397">
      <alignment horizontal="right" vertical="center"/>
    </xf>
    <xf numFmtId="0" fontId="27" fillId="52" borderId="394" applyNumberFormat="0" applyFont="0" applyAlignment="0" applyProtection="0"/>
    <xf numFmtId="0" fontId="36" fillId="36" borderId="393" applyNumberFormat="0" applyAlignment="0" applyProtection="0"/>
    <xf numFmtId="0" fontId="21" fillId="27" borderId="400">
      <alignment horizontal="left" vertical="center" wrapText="1" indent="2"/>
    </xf>
    <xf numFmtId="4" fontId="23" fillId="25" borderId="397">
      <alignment horizontal="right" vertical="center"/>
    </xf>
    <xf numFmtId="0" fontId="36" fillId="36" borderId="393" applyNumberFormat="0" applyAlignment="0" applyProtection="0"/>
    <xf numFmtId="0" fontId="33" fillId="49" borderId="393" applyNumberFormat="0" applyAlignment="0" applyProtection="0"/>
    <xf numFmtId="4" fontId="21" fillId="0" borderId="397">
      <alignment horizontal="right" vertical="center"/>
    </xf>
    <xf numFmtId="0" fontId="21" fillId="27" borderId="400">
      <alignment horizontal="left" vertical="center" wrapText="1" indent="2"/>
    </xf>
    <xf numFmtId="0" fontId="21" fillId="0" borderId="400">
      <alignment horizontal="left" vertical="center" wrapText="1" indent="2"/>
    </xf>
    <xf numFmtId="0" fontId="49" fillId="49" borderId="395" applyNumberFormat="0" applyAlignment="0" applyProtection="0"/>
    <xf numFmtId="0" fontId="45" fillId="36" borderId="393" applyNumberFormat="0" applyAlignment="0" applyProtection="0"/>
    <xf numFmtId="0" fontId="32" fillId="49" borderId="393" applyNumberFormat="0" applyAlignment="0" applyProtection="0"/>
    <xf numFmtId="0" fontId="30" fillId="49" borderId="395" applyNumberFormat="0" applyAlignment="0" applyProtection="0"/>
    <xf numFmtId="0" fontId="18" fillId="27" borderId="399">
      <alignment horizontal="right" vertical="center"/>
    </xf>
    <xf numFmtId="0" fontId="23" fillId="25" borderId="397">
      <alignment horizontal="right" vertical="center"/>
    </xf>
    <xf numFmtId="4" fontId="18" fillId="25" borderId="397">
      <alignment horizontal="right" vertical="center"/>
    </xf>
    <xf numFmtId="4" fontId="18" fillId="27" borderId="397">
      <alignment horizontal="right" vertical="center"/>
    </xf>
    <xf numFmtId="49" fontId="21" fillId="0" borderId="398" applyNumberFormat="0" applyFont="0" applyFill="0" applyBorder="0" applyProtection="0">
      <alignment horizontal="left" vertical="center" indent="5"/>
    </xf>
    <xf numFmtId="4" fontId="21" fillId="0" borderId="397" applyFill="0" applyBorder="0" applyProtection="0">
      <alignment horizontal="right" vertical="center"/>
    </xf>
    <xf numFmtId="4" fontId="18" fillId="25" borderId="397">
      <alignment horizontal="right" vertical="center"/>
    </xf>
    <xf numFmtId="0" fontId="45" fillId="36" borderId="393" applyNumberFormat="0" applyAlignment="0" applyProtection="0"/>
    <xf numFmtId="0" fontId="36" fillId="36" borderId="393" applyNumberFormat="0" applyAlignment="0" applyProtection="0"/>
    <xf numFmtId="0" fontId="32" fillId="49" borderId="393" applyNumberFormat="0" applyAlignment="0" applyProtection="0"/>
    <xf numFmtId="0" fontId="21" fillId="27" borderId="400">
      <alignment horizontal="left" vertical="center" wrapText="1" indent="2"/>
    </xf>
    <xf numFmtId="0" fontId="21" fillId="0" borderId="400">
      <alignment horizontal="left" vertical="center" wrapText="1" indent="2"/>
    </xf>
    <xf numFmtId="0" fontId="21" fillId="27" borderId="400">
      <alignment horizontal="left" vertical="center" wrapText="1" indent="2"/>
    </xf>
    <xf numFmtId="4" fontId="18" fillId="27" borderId="398">
      <alignment horizontal="right" vertical="center"/>
    </xf>
    <xf numFmtId="0" fontId="45" fillId="36" borderId="393" applyNumberFormat="0" applyAlignment="0" applyProtection="0"/>
    <xf numFmtId="0" fontId="5" fillId="4" borderId="1" applyNumberFormat="0" applyAlignment="0" applyProtection="0"/>
    <xf numFmtId="4" fontId="21" fillId="26" borderId="397"/>
    <xf numFmtId="4" fontId="18" fillId="27" borderId="397">
      <alignment horizontal="right" vertical="center"/>
    </xf>
    <xf numFmtId="0" fontId="18" fillId="27" borderId="398">
      <alignment horizontal="right" vertical="center"/>
    </xf>
    <xf numFmtId="4" fontId="18" fillId="27" borderId="398">
      <alignment horizontal="right" vertical="center"/>
    </xf>
    <xf numFmtId="0" fontId="18" fillId="27" borderId="397">
      <alignment horizontal="right" vertical="center"/>
    </xf>
    <xf numFmtId="4" fontId="18" fillId="25" borderId="397">
      <alignment horizontal="right" vertical="center"/>
    </xf>
    <xf numFmtId="0" fontId="23" fillId="25" borderId="397">
      <alignment horizontal="right" vertical="center"/>
    </xf>
    <xf numFmtId="0" fontId="49" fillId="49" borderId="395" applyNumberFormat="0" applyAlignment="0" applyProtection="0"/>
    <xf numFmtId="0" fontId="1" fillId="15" borderId="0" applyNumberFormat="0" applyBorder="0" applyAlignment="0" applyProtection="0"/>
    <xf numFmtId="49" fontId="20" fillId="0" borderId="397" applyNumberFormat="0" applyFill="0" applyBorder="0" applyProtection="0">
      <alignment horizontal="left" vertical="center"/>
    </xf>
    <xf numFmtId="0" fontId="18" fillId="25" borderId="397">
      <alignment horizontal="right" vertical="center"/>
    </xf>
    <xf numFmtId="0" fontId="45" fillId="36" borderId="393" applyNumberFormat="0" applyAlignment="0" applyProtection="0"/>
    <xf numFmtId="0" fontId="18" fillId="27" borderId="397">
      <alignment horizontal="right" vertical="center"/>
    </xf>
    <xf numFmtId="0" fontId="27" fillId="52" borderId="394" applyNumberFormat="0" applyFont="0" applyAlignment="0" applyProtection="0"/>
    <xf numFmtId="4" fontId="18" fillId="27" borderId="398">
      <alignment horizontal="right" vertical="center"/>
    </xf>
    <xf numFmtId="0" fontId="9" fillId="16" borderId="0" applyNumberFormat="0" applyBorder="0" applyAlignment="0" applyProtection="0"/>
    <xf numFmtId="0" fontId="52" fillId="0" borderId="396" applyNumberFormat="0" applyFill="0" applyAlignment="0" applyProtection="0"/>
    <xf numFmtId="4" fontId="21" fillId="26" borderId="397"/>
    <xf numFmtId="0" fontId="52" fillId="0" borderId="396" applyNumberFormat="0" applyFill="0" applyAlignment="0" applyProtection="0"/>
    <xf numFmtId="0" fontId="6" fillId="0" borderId="0" applyNumberFormat="0" applyFill="0" applyBorder="0" applyAlignment="0" applyProtection="0"/>
    <xf numFmtId="0" fontId="18" fillId="27" borderId="398">
      <alignment horizontal="right" vertical="center"/>
    </xf>
    <xf numFmtId="0" fontId="27" fillId="52" borderId="394" applyNumberFormat="0" applyFont="0" applyAlignment="0" applyProtection="0"/>
    <xf numFmtId="4" fontId="18" fillId="27" borderId="398">
      <alignment horizontal="right" vertical="center"/>
    </xf>
    <xf numFmtId="0" fontId="45" fillId="36" borderId="393" applyNumberFormat="0" applyAlignment="0" applyProtection="0"/>
    <xf numFmtId="0" fontId="36" fillId="36" borderId="393" applyNumberFormat="0" applyAlignment="0" applyProtection="0"/>
    <xf numFmtId="0" fontId="49" fillId="49" borderId="395" applyNumberFormat="0" applyAlignment="0" applyProtection="0"/>
    <xf numFmtId="4" fontId="18" fillId="25" borderId="397">
      <alignment horizontal="right" vertical="center"/>
    </xf>
    <xf numFmtId="0" fontId="37" fillId="0" borderId="396" applyNumberFormat="0" applyFill="0" applyAlignment="0" applyProtection="0"/>
    <xf numFmtId="49" fontId="20" fillId="0" borderId="397" applyNumberFormat="0" applyFill="0" applyBorder="0" applyProtection="0">
      <alignment horizontal="left" vertical="center"/>
    </xf>
    <xf numFmtId="0" fontId="27" fillId="52" borderId="394" applyNumberFormat="0" applyFont="0" applyAlignment="0" applyProtection="0"/>
    <xf numFmtId="0" fontId="52" fillId="0" borderId="396" applyNumberFormat="0" applyFill="0" applyAlignment="0" applyProtection="0"/>
    <xf numFmtId="0" fontId="18" fillId="27" borderId="397">
      <alignment horizontal="right" vertical="center"/>
    </xf>
    <xf numFmtId="4" fontId="21" fillId="0" borderId="397" applyFill="0" applyBorder="0" applyProtection="0">
      <alignment horizontal="right" vertical="center"/>
    </xf>
    <xf numFmtId="0" fontId="27" fillId="52" borderId="394" applyNumberFormat="0" applyFont="0" applyAlignment="0" applyProtection="0"/>
    <xf numFmtId="4" fontId="18" fillId="27" borderId="397">
      <alignment horizontal="right" vertical="center"/>
    </xf>
    <xf numFmtId="49" fontId="21" fillId="0" borderId="397" applyNumberFormat="0" applyFont="0" applyFill="0" applyBorder="0" applyProtection="0">
      <alignment horizontal="left" vertical="center" indent="2"/>
    </xf>
    <xf numFmtId="0" fontId="19" fillId="52" borderId="394" applyNumberFormat="0" applyFont="0" applyAlignment="0" applyProtection="0"/>
    <xf numFmtId="4" fontId="21" fillId="26" borderId="397"/>
    <xf numFmtId="0" fontId="7" fillId="0" borderId="0" applyNumberFormat="0" applyFill="0" applyBorder="0" applyAlignment="0" applyProtection="0"/>
    <xf numFmtId="0" fontId="1" fillId="11" borderId="0" applyNumberFormat="0" applyBorder="0" applyAlignment="0" applyProtection="0"/>
    <xf numFmtId="49" fontId="21" fillId="0" borderId="398" applyNumberFormat="0" applyFont="0" applyFill="0" applyBorder="0" applyProtection="0">
      <alignment horizontal="left" vertical="center" indent="5"/>
    </xf>
    <xf numFmtId="4" fontId="21" fillId="0" borderId="397" applyFill="0" applyBorder="0" applyProtection="0">
      <alignment horizontal="right" vertical="center"/>
    </xf>
    <xf numFmtId="0" fontId="37" fillId="0" borderId="396" applyNumberFormat="0" applyFill="0" applyAlignment="0" applyProtection="0"/>
    <xf numFmtId="0" fontId="18" fillId="25" borderId="397">
      <alignment horizontal="right" vertical="center"/>
    </xf>
    <xf numFmtId="0" fontId="32" fillId="49" borderId="393" applyNumberFormat="0" applyAlignment="0" applyProtection="0"/>
    <xf numFmtId="0" fontId="5" fillId="4" borderId="1" applyNumberFormat="0" applyAlignment="0" applyProtection="0"/>
    <xf numFmtId="0" fontId="32" fillId="49" borderId="393" applyNumberFormat="0" applyAlignment="0" applyProtection="0"/>
    <xf numFmtId="0" fontId="1" fillId="21" borderId="0" applyNumberFormat="0" applyBorder="0" applyAlignment="0" applyProtection="0"/>
    <xf numFmtId="0" fontId="37" fillId="0" borderId="396" applyNumberFormat="0" applyFill="0" applyAlignment="0" applyProtection="0"/>
    <xf numFmtId="0" fontId="23" fillId="25" borderId="397">
      <alignment horizontal="right" vertical="center"/>
    </xf>
    <xf numFmtId="4" fontId="18" fillId="27" borderId="399">
      <alignment horizontal="right" vertical="center"/>
    </xf>
    <xf numFmtId="0" fontId="45" fillId="36" borderId="393" applyNumberFormat="0" applyAlignment="0" applyProtection="0"/>
    <xf numFmtId="0" fontId="1" fillId="11" borderId="0" applyNumberFormat="0" applyBorder="0" applyAlignment="0" applyProtection="0"/>
    <xf numFmtId="0" fontId="21" fillId="0" borderId="397">
      <alignment horizontal="right" vertical="center"/>
    </xf>
    <xf numFmtId="0" fontId="33" fillId="49" borderId="393" applyNumberFormat="0" applyAlignment="0" applyProtection="0"/>
    <xf numFmtId="0" fontId="18" fillId="27" borderId="397">
      <alignment horizontal="right" vertical="center"/>
    </xf>
    <xf numFmtId="4" fontId="18" fillId="27" borderId="397">
      <alignment horizontal="right" vertical="center"/>
    </xf>
    <xf numFmtId="0" fontId="1" fillId="12" borderId="0" applyNumberFormat="0" applyBorder="0" applyAlignment="0" applyProtection="0"/>
    <xf numFmtId="167" fontId="21" fillId="53" borderId="397" applyNumberFormat="0" applyFont="0" applyBorder="0" applyAlignment="0" applyProtection="0">
      <alignment horizontal="right" vertical="center"/>
    </xf>
    <xf numFmtId="0" fontId="30" fillId="49" borderId="395" applyNumberFormat="0" applyAlignment="0" applyProtection="0"/>
    <xf numFmtId="0" fontId="33" fillId="49" borderId="393" applyNumberFormat="0" applyAlignment="0" applyProtection="0"/>
    <xf numFmtId="4" fontId="18" fillId="25" borderId="397">
      <alignment horizontal="right" vertical="center"/>
    </xf>
    <xf numFmtId="0" fontId="18" fillId="25" borderId="397">
      <alignment horizontal="right" vertical="center"/>
    </xf>
    <xf numFmtId="0" fontId="21" fillId="27" borderId="400">
      <alignment horizontal="left" vertical="center" wrapText="1" indent="2"/>
    </xf>
    <xf numFmtId="0" fontId="52" fillId="0" borderId="396" applyNumberFormat="0" applyFill="0" applyAlignment="0" applyProtection="0"/>
    <xf numFmtId="0" fontId="27" fillId="52" borderId="394" applyNumberFormat="0" applyFont="0" applyAlignment="0" applyProtection="0"/>
    <xf numFmtId="0" fontId="18" fillId="27" borderId="399">
      <alignment horizontal="right" vertical="center"/>
    </xf>
    <xf numFmtId="0" fontId="1" fillId="14" borderId="0" applyNumberFormat="0" applyBorder="0" applyAlignment="0" applyProtection="0"/>
    <xf numFmtId="0" fontId="1" fillId="5" borderId="0" applyNumberFormat="0" applyBorder="0" applyAlignment="0" applyProtection="0"/>
    <xf numFmtId="0" fontId="21" fillId="0" borderId="397" applyNumberFormat="0" applyFill="0" applyAlignment="0" applyProtection="0"/>
    <xf numFmtId="0" fontId="21" fillId="0" borderId="397" applyNumberFormat="0" applyFill="0" applyAlignment="0" applyProtection="0"/>
    <xf numFmtId="0" fontId="37" fillId="0" borderId="396" applyNumberFormat="0" applyFill="0" applyAlignment="0" applyProtection="0"/>
    <xf numFmtId="0" fontId="23" fillId="25" borderId="397">
      <alignment horizontal="right" vertical="center"/>
    </xf>
    <xf numFmtId="0" fontId="32" fillId="49" borderId="393" applyNumberFormat="0" applyAlignment="0" applyProtection="0"/>
    <xf numFmtId="0" fontId="33" fillId="49" borderId="393" applyNumberFormat="0" applyAlignment="0" applyProtection="0"/>
    <xf numFmtId="0" fontId="21" fillId="26" borderId="397"/>
    <xf numFmtId="0" fontId="1" fillId="11" borderId="0" applyNumberFormat="0" applyBorder="0" applyAlignment="0" applyProtection="0"/>
    <xf numFmtId="0" fontId="9" fillId="10" borderId="0" applyNumberFormat="0" applyBorder="0" applyAlignment="0" applyProtection="0"/>
    <xf numFmtId="0" fontId="21" fillId="25" borderId="398">
      <alignment horizontal="left" vertical="center"/>
    </xf>
    <xf numFmtId="0" fontId="52" fillId="0" borderId="396" applyNumberFormat="0" applyFill="0" applyAlignment="0" applyProtection="0"/>
    <xf numFmtId="4" fontId="18" fillId="27" borderId="399">
      <alignment horizontal="right" vertical="center"/>
    </xf>
    <xf numFmtId="0" fontId="18" fillId="27" borderId="398">
      <alignment horizontal="right" vertical="center"/>
    </xf>
    <xf numFmtId="0" fontId="21" fillId="27" borderId="400">
      <alignment horizontal="left" vertical="center" wrapText="1" indent="2"/>
    </xf>
    <xf numFmtId="0" fontId="9" fillId="19" borderId="0" applyNumberFormat="0" applyBorder="0" applyAlignment="0" applyProtection="0"/>
    <xf numFmtId="4" fontId="18" fillId="27" borderId="397">
      <alignment horizontal="right" vertical="center"/>
    </xf>
    <xf numFmtId="0" fontId="52" fillId="0" borderId="396" applyNumberFormat="0" applyFill="0" applyAlignment="0" applyProtection="0"/>
    <xf numFmtId="0" fontId="18" fillId="27" borderId="397">
      <alignment horizontal="right" vertical="center"/>
    </xf>
    <xf numFmtId="0" fontId="21" fillId="0" borderId="397">
      <alignment horizontal="right" vertical="center"/>
    </xf>
    <xf numFmtId="49" fontId="21" fillId="0" borderId="398" applyNumberFormat="0" applyFont="0" applyFill="0" applyBorder="0" applyProtection="0">
      <alignment horizontal="left" vertical="center" indent="5"/>
    </xf>
    <xf numFmtId="0" fontId="21" fillId="0" borderId="397">
      <alignment horizontal="right" vertical="center"/>
    </xf>
    <xf numFmtId="0" fontId="1" fillId="14" borderId="0" applyNumberFormat="0" applyBorder="0" applyAlignment="0" applyProtection="0"/>
    <xf numFmtId="0" fontId="1" fillId="8" borderId="0" applyNumberFormat="0" applyBorder="0" applyAlignment="0" applyProtection="0"/>
    <xf numFmtId="4" fontId="21" fillId="26" borderId="397"/>
    <xf numFmtId="0" fontId="5" fillId="4" borderId="1" applyNumberFormat="0" applyAlignment="0" applyProtection="0"/>
    <xf numFmtId="49" fontId="21" fillId="0" borderId="398" applyNumberFormat="0" applyFont="0" applyFill="0" applyBorder="0" applyProtection="0">
      <alignment horizontal="left" vertical="center" indent="5"/>
    </xf>
    <xf numFmtId="0" fontId="18" fillId="27" borderId="398">
      <alignment horizontal="right" vertical="center"/>
    </xf>
    <xf numFmtId="49" fontId="20" fillId="0" borderId="397" applyNumberFormat="0" applyFill="0" applyBorder="0" applyProtection="0">
      <alignment horizontal="left" vertical="center"/>
    </xf>
    <xf numFmtId="0" fontId="21" fillId="25" borderId="398">
      <alignment horizontal="left" vertical="center"/>
    </xf>
    <xf numFmtId="0" fontId="21" fillId="27" borderId="400">
      <alignment horizontal="left" vertical="center" wrapText="1" indent="2"/>
    </xf>
    <xf numFmtId="4" fontId="18" fillId="27" borderId="398">
      <alignment horizontal="right" vertical="center"/>
    </xf>
    <xf numFmtId="0" fontId="1" fillId="17" borderId="0" applyNumberFormat="0" applyBorder="0" applyAlignment="0" applyProtection="0"/>
    <xf numFmtId="0" fontId="19" fillId="52" borderId="394" applyNumberFormat="0" applyFont="0" applyAlignment="0" applyProtection="0"/>
    <xf numFmtId="4" fontId="21" fillId="0" borderId="397" applyFill="0" applyBorder="0" applyProtection="0">
      <alignment horizontal="right" vertical="center"/>
    </xf>
    <xf numFmtId="49" fontId="21" fillId="0" borderId="397" applyNumberFormat="0" applyFont="0" applyFill="0" applyBorder="0" applyProtection="0">
      <alignment horizontal="left" vertical="center" indent="2"/>
    </xf>
    <xf numFmtId="0" fontId="4" fillId="4" borderId="2" applyNumberFormat="0" applyAlignment="0" applyProtection="0"/>
    <xf numFmtId="0" fontId="32" fillId="49" borderId="393" applyNumberFormat="0" applyAlignment="0" applyProtection="0"/>
    <xf numFmtId="4" fontId="21" fillId="26" borderId="397"/>
    <xf numFmtId="4" fontId="21" fillId="26" borderId="397"/>
    <xf numFmtId="49" fontId="20" fillId="0" borderId="397" applyNumberFormat="0" applyFill="0" applyBorder="0" applyProtection="0">
      <alignment horizontal="left" vertical="center"/>
    </xf>
    <xf numFmtId="4" fontId="23" fillId="25" borderId="397">
      <alignment horizontal="right" vertical="center"/>
    </xf>
    <xf numFmtId="0" fontId="27" fillId="52" borderId="394" applyNumberFormat="0" applyFont="0" applyAlignment="0" applyProtection="0"/>
    <xf numFmtId="0" fontId="37" fillId="0" borderId="396" applyNumberFormat="0" applyFill="0" applyAlignment="0" applyProtection="0"/>
    <xf numFmtId="0" fontId="33" fillId="49" borderId="393" applyNumberFormat="0" applyAlignment="0" applyProtection="0"/>
    <xf numFmtId="0" fontId="18" fillId="27" borderId="398">
      <alignment horizontal="right" vertical="center"/>
    </xf>
    <xf numFmtId="0" fontId="1" fillId="20" borderId="0" applyNumberFormat="0" applyBorder="0" applyAlignment="0" applyProtection="0"/>
    <xf numFmtId="0" fontId="8" fillId="0" borderId="3" applyNumberFormat="0" applyFill="0" applyAlignment="0" applyProtection="0"/>
    <xf numFmtId="0" fontId="32" fillId="49" borderId="393" applyNumberFormat="0" applyAlignment="0" applyProtection="0"/>
    <xf numFmtId="4" fontId="21" fillId="0" borderId="397" applyFill="0" applyBorder="0" applyProtection="0">
      <alignment horizontal="right" vertical="center"/>
    </xf>
    <xf numFmtId="0" fontId="1" fillId="11" borderId="0" applyNumberFormat="0" applyBorder="0" applyAlignment="0" applyProtection="0"/>
    <xf numFmtId="0" fontId="27" fillId="52" borderId="394" applyNumberFormat="0" applyFont="0" applyAlignment="0" applyProtection="0"/>
    <xf numFmtId="0" fontId="52" fillId="0" borderId="396" applyNumberFormat="0" applyFill="0" applyAlignment="0" applyProtection="0"/>
    <xf numFmtId="0" fontId="18" fillId="27" borderId="397">
      <alignment horizontal="right" vertical="center"/>
    </xf>
    <xf numFmtId="0" fontId="21" fillId="0" borderId="400">
      <alignment horizontal="left" vertical="center" wrapText="1" indent="2"/>
    </xf>
    <xf numFmtId="0" fontId="33" fillId="49" borderId="393" applyNumberFormat="0" applyAlignment="0" applyProtection="0"/>
    <xf numFmtId="0" fontId="49" fillId="49" borderId="395" applyNumberFormat="0" applyAlignment="0" applyProtection="0"/>
    <xf numFmtId="0" fontId="49" fillId="49" borderId="395" applyNumberFormat="0" applyAlignment="0" applyProtection="0"/>
    <xf numFmtId="4" fontId="18" fillId="25" borderId="397">
      <alignment horizontal="right" vertical="center"/>
    </xf>
    <xf numFmtId="0" fontId="21" fillId="27" borderId="400">
      <alignment horizontal="left" vertical="center" wrapText="1" indent="2"/>
    </xf>
    <xf numFmtId="0" fontId="21" fillId="0" borderId="400">
      <alignment horizontal="left" vertical="center" wrapText="1" indent="2"/>
    </xf>
    <xf numFmtId="4" fontId="21" fillId="26" borderId="397"/>
    <xf numFmtId="0" fontId="18" fillId="27" borderId="399">
      <alignment horizontal="right" vertical="center"/>
    </xf>
    <xf numFmtId="167" fontId="21" fillId="53" borderId="397" applyNumberFormat="0" applyFont="0" applyBorder="0" applyAlignment="0" applyProtection="0">
      <alignment horizontal="right" vertical="center"/>
    </xf>
    <xf numFmtId="0" fontId="45" fillId="36" borderId="393" applyNumberFormat="0" applyAlignment="0" applyProtection="0"/>
    <xf numFmtId="0" fontId="18" fillId="27" borderId="397">
      <alignment horizontal="right" vertical="center"/>
    </xf>
    <xf numFmtId="0" fontId="19" fillId="52" borderId="394" applyNumberFormat="0" applyFont="0" applyAlignment="0" applyProtection="0"/>
    <xf numFmtId="4" fontId="18" fillId="27" borderId="398">
      <alignment horizontal="right" vertical="center"/>
    </xf>
    <xf numFmtId="167" fontId="21" fillId="53" borderId="397" applyNumberFormat="0" applyFont="0" applyBorder="0" applyAlignment="0" applyProtection="0">
      <alignment horizontal="right" vertical="center"/>
    </xf>
    <xf numFmtId="0" fontId="33" fillId="49" borderId="393" applyNumberFormat="0" applyAlignment="0" applyProtection="0"/>
    <xf numFmtId="4" fontId="18" fillId="27" borderId="398">
      <alignment horizontal="right" vertical="center"/>
    </xf>
    <xf numFmtId="0" fontId="23" fillId="25" borderId="397">
      <alignment horizontal="right" vertical="center"/>
    </xf>
    <xf numFmtId="0" fontId="27" fillId="52" borderId="394" applyNumberFormat="0" applyFont="0" applyAlignment="0" applyProtection="0"/>
    <xf numFmtId="0" fontId="45" fillId="36" borderId="393" applyNumberFormat="0" applyAlignment="0" applyProtection="0"/>
    <xf numFmtId="0" fontId="49" fillId="49" borderId="395" applyNumberFormat="0" applyAlignment="0" applyProtection="0"/>
    <xf numFmtId="0" fontId="21" fillId="0" borderId="397">
      <alignment horizontal="right" vertical="center"/>
    </xf>
    <xf numFmtId="0" fontId="30" fillId="49" borderId="395" applyNumberFormat="0" applyAlignment="0" applyProtection="0"/>
    <xf numFmtId="0" fontId="21" fillId="27" borderId="400">
      <alignment horizontal="left" vertical="center" wrapText="1" indent="2"/>
    </xf>
    <xf numFmtId="0" fontId="9" fillId="13" borderId="0" applyNumberFormat="0" applyBorder="0" applyAlignment="0" applyProtection="0"/>
    <xf numFmtId="0" fontId="18" fillId="27" borderId="398">
      <alignment horizontal="right" vertical="center"/>
    </xf>
    <xf numFmtId="0" fontId="4" fillId="4" borderId="2" applyNumberFormat="0" applyAlignment="0" applyProtection="0"/>
    <xf numFmtId="0" fontId="21" fillId="0" borderId="397">
      <alignment horizontal="right" vertical="center"/>
    </xf>
    <xf numFmtId="0" fontId="19" fillId="52" borderId="394" applyNumberFormat="0" applyFont="0" applyAlignment="0" applyProtection="0"/>
    <xf numFmtId="0" fontId="21" fillId="0" borderId="397" applyNumberFormat="0" applyFill="0" applyAlignment="0" applyProtection="0"/>
    <xf numFmtId="0" fontId="9" fillId="13" borderId="0" applyNumberFormat="0" applyBorder="0" applyAlignment="0" applyProtection="0"/>
    <xf numFmtId="0" fontId="36" fillId="36" borderId="393" applyNumberFormat="0" applyAlignment="0" applyProtection="0"/>
    <xf numFmtId="0" fontId="52" fillId="0" borderId="396" applyNumberFormat="0" applyFill="0" applyAlignment="0" applyProtection="0"/>
    <xf numFmtId="0" fontId="32" fillId="49" borderId="393" applyNumberFormat="0" applyAlignment="0" applyProtection="0"/>
    <xf numFmtId="4" fontId="18" fillId="27" borderId="397">
      <alignment horizontal="right" vertical="center"/>
    </xf>
    <xf numFmtId="0" fontId="52" fillId="0" borderId="396" applyNumberFormat="0" applyFill="0" applyAlignment="0" applyProtection="0"/>
    <xf numFmtId="0" fontId="33" fillId="49" borderId="393" applyNumberFormat="0" applyAlignment="0" applyProtection="0"/>
    <xf numFmtId="0" fontId="19" fillId="52" borderId="394" applyNumberFormat="0" applyFont="0" applyAlignment="0" applyProtection="0"/>
    <xf numFmtId="0" fontId="30" fillId="49" borderId="395" applyNumberFormat="0" applyAlignment="0" applyProtection="0"/>
    <xf numFmtId="0" fontId="9" fillId="16" borderId="0" applyNumberFormat="0" applyBorder="0" applyAlignment="0" applyProtection="0"/>
    <xf numFmtId="0" fontId="49" fillId="49" borderId="395" applyNumberFormat="0" applyAlignment="0" applyProtection="0"/>
    <xf numFmtId="0" fontId="21" fillId="0" borderId="400">
      <alignment horizontal="left" vertical="center" wrapText="1" indent="2"/>
    </xf>
    <xf numFmtId="0" fontId="21" fillId="0" borderId="400">
      <alignment horizontal="left" vertical="center" wrapText="1" indent="2"/>
    </xf>
    <xf numFmtId="0" fontId="4" fillId="4" borderId="2" applyNumberFormat="0" applyAlignment="0" applyProtection="0"/>
    <xf numFmtId="4" fontId="21" fillId="26" borderId="397"/>
    <xf numFmtId="0" fontId="19" fillId="52" borderId="394" applyNumberFormat="0" applyFont="0" applyAlignment="0" applyProtection="0"/>
    <xf numFmtId="0" fontId="18" fillId="27" borderId="399">
      <alignment horizontal="right" vertical="center"/>
    </xf>
    <xf numFmtId="0" fontId="33" fillId="49" borderId="393" applyNumberFormat="0" applyAlignment="0" applyProtection="0"/>
    <xf numFmtId="4" fontId="18" fillId="27" borderId="397">
      <alignment horizontal="right" vertical="center"/>
    </xf>
    <xf numFmtId="167" fontId="21" fillId="53" borderId="397" applyNumberFormat="0" applyFont="0" applyBorder="0" applyAlignment="0" applyProtection="0">
      <alignment horizontal="right" vertical="center"/>
    </xf>
    <xf numFmtId="0" fontId="21" fillId="0" borderId="397" applyNumberFormat="0" applyFill="0" applyAlignment="0" applyProtection="0"/>
    <xf numFmtId="0" fontId="18" fillId="27" borderId="399">
      <alignment horizontal="right" vertical="center"/>
    </xf>
    <xf numFmtId="0" fontId="33" fillId="49" borderId="393" applyNumberFormat="0" applyAlignment="0" applyProtection="0"/>
    <xf numFmtId="0" fontId="1" fillId="17" borderId="0" applyNumberFormat="0" applyBorder="0" applyAlignment="0" applyProtection="0"/>
    <xf numFmtId="0" fontId="21" fillId="0" borderId="397">
      <alignment horizontal="right" vertical="center"/>
    </xf>
    <xf numFmtId="0" fontId="9" fillId="13" borderId="0" applyNumberFormat="0" applyBorder="0" applyAlignment="0" applyProtection="0"/>
    <xf numFmtId="0" fontId="9" fillId="7" borderId="0" applyNumberFormat="0" applyBorder="0" applyAlignment="0" applyProtection="0"/>
    <xf numFmtId="167" fontId="21" fillId="53" borderId="397" applyNumberFormat="0" applyFont="0" applyBorder="0" applyAlignment="0" applyProtection="0">
      <alignment horizontal="right" vertical="center"/>
    </xf>
    <xf numFmtId="0" fontId="36" fillId="36" borderId="393" applyNumberFormat="0" applyAlignment="0" applyProtection="0"/>
    <xf numFmtId="0" fontId="21" fillId="27" borderId="400">
      <alignment horizontal="left" vertical="center" wrapText="1" indent="2"/>
    </xf>
    <xf numFmtId="0" fontId="32" fillId="49" borderId="393" applyNumberFormat="0" applyAlignment="0" applyProtection="0"/>
    <xf numFmtId="0" fontId="32" fillId="49" borderId="393" applyNumberFormat="0" applyAlignment="0" applyProtection="0"/>
    <xf numFmtId="0" fontId="21" fillId="0" borderId="397">
      <alignment horizontal="right" vertical="center"/>
    </xf>
    <xf numFmtId="0" fontId="27" fillId="52" borderId="394" applyNumberFormat="0" applyFont="0" applyAlignment="0" applyProtection="0"/>
    <xf numFmtId="0" fontId="21" fillId="0" borderId="397" applyNumberFormat="0" applyFill="0" applyAlignment="0" applyProtection="0"/>
    <xf numFmtId="0" fontId="21" fillId="0" borderId="400">
      <alignment horizontal="left" vertical="center" wrapText="1" indent="2"/>
    </xf>
    <xf numFmtId="0" fontId="30" fillId="49" borderId="395" applyNumberFormat="0" applyAlignment="0" applyProtection="0"/>
    <xf numFmtId="49" fontId="21" fillId="0" borderId="398" applyNumberFormat="0" applyFont="0" applyFill="0" applyBorder="0" applyProtection="0">
      <alignment horizontal="left" vertical="center" indent="5"/>
    </xf>
    <xf numFmtId="0" fontId="52" fillId="0" borderId="396" applyNumberFormat="0" applyFill="0" applyAlignment="0" applyProtection="0"/>
    <xf numFmtId="0" fontId="52" fillId="0" borderId="396" applyNumberFormat="0" applyFill="0" applyAlignment="0" applyProtection="0"/>
    <xf numFmtId="0" fontId="33" fillId="49" borderId="393" applyNumberFormat="0" applyAlignment="0" applyProtection="0"/>
    <xf numFmtId="167" fontId="21" fillId="53" borderId="397" applyNumberFormat="0" applyFont="0" applyBorder="0" applyAlignment="0" applyProtection="0">
      <alignment horizontal="right" vertical="center"/>
    </xf>
    <xf numFmtId="0" fontId="30" fillId="49" borderId="395" applyNumberFormat="0" applyAlignment="0" applyProtection="0"/>
    <xf numFmtId="4" fontId="21" fillId="26" borderId="397"/>
    <xf numFmtId="0" fontId="9" fillId="19" borderId="0" applyNumberFormat="0" applyBorder="0" applyAlignment="0" applyProtection="0"/>
    <xf numFmtId="0" fontId="27" fillId="52" borderId="394" applyNumberFormat="0" applyFont="0" applyAlignment="0" applyProtection="0"/>
    <xf numFmtId="0" fontId="9" fillId="7" borderId="0" applyNumberFormat="0" applyBorder="0" applyAlignment="0" applyProtection="0"/>
    <xf numFmtId="0" fontId="9" fillId="22" borderId="0" applyNumberFormat="0" applyBorder="0" applyAlignment="0" applyProtection="0"/>
    <xf numFmtId="0" fontId="9" fillId="10" borderId="0" applyNumberFormat="0" applyBorder="0" applyAlignment="0" applyProtection="0"/>
    <xf numFmtId="0" fontId="1" fillId="5" borderId="0" applyNumberFormat="0" applyBorder="0" applyAlignment="0" applyProtection="0"/>
    <xf numFmtId="4" fontId="18" fillId="27" borderId="398">
      <alignment horizontal="right" vertical="center"/>
    </xf>
    <xf numFmtId="0" fontId="1" fillId="18" borderId="0" applyNumberFormat="0" applyBorder="0" applyAlignment="0" applyProtection="0"/>
    <xf numFmtId="49" fontId="21" fillId="0" borderId="398" applyNumberFormat="0" applyFont="0" applyFill="0" applyBorder="0" applyProtection="0">
      <alignment horizontal="left" vertical="center" indent="5"/>
    </xf>
    <xf numFmtId="0" fontId="9" fillId="16" borderId="0" applyNumberFormat="0" applyBorder="0" applyAlignment="0" applyProtection="0"/>
    <xf numFmtId="0" fontId="37" fillId="0" borderId="396" applyNumberFormat="0" applyFill="0" applyAlignment="0" applyProtection="0"/>
    <xf numFmtId="49" fontId="20" fillId="0" borderId="397" applyNumberFormat="0" applyFill="0" applyBorder="0" applyProtection="0">
      <alignment horizontal="left" vertical="center"/>
    </xf>
    <xf numFmtId="0" fontId="52" fillId="0" borderId="396" applyNumberFormat="0" applyFill="0" applyAlignment="0" applyProtection="0"/>
    <xf numFmtId="0" fontId="45" fillId="36" borderId="393" applyNumberFormat="0" applyAlignment="0" applyProtection="0"/>
    <xf numFmtId="4" fontId="18" fillId="27" borderId="399">
      <alignment horizontal="right" vertical="center"/>
    </xf>
    <xf numFmtId="0" fontId="32" fillId="49" borderId="393" applyNumberFormat="0" applyAlignment="0" applyProtection="0"/>
    <xf numFmtId="0" fontId="36" fillId="36" borderId="393" applyNumberFormat="0" applyAlignment="0" applyProtection="0"/>
    <xf numFmtId="0" fontId="8" fillId="0" borderId="3" applyNumberFormat="0" applyFill="0" applyAlignment="0" applyProtection="0"/>
    <xf numFmtId="0" fontId="52" fillId="0" borderId="396" applyNumberFormat="0" applyFill="0" applyAlignment="0" applyProtection="0"/>
    <xf numFmtId="0" fontId="21" fillId="25" borderId="398">
      <alignment horizontal="left" vertical="center"/>
    </xf>
    <xf numFmtId="0" fontId="37" fillId="0" borderId="396" applyNumberFormat="0" applyFill="0" applyAlignment="0" applyProtection="0"/>
    <xf numFmtId="0" fontId="30" fillId="49" borderId="395" applyNumberFormat="0" applyAlignment="0" applyProtection="0"/>
    <xf numFmtId="0" fontId="21" fillId="0" borderId="400">
      <alignment horizontal="left" vertical="center" wrapText="1" indent="2"/>
    </xf>
    <xf numFmtId="0" fontId="32" fillId="49" borderId="393" applyNumberFormat="0" applyAlignment="0" applyProtection="0"/>
    <xf numFmtId="0" fontId="18" fillId="27" borderId="397">
      <alignment horizontal="right" vertical="center"/>
    </xf>
    <xf numFmtId="0" fontId="1" fillId="9" borderId="0" applyNumberFormat="0" applyBorder="0" applyAlignment="0" applyProtection="0"/>
    <xf numFmtId="0" fontId="36" fillId="36" borderId="393" applyNumberFormat="0" applyAlignment="0" applyProtection="0"/>
    <xf numFmtId="49" fontId="21" fillId="0" borderId="398" applyNumberFormat="0" applyFont="0" applyFill="0" applyBorder="0" applyProtection="0">
      <alignment horizontal="left" vertical="center" indent="5"/>
    </xf>
    <xf numFmtId="0" fontId="30" fillId="49" borderId="395" applyNumberFormat="0" applyAlignment="0" applyProtection="0"/>
    <xf numFmtId="0" fontId="18" fillId="27" borderId="399">
      <alignment horizontal="right" vertical="center"/>
    </xf>
    <xf numFmtId="0" fontId="23" fillId="25" borderId="397">
      <alignment horizontal="right" vertical="center"/>
    </xf>
    <xf numFmtId="0" fontId="33" fillId="49" borderId="393" applyNumberFormat="0" applyAlignment="0" applyProtection="0"/>
    <xf numFmtId="4" fontId="21" fillId="26" borderId="397"/>
    <xf numFmtId="0" fontId="36" fillId="36" borderId="393" applyNumberFormat="0" applyAlignment="0" applyProtection="0"/>
    <xf numFmtId="0" fontId="21" fillId="27" borderId="400">
      <alignment horizontal="left" vertical="center" wrapText="1" indent="2"/>
    </xf>
    <xf numFmtId="0" fontId="18" fillId="27" borderId="397">
      <alignment horizontal="right" vertical="center"/>
    </xf>
    <xf numFmtId="0" fontId="49" fillId="49" borderId="395" applyNumberFormat="0" applyAlignment="0" applyProtection="0"/>
    <xf numFmtId="0" fontId="18" fillId="27" borderId="399">
      <alignment horizontal="right" vertical="center"/>
    </xf>
    <xf numFmtId="0" fontId="30" fillId="49" borderId="395" applyNumberFormat="0" applyAlignment="0" applyProtection="0"/>
    <xf numFmtId="0" fontId="32" fillId="49" borderId="393" applyNumberFormat="0" applyAlignment="0" applyProtection="0"/>
    <xf numFmtId="0" fontId="21" fillId="0" borderId="400">
      <alignment horizontal="left" vertical="center" wrapText="1" indent="2"/>
    </xf>
    <xf numFmtId="0" fontId="21" fillId="0" borderId="397">
      <alignment horizontal="right" vertical="center"/>
    </xf>
    <xf numFmtId="0" fontId="33" fillId="49" borderId="393" applyNumberFormat="0" applyAlignment="0" applyProtection="0"/>
    <xf numFmtId="0" fontId="21" fillId="27" borderId="400">
      <alignment horizontal="left" vertical="center" wrapText="1" indent="2"/>
    </xf>
    <xf numFmtId="0" fontId="4" fillId="4" borderId="2" applyNumberFormat="0" applyAlignment="0" applyProtection="0"/>
    <xf numFmtId="0" fontId="21" fillId="25" borderId="398">
      <alignment horizontal="left" vertical="center"/>
    </xf>
    <xf numFmtId="0" fontId="21" fillId="0" borderId="397" applyNumberFormat="0" applyFill="0" applyAlignment="0" applyProtection="0"/>
    <xf numFmtId="4" fontId="23" fillId="25" borderId="397">
      <alignment horizontal="right" vertical="center"/>
    </xf>
    <xf numFmtId="4" fontId="21" fillId="0" borderId="397">
      <alignment horizontal="right" vertical="center"/>
    </xf>
    <xf numFmtId="0" fontId="21" fillId="26" borderId="397"/>
    <xf numFmtId="0" fontId="18" fillId="27" borderId="397">
      <alignment horizontal="right" vertical="center"/>
    </xf>
    <xf numFmtId="0" fontId="36" fillId="36" borderId="393" applyNumberFormat="0" applyAlignment="0" applyProtection="0"/>
    <xf numFmtId="4" fontId="21" fillId="0" borderId="397" applyFill="0" applyBorder="0" applyProtection="0">
      <alignment horizontal="right" vertical="center"/>
    </xf>
    <xf numFmtId="0" fontId="21" fillId="0" borderId="397">
      <alignment horizontal="right" vertical="center"/>
    </xf>
    <xf numFmtId="4" fontId="23" fillId="25" borderId="397">
      <alignment horizontal="right" vertical="center"/>
    </xf>
    <xf numFmtId="0" fontId="9" fillId="16" borderId="0" applyNumberFormat="0" applyBorder="0" applyAlignment="0" applyProtection="0"/>
    <xf numFmtId="0" fontId="32" fillId="49" borderId="393" applyNumberFormat="0" applyAlignment="0" applyProtection="0"/>
    <xf numFmtId="0" fontId="49" fillId="49" borderId="395" applyNumberFormat="0" applyAlignment="0" applyProtection="0"/>
    <xf numFmtId="0" fontId="52" fillId="0" borderId="396" applyNumberFormat="0" applyFill="0" applyAlignment="0" applyProtection="0"/>
    <xf numFmtId="0" fontId="33" fillId="49" borderId="393" applyNumberFormat="0" applyAlignment="0" applyProtection="0"/>
    <xf numFmtId="0" fontId="1" fillId="12" borderId="0" applyNumberFormat="0" applyBorder="0" applyAlignment="0" applyProtection="0"/>
    <xf numFmtId="167" fontId="21" fillId="53" borderId="397" applyNumberFormat="0" applyFont="0" applyBorder="0" applyAlignment="0" applyProtection="0">
      <alignment horizontal="right" vertical="center"/>
    </xf>
    <xf numFmtId="0" fontId="49" fillId="49" borderId="395" applyNumberFormat="0" applyAlignment="0" applyProtection="0"/>
    <xf numFmtId="49" fontId="21" fillId="0" borderId="397" applyNumberFormat="0" applyFont="0" applyFill="0" applyBorder="0" applyProtection="0">
      <alignment horizontal="left" vertical="center" indent="2"/>
    </xf>
    <xf numFmtId="4" fontId="18" fillId="25" borderId="397">
      <alignment horizontal="right" vertical="center"/>
    </xf>
    <xf numFmtId="0" fontId="33" fillId="49" borderId="393" applyNumberFormat="0" applyAlignment="0" applyProtection="0"/>
    <xf numFmtId="4" fontId="21" fillId="0" borderId="397" applyFill="0" applyBorder="0" applyProtection="0">
      <alignment horizontal="right" vertical="center"/>
    </xf>
    <xf numFmtId="4" fontId="18" fillId="27" borderId="397">
      <alignment horizontal="right" vertical="center"/>
    </xf>
    <xf numFmtId="0" fontId="36" fillId="36" borderId="393" applyNumberFormat="0" applyAlignment="0" applyProtection="0"/>
    <xf numFmtId="0" fontId="1" fillId="9" borderId="0" applyNumberFormat="0" applyBorder="0" applyAlignment="0" applyProtection="0"/>
    <xf numFmtId="0" fontId="52" fillId="0" borderId="396" applyNumberFormat="0" applyFill="0" applyAlignment="0" applyProtection="0"/>
    <xf numFmtId="4" fontId="21" fillId="0" borderId="397">
      <alignment horizontal="right" vertical="center"/>
    </xf>
    <xf numFmtId="0" fontId="33" fillId="49" borderId="393" applyNumberFormat="0" applyAlignment="0" applyProtection="0"/>
    <xf numFmtId="4" fontId="18" fillId="27" borderId="397">
      <alignment horizontal="right" vertical="center"/>
    </xf>
    <xf numFmtId="0" fontId="32" fillId="49" borderId="393" applyNumberFormat="0" applyAlignment="0" applyProtection="0"/>
    <xf numFmtId="0" fontId="52" fillId="0" borderId="396" applyNumberFormat="0" applyFill="0" applyAlignment="0" applyProtection="0"/>
    <xf numFmtId="0" fontId="32" fillId="49" borderId="393" applyNumberFormat="0" applyAlignment="0" applyProtection="0"/>
    <xf numFmtId="0" fontId="1" fillId="18" borderId="0" applyNumberFormat="0" applyBorder="0" applyAlignment="0" applyProtection="0"/>
    <xf numFmtId="0" fontId="18" fillId="27" borderId="397">
      <alignment horizontal="right" vertical="center"/>
    </xf>
    <xf numFmtId="0" fontId="18" fillId="25" borderId="397">
      <alignment horizontal="right" vertical="center"/>
    </xf>
    <xf numFmtId="49" fontId="21" fillId="0" borderId="397" applyNumberFormat="0" applyFont="0" applyFill="0" applyBorder="0" applyProtection="0">
      <alignment horizontal="left" vertical="center" indent="2"/>
    </xf>
    <xf numFmtId="0" fontId="33" fillId="49" borderId="393" applyNumberFormat="0" applyAlignment="0" applyProtection="0"/>
    <xf numFmtId="4" fontId="18" fillId="27" borderId="399">
      <alignment horizontal="right" vertical="center"/>
    </xf>
    <xf numFmtId="0" fontId="30" fillId="49" borderId="395" applyNumberFormat="0" applyAlignment="0" applyProtection="0"/>
    <xf numFmtId="49" fontId="21" fillId="0" borderId="397" applyNumberFormat="0" applyFont="0" applyFill="0" applyBorder="0" applyProtection="0">
      <alignment horizontal="left" vertical="center" indent="2"/>
    </xf>
    <xf numFmtId="4" fontId="18" fillId="27" borderId="397">
      <alignment horizontal="right" vertical="center"/>
    </xf>
    <xf numFmtId="0" fontId="32" fillId="49" borderId="393" applyNumberFormat="0" applyAlignment="0" applyProtection="0"/>
    <xf numFmtId="4" fontId="21" fillId="26" borderId="397"/>
    <xf numFmtId="49" fontId="21" fillId="0" borderId="398" applyNumberFormat="0" applyFont="0" applyFill="0" applyBorder="0" applyProtection="0">
      <alignment horizontal="left" vertical="center" indent="5"/>
    </xf>
    <xf numFmtId="0" fontId="37" fillId="0" borderId="396" applyNumberFormat="0" applyFill="0" applyAlignment="0" applyProtection="0"/>
    <xf numFmtId="0" fontId="18" fillId="27" borderId="397">
      <alignment horizontal="right" vertical="center"/>
    </xf>
    <xf numFmtId="0" fontId="52" fillId="0" borderId="396" applyNumberFormat="0" applyFill="0" applyAlignment="0" applyProtection="0"/>
    <xf numFmtId="0" fontId="9" fillId="19" borderId="0" applyNumberFormat="0" applyBorder="0" applyAlignment="0" applyProtection="0"/>
    <xf numFmtId="0" fontId="27" fillId="52" borderId="394" applyNumberFormat="0" applyFont="0" applyAlignment="0" applyProtection="0"/>
    <xf numFmtId="0" fontId="18" fillId="27" borderId="399">
      <alignment horizontal="right" vertical="center"/>
    </xf>
    <xf numFmtId="0" fontId="30" fillId="49" borderId="395" applyNumberFormat="0" applyAlignment="0" applyProtection="0"/>
    <xf numFmtId="0" fontId="36" fillId="36" borderId="393" applyNumberFormat="0" applyAlignment="0" applyProtection="0"/>
    <xf numFmtId="0" fontId="45" fillId="36" borderId="393" applyNumberFormat="0" applyAlignment="0" applyProtection="0"/>
    <xf numFmtId="0" fontId="9" fillId="22" borderId="0" applyNumberFormat="0" applyBorder="0" applyAlignment="0" applyProtection="0"/>
    <xf numFmtId="0" fontId="33" fillId="49" borderId="393" applyNumberFormat="0" applyAlignment="0" applyProtection="0"/>
    <xf numFmtId="0" fontId="27" fillId="52" borderId="394" applyNumberFormat="0" applyFont="0" applyAlignment="0" applyProtection="0"/>
    <xf numFmtId="0" fontId="21" fillId="0" borderId="400">
      <alignment horizontal="left" vertical="center" wrapText="1" indent="2"/>
    </xf>
    <xf numFmtId="0" fontId="7" fillId="0" borderId="0" applyNumberFormat="0" applyFill="0" applyBorder="0" applyAlignment="0" applyProtection="0"/>
    <xf numFmtId="0" fontId="30" fillId="49" borderId="395" applyNumberFormat="0" applyAlignment="0" applyProtection="0"/>
    <xf numFmtId="49" fontId="21" fillId="0" borderId="397" applyNumberFormat="0" applyFont="0" applyFill="0" applyBorder="0" applyProtection="0">
      <alignment horizontal="left" vertical="center" indent="2"/>
    </xf>
    <xf numFmtId="0" fontId="1" fillId="11" borderId="0" applyNumberFormat="0" applyBorder="0" applyAlignment="0" applyProtection="0"/>
    <xf numFmtId="0" fontId="45" fillId="36" borderId="393" applyNumberFormat="0" applyAlignment="0" applyProtection="0"/>
    <xf numFmtId="0" fontId="33" fillId="49" borderId="393" applyNumberFormat="0" applyAlignment="0" applyProtection="0"/>
    <xf numFmtId="4" fontId="18" fillId="27" borderId="397">
      <alignment horizontal="right" vertical="center"/>
    </xf>
    <xf numFmtId="0" fontId="21" fillId="27" borderId="400">
      <alignment horizontal="left" vertical="center" wrapText="1" indent="2"/>
    </xf>
    <xf numFmtId="0" fontId="32" fillId="49" borderId="393" applyNumberFormat="0" applyAlignment="0" applyProtection="0"/>
    <xf numFmtId="0" fontId="27" fillId="52" borderId="394" applyNumberFormat="0" applyFont="0" applyAlignment="0" applyProtection="0"/>
    <xf numFmtId="0" fontId="45" fillId="36" borderId="393" applyNumberFormat="0" applyAlignment="0" applyProtection="0"/>
    <xf numFmtId="0" fontId="23" fillId="25" borderId="397">
      <alignment horizontal="right" vertical="center"/>
    </xf>
    <xf numFmtId="0" fontId="21" fillId="0" borderId="400">
      <alignment horizontal="left" vertical="center" wrapText="1" indent="2"/>
    </xf>
    <xf numFmtId="49" fontId="20" fillId="0" borderId="397" applyNumberFormat="0" applyFill="0" applyBorder="0" applyProtection="0">
      <alignment horizontal="left" vertical="center"/>
    </xf>
    <xf numFmtId="0" fontId="21" fillId="26" borderId="397"/>
    <xf numFmtId="4" fontId="18" fillId="27" borderId="398">
      <alignment horizontal="right" vertical="center"/>
    </xf>
    <xf numFmtId="0" fontId="49" fillId="49" borderId="395" applyNumberFormat="0" applyAlignment="0" applyProtection="0"/>
    <xf numFmtId="0" fontId="45" fillId="36" borderId="393" applyNumberFormat="0" applyAlignment="0" applyProtection="0"/>
    <xf numFmtId="0" fontId="18" fillId="27" borderId="397">
      <alignment horizontal="right" vertical="center"/>
    </xf>
    <xf numFmtId="0" fontId="27" fillId="52" borderId="394" applyNumberFormat="0" applyFont="0" applyAlignment="0" applyProtection="0"/>
    <xf numFmtId="0" fontId="27" fillId="52" borderId="394" applyNumberFormat="0" applyFont="0" applyAlignment="0" applyProtection="0"/>
    <xf numFmtId="0" fontId="45" fillId="36" borderId="393" applyNumberFormat="0" applyAlignment="0" applyProtection="0"/>
    <xf numFmtId="0" fontId="21" fillId="0" borderId="397">
      <alignment horizontal="right" vertical="center"/>
    </xf>
    <xf numFmtId="0" fontId="33" fillId="49" borderId="393" applyNumberFormat="0" applyAlignment="0" applyProtection="0"/>
    <xf numFmtId="4" fontId="21" fillId="26" borderId="397"/>
    <xf numFmtId="0" fontId="33" fillId="49" borderId="393" applyNumberFormat="0" applyAlignment="0" applyProtection="0"/>
    <xf numFmtId="49" fontId="20" fillId="0" borderId="397" applyNumberFormat="0" applyFill="0" applyBorder="0" applyProtection="0">
      <alignment horizontal="left" vertical="center"/>
    </xf>
    <xf numFmtId="0" fontId="21" fillId="27" borderId="400">
      <alignment horizontal="left" vertical="center" wrapText="1" indent="2"/>
    </xf>
    <xf numFmtId="4" fontId="21" fillId="0" borderId="397">
      <alignment horizontal="right" vertical="center"/>
    </xf>
    <xf numFmtId="0" fontId="1" fillId="20" borderId="0" applyNumberFormat="0" applyBorder="0" applyAlignment="0" applyProtection="0"/>
    <xf numFmtId="4" fontId="18" fillId="25" borderId="397">
      <alignment horizontal="right" vertical="center"/>
    </xf>
    <xf numFmtId="0" fontId="23" fillId="25" borderId="397">
      <alignment horizontal="right" vertical="center"/>
    </xf>
    <xf numFmtId="0" fontId="21" fillId="0" borderId="397" applyNumberFormat="0" applyFill="0" applyAlignment="0" applyProtection="0"/>
    <xf numFmtId="0" fontId="1" fillId="12" borderId="0" applyNumberFormat="0" applyBorder="0" applyAlignment="0" applyProtection="0"/>
    <xf numFmtId="0" fontId="18" fillId="27" borderId="397">
      <alignment horizontal="right" vertical="center"/>
    </xf>
    <xf numFmtId="0" fontId="49" fillId="49" borderId="395" applyNumberFormat="0" applyAlignment="0" applyProtection="0"/>
    <xf numFmtId="4" fontId="23" fillId="25" borderId="397">
      <alignment horizontal="right" vertical="center"/>
    </xf>
    <xf numFmtId="0" fontId="1" fillId="15" borderId="0" applyNumberFormat="0" applyBorder="0" applyAlignment="0" applyProtection="0"/>
    <xf numFmtId="0" fontId="45" fillId="36" borderId="393" applyNumberFormat="0" applyAlignment="0" applyProtection="0"/>
    <xf numFmtId="0" fontId="49" fillId="49" borderId="395" applyNumberFormat="0" applyAlignment="0" applyProtection="0"/>
    <xf numFmtId="0" fontId="27" fillId="52" borderId="394" applyNumberFormat="0" applyFont="0" applyAlignment="0" applyProtection="0"/>
    <xf numFmtId="4" fontId="21" fillId="0" borderId="397">
      <alignment horizontal="right" vertical="center"/>
    </xf>
    <xf numFmtId="0" fontId="21" fillId="27" borderId="400">
      <alignment horizontal="left" vertical="center" wrapText="1" indent="2"/>
    </xf>
    <xf numFmtId="0" fontId="18" fillId="27" borderId="397">
      <alignment horizontal="right" vertical="center"/>
    </xf>
    <xf numFmtId="0" fontId="32" fillId="49" borderId="393" applyNumberFormat="0" applyAlignment="0" applyProtection="0"/>
    <xf numFmtId="0" fontId="32" fillId="49" borderId="393" applyNumberFormat="0" applyAlignment="0" applyProtection="0"/>
    <xf numFmtId="0" fontId="6" fillId="0" borderId="0" applyNumberFormat="0" applyFill="0" applyBorder="0" applyAlignment="0" applyProtection="0"/>
    <xf numFmtId="0" fontId="33" fillId="49" borderId="393" applyNumberFormat="0" applyAlignment="0" applyProtection="0"/>
    <xf numFmtId="0" fontId="32" fillId="49" borderId="393" applyNumberFormat="0" applyAlignment="0" applyProtection="0"/>
    <xf numFmtId="0" fontId="52" fillId="0" borderId="396" applyNumberFormat="0" applyFill="0" applyAlignment="0" applyProtection="0"/>
    <xf numFmtId="0" fontId="52" fillId="0" borderId="396" applyNumberFormat="0" applyFill="0" applyAlignment="0" applyProtection="0"/>
    <xf numFmtId="0" fontId="36" fillId="36" borderId="393" applyNumberFormat="0" applyAlignment="0" applyProtection="0"/>
    <xf numFmtId="0" fontId="33" fillId="49" borderId="393" applyNumberFormat="0" applyAlignment="0" applyProtection="0"/>
    <xf numFmtId="4" fontId="18" fillId="27" borderId="397">
      <alignment horizontal="right" vertical="center"/>
    </xf>
    <xf numFmtId="0" fontId="21" fillId="26" borderId="397"/>
    <xf numFmtId="4" fontId="21" fillId="0" borderId="397">
      <alignment horizontal="right" vertical="center"/>
    </xf>
    <xf numFmtId="0" fontId="30" fillId="49" borderId="395" applyNumberFormat="0" applyAlignment="0" applyProtection="0"/>
    <xf numFmtId="0" fontId="21" fillId="0" borderId="400">
      <alignment horizontal="left" vertical="center" wrapText="1" indent="2"/>
    </xf>
    <xf numFmtId="0" fontId="18" fillId="25" borderId="397">
      <alignment horizontal="right" vertical="center"/>
    </xf>
    <xf numFmtId="0" fontId="1" fillId="6" borderId="0" applyNumberFormat="0" applyBorder="0" applyAlignment="0" applyProtection="0"/>
    <xf numFmtId="49" fontId="21" fillId="0" borderId="398" applyNumberFormat="0" applyFont="0" applyFill="0" applyBorder="0" applyProtection="0">
      <alignment horizontal="left" vertical="center" indent="5"/>
    </xf>
    <xf numFmtId="0" fontId="23" fillId="25" borderId="397">
      <alignment horizontal="right" vertical="center"/>
    </xf>
    <xf numFmtId="49" fontId="21" fillId="0" borderId="397" applyNumberFormat="0" applyFont="0" applyFill="0" applyBorder="0" applyProtection="0">
      <alignment horizontal="left" vertical="center" indent="2"/>
    </xf>
    <xf numFmtId="49" fontId="20" fillId="0" borderId="397" applyNumberFormat="0" applyFill="0" applyBorder="0" applyProtection="0">
      <alignment horizontal="left" vertical="center"/>
    </xf>
    <xf numFmtId="0" fontId="45" fillId="36" borderId="393" applyNumberFormat="0" applyAlignment="0" applyProtection="0"/>
    <xf numFmtId="0" fontId="33" fillId="49" borderId="393" applyNumberFormat="0" applyAlignment="0" applyProtection="0"/>
    <xf numFmtId="0" fontId="45" fillId="36" borderId="393" applyNumberFormat="0" applyAlignment="0" applyProtection="0"/>
    <xf numFmtId="0" fontId="52" fillId="0" borderId="396" applyNumberFormat="0" applyFill="0" applyAlignment="0" applyProtection="0"/>
    <xf numFmtId="0" fontId="21" fillId="0" borderId="397" applyNumberFormat="0" applyFill="0" applyAlignment="0" applyProtection="0"/>
    <xf numFmtId="0" fontId="18" fillId="27" borderId="397">
      <alignment horizontal="right" vertical="center"/>
    </xf>
    <xf numFmtId="49" fontId="21" fillId="0" borderId="397" applyNumberFormat="0" applyFont="0" applyFill="0" applyBorder="0" applyProtection="0">
      <alignment horizontal="left" vertical="center" indent="2"/>
    </xf>
    <xf numFmtId="0" fontId="36" fillId="36" borderId="393" applyNumberFormat="0" applyAlignment="0" applyProtection="0"/>
    <xf numFmtId="0" fontId="30" fillId="49" borderId="395" applyNumberFormat="0" applyAlignment="0" applyProtection="0"/>
    <xf numFmtId="0" fontId="19" fillId="52" borderId="394" applyNumberFormat="0" applyFont="0" applyAlignment="0" applyProtection="0"/>
    <xf numFmtId="0" fontId="27" fillId="52" borderId="394" applyNumberFormat="0" applyFont="0" applyAlignment="0" applyProtection="0"/>
    <xf numFmtId="167" fontId="21" fillId="53" borderId="397" applyNumberFormat="0" applyFont="0" applyBorder="0" applyAlignment="0" applyProtection="0">
      <alignment horizontal="right" vertical="center"/>
    </xf>
    <xf numFmtId="4" fontId="23" fillId="25" borderId="397">
      <alignment horizontal="right" vertical="center"/>
    </xf>
    <xf numFmtId="0" fontId="18" fillId="25" borderId="397">
      <alignment horizontal="right" vertical="center"/>
    </xf>
    <xf numFmtId="167" fontId="21" fillId="53" borderId="397" applyNumberFormat="0" applyFont="0" applyBorder="0" applyAlignment="0" applyProtection="0">
      <alignment horizontal="right" vertical="center"/>
    </xf>
    <xf numFmtId="0" fontId="37" fillId="0" borderId="396" applyNumberFormat="0" applyFill="0" applyAlignment="0" applyProtection="0"/>
    <xf numFmtId="49" fontId="21" fillId="0" borderId="397" applyNumberFormat="0" applyFont="0" applyFill="0" applyBorder="0" applyProtection="0">
      <alignment horizontal="left" vertical="center" indent="2"/>
    </xf>
    <xf numFmtId="49" fontId="21" fillId="0" borderId="398" applyNumberFormat="0" applyFont="0" applyFill="0" applyBorder="0" applyProtection="0">
      <alignment horizontal="left" vertical="center" indent="5"/>
    </xf>
    <xf numFmtId="49" fontId="21" fillId="0" borderId="397" applyNumberFormat="0" applyFont="0" applyFill="0" applyBorder="0" applyProtection="0">
      <alignment horizontal="left" vertical="center" indent="2"/>
    </xf>
    <xf numFmtId="4" fontId="21" fillId="0" borderId="397" applyFill="0" applyBorder="0" applyProtection="0">
      <alignment horizontal="right" vertical="center"/>
    </xf>
    <xf numFmtId="49" fontId="20" fillId="0" borderId="397" applyNumberFormat="0" applyFill="0" applyBorder="0" applyProtection="0">
      <alignment horizontal="left" vertical="center"/>
    </xf>
    <xf numFmtId="0" fontId="21" fillId="0" borderId="400">
      <alignment horizontal="left" vertical="center" wrapText="1" indent="2"/>
    </xf>
    <xf numFmtId="0" fontId="49" fillId="49" borderId="395" applyNumberFormat="0" applyAlignment="0" applyProtection="0"/>
    <xf numFmtId="0" fontId="18" fillId="27" borderId="399">
      <alignment horizontal="right" vertical="center"/>
    </xf>
    <xf numFmtId="0" fontId="36" fillId="36" borderId="393" applyNumberFormat="0" applyAlignment="0" applyProtection="0"/>
    <xf numFmtId="0" fontId="18" fillId="27" borderId="399">
      <alignment horizontal="right" vertical="center"/>
    </xf>
    <xf numFmtId="4" fontId="18" fillId="27" borderId="397">
      <alignment horizontal="right" vertical="center"/>
    </xf>
    <xf numFmtId="0" fontId="18" fillId="27" borderId="397">
      <alignment horizontal="right" vertical="center"/>
    </xf>
    <xf numFmtId="0" fontId="30" fillId="49" borderId="395" applyNumberFormat="0" applyAlignment="0" applyProtection="0"/>
    <xf numFmtId="0" fontId="32" fillId="49" borderId="393" applyNumberFormat="0" applyAlignment="0" applyProtection="0"/>
    <xf numFmtId="0" fontId="37" fillId="0" borderId="396" applyNumberFormat="0" applyFill="0" applyAlignment="0" applyProtection="0"/>
    <xf numFmtId="0" fontId="21" fillId="26" borderId="397"/>
    <xf numFmtId="4" fontId="21" fillId="26" borderId="397"/>
    <xf numFmtId="4" fontId="18" fillId="27" borderId="397">
      <alignment horizontal="right" vertical="center"/>
    </xf>
    <xf numFmtId="0" fontId="23" fillId="25" borderId="397">
      <alignment horizontal="right" vertical="center"/>
    </xf>
    <xf numFmtId="0" fontId="36" fillId="36" borderId="393" applyNumberFormat="0" applyAlignment="0" applyProtection="0"/>
    <xf numFmtId="0" fontId="33" fillId="49" borderId="393" applyNumberFormat="0" applyAlignment="0" applyProtection="0"/>
    <xf numFmtId="4" fontId="21" fillId="0" borderId="397">
      <alignment horizontal="right" vertical="center"/>
    </xf>
    <xf numFmtId="0" fontId="21" fillId="27" borderId="400">
      <alignment horizontal="left" vertical="center" wrapText="1" indent="2"/>
    </xf>
    <xf numFmtId="0" fontId="21" fillId="0" borderId="400">
      <alignment horizontal="left" vertical="center" wrapText="1" indent="2"/>
    </xf>
    <xf numFmtId="0" fontId="49" fillId="49" borderId="395" applyNumberFormat="0" applyAlignment="0" applyProtection="0"/>
    <xf numFmtId="0" fontId="45" fillId="36" borderId="393" applyNumberFormat="0" applyAlignment="0" applyProtection="0"/>
    <xf numFmtId="0" fontId="32" fillId="49" borderId="393" applyNumberFormat="0" applyAlignment="0" applyProtection="0"/>
    <xf numFmtId="0" fontId="30" fillId="49" borderId="395" applyNumberFormat="0" applyAlignment="0" applyProtection="0"/>
    <xf numFmtId="0" fontId="18" fillId="27" borderId="399">
      <alignment horizontal="right" vertical="center"/>
    </xf>
    <xf numFmtId="0" fontId="23" fillId="25" borderId="397">
      <alignment horizontal="right" vertical="center"/>
    </xf>
    <xf numFmtId="4" fontId="18" fillId="25" borderId="397">
      <alignment horizontal="right" vertical="center"/>
    </xf>
    <xf numFmtId="4" fontId="18" fillId="27" borderId="397">
      <alignment horizontal="right" vertical="center"/>
    </xf>
    <xf numFmtId="49" fontId="21" fillId="0" borderId="398" applyNumberFormat="0" applyFont="0" applyFill="0" applyBorder="0" applyProtection="0">
      <alignment horizontal="left" vertical="center" indent="5"/>
    </xf>
    <xf numFmtId="4" fontId="21" fillId="0" borderId="397" applyFill="0" applyBorder="0" applyProtection="0">
      <alignment horizontal="right" vertical="center"/>
    </xf>
    <xf numFmtId="4" fontId="18" fillId="25" borderId="397">
      <alignment horizontal="right" vertical="center"/>
    </xf>
    <xf numFmtId="0" fontId="45" fillId="36" borderId="393" applyNumberFormat="0" applyAlignment="0" applyProtection="0"/>
    <xf numFmtId="0" fontId="36" fillId="36" borderId="393" applyNumberFormat="0" applyAlignment="0" applyProtection="0"/>
    <xf numFmtId="0" fontId="32" fillId="49" borderId="393" applyNumberFormat="0" applyAlignment="0" applyProtection="0"/>
    <xf numFmtId="0" fontId="21" fillId="27" borderId="400">
      <alignment horizontal="left" vertical="center" wrapText="1" indent="2"/>
    </xf>
    <xf numFmtId="0" fontId="21" fillId="0" borderId="400">
      <alignment horizontal="left" vertical="center" wrapText="1" indent="2"/>
    </xf>
    <xf numFmtId="0" fontId="21" fillId="27" borderId="400">
      <alignment horizontal="left" vertical="center" wrapText="1" indent="2"/>
    </xf>
    <xf numFmtId="0" fontId="18" fillId="27" borderId="397">
      <alignment horizontal="right" vertical="center"/>
    </xf>
    <xf numFmtId="0" fontId="33" fillId="49" borderId="393" applyNumberFormat="0" applyAlignment="0" applyProtection="0"/>
    <xf numFmtId="0" fontId="45" fillId="36" borderId="393" applyNumberFormat="0" applyAlignment="0" applyProtection="0"/>
    <xf numFmtId="0" fontId="33" fillId="49" borderId="393" applyNumberFormat="0" applyAlignment="0" applyProtection="0"/>
    <xf numFmtId="0" fontId="52" fillId="0" borderId="396" applyNumberFormat="0" applyFill="0" applyAlignment="0" applyProtection="0"/>
    <xf numFmtId="4" fontId="18" fillId="27" borderId="399">
      <alignment horizontal="right" vertical="center"/>
    </xf>
    <xf numFmtId="167" fontId="21" fillId="53" borderId="397" applyNumberFormat="0" applyFont="0" applyBorder="0" applyAlignment="0" applyProtection="0">
      <alignment horizontal="right" vertical="center"/>
    </xf>
    <xf numFmtId="0" fontId="21" fillId="26" borderId="397"/>
    <xf numFmtId="0" fontId="21" fillId="0" borderId="397" applyNumberFormat="0" applyFill="0" applyAlignment="0" applyProtection="0"/>
    <xf numFmtId="0" fontId="33" fillId="49" borderId="393" applyNumberFormat="0" applyAlignment="0" applyProtection="0"/>
    <xf numFmtId="0" fontId="45" fillId="36" borderId="393" applyNumberFormat="0" applyAlignment="0" applyProtection="0"/>
    <xf numFmtId="0" fontId="21" fillId="0" borderId="400">
      <alignment horizontal="left" vertical="center" wrapText="1" indent="2"/>
    </xf>
    <xf numFmtId="0" fontId="33" fillId="49" borderId="393" applyNumberFormat="0" applyAlignment="0" applyProtection="0"/>
    <xf numFmtId="4" fontId="23" fillId="25" borderId="397">
      <alignment horizontal="right" vertical="center"/>
    </xf>
    <xf numFmtId="0" fontId="18" fillId="27" borderId="397">
      <alignment horizontal="right" vertical="center"/>
    </xf>
    <xf numFmtId="4" fontId="18" fillId="27" borderId="397">
      <alignment horizontal="right" vertical="center"/>
    </xf>
    <xf numFmtId="0" fontId="18" fillId="27" borderId="397">
      <alignment horizontal="right" vertical="center"/>
    </xf>
    <xf numFmtId="4" fontId="18" fillId="27" borderId="397">
      <alignment horizontal="right" vertical="center"/>
    </xf>
    <xf numFmtId="0" fontId="18" fillId="25" borderId="397">
      <alignment horizontal="right" vertical="center"/>
    </xf>
    <xf numFmtId="0" fontId="37" fillId="0" borderId="396" applyNumberFormat="0" applyFill="0" applyAlignment="0" applyProtection="0"/>
    <xf numFmtId="0" fontId="45" fillId="36" borderId="393" applyNumberFormat="0" applyAlignment="0" applyProtection="0"/>
    <xf numFmtId="0" fontId="21" fillId="0" borderId="397" applyNumberFormat="0" applyFill="0" applyAlignment="0" applyProtection="0"/>
    <xf numFmtId="0" fontId="21" fillId="26" borderId="397"/>
    <xf numFmtId="4" fontId="23" fillId="25" borderId="397">
      <alignment horizontal="right" vertical="center"/>
    </xf>
    <xf numFmtId="0" fontId="1" fillId="8" borderId="0" applyNumberFormat="0" applyBorder="0" applyAlignment="0" applyProtection="0"/>
    <xf numFmtId="0" fontId="52" fillId="0" borderId="396" applyNumberFormat="0" applyFill="0" applyAlignment="0" applyProtection="0"/>
    <xf numFmtId="0" fontId="18" fillId="27" borderId="399">
      <alignment horizontal="right" vertical="center"/>
    </xf>
    <xf numFmtId="0" fontId="18" fillId="27" borderId="397">
      <alignment horizontal="right" vertical="center"/>
    </xf>
    <xf numFmtId="0" fontId="33" fillId="49" borderId="393" applyNumberFormat="0" applyAlignment="0" applyProtection="0"/>
    <xf numFmtId="0" fontId="49" fillId="49" borderId="395" applyNumberFormat="0" applyAlignment="0" applyProtection="0"/>
    <xf numFmtId="4" fontId="18" fillId="27" borderId="399">
      <alignment horizontal="right" vertical="center"/>
    </xf>
    <xf numFmtId="0" fontId="49" fillId="49" borderId="395" applyNumberFormat="0" applyAlignment="0" applyProtection="0"/>
    <xf numFmtId="0" fontId="18" fillId="25" borderId="397">
      <alignment horizontal="right" vertical="center"/>
    </xf>
    <xf numFmtId="0" fontId="49" fillId="49" borderId="395" applyNumberFormat="0" applyAlignment="0" applyProtection="0"/>
    <xf numFmtId="0" fontId="8" fillId="0" borderId="3" applyNumberFormat="0" applyFill="0" applyAlignment="0" applyProtection="0"/>
    <xf numFmtId="0" fontId="30" fillId="49" borderId="395" applyNumberFormat="0" applyAlignment="0" applyProtection="0"/>
    <xf numFmtId="0" fontId="52" fillId="0" borderId="396" applyNumberFormat="0" applyFill="0" applyAlignment="0" applyProtection="0"/>
    <xf numFmtId="0" fontId="37" fillId="0" borderId="396" applyNumberFormat="0" applyFill="0" applyAlignment="0" applyProtection="0"/>
    <xf numFmtId="0" fontId="19" fillId="52" borderId="394" applyNumberFormat="0" applyFont="0" applyAlignment="0" applyProtection="0"/>
    <xf numFmtId="0" fontId="45" fillId="36" borderId="393" applyNumberFormat="0" applyAlignment="0" applyProtection="0"/>
    <xf numFmtId="0" fontId="21" fillId="0" borderId="397" applyNumberFormat="0" applyFill="0" applyAlignment="0" applyProtection="0"/>
    <xf numFmtId="0" fontId="30" fillId="49" borderId="395" applyNumberFormat="0" applyAlignment="0" applyProtection="0"/>
    <xf numFmtId="0" fontId="18" fillId="25" borderId="397">
      <alignment horizontal="right" vertical="center"/>
    </xf>
    <xf numFmtId="4" fontId="18" fillId="27" borderId="397">
      <alignment horizontal="right" vertical="center"/>
    </xf>
    <xf numFmtId="0" fontId="32" fillId="49" borderId="393" applyNumberFormat="0" applyAlignment="0" applyProtection="0"/>
    <xf numFmtId="0" fontId="23" fillId="25" borderId="397">
      <alignment horizontal="right" vertical="center"/>
    </xf>
    <xf numFmtId="167" fontId="21" fillId="53" borderId="397" applyNumberFormat="0" applyFont="0" applyBorder="0" applyAlignment="0" applyProtection="0">
      <alignment horizontal="right" vertical="center"/>
    </xf>
    <xf numFmtId="0" fontId="4" fillId="4" borderId="2" applyNumberFormat="0" applyAlignment="0" applyProtection="0"/>
    <xf numFmtId="0" fontId="1" fillId="5" borderId="0" applyNumberFormat="0" applyBorder="0" applyAlignment="0" applyProtection="0"/>
    <xf numFmtId="0" fontId="21" fillId="0" borderId="397">
      <alignment horizontal="right" vertical="center"/>
    </xf>
    <xf numFmtId="0" fontId="37" fillId="0" borderId="396" applyNumberFormat="0" applyFill="0" applyAlignment="0" applyProtection="0"/>
    <xf numFmtId="0" fontId="21" fillId="0" borderId="400">
      <alignment horizontal="left" vertical="center" wrapText="1" indent="2"/>
    </xf>
    <xf numFmtId="49" fontId="21" fillId="0" borderId="397" applyNumberFormat="0" applyFont="0" applyFill="0" applyBorder="0" applyProtection="0">
      <alignment horizontal="left" vertical="center" indent="2"/>
    </xf>
    <xf numFmtId="0" fontId="18" fillId="27" borderId="397">
      <alignment horizontal="right" vertical="center"/>
    </xf>
    <xf numFmtId="4" fontId="21" fillId="0" borderId="397" applyFill="0" applyBorder="0" applyProtection="0">
      <alignment horizontal="right" vertical="center"/>
    </xf>
    <xf numFmtId="0" fontId="21" fillId="27" borderId="400">
      <alignment horizontal="left" vertical="center" wrapText="1" indent="2"/>
    </xf>
    <xf numFmtId="0" fontId="27" fillId="52" borderId="394" applyNumberFormat="0" applyFont="0" applyAlignment="0" applyProtection="0"/>
    <xf numFmtId="0" fontId="36" fillId="36" borderId="393" applyNumberFormat="0" applyAlignment="0" applyProtection="0"/>
    <xf numFmtId="4" fontId="21" fillId="26" borderId="397"/>
    <xf numFmtId="4" fontId="21" fillId="0" borderId="397" applyFill="0" applyBorder="0" applyProtection="0">
      <alignment horizontal="right" vertical="center"/>
    </xf>
    <xf numFmtId="0" fontId="52" fillId="0" borderId="396" applyNumberFormat="0" applyFill="0" applyAlignment="0" applyProtection="0"/>
    <xf numFmtId="0" fontId="21" fillId="25" borderId="398">
      <alignment horizontal="left" vertical="center"/>
    </xf>
    <xf numFmtId="0" fontId="21" fillId="0" borderId="400">
      <alignment horizontal="left" vertical="center" wrapText="1" indent="2"/>
    </xf>
    <xf numFmtId="0" fontId="36" fillId="36" borderId="393" applyNumberFormat="0" applyAlignment="0" applyProtection="0"/>
    <xf numFmtId="0" fontId="45" fillId="36" borderId="393" applyNumberFormat="0" applyAlignment="0" applyProtection="0"/>
    <xf numFmtId="4" fontId="18" fillId="25" borderId="397">
      <alignment horizontal="right" vertical="center"/>
    </xf>
    <xf numFmtId="0" fontId="21" fillId="27" borderId="400">
      <alignment horizontal="left" vertical="center" wrapText="1" indent="2"/>
    </xf>
    <xf numFmtId="0" fontId="1" fillId="6" borderId="0" applyNumberFormat="0" applyBorder="0" applyAlignment="0" applyProtection="0"/>
    <xf numFmtId="0" fontId="45" fillId="36" borderId="393" applyNumberFormat="0" applyAlignment="0" applyProtection="0"/>
    <xf numFmtId="0" fontId="27" fillId="52" borderId="394" applyNumberFormat="0" applyFont="0" applyAlignment="0" applyProtection="0"/>
    <xf numFmtId="0" fontId="45" fillId="36" borderId="393" applyNumberFormat="0" applyAlignment="0" applyProtection="0"/>
    <xf numFmtId="4" fontId="18" fillId="27" borderId="399">
      <alignment horizontal="right" vertical="center"/>
    </xf>
    <xf numFmtId="4" fontId="21" fillId="26" borderId="397"/>
    <xf numFmtId="0" fontId="33" fillId="49" borderId="393" applyNumberFormat="0" applyAlignment="0" applyProtection="0"/>
    <xf numFmtId="0" fontId="45" fillId="36" borderId="393" applyNumberFormat="0" applyAlignment="0" applyProtection="0"/>
    <xf numFmtId="4" fontId="18" fillId="27" borderId="397">
      <alignment horizontal="right" vertical="center"/>
    </xf>
    <xf numFmtId="0" fontId="37" fillId="0" borderId="396" applyNumberFormat="0" applyFill="0" applyAlignment="0" applyProtection="0"/>
    <xf numFmtId="0" fontId="9" fillId="7" borderId="0" applyNumberFormat="0" applyBorder="0" applyAlignment="0" applyProtection="0"/>
    <xf numFmtId="0" fontId="23" fillId="25" borderId="397">
      <alignment horizontal="right" vertical="center"/>
    </xf>
    <xf numFmtId="0" fontId="23" fillId="25" borderId="397">
      <alignment horizontal="right" vertical="center"/>
    </xf>
    <xf numFmtId="0" fontId="21" fillId="27" borderId="400">
      <alignment horizontal="left" vertical="center" wrapText="1" indent="2"/>
    </xf>
    <xf numFmtId="0" fontId="36" fillId="36" borderId="393" applyNumberFormat="0" applyAlignment="0" applyProtection="0"/>
    <xf numFmtId="0" fontId="33" fillId="49" borderId="393" applyNumberFormat="0" applyAlignment="0" applyProtection="0"/>
    <xf numFmtId="0" fontId="45" fillId="36" borderId="393" applyNumberFormat="0" applyAlignment="0" applyProtection="0"/>
    <xf numFmtId="0" fontId="21" fillId="27" borderId="400">
      <alignment horizontal="left" vertical="center" wrapText="1" indent="2"/>
    </xf>
    <xf numFmtId="0" fontId="7" fillId="0" borderId="0" applyNumberFormat="0" applyFill="0" applyBorder="0" applyAlignment="0" applyProtection="0"/>
    <xf numFmtId="0" fontId="49" fillId="49" borderId="395" applyNumberFormat="0" applyAlignment="0" applyProtection="0"/>
    <xf numFmtId="0" fontId="45" fillId="36" borderId="393" applyNumberFormat="0" applyAlignment="0" applyProtection="0"/>
    <xf numFmtId="4" fontId="18" fillId="27" borderId="397">
      <alignment horizontal="right" vertical="center"/>
    </xf>
    <xf numFmtId="0" fontId="21" fillId="26" borderId="397"/>
    <xf numFmtId="0" fontId="21" fillId="0" borderId="400">
      <alignment horizontal="left" vertical="center" wrapText="1" indent="2"/>
    </xf>
    <xf numFmtId="0" fontId="37" fillId="0" borderId="396" applyNumberFormat="0" applyFill="0" applyAlignment="0" applyProtection="0"/>
    <xf numFmtId="0" fontId="9" fillId="10" borderId="0" applyNumberFormat="0" applyBorder="0" applyAlignment="0" applyProtection="0"/>
    <xf numFmtId="0" fontId="52" fillId="0" borderId="396" applyNumberFormat="0" applyFill="0" applyAlignment="0" applyProtection="0"/>
    <xf numFmtId="0" fontId="32" fillId="49" borderId="393" applyNumberFormat="0" applyAlignment="0" applyProtection="0"/>
    <xf numFmtId="0" fontId="49" fillId="49" borderId="395" applyNumberFormat="0" applyAlignment="0" applyProtection="0"/>
    <xf numFmtId="4" fontId="18" fillId="25" borderId="397">
      <alignment horizontal="right" vertical="center"/>
    </xf>
    <xf numFmtId="0" fontId="18" fillId="25" borderId="397">
      <alignment horizontal="right" vertical="center"/>
    </xf>
    <xf numFmtId="0" fontId="18" fillId="27" borderId="397">
      <alignment horizontal="right" vertical="center"/>
    </xf>
    <xf numFmtId="4" fontId="18" fillId="27" borderId="399">
      <alignment horizontal="right" vertical="center"/>
    </xf>
    <xf numFmtId="0" fontId="1" fillId="15" borderId="0" applyNumberFormat="0" applyBorder="0" applyAlignment="0" applyProtection="0"/>
    <xf numFmtId="0" fontId="49" fillId="49" borderId="395" applyNumberFormat="0" applyAlignment="0" applyProtection="0"/>
    <xf numFmtId="49" fontId="21" fillId="0" borderId="397" applyNumberFormat="0" applyFont="0" applyFill="0" applyBorder="0" applyProtection="0">
      <alignment horizontal="left" vertical="center" indent="2"/>
    </xf>
    <xf numFmtId="0" fontId="27" fillId="52" borderId="394" applyNumberFormat="0" applyFont="0" applyAlignment="0" applyProtection="0"/>
    <xf numFmtId="167" fontId="21" fillId="53" borderId="397" applyNumberFormat="0" applyFont="0" applyBorder="0" applyAlignment="0" applyProtection="0">
      <alignment horizontal="right" vertical="center"/>
    </xf>
    <xf numFmtId="0" fontId="45" fillId="36" borderId="393" applyNumberFormat="0" applyAlignment="0" applyProtection="0"/>
    <xf numFmtId="0" fontId="18" fillId="27" borderId="397">
      <alignment horizontal="right" vertical="center"/>
    </xf>
    <xf numFmtId="0" fontId="21" fillId="26" borderId="397"/>
    <xf numFmtId="0" fontId="49" fillId="49" borderId="395" applyNumberFormat="0" applyAlignment="0" applyProtection="0"/>
    <xf numFmtId="0" fontId="33" fillId="49" borderId="393" applyNumberFormat="0" applyAlignment="0" applyProtection="0"/>
    <xf numFmtId="0" fontId="32" fillId="49" borderId="393" applyNumberFormat="0" applyAlignment="0" applyProtection="0"/>
    <xf numFmtId="0" fontId="36" fillId="36" borderId="393" applyNumberFormat="0" applyAlignment="0" applyProtection="0"/>
    <xf numFmtId="0" fontId="36" fillId="36" borderId="393" applyNumberFormat="0" applyAlignment="0" applyProtection="0"/>
    <xf numFmtId="0" fontId="21" fillId="0" borderId="400">
      <alignment horizontal="left" vertical="center" wrapText="1" indent="2"/>
    </xf>
    <xf numFmtId="4" fontId="18" fillId="27" borderId="398">
      <alignment horizontal="right" vertical="center"/>
    </xf>
    <xf numFmtId="4" fontId="21" fillId="0" borderId="397">
      <alignment horizontal="right" vertical="center"/>
    </xf>
    <xf numFmtId="49" fontId="20" fillId="0" borderId="397" applyNumberFormat="0" applyFill="0" applyBorder="0" applyProtection="0">
      <alignment horizontal="left" vertical="center"/>
    </xf>
    <xf numFmtId="4" fontId="21" fillId="0" borderId="397">
      <alignment horizontal="right" vertical="center"/>
    </xf>
    <xf numFmtId="0" fontId="49" fillId="49" borderId="395" applyNumberFormat="0" applyAlignment="0" applyProtection="0"/>
    <xf numFmtId="0" fontId="18" fillId="27" borderId="397">
      <alignment horizontal="right" vertical="center"/>
    </xf>
    <xf numFmtId="0" fontId="1" fillId="18" borderId="0" applyNumberFormat="0" applyBorder="0" applyAlignment="0" applyProtection="0"/>
    <xf numFmtId="49" fontId="21" fillId="0" borderId="397" applyNumberFormat="0" applyFont="0" applyFill="0" applyBorder="0" applyProtection="0">
      <alignment horizontal="left" vertical="center" indent="2"/>
    </xf>
    <xf numFmtId="0" fontId="33" fillId="49" borderId="393" applyNumberFormat="0" applyAlignment="0" applyProtection="0"/>
    <xf numFmtId="0" fontId="21" fillId="0" borderId="400">
      <alignment horizontal="left" vertical="center" wrapText="1" indent="2"/>
    </xf>
    <xf numFmtId="0" fontId="9" fillId="7" borderId="0" applyNumberFormat="0" applyBorder="0" applyAlignment="0" applyProtection="0"/>
    <xf numFmtId="0" fontId="21" fillId="27" borderId="400">
      <alignment horizontal="left" vertical="center" wrapText="1" indent="2"/>
    </xf>
    <xf numFmtId="0" fontId="21" fillId="25" borderId="398">
      <alignment horizontal="left" vertical="center"/>
    </xf>
    <xf numFmtId="4" fontId="18" fillId="27" borderId="397">
      <alignment horizontal="right" vertical="center"/>
    </xf>
    <xf numFmtId="0" fontId="32" fillId="49" borderId="393" applyNumberFormat="0" applyAlignment="0" applyProtection="0"/>
    <xf numFmtId="0" fontId="27" fillId="52" borderId="394" applyNumberFormat="0" applyFont="0" applyAlignment="0" applyProtection="0"/>
    <xf numFmtId="0" fontId="23" fillId="25" borderId="397">
      <alignment horizontal="right" vertical="center"/>
    </xf>
    <xf numFmtId="0" fontId="18" fillId="25" borderId="397">
      <alignment horizontal="right" vertical="center"/>
    </xf>
    <xf numFmtId="0" fontId="8" fillId="0" borderId="3" applyNumberFormat="0" applyFill="0" applyAlignment="0" applyProtection="0"/>
    <xf numFmtId="0" fontId="19" fillId="52" borderId="394" applyNumberFormat="0" applyFont="0" applyAlignment="0" applyProtection="0"/>
    <xf numFmtId="0" fontId="21" fillId="0" borderId="397" applyNumberFormat="0" applyFill="0" applyAlignment="0" applyProtection="0"/>
    <xf numFmtId="49" fontId="20" fillId="0" borderId="397" applyNumberFormat="0" applyFill="0" applyBorder="0" applyProtection="0">
      <alignment horizontal="left" vertical="center"/>
    </xf>
    <xf numFmtId="0" fontId="21" fillId="0" borderId="397">
      <alignment horizontal="right" vertical="center"/>
    </xf>
    <xf numFmtId="0" fontId="27" fillId="52" borderId="394" applyNumberFormat="0" applyFont="0" applyAlignment="0" applyProtection="0"/>
    <xf numFmtId="4" fontId="18" fillId="27" borderId="399">
      <alignment horizontal="right" vertical="center"/>
    </xf>
    <xf numFmtId="4" fontId="18" fillId="25" borderId="397">
      <alignment horizontal="right" vertical="center"/>
    </xf>
    <xf numFmtId="4" fontId="21" fillId="0" borderId="397" applyFill="0" applyBorder="0" applyProtection="0">
      <alignment horizontal="right" vertical="center"/>
    </xf>
    <xf numFmtId="0" fontId="33" fillId="49" borderId="393" applyNumberFormat="0" applyAlignment="0" applyProtection="0"/>
    <xf numFmtId="0" fontId="18" fillId="27" borderId="399">
      <alignment horizontal="right" vertical="center"/>
    </xf>
    <xf numFmtId="4" fontId="18" fillId="25" borderId="397">
      <alignment horizontal="right" vertical="center"/>
    </xf>
    <xf numFmtId="0" fontId="18" fillId="27" borderId="397">
      <alignment horizontal="right" vertical="center"/>
    </xf>
    <xf numFmtId="0" fontId="33" fillId="49" borderId="393" applyNumberFormat="0" applyAlignment="0" applyProtection="0"/>
    <xf numFmtId="0" fontId="52" fillId="0" borderId="396" applyNumberFormat="0" applyFill="0" applyAlignment="0" applyProtection="0"/>
    <xf numFmtId="4" fontId="21" fillId="0" borderId="397" applyFill="0" applyBorder="0" applyProtection="0">
      <alignment horizontal="right" vertical="center"/>
    </xf>
    <xf numFmtId="0" fontId="27" fillId="52" borderId="394" applyNumberFormat="0" applyFont="0" applyAlignment="0" applyProtection="0"/>
    <xf numFmtId="49" fontId="21" fillId="0" borderId="397" applyNumberFormat="0" applyFont="0" applyFill="0" applyBorder="0" applyProtection="0">
      <alignment horizontal="left" vertical="center" indent="2"/>
    </xf>
    <xf numFmtId="0" fontId="30" fillId="49" borderId="395" applyNumberFormat="0" applyAlignment="0" applyProtection="0"/>
    <xf numFmtId="0" fontId="1" fillId="18" borderId="0" applyNumberFormat="0" applyBorder="0" applyAlignment="0" applyProtection="0"/>
    <xf numFmtId="0" fontId="23" fillId="25" borderId="397">
      <alignment horizontal="right" vertical="center"/>
    </xf>
    <xf numFmtId="0" fontId="18" fillId="25" borderId="397">
      <alignment horizontal="right" vertical="center"/>
    </xf>
    <xf numFmtId="0" fontId="37" fillId="0" borderId="396" applyNumberFormat="0" applyFill="0" applyAlignment="0" applyProtection="0"/>
    <xf numFmtId="0" fontId="21" fillId="0" borderId="397" applyNumberFormat="0" applyFill="0" applyAlignment="0" applyProtection="0"/>
    <xf numFmtId="0" fontId="37" fillId="0" borderId="396" applyNumberFormat="0" applyFill="0" applyAlignment="0" applyProtection="0"/>
    <xf numFmtId="4" fontId="21" fillId="0" borderId="397" applyFill="0" applyBorder="0" applyProtection="0">
      <alignment horizontal="right" vertical="center"/>
    </xf>
    <xf numFmtId="49" fontId="21" fillId="0" borderId="398" applyNumberFormat="0" applyFont="0" applyFill="0" applyBorder="0" applyProtection="0">
      <alignment horizontal="left" vertical="center" indent="5"/>
    </xf>
    <xf numFmtId="0" fontId="21" fillId="0" borderId="397" applyNumberFormat="0" applyFill="0" applyAlignment="0" applyProtection="0"/>
    <xf numFmtId="0" fontId="45" fillId="36" borderId="393" applyNumberFormat="0" applyAlignment="0" applyProtection="0"/>
    <xf numFmtId="0" fontId="21" fillId="0" borderId="397" applyNumberFormat="0" applyFill="0" applyAlignment="0" applyProtection="0"/>
    <xf numFmtId="0" fontId="21" fillId="0" borderId="397">
      <alignment horizontal="right" vertical="center"/>
    </xf>
    <xf numFmtId="0" fontId="19" fillId="52" borderId="394" applyNumberFormat="0" applyFont="0" applyAlignment="0" applyProtection="0"/>
    <xf numFmtId="4" fontId="18" fillId="27" borderId="397">
      <alignment horizontal="right" vertical="center"/>
    </xf>
    <xf numFmtId="0" fontId="21" fillId="27" borderId="400">
      <alignment horizontal="left" vertical="center" wrapText="1" indent="2"/>
    </xf>
    <xf numFmtId="0" fontId="21" fillId="0" borderId="397">
      <alignment horizontal="right" vertical="center"/>
    </xf>
    <xf numFmtId="0" fontId="9" fillId="10" borderId="0" applyNumberFormat="0" applyBorder="0" applyAlignment="0" applyProtection="0"/>
    <xf numFmtId="4" fontId="18" fillId="27" borderId="399">
      <alignment horizontal="right" vertical="center"/>
    </xf>
    <xf numFmtId="4" fontId="23" fillId="25" borderId="397">
      <alignment horizontal="right" vertical="center"/>
    </xf>
    <xf numFmtId="4" fontId="18" fillId="27" borderId="399">
      <alignment horizontal="right" vertical="center"/>
    </xf>
    <xf numFmtId="0" fontId="52" fillId="0" borderId="396" applyNumberFormat="0" applyFill="0" applyAlignment="0" applyProtection="0"/>
    <xf numFmtId="4" fontId="21" fillId="26" borderId="397"/>
    <xf numFmtId="0" fontId="6" fillId="0" borderId="0" applyNumberFormat="0" applyFill="0" applyBorder="0" applyAlignment="0" applyProtection="0"/>
    <xf numFmtId="0" fontId="1" fillId="21" borderId="0" applyNumberFormat="0" applyBorder="0" applyAlignment="0" applyProtection="0"/>
    <xf numFmtId="0" fontId="33" fillId="49" borderId="393" applyNumberFormat="0" applyAlignment="0" applyProtection="0"/>
    <xf numFmtId="0" fontId="1" fillId="12" borderId="0" applyNumberFormat="0" applyBorder="0" applyAlignment="0" applyProtection="0"/>
    <xf numFmtId="0" fontId="33" fillId="49" borderId="393" applyNumberFormat="0" applyAlignment="0" applyProtection="0"/>
    <xf numFmtId="4" fontId="23" fillId="25" borderId="397">
      <alignment horizontal="right" vertical="center"/>
    </xf>
    <xf numFmtId="0" fontId="33" fillId="49" borderId="393" applyNumberFormat="0" applyAlignment="0" applyProtection="0"/>
    <xf numFmtId="0" fontId="21" fillId="26" borderId="397"/>
    <xf numFmtId="0" fontId="45" fillId="36" borderId="393" applyNumberFormat="0" applyAlignment="0" applyProtection="0"/>
    <xf numFmtId="0" fontId="30" fillId="49" borderId="395" applyNumberFormat="0" applyAlignment="0" applyProtection="0"/>
    <xf numFmtId="0" fontId="52" fillId="0" borderId="396" applyNumberFormat="0" applyFill="0" applyAlignment="0" applyProtection="0"/>
    <xf numFmtId="0" fontId="45" fillId="36" borderId="393" applyNumberFormat="0" applyAlignment="0" applyProtection="0"/>
    <xf numFmtId="0" fontId="21" fillId="26" borderId="397"/>
    <xf numFmtId="0" fontId="19" fillId="52" borderId="394" applyNumberFormat="0" applyFont="0" applyAlignment="0" applyProtection="0"/>
    <xf numFmtId="4" fontId="21" fillId="0" borderId="397">
      <alignment horizontal="right" vertical="center"/>
    </xf>
    <xf numFmtId="4" fontId="18" fillId="27" borderId="398">
      <alignment horizontal="right" vertical="center"/>
    </xf>
    <xf numFmtId="167" fontId="21" fillId="53" borderId="397" applyNumberFormat="0" applyFont="0" applyBorder="0" applyAlignment="0" applyProtection="0">
      <alignment horizontal="right" vertical="center"/>
    </xf>
    <xf numFmtId="0" fontId="18" fillId="27" borderId="397">
      <alignment horizontal="right" vertical="center"/>
    </xf>
    <xf numFmtId="4" fontId="18" fillId="27" borderId="397">
      <alignment horizontal="right" vertical="center"/>
    </xf>
    <xf numFmtId="0" fontId="33" fillId="49" borderId="393" applyNumberFormat="0" applyAlignment="0" applyProtection="0"/>
    <xf numFmtId="4" fontId="18" fillId="27" borderId="397">
      <alignment horizontal="right" vertical="center"/>
    </xf>
    <xf numFmtId="0" fontId="18" fillId="27" borderId="399">
      <alignment horizontal="right" vertical="center"/>
    </xf>
    <xf numFmtId="0" fontId="21" fillId="27" borderId="400">
      <alignment horizontal="left" vertical="center" wrapText="1" indent="2"/>
    </xf>
    <xf numFmtId="4" fontId="23" fillId="25" borderId="397">
      <alignment horizontal="right" vertical="center"/>
    </xf>
    <xf numFmtId="0" fontId="18" fillId="27" borderId="399">
      <alignment horizontal="right" vertical="center"/>
    </xf>
    <xf numFmtId="0" fontId="32" fillId="49" borderId="393" applyNumberFormat="0" applyAlignment="0" applyProtection="0"/>
    <xf numFmtId="0" fontId="18" fillId="27" borderId="398">
      <alignment horizontal="right" vertical="center"/>
    </xf>
    <xf numFmtId="0" fontId="52" fillId="0" borderId="396" applyNumberFormat="0" applyFill="0" applyAlignment="0" applyProtection="0"/>
    <xf numFmtId="0" fontId="18" fillId="27" borderId="399">
      <alignment horizontal="right" vertical="center"/>
    </xf>
    <xf numFmtId="0" fontId="1" fillId="6" borderId="0" applyNumberFormat="0" applyBorder="0" applyAlignment="0" applyProtection="0"/>
    <xf numFmtId="0" fontId="1" fillId="8" borderId="0" applyNumberFormat="0" applyBorder="0" applyAlignment="0" applyProtection="0"/>
    <xf numFmtId="0" fontId="1" fillId="20" borderId="0" applyNumberFormat="0" applyBorder="0" applyAlignment="0" applyProtection="0"/>
    <xf numFmtId="4" fontId="18" fillId="25" borderId="397">
      <alignment horizontal="right" vertical="center"/>
    </xf>
    <xf numFmtId="0" fontId="18" fillId="27" borderId="397">
      <alignment horizontal="right" vertical="center"/>
    </xf>
    <xf numFmtId="0" fontId="30" fillId="49" borderId="395" applyNumberFormat="0" applyAlignment="0" applyProtection="0"/>
    <xf numFmtId="4" fontId="18" fillId="25" borderId="397">
      <alignment horizontal="right" vertical="center"/>
    </xf>
    <xf numFmtId="0" fontId="52" fillId="0" borderId="396" applyNumberFormat="0" applyFill="0" applyAlignment="0" applyProtection="0"/>
    <xf numFmtId="0" fontId="18" fillId="27" borderId="398">
      <alignment horizontal="right" vertical="center"/>
    </xf>
    <xf numFmtId="4" fontId="21" fillId="26" borderId="397"/>
    <xf numFmtId="0" fontId="18" fillId="27" borderId="397">
      <alignment horizontal="right" vertical="center"/>
    </xf>
    <xf numFmtId="49" fontId="21" fillId="0" borderId="398" applyNumberFormat="0" applyFont="0" applyFill="0" applyBorder="0" applyProtection="0">
      <alignment horizontal="left" vertical="center" indent="5"/>
    </xf>
    <xf numFmtId="0" fontId="21" fillId="0" borderId="400">
      <alignment horizontal="left" vertical="center" wrapText="1" indent="2"/>
    </xf>
    <xf numFmtId="0" fontId="45" fillId="36" borderId="393" applyNumberFormat="0" applyAlignment="0" applyProtection="0"/>
    <xf numFmtId="4" fontId="18" fillId="27" borderId="397">
      <alignment horizontal="right" vertical="center"/>
    </xf>
    <xf numFmtId="0" fontId="21" fillId="26" borderId="397"/>
    <xf numFmtId="4" fontId="21" fillId="0" borderId="397">
      <alignment horizontal="right" vertical="center"/>
    </xf>
    <xf numFmtId="0" fontId="49" fillId="49" borderId="395" applyNumberFormat="0" applyAlignment="0" applyProtection="0"/>
    <xf numFmtId="0" fontId="21" fillId="0" borderId="400">
      <alignment horizontal="left" vertical="center" wrapText="1" indent="2"/>
    </xf>
    <xf numFmtId="0" fontId="21" fillId="27" borderId="400">
      <alignment horizontal="left" vertical="center" wrapText="1" indent="2"/>
    </xf>
    <xf numFmtId="0" fontId="21" fillId="25" borderId="398">
      <alignment horizontal="left" vertical="center"/>
    </xf>
    <xf numFmtId="0" fontId="18" fillId="27" borderId="398">
      <alignment horizontal="right" vertical="center"/>
    </xf>
    <xf numFmtId="49" fontId="20" fillId="0" borderId="397" applyNumberFormat="0" applyFill="0" applyBorder="0" applyProtection="0">
      <alignment horizontal="left" vertical="center"/>
    </xf>
    <xf numFmtId="0" fontId="1" fillId="14" borderId="0" applyNumberFormat="0" applyBorder="0" applyAlignment="0" applyProtection="0"/>
    <xf numFmtId="0" fontId="18" fillId="25" borderId="397">
      <alignment horizontal="right" vertical="center"/>
    </xf>
    <xf numFmtId="0" fontId="52" fillId="0" borderId="396" applyNumberFormat="0" applyFill="0" applyAlignment="0" applyProtection="0"/>
    <xf numFmtId="49" fontId="21" fillId="0" borderId="397" applyNumberFormat="0" applyFont="0" applyFill="0" applyBorder="0" applyProtection="0">
      <alignment horizontal="left" vertical="center" indent="2"/>
    </xf>
    <xf numFmtId="0" fontId="45" fillId="36" borderId="393" applyNumberFormat="0" applyAlignment="0" applyProtection="0"/>
    <xf numFmtId="0" fontId="21" fillId="0" borderId="400">
      <alignment horizontal="left" vertical="center" wrapText="1" indent="2"/>
    </xf>
    <xf numFmtId="4" fontId="21" fillId="0" borderId="397" applyFill="0" applyBorder="0" applyProtection="0">
      <alignment horizontal="right" vertical="center"/>
    </xf>
    <xf numFmtId="0" fontId="21" fillId="25" borderId="398">
      <alignment horizontal="left" vertical="center"/>
    </xf>
    <xf numFmtId="0" fontId="18" fillId="27" borderId="397">
      <alignment horizontal="right" vertical="center"/>
    </xf>
    <xf numFmtId="0" fontId="21" fillId="0" borderId="397" applyNumberFormat="0" applyFill="0" applyAlignment="0" applyProtection="0"/>
    <xf numFmtId="0" fontId="52" fillId="0" borderId="396" applyNumberFormat="0" applyFill="0" applyAlignment="0" applyProtection="0"/>
    <xf numFmtId="0" fontId="21" fillId="0" borderId="397">
      <alignment horizontal="right" vertical="center"/>
    </xf>
    <xf numFmtId="0" fontId="18" fillId="25" borderId="397">
      <alignment horizontal="right" vertical="center"/>
    </xf>
    <xf numFmtId="0" fontId="36" fillId="36" borderId="393" applyNumberFormat="0" applyAlignment="0" applyProtection="0"/>
    <xf numFmtId="49" fontId="21" fillId="0" borderId="397" applyNumberFormat="0" applyFont="0" applyFill="0" applyBorder="0" applyProtection="0">
      <alignment horizontal="left" vertical="center" indent="2"/>
    </xf>
    <xf numFmtId="0" fontId="49" fillId="49" borderId="395" applyNumberFormat="0" applyAlignment="0" applyProtection="0"/>
    <xf numFmtId="0" fontId="9" fillId="19" borderId="0" applyNumberFormat="0" applyBorder="0" applyAlignment="0" applyProtection="0"/>
    <xf numFmtId="4" fontId="21" fillId="0" borderId="397">
      <alignment horizontal="right" vertical="center"/>
    </xf>
    <xf numFmtId="4" fontId="18" fillId="25" borderId="397">
      <alignment horizontal="right" vertical="center"/>
    </xf>
    <xf numFmtId="0" fontId="27" fillId="52" borderId="394" applyNumberFormat="0" applyFont="0" applyAlignment="0" applyProtection="0"/>
    <xf numFmtId="0" fontId="21" fillId="0" borderId="397">
      <alignment horizontal="right" vertical="center"/>
    </xf>
    <xf numFmtId="0" fontId="18" fillId="27" borderId="397">
      <alignment horizontal="right" vertical="center"/>
    </xf>
    <xf numFmtId="4" fontId="18" fillId="27" borderId="397">
      <alignment horizontal="right" vertical="center"/>
    </xf>
    <xf numFmtId="0" fontId="21" fillId="26" borderId="397"/>
    <xf numFmtId="0" fontId="21" fillId="27" borderId="400">
      <alignment horizontal="left" vertical="center" wrapText="1" indent="2"/>
    </xf>
    <xf numFmtId="0" fontId="9" fillId="22" borderId="0" applyNumberFormat="0" applyBorder="0" applyAlignment="0" applyProtection="0"/>
    <xf numFmtId="0" fontId="1" fillId="9" borderId="0" applyNumberFormat="0" applyBorder="0" applyAlignment="0" applyProtection="0"/>
    <xf numFmtId="0" fontId="18" fillId="25" borderId="397">
      <alignment horizontal="right" vertical="center"/>
    </xf>
    <xf numFmtId="0" fontId="21" fillId="26" borderId="397"/>
    <xf numFmtId="0" fontId="21" fillId="0" borderId="397" applyNumberFormat="0" applyFill="0" applyAlignment="0" applyProtection="0"/>
    <xf numFmtId="0" fontId="33" fillId="49" borderId="393" applyNumberFormat="0" applyAlignment="0" applyProtection="0"/>
    <xf numFmtId="4" fontId="21" fillId="0" borderId="397" applyFill="0" applyBorder="0" applyProtection="0">
      <alignment horizontal="right" vertical="center"/>
    </xf>
    <xf numFmtId="0" fontId="32" fillId="49" borderId="393" applyNumberFormat="0" applyAlignment="0" applyProtection="0"/>
    <xf numFmtId="0" fontId="52" fillId="0" borderId="396" applyNumberFormat="0" applyFill="0" applyAlignment="0" applyProtection="0"/>
    <xf numFmtId="49" fontId="20" fillId="0" borderId="397" applyNumberFormat="0" applyFill="0" applyBorder="0" applyProtection="0">
      <alignment horizontal="left" vertical="center"/>
    </xf>
    <xf numFmtId="0" fontId="1" fillId="14" borderId="0" applyNumberFormat="0" applyBorder="0" applyAlignment="0" applyProtection="0"/>
    <xf numFmtId="0" fontId="21" fillId="0" borderId="400">
      <alignment horizontal="left" vertical="center" wrapText="1" indent="2"/>
    </xf>
    <xf numFmtId="0" fontId="9" fillId="22" borderId="0" applyNumberFormat="0" applyBorder="0" applyAlignment="0" applyProtection="0"/>
    <xf numFmtId="0" fontId="19" fillId="52" borderId="394" applyNumberFormat="0" applyFont="0" applyAlignment="0" applyProtection="0"/>
    <xf numFmtId="0" fontId="18" fillId="25" borderId="397">
      <alignment horizontal="right" vertical="center"/>
    </xf>
    <xf numFmtId="0" fontId="32" fillId="49" borderId="393" applyNumberFormat="0" applyAlignment="0" applyProtection="0"/>
    <xf numFmtId="4" fontId="23" fillId="25" borderId="397">
      <alignment horizontal="right" vertical="center"/>
    </xf>
    <xf numFmtId="167" fontId="21" fillId="53" borderId="397" applyNumberFormat="0" applyFont="0" applyBorder="0" applyAlignment="0" applyProtection="0">
      <alignment horizontal="right" vertical="center"/>
    </xf>
    <xf numFmtId="0" fontId="19" fillId="52" borderId="394" applyNumberFormat="0" applyFont="0" applyAlignment="0" applyProtection="0"/>
    <xf numFmtId="0" fontId="45" fillId="36" borderId="393" applyNumberFormat="0" applyAlignment="0" applyProtection="0"/>
    <xf numFmtId="0" fontId="45" fillId="36" borderId="393" applyNumberFormat="0" applyAlignment="0" applyProtection="0"/>
    <xf numFmtId="0" fontId="52" fillId="0" borderId="396" applyNumberFormat="0" applyFill="0" applyAlignment="0" applyProtection="0"/>
    <xf numFmtId="49" fontId="20" fillId="0" borderId="397" applyNumberFormat="0" applyFill="0" applyBorder="0" applyProtection="0">
      <alignment horizontal="left" vertical="center"/>
    </xf>
    <xf numFmtId="0" fontId="18" fillId="27" borderId="398">
      <alignment horizontal="right" vertical="center"/>
    </xf>
    <xf numFmtId="0" fontId="21" fillId="0" borderId="397">
      <alignment horizontal="right" vertical="center"/>
    </xf>
    <xf numFmtId="0" fontId="37" fillId="0" borderId="396" applyNumberFormat="0" applyFill="0" applyAlignment="0" applyProtection="0"/>
    <xf numFmtId="0" fontId="19" fillId="52" borderId="394" applyNumberFormat="0" applyFont="0" applyAlignment="0" applyProtection="0"/>
    <xf numFmtId="0" fontId="52" fillId="0" borderId="396" applyNumberFormat="0" applyFill="0" applyAlignment="0" applyProtection="0"/>
    <xf numFmtId="0" fontId="18" fillId="27" borderId="397">
      <alignment horizontal="right" vertical="center"/>
    </xf>
    <xf numFmtId="4" fontId="18" fillId="27" borderId="397">
      <alignment horizontal="right" vertical="center"/>
    </xf>
    <xf numFmtId="0" fontId="18" fillId="27" borderId="397">
      <alignment horizontal="right" vertical="center"/>
    </xf>
    <xf numFmtId="0" fontId="33" fillId="49" borderId="393" applyNumberFormat="0" applyAlignment="0" applyProtection="0"/>
    <xf numFmtId="0" fontId="1" fillId="6" borderId="0" applyNumberFormat="0" applyBorder="0" applyAlignment="0" applyProtection="0"/>
    <xf numFmtId="0" fontId="27" fillId="52" borderId="394" applyNumberFormat="0" applyFont="0" applyAlignment="0" applyProtection="0"/>
    <xf numFmtId="0" fontId="9" fillId="22" borderId="0" applyNumberFormat="0" applyBorder="0" applyAlignment="0" applyProtection="0"/>
    <xf numFmtId="49" fontId="21" fillId="0" borderId="398" applyNumberFormat="0" applyFont="0" applyFill="0" applyBorder="0" applyProtection="0">
      <alignment horizontal="left" vertical="center" indent="5"/>
    </xf>
    <xf numFmtId="167" fontId="21" fillId="53" borderId="397" applyNumberFormat="0" applyFont="0" applyBorder="0" applyAlignment="0" applyProtection="0">
      <alignment horizontal="right" vertical="center"/>
    </xf>
    <xf numFmtId="0" fontId="52" fillId="0" borderId="396" applyNumberFormat="0" applyFill="0" applyAlignment="0" applyProtection="0"/>
    <xf numFmtId="49" fontId="21" fillId="0" borderId="397" applyNumberFormat="0" applyFont="0" applyFill="0" applyBorder="0" applyProtection="0">
      <alignment horizontal="left" vertical="center" indent="2"/>
    </xf>
    <xf numFmtId="0" fontId="7" fillId="0" borderId="0" applyNumberFormat="0" applyFill="0" applyBorder="0" applyAlignment="0" applyProtection="0"/>
    <xf numFmtId="0" fontId="21" fillId="26" borderId="397"/>
    <xf numFmtId="4" fontId="21" fillId="0" borderId="397">
      <alignment horizontal="right" vertical="center"/>
    </xf>
    <xf numFmtId="0" fontId="37" fillId="0" borderId="396" applyNumberFormat="0" applyFill="0" applyAlignment="0" applyProtection="0"/>
    <xf numFmtId="0" fontId="45" fillId="36" borderId="393" applyNumberFormat="0" applyAlignment="0" applyProtection="0"/>
    <xf numFmtId="4" fontId="21" fillId="0" borderId="397">
      <alignment horizontal="right" vertical="center"/>
    </xf>
    <xf numFmtId="0" fontId="1" fillId="15" borderId="0" applyNumberFormat="0" applyBorder="0" applyAlignment="0" applyProtection="0"/>
    <xf numFmtId="0" fontId="9" fillId="13" borderId="0" applyNumberFormat="0" applyBorder="0" applyAlignment="0" applyProtection="0"/>
    <xf numFmtId="4" fontId="21" fillId="0" borderId="397" applyFill="0" applyBorder="0" applyProtection="0">
      <alignment horizontal="right" vertical="center"/>
    </xf>
    <xf numFmtId="0" fontId="37" fillId="0" borderId="396" applyNumberFormat="0" applyFill="0" applyAlignment="0" applyProtection="0"/>
    <xf numFmtId="0" fontId="21" fillId="25" borderId="398">
      <alignment horizontal="left" vertical="center"/>
    </xf>
    <xf numFmtId="0" fontId="36" fillId="36" borderId="393" applyNumberFormat="0" applyAlignment="0" applyProtection="0"/>
    <xf numFmtId="0" fontId="23" fillId="25" borderId="397">
      <alignment horizontal="right" vertical="center"/>
    </xf>
    <xf numFmtId="4" fontId="21" fillId="26" borderId="397"/>
    <xf numFmtId="0" fontId="21" fillId="27" borderId="400">
      <alignment horizontal="left" vertical="center" wrapText="1" indent="2"/>
    </xf>
    <xf numFmtId="0" fontId="18" fillId="27" borderId="399">
      <alignment horizontal="right" vertical="center"/>
    </xf>
    <xf numFmtId="49" fontId="21" fillId="0" borderId="397" applyNumberFormat="0" applyFont="0" applyFill="0" applyBorder="0" applyProtection="0">
      <alignment horizontal="left" vertical="center" indent="2"/>
    </xf>
    <xf numFmtId="0" fontId="45" fillId="36" borderId="393" applyNumberFormat="0" applyAlignment="0" applyProtection="0"/>
    <xf numFmtId="0" fontId="52" fillId="0" borderId="396" applyNumberFormat="0" applyFill="0" applyAlignment="0" applyProtection="0"/>
    <xf numFmtId="0" fontId="1" fillId="17" borderId="0" applyNumberFormat="0" applyBorder="0" applyAlignment="0" applyProtection="0"/>
    <xf numFmtId="49" fontId="20" fillId="0" borderId="397" applyNumberFormat="0" applyFill="0" applyBorder="0" applyProtection="0">
      <alignment horizontal="left" vertical="center"/>
    </xf>
    <xf numFmtId="0" fontId="27" fillId="52" borderId="394" applyNumberFormat="0" applyFont="0" applyAlignment="0" applyProtection="0"/>
    <xf numFmtId="0" fontId="1" fillId="17" borderId="0" applyNumberFormat="0" applyBorder="0" applyAlignment="0" applyProtection="0"/>
    <xf numFmtId="0" fontId="23" fillId="25" borderId="397">
      <alignment horizontal="right" vertical="center"/>
    </xf>
    <xf numFmtId="0" fontId="36" fillId="36" borderId="393" applyNumberFormat="0" applyAlignment="0" applyProtection="0"/>
    <xf numFmtId="167" fontId="21" fillId="53" borderId="397" applyNumberFormat="0" applyFont="0" applyBorder="0" applyAlignment="0" applyProtection="0">
      <alignment horizontal="right" vertical="center"/>
    </xf>
    <xf numFmtId="0" fontId="36" fillId="36" borderId="393" applyNumberFormat="0" applyAlignment="0" applyProtection="0"/>
    <xf numFmtId="4" fontId="21" fillId="0" borderId="397">
      <alignment horizontal="right" vertical="center"/>
    </xf>
    <xf numFmtId="49" fontId="21" fillId="0" borderId="397" applyNumberFormat="0" applyFont="0" applyFill="0" applyBorder="0" applyProtection="0">
      <alignment horizontal="left" vertical="center" indent="2"/>
    </xf>
    <xf numFmtId="167" fontId="21" fillId="53" borderId="397" applyNumberFormat="0" applyFont="0" applyBorder="0" applyAlignment="0" applyProtection="0">
      <alignment horizontal="right" vertical="center"/>
    </xf>
    <xf numFmtId="49" fontId="20" fillId="0" borderId="397" applyNumberFormat="0" applyFill="0" applyBorder="0" applyProtection="0">
      <alignment horizontal="left" vertical="center"/>
    </xf>
    <xf numFmtId="4" fontId="18" fillId="27" borderId="397">
      <alignment horizontal="right" vertical="center"/>
    </xf>
    <xf numFmtId="0" fontId="23" fillId="25" borderId="397">
      <alignment horizontal="right" vertical="center"/>
    </xf>
    <xf numFmtId="0" fontId="18" fillId="27" borderId="397">
      <alignment horizontal="right" vertical="center"/>
    </xf>
    <xf numFmtId="0" fontId="27" fillId="52" borderId="394" applyNumberFormat="0" applyFont="0" applyAlignment="0" applyProtection="0"/>
    <xf numFmtId="49" fontId="20" fillId="0" borderId="397" applyNumberFormat="0" applyFill="0" applyBorder="0" applyProtection="0">
      <alignment horizontal="left" vertical="center"/>
    </xf>
    <xf numFmtId="0" fontId="36" fillId="36" borderId="393" applyNumberFormat="0" applyAlignment="0" applyProtection="0"/>
    <xf numFmtId="0" fontId="33" fillId="49" borderId="393" applyNumberFormat="0" applyAlignment="0" applyProtection="0"/>
    <xf numFmtId="4" fontId="21" fillId="0" borderId="397">
      <alignment horizontal="right" vertical="center"/>
    </xf>
    <xf numFmtId="0" fontId="21" fillId="27" borderId="400">
      <alignment horizontal="left" vertical="center" wrapText="1" indent="2"/>
    </xf>
    <xf numFmtId="0" fontId="21" fillId="0" borderId="400">
      <alignment horizontal="left" vertical="center" wrapText="1" indent="2"/>
    </xf>
    <xf numFmtId="0" fontId="49" fillId="49" borderId="395" applyNumberFormat="0" applyAlignment="0" applyProtection="0"/>
    <xf numFmtId="0" fontId="45" fillId="36" borderId="393" applyNumberFormat="0" applyAlignment="0" applyProtection="0"/>
    <xf numFmtId="0" fontId="32" fillId="49" borderId="393" applyNumberFormat="0" applyAlignment="0" applyProtection="0"/>
    <xf numFmtId="0" fontId="30" fillId="49" borderId="395" applyNumberFormat="0" applyAlignment="0" applyProtection="0"/>
    <xf numFmtId="0" fontId="18" fillId="27" borderId="399">
      <alignment horizontal="right" vertical="center"/>
    </xf>
    <xf numFmtId="0" fontId="23" fillId="25" borderId="397">
      <alignment horizontal="right" vertical="center"/>
    </xf>
    <xf numFmtId="4" fontId="18" fillId="25" borderId="397">
      <alignment horizontal="right" vertical="center"/>
    </xf>
    <xf numFmtId="4" fontId="18" fillId="27" borderId="397">
      <alignment horizontal="right" vertical="center"/>
    </xf>
    <xf numFmtId="49" fontId="21" fillId="0" borderId="398" applyNumberFormat="0" applyFont="0" applyFill="0" applyBorder="0" applyProtection="0">
      <alignment horizontal="left" vertical="center" indent="5"/>
    </xf>
    <xf numFmtId="4" fontId="21" fillId="0" borderId="397" applyFill="0" applyBorder="0" applyProtection="0">
      <alignment horizontal="right" vertical="center"/>
    </xf>
    <xf numFmtId="4" fontId="18" fillId="25" borderId="397">
      <alignment horizontal="right" vertical="center"/>
    </xf>
    <xf numFmtId="0" fontId="45" fillId="36" borderId="393" applyNumberFormat="0" applyAlignment="0" applyProtection="0"/>
    <xf numFmtId="0" fontId="36" fillId="36" borderId="393" applyNumberFormat="0" applyAlignment="0" applyProtection="0"/>
    <xf numFmtId="0" fontId="32" fillId="49" borderId="393" applyNumberFormat="0" applyAlignment="0" applyProtection="0"/>
    <xf numFmtId="0" fontId="21" fillId="27" borderId="400">
      <alignment horizontal="left" vertical="center" wrapText="1" indent="2"/>
    </xf>
    <xf numFmtId="0" fontId="21" fillId="0" borderId="400">
      <alignment horizontal="left" vertical="center" wrapText="1" indent="2"/>
    </xf>
    <xf numFmtId="0" fontId="21" fillId="27" borderId="400">
      <alignment horizontal="left" vertical="center" wrapText="1" indent="2"/>
    </xf>
    <xf numFmtId="4" fontId="21" fillId="26" borderId="397"/>
    <xf numFmtId="0" fontId="18" fillId="25" borderId="397">
      <alignment horizontal="right" vertical="center"/>
    </xf>
    <xf numFmtId="0" fontId="9" fillId="10" borderId="0" applyNumberFormat="0" applyBorder="0" applyAlignment="0" applyProtection="0"/>
    <xf numFmtId="0" fontId="1" fillId="5" borderId="0" applyNumberFormat="0" applyBorder="0" applyAlignment="0" applyProtection="0"/>
    <xf numFmtId="0" fontId="19" fillId="52" borderId="394" applyNumberFormat="0" applyFont="0" applyAlignment="0" applyProtection="0"/>
    <xf numFmtId="0" fontId="6" fillId="0" borderId="0" applyNumberFormat="0" applyFill="0" applyBorder="0" applyAlignment="0" applyProtection="0"/>
    <xf numFmtId="0" fontId="32" fillId="49" borderId="393" applyNumberFormat="0" applyAlignment="0" applyProtection="0"/>
    <xf numFmtId="0" fontId="23" fillId="25" borderId="397">
      <alignment horizontal="right" vertical="center"/>
    </xf>
    <xf numFmtId="0" fontId="1" fillId="5" borderId="0" applyNumberFormat="0" applyBorder="0" applyAlignment="0" applyProtection="0"/>
    <xf numFmtId="0" fontId="18" fillId="27" borderId="397">
      <alignment horizontal="right" vertical="center"/>
    </xf>
    <xf numFmtId="4" fontId="21" fillId="0" borderId="397" applyFill="0" applyBorder="0" applyProtection="0">
      <alignment horizontal="right" vertical="center"/>
    </xf>
    <xf numFmtId="0" fontId="21" fillId="27" borderId="400">
      <alignment horizontal="left" vertical="center" wrapText="1" indent="2"/>
    </xf>
    <xf numFmtId="0" fontId="27" fillId="52" borderId="394" applyNumberFormat="0" applyFont="0" applyAlignment="0" applyProtection="0"/>
    <xf numFmtId="0" fontId="36" fillId="36" borderId="393" applyNumberFormat="0" applyAlignment="0" applyProtection="0"/>
    <xf numFmtId="4" fontId="21" fillId="26" borderId="397"/>
    <xf numFmtId="4" fontId="21" fillId="0" borderId="397" applyFill="0" applyBorder="0" applyProtection="0">
      <alignment horizontal="right" vertical="center"/>
    </xf>
    <xf numFmtId="0" fontId="52" fillId="0" borderId="396" applyNumberFormat="0" applyFill="0" applyAlignment="0" applyProtection="0"/>
    <xf numFmtId="0" fontId="21" fillId="25" borderId="398">
      <alignment horizontal="left" vertical="center"/>
    </xf>
    <xf numFmtId="0" fontId="21" fillId="0" borderId="400">
      <alignment horizontal="left" vertical="center" wrapText="1" indent="2"/>
    </xf>
    <xf numFmtId="0" fontId="45" fillId="36" borderId="393" applyNumberFormat="0" applyAlignment="0" applyProtection="0"/>
    <xf numFmtId="0" fontId="21" fillId="27" borderId="400">
      <alignment horizontal="left" vertical="center" wrapText="1" indent="2"/>
    </xf>
    <xf numFmtId="0" fontId="27" fillId="52" borderId="394" applyNumberFormat="0" applyFont="0" applyAlignment="0" applyProtection="0"/>
    <xf numFmtId="0" fontId="45" fillId="36" borderId="393" applyNumberFormat="0" applyAlignment="0" applyProtection="0"/>
    <xf numFmtId="4" fontId="21" fillId="26" borderId="397"/>
    <xf numFmtId="0" fontId="33" fillId="49" borderId="393" applyNumberFormat="0" applyAlignment="0" applyProtection="0"/>
    <xf numFmtId="0" fontId="45" fillId="36" borderId="393" applyNumberFormat="0" applyAlignment="0" applyProtection="0"/>
    <xf numFmtId="4" fontId="18" fillId="27" borderId="397">
      <alignment horizontal="right" vertical="center"/>
    </xf>
    <xf numFmtId="0" fontId="37" fillId="0" borderId="396" applyNumberFormat="0" applyFill="0" applyAlignment="0" applyProtection="0"/>
    <xf numFmtId="0" fontId="1" fillId="8" borderId="0" applyNumberFormat="0" applyBorder="0" applyAlignment="0" applyProtection="0"/>
    <xf numFmtId="0" fontId="36" fillId="36" borderId="393" applyNumberFormat="0" applyAlignment="0" applyProtection="0"/>
    <xf numFmtId="0" fontId="21" fillId="27" borderId="400">
      <alignment horizontal="left" vertical="center" wrapText="1" indent="2"/>
    </xf>
    <xf numFmtId="0" fontId="49" fillId="49" borderId="395" applyNumberFormat="0" applyAlignment="0" applyProtection="0"/>
    <xf numFmtId="0" fontId="45" fillId="36" borderId="393" applyNumberFormat="0" applyAlignment="0" applyProtection="0"/>
    <xf numFmtId="4" fontId="18" fillId="27" borderId="397">
      <alignment horizontal="right" vertical="center"/>
    </xf>
    <xf numFmtId="0" fontId="21" fillId="26" borderId="397"/>
    <xf numFmtId="0" fontId="21" fillId="0" borderId="400">
      <alignment horizontal="left" vertical="center" wrapText="1" indent="2"/>
    </xf>
    <xf numFmtId="0" fontId="9" fillId="10" borderId="0" applyNumberFormat="0" applyBorder="0" applyAlignment="0" applyProtection="0"/>
    <xf numFmtId="0" fontId="32" fillId="49" borderId="393" applyNumberFormat="0" applyAlignment="0" applyProtection="0"/>
    <xf numFmtId="4" fontId="18" fillId="25" borderId="397">
      <alignment horizontal="right" vertical="center"/>
    </xf>
    <xf numFmtId="0" fontId="18" fillId="25" borderId="397">
      <alignment horizontal="right" vertical="center"/>
    </xf>
    <xf numFmtId="0" fontId="18" fillId="27" borderId="397">
      <alignment horizontal="right" vertical="center"/>
    </xf>
    <xf numFmtId="0" fontId="1" fillId="15" borderId="0" applyNumberFormat="0" applyBorder="0" applyAlignment="0" applyProtection="0"/>
    <xf numFmtId="0" fontId="49" fillId="49" borderId="395" applyNumberFormat="0" applyAlignment="0" applyProtection="0"/>
    <xf numFmtId="49" fontId="21" fillId="0" borderId="397" applyNumberFormat="0" applyFont="0" applyFill="0" applyBorder="0" applyProtection="0">
      <alignment horizontal="left" vertical="center" indent="2"/>
    </xf>
    <xf numFmtId="0" fontId="27" fillId="52" borderId="394" applyNumberFormat="0" applyFont="0" applyAlignment="0" applyProtection="0"/>
    <xf numFmtId="167" fontId="21" fillId="53" borderId="397" applyNumberFormat="0" applyFont="0" applyBorder="0" applyAlignment="0" applyProtection="0">
      <alignment horizontal="right" vertical="center"/>
    </xf>
    <xf numFmtId="0" fontId="45" fillId="36" borderId="393" applyNumberFormat="0" applyAlignment="0" applyProtection="0"/>
    <xf numFmtId="0" fontId="18" fillId="27" borderId="397">
      <alignment horizontal="right" vertical="center"/>
    </xf>
    <xf numFmtId="0" fontId="21" fillId="26" borderId="397"/>
    <xf numFmtId="0" fontId="49" fillId="49" borderId="395" applyNumberFormat="0" applyAlignment="0" applyProtection="0"/>
    <xf numFmtId="0" fontId="33" fillId="49" borderId="393" applyNumberFormat="0" applyAlignment="0" applyProtection="0"/>
    <xf numFmtId="0" fontId="32" fillId="49" borderId="393" applyNumberFormat="0" applyAlignment="0" applyProtection="0"/>
    <xf numFmtId="0" fontId="36" fillId="36" borderId="393" applyNumberFormat="0" applyAlignment="0" applyProtection="0"/>
    <xf numFmtId="0" fontId="36" fillId="36" borderId="393" applyNumberFormat="0" applyAlignment="0" applyProtection="0"/>
    <xf numFmtId="0" fontId="21" fillId="0" borderId="400">
      <alignment horizontal="left" vertical="center" wrapText="1" indent="2"/>
    </xf>
    <xf numFmtId="4" fontId="18" fillId="27" borderId="398">
      <alignment horizontal="right" vertical="center"/>
    </xf>
    <xf numFmtId="4" fontId="21" fillId="0" borderId="397">
      <alignment horizontal="right" vertical="center"/>
    </xf>
    <xf numFmtId="49" fontId="20" fillId="0" borderId="397" applyNumberFormat="0" applyFill="0" applyBorder="0" applyProtection="0">
      <alignment horizontal="left" vertical="center"/>
    </xf>
    <xf numFmtId="4" fontId="21" fillId="0" borderId="397">
      <alignment horizontal="right" vertical="center"/>
    </xf>
    <xf numFmtId="0" fontId="49" fillId="49" borderId="395" applyNumberFormat="0" applyAlignment="0" applyProtection="0"/>
    <xf numFmtId="0" fontId="21" fillId="0" borderId="400">
      <alignment horizontal="left" vertical="center" wrapText="1" indent="2"/>
    </xf>
    <xf numFmtId="0" fontId="9" fillId="7" borderId="0" applyNumberFormat="0" applyBorder="0" applyAlignment="0" applyProtection="0"/>
    <xf numFmtId="0" fontId="27" fillId="52" borderId="394" applyNumberFormat="0" applyFont="0" applyAlignment="0" applyProtection="0"/>
    <xf numFmtId="0" fontId="18" fillId="25" borderId="397">
      <alignment horizontal="right" vertical="center"/>
    </xf>
    <xf numFmtId="0" fontId="8" fillId="0" borderId="3" applyNumberFormat="0" applyFill="0" applyAlignment="0" applyProtection="0"/>
    <xf numFmtId="0" fontId="21" fillId="0" borderId="397" applyNumberFormat="0" applyFill="0" applyAlignment="0" applyProtection="0"/>
    <xf numFmtId="49" fontId="20" fillId="0" borderId="397" applyNumberFormat="0" applyFill="0" applyBorder="0" applyProtection="0">
      <alignment horizontal="left" vertical="center"/>
    </xf>
    <xf numFmtId="0" fontId="21" fillId="0" borderId="397">
      <alignment horizontal="right" vertical="center"/>
    </xf>
    <xf numFmtId="4" fontId="18" fillId="25" borderId="397">
      <alignment horizontal="right" vertical="center"/>
    </xf>
    <xf numFmtId="0" fontId="33" fillId="49" borderId="393" applyNumberFormat="0" applyAlignment="0" applyProtection="0"/>
    <xf numFmtId="0" fontId="18" fillId="27" borderId="399">
      <alignment horizontal="right" vertical="center"/>
    </xf>
    <xf numFmtId="4" fontId="18" fillId="25" borderId="397">
      <alignment horizontal="right" vertical="center"/>
    </xf>
    <xf numFmtId="0" fontId="18" fillId="27" borderId="397">
      <alignment horizontal="right" vertical="center"/>
    </xf>
    <xf numFmtId="0" fontId="33" fillId="49" borderId="393" applyNumberFormat="0" applyAlignment="0" applyProtection="0"/>
    <xf numFmtId="4" fontId="21" fillId="0" borderId="397" applyFill="0" applyBorder="0" applyProtection="0">
      <alignment horizontal="right" vertical="center"/>
    </xf>
    <xf numFmtId="0" fontId="27" fillId="52" borderId="394" applyNumberFormat="0" applyFont="0" applyAlignment="0" applyProtection="0"/>
    <xf numFmtId="0" fontId="1" fillId="21" borderId="0" applyNumberFormat="0" applyBorder="0" applyAlignment="0" applyProtection="0"/>
    <xf numFmtId="0" fontId="1" fillId="18" borderId="0" applyNumberFormat="0" applyBorder="0" applyAlignment="0" applyProtection="0"/>
    <xf numFmtId="0" fontId="18" fillId="25" borderId="397">
      <alignment horizontal="right" vertical="center"/>
    </xf>
    <xf numFmtId="0" fontId="37" fillId="0" borderId="396" applyNumberFormat="0" applyFill="0" applyAlignment="0" applyProtection="0"/>
    <xf numFmtId="0" fontId="21" fillId="0" borderId="397" applyNumberFormat="0" applyFill="0" applyAlignment="0" applyProtection="0"/>
    <xf numFmtId="0" fontId="37" fillId="0" borderId="396" applyNumberFormat="0" applyFill="0" applyAlignment="0" applyProtection="0"/>
    <xf numFmtId="4" fontId="21" fillId="0" borderId="397" applyFill="0" applyBorder="0" applyProtection="0">
      <alignment horizontal="right" vertical="center"/>
    </xf>
    <xf numFmtId="49" fontId="21" fillId="0" borderId="398" applyNumberFormat="0" applyFont="0" applyFill="0" applyBorder="0" applyProtection="0">
      <alignment horizontal="left" vertical="center" indent="5"/>
    </xf>
    <xf numFmtId="0" fontId="21" fillId="0" borderId="397" applyNumberFormat="0" applyFill="0" applyAlignment="0" applyProtection="0"/>
    <xf numFmtId="0" fontId="21" fillId="0" borderId="397" applyNumberFormat="0" applyFill="0" applyAlignment="0" applyProtection="0"/>
    <xf numFmtId="4" fontId="18" fillId="27" borderId="397">
      <alignment horizontal="right" vertical="center"/>
    </xf>
    <xf numFmtId="0" fontId="1" fillId="11" borderId="0" applyNumberFormat="0" applyBorder="0" applyAlignment="0" applyProtection="0"/>
    <xf numFmtId="4" fontId="23" fillId="25" borderId="397">
      <alignment horizontal="right" vertical="center"/>
    </xf>
    <xf numFmtId="4" fontId="18" fillId="27" borderId="399">
      <alignment horizontal="right" vertical="center"/>
    </xf>
    <xf numFmtId="0" fontId="52" fillId="0" borderId="396" applyNumberFormat="0" applyFill="0" applyAlignment="0" applyProtection="0"/>
    <xf numFmtId="0" fontId="1" fillId="21" borderId="0" applyNumberFormat="0" applyBorder="0" applyAlignment="0" applyProtection="0"/>
    <xf numFmtId="0" fontId="1" fillId="12" borderId="0" applyNumberFormat="0" applyBorder="0" applyAlignment="0" applyProtection="0"/>
    <xf numFmtId="4" fontId="23" fillId="25" borderId="397">
      <alignment horizontal="right" vertical="center"/>
    </xf>
    <xf numFmtId="0" fontId="33" fillId="49" borderId="393" applyNumberFormat="0" applyAlignment="0" applyProtection="0"/>
    <xf numFmtId="0" fontId="21" fillId="26" borderId="397"/>
    <xf numFmtId="0" fontId="45" fillId="36" borderId="393" applyNumberFormat="0" applyAlignment="0" applyProtection="0"/>
    <xf numFmtId="0" fontId="30" fillId="49" borderId="395" applyNumberFormat="0" applyAlignment="0" applyProtection="0"/>
    <xf numFmtId="0" fontId="1" fillId="9" borderId="0" applyNumberFormat="0" applyBorder="0" applyAlignment="0" applyProtection="0"/>
    <xf numFmtId="0" fontId="45" fillId="36" borderId="393" applyNumberFormat="0" applyAlignment="0" applyProtection="0"/>
    <xf numFmtId="0" fontId="21" fillId="26" borderId="397"/>
    <xf numFmtId="0" fontId="19" fillId="52" borderId="394" applyNumberFormat="0" applyFont="0" applyAlignment="0" applyProtection="0"/>
    <xf numFmtId="4" fontId="21" fillId="0" borderId="397">
      <alignment horizontal="right" vertical="center"/>
    </xf>
    <xf numFmtId="167" fontId="21" fillId="53" borderId="397" applyNumberFormat="0" applyFont="0" applyBorder="0" applyAlignment="0" applyProtection="0">
      <alignment horizontal="right" vertical="center"/>
    </xf>
    <xf numFmtId="0" fontId="18" fillId="27" borderId="397">
      <alignment horizontal="right" vertical="center"/>
    </xf>
    <xf numFmtId="4" fontId="18" fillId="27" borderId="397">
      <alignment horizontal="right" vertical="center"/>
    </xf>
    <xf numFmtId="0" fontId="33" fillId="49" borderId="393" applyNumberFormat="0" applyAlignment="0" applyProtection="0"/>
    <xf numFmtId="0" fontId="18" fillId="27" borderId="399">
      <alignment horizontal="right" vertical="center"/>
    </xf>
    <xf numFmtId="0" fontId="21" fillId="27" borderId="400">
      <alignment horizontal="left" vertical="center" wrapText="1" indent="2"/>
    </xf>
    <xf numFmtId="4" fontId="23" fillId="25" borderId="397">
      <alignment horizontal="right" vertical="center"/>
    </xf>
    <xf numFmtId="0" fontId="18" fillId="27" borderId="399">
      <alignment horizontal="right" vertical="center"/>
    </xf>
    <xf numFmtId="0" fontId="1" fillId="8" borderId="0" applyNumberFormat="0" applyBorder="0" applyAlignment="0" applyProtection="0"/>
    <xf numFmtId="4" fontId="18" fillId="25" borderId="397">
      <alignment horizontal="right" vertical="center"/>
    </xf>
    <xf numFmtId="0" fontId="30" fillId="49" borderId="395" applyNumberFormat="0" applyAlignment="0" applyProtection="0"/>
    <xf numFmtId="4" fontId="18" fillId="25" borderId="397">
      <alignment horizontal="right" vertical="center"/>
    </xf>
    <xf numFmtId="0" fontId="8" fillId="0" borderId="3" applyNumberFormat="0" applyFill="0" applyAlignment="0" applyProtection="0"/>
    <xf numFmtId="0" fontId="18" fillId="27" borderId="397">
      <alignment horizontal="right" vertical="center"/>
    </xf>
    <xf numFmtId="49" fontId="21" fillId="0" borderId="398" applyNumberFormat="0" applyFont="0" applyFill="0" applyBorder="0" applyProtection="0">
      <alignment horizontal="left" vertical="center" indent="5"/>
    </xf>
    <xf numFmtId="0" fontId="21" fillId="0" borderId="400">
      <alignment horizontal="left" vertical="center" wrapText="1" indent="2"/>
    </xf>
    <xf numFmtId="0" fontId="45" fillId="36" borderId="393" applyNumberFormat="0" applyAlignment="0" applyProtection="0"/>
    <xf numFmtId="4" fontId="18" fillId="27" borderId="397">
      <alignment horizontal="right" vertical="center"/>
    </xf>
    <xf numFmtId="0" fontId="21" fillId="26" borderId="397"/>
    <xf numFmtId="0" fontId="49" fillId="49" borderId="395" applyNumberFormat="0" applyAlignment="0" applyProtection="0"/>
    <xf numFmtId="0" fontId="21" fillId="0" borderId="400">
      <alignment horizontal="left" vertical="center" wrapText="1" indent="2"/>
    </xf>
    <xf numFmtId="0" fontId="21" fillId="27" borderId="400">
      <alignment horizontal="left" vertical="center" wrapText="1" indent="2"/>
    </xf>
    <xf numFmtId="0" fontId="21" fillId="25" borderId="398">
      <alignment horizontal="left" vertical="center"/>
    </xf>
    <xf numFmtId="49" fontId="20" fillId="0" borderId="397" applyNumberFormat="0" applyFill="0" applyBorder="0" applyProtection="0">
      <alignment horizontal="left" vertical="center"/>
    </xf>
    <xf numFmtId="0" fontId="9" fillId="16" borderId="0" applyNumberFormat="0" applyBorder="0" applyAlignment="0" applyProtection="0"/>
    <xf numFmtId="0" fontId="4" fillId="4" borderId="2" applyNumberFormat="0" applyAlignment="0" applyProtection="0"/>
    <xf numFmtId="0" fontId="52" fillId="0" borderId="396" applyNumberFormat="0" applyFill="0" applyAlignment="0" applyProtection="0"/>
    <xf numFmtId="49" fontId="21" fillId="0" borderId="397" applyNumberFormat="0" applyFont="0" applyFill="0" applyBorder="0" applyProtection="0">
      <alignment horizontal="left" vertical="center" indent="2"/>
    </xf>
    <xf numFmtId="0" fontId="21" fillId="0" borderId="400">
      <alignment horizontal="left" vertical="center" wrapText="1" indent="2"/>
    </xf>
    <xf numFmtId="4" fontId="21" fillId="0" borderId="397" applyFill="0" applyBorder="0" applyProtection="0">
      <alignment horizontal="right" vertical="center"/>
    </xf>
    <xf numFmtId="0" fontId="21" fillId="25" borderId="398">
      <alignment horizontal="left" vertical="center"/>
    </xf>
    <xf numFmtId="0" fontId="18" fillId="27" borderId="397">
      <alignment horizontal="right" vertical="center"/>
    </xf>
    <xf numFmtId="0" fontId="21" fillId="0" borderId="397" applyNumberFormat="0" applyFill="0" applyAlignment="0" applyProtection="0"/>
    <xf numFmtId="49" fontId="21" fillId="0" borderId="397" applyNumberFormat="0" applyFont="0" applyFill="0" applyBorder="0" applyProtection="0">
      <alignment horizontal="left" vertical="center" indent="2"/>
    </xf>
    <xf numFmtId="0" fontId="9" fillId="19" borderId="0" applyNumberFormat="0" applyBorder="0" applyAlignment="0" applyProtection="0"/>
    <xf numFmtId="4" fontId="21" fillId="0" borderId="397">
      <alignment horizontal="right" vertical="center"/>
    </xf>
    <xf numFmtId="0" fontId="27" fillId="52" borderId="394" applyNumberFormat="0" applyFont="0" applyAlignment="0" applyProtection="0"/>
    <xf numFmtId="0" fontId="21" fillId="0" borderId="397">
      <alignment horizontal="right" vertical="center"/>
    </xf>
    <xf numFmtId="0" fontId="18" fillId="27" borderId="397">
      <alignment horizontal="right" vertical="center"/>
    </xf>
    <xf numFmtId="4" fontId="18" fillId="27" borderId="397">
      <alignment horizontal="right" vertical="center"/>
    </xf>
    <xf numFmtId="0" fontId="21" fillId="27" borderId="400">
      <alignment horizontal="left" vertical="center" wrapText="1" indent="2"/>
    </xf>
    <xf numFmtId="0" fontId="1" fillId="9" borderId="0" applyNumberFormat="0" applyBorder="0" applyAlignment="0" applyProtection="0"/>
    <xf numFmtId="0" fontId="21" fillId="26" borderId="397"/>
    <xf numFmtId="4" fontId="21" fillId="0" borderId="397" applyFill="0" applyBorder="0" applyProtection="0">
      <alignment horizontal="right" vertical="center"/>
    </xf>
    <xf numFmtId="0" fontId="32" fillId="49" borderId="393" applyNumberFormat="0" applyAlignment="0" applyProtection="0"/>
    <xf numFmtId="0" fontId="52" fillId="0" borderId="396" applyNumberFormat="0" applyFill="0" applyAlignment="0" applyProtection="0"/>
    <xf numFmtId="49" fontId="20" fillId="0" borderId="397" applyNumberFormat="0" applyFill="0" applyBorder="0" applyProtection="0">
      <alignment horizontal="left" vertical="center"/>
    </xf>
    <xf numFmtId="0" fontId="1" fillId="14" borderId="0" applyNumberFormat="0" applyBorder="0" applyAlignment="0" applyProtection="0"/>
    <xf numFmtId="0" fontId="21" fillId="0" borderId="400">
      <alignment horizontal="left" vertical="center" wrapText="1" indent="2"/>
    </xf>
    <xf numFmtId="0" fontId="9" fillId="22" borderId="0" applyNumberFormat="0" applyBorder="0" applyAlignment="0" applyProtection="0"/>
    <xf numFmtId="0" fontId="1" fillId="12" borderId="0" applyNumberFormat="0" applyBorder="0" applyAlignment="0" applyProtection="0"/>
    <xf numFmtId="0" fontId="19" fillId="52" borderId="394" applyNumberFormat="0" applyFont="0" applyAlignment="0" applyProtection="0"/>
    <xf numFmtId="0" fontId="18" fillId="25" borderId="397">
      <alignment horizontal="right" vertical="center"/>
    </xf>
    <xf numFmtId="4" fontId="23" fillId="25" borderId="397">
      <alignment horizontal="right" vertical="center"/>
    </xf>
    <xf numFmtId="167" fontId="21" fillId="53" borderId="397" applyNumberFormat="0" applyFont="0" applyBorder="0" applyAlignment="0" applyProtection="0">
      <alignment horizontal="right" vertical="center"/>
    </xf>
    <xf numFmtId="0" fontId="19" fillId="52" borderId="394" applyNumberFormat="0" applyFont="0" applyAlignment="0" applyProtection="0"/>
    <xf numFmtId="0" fontId="45" fillId="36" borderId="393" applyNumberFormat="0" applyAlignment="0" applyProtection="0"/>
    <xf numFmtId="0" fontId="45" fillId="36" borderId="393" applyNumberFormat="0" applyAlignment="0" applyProtection="0"/>
    <xf numFmtId="0" fontId="52" fillId="0" borderId="396" applyNumberFormat="0" applyFill="0" applyAlignment="0" applyProtection="0"/>
    <xf numFmtId="49" fontId="20" fillId="0" borderId="397" applyNumberFormat="0" applyFill="0" applyBorder="0" applyProtection="0">
      <alignment horizontal="left" vertical="center"/>
    </xf>
    <xf numFmtId="0" fontId="18" fillId="27" borderId="398">
      <alignment horizontal="right" vertical="center"/>
    </xf>
    <xf numFmtId="0" fontId="21" fillId="0" borderId="397">
      <alignment horizontal="right" vertical="center"/>
    </xf>
    <xf numFmtId="0" fontId="37" fillId="0" borderId="396" applyNumberFormat="0" applyFill="0" applyAlignment="0" applyProtection="0"/>
    <xf numFmtId="0" fontId="19" fillId="52" borderId="394" applyNumberFormat="0" applyFont="0" applyAlignment="0" applyProtection="0"/>
    <xf numFmtId="0" fontId="52" fillId="0" borderId="396" applyNumberFormat="0" applyFill="0" applyAlignment="0" applyProtection="0"/>
    <xf numFmtId="0" fontId="33" fillId="49" borderId="393" applyNumberFormat="0" applyAlignment="0" applyProtection="0"/>
    <xf numFmtId="0" fontId="1" fillId="6" borderId="0" applyNumberFormat="0" applyBorder="0" applyAlignment="0" applyProtection="0"/>
    <xf numFmtId="167" fontId="21" fillId="53" borderId="397" applyNumberFormat="0" applyFont="0" applyBorder="0" applyAlignment="0" applyProtection="0">
      <alignment horizontal="right" vertical="center"/>
    </xf>
    <xf numFmtId="0" fontId="52" fillId="0" borderId="396" applyNumberFormat="0" applyFill="0" applyAlignment="0" applyProtection="0"/>
    <xf numFmtId="49" fontId="21" fillId="0" borderId="397" applyNumberFormat="0" applyFont="0" applyFill="0" applyBorder="0" applyProtection="0">
      <alignment horizontal="left" vertical="center" indent="2"/>
    </xf>
    <xf numFmtId="0" fontId="7" fillId="0" borderId="0" applyNumberFormat="0" applyFill="0" applyBorder="0" applyAlignment="0" applyProtection="0"/>
    <xf numFmtId="4" fontId="21" fillId="0" borderId="397">
      <alignment horizontal="right" vertical="center"/>
    </xf>
    <xf numFmtId="0" fontId="37" fillId="0" borderId="396" applyNumberFormat="0" applyFill="0" applyAlignment="0" applyProtection="0"/>
    <xf numFmtId="0" fontId="45" fillId="36" borderId="393" applyNumberFormat="0" applyAlignment="0" applyProtection="0"/>
    <xf numFmtId="0" fontId="9" fillId="13" borderId="0" applyNumberFormat="0" applyBorder="0" applyAlignment="0" applyProtection="0"/>
    <xf numFmtId="4" fontId="21" fillId="0" borderId="397" applyFill="0" applyBorder="0" applyProtection="0">
      <alignment horizontal="right" vertical="center"/>
    </xf>
    <xf numFmtId="0" fontId="21" fillId="25" borderId="398">
      <alignment horizontal="left" vertical="center"/>
    </xf>
    <xf numFmtId="0" fontId="36" fillId="36" borderId="393" applyNumberFormat="0" applyAlignment="0" applyProtection="0"/>
    <xf numFmtId="0" fontId="23" fillId="25" borderId="397">
      <alignment horizontal="right" vertical="center"/>
    </xf>
    <xf numFmtId="4" fontId="21" fillId="26" borderId="397"/>
    <xf numFmtId="0" fontId="21" fillId="27" borderId="400">
      <alignment horizontal="left" vertical="center" wrapText="1" indent="2"/>
    </xf>
    <xf numFmtId="49" fontId="21" fillId="0" borderId="397" applyNumberFormat="0" applyFont="0" applyFill="0" applyBorder="0" applyProtection="0">
      <alignment horizontal="left" vertical="center" indent="2"/>
    </xf>
    <xf numFmtId="0" fontId="45" fillId="36" borderId="393" applyNumberFormat="0" applyAlignment="0" applyProtection="0"/>
    <xf numFmtId="0" fontId="9" fillId="19" borderId="0" applyNumberFormat="0" applyBorder="0" applyAlignment="0" applyProtection="0"/>
    <xf numFmtId="0" fontId="1" fillId="17" borderId="0" applyNumberFormat="0" applyBorder="0" applyAlignment="0" applyProtection="0"/>
    <xf numFmtId="0" fontId="23" fillId="25" borderId="397">
      <alignment horizontal="right" vertical="center"/>
    </xf>
    <xf numFmtId="0" fontId="36" fillId="36" borderId="393" applyNumberFormat="0" applyAlignment="0" applyProtection="0"/>
    <xf numFmtId="167" fontId="21" fillId="53" borderId="397" applyNumberFormat="0" applyFont="0" applyBorder="0" applyAlignment="0" applyProtection="0">
      <alignment horizontal="right" vertical="center"/>
    </xf>
    <xf numFmtId="0" fontId="36" fillId="36" borderId="393" applyNumberFormat="0" applyAlignment="0" applyProtection="0"/>
    <xf numFmtId="4" fontId="21" fillId="0" borderId="397">
      <alignment horizontal="right" vertical="center"/>
    </xf>
    <xf numFmtId="49" fontId="21" fillId="0" borderId="397" applyNumberFormat="0" applyFont="0" applyFill="0" applyBorder="0" applyProtection="0">
      <alignment horizontal="left" vertical="center" indent="2"/>
    </xf>
    <xf numFmtId="167" fontId="21" fillId="53" borderId="397" applyNumberFormat="0" applyFont="0" applyBorder="0" applyAlignment="0" applyProtection="0">
      <alignment horizontal="right" vertical="center"/>
    </xf>
    <xf numFmtId="49" fontId="20" fillId="0" borderId="397" applyNumberFormat="0" applyFill="0" applyBorder="0" applyProtection="0">
      <alignment horizontal="left" vertical="center"/>
    </xf>
    <xf numFmtId="4" fontId="18" fillId="27" borderId="397">
      <alignment horizontal="right" vertical="center"/>
    </xf>
    <xf numFmtId="0" fontId="36" fillId="36" borderId="393" applyNumberFormat="0" applyAlignment="0" applyProtection="0"/>
    <xf numFmtId="0" fontId="33" fillId="49" borderId="393" applyNumberFormat="0" applyAlignment="0" applyProtection="0"/>
    <xf numFmtId="4" fontId="21" fillId="0" borderId="397">
      <alignment horizontal="right" vertical="center"/>
    </xf>
    <xf numFmtId="0" fontId="21" fillId="27" borderId="400">
      <alignment horizontal="left" vertical="center" wrapText="1" indent="2"/>
    </xf>
    <xf numFmtId="0" fontId="21" fillId="0" borderId="400">
      <alignment horizontal="left" vertical="center" wrapText="1" indent="2"/>
    </xf>
    <xf numFmtId="0" fontId="49" fillId="49" borderId="395" applyNumberFormat="0" applyAlignment="0" applyProtection="0"/>
    <xf numFmtId="0" fontId="45" fillId="36" borderId="393" applyNumberFormat="0" applyAlignment="0" applyProtection="0"/>
    <xf numFmtId="0" fontId="32" fillId="49" borderId="393" applyNumberFormat="0" applyAlignment="0" applyProtection="0"/>
    <xf numFmtId="0" fontId="30" fillId="49" borderId="395" applyNumberFormat="0" applyAlignment="0" applyProtection="0"/>
    <xf numFmtId="0" fontId="18" fillId="27" borderId="399">
      <alignment horizontal="right" vertical="center"/>
    </xf>
    <xf numFmtId="0" fontId="23" fillId="25" borderId="397">
      <alignment horizontal="right" vertical="center"/>
    </xf>
    <xf numFmtId="4" fontId="18" fillId="25" borderId="397">
      <alignment horizontal="right" vertical="center"/>
    </xf>
    <xf numFmtId="4" fontId="18" fillId="27" borderId="397">
      <alignment horizontal="right" vertical="center"/>
    </xf>
    <xf numFmtId="49" fontId="21" fillId="0" borderId="398" applyNumberFormat="0" applyFont="0" applyFill="0" applyBorder="0" applyProtection="0">
      <alignment horizontal="left" vertical="center" indent="5"/>
    </xf>
    <xf numFmtId="4" fontId="21" fillId="0" borderId="397" applyFill="0" applyBorder="0" applyProtection="0">
      <alignment horizontal="right" vertical="center"/>
    </xf>
    <xf numFmtId="4" fontId="18" fillId="25" borderId="397">
      <alignment horizontal="right" vertical="center"/>
    </xf>
    <xf numFmtId="0" fontId="45" fillId="36" borderId="393" applyNumberFormat="0" applyAlignment="0" applyProtection="0"/>
    <xf numFmtId="0" fontId="36" fillId="36" borderId="393" applyNumberFormat="0" applyAlignment="0" applyProtection="0"/>
    <xf numFmtId="0" fontId="32" fillId="49" borderId="393" applyNumberFormat="0" applyAlignment="0" applyProtection="0"/>
    <xf numFmtId="0" fontId="21" fillId="27" borderId="400">
      <alignment horizontal="left" vertical="center" wrapText="1" indent="2"/>
    </xf>
    <xf numFmtId="0" fontId="21" fillId="0" borderId="400">
      <alignment horizontal="left" vertical="center" wrapText="1" indent="2"/>
    </xf>
    <xf numFmtId="0" fontId="21" fillId="27" borderId="400">
      <alignment horizontal="left" vertical="center" wrapText="1" indent="2"/>
    </xf>
  </cellStyleXfs>
  <cellXfs count="84">
    <xf numFmtId="0" fontId="0" fillId="0" borderId="0" xfId="0"/>
    <xf numFmtId="0" fontId="0" fillId="0" borderId="0" xfId="0" applyAlignment="1">
      <alignment wrapText="1"/>
    </xf>
    <xf numFmtId="0" fontId="8" fillId="0" borderId="0" xfId="0" applyFont="1" applyAlignment="1">
      <alignment horizontal="center" vertical="center" wrapText="1"/>
    </xf>
    <xf numFmtId="0" fontId="0" fillId="0" borderId="4" xfId="0" applyBorder="1"/>
    <xf numFmtId="165" fontId="10" fillId="0" borderId="0" xfId="0" applyNumberFormat="1" applyFont="1"/>
    <xf numFmtId="165" fontId="0" fillId="0" borderId="0" xfId="0" applyNumberFormat="1"/>
    <xf numFmtId="0" fontId="0" fillId="0" borderId="8" xfId="0" applyBorder="1" applyAlignment="1">
      <alignment horizontal="left" wrapText="1"/>
    </xf>
    <xf numFmtId="4" fontId="15" fillId="0" borderId="0" xfId="0" applyNumberFormat="1" applyFont="1" applyAlignment="1">
      <alignment horizontal="right" vertical="center" wrapText="1"/>
    </xf>
    <xf numFmtId="0" fontId="0" fillId="0" borderId="4" xfId="0" applyBorder="1" applyAlignment="1">
      <alignment horizontal="left" wrapText="1"/>
    </xf>
    <xf numFmtId="1" fontId="0" fillId="0" borderId="0" xfId="0" applyNumberFormat="1"/>
    <xf numFmtId="0" fontId="0" fillId="24" borderId="4" xfId="0" applyFill="1" applyBorder="1"/>
    <xf numFmtId="0" fontId="10" fillId="0" borderId="0" xfId="0" applyFont="1"/>
    <xf numFmtId="0" fontId="8" fillId="0" borderId="0" xfId="0" applyFont="1"/>
    <xf numFmtId="168" fontId="0" fillId="0" borderId="0" xfId="2360" applyNumberFormat="1" applyFont="1" applyFill="1"/>
    <xf numFmtId="0" fontId="12" fillId="0" borderId="0" xfId="0" applyFont="1"/>
    <xf numFmtId="1" fontId="12" fillId="0" borderId="0" xfId="0" applyNumberFormat="1" applyFont="1"/>
    <xf numFmtId="2" fontId="12" fillId="0" borderId="0" xfId="0" applyNumberFormat="1" applyFont="1" applyAlignment="1">
      <alignment horizontal="right"/>
    </xf>
    <xf numFmtId="2" fontId="12" fillId="0" borderId="0" xfId="0" applyNumberFormat="1" applyFont="1"/>
    <xf numFmtId="165" fontId="12" fillId="0" borderId="0" xfId="0" applyNumberFormat="1" applyFont="1"/>
    <xf numFmtId="4" fontId="12" fillId="0" borderId="0" xfId="0" applyNumberFormat="1" applyFont="1" applyAlignment="1">
      <alignment horizontal="right" vertical="center" wrapText="1"/>
    </xf>
    <xf numFmtId="0" fontId="0" fillId="0" borderId="7" xfId="0" applyBorder="1" applyAlignment="1">
      <alignment horizontal="left" wrapText="1"/>
    </xf>
    <xf numFmtId="0" fontId="0" fillId="0" borderId="6" xfId="0" applyBorder="1" applyAlignment="1">
      <alignment horizontal="left" wrapText="1"/>
    </xf>
    <xf numFmtId="0" fontId="0" fillId="54" borderId="0" xfId="0" applyFill="1" applyAlignment="1">
      <alignment horizontal="left" wrapText="1"/>
    </xf>
    <xf numFmtId="0" fontId="8" fillId="54" borderId="17" xfId="0" applyFont="1" applyFill="1" applyBorder="1" applyAlignment="1">
      <alignment horizontal="left" vertical="top"/>
    </xf>
    <xf numFmtId="0" fontId="8" fillId="54" borderId="17" xfId="0" applyFont="1" applyFill="1" applyBorder="1" applyAlignment="1">
      <alignment wrapText="1"/>
    </xf>
    <xf numFmtId="0" fontId="8" fillId="54" borderId="17" xfId="0" applyFont="1" applyFill="1" applyBorder="1" applyAlignment="1">
      <alignment wrapText="1" shrinkToFit="1"/>
    </xf>
    <xf numFmtId="0" fontId="8" fillId="54" borderId="0" xfId="0" applyFont="1" applyFill="1" applyAlignment="1">
      <alignment horizontal="left"/>
    </xf>
    <xf numFmtId="164" fontId="12" fillId="0" borderId="0" xfId="2360" applyFont="1" applyFill="1"/>
    <xf numFmtId="168" fontId="12" fillId="0" borderId="0" xfId="2360" applyNumberFormat="1" applyFont="1" applyFill="1"/>
    <xf numFmtId="168" fontId="15" fillId="0" borderId="0" xfId="2360" applyNumberFormat="1" applyFont="1" applyFill="1" applyAlignment="1">
      <alignment horizontal="right" vertical="center" wrapText="1"/>
    </xf>
    <xf numFmtId="0" fontId="118" fillId="0" borderId="0" xfId="0" applyFont="1"/>
    <xf numFmtId="0" fontId="12" fillId="0" borderId="0" xfId="0" applyFont="1" applyAlignment="1">
      <alignment horizontal="right"/>
    </xf>
    <xf numFmtId="1" fontId="118" fillId="0" borderId="0" xfId="0" applyNumberFormat="1" applyFont="1"/>
    <xf numFmtId="164" fontId="0" fillId="0" borderId="0" xfId="2360" applyFont="1" applyFill="1"/>
    <xf numFmtId="168" fontId="15" fillId="0" borderId="0" xfId="0" applyNumberFormat="1" applyFont="1" applyAlignment="1">
      <alignment horizontal="right" vertical="center" wrapText="1"/>
    </xf>
    <xf numFmtId="0" fontId="119" fillId="0" borderId="0" xfId="0" applyFont="1" applyAlignment="1">
      <alignment horizontal="center" vertical="center" wrapText="1"/>
    </xf>
    <xf numFmtId="2" fontId="0" fillId="0" borderId="0" xfId="0" applyNumberFormat="1" applyAlignment="1">
      <alignment horizontal="left"/>
    </xf>
    <xf numFmtId="2" fontId="0" fillId="0" borderId="0" xfId="23322" applyNumberFormat="1" applyFont="1" applyFill="1" applyAlignment="1">
      <alignment horizontal="left"/>
    </xf>
    <xf numFmtId="2" fontId="8" fillId="0" borderId="0" xfId="0" applyNumberFormat="1" applyFont="1" applyAlignment="1">
      <alignment horizontal="left"/>
    </xf>
    <xf numFmtId="3" fontId="0" fillId="0" borderId="0" xfId="0" applyNumberFormat="1" applyAlignment="1">
      <alignment horizontal="left"/>
    </xf>
    <xf numFmtId="183" fontId="8" fillId="0" borderId="0" xfId="0" applyNumberFormat="1" applyFont="1" applyAlignment="1">
      <alignment horizontal="left"/>
    </xf>
    <xf numFmtId="0" fontId="8" fillId="0" borderId="0" xfId="0" applyFont="1" applyAlignment="1">
      <alignment horizontal="left"/>
    </xf>
    <xf numFmtId="0" fontId="121" fillId="0" borderId="0" xfId="0" applyFont="1"/>
    <xf numFmtId="0" fontId="0" fillId="0" borderId="7" xfId="0" applyBorder="1" applyAlignment="1">
      <alignment wrapText="1"/>
    </xf>
    <xf numFmtId="0" fontId="0" fillId="0" borderId="6" xfId="0" applyBorder="1" applyAlignment="1">
      <alignment wrapText="1"/>
    </xf>
    <xf numFmtId="168" fontId="0" fillId="0" borderId="0" xfId="0" applyNumberFormat="1"/>
    <xf numFmtId="10" fontId="0" fillId="0" borderId="0" xfId="23322" applyNumberFormat="1" applyFont="1"/>
    <xf numFmtId="0" fontId="75" fillId="0" borderId="4" xfId="0" applyFont="1" applyBorder="1" applyAlignment="1">
      <alignment horizontal="left"/>
    </xf>
    <xf numFmtId="2" fontId="12" fillId="0" borderId="0" xfId="23322" applyNumberFormat="1" applyFont="1" applyFill="1" applyAlignment="1">
      <alignment horizontal="left"/>
    </xf>
    <xf numFmtId="165" fontId="12" fillId="0" borderId="0" xfId="0" applyNumberFormat="1" applyFont="1" applyAlignment="1">
      <alignment horizontal="right"/>
    </xf>
    <xf numFmtId="168" fontId="12" fillId="0" borderId="0" xfId="2360" applyNumberFormat="1" applyFont="1" applyFill="1" applyAlignment="1">
      <alignment horizontal="right"/>
    </xf>
    <xf numFmtId="0" fontId="1" fillId="0" borderId="0" xfId="0" applyFont="1" applyAlignment="1">
      <alignment horizontal="right"/>
    </xf>
    <xf numFmtId="1" fontId="12" fillId="0" borderId="0" xfId="0" applyNumberFormat="1" applyFont="1" applyAlignment="1">
      <alignment horizontal="right"/>
    </xf>
    <xf numFmtId="0" fontId="12" fillId="0" borderId="0" xfId="0" applyFont="1" applyAlignment="1">
      <alignment horizontal="left"/>
    </xf>
    <xf numFmtId="0" fontId="0" fillId="0" borderId="0" xfId="0" applyAlignment="1">
      <alignment horizontal="left"/>
    </xf>
    <xf numFmtId="165" fontId="12" fillId="0" borderId="0" xfId="0" applyNumberFormat="1" applyFont="1" applyAlignment="1">
      <alignment horizontal="left"/>
    </xf>
    <xf numFmtId="4" fontId="12" fillId="0" borderId="0" xfId="0" applyNumberFormat="1" applyFont="1" applyAlignment="1">
      <alignment horizontal="right"/>
    </xf>
    <xf numFmtId="164" fontId="12" fillId="0" borderId="0" xfId="2360" applyFont="1" applyAlignment="1">
      <alignment horizontal="right"/>
    </xf>
    <xf numFmtId="164" fontId="12" fillId="0" borderId="0" xfId="2360" quotePrefix="1" applyFont="1" applyAlignment="1">
      <alignment horizontal="right"/>
    </xf>
    <xf numFmtId="164" fontId="12" fillId="0" borderId="0" xfId="2360" applyFont="1" applyFill="1" applyAlignment="1">
      <alignment horizontal="right"/>
    </xf>
    <xf numFmtId="164" fontId="12" fillId="0" borderId="0" xfId="2360" quotePrefix="1" applyFont="1" applyFill="1" applyAlignment="1">
      <alignment horizontal="right"/>
    </xf>
    <xf numFmtId="164" fontId="12" fillId="0" borderId="0" xfId="2360" applyFont="1" applyAlignment="1">
      <alignment horizontal="right" vertical="center"/>
    </xf>
    <xf numFmtId="0" fontId="115" fillId="0" borderId="4" xfId="0" applyFont="1" applyBorder="1" applyAlignment="1">
      <alignment horizontal="left" wrapText="1"/>
    </xf>
    <xf numFmtId="0" fontId="115" fillId="0" borderId="4" xfId="0" applyFont="1" applyBorder="1" applyAlignment="1">
      <alignment horizontal="left"/>
    </xf>
    <xf numFmtId="0" fontId="12" fillId="0" borderId="4" xfId="0" applyFont="1" applyBorder="1" applyAlignment="1">
      <alignment horizontal="left" vertical="top" wrapText="1"/>
    </xf>
    <xf numFmtId="0" fontId="10" fillId="0" borderId="0" xfId="0" applyFont="1" applyAlignment="1">
      <alignment horizontal="left" wrapText="1"/>
    </xf>
    <xf numFmtId="0" fontId="0" fillId="0" borderId="7" xfId="0" applyBorder="1" applyAlignment="1">
      <alignment horizontal="left" wrapText="1"/>
    </xf>
    <xf numFmtId="0" fontId="0" fillId="0" borderId="6" xfId="0" applyBorder="1" applyAlignment="1">
      <alignment horizontal="left" wrapText="1"/>
    </xf>
    <xf numFmtId="0" fontId="0" fillId="0" borderId="5" xfId="0" applyBorder="1" applyAlignment="1">
      <alignment horizontal="left" wrapText="1"/>
    </xf>
    <xf numFmtId="0" fontId="11" fillId="0" borderId="4" xfId="0" applyFont="1" applyBorder="1" applyAlignment="1">
      <alignment horizontal="center"/>
    </xf>
    <xf numFmtId="0" fontId="0" fillId="23" borderId="7" xfId="0" applyFill="1" applyBorder="1" applyAlignment="1">
      <alignment horizontal="left"/>
    </xf>
    <xf numFmtId="0" fontId="0" fillId="23" borderId="6" xfId="0" applyFill="1" applyBorder="1" applyAlignment="1">
      <alignment horizontal="left"/>
    </xf>
    <xf numFmtId="0" fontId="0" fillId="23" borderId="5" xfId="0" applyFill="1" applyBorder="1" applyAlignment="1">
      <alignment horizontal="left"/>
    </xf>
    <xf numFmtId="0" fontId="0" fillId="0" borderId="4" xfId="0" applyBorder="1" applyAlignment="1">
      <alignment horizontal="left" wrapText="1"/>
    </xf>
    <xf numFmtId="0" fontId="0" fillId="23" borderId="4" xfId="0" applyFill="1" applyBorder="1" applyAlignment="1">
      <alignment horizontal="left"/>
    </xf>
    <xf numFmtId="0" fontId="12" fillId="0" borderId="7" xfId="0" applyFont="1" applyBorder="1" applyAlignment="1">
      <alignment horizontal="left" wrapText="1"/>
    </xf>
    <xf numFmtId="0" fontId="12" fillId="0" borderId="6" xfId="0" applyFont="1" applyBorder="1" applyAlignment="1">
      <alignment horizontal="left" wrapText="1"/>
    </xf>
    <xf numFmtId="0" fontId="8" fillId="0" borderId="4" xfId="0" applyFont="1" applyBorder="1" applyAlignment="1">
      <alignment horizontal="left" wrapText="1"/>
    </xf>
    <xf numFmtId="0" fontId="8" fillId="0" borderId="7" xfId="0" applyFont="1" applyBorder="1" applyAlignment="1">
      <alignment horizontal="left" wrapText="1"/>
    </xf>
    <xf numFmtId="0" fontId="8" fillId="0" borderId="6" xfId="0" applyFont="1" applyBorder="1" applyAlignment="1">
      <alignment horizontal="left" wrapText="1"/>
    </xf>
    <xf numFmtId="0" fontId="0" fillId="0" borderId="7" xfId="0" applyBorder="1" applyAlignment="1">
      <alignment horizontal="left"/>
    </xf>
    <xf numFmtId="0" fontId="0" fillId="0" borderId="6" xfId="0" applyBorder="1" applyAlignment="1">
      <alignment horizontal="left"/>
    </xf>
    <xf numFmtId="0" fontId="8" fillId="0" borderId="5" xfId="0" applyFont="1" applyBorder="1" applyAlignment="1">
      <alignment horizontal="left" wrapText="1"/>
    </xf>
    <xf numFmtId="164" fontId="12" fillId="0" borderId="0" xfId="2360" applyFont="1" applyFill="1" applyBorder="1"/>
  </cellXfs>
  <cellStyles count="43722">
    <cellStyle name="          _x000d__x000a_386grabber=VGA.3GR_x000d__x000a_" xfId="10254" xr:uid="{B966ACEF-851D-4692-9F02-F205CA33039C}"/>
    <cellStyle name="???????????" xfId="64" xr:uid="{00000000-0005-0000-0000-000000000000}"/>
    <cellStyle name="???????_2++" xfId="65" xr:uid="{00000000-0005-0000-0000-000001000000}"/>
    <cellStyle name="_x0010_“+ˆÉ•?pý¤" xfId="1397" xr:uid="{00000000-0005-0000-0000-000002000000}"/>
    <cellStyle name="=C:\WINNT\SYSTEM32\COMMAND.COM" xfId="10287" xr:uid="{CDF14F3A-56B2-4DA3-9DCB-9EB8A384EF9C}"/>
    <cellStyle name="20 % - Akzent1" xfId="4989" hidden="1" xr:uid="{00000000-0005-0000-0000-000012000000}"/>
    <cellStyle name="20 % - Akzent1" xfId="5637" hidden="1" xr:uid="{00000000-0005-0000-0000-00001B000000}"/>
    <cellStyle name="20 % - Akzent1" xfId="3339" hidden="1" xr:uid="{00000000-0005-0000-0000-00000B000000}"/>
    <cellStyle name="20 % - Akzent1" xfId="952" hidden="1" xr:uid="{00000000-0005-0000-0000-000004000000}"/>
    <cellStyle name="20 % - Akzent1" xfId="6943" hidden="1" xr:uid="{00000000-0005-0000-0000-00001E000000}"/>
    <cellStyle name="20 % - Akzent1" xfId="4705" hidden="1" xr:uid="{00000000-0005-0000-0000-000011000000}"/>
    <cellStyle name="20 % - Akzent1" xfId="3370" hidden="1" xr:uid="{00000000-0005-0000-0000-00000C000000}"/>
    <cellStyle name="20 % - Akzent1" xfId="7198" hidden="1" xr:uid="{00000000-0005-0000-0000-000021000000}"/>
    <cellStyle name="20 % - Akzent1" xfId="6370" hidden="1" xr:uid="{00000000-0005-0000-0000-000017000000}"/>
    <cellStyle name="20 % - Akzent1" xfId="6885" hidden="1" xr:uid="{00000000-0005-0000-0000-00001C000000}"/>
    <cellStyle name="20 % - Akzent1" xfId="2419" hidden="1" xr:uid="{00000000-0005-0000-0000-000009000000}"/>
    <cellStyle name="20 % - Akzent1" xfId="5758" hidden="1" xr:uid="{00000000-0005-0000-0000-00001D000000}"/>
    <cellStyle name="20 % - Akzent1" xfId="1459" hidden="1" xr:uid="{00000000-0005-0000-0000-000006000000}"/>
    <cellStyle name="20 % - Akzent1" xfId="5657" hidden="1" xr:uid="{00000000-0005-0000-0000-000015000000}"/>
    <cellStyle name="20 % - Akzent1" xfId="7176" hidden="1" xr:uid="{00000000-0005-0000-0000-000020000000}"/>
    <cellStyle name="20 % - Akzent1" xfId="4430" hidden="1" xr:uid="{00000000-0005-0000-0000-00000F000000}"/>
    <cellStyle name="20 % - Akzent1" xfId="6035" hidden="1" xr:uid="{00000000-0005-0000-0000-000019000000}"/>
    <cellStyle name="20 % - Akzent1" xfId="6486" hidden="1" xr:uid="{00000000-0005-0000-0000-00001A000000}"/>
    <cellStyle name="20 % - Akzent1" xfId="82" hidden="1" xr:uid="{00000000-0005-0000-0000-000003000000}"/>
    <cellStyle name="20 % - Akzent1" xfId="6320" hidden="1" xr:uid="{00000000-0005-0000-0000-000016000000}"/>
    <cellStyle name="20 % - Akzent1" xfId="4437" hidden="1" xr:uid="{00000000-0005-0000-0000-000014000000}"/>
    <cellStyle name="20 % - Akzent1" xfId="1618" hidden="1" xr:uid="{00000000-0005-0000-0000-000007000000}"/>
    <cellStyle name="20 % - Akzent1" xfId="2653" hidden="1" xr:uid="{00000000-0005-0000-0000-00000A000000}"/>
    <cellStyle name="20 % - Akzent1" xfId="4177" hidden="1" xr:uid="{00000000-0005-0000-0000-00000E000000}"/>
    <cellStyle name="20 % - Akzent1" xfId="5381" hidden="1" xr:uid="{00000000-0005-0000-0000-000013000000}"/>
    <cellStyle name="20 % - Akzent1" xfId="4868" hidden="1" xr:uid="{00000000-0005-0000-0000-000010000000}"/>
    <cellStyle name="20 % - Akzent1" xfId="2150" hidden="1" xr:uid="{00000000-0005-0000-0000-000008000000}"/>
    <cellStyle name="20 % - Akzent1" xfId="5918" hidden="1" xr:uid="{00000000-0005-0000-0000-00001F000000}"/>
    <cellStyle name="20 % - Akzent1" xfId="2579" hidden="1" xr:uid="{00000000-0005-0000-0000-00000D000000}"/>
    <cellStyle name="20 % - Akzent1" xfId="1177" hidden="1" xr:uid="{00000000-0005-0000-0000-000005000000}"/>
    <cellStyle name="20 % - Akzent1" xfId="6443" hidden="1" xr:uid="{00000000-0005-0000-0000-000018000000}"/>
    <cellStyle name="20 % - Akzent1" xfId="7656" hidden="1" xr:uid="{4403861E-EA48-4AFC-9D26-7986D4DF5640}"/>
    <cellStyle name="20 % - Akzent1" xfId="7727" hidden="1" xr:uid="{527CE2BD-3492-442F-B755-07B672CCFDF8}"/>
    <cellStyle name="20 % - Akzent1" xfId="7692" hidden="1" xr:uid="{C52ADA12-6516-4F09-81DF-908D44AF788D}"/>
    <cellStyle name="20 % - Akzent1" xfId="8677" hidden="1" xr:uid="{24E11201-E715-4A35-B7FC-21A7E0CC1DF3}"/>
    <cellStyle name="20 % - Akzent1" xfId="9117" hidden="1" xr:uid="{94537197-1D0E-4AD3-9D34-D8EBCBCA19ED}"/>
    <cellStyle name="20 % - Akzent1" xfId="9804" hidden="1" xr:uid="{9317869B-BECF-479C-93AF-9F8265F7FE99}"/>
    <cellStyle name="20 % - Akzent1" xfId="9830" hidden="1" xr:uid="{9501854F-F789-4041-9FBF-7E0B3A2B67B7}"/>
    <cellStyle name="20 % - Akzent1" xfId="9558" hidden="1" xr:uid="{8FD48D82-1828-4115-83D7-F9A3EF594CEF}"/>
    <cellStyle name="20 % - Akzent1" xfId="11835" hidden="1" xr:uid="{C99BCFC8-0DEB-4ED6-9E58-E67525A2D6E1}"/>
    <cellStyle name="20 % - Akzent1" xfId="12098" hidden="1" xr:uid="{CAFA53F4-0239-4515-B7A4-1852EB7AA995}"/>
    <cellStyle name="20 % - Akzent1" xfId="11976" hidden="1" xr:uid="{2BF4A1FC-CE3F-4FB0-BAFC-772B89ED16A0}"/>
    <cellStyle name="20 % - Akzent1" xfId="12201" hidden="1" xr:uid="{BA3D2C28-1A8E-41CE-B3FE-3CC79180EAE0}"/>
    <cellStyle name="20 % - Akzent1" xfId="12755" hidden="1" xr:uid="{1AB6F1D0-7229-4D9E-A53D-48EE3C269178}"/>
    <cellStyle name="20 % - Akzent1" xfId="11969" hidden="1" xr:uid="{DEA58343-2B0D-43A7-B1AE-95B8ECCCB661}"/>
    <cellStyle name="20 % - Akzent1" xfId="13529" hidden="1" xr:uid="{C4446187-1F3C-400B-907E-01786BBCB9E1}"/>
    <cellStyle name="20 % - Akzent1" xfId="13439" hidden="1" xr:uid="{6D0299F0-D8C4-4E90-8EEE-3C7620CA6DF2}"/>
    <cellStyle name="20 % - Akzent1" xfId="13737" hidden="1" xr:uid="{249D06D0-AF39-4A5A-A8E9-0435C0725240}"/>
    <cellStyle name="20 % - Akzent1" xfId="13603" hidden="1" xr:uid="{FB12C945-D1FD-48FE-816C-F9C8DB83A6CD}"/>
    <cellStyle name="20 % - Akzent1" xfId="13476" hidden="1" xr:uid="{75624672-1EEC-4ADC-A80A-AA82ED25FB33}"/>
    <cellStyle name="20 % - Akzent1" xfId="13217" hidden="1" xr:uid="{91436164-8360-4152-A947-BFA46691C8C9}"/>
    <cellStyle name="20 % - Akzent1" xfId="13761" hidden="1" xr:uid="{C80D4C2A-C27C-454C-A8EC-A5A3C34CD6DC}"/>
    <cellStyle name="20 % - Akzent1" xfId="14521" hidden="1" xr:uid="{E5B1275D-25D9-442F-86BB-E50EE564AAF3}"/>
    <cellStyle name="20 % - Akzent1" xfId="14339" hidden="1" xr:uid="{AD6DB37B-6B3F-4C36-8420-72E9FCCCFEA0}"/>
    <cellStyle name="20 % - Akzent1" xfId="14367" hidden="1" xr:uid="{D3EB15EC-1036-4A6C-9E92-5A00776603DA}"/>
    <cellStyle name="20 % - Akzent1" xfId="14920" hidden="1" xr:uid="{4DFA5DBE-027C-4A82-9B1B-83D0185715B3}"/>
    <cellStyle name="20 % - Akzent1" xfId="13458" hidden="1" xr:uid="{EEC89A11-87DE-457D-BE0B-8468A91F6CC6}"/>
    <cellStyle name="20 % - Akzent1" xfId="15043" hidden="1" xr:uid="{E1394764-F023-47AD-B705-9EE3DAD3AAF2}"/>
    <cellStyle name="20 % - Akzent1" xfId="14677" hidden="1" xr:uid="{EF23932B-2690-4502-B6BB-7548B1642E93}"/>
    <cellStyle name="20 % - Akzent1" xfId="15542" hidden="1" xr:uid="{5C6E08D6-0700-43B8-B59F-2E95B325810A}"/>
    <cellStyle name="20 % - Akzent1" xfId="14416" hidden="1" xr:uid="{86615956-DAED-425A-8E72-45C6F9F0534B}"/>
    <cellStyle name="20 % - Akzent1" xfId="16185" hidden="1" xr:uid="{376C383B-CE32-4C79-9D55-13C5F1F0FD40}"/>
    <cellStyle name="20 % - Akzent1" xfId="16250" hidden="1" xr:uid="{9E263796-E189-4FAA-A4D3-67BAAE44FC2D}"/>
    <cellStyle name="20 % - Akzent1" xfId="16697" hidden="1" xr:uid="{AF50CBE7-3868-4AEF-B182-0B5EC5AA0F64}"/>
    <cellStyle name="20 % - Akzent1" xfId="16877" hidden="1" xr:uid="{DF8657D4-8F5C-4916-AE90-67318EC87900}"/>
    <cellStyle name="20 % - Akzent1" xfId="17471" hidden="1" xr:uid="{4A351BA6-F4F2-4189-AC39-9688C81EFE71}"/>
    <cellStyle name="20 % - Akzent1" xfId="17680" hidden="1" xr:uid="{4E0CAFB2-285B-4234-A96C-B60ECDDB6EF6}"/>
    <cellStyle name="20 % - Akzent1" xfId="16655" hidden="1" xr:uid="{CB5888F3-954A-4195-971A-0B3EEA82F1FD}"/>
    <cellStyle name="20 % - Akzent1" xfId="17414" hidden="1" xr:uid="{759C8504-0A72-42E0-9F15-783995E69377}"/>
    <cellStyle name="20 % - Akzent1" xfId="17772" hidden="1" xr:uid="{279757C3-4152-4981-B6C0-CAFDC82077F4}"/>
    <cellStyle name="20 % - Akzent1" xfId="18578" hidden="1" xr:uid="{85FD2C86-87D1-4F0C-8A75-B98B3694F32D}"/>
    <cellStyle name="20 % - Akzent1" xfId="18800" hidden="1" xr:uid="{36BA24AA-62AB-4F83-AFA1-E6910536D13D}"/>
    <cellStyle name="20 % - Akzent1" xfId="19457" hidden="1" xr:uid="{5C426BEA-42FF-4050-8672-7817B7E79805}"/>
    <cellStyle name="20 % - Akzent1" xfId="19705" hidden="1" xr:uid="{1ECDC990-6282-4B8C-ADB2-0B8D51781B77}"/>
    <cellStyle name="20 % - Akzent1" xfId="19730" hidden="1" xr:uid="{1692BCA0-58B2-4FE0-B4E2-0DFF387E9FCF}"/>
    <cellStyle name="20 % - Akzent1" xfId="19577" hidden="1" xr:uid="{FCC9FE2E-8DE7-4481-92CD-09CF643BAD79}"/>
    <cellStyle name="20 % - Akzent1" xfId="20247" hidden="1" xr:uid="{65CE0566-BAB5-43E2-98B7-2BB785515DC3}"/>
    <cellStyle name="20 % - Akzent1" xfId="20673" hidden="1" xr:uid="{F2E4E839-F4D0-4ED8-BC07-3C205890EF3D}"/>
    <cellStyle name="20 % - Akzent1" xfId="20844" hidden="1" xr:uid="{E3C4B5E8-2E44-480F-ADB2-08BFD5F3CAD8}"/>
    <cellStyle name="20 % - Akzent1" xfId="19695" hidden="1" xr:uid="{749927EE-6D8A-48FC-8010-68D1F016DCE4}"/>
    <cellStyle name="20 % - Akzent1" xfId="19797" hidden="1" xr:uid="{F0EB2692-CD10-48E9-ABCD-92E55CFF4A5A}"/>
    <cellStyle name="20 % - Akzent1" xfId="20903" hidden="1" xr:uid="{051B23A6-F94D-4452-BAAE-054A95DD7831}"/>
    <cellStyle name="20 % - Akzent1" xfId="20226" hidden="1" xr:uid="{D6031B6F-30E4-4D60-A8C4-200AA813A2C0}"/>
    <cellStyle name="20 % - Akzent1" xfId="21011" hidden="1" xr:uid="{7D44C6CB-E414-429E-BC5E-A47E84CABA73}"/>
    <cellStyle name="20 % - Akzent1" xfId="21245" hidden="1" xr:uid="{D18AFCB9-1CC4-464E-80BA-09C1255E1C23}"/>
    <cellStyle name="20 % - Akzent1" xfId="21926" hidden="1" xr:uid="{35415C05-EF92-4812-9E01-1E0F159B98DB}"/>
    <cellStyle name="20 % - Akzent1" xfId="22224" hidden="1" xr:uid="{75AA630C-287C-4806-9EC2-3C13582353E3}"/>
    <cellStyle name="20 % - Akzent1" xfId="20954" hidden="1" xr:uid="{578D778D-6090-4060-8E82-BC58DC1D7368}"/>
    <cellStyle name="20 % - Akzent1" xfId="21844" hidden="1" xr:uid="{1737342C-DEE0-4CFA-8B1D-3164296D695D}"/>
    <cellStyle name="20 % - Akzent1" xfId="22538" hidden="1" xr:uid="{1A41EE8D-15ED-4D40-A9FF-6ABC37BA8C25}"/>
    <cellStyle name="20 % - Akzent1" xfId="21937" hidden="1" xr:uid="{8CCFA8B2-3E93-4E9C-A271-DD05725F29E2}"/>
    <cellStyle name="20 % - Akzent1" xfId="22804" hidden="1" xr:uid="{435B635A-C0E6-41C6-9ADD-8FE7A5F9B01F}"/>
    <cellStyle name="20 % - Akzent1" xfId="22405" hidden="1" xr:uid="{435CE111-4102-4C69-8B0C-75DD17F3BF97}"/>
    <cellStyle name="20 % - Akzent1" xfId="23111" hidden="1" xr:uid="{ADA3616B-33CF-4985-9567-5BFFB3E5283F}"/>
    <cellStyle name="20 % - Akzent1" xfId="23106" hidden="1" xr:uid="{B3707A85-2468-4B49-98EB-D0484FE7D3A0}"/>
    <cellStyle name="20 % - Akzent1" xfId="27342" hidden="1" xr:uid="{8FCD79D9-C570-4D1E-A870-57F653899F70}"/>
    <cellStyle name="20 % - Akzent1" xfId="27971" hidden="1" xr:uid="{2D778EB3-5F6A-45A8-8F74-7B46B14EAFD2}"/>
    <cellStyle name="20 % - Akzent1" xfId="25705" hidden="1" xr:uid="{9DBCEBC3-6566-43E4-9CC3-46007E7CE65D}"/>
    <cellStyle name="20 % - Akzent1" xfId="23389" hidden="1" xr:uid="{78551365-26E6-446B-B996-44184F9BA388}"/>
    <cellStyle name="20 % - Akzent1" xfId="29240" hidden="1" xr:uid="{F12CB634-3FD3-4CC7-BA86-0E4351D99390}"/>
    <cellStyle name="20 % - Akzent1" xfId="27058" hidden="1" xr:uid="{A5210770-8853-46CB-A675-37D3E99BDC81}"/>
    <cellStyle name="20 % - Akzent1" xfId="25735" hidden="1" xr:uid="{1737B418-2D52-4B32-BCA9-9361E9D01F24}"/>
    <cellStyle name="20 % - Akzent1" xfId="29495" hidden="1" xr:uid="{9AEA2554-ACD9-4971-9CEF-B716EC6CECF2}"/>
    <cellStyle name="20 % - Akzent1" xfId="28667" hidden="1" xr:uid="{B854CBA1-183C-4B90-AF59-EF862F3963FA}"/>
    <cellStyle name="20 % - Akzent1" xfId="29182" hidden="1" xr:uid="{4563F568-1CBD-4C93-AD20-C9C12A38DA41}"/>
    <cellStyle name="20 % - Akzent1" xfId="24786" hidden="1" xr:uid="{EC0862B3-CC97-4B43-B3D7-57E9C8A65244}"/>
    <cellStyle name="20 % - Akzent1" xfId="28076" hidden="1" xr:uid="{FFB791D6-2A16-4708-9FB5-1CFED1E60B6B}"/>
    <cellStyle name="20 % - Akzent1" xfId="23847" hidden="1" xr:uid="{9F66D472-3C9A-4EEF-AC09-A1A75A214348}"/>
    <cellStyle name="20 % - Akzent1" xfId="27990" hidden="1" xr:uid="{14DD0034-D0FC-4648-B7DD-756B386C0C7C}"/>
    <cellStyle name="20 % - Akzent1" xfId="29473" hidden="1" xr:uid="{0B587214-5B6B-46B7-BBC3-EB88E92ACD73}"/>
    <cellStyle name="20 % - Akzent1" xfId="26783" hidden="1" xr:uid="{9D8FDB1A-2BD8-447B-B14F-4B10A0202233}"/>
    <cellStyle name="20 % - Akzent1" xfId="28332" hidden="1" xr:uid="{B2EF9BFA-EF53-4C43-8ACA-6E068A13A2BB}"/>
    <cellStyle name="20 % - Akzent1" xfId="28783" hidden="1" xr:uid="{9CCA5705-68CA-4C18-B593-6C30376E466B}"/>
    <cellStyle name="20 % - Akzent1" xfId="23334" hidden="1" xr:uid="{E0CCD015-1198-45BD-A11D-F29BFAFCBB22}"/>
    <cellStyle name="20 % - Akzent1" xfId="28617" hidden="1" xr:uid="{00617FD1-7D2C-4B73-8892-F5DD9BC33771}"/>
    <cellStyle name="20 % - Akzent1" xfId="26790" hidden="1" xr:uid="{5B6BC2FC-BB49-47AC-8842-DCE25252AA53}"/>
    <cellStyle name="20 % - Akzent1" xfId="24003" hidden="1" xr:uid="{013EB196-29A6-4DB9-8321-BF02AC53DED2}"/>
    <cellStyle name="20 % - Akzent1" xfId="25020" hidden="1" xr:uid="{64A4BB5A-B8AC-44BF-A2FB-025791E11F35}"/>
    <cellStyle name="20 % - Akzent1" xfId="26538" hidden="1" xr:uid="{3669074E-CBD3-417B-AA42-A4E318A70DD7}"/>
    <cellStyle name="20 % - Akzent1" xfId="27734" hidden="1" xr:uid="{13DA3083-0FC1-4F3D-A7A3-51A86F3C2193}"/>
    <cellStyle name="20 % - Akzent1" xfId="27221" hidden="1" xr:uid="{5DB1857A-9AED-47EB-8C67-A0F25A87B01B}"/>
    <cellStyle name="20 % - Akzent1" xfId="24531" hidden="1" xr:uid="{F97B3BBB-5AAA-4413-90E3-E8FA79020284}"/>
    <cellStyle name="20 % - Akzent1" xfId="28232" hidden="1" xr:uid="{531BE3F7-310A-4C8A-9E7A-6CB78A545C9E}"/>
    <cellStyle name="20 % - Akzent1" xfId="24946" hidden="1" xr:uid="{A96A1389-B5D2-4A27-995B-B02059C554AF}"/>
    <cellStyle name="20 % - Akzent1" xfId="23614" hidden="1" xr:uid="{A580CBB3-3B48-45F4-AD6B-D915D60EAF53}"/>
    <cellStyle name="20 % - Akzent1" xfId="28740" hidden="1" xr:uid="{AB4222E9-B352-49CA-8339-3A99A0464B11}"/>
    <cellStyle name="20 % - Akzent1" xfId="29944" hidden="1" xr:uid="{C00CD0CE-9D59-4A07-94E5-44AE3B24E429}"/>
    <cellStyle name="20 % - Akzent1" xfId="30013" hidden="1" xr:uid="{B6D8A4C9-212D-42C3-879F-63FA39F25015}"/>
    <cellStyle name="20 % - Akzent1" xfId="29978" hidden="1" xr:uid="{49E0518B-F30A-41ED-9FDE-332FA19EDA4C}"/>
    <cellStyle name="20 % - Akzent1" xfId="30933" hidden="1" xr:uid="{1C2F5008-DDE8-42D6-B7E3-763E8008F7A6}"/>
    <cellStyle name="20 % - Akzent1" xfId="31262" hidden="1" xr:uid="{53D3FD08-2FDF-49CA-94EE-86B9EB7D65D5}"/>
    <cellStyle name="20 % - Akzent1" xfId="31853" hidden="1" xr:uid="{C7C05229-3816-4B90-B463-12C03D9BC71B}"/>
    <cellStyle name="20 % - Akzent1" xfId="31877" hidden="1" xr:uid="{BB8875DC-D5A6-40CA-B291-886B4D4C60EE}"/>
    <cellStyle name="20 % - Akzent1" xfId="31682" hidden="1" xr:uid="{96C04AC1-54BE-4C68-B603-9E7F8C25B3E0}"/>
    <cellStyle name="20 % - Akzent1" xfId="32402" hidden="1" xr:uid="{9A4BBE03-BDF3-4A5A-8E44-42EB1B6F9C95}"/>
    <cellStyle name="20 % - Akzent1" xfId="32663" hidden="1" xr:uid="{54CB6E07-0416-4BCF-AE8A-2A090EC0374C}"/>
    <cellStyle name="20 % - Akzent1" xfId="32541" hidden="1" xr:uid="{A1E8F89D-7010-43C7-BD39-D4BDD2B1B03E}"/>
    <cellStyle name="20 % - Akzent1" xfId="32766" hidden="1" xr:uid="{73D4B771-2122-4AFA-AE23-2BEC31769626}"/>
    <cellStyle name="20 % - Akzent1" xfId="33320" hidden="1" xr:uid="{55B91767-EB1A-49F3-BD2A-478711C4EB86}"/>
    <cellStyle name="20 % - Akzent1" xfId="32534" hidden="1" xr:uid="{B251ADAB-AB72-480F-A91D-205A82C2713B}"/>
    <cellStyle name="20 % - Akzent1" xfId="34093" hidden="1" xr:uid="{6FD1E2ED-8289-4B8B-AAFB-85B4E3645A03}"/>
    <cellStyle name="20 % - Akzent1" xfId="34003" hidden="1" xr:uid="{A28F8B3A-B4DE-4BE6-880C-81E86C061E7A}"/>
    <cellStyle name="20 % - Akzent1" xfId="34301" hidden="1" xr:uid="{A060A328-1D44-41BD-9629-033CE08F5B18}"/>
    <cellStyle name="20 % - Akzent1" xfId="34167" hidden="1" xr:uid="{8FA056FE-6091-4C56-9C87-FC86DCC6EFC5}"/>
    <cellStyle name="20 % - Akzent1" xfId="34040" hidden="1" xr:uid="{09D394D2-AD4A-4859-9B19-B83BD4AC373D}"/>
    <cellStyle name="20 % - Akzent1" xfId="33781" hidden="1" xr:uid="{591FAF97-676A-4DE7-ADB9-F5C062AE76DB}"/>
    <cellStyle name="20 % - Akzent1" xfId="34325" hidden="1" xr:uid="{A3DAB6B7-76BB-42C1-8AF4-801A198D3A61}"/>
    <cellStyle name="20 % - Akzent1" xfId="35082" hidden="1" xr:uid="{29854AF7-AF2B-42F3-90B5-553D1F198B14}"/>
    <cellStyle name="20 % - Akzent1" xfId="34902" hidden="1" xr:uid="{B03946BF-099F-4A20-9AFD-9023E5EEEC12}"/>
    <cellStyle name="20 % - Akzent1" xfId="34930" hidden="1" xr:uid="{53DFFA52-C37E-4FEA-9B84-AC3799D8CF27}"/>
    <cellStyle name="20 % - Akzent1" xfId="35473" hidden="1" xr:uid="{88DA987E-F46D-47CC-850D-CE2B64136223}"/>
    <cellStyle name="20 % - Akzent1" xfId="34022" hidden="1" xr:uid="{B5595C24-0700-4EE8-9308-EE21F750942F}"/>
    <cellStyle name="20 % - Akzent1" xfId="35592" hidden="1" xr:uid="{E54790CA-6A00-4196-8BF0-63D7EAB3C7D3}"/>
    <cellStyle name="20 % - Akzent1" xfId="35235" hidden="1" xr:uid="{FFB6A626-A387-4AE5-B743-10F59A560F70}"/>
    <cellStyle name="20 % - Akzent1" xfId="36061" hidden="1" xr:uid="{BF0080A5-CF47-4D8B-B3C4-CE6C4AA00E4C}"/>
    <cellStyle name="20 % - Akzent1" xfId="34978" hidden="1" xr:uid="{2885304C-5E95-455D-A6CB-73050EF4464F}"/>
    <cellStyle name="20 % - Akzent1" xfId="36593" hidden="1" xr:uid="{A6B601F4-4CA8-4730-B62E-2E4CD5109346}"/>
    <cellStyle name="20 % - Akzent1" xfId="36656" hidden="1" xr:uid="{52DABEBD-3285-49BA-9675-4C25D6747DED}"/>
    <cellStyle name="20 % - Akzent1" xfId="37103" hidden="1" xr:uid="{5D19AFD5-35DC-4219-99F5-2D89DFD07CE4}"/>
    <cellStyle name="20 % - Akzent1" xfId="37281" hidden="1" xr:uid="{EAB4D504-F5A2-4A42-A7D9-2DCAA904D59D}"/>
    <cellStyle name="20 % - Akzent1" xfId="37875" hidden="1" xr:uid="{365E3822-1A64-42EC-B65F-32ED9DE43CD8}"/>
    <cellStyle name="20 % - Akzent1" xfId="38084" hidden="1" xr:uid="{397C015D-8A0D-439A-9ACF-7EFF5ECCAC0E}"/>
    <cellStyle name="20 % - Akzent1" xfId="37061" hidden="1" xr:uid="{8A759275-A0F0-4719-BA61-80253CF848E7}"/>
    <cellStyle name="20 % - Akzent1" xfId="37818" hidden="1" xr:uid="{7B6CBE39-3819-4CA0-B0CB-9F512C90F6C0}"/>
    <cellStyle name="20 % - Akzent1" xfId="38176" hidden="1" xr:uid="{51F108A6-B6B6-4001-9F5F-0A6556B812DC}"/>
    <cellStyle name="20 % - Akzent1" xfId="38982" hidden="1" xr:uid="{E19D639E-8D35-4D20-A1AA-3CB2418B019E}"/>
    <cellStyle name="20 % - Akzent1" xfId="39202" hidden="1" xr:uid="{8EE3EBC3-8703-44AC-B204-0A73FFBDA1A8}"/>
    <cellStyle name="20 % - Akzent1" xfId="39859" hidden="1" xr:uid="{36E73832-55A9-40CD-BEA4-EBBBE9F207B4}"/>
    <cellStyle name="20 % - Akzent1" xfId="40107" hidden="1" xr:uid="{490FC2D7-8226-4373-87FF-E0CBA0E572EB}"/>
    <cellStyle name="20 % - Akzent1" xfId="40132" hidden="1" xr:uid="{2B4FBA3B-30A0-4421-BEF0-75EEE5E12795}"/>
    <cellStyle name="20 % - Akzent1" xfId="39979" hidden="1" xr:uid="{7B8432C7-9071-4541-B009-C61E132A9307}"/>
    <cellStyle name="20 % - Akzent1" xfId="40649" hidden="1" xr:uid="{3F10800E-23F5-4EED-9814-4C9D430B561C}"/>
    <cellStyle name="20 % - Akzent1" xfId="41075" hidden="1" xr:uid="{23153B94-584D-45EE-85F7-EFA969AF5BCD}"/>
    <cellStyle name="20 % - Akzent1" xfId="41246" hidden="1" xr:uid="{C0A82640-01BF-4408-8276-33840981CE92}"/>
    <cellStyle name="20 % - Akzent1" xfId="40097" hidden="1" xr:uid="{F7387A38-B72C-4EF7-88E0-AB71F8870BFF}"/>
    <cellStyle name="20 % - Akzent1" xfId="40199" hidden="1" xr:uid="{9881BCB3-BD59-4985-B302-94FA148738A4}"/>
    <cellStyle name="20 % - Akzent1" xfId="41305" hidden="1" xr:uid="{C97FC9A9-AF19-4740-87E4-3EC8DDFD937D}"/>
    <cellStyle name="20 % - Akzent1" xfId="40628" hidden="1" xr:uid="{3209CED1-66CB-412D-9744-37CAEE3CEB65}"/>
    <cellStyle name="20 % - Akzent1" xfId="41413" hidden="1" xr:uid="{CED1057A-3B6E-41A1-9915-D995905996AE}"/>
    <cellStyle name="20 % - Akzent1" xfId="41645" hidden="1" xr:uid="{42439226-FCE8-430E-AD96-920B34FF812C}"/>
    <cellStyle name="20 % - Akzent1" xfId="42326" hidden="1" xr:uid="{BC065D91-E886-4338-91F3-AEDE4986861A}"/>
    <cellStyle name="20 % - Akzent1" xfId="42624" hidden="1" xr:uid="{E525F8D3-11CF-4CCE-B06D-F50B3D8DD23C}"/>
    <cellStyle name="20 % - Akzent1" xfId="41356" hidden="1" xr:uid="{FCEEF491-DFCA-4458-AC4A-D9AE7C47CE67}"/>
    <cellStyle name="20 % - Akzent1" xfId="42244" hidden="1" xr:uid="{A6A12672-B6FD-46C5-BA2C-50A4C0AF647C}"/>
    <cellStyle name="20 % - Akzent1" xfId="42938" hidden="1" xr:uid="{566BB42D-4DED-495F-9219-F02D71A205C8}"/>
    <cellStyle name="20 % - Akzent1" xfId="42337" hidden="1" xr:uid="{59174FB6-7D45-4B9C-97A5-625F1C67F113}"/>
    <cellStyle name="20 % - Akzent1" xfId="43204" hidden="1" xr:uid="{B6EE34CA-1EA9-4EB0-8011-06D820512B17}"/>
    <cellStyle name="20 % - Akzent1" xfId="42805" hidden="1" xr:uid="{78DB656A-55B0-4834-B73B-8806CD6C0E2E}"/>
    <cellStyle name="20 % - Akzent1" xfId="43511" hidden="1" xr:uid="{42196CC0-F45C-4CB9-ACBF-6049C5742E76}"/>
    <cellStyle name="20 % - Akzent1" xfId="43506" hidden="1" xr:uid="{3F74EABA-FED6-4D5A-AD9E-BAECCE8AFE7B}"/>
    <cellStyle name="20 % - Akzent1 2" xfId="405" xr:uid="{00000000-0005-0000-0000-000022000000}"/>
    <cellStyle name="20 % - Akzent1 3" xfId="274" xr:uid="{00000000-0005-0000-0000-000023000000}"/>
    <cellStyle name="20 % - Akzent1 4" xfId="8152" hidden="1" xr:uid="{892E0E86-3DFC-48E1-8962-4D677F4E4240}"/>
    <cellStyle name="20 % - Akzent1 4" xfId="30438" hidden="1" xr:uid="{79479F36-921D-4A4E-938C-AB772C64E211}"/>
    <cellStyle name="20 % - Akzent2" xfId="1731" hidden="1" xr:uid="{00000000-0005-0000-0000-000028000000}"/>
    <cellStyle name="20 % - Akzent2" xfId="7184" hidden="1" xr:uid="{00000000-0005-0000-0000-000041000000}"/>
    <cellStyle name="20 % - Akzent2" xfId="6592" hidden="1" xr:uid="{00000000-0005-0000-0000-00003E000000}"/>
    <cellStyle name="20 % - Akzent2" xfId="5613" hidden="1" xr:uid="{00000000-0005-0000-0000-00003A000000}"/>
    <cellStyle name="20 % - Akzent2" xfId="4623" hidden="1" xr:uid="{00000000-0005-0000-0000-000032000000}"/>
    <cellStyle name="20 % - Akzent2" xfId="6382" hidden="1" xr:uid="{00000000-0005-0000-0000-000037000000}"/>
    <cellStyle name="20 % - Akzent2" xfId="5973" hidden="1" xr:uid="{00000000-0005-0000-0000-000038000000}"/>
    <cellStyle name="20 % - Akzent2" xfId="6414" hidden="1" xr:uid="{00000000-0005-0000-0000-000039000000}"/>
    <cellStyle name="20 % - Akzent2" xfId="3482" hidden="1" xr:uid="{00000000-0005-0000-0000-00002D000000}"/>
    <cellStyle name="20 % - Akzent2" xfId="4346" hidden="1" xr:uid="{00000000-0005-0000-0000-00002F000000}"/>
    <cellStyle name="20 % - Akzent2" xfId="6094" hidden="1" xr:uid="{00000000-0005-0000-0000-00003D000000}"/>
    <cellStyle name="20 % - Akzent2" xfId="1462" hidden="1" xr:uid="{00000000-0005-0000-0000-000027000000}"/>
    <cellStyle name="20 % - Akzent2" xfId="5373" hidden="1" xr:uid="{00000000-0005-0000-0000-000035000000}"/>
    <cellStyle name="20 % - Akzent2" xfId="955" hidden="1" xr:uid="{00000000-0005-0000-0000-000025000000}"/>
    <cellStyle name="20 % - Akzent2" xfId="3637" hidden="1" xr:uid="{00000000-0005-0000-0000-000030000000}"/>
    <cellStyle name="20 % - Akzent2" xfId="1277" hidden="1" xr:uid="{00000000-0005-0000-0000-000026000000}"/>
    <cellStyle name="20 % - Akzent2" xfId="3528" hidden="1" xr:uid="{00000000-0005-0000-0000-00002C000000}"/>
    <cellStyle name="20 % - Akzent2" xfId="7201" hidden="1" xr:uid="{00000000-0005-0000-0000-000042000000}"/>
    <cellStyle name="20 % - Akzent2" xfId="85" hidden="1" xr:uid="{00000000-0005-0000-0000-000024000000}"/>
    <cellStyle name="20 % - Akzent2" xfId="2256" hidden="1" xr:uid="{00000000-0005-0000-0000-000029000000}"/>
    <cellStyle name="20 % - Akzent2" xfId="2423" hidden="1" xr:uid="{00000000-0005-0000-0000-00002A000000}"/>
    <cellStyle name="20 % - Akzent2" xfId="2843" hidden="1" xr:uid="{00000000-0005-0000-0000-00002B000000}"/>
    <cellStyle name="20 % - Akzent2" xfId="5815" hidden="1" xr:uid="{00000000-0005-0000-0000-00003B000000}"/>
    <cellStyle name="20 % - Akzent2" xfId="6694" hidden="1" xr:uid="{00000000-0005-0000-0000-00003C000000}"/>
    <cellStyle name="20 % - Akzent2" xfId="7060" hidden="1" xr:uid="{00000000-0005-0000-0000-00003F000000}"/>
    <cellStyle name="20 % - Akzent2" xfId="3734" hidden="1" xr:uid="{00000000-0005-0000-0000-00002E000000}"/>
    <cellStyle name="20 % - Akzent2" xfId="4596" hidden="1" xr:uid="{00000000-0005-0000-0000-000033000000}"/>
    <cellStyle name="20 % - Akzent2" xfId="5484" hidden="1" xr:uid="{00000000-0005-0000-0000-000034000000}"/>
    <cellStyle name="20 % - Akzent2" xfId="5661" hidden="1" xr:uid="{00000000-0005-0000-0000-000036000000}"/>
    <cellStyle name="20 % - Akzent2" xfId="4833" hidden="1" xr:uid="{00000000-0005-0000-0000-000031000000}"/>
    <cellStyle name="20 % - Akzent2" xfId="6610" hidden="1" xr:uid="{00000000-0005-0000-0000-000040000000}"/>
    <cellStyle name="20 % - Akzent2" xfId="7659" hidden="1" xr:uid="{5472922F-A584-4A23-9F75-020D0648ED8A}"/>
    <cellStyle name="20 % - Akzent2" xfId="7752" hidden="1" xr:uid="{A5A80582-9588-42A8-88CF-4202CAACC303}"/>
    <cellStyle name="20 % - Akzent2" xfId="7649" hidden="1" xr:uid="{9EC17B71-1A11-441C-B01B-4A94B6D1F6A6}"/>
    <cellStyle name="20 % - Akzent2" xfId="8681" hidden="1" xr:uid="{9FB5B0AE-DA35-4BEA-84E5-64959DE0CBF1}"/>
    <cellStyle name="20 % - Akzent2" xfId="9114" hidden="1" xr:uid="{78E87EBF-EA81-4E95-B444-489E118F0641}"/>
    <cellStyle name="20 % - Akzent2" xfId="9705" hidden="1" xr:uid="{C9853988-AA85-42F1-B55E-2C47E32D55B6}"/>
    <cellStyle name="20 % - Akzent2" xfId="9535" hidden="1" xr:uid="{17971069-0328-47DF-A852-4734A8959849}"/>
    <cellStyle name="20 % - Akzent2" xfId="10365" hidden="1" xr:uid="{11849812-B3CB-48DD-9A5E-252736DBCE87}"/>
    <cellStyle name="20 % - Akzent2" xfId="11839" hidden="1" xr:uid="{38B81CDD-C18B-4C80-927B-355E62DF4468}"/>
    <cellStyle name="20 % - Akzent2" xfId="12284" hidden="1" xr:uid="{1D85BE4C-8FA6-40F4-A3E3-2059DCC69E09}"/>
    <cellStyle name="20 % - Akzent2" xfId="11813" hidden="1" xr:uid="{CA88FA3F-38E5-4B8D-B41D-2C29CFD54D7F}"/>
    <cellStyle name="20 % - Akzent2" xfId="12045" hidden="1" xr:uid="{E0A23703-0B8B-4337-B602-972E48F84CC9}"/>
    <cellStyle name="20 % - Akzent2" xfId="12969" hidden="1" xr:uid="{2FD41378-E6FE-490E-8FAF-2D5C11AD112C}"/>
    <cellStyle name="20 % - Akzent2" xfId="12982" hidden="1" xr:uid="{D9359B05-2627-48B6-BA94-7CEECD9FCE85}"/>
    <cellStyle name="20 % - Akzent2" xfId="13228" hidden="1" xr:uid="{B7D17B82-5C5C-4F92-A151-7B570938A188}"/>
    <cellStyle name="20 % - Akzent2" xfId="13115" hidden="1" xr:uid="{B99EBFE1-47C6-4BF2-B09B-D285D6421D77}"/>
    <cellStyle name="20 % - Akzent2" xfId="13937" hidden="1" xr:uid="{48A1E1B0-3832-49AF-B762-D69D4509E77F}"/>
    <cellStyle name="20 % - Akzent2" xfId="11783" hidden="1" xr:uid="{9D29ED3D-C47B-4939-ABB3-E901F16A79D8}"/>
    <cellStyle name="20 % - Akzent2" xfId="13269" hidden="1" xr:uid="{174D3F82-F8F7-43E9-9006-7958B451DA8C}"/>
    <cellStyle name="20 % - Akzent2" xfId="13778" hidden="1" xr:uid="{787156BB-40FF-41F6-957E-15364B27508A}"/>
    <cellStyle name="20 % - Akzent2" xfId="14136" hidden="1" xr:uid="{33CC05E4-463E-43BE-9199-C780C22F7530}"/>
    <cellStyle name="20 % - Akzent2" xfId="14484" hidden="1" xr:uid="{7F13CFE8-414B-4018-918D-0E27E3653D82}"/>
    <cellStyle name="20 % - Akzent2" xfId="14314" hidden="1" xr:uid="{5D64D2C8-1403-47FE-977F-8CBE51CD68E6}"/>
    <cellStyle name="20 % - Akzent2" xfId="14403" hidden="1" xr:uid="{1E42A4E4-37DC-46D9-9C53-ADD11989B707}"/>
    <cellStyle name="20 % - Akzent2" xfId="14884" hidden="1" xr:uid="{BE1493A1-63D8-4E8A-A019-EB883F4A4447}"/>
    <cellStyle name="20 % - Akzent2" xfId="14853" hidden="1" xr:uid="{1C4F6D8E-3811-4969-9148-C4690C270F8D}"/>
    <cellStyle name="20 % - Akzent2" xfId="15175" hidden="1" xr:uid="{E3BFCA1C-03B2-4FED-A57C-A0874FA72575}"/>
    <cellStyle name="20 % - Akzent2" xfId="13963" hidden="1" xr:uid="{38137A53-5993-449A-A1DB-32184BDAC7C8}"/>
    <cellStyle name="20 % - Akzent2" xfId="15106" hidden="1" xr:uid="{5F9D4254-FBDC-4F6E-944C-6E43D582F54B}"/>
    <cellStyle name="20 % - Akzent2" xfId="15873" hidden="1" xr:uid="{DA6FA915-2757-4991-B923-2B2F70928C9B}"/>
    <cellStyle name="20 % - Akzent2" xfId="16188" hidden="1" xr:uid="{34DD52D1-A2AF-45F2-95DD-0C2B5A3AE660}"/>
    <cellStyle name="20 % - Akzent2" xfId="16279" hidden="1" xr:uid="{867726DC-3E69-4927-A196-62BCFB3DAB0D}"/>
    <cellStyle name="20 % - Akzent2" xfId="16701" hidden="1" xr:uid="{446EC116-66AE-42ED-AB33-99FFE0B312EC}"/>
    <cellStyle name="20 % - Akzent2" xfId="17012" hidden="1" xr:uid="{B4B44608-5074-4725-9344-EC29F4B2D81C}"/>
    <cellStyle name="20 % - Akzent2" xfId="17602" hidden="1" xr:uid="{45001800-D37E-43AC-9D4F-03A8A04E57A0}"/>
    <cellStyle name="20 % - Akzent2" xfId="17660" hidden="1" xr:uid="{BFE6646F-40AA-4FCF-8C39-D68E5E0A187F}"/>
    <cellStyle name="20 % - Akzent2" xfId="16995" hidden="1" xr:uid="{F68FC08A-7441-497E-9004-2A1398B3FF77}"/>
    <cellStyle name="20 % - Akzent2" xfId="16931" hidden="1" xr:uid="{337B9ADC-230F-4FD5-9E85-ABDE2534273E}"/>
    <cellStyle name="20 % - Akzent2" xfId="16893" hidden="1" xr:uid="{60C192B3-2906-40CA-93D3-387086CBE4F9}"/>
    <cellStyle name="20 % - Akzent2" xfId="18582" hidden="1" xr:uid="{2902F11E-E94B-490B-BC6C-658A3EC651FE}"/>
    <cellStyle name="20 % - Akzent2" xfId="18975" hidden="1" xr:uid="{18CC414E-BE99-488A-BC83-9B3E2F3569AD}"/>
    <cellStyle name="20 % - Akzent2" xfId="19620" hidden="1" xr:uid="{A096E4BC-7CD2-40BC-9A5D-CDE6F71483B1}"/>
    <cellStyle name="20 % - Akzent2" xfId="19684" hidden="1" xr:uid="{2A5C3011-B2DC-4394-B3A6-F7258239F5C1}"/>
    <cellStyle name="20 % - Akzent2" xfId="19584" hidden="1" xr:uid="{BBA97C60-5A7F-488F-9549-98043682945C}"/>
    <cellStyle name="20 % - Akzent2" xfId="18951" hidden="1" xr:uid="{6BCD4DF3-A335-493E-BF2C-36CDBD155317}"/>
    <cellStyle name="20 % - Akzent2" xfId="20245" hidden="1" xr:uid="{73CE16C6-FD83-4F56-B8F3-ACB5BB2CFBCC}"/>
    <cellStyle name="20 % - Akzent2" xfId="20777" hidden="1" xr:uid="{8C38BB7D-7618-418F-A402-C3D4B75ACB9C}"/>
    <cellStyle name="20 % - Akzent2" xfId="20827" hidden="1" xr:uid="{FF6622F0-23E7-4065-8207-00E637AF1137}"/>
    <cellStyle name="20 % - Akzent2" xfId="20234" hidden="1" xr:uid="{160D5836-F5E0-4951-841B-BDEA48D17C84}"/>
    <cellStyle name="20 % - Akzent2" xfId="20693" hidden="1" xr:uid="{FAE897AC-19C7-452E-9CDE-85BE8516B87F}"/>
    <cellStyle name="20 % - Akzent2" xfId="18688" hidden="1" xr:uid="{515B0525-4397-471E-9AC2-4FC09806E48E}"/>
    <cellStyle name="20 % - Akzent2" xfId="20756" hidden="1" xr:uid="{EC29D8AF-2427-4B4E-8817-837995F41836}"/>
    <cellStyle name="20 % - Akzent2" xfId="21015" hidden="1" xr:uid="{07AA4187-3FFA-49AE-B908-FE394770D8E6}"/>
    <cellStyle name="20 % - Akzent2" xfId="21431" hidden="1" xr:uid="{33ADA618-0EFE-4E20-8A4F-1FABCC44B2FF}"/>
    <cellStyle name="20 % - Akzent2" xfId="22115" hidden="1" xr:uid="{50C83FFC-F93D-428C-9F1C-A31BE336DC21}"/>
    <cellStyle name="20 % - Akzent2" xfId="22197" hidden="1" xr:uid="{EE88E3F0-464B-41EF-B17E-22D19B774E75}"/>
    <cellStyle name="20 % - Akzent2" xfId="21411" hidden="1" xr:uid="{B1CB63D1-E860-4605-A38B-A2275EA7E87B}"/>
    <cellStyle name="20 % - Akzent2" xfId="21326" hidden="1" xr:uid="{4F87C1D5-D0AC-4E73-8FBC-F3E49B51ABB9}"/>
    <cellStyle name="20 % - Akzent2" xfId="22428" hidden="1" xr:uid="{257A2649-D6AC-4D6C-B07A-8EC7C387D70A}"/>
    <cellStyle name="20 % - Akzent2" xfId="22150" hidden="1" xr:uid="{A32AF8D8-9C74-4E6C-AE19-ADC102F8A5D9}"/>
    <cellStyle name="20 % - Akzent2" xfId="22959" hidden="1" xr:uid="{15D0BA20-6B30-4AA7-9678-E2FFF7455CCC}"/>
    <cellStyle name="20 % - Akzent2" xfId="22780" hidden="1" xr:uid="{5472384B-E7D3-4BA8-8507-CA7F76E07ED2}"/>
    <cellStyle name="20 % - Akzent2" xfId="23214" hidden="1" xr:uid="{65016A63-3FAE-4988-A49F-29B664B91453}"/>
    <cellStyle name="20 % - Akzent2" xfId="23131" hidden="1" xr:uid="{8AD3F870-3611-44FE-9A4E-8B40E462F041}"/>
    <cellStyle name="20 % - Akzent2" xfId="24115" hidden="1" xr:uid="{98298EDD-4463-4CBB-81CE-9FBEBA487BEE}"/>
    <cellStyle name="20 % - Akzent2" xfId="29481" hidden="1" xr:uid="{5239D06C-9963-4873-A4AC-86BC5450B4EA}"/>
    <cellStyle name="20 % - Akzent2" xfId="28889" hidden="1" xr:uid="{DBD208E8-E848-469B-AB8B-EFB13DFAAD4C}"/>
    <cellStyle name="20 % - Akzent2" xfId="27955" hidden="1" xr:uid="{B1701E65-15ED-41C5-A64D-05DB3C6E8363}"/>
    <cellStyle name="20 % - Akzent2" xfId="26976" hidden="1" xr:uid="{2412DA5E-3C41-49AC-9733-85E1E16DA8EC}"/>
    <cellStyle name="20 % - Akzent2" xfId="28679" hidden="1" xr:uid="{9ABB5800-A563-4F7F-B70C-5A2863BE917B}"/>
    <cellStyle name="20 % - Akzent2" xfId="28286" hidden="1" xr:uid="{FBFECE9C-2016-4062-834F-F40B9F88F678}"/>
    <cellStyle name="20 % - Akzent2" xfId="28711" hidden="1" xr:uid="{8349C0FB-A428-42E9-AEE4-23A40C90EE54}"/>
    <cellStyle name="20 % - Akzent2" xfId="25847" hidden="1" xr:uid="{7CC9BA37-1BEE-40FB-B9D3-73E04EB61804}"/>
    <cellStyle name="20 % - Akzent2" xfId="26702" hidden="1" xr:uid="{DC56E571-E009-4284-9E26-E29BF068631C}"/>
    <cellStyle name="20 % - Akzent2" xfId="28391" hidden="1" xr:uid="{4F6AC369-4FE5-4C4C-B074-6B53250904D5}"/>
    <cellStyle name="20 % - Akzent2" xfId="23850" hidden="1" xr:uid="{BCC34AB4-F228-441E-8FC9-38553B93EF8A}"/>
    <cellStyle name="20 % - Akzent2" xfId="27726" hidden="1" xr:uid="{D68B8444-6048-4B34-A543-338CF4F2A731}"/>
    <cellStyle name="20 % - Akzent2" xfId="23392" hidden="1" xr:uid="{E3B9F77B-FE81-4748-A575-87532A7B8C63}"/>
    <cellStyle name="20 % - Akzent2" xfId="26000" hidden="1" xr:uid="{15559155-1636-4B6D-910A-114CB40A8886}"/>
    <cellStyle name="20 % - Akzent2" xfId="23714" hidden="1" xr:uid="{964FCC06-2D99-423A-9603-F71F0F195EFD}"/>
    <cellStyle name="20 % - Akzent2" xfId="25893" hidden="1" xr:uid="{ACF3927B-56A5-42A7-A67E-6037251C7420}"/>
    <cellStyle name="20 % - Akzent2" xfId="29498" hidden="1" xr:uid="{0188B948-52C3-4076-8899-2538AE628DE5}"/>
    <cellStyle name="20 % - Akzent2" xfId="23337" hidden="1" xr:uid="{DF7ECCBE-DA12-434A-B51C-6630E3F54008}"/>
    <cellStyle name="20 % - Akzent2" xfId="24631" hidden="1" xr:uid="{9E3064AE-DCC3-4C69-B98D-2706AE9C7610}"/>
    <cellStyle name="20 % - Akzent2" xfId="24790" hidden="1" xr:uid="{73F7F31F-31FA-40ED-A7B3-A67C6E4585EF}"/>
    <cellStyle name="20 % - Akzent2" xfId="25209" hidden="1" xr:uid="{EEEBFE43-7243-45FC-B3B8-48DDDE033BBB}"/>
    <cellStyle name="20 % - Akzent2" xfId="28129" hidden="1" xr:uid="{0FDC697D-E533-4CE3-8ED4-03861DAA16FB}"/>
    <cellStyle name="20 % - Akzent2" xfId="28991" hidden="1" xr:uid="{412B2610-DFCD-4DAC-A67E-1D659AB8D932}"/>
    <cellStyle name="20 % - Akzent2" xfId="29357" hidden="1" xr:uid="{C5EDB6DA-C295-485E-862C-27EEF53A7F3F}"/>
    <cellStyle name="20 % - Akzent2" xfId="26097" hidden="1" xr:uid="{B156D109-935D-4FE4-89CB-7545C456AE3F}"/>
    <cellStyle name="20 % - Akzent2" xfId="26949" hidden="1" xr:uid="{BBAD9813-F479-4D40-A9F5-8778D5E2A6E1}"/>
    <cellStyle name="20 % - Akzent2" xfId="27837" hidden="1" xr:uid="{8CC34A95-6BAE-49F0-968C-2ABEB02C2218}"/>
    <cellStyle name="20 % - Akzent2" xfId="27994" hidden="1" xr:uid="{F6A68CE7-3985-4F71-9C8D-B09BC566CA77}"/>
    <cellStyle name="20 % - Akzent2" xfId="27186" hidden="1" xr:uid="{1AEE5CCD-0447-43C3-9390-246C399CC7E2}"/>
    <cellStyle name="20 % - Akzent2" xfId="28907" hidden="1" xr:uid="{823F38D1-3A04-4595-89F9-D9A122EBB39E}"/>
    <cellStyle name="20 % - Akzent2" xfId="29947" hidden="1" xr:uid="{8DBBE06A-45F1-4622-9859-10201AE72EA2}"/>
    <cellStyle name="20 % - Akzent2" xfId="30038" hidden="1" xr:uid="{0C3F1D0A-F39C-4707-86C7-C118371AA485}"/>
    <cellStyle name="20 % - Akzent2" xfId="29938" hidden="1" xr:uid="{205480B9-FFB7-4309-A373-501436A02FEC}"/>
    <cellStyle name="20 % - Akzent2" xfId="30936" hidden="1" xr:uid="{8F1DF834-9201-4845-B66D-405309A399FD}"/>
    <cellStyle name="20 % - Akzent2" xfId="31259" hidden="1" xr:uid="{946BC92C-B75B-4154-8ACE-529D7EAEE7D3}"/>
    <cellStyle name="20 % - Akzent2" xfId="31778" hidden="1" xr:uid="{4F4A0FAE-1041-469C-B6FE-7A32358CC507}"/>
    <cellStyle name="20 % - Akzent2" xfId="31668" hidden="1" xr:uid="{A9149D57-7E1D-49EE-B832-75F87F0B9F57}"/>
    <cellStyle name="20 % - Akzent2" xfId="32166" hidden="1" xr:uid="{F8221FBB-5642-44C2-ADDF-74BF2AD5BB84}"/>
    <cellStyle name="20 % - Akzent2" xfId="32406" hidden="1" xr:uid="{568BEAFA-BC5A-4179-B568-21DDC0054ABC}"/>
    <cellStyle name="20 % - Akzent2" xfId="32849" hidden="1" xr:uid="{8AE1B6F7-2B67-4102-8CDB-D3CE89EF56D8}"/>
    <cellStyle name="20 % - Akzent2" xfId="32380" hidden="1" xr:uid="{BEBAD163-802B-4B98-BCED-8AF1910CE352}"/>
    <cellStyle name="20 % - Akzent2" xfId="32610" hidden="1" xr:uid="{AE5284C5-0CD4-41DA-B944-8AE916F813D0}"/>
    <cellStyle name="20 % - Akzent2" xfId="33534" hidden="1" xr:uid="{07569E6A-8099-468C-82A5-C6F9184CFA1C}"/>
    <cellStyle name="20 % - Akzent2" xfId="33547" hidden="1" xr:uid="{55400FDA-8696-4C21-AC1C-8742ACC87BF3}"/>
    <cellStyle name="20 % - Akzent2" xfId="33792" hidden="1" xr:uid="{F021BDA4-5619-4EF7-A684-F95F6F7F0398}"/>
    <cellStyle name="20 % - Akzent2" xfId="33680" hidden="1" xr:uid="{F4B55DC9-0708-4133-8B0D-1F7764726140}"/>
    <cellStyle name="20 % - Akzent2" xfId="34501" hidden="1" xr:uid="{45D64F96-9C45-4CA3-98BB-AAB42A38B2D7}"/>
    <cellStyle name="20 % - Akzent2" xfId="32350" hidden="1" xr:uid="{EEFD5C44-348F-4BC9-A956-FD5FD17D3577}"/>
    <cellStyle name="20 % - Akzent2" xfId="33833" hidden="1" xr:uid="{220B5F71-4C37-42F2-8F52-E15E88BDA133}"/>
    <cellStyle name="20 % - Akzent2" xfId="34342" hidden="1" xr:uid="{31B5702E-C115-4C0A-8187-4D606782B6C5}"/>
    <cellStyle name="20 % - Akzent2" xfId="34700" hidden="1" xr:uid="{9787C6DB-7AFD-4455-B134-775E6993FD3E}"/>
    <cellStyle name="20 % - Akzent2" xfId="35045" hidden="1" xr:uid="{66C1947D-7C50-4278-8FC1-DF541A7FF8A8}"/>
    <cellStyle name="20 % - Akzent2" xfId="34877" hidden="1" xr:uid="{087003BB-B84B-41C3-B048-2813285D766D}"/>
    <cellStyle name="20 % - Akzent2" xfId="34965" hidden="1" xr:uid="{F527D8AA-6178-4789-8F19-972081094B2F}"/>
    <cellStyle name="20 % - Akzent2" xfId="35437" hidden="1" xr:uid="{30E6AFD2-00DE-485F-9C4A-3C1C84FB8381}"/>
    <cellStyle name="20 % - Akzent2" xfId="35406" hidden="1" xr:uid="{DCE2CBB1-93A2-4DD9-8EC0-3C79B1681187}"/>
    <cellStyle name="20 % - Akzent2" xfId="35716" hidden="1" xr:uid="{614C1577-EB84-42B1-A13F-9691E8BB937B}"/>
    <cellStyle name="20 % - Akzent2" xfId="34527" hidden="1" xr:uid="{3D483EBC-22DD-4D61-B43C-9A63EFF90CFA}"/>
    <cellStyle name="20 % - Akzent2" xfId="35653" hidden="1" xr:uid="{5C244074-8B66-4B53-AB8B-11C5D2446558}"/>
    <cellStyle name="20 % - Akzent2" xfId="36281" hidden="1" xr:uid="{CEE92715-4561-4CD7-B3C5-6F8FA79409F7}"/>
    <cellStyle name="20 % - Akzent2" xfId="36596" hidden="1" xr:uid="{68FFE3ED-04AC-451C-9846-768280905DD9}"/>
    <cellStyle name="20 % - Akzent2" xfId="36685" hidden="1" xr:uid="{E4C5FB48-9A5D-40C1-B38D-6568E4FC578B}"/>
    <cellStyle name="20 % - Akzent2" xfId="37107" hidden="1" xr:uid="{EB7E8FCD-A651-4F4C-A8F2-36F8FF2D5C8F}"/>
    <cellStyle name="20 % - Akzent2" xfId="37416" hidden="1" xr:uid="{1C3D1399-33B4-4E40-99B1-0D96F782688D}"/>
    <cellStyle name="20 % - Akzent2" xfId="38006" hidden="1" xr:uid="{36A46121-9125-4300-96D9-7CC20D0842D5}"/>
    <cellStyle name="20 % - Akzent2" xfId="38064" hidden="1" xr:uid="{DCDA4F8B-3521-4630-A8F8-E991FF26C880}"/>
    <cellStyle name="20 % - Akzent2" xfId="37399" hidden="1" xr:uid="{31EDD416-552C-40B1-A079-F06D441DCCA0}"/>
    <cellStyle name="20 % - Akzent2" xfId="37335" hidden="1" xr:uid="{72AF1EE8-18CA-4507-8E52-D3387FA1FDC7}"/>
    <cellStyle name="20 % - Akzent2" xfId="37297" hidden="1" xr:uid="{4D0809B2-15F7-49C7-96FE-ADC89D628ECB}"/>
    <cellStyle name="20 % - Akzent2" xfId="38986" hidden="1" xr:uid="{03343FC7-EBF7-40D3-A249-28CD971C36EE}"/>
    <cellStyle name="20 % - Akzent2" xfId="39377" hidden="1" xr:uid="{A4D056FA-F345-41A2-915E-3D7B2F1F8173}"/>
    <cellStyle name="20 % - Akzent2" xfId="40022" hidden="1" xr:uid="{0AD2CF6E-068E-4F4B-9030-144745CB4CCA}"/>
    <cellStyle name="20 % - Akzent2" xfId="40086" hidden="1" xr:uid="{1CED8ADC-F3D7-4F47-A576-CB7E3B9189DB}"/>
    <cellStyle name="20 % - Akzent2" xfId="39986" hidden="1" xr:uid="{72B53BB9-FF42-42DA-8798-5B9C1DA932F6}"/>
    <cellStyle name="20 % - Akzent2" xfId="39353" hidden="1" xr:uid="{23F2D283-0026-4ED4-9CAA-8A25FD5D6F1B}"/>
    <cellStyle name="20 % - Akzent2" xfId="40647" hidden="1" xr:uid="{E3085E35-B88B-46C9-804E-D42D4055E005}"/>
    <cellStyle name="20 % - Akzent2" xfId="41179" hidden="1" xr:uid="{E4591A70-57B2-4BA7-B325-8EFB376B2EE1}"/>
    <cellStyle name="20 % - Akzent2" xfId="41229" hidden="1" xr:uid="{D0DA5734-B3AC-4E14-A2A0-33CD51AE18CA}"/>
    <cellStyle name="20 % - Akzent2" xfId="40636" hidden="1" xr:uid="{706A78F8-1860-4472-BA83-8CAB098E3333}"/>
    <cellStyle name="20 % - Akzent2" xfId="41095" hidden="1" xr:uid="{64F1C7ED-AA09-4B6B-A51C-70F6494139B9}"/>
    <cellStyle name="20 % - Akzent2" xfId="39090" hidden="1" xr:uid="{6BB89454-81E1-46F2-B994-20E140DE762C}"/>
    <cellStyle name="20 % - Akzent2" xfId="41158" hidden="1" xr:uid="{89AB4639-FFF6-4BDE-A299-9C816E308F18}"/>
    <cellStyle name="20 % - Akzent2" xfId="41417" hidden="1" xr:uid="{23C29C08-6A14-4E73-B9E9-7D9F1FB89E0A}"/>
    <cellStyle name="20 % - Akzent2" xfId="41831" hidden="1" xr:uid="{3837EE26-447D-4A34-AF0B-1C4ADC9256AB}"/>
    <cellStyle name="20 % - Akzent2" xfId="42515" hidden="1" xr:uid="{3229FF5B-F945-4B33-AB79-76DD5293550B}"/>
    <cellStyle name="20 % - Akzent2" xfId="42597" hidden="1" xr:uid="{13CA78D8-DB62-4189-BFA2-06430FF04D8E}"/>
    <cellStyle name="20 % - Akzent2" xfId="41811" hidden="1" xr:uid="{D617F9BE-A351-487C-9E87-C913BB5E6031}"/>
    <cellStyle name="20 % - Akzent2" xfId="41726" hidden="1" xr:uid="{7C25ABF2-4B29-41CF-8E0D-78102DE49B1C}"/>
    <cellStyle name="20 % - Akzent2" xfId="42828" hidden="1" xr:uid="{79C516C7-3ACA-47B2-B76D-7D56007F7C77}"/>
    <cellStyle name="20 % - Akzent2" xfId="42550" hidden="1" xr:uid="{0234A3AF-B0FE-48C2-9855-58C5AB9C052E}"/>
    <cellStyle name="20 % - Akzent2" xfId="43359" hidden="1" xr:uid="{F9A4A6EE-153E-459E-A066-E8ED622CA434}"/>
    <cellStyle name="20 % - Akzent2" xfId="43180" hidden="1" xr:uid="{E05B2761-15AD-44D3-B1FB-1F58DC1732A2}"/>
    <cellStyle name="20 % - Akzent2" xfId="43614" hidden="1" xr:uid="{10D65538-51DD-4C92-BFA5-E131C21E954E}"/>
    <cellStyle name="20 % - Akzent2" xfId="43531" hidden="1" xr:uid="{10E0A007-592A-40A5-8533-45BD36C8E4E2}"/>
    <cellStyle name="20 % - Akzent2 2" xfId="406" xr:uid="{00000000-0005-0000-0000-000043000000}"/>
    <cellStyle name="20 % - Akzent2 3" xfId="275" xr:uid="{00000000-0005-0000-0000-000044000000}"/>
    <cellStyle name="20 % - Akzent2 4" xfId="8155" hidden="1" xr:uid="{30B4146B-83B0-4E84-B2CF-D7E8FD135F38}"/>
    <cellStyle name="20 % - Akzent2 4" xfId="30441" hidden="1" xr:uid="{7349CE1E-1739-48AD-9728-71575C11DF2A}"/>
    <cellStyle name="20 % - Akzent3" xfId="7204" hidden="1" xr:uid="{00000000-0005-0000-0000-000063000000}"/>
    <cellStyle name="20 % - Akzent3" xfId="6416" hidden="1" xr:uid="{00000000-0005-0000-0000-000062000000}"/>
    <cellStyle name="20 % - Akzent3" xfId="1465" hidden="1" xr:uid="{00000000-0005-0000-0000-000048000000}"/>
    <cellStyle name="20 % - Akzent3" xfId="1646" hidden="1" xr:uid="{00000000-0005-0000-0000-000049000000}"/>
    <cellStyle name="20 % - Akzent3" xfId="5774" hidden="1" xr:uid="{00000000-0005-0000-0000-000058000000}"/>
    <cellStyle name="20 % - Akzent3" xfId="6447" hidden="1" xr:uid="{00000000-0005-0000-0000-00005C000000}"/>
    <cellStyle name="20 % - Akzent3" xfId="6727" hidden="1" xr:uid="{00000000-0005-0000-0000-00005D000000}"/>
    <cellStyle name="20 % - Akzent3" xfId="6423" hidden="1" xr:uid="{00000000-0005-0000-0000-00005E000000}"/>
    <cellStyle name="20 % - Akzent3" xfId="1029" hidden="1" xr:uid="{00000000-0005-0000-0000-000047000000}"/>
    <cellStyle name="20 % - Akzent3" xfId="5743" hidden="1" xr:uid="{00000000-0005-0000-0000-00005A000000}"/>
    <cellStyle name="20 % - Akzent3" xfId="6353" hidden="1" xr:uid="{00000000-0005-0000-0000-00005F000000}"/>
    <cellStyle name="20 % - Akzent3" xfId="3248" hidden="1" xr:uid="{00000000-0005-0000-0000-00004E000000}"/>
    <cellStyle name="20 % - Akzent3" xfId="2519" hidden="1" xr:uid="{00000000-0005-0000-0000-00004D000000}"/>
    <cellStyle name="20 % - Akzent3" xfId="3409" hidden="1" xr:uid="{00000000-0005-0000-0000-000050000000}"/>
    <cellStyle name="20 % - Akzent3" xfId="3746" hidden="1" xr:uid="{00000000-0005-0000-0000-00004F000000}"/>
    <cellStyle name="20 % - Akzent3" xfId="4762" hidden="1" xr:uid="{00000000-0005-0000-0000-000052000000}"/>
    <cellStyle name="20 % - Akzent3" xfId="4176" hidden="1" xr:uid="{00000000-0005-0000-0000-000051000000}"/>
    <cellStyle name="20 % - Akzent3" xfId="5912" hidden="1" xr:uid="{00000000-0005-0000-0000-000059000000}"/>
    <cellStyle name="20 % - Akzent3" xfId="4988" hidden="1" xr:uid="{00000000-0005-0000-0000-000054000000}"/>
    <cellStyle name="20 % - Akzent3" xfId="4898" hidden="1" xr:uid="{00000000-0005-0000-0000-000053000000}"/>
    <cellStyle name="20 % - Akzent3" xfId="4894" hidden="1" xr:uid="{00000000-0005-0000-0000-000056000000}"/>
    <cellStyle name="20 % - Akzent3" xfId="5665" hidden="1" xr:uid="{00000000-0005-0000-0000-000057000000}"/>
    <cellStyle name="20 % - Akzent3" xfId="4159" hidden="1" xr:uid="{00000000-0005-0000-0000-000055000000}"/>
    <cellStyle name="20 % - Akzent3" xfId="88" hidden="1" xr:uid="{00000000-0005-0000-0000-000045000000}"/>
    <cellStyle name="20 % - Akzent3" xfId="958" hidden="1" xr:uid="{00000000-0005-0000-0000-000046000000}"/>
    <cellStyle name="20 % - Akzent3" xfId="2696" hidden="1" xr:uid="{00000000-0005-0000-0000-00004C000000}"/>
    <cellStyle name="20 % - Akzent3" xfId="6205" hidden="1" xr:uid="{00000000-0005-0000-0000-000060000000}"/>
    <cellStyle name="20 % - Akzent3" xfId="6656" hidden="1" xr:uid="{00000000-0005-0000-0000-000061000000}"/>
    <cellStyle name="20 % - Akzent3" xfId="6238" hidden="1" xr:uid="{00000000-0005-0000-0000-00005B000000}"/>
    <cellStyle name="20 % - Akzent3" xfId="2427" hidden="1" xr:uid="{00000000-0005-0000-0000-00004B000000}"/>
    <cellStyle name="20 % - Akzent3" xfId="1533" hidden="1" xr:uid="{00000000-0005-0000-0000-00004A000000}"/>
    <cellStyle name="20 % - Akzent3" xfId="7662" hidden="1" xr:uid="{DC84A884-6C63-4773-8F7C-349B98127E73}"/>
    <cellStyle name="20 % - Akzent3" xfId="7726" hidden="1" xr:uid="{D5781CF6-A477-430B-8D4E-1913E9D34B0A}"/>
    <cellStyle name="20 % - Akzent3" xfId="8131" hidden="1" xr:uid="{EBA88351-CB6C-4E48-97EF-3D760E9109B3}"/>
    <cellStyle name="20 % - Akzent3" xfId="8685" hidden="1" xr:uid="{5DFD0DA5-3425-4A1D-8097-563F23D11C70}"/>
    <cellStyle name="20 % - Akzent3" xfId="9115" hidden="1" xr:uid="{495A08A0-0CD9-4F6A-B173-9A7C00FCAADF}"/>
    <cellStyle name="20 % - Akzent3" xfId="9773" hidden="1" xr:uid="{8085B8DE-5575-4FA2-B846-4D9657E810C8}"/>
    <cellStyle name="20 % - Akzent3" xfId="9897" hidden="1" xr:uid="{80CA3773-ED5E-4396-918E-D1A001253CF1}"/>
    <cellStyle name="20 % - Akzent3" xfId="10431" hidden="1" xr:uid="{86E39B5E-DBC1-4A81-ADFA-4AD2956D012F}"/>
    <cellStyle name="20 % - Akzent3" xfId="11843" hidden="1" xr:uid="{9956ED17-8C73-4FC5-98FB-78D7FD26C681}"/>
    <cellStyle name="20 % - Akzent3" xfId="12083" hidden="1" xr:uid="{C9D840A5-8992-427F-80F3-EF3DEEFCB432}"/>
    <cellStyle name="20 % - Akzent3" xfId="12785" hidden="1" xr:uid="{A1033D4F-A415-4B49-8ECD-BC03AE315307}"/>
    <cellStyle name="20 % - Akzent3" xfId="13103" hidden="1" xr:uid="{F84D53CB-1CDD-4744-BAFA-31DB8988F0B8}"/>
    <cellStyle name="20 % - Akzent3" xfId="12106" hidden="1" xr:uid="{7AA53C60-0533-44C2-8B5F-68A30ED700D4}"/>
    <cellStyle name="20 % - Akzent3" xfId="13246" hidden="1" xr:uid="{193ABEA5-0AC7-46F3-BFC7-EC48A5640A79}"/>
    <cellStyle name="20 % - Akzent3" xfId="13048" hidden="1" xr:uid="{FAF78446-EBBB-476C-8CCB-D723A8761AC3}"/>
    <cellStyle name="20 % - Akzent3" xfId="12689" hidden="1" xr:uid="{90BA1B26-B65B-4525-A0E7-7714DB4DAE31}"/>
    <cellStyle name="20 % - Akzent3" xfId="13605" hidden="1" xr:uid="{2926D357-99CE-4103-BB18-1D8EC1A964CE}"/>
    <cellStyle name="20 % - Akzent3" xfId="12874" hidden="1" xr:uid="{37F8D809-1F34-41C0-9429-7B72D83A9C6E}"/>
    <cellStyle name="20 % - Akzent3" xfId="13832" hidden="1" xr:uid="{73B94233-1FB3-4FD4-BB1E-550F37716CF6}"/>
    <cellStyle name="20 % - Akzent3" xfId="12046" hidden="1" xr:uid="{0816A008-85B3-4DEA-AB4F-31A36AFED290}"/>
    <cellStyle name="20 % - Akzent3" xfId="12798" hidden="1" xr:uid="{ADA28FB3-9C45-46C9-85CD-BBADD2B9C8AD}"/>
    <cellStyle name="20 % - Akzent3" xfId="14393" hidden="1" xr:uid="{39488C02-CC89-40D9-BE62-4C5B33B8FD61}"/>
    <cellStyle name="20 % - Akzent3" xfId="14052" hidden="1" xr:uid="{4F03DE01-93DB-4757-9DA1-986829A52BDD}"/>
    <cellStyle name="20 % - Akzent3" xfId="14076" hidden="1" xr:uid="{C97A984C-6FBA-44C7-ADC5-AC04836B7E91}"/>
    <cellStyle name="20 % - Akzent3" xfId="14801" hidden="1" xr:uid="{9CFA583C-2EC2-4FE5-B171-42C7042E2F37}"/>
    <cellStyle name="20 % - Akzent3" xfId="14496" hidden="1" xr:uid="{507C169C-3D1F-4D77-BD1C-782DF4D64B79}"/>
    <cellStyle name="20 % - Akzent3" xfId="14640" hidden="1" xr:uid="{DD855555-51B7-4712-9EF8-B0371EF252AE}"/>
    <cellStyle name="20 % - Akzent3" xfId="14632" hidden="1" xr:uid="{8E75D66B-09AF-455A-9091-AF79B56D8C89}"/>
    <cellStyle name="20 % - Akzent3" xfId="15547" hidden="1" xr:uid="{CA833CD7-D385-4EFC-871B-8D703AD488F9}"/>
    <cellStyle name="20 % - Akzent3" xfId="15374" hidden="1" xr:uid="{EA2FD37B-8C5E-433D-880E-158A2D94E181}"/>
    <cellStyle name="20 % - Akzent3" xfId="16191" hidden="1" xr:uid="{BAB5FB67-2425-4A98-9284-FFD9EFECDC51}"/>
    <cellStyle name="20 % - Akzent3" xfId="16257" hidden="1" xr:uid="{77C6B1AE-706E-4F92-8E72-6E945A9802B7}"/>
    <cellStyle name="20 % - Akzent3" xfId="16705" hidden="1" xr:uid="{CC54AD76-E499-4FB5-99EA-FCF5CC972F8A}"/>
    <cellStyle name="20 % - Akzent3" xfId="16905" hidden="1" xr:uid="{A3A53BD6-0FDB-4C27-A3E4-B06BDB0DE4B5}"/>
    <cellStyle name="20 % - Akzent3" xfId="16773" hidden="1" xr:uid="{2B79C069-64B2-4AD3-94F0-C454449B7249}"/>
    <cellStyle name="20 % - Akzent3" xfId="16841" hidden="1" xr:uid="{9900C1F0-B07E-413C-9496-AF68B51DC5A5}"/>
    <cellStyle name="20 % - Akzent3" xfId="17555" hidden="1" xr:uid="{21C49BDF-C7D0-4DA4-A55B-F34D1C9F28B0}"/>
    <cellStyle name="20 % - Akzent3" xfId="16687" hidden="1" xr:uid="{B977C8D8-2C86-4080-B53F-1399F8F5F23F}"/>
    <cellStyle name="20 % - Akzent3" xfId="17771" hidden="1" xr:uid="{5AB49731-2C28-440D-A0E5-A108C79BE396}"/>
    <cellStyle name="20 % - Akzent3" xfId="18586" hidden="1" xr:uid="{355838B7-8B77-4456-921F-43830AEF5CBA}"/>
    <cellStyle name="20 % - Akzent3" xfId="18835" hidden="1" xr:uid="{761728C6-E38D-4749-9080-A88E52BB2D69}"/>
    <cellStyle name="20 % - Akzent3" xfId="18676" hidden="1" xr:uid="{2729D16C-CBF5-4D1F-A83F-91407CC3A173}"/>
    <cellStyle name="20 % - Akzent3" xfId="18763" hidden="1" xr:uid="{93017EE0-AA8E-45E6-B61C-9595AF3B4FEE}"/>
    <cellStyle name="20 % - Akzent3" xfId="19712" hidden="1" xr:uid="{DF93DFBF-AF7F-45A0-AD26-CAA70AA1E21A}"/>
    <cellStyle name="20 % - Akzent3" xfId="18546" hidden="1" xr:uid="{8E3E65A4-0A63-44BC-B61B-5FBAE1EB6EE5}"/>
    <cellStyle name="20 % - Akzent3" xfId="18815" hidden="1" xr:uid="{98B56EAF-8ED7-47DF-9E6F-254D03F53A9A}"/>
    <cellStyle name="20 % - Akzent3" xfId="18758" hidden="1" xr:uid="{D4050984-09E5-47F8-80CC-4251FF391ADA}"/>
    <cellStyle name="20 % - Akzent3" xfId="18899" hidden="1" xr:uid="{04C2D6C8-CCF0-4580-A212-82FA27B3EB26}"/>
    <cellStyle name="20 % - Akzent3" xfId="20743" hidden="1" xr:uid="{FE4C19E2-1316-4A69-98BD-A204CCB98D99}"/>
    <cellStyle name="20 % - Akzent3" xfId="20805" hidden="1" xr:uid="{B2B4115A-14EF-451F-94DA-D6FD5617F26E}"/>
    <cellStyle name="20 % - Akzent3" xfId="18859" hidden="1" xr:uid="{440FE38C-5D97-4EEF-BD0A-AAFEBCE6234E}"/>
    <cellStyle name="20 % - Akzent3" xfId="18807" hidden="1" xr:uid="{CF75D7F6-04E5-4AA1-AC86-0787C7D33673}"/>
    <cellStyle name="20 % - Akzent3" xfId="21019" hidden="1" xr:uid="{5F89CB0C-4ADA-404A-AD4B-0C9AEE0C108C}"/>
    <cellStyle name="20 % - Akzent3" xfId="21283" hidden="1" xr:uid="{28332D80-E927-4D6E-8EEB-40ACD9B7580D}"/>
    <cellStyle name="20 % - Akzent3" xfId="21111" hidden="1" xr:uid="{9B4744E3-AE9B-4202-9AD7-ED2EAA0AD90D}"/>
    <cellStyle name="20 % - Akzent3" xfId="21206" hidden="1" xr:uid="{C89CA0FD-676B-45E4-BA59-597ED48A4460}"/>
    <cellStyle name="20 % - Akzent3" xfId="22053" hidden="1" xr:uid="{1CEFC208-3C7C-4D04-8125-968C1F952DCD}"/>
    <cellStyle name="20 % - Akzent3" xfId="21001" hidden="1" xr:uid="{04228EB6-FDD0-47B2-BEFB-F51021486074}"/>
    <cellStyle name="20 % - Akzent3" xfId="22455" hidden="1" xr:uid="{19BA52A3-9D7E-40D3-A53E-DC03AA8F498E}"/>
    <cellStyle name="20 % - Akzent3" xfId="22389" hidden="1" xr:uid="{970351FA-E6FE-47C0-9A9E-236F01DD8BBE}"/>
    <cellStyle name="20 % - Akzent3" xfId="22376" hidden="1" xr:uid="{6CF1E76D-AEFC-4DBB-A75F-30681B3EF1A4}"/>
    <cellStyle name="20 % - Akzent3" xfId="22413" hidden="1" xr:uid="{CCE36655-D49D-42A3-BCB0-094DEAAECF81}"/>
    <cellStyle name="20 % - Akzent3" xfId="22638" hidden="1" xr:uid="{85AD5590-ED5D-401A-A81B-BF8BF6876258}"/>
    <cellStyle name="20 % - Akzent3" xfId="23190" hidden="1" xr:uid="{852FE0FC-2A17-48ED-A029-F436B7D2351D}"/>
    <cellStyle name="20 % - Akzent3" xfId="29501" hidden="1" xr:uid="{A19AA42B-CE21-4042-B0F8-9461AE408882}"/>
    <cellStyle name="20 % - Akzent3" xfId="28713" hidden="1" xr:uid="{DE757BF3-157D-438C-8E77-F4CDADE140D3}"/>
    <cellStyle name="20 % - Akzent3" xfId="23853" hidden="1" xr:uid="{2BB8F10B-D9C4-4575-873B-1E58C69B766A}"/>
    <cellStyle name="20 % - Akzent3" xfId="24030" hidden="1" xr:uid="{64C5750F-7B7D-4AC5-976D-0F20E117FBF5}"/>
    <cellStyle name="20 % - Akzent3" xfId="28090" hidden="1" xr:uid="{C74F3A30-D38E-4A02-893B-15507373B7E0}"/>
    <cellStyle name="20 % - Akzent3" xfId="28744" hidden="1" xr:uid="{A58340EF-1621-47AB-B1E6-2FFBB1DE2F12}"/>
    <cellStyle name="20 % - Akzent3" xfId="29024" hidden="1" xr:uid="{9A891C0B-3794-4206-A3FE-B8929B89199E}"/>
    <cellStyle name="20 % - Akzent3" xfId="28720" hidden="1" xr:uid="{5440033B-7ACD-4D15-91F0-D1DBF886E39E}"/>
    <cellStyle name="20 % - Akzent3" xfId="23466" hidden="1" xr:uid="{657AF5FB-AB12-469B-A5FB-7BEE5514C79E}"/>
    <cellStyle name="20 % - Akzent3" xfId="28062" hidden="1" xr:uid="{90F208C0-2FB4-4265-BD8B-D99CF9B3062C}"/>
    <cellStyle name="20 % - Akzent3" xfId="28650" hidden="1" xr:uid="{EE4B54F3-E6CF-4621-81CC-CDBDB9D0276C}"/>
    <cellStyle name="20 % - Akzent3" xfId="25614" hidden="1" xr:uid="{AE10B98C-9A66-470B-A5E4-BE82D5C5A2A0}"/>
    <cellStyle name="20 % - Akzent3" xfId="24886" hidden="1" xr:uid="{BCC52609-0539-43BB-B8C2-6812D14756C8}"/>
    <cellStyle name="20 % - Akzent3" xfId="25774" hidden="1" xr:uid="{768C9432-74B9-4605-BCC7-CFC73B391C3F}"/>
    <cellStyle name="20 % - Akzent3" xfId="26109" hidden="1" xr:uid="{1405E71E-60C7-4B98-A366-FADEBB79D45B}"/>
    <cellStyle name="20 % - Akzent3" xfId="27115" hidden="1" xr:uid="{B49F8CDD-8624-4B13-A68F-1024F2733A2F}"/>
    <cellStyle name="20 % - Akzent3" xfId="26537" hidden="1" xr:uid="{E235A9EA-5F41-42CF-97E9-8BAA050927C2}"/>
    <cellStyle name="20 % - Akzent3" xfId="28226" hidden="1" xr:uid="{E37C1BDA-6D1B-4C09-AFEE-DAA9EBBA6CEB}"/>
    <cellStyle name="20 % - Akzent3" xfId="27341" hidden="1" xr:uid="{2F7178DD-EF6E-4A4D-BB17-E83083359189}"/>
    <cellStyle name="20 % - Akzent3" xfId="27251" hidden="1" xr:uid="{51A32A33-6EE7-4052-BA25-DDD0DB730104}"/>
    <cellStyle name="20 % - Akzent3" xfId="27247" hidden="1" xr:uid="{8186C3B9-087B-43F6-B1A4-F130E7313442}"/>
    <cellStyle name="20 % - Akzent3" xfId="27998" hidden="1" xr:uid="{DE1C851D-9E31-43DF-BC91-BB50536BF84F}"/>
    <cellStyle name="20 % - Akzent3" xfId="26521" hidden="1" xr:uid="{4607F44C-D292-4F0F-BCE7-5DBEE0AEBF4D}"/>
    <cellStyle name="20 % - Akzent3" xfId="23340" hidden="1" xr:uid="{25934E23-18DB-4F3A-8FCD-93D5FBFE9EC7}"/>
    <cellStyle name="20 % - Akzent3" xfId="23395" hidden="1" xr:uid="{1DB26743-EB4F-4F87-AE2B-DB1C659FAE5D}"/>
    <cellStyle name="20 % - Akzent3" xfId="25062" hidden="1" xr:uid="{1D811343-A241-453D-AE8C-EA7CDECB30C8}"/>
    <cellStyle name="20 % - Akzent3" xfId="28502" hidden="1" xr:uid="{6D0CC699-E78E-49C6-AFC3-204BE2C506C5}"/>
    <cellStyle name="20 % - Akzent3" xfId="28953" hidden="1" xr:uid="{3FBD8AF1-3311-434C-9A67-6AEBDCCDC9CA}"/>
    <cellStyle name="20 % - Akzent3" xfId="28535" hidden="1" xr:uid="{2D7EDE1D-2630-4F5F-9498-E7E9C033DF33}"/>
    <cellStyle name="20 % - Akzent3" xfId="24794" hidden="1" xr:uid="{62407523-EBBF-4BC6-A6FA-F3D65EF95D53}"/>
    <cellStyle name="20 % - Akzent3" xfId="23919" hidden="1" xr:uid="{E41B3984-3FD7-402A-B82F-8A3EE8F8E9AF}"/>
    <cellStyle name="20 % - Akzent3" xfId="29950" hidden="1" xr:uid="{A80420D5-6C0B-4C23-880E-A7ECE95499A7}"/>
    <cellStyle name="20 % - Akzent3" xfId="30012" hidden="1" xr:uid="{6B2DE915-E7FC-4DD5-883D-2F0F3C7A5E57}"/>
    <cellStyle name="20 % - Akzent3" xfId="30417" hidden="1" xr:uid="{380F41F8-76B4-4C7F-B8EC-803F0FEF7358}"/>
    <cellStyle name="20 % - Akzent3" xfId="30940" hidden="1" xr:uid="{F03A1C61-F827-49F3-BBA5-CBDD190AAF68}"/>
    <cellStyle name="20 % - Akzent3" xfId="31260" hidden="1" xr:uid="{A9972839-0658-435B-94F4-6A69502BCA2F}"/>
    <cellStyle name="20 % - Akzent3" xfId="31828" hidden="1" xr:uid="{1BC213E6-6987-4B67-87CA-2C06B10AE9FE}"/>
    <cellStyle name="20 % - Akzent3" xfId="31930" hidden="1" xr:uid="{6438662A-505C-40B7-BE1F-3A038A3726BC}"/>
    <cellStyle name="20 % - Akzent3" xfId="32200" hidden="1" xr:uid="{0A911EBE-0E95-469C-B6ED-77189E8D6617}"/>
    <cellStyle name="20 % - Akzent3" xfId="32410" hidden="1" xr:uid="{7955A04C-61D3-4AD3-AB68-1AB15B6243CE}"/>
    <cellStyle name="20 % - Akzent3" xfId="32648" hidden="1" xr:uid="{E7A79553-C5EF-43CB-8852-6A15C0E738C0}"/>
    <cellStyle name="20 % - Akzent3" xfId="33350" hidden="1" xr:uid="{A61F2D24-A3E0-445B-9DC8-850315EF8AB7}"/>
    <cellStyle name="20 % - Akzent3" xfId="33668" hidden="1" xr:uid="{A755DEA9-B9CA-4E2C-97F6-7E48D9022260}"/>
    <cellStyle name="20 % - Akzent3" xfId="32671" hidden="1" xr:uid="{9E22D0BA-5348-41DC-B69A-2542451AC4EF}"/>
    <cellStyle name="20 % - Akzent3" xfId="33810" hidden="1" xr:uid="{7F87E220-2F89-4F0B-9650-1CE7ED63D1D8}"/>
    <cellStyle name="20 % - Akzent3" xfId="33613" hidden="1" xr:uid="{C7A8CFE1-FFA2-4C36-BB25-81ED92AEBD54}"/>
    <cellStyle name="20 % - Akzent3" xfId="33254" hidden="1" xr:uid="{E0102F72-A6F4-4816-B598-FEF243F20C74}"/>
    <cellStyle name="20 % - Akzent3" xfId="34169" hidden="1" xr:uid="{4FB7AEE7-FE83-45A6-9529-5888D789C467}"/>
    <cellStyle name="20 % - Akzent3" xfId="33439" hidden="1" xr:uid="{59B28A2A-1E43-44CF-8C0E-26B0A30D6658}"/>
    <cellStyle name="20 % - Akzent3" xfId="34396" hidden="1" xr:uid="{2752A8B8-C880-4F09-8B15-C962F9EF705D}"/>
    <cellStyle name="20 % - Akzent3" xfId="32611" hidden="1" xr:uid="{30513915-7779-48C9-B4E6-F9874C01B773}"/>
    <cellStyle name="20 % - Akzent3" xfId="33363" hidden="1" xr:uid="{EE509A64-D851-43DC-8DBC-72DAC949E791}"/>
    <cellStyle name="20 % - Akzent3" xfId="34956" hidden="1" xr:uid="{4DB49F81-6B3B-4923-BF73-7A30CBD4FFC5}"/>
    <cellStyle name="20 % - Akzent3" xfId="34616" hidden="1" xr:uid="{B0210127-95B8-4CD5-9601-2E05BEDC4C07}"/>
    <cellStyle name="20 % - Akzent3" xfId="34640" hidden="1" xr:uid="{F21D274E-FC5E-484E-AFCC-58BF94088966}"/>
    <cellStyle name="20 % - Akzent3" xfId="35355" hidden="1" xr:uid="{40DD0391-B592-4ADB-9FD5-A5C7F5E22692}"/>
    <cellStyle name="20 % - Akzent3" xfId="35057" hidden="1" xr:uid="{E5125A73-00FF-4B2D-873F-843089AD1DFA}"/>
    <cellStyle name="20 % - Akzent3" xfId="35200" hidden="1" xr:uid="{423A2EDB-886C-47F6-AC40-FE0F888B55D3}"/>
    <cellStyle name="20 % - Akzent3" xfId="35192" hidden="1" xr:uid="{A60F2A1B-0004-4DCA-A8BF-94359611FD01}"/>
    <cellStyle name="20 % - Akzent3" xfId="36065" hidden="1" xr:uid="{FDE80020-89BC-454A-B684-2DBF2F840D23}"/>
    <cellStyle name="20 % - Akzent3" xfId="35911" hidden="1" xr:uid="{5E2A0D8E-0447-428D-9F07-6412DBBDDEA4}"/>
    <cellStyle name="20 % - Akzent3" xfId="36599" hidden="1" xr:uid="{F1494EBD-7692-4055-BC58-9994255A9F85}"/>
    <cellStyle name="20 % - Akzent3" xfId="36663" hidden="1" xr:uid="{B93DDA82-AB48-410B-9853-634D5FE96246}"/>
    <cellStyle name="20 % - Akzent3" xfId="37111" hidden="1" xr:uid="{E5E176E3-F89E-4DFC-AC6A-B28D1225C7CF}"/>
    <cellStyle name="20 % - Akzent3" xfId="37309" hidden="1" xr:uid="{B0AB9434-932C-45EC-A214-8D1454FC5A1D}"/>
    <cellStyle name="20 % - Akzent3" xfId="37177" hidden="1" xr:uid="{0DC30A03-0A96-4020-8373-287EDE3BEE29}"/>
    <cellStyle name="20 % - Akzent3" xfId="37245" hidden="1" xr:uid="{6826A522-0D3C-460F-A0CC-14E674F33C54}"/>
    <cellStyle name="20 % - Akzent3" xfId="37959" hidden="1" xr:uid="{9C22BAA4-3FEB-49DB-95F8-32DC3C8B436E}"/>
    <cellStyle name="20 % - Akzent3" xfId="37093" hidden="1" xr:uid="{9D91B43F-ECD1-4BA3-B35F-4B5558C0D591}"/>
    <cellStyle name="20 % - Akzent3" xfId="38175" hidden="1" xr:uid="{778A7BBA-A658-47D9-A94D-D019BB1736CE}"/>
    <cellStyle name="20 % - Akzent3" xfId="38990" hidden="1" xr:uid="{0FAA56FA-0E0F-49A2-9608-8FADD7A9D233}"/>
    <cellStyle name="20 % - Akzent3" xfId="39237" hidden="1" xr:uid="{CCA1F343-5C5A-47FB-ABB7-982F447C18E0}"/>
    <cellStyle name="20 % - Akzent3" xfId="39078" hidden="1" xr:uid="{DCEDA0D4-7052-4489-B469-21703C450710}"/>
    <cellStyle name="20 % - Akzent3" xfId="39165" hidden="1" xr:uid="{024B2EA3-6537-433F-908A-320AFE207C73}"/>
    <cellStyle name="20 % - Akzent3" xfId="40114" hidden="1" xr:uid="{E75C1B37-58D4-47BC-B50F-13F61C08F76A}"/>
    <cellStyle name="20 % - Akzent3" xfId="38950" hidden="1" xr:uid="{41FCA5CB-502B-4952-AA01-52B86CAAAC22}"/>
    <cellStyle name="20 % - Akzent3" xfId="39217" hidden="1" xr:uid="{98A68527-B2AD-4048-9858-D00610C019FB}"/>
    <cellStyle name="20 % - Akzent3" xfId="39160" hidden="1" xr:uid="{F07FEFDC-5864-4CAD-A866-36EF08A56A0F}"/>
    <cellStyle name="20 % - Akzent3" xfId="39301" hidden="1" xr:uid="{C7F2FFF6-FC80-4D0C-954C-7862028CBF85}"/>
    <cellStyle name="20 % - Akzent3" xfId="41145" hidden="1" xr:uid="{E32318CD-CFA2-499E-9759-5A5FEA1E1FDB}"/>
    <cellStyle name="20 % - Akzent3" xfId="41207" hidden="1" xr:uid="{E8190C3F-075D-46FA-A6C2-3646787898A9}"/>
    <cellStyle name="20 % - Akzent3" xfId="39261" hidden="1" xr:uid="{2A5D709A-7234-429B-A0A5-6C1F5065FB02}"/>
    <cellStyle name="20 % - Akzent3" xfId="39209" hidden="1" xr:uid="{133D2344-C66B-4C41-878A-B35AEDBD0B9F}"/>
    <cellStyle name="20 % - Akzent3" xfId="41421" hidden="1" xr:uid="{3A26FD0A-1C59-47EF-B190-54472E816B0D}"/>
    <cellStyle name="20 % - Akzent3" xfId="41683" hidden="1" xr:uid="{1D5F975F-2416-464D-80F2-464FCCF0AC61}"/>
    <cellStyle name="20 % - Akzent3" xfId="41511" hidden="1" xr:uid="{C9B8730E-5254-474E-9C39-70B77A7E1E92}"/>
    <cellStyle name="20 % - Akzent3" xfId="41606" hidden="1" xr:uid="{8DF55B8F-6ADA-47BF-A481-C35969EAE954}"/>
    <cellStyle name="20 % - Akzent3" xfId="42453" hidden="1" xr:uid="{7E497171-91C4-48EC-8F83-11EBFFC1FA70}"/>
    <cellStyle name="20 % - Akzent3" xfId="41403" hidden="1" xr:uid="{68558A9B-ABC6-49FC-BB9E-E38AFCEC9DF4}"/>
    <cellStyle name="20 % - Akzent3" xfId="42855" hidden="1" xr:uid="{6F14556E-BCAF-4878-8F46-4650CEAF1950}"/>
    <cellStyle name="20 % - Akzent3" xfId="42789" hidden="1" xr:uid="{91A373C4-EE92-4491-A8C2-29679F9DE9A8}"/>
    <cellStyle name="20 % - Akzent3" xfId="42776" hidden="1" xr:uid="{E2F4749A-55D2-4360-9B43-123C76F4AA39}"/>
    <cellStyle name="20 % - Akzent3" xfId="42813" hidden="1" xr:uid="{E1E64A53-E371-4A6C-86AD-8303A03BF274}"/>
    <cellStyle name="20 % - Akzent3" xfId="43038" hidden="1" xr:uid="{6C8DB127-FB15-4473-BCD5-BD738D438925}"/>
    <cellStyle name="20 % - Akzent3" xfId="43590" hidden="1" xr:uid="{FA3D41FC-E785-4917-8405-D3E2AE823020}"/>
    <cellStyle name="20 % - Akzent3 2" xfId="407" xr:uid="{00000000-0005-0000-0000-000064000000}"/>
    <cellStyle name="20 % - Akzent3 3" xfId="276" xr:uid="{00000000-0005-0000-0000-000065000000}"/>
    <cellStyle name="20 % - Akzent3 4" xfId="8158" hidden="1" xr:uid="{09AD1AC2-26ED-4946-AC85-30D046126F86}"/>
    <cellStyle name="20 % - Akzent3 4" xfId="30444" hidden="1" xr:uid="{75069B46-1A71-4ACB-A211-C0B12A07FCD8}"/>
    <cellStyle name="20 % - Akzent4" xfId="7207" hidden="1" xr:uid="{00000000-0005-0000-0000-000084000000}"/>
    <cellStyle name="20 % - Akzent4" xfId="4410" hidden="1" xr:uid="{00000000-0005-0000-0000-000071000000}"/>
    <cellStyle name="20 % - Akzent4" xfId="6351" hidden="1" xr:uid="{00000000-0005-0000-0000-000079000000}"/>
    <cellStyle name="20 % - Akzent4" xfId="4683" hidden="1" xr:uid="{00000000-0005-0000-0000-000073000000}"/>
    <cellStyle name="20 % - Akzent4" xfId="4622" hidden="1" xr:uid="{00000000-0005-0000-0000-000075000000}"/>
    <cellStyle name="20 % - Akzent4" xfId="5871" hidden="1" xr:uid="{00000000-0005-0000-0000-00007C000000}"/>
    <cellStyle name="20 % - Akzent4" xfId="6288" hidden="1" xr:uid="{00000000-0005-0000-0000-00007F000000}"/>
    <cellStyle name="20 % - Akzent4" xfId="1314" hidden="1" xr:uid="{00000000-0005-0000-0000-000068000000}"/>
    <cellStyle name="20 % - Akzent4" xfId="6406" hidden="1" xr:uid="{00000000-0005-0000-0000-00007A000000}"/>
    <cellStyle name="20 % - Akzent4" xfId="3607" hidden="1" xr:uid="{00000000-0005-0000-0000-00006E000000}"/>
    <cellStyle name="20 % - Akzent4" xfId="6585" hidden="1" xr:uid="{00000000-0005-0000-0000-000082000000}"/>
    <cellStyle name="20 % - Akzent4" xfId="5669" hidden="1" xr:uid="{00000000-0005-0000-0000-000078000000}"/>
    <cellStyle name="20 % - Akzent4" xfId="2430" hidden="1" xr:uid="{00000000-0005-0000-0000-00006C000000}"/>
    <cellStyle name="20 % - Akzent4" xfId="6028" hidden="1" xr:uid="{00000000-0005-0000-0000-000080000000}"/>
    <cellStyle name="20 % - Akzent4" xfId="91" hidden="1" xr:uid="{00000000-0005-0000-0000-000066000000}"/>
    <cellStyle name="20 % - Akzent4" xfId="7104" hidden="1" xr:uid="{00000000-0005-0000-0000-000081000000}"/>
    <cellStyle name="20 % - Akzent4" xfId="5523" hidden="1" xr:uid="{00000000-0005-0000-0000-000076000000}"/>
    <cellStyle name="20 % - Akzent4" xfId="2802" hidden="1" xr:uid="{00000000-0005-0000-0000-00006F000000}"/>
    <cellStyle name="20 % - Akzent4" xfId="7187" hidden="1" xr:uid="{00000000-0005-0000-0000-000083000000}"/>
    <cellStyle name="20 % - Akzent4" xfId="6631" hidden="1" xr:uid="{00000000-0005-0000-0000-00007E000000}"/>
    <cellStyle name="20 % - Akzent4" xfId="2521" hidden="1" xr:uid="{00000000-0005-0000-0000-000072000000}"/>
    <cellStyle name="20 % - Akzent4" xfId="1468" hidden="1" xr:uid="{00000000-0005-0000-0000-000069000000}"/>
    <cellStyle name="20 % - Akzent4" xfId="5499" hidden="1" xr:uid="{00000000-0005-0000-0000-000077000000}"/>
    <cellStyle name="20 % - Akzent4" xfId="3742" hidden="1" xr:uid="{00000000-0005-0000-0000-000070000000}"/>
    <cellStyle name="20 % - Akzent4" xfId="2293" hidden="1" xr:uid="{00000000-0005-0000-0000-00006B000000}"/>
    <cellStyle name="20 % - Akzent4" xfId="6475" hidden="1" xr:uid="{00000000-0005-0000-0000-00007D000000}"/>
    <cellStyle name="20 % - Akzent4" xfId="961" hidden="1" xr:uid="{00000000-0005-0000-0000-000067000000}"/>
    <cellStyle name="20 % - Akzent4" xfId="2694" hidden="1" xr:uid="{00000000-0005-0000-0000-00006D000000}"/>
    <cellStyle name="20 % - Akzent4" xfId="6345" hidden="1" xr:uid="{00000000-0005-0000-0000-00007B000000}"/>
    <cellStyle name="20 % - Akzent4" xfId="1645" hidden="1" xr:uid="{00000000-0005-0000-0000-00006A000000}"/>
    <cellStyle name="20 % - Akzent4" xfId="4521" hidden="1" xr:uid="{00000000-0005-0000-0000-000074000000}"/>
    <cellStyle name="20 % - Akzent4" xfId="7665" hidden="1" xr:uid="{F3EE44BE-9F3A-4D9E-AD9E-1803011DEF14}"/>
    <cellStyle name="20 % - Akzent4" xfId="7749" hidden="1" xr:uid="{5674E831-3E19-4B6C-AF93-8C73E67C2292}"/>
    <cellStyle name="20 % - Akzent4" xfId="8139" hidden="1" xr:uid="{09FBE150-C50B-435C-AB45-767773B4BBF1}"/>
    <cellStyle name="20 % - Akzent4" xfId="8689" hidden="1" xr:uid="{565C63E4-9391-4910-8C4F-91C49795A229}"/>
    <cellStyle name="20 % - Akzent4" xfId="8922" hidden="1" xr:uid="{71966710-40FF-45C8-8E2A-41A501620D76}"/>
    <cellStyle name="20 % - Akzent4" xfId="9799" hidden="1" xr:uid="{549DA71D-EEAE-4D4B-BD6C-292B7019ED0A}"/>
    <cellStyle name="20 % - Akzent4" xfId="9077" hidden="1" xr:uid="{E207DAC2-56C4-4234-AA9B-8F590D7EBD1F}"/>
    <cellStyle name="20 % - Akzent4" xfId="9060" hidden="1" xr:uid="{E86E936F-DB62-43B9-A21B-7DA880EBB07E}"/>
    <cellStyle name="20 % - Akzent4" xfId="11847" hidden="1" xr:uid="{693F3B40-E2C8-44A0-AC2C-39D8665F1AD4}"/>
    <cellStyle name="20 % - Akzent4" xfId="12281" hidden="1" xr:uid="{57E158F4-8B86-4870-8B5C-A1E4FF0A9B92}"/>
    <cellStyle name="20 % - Akzent4" xfId="12985" hidden="1" xr:uid="{CC758E2E-3128-4E1A-B846-287F9915BC6C}"/>
    <cellStyle name="20 % - Akzent4" xfId="13073" hidden="1" xr:uid="{BB40E69F-7E25-4D7C-8899-3C82631946AB}"/>
    <cellStyle name="20 % - Akzent4" xfId="12715" hidden="1" xr:uid="{3058CA7A-8894-487C-988E-FEE9D4652C1B}"/>
    <cellStyle name="20 % - Akzent4" xfId="13443" hidden="1" xr:uid="{7FF600B2-D9A5-4BA6-8DE3-A45A3B7D96FC}"/>
    <cellStyle name="20 % - Akzent4" xfId="13604" hidden="1" xr:uid="{40D2FA3B-710B-418E-9C7D-8C1D7D6B0A78}"/>
    <cellStyle name="20 % - Akzent4" xfId="13286" hidden="1" xr:uid="{71FAEBEB-1F66-4CA2-A2F0-D56E53112B5A}"/>
    <cellStyle name="20 % - Akzent4" xfId="14014" hidden="1" xr:uid="{323278A8-FF65-4844-958D-EABE22C33CC7}"/>
    <cellStyle name="20 % - Akzent4" xfId="13602" hidden="1" xr:uid="{B06E378A-D0C9-41E9-A070-2AFED473F4D0}"/>
    <cellStyle name="20 % - Akzent4" xfId="12171" hidden="1" xr:uid="{E2E03083-0F25-4161-9587-15204C4F97FF}"/>
    <cellStyle name="20 % - Akzent4" xfId="13660" hidden="1" xr:uid="{89780E09-0F5F-41D9-A03F-40B61139DCA9}"/>
    <cellStyle name="20 % - Akzent4" xfId="11791" hidden="1" xr:uid="{860BF2A0-2928-4F49-A60D-D346516BAD2E}"/>
    <cellStyle name="20 % - Akzent4" xfId="14306" hidden="1" xr:uid="{7B4E3C02-FD4D-47A5-901B-9CE29D45D274}"/>
    <cellStyle name="20 % - Akzent4" xfId="13127" hidden="1" xr:uid="{D4D686C5-26AF-4215-A518-2F43CB351222}"/>
    <cellStyle name="20 % - Akzent4" xfId="13972" hidden="1" xr:uid="{34B13543-01BB-4F3E-BF47-E82F2C5F9198}"/>
    <cellStyle name="20 % - Akzent4" xfId="14715" hidden="1" xr:uid="{256B0426-BFF3-49B5-8707-6EA0F4BE84E2}"/>
    <cellStyle name="20 % - Akzent4" xfId="14344" hidden="1" xr:uid="{8B58CD1F-0C99-41C2-843D-C51BB6EA9F07}"/>
    <cellStyle name="20 % - Akzent4" xfId="15224" hidden="1" xr:uid="{A8CECDA8-9A7D-44EE-BE1E-F217D1B48049}"/>
    <cellStyle name="20 % - Akzent4" xfId="14882" hidden="1" xr:uid="{91A12395-3C5F-4CF1-BCB2-59D71364E4B1}"/>
    <cellStyle name="20 % - Akzent4" xfId="15329" hidden="1" xr:uid="{D15230DE-7D0F-4869-BD9C-9ED3F511D664}"/>
    <cellStyle name="20 % - Akzent4" xfId="14641" hidden="1" xr:uid="{8FA0FB9D-BFBD-41BD-980A-8ED550F05BFE}"/>
    <cellStyle name="20 % - Akzent4" xfId="16194" hidden="1" xr:uid="{C2E78556-BF7C-490D-A396-DF987F590CED}"/>
    <cellStyle name="20 % - Akzent4" xfId="16256" hidden="1" xr:uid="{922734B0-23B5-4825-A076-95EC3745A706}"/>
    <cellStyle name="20 % - Akzent4" xfId="16709" hidden="1" xr:uid="{22F12D50-AE7E-4727-B3B8-793A7CF87BB7}"/>
    <cellStyle name="20 % - Akzent4" xfId="16904" hidden="1" xr:uid="{676E64E1-0D94-47A8-861E-438E3385D60A}"/>
    <cellStyle name="20 % - Akzent4" xfId="17654" hidden="1" xr:uid="{27F3A4E5-3B3C-4664-BFDF-2EB915499ED3}"/>
    <cellStyle name="20 % - Akzent4" xfId="16994" hidden="1" xr:uid="{58D29D74-023B-4671-BD63-E89924AEB257}"/>
    <cellStyle name="20 % - Akzent4" xfId="17018" hidden="1" xr:uid="{B1A67DDD-467C-4461-A30A-95EAE629EBE1}"/>
    <cellStyle name="20 % - Akzent4" xfId="17686" hidden="1" xr:uid="{53D48003-1C49-4F97-BE88-0F5DE1A6F09C}"/>
    <cellStyle name="20 % - Akzent4" xfId="17480" hidden="1" xr:uid="{8250D331-0A8B-45B6-B055-7C9619558197}"/>
    <cellStyle name="20 % - Akzent4" xfId="18590" hidden="1" xr:uid="{ACC1CAF5-4586-405A-9436-95CE696B0C18}"/>
    <cellStyle name="20 % - Akzent4" xfId="18834" hidden="1" xr:uid="{AA751BCC-F8FC-438F-8DAB-1F77086A88B4}"/>
    <cellStyle name="20 % - Akzent4" xfId="19677" hidden="1" xr:uid="{BDA804F7-ED4A-49C9-B78E-B180308B51F2}"/>
    <cellStyle name="20 % - Akzent4" xfId="18955" hidden="1" xr:uid="{63E1698B-E48A-41C4-904A-C5DF0F5D7584}"/>
    <cellStyle name="20 % - Akzent4" xfId="18738" hidden="1" xr:uid="{0695AEB7-FF86-4472-9C4F-2315C8E3401D}"/>
    <cellStyle name="20 % - Akzent4" xfId="19817" hidden="1" xr:uid="{45FB9B94-C3EC-4D01-B746-942FDBB663F7}"/>
    <cellStyle name="20 % - Akzent4" xfId="20242" hidden="1" xr:uid="{790C2136-39EA-4139-B417-22E689116B01}"/>
    <cellStyle name="20 % - Akzent4" xfId="20821" hidden="1" xr:uid="{99BFF0E8-B569-458A-A419-01EC6FF45FE7}"/>
    <cellStyle name="20 % - Akzent4" xfId="19634" hidden="1" xr:uid="{A9FC6028-3AB3-4CC6-A66A-B5374458730B}"/>
    <cellStyle name="20 % - Akzent4" xfId="20211" hidden="1" xr:uid="{CE61810B-E7AC-4856-AB39-0FAC4A0171F1}"/>
    <cellStyle name="20 % - Akzent4" xfId="20633" hidden="1" xr:uid="{D786C937-0F6E-41D2-9AAF-8A1E7639F8C0}"/>
    <cellStyle name="20 % - Akzent4" xfId="20858" hidden="1" xr:uid="{17BB5844-A6CB-459A-B8CC-B2DE18325E43}"/>
    <cellStyle name="20 % - Akzent4" xfId="20916" hidden="1" xr:uid="{AE47BF86-3398-4799-9450-0E9DA0BBE834}"/>
    <cellStyle name="20 % - Akzent4" xfId="21023" hidden="1" xr:uid="{A6E671E5-FC4D-48E5-A360-2D1FE28F05B7}"/>
    <cellStyle name="20 % - Akzent4" xfId="21281" hidden="1" xr:uid="{8629DAA1-9E19-43E4-941F-B20624C78543}"/>
    <cellStyle name="20 % - Akzent4" xfId="22188" hidden="1" xr:uid="{0A1B4056-E3A0-4291-B158-D2A304B70BBB}"/>
    <cellStyle name="20 % - Akzent4" xfId="21410" hidden="1" xr:uid="{DC1E9276-10D5-4CE8-98B5-F6C7BA0E919C}"/>
    <cellStyle name="20 % - Akzent4" xfId="21440" hidden="1" xr:uid="{5426F018-557B-4AD2-9A26-67978B512CF2}"/>
    <cellStyle name="20 % - Akzent4" xfId="22232" hidden="1" xr:uid="{4017FF57-3475-45D0-AAED-EA3202EF9833}"/>
    <cellStyle name="20 % - Akzent4" xfId="22427" hidden="1" xr:uid="{23872FBF-23C0-4190-A281-D7B9D88F7AE4}"/>
    <cellStyle name="20 % - Akzent4" xfId="22404" hidden="1" xr:uid="{51D16238-AB5B-4753-95A2-F4890E772F55}"/>
    <cellStyle name="20 % - Akzent4" xfId="23016" hidden="1" xr:uid="{5B5FDB9D-25EF-4A5D-8163-B281151CD757}"/>
    <cellStyle name="20 % - Akzent4" xfId="22981" hidden="1" xr:uid="{DEE0A3BA-4051-4291-9846-6DA4D33D6D47}"/>
    <cellStyle name="20 % - Akzent4" xfId="23253" hidden="1" xr:uid="{4DAEBFA7-081B-4DCB-A4CA-F690424B56DB}"/>
    <cellStyle name="20 % - Akzent4" xfId="21956" hidden="1" xr:uid="{DCE16FC4-F5A5-4122-8651-A0A69791B488}"/>
    <cellStyle name="20 % - Akzent4" xfId="29504" hidden="1" xr:uid="{EB32CC26-E4BB-41BF-AE5E-C402B7F0CF77}"/>
    <cellStyle name="20 % - Akzent4" xfId="26764" hidden="1" xr:uid="{F949D9E9-3718-4C3B-9831-C80DEE056D65}"/>
    <cellStyle name="20 % - Akzent4" xfId="28648" hidden="1" xr:uid="{CA20664D-4050-4B1C-B6DB-31E0308D6C34}"/>
    <cellStyle name="20 % - Akzent4" xfId="27036" hidden="1" xr:uid="{C5F52064-7F43-4D16-A64D-EB2763D52231}"/>
    <cellStyle name="20 % - Akzent4" xfId="26975" hidden="1" xr:uid="{3306E7C3-1FB9-4254-8932-37BF091F8DEE}"/>
    <cellStyle name="20 % - Akzent4" xfId="28185" hidden="1" xr:uid="{5B47841C-A2D0-4D58-8BA1-28C2139D922F}"/>
    <cellStyle name="20 % - Akzent4" xfId="28585" hidden="1" xr:uid="{9F15F90B-0D5E-45C9-8230-A6DD4376332C}"/>
    <cellStyle name="20 % - Akzent4" xfId="23751" hidden="1" xr:uid="{C0952487-2738-4D03-8CB2-F9DCACA369EC}"/>
    <cellStyle name="20 % - Akzent4" xfId="28703" hidden="1" xr:uid="{A4118EAD-F2D4-47E3-8FEB-CC5C4C3DD9DC}"/>
    <cellStyle name="20 % - Akzent4" xfId="25970" hidden="1" xr:uid="{C51DE8B6-9983-4BA9-951E-E0C12412DB6C}"/>
    <cellStyle name="20 % - Akzent4" xfId="28882" hidden="1" xr:uid="{A324CA9E-BA82-404C-A287-65C311BE584C}"/>
    <cellStyle name="20 % - Akzent4" xfId="28002" hidden="1" xr:uid="{FFFBD601-D9DE-4644-AD96-E580448A5581}"/>
    <cellStyle name="20 % - Akzent4" xfId="24797" hidden="1" xr:uid="{74EC9C7C-76C5-44A7-8C08-48686E0F56D8}"/>
    <cellStyle name="20 % - Akzent4" xfId="28325" hidden="1" xr:uid="{F56F9E85-C1E8-466A-86FC-387DADDD9BCD}"/>
    <cellStyle name="20 % - Akzent4" xfId="23343" hidden="1" xr:uid="{EF113238-6A8E-4703-9EA6-23BCDD0BB962}"/>
    <cellStyle name="20 % - Akzent4" xfId="29401" hidden="1" xr:uid="{B6BB688F-8CF9-47CA-8497-857CD5EA1538}"/>
    <cellStyle name="20 % - Akzent4" xfId="27876" hidden="1" xr:uid="{DE173346-7EF9-4C33-A672-C97EBEC6CEEB}"/>
    <cellStyle name="20 % - Akzent4" xfId="25168" hidden="1" xr:uid="{6D038F90-9F35-42E2-B4F8-B668F7E89828}"/>
    <cellStyle name="20 % - Akzent4" xfId="29484" hidden="1" xr:uid="{C3585001-8F24-4EC1-8895-643416290169}"/>
    <cellStyle name="20 % - Akzent4" xfId="28928" hidden="1" xr:uid="{542D538B-173C-4B26-BF11-CECE41EB5C3A}"/>
    <cellStyle name="20 % - Akzent4" xfId="24888" hidden="1" xr:uid="{ABB6152F-6AA9-4904-83B7-1409DCF3AB82}"/>
    <cellStyle name="20 % - Akzent4" xfId="23856" hidden="1" xr:uid="{B2129800-8A29-4A1E-BCB6-3E353B0C59FD}"/>
    <cellStyle name="20 % - Akzent4" xfId="27852" hidden="1" xr:uid="{5F526EEE-BD12-4448-B0DF-ED32EEC69E98}"/>
    <cellStyle name="20 % - Akzent4" xfId="26105" hidden="1" xr:uid="{B618EDDD-D584-4772-90D2-641CDDEBA03F}"/>
    <cellStyle name="20 % - Akzent4" xfId="24668" hidden="1" xr:uid="{4098B1C2-7800-4768-BF4D-8FD8886AEDE6}"/>
    <cellStyle name="20 % - Akzent4" xfId="28772" hidden="1" xr:uid="{065B2BD0-40F5-4245-80D0-BC2A7A71FAF5}"/>
    <cellStyle name="20 % - Akzent4" xfId="23398" hidden="1" xr:uid="{8E9BB6DD-FD3C-45BE-9C3C-04D426CF4614}"/>
    <cellStyle name="20 % - Akzent4" xfId="25060" hidden="1" xr:uid="{42798123-C533-41ED-95E2-86E02F52A507}"/>
    <cellStyle name="20 % - Akzent4" xfId="28642" hidden="1" xr:uid="{D2CF1B9D-A32B-46F2-8218-872A231B4AC1}"/>
    <cellStyle name="20 % - Akzent4" xfId="24029" hidden="1" xr:uid="{3C20088D-A247-4EE4-AC6B-B6E51155252D}"/>
    <cellStyle name="20 % - Akzent4" xfId="26874" hidden="1" xr:uid="{3C6BE933-4212-4E41-9ED2-64A859C18AE2}"/>
    <cellStyle name="20 % - Akzent4" xfId="29953" hidden="1" xr:uid="{55BD5BC9-804B-4460-B93E-AB81C72245FD}"/>
    <cellStyle name="20 % - Akzent4" xfId="30035" hidden="1" xr:uid="{3011D81B-0D65-4BC8-870B-11B85C9A8859}"/>
    <cellStyle name="20 % - Akzent4" xfId="30425" hidden="1" xr:uid="{9E034EA5-5FBB-48E9-A92E-2E8053DF2916}"/>
    <cellStyle name="20 % - Akzent4" xfId="30943" hidden="1" xr:uid="{BCE00082-3726-495C-B38E-47D7265FDDC5}"/>
    <cellStyle name="20 % - Akzent4" xfId="31104" hidden="1" xr:uid="{7C29DDD2-6E76-4737-91B5-403BE04BBEA2}"/>
    <cellStyle name="20 % - Akzent4" xfId="31849" hidden="1" xr:uid="{3AF6CB68-03ED-4A2C-962F-561145138739}"/>
    <cellStyle name="20 % - Akzent4" xfId="31225" hidden="1" xr:uid="{44D3DC26-BE93-435D-ADB6-1B7BB6985D53}"/>
    <cellStyle name="20 % - Akzent4" xfId="31214" hidden="1" xr:uid="{D97CB3AA-B905-48EF-AC00-4E89C3C6855F}"/>
    <cellStyle name="20 % - Akzent4" xfId="32414" hidden="1" xr:uid="{CA66092D-0AF4-4B01-A815-6F1C1116B778}"/>
    <cellStyle name="20 % - Akzent4" xfId="32846" hidden="1" xr:uid="{05D1DCEF-41AF-4F4D-BF9E-933267454BC3}"/>
    <cellStyle name="20 % - Akzent4" xfId="33550" hidden="1" xr:uid="{7D580A01-9A2A-4529-81AD-9B2CB28A91C4}"/>
    <cellStyle name="20 % - Akzent4" xfId="33638" hidden="1" xr:uid="{AF6CC007-2855-468A-9392-309F8CE029A2}"/>
    <cellStyle name="20 % - Akzent4" xfId="33280" hidden="1" xr:uid="{8F35B7F1-9A1F-4A2E-88B6-A379C1DE7ED9}"/>
    <cellStyle name="20 % - Akzent4" xfId="34007" hidden="1" xr:uid="{969AF253-B21F-4E2B-862C-77EFC115FDEE}"/>
    <cellStyle name="20 % - Akzent4" xfId="34168" hidden="1" xr:uid="{9A00AD2D-E360-476A-9769-FF09A5BD0FF6}"/>
    <cellStyle name="20 % - Akzent4" xfId="33850" hidden="1" xr:uid="{2071EDF6-05E6-4C8D-8AC6-8517CE4FFABC}"/>
    <cellStyle name="20 % - Akzent4" xfId="34578" hidden="1" xr:uid="{5CE519DA-DEF6-4FFF-9916-57CADD5301F9}"/>
    <cellStyle name="20 % - Akzent4" xfId="34166" hidden="1" xr:uid="{D1091788-14F1-4D60-9D91-4481EA5362A8}"/>
    <cellStyle name="20 % - Akzent4" xfId="32736" hidden="1" xr:uid="{8472C0E2-C9CF-48BA-BE81-4D54D5E7C287}"/>
    <cellStyle name="20 % - Akzent4" xfId="34224" hidden="1" xr:uid="{C7D91FCC-CBAE-4FC1-BBF4-1DC9DB5AE94F}"/>
    <cellStyle name="20 % - Akzent4" xfId="32358" hidden="1" xr:uid="{A5CBA3EC-74B8-40C8-A05E-EF633C133E87}"/>
    <cellStyle name="20 % - Akzent4" xfId="34869" hidden="1" xr:uid="{732B72DA-57A6-41D1-A14B-B24FE57211A4}"/>
    <cellStyle name="20 % - Akzent4" xfId="33692" hidden="1" xr:uid="{2D8678B5-836A-443C-9CA4-8145194460BA}"/>
    <cellStyle name="20 % - Akzent4" xfId="34536" hidden="1" xr:uid="{2336E863-8C6E-425A-98B8-9EEC32961914}"/>
    <cellStyle name="20 % - Akzent4" xfId="35272" hidden="1" xr:uid="{54EF2A73-2FB7-402F-8566-D1195E65528B}"/>
    <cellStyle name="20 % - Akzent4" xfId="34907" hidden="1" xr:uid="{951C7383-E6A2-434F-BF33-D271DBFE9A2B}"/>
    <cellStyle name="20 % - Akzent4" xfId="35764" hidden="1" xr:uid="{EE8C8AA6-0D04-400C-B654-F12AF1106DA1}"/>
    <cellStyle name="20 % - Akzent4" xfId="35435" hidden="1" xr:uid="{1E8EFD66-6748-475C-B4B4-A387DED1FA9B}"/>
    <cellStyle name="20 % - Akzent4" xfId="35866" hidden="1" xr:uid="{44BFC90E-B1DE-4AA2-AB63-1ABE93359F76}"/>
    <cellStyle name="20 % - Akzent4" xfId="35201" hidden="1" xr:uid="{DDE09715-A652-4D6D-A8C6-33F7890AC6F4}"/>
    <cellStyle name="20 % - Akzent4" xfId="36602" hidden="1" xr:uid="{61588800-8524-4B87-A762-FFFBFEC66775}"/>
    <cellStyle name="20 % - Akzent4" xfId="36662" hidden="1" xr:uid="{8469E547-7F86-4C89-BB5F-2490482B609C}"/>
    <cellStyle name="20 % - Akzent4" xfId="37115" hidden="1" xr:uid="{8C518595-4379-472C-8187-5612B3FE10CD}"/>
    <cellStyle name="20 % - Akzent4" xfId="37308" hidden="1" xr:uid="{06BB2B2F-2CB0-4990-BF69-7E4F2F49922C}"/>
    <cellStyle name="20 % - Akzent4" xfId="38058" hidden="1" xr:uid="{29D6BFE4-C4A6-4774-8A6C-56D90B1DE0C3}"/>
    <cellStyle name="20 % - Akzent4" xfId="37398" hidden="1" xr:uid="{879D832A-EBC7-4F49-9BE1-CD1A5400FA12}"/>
    <cellStyle name="20 % - Akzent4" xfId="37422" hidden="1" xr:uid="{D42BCC46-EA0C-4420-BDF1-14ABC602EEC1}"/>
    <cellStyle name="20 % - Akzent4" xfId="38090" hidden="1" xr:uid="{EDC8068E-7122-4B93-A1CF-821EF0256FA6}"/>
    <cellStyle name="20 % - Akzent4" xfId="37884" hidden="1" xr:uid="{1670CA9E-012B-47F1-B328-5B36C2A73344}"/>
    <cellStyle name="20 % - Akzent4" xfId="38994" hidden="1" xr:uid="{BD45BC1D-8FF5-4992-8677-529DFCEE30DB}"/>
    <cellStyle name="20 % - Akzent4" xfId="39236" hidden="1" xr:uid="{AAF46999-100E-4BE8-BE35-900E833BC90C}"/>
    <cellStyle name="20 % - Akzent4" xfId="40079" hidden="1" xr:uid="{7E969A9B-DCB9-4A3C-BAE9-A07CA48F717B}"/>
    <cellStyle name="20 % - Akzent4" xfId="39357" hidden="1" xr:uid="{61553ADC-6551-4FDE-B299-CBC92529ED8F}"/>
    <cellStyle name="20 % - Akzent4" xfId="39140" hidden="1" xr:uid="{92F4475F-6D2A-4A4C-88F6-65F3D8574062}"/>
    <cellStyle name="20 % - Akzent4" xfId="40219" hidden="1" xr:uid="{54B7E11F-A757-4218-B406-9137D746694E}"/>
    <cellStyle name="20 % - Akzent4" xfId="40644" hidden="1" xr:uid="{8B6226CB-C03E-449F-857A-75A2452CEB8D}"/>
    <cellStyle name="20 % - Akzent4" xfId="41223" hidden="1" xr:uid="{48EC9252-5E46-410C-B9B0-6935393CB5E5}"/>
    <cellStyle name="20 % - Akzent4" xfId="40036" hidden="1" xr:uid="{D5889E9C-1419-44C5-9D21-CC7FF05083E1}"/>
    <cellStyle name="20 % - Akzent4" xfId="40613" hidden="1" xr:uid="{F9B96C12-2443-4E60-A032-30D0F64242CB}"/>
    <cellStyle name="20 % - Akzent4" xfId="41035" hidden="1" xr:uid="{F40880D0-80C2-4C9F-B61A-64BA64BE740E}"/>
    <cellStyle name="20 % - Akzent4" xfId="41260" hidden="1" xr:uid="{FFA3949B-F01D-4F77-ADC0-F877B7F8E57A}"/>
    <cellStyle name="20 % - Akzent4" xfId="41318" hidden="1" xr:uid="{E6243D9E-FBFB-4846-AABD-70FB1747F1D1}"/>
    <cellStyle name="20 % - Akzent4" xfId="41425" hidden="1" xr:uid="{446381C9-5245-449A-824D-9ED28ECDA097}"/>
    <cellStyle name="20 % - Akzent4" xfId="41681" hidden="1" xr:uid="{C7D1EBCF-F264-4C61-96C0-069A83480484}"/>
    <cellStyle name="20 % - Akzent4" xfId="42588" hidden="1" xr:uid="{3C3A73DF-08AD-4695-AF92-ACA6E1A5DB20}"/>
    <cellStyle name="20 % - Akzent4" xfId="41810" hidden="1" xr:uid="{46292104-9C9D-44FF-A017-C3F5EDF7A6A8}"/>
    <cellStyle name="20 % - Akzent4" xfId="41840" hidden="1" xr:uid="{B2B5B8F2-0C93-48A7-B450-CF0CA7AB2DBD}"/>
    <cellStyle name="20 % - Akzent4" xfId="42632" hidden="1" xr:uid="{51196F90-72BB-4957-9AC2-2BAE0978E3DB}"/>
    <cellStyle name="20 % - Akzent4" xfId="42827" hidden="1" xr:uid="{BEC0C952-E26D-42AF-A7F4-1066BC8AF169}"/>
    <cellStyle name="20 % - Akzent4" xfId="42804" hidden="1" xr:uid="{AD79955F-B59A-4AD4-A448-445532C0C312}"/>
    <cellStyle name="20 % - Akzent4" xfId="43416" hidden="1" xr:uid="{955DCB16-3490-4752-A227-2D5D59AC6044}"/>
    <cellStyle name="20 % - Akzent4" xfId="43381" hidden="1" xr:uid="{9520E282-1AE5-4144-A0E0-25A654B2F9C0}"/>
    <cellStyle name="20 % - Akzent4" xfId="43653" hidden="1" xr:uid="{8184351F-3393-45BA-B130-BA50C3CC1E30}"/>
    <cellStyle name="20 % - Akzent4" xfId="42356" hidden="1" xr:uid="{ED5B956E-45F5-4E2E-893E-7AA62BF1C827}"/>
    <cellStyle name="20 % - Akzent4 2" xfId="408" xr:uid="{00000000-0005-0000-0000-000085000000}"/>
    <cellStyle name="20 % - Akzent4 3" xfId="277" xr:uid="{00000000-0005-0000-0000-000086000000}"/>
    <cellStyle name="20 % - Akzent4 4" xfId="8161" hidden="1" xr:uid="{4B3A399F-CDB1-4337-A214-79926C05EBED}"/>
    <cellStyle name="20 % - Akzent4 4" xfId="30447" hidden="1" xr:uid="{E9A9E748-8379-465C-9103-460B71F372C8}"/>
    <cellStyle name="20 % - Akzent5" xfId="7210" hidden="1" xr:uid="{00000000-0005-0000-0000-0000A5000000}"/>
    <cellStyle name="20 % - Akzent5" xfId="6483" hidden="1" xr:uid="{00000000-0005-0000-0000-00009C000000}"/>
    <cellStyle name="20 % - Akzent5" xfId="4464" hidden="1" xr:uid="{00000000-0005-0000-0000-000092000000}"/>
    <cellStyle name="20 % - Akzent5" xfId="6658" hidden="1" xr:uid="{00000000-0005-0000-0000-00009F000000}"/>
    <cellStyle name="20 % - Akzent5" xfId="6894" hidden="1" xr:uid="{00000000-0005-0000-0000-0000A1000000}"/>
    <cellStyle name="20 % - Akzent5" xfId="964" hidden="1" xr:uid="{00000000-0005-0000-0000-000088000000}"/>
    <cellStyle name="20 % - Akzent5" xfId="6437" hidden="1" xr:uid="{00000000-0005-0000-0000-0000A3000000}"/>
    <cellStyle name="20 % - Akzent5" xfId="5558" hidden="1" xr:uid="{00000000-0005-0000-0000-000098000000}"/>
    <cellStyle name="20 % - Akzent5" xfId="6504" hidden="1" xr:uid="{00000000-0005-0000-0000-00009D000000}"/>
    <cellStyle name="20 % - Akzent5" xfId="7143" hidden="1" xr:uid="{00000000-0005-0000-0000-0000A2000000}"/>
    <cellStyle name="20 % - Akzent5" xfId="4736" hidden="1" xr:uid="{00000000-0005-0000-0000-000094000000}"/>
    <cellStyle name="20 % - Akzent5" xfId="2426" hidden="1" xr:uid="{00000000-0005-0000-0000-000090000000}"/>
    <cellStyle name="20 % - Akzent5" xfId="2670" hidden="1" xr:uid="{00000000-0005-0000-0000-00008E000000}"/>
    <cellStyle name="20 % - Akzent5" xfId="5559" hidden="1" xr:uid="{00000000-0005-0000-0000-000097000000}"/>
    <cellStyle name="20 % - Akzent5" xfId="3263" hidden="1" xr:uid="{00000000-0005-0000-0000-000093000000}"/>
    <cellStyle name="20 % - Akzent5" xfId="6897" hidden="1" xr:uid="{00000000-0005-0000-0000-0000A0000000}"/>
    <cellStyle name="20 % - Akzent5" xfId="5773" hidden="1" xr:uid="{00000000-0005-0000-0000-00009A000000}"/>
    <cellStyle name="20 % - Akzent5" xfId="4873" hidden="1" xr:uid="{00000000-0005-0000-0000-000096000000}"/>
    <cellStyle name="20 % - Akzent5" xfId="2328" hidden="1" xr:uid="{00000000-0005-0000-0000-00008C000000}"/>
    <cellStyle name="20 % - Akzent5" xfId="94" hidden="1" xr:uid="{00000000-0005-0000-0000-000087000000}"/>
    <cellStyle name="20 % - Akzent5" xfId="5673" hidden="1" xr:uid="{00000000-0005-0000-0000-000099000000}"/>
    <cellStyle name="20 % - Akzent5" xfId="6254" hidden="1" xr:uid="{00000000-0005-0000-0000-00009E000000}"/>
    <cellStyle name="20 % - Akzent5" xfId="2434" hidden="1" xr:uid="{00000000-0005-0000-0000-00008D000000}"/>
    <cellStyle name="20 % - Akzent5" xfId="7192" hidden="1" xr:uid="{00000000-0005-0000-0000-0000A4000000}"/>
    <cellStyle name="20 % - Akzent5" xfId="3666" hidden="1" xr:uid="{00000000-0005-0000-0000-00008F000000}"/>
    <cellStyle name="20 % - Akzent5" xfId="6466" hidden="1" xr:uid="{00000000-0005-0000-0000-00009B000000}"/>
    <cellStyle name="20 % - Akzent5" xfId="1471" hidden="1" xr:uid="{00000000-0005-0000-0000-00008A000000}"/>
    <cellStyle name="20 % - Akzent5" xfId="2585" hidden="1" xr:uid="{00000000-0005-0000-0000-000095000000}"/>
    <cellStyle name="20 % - Akzent5" xfId="1631" hidden="1" xr:uid="{00000000-0005-0000-0000-00008B000000}"/>
    <cellStyle name="20 % - Akzent5" xfId="1349" hidden="1" xr:uid="{00000000-0005-0000-0000-000089000000}"/>
    <cellStyle name="20 % - Akzent5" xfId="3744" hidden="1" xr:uid="{00000000-0005-0000-0000-000091000000}"/>
    <cellStyle name="20 % - Akzent5" xfId="7668" hidden="1" xr:uid="{0C7B72E2-17F1-48EC-A2C5-7576AAC45D54}"/>
    <cellStyle name="20 % - Akzent5" xfId="7731" hidden="1" xr:uid="{2B22C286-9D9F-4059-B25A-33224AACAAD8}"/>
    <cellStyle name="20 % - Akzent5" xfId="7693" hidden="1" xr:uid="{FE80D551-750E-4ED1-AC65-702AC9433CE0}"/>
    <cellStyle name="20 % - Akzent5" xfId="8693" hidden="1" xr:uid="{709CD48E-C3AC-4CAD-B336-4B95CA0770CE}"/>
    <cellStyle name="20 % - Akzent5" xfId="9110" hidden="1" xr:uid="{D5FF0443-7C2F-42B8-94B3-F2C6DF3E86A3}"/>
    <cellStyle name="20 % - Akzent5" xfId="9739" hidden="1" xr:uid="{9042141F-3A05-42E2-872C-FB774BFD23C9}"/>
    <cellStyle name="20 % - Akzent5" xfId="9976" hidden="1" xr:uid="{369EEDD3-28CA-4F89-B8B8-70B4A05AE349}"/>
    <cellStyle name="20 % - Akzent5" xfId="10398" hidden="1" xr:uid="{A19A1731-8EE2-4B81-AF01-84A5A46C9701}"/>
    <cellStyle name="20 % - Akzent5" xfId="11851" hidden="1" xr:uid="{58D9690B-DE46-4D15-B2F7-57356F3BF076}"/>
    <cellStyle name="20 % - Akzent5" xfId="12125" hidden="1" xr:uid="{47924787-8B3C-438C-9133-9655BB6B837B}"/>
    <cellStyle name="20 % - Akzent5" xfId="11985" hidden="1" xr:uid="{8AFB1AB3-979E-4D36-BCC8-77B7F35E44F3}"/>
    <cellStyle name="20 % - Akzent5" xfId="12766" hidden="1" xr:uid="{EC123758-E04A-4BDD-A4D4-EBCBD48C16C6}"/>
    <cellStyle name="20 % - Akzent5" xfId="12908" hidden="1" xr:uid="{72E21D86-C504-4FB6-BEC0-A64BBD930AF9}"/>
    <cellStyle name="20 % - Akzent5" xfId="11960" hidden="1" xr:uid="{D804B001-39A2-4C97-AABE-25FE1ED4656A}"/>
    <cellStyle name="20 % - Akzent5" xfId="13227" hidden="1" xr:uid="{CD98931B-DE56-401A-8CC8-866D5A4CF29D}"/>
    <cellStyle name="20 % - Akzent5" xfId="13513" hidden="1" xr:uid="{EC59D305-0E5B-4920-8034-9152DD949866}"/>
    <cellStyle name="20 % - Akzent5" xfId="14081" hidden="1" xr:uid="{730F676E-AF59-4C7F-8182-C2143945E0C0}"/>
    <cellStyle name="20 % - Akzent5" xfId="14111" hidden="1" xr:uid="{90B250C2-55F3-4A0C-AB32-18082E6DB516}"/>
    <cellStyle name="20 % - Akzent5" xfId="14133" hidden="1" xr:uid="{06F0B770-254A-40FF-AE50-CFC11AEEE022}"/>
    <cellStyle name="20 % - Akzent5" xfId="14154" hidden="1" xr:uid="{2D4CECC6-7827-485B-BEEC-07256F02D9DE}"/>
    <cellStyle name="20 % - Akzent5" xfId="14121" hidden="1" xr:uid="{327CDA19-662F-4A6C-9730-6BBFC6B05314}"/>
    <cellStyle name="20 % - Akzent5" xfId="14364" hidden="1" xr:uid="{7D93E05C-27BF-478E-90BB-41550A6ACAD6}"/>
    <cellStyle name="20 % - Akzent5" xfId="14577" hidden="1" xr:uid="{5AD749FB-B3C8-45FF-96D0-6C8B6BB2C775}"/>
    <cellStyle name="20 % - Akzent5" xfId="14419" hidden="1" xr:uid="{CFC0ADFF-4489-47F3-B502-EB2479B4543F}"/>
    <cellStyle name="20 % - Akzent5" xfId="14775" hidden="1" xr:uid="{58D3E4B5-FD65-4B70-BBAD-99A6EA56875B}"/>
    <cellStyle name="20 % - Akzent5" xfId="14410" hidden="1" xr:uid="{7FDF1DF8-0630-4B22-86D4-0844042BB6F9}"/>
    <cellStyle name="20 % - Akzent5" xfId="15264" hidden="1" xr:uid="{D1760393-C8E3-488C-8972-F7C14ECDD544}"/>
    <cellStyle name="20 % - Akzent5" xfId="15279" hidden="1" xr:uid="{D07CB1BE-7061-4372-B868-F56D514755D2}"/>
    <cellStyle name="20 % - Akzent5" xfId="15370" hidden="1" xr:uid="{5ABE053A-8B2D-4418-B7D2-2CE86BEC8A69}"/>
    <cellStyle name="20 % - Akzent5" xfId="15387" hidden="1" xr:uid="{4EC2AA52-85B7-4E78-AE72-AADCCD13EAF7}"/>
    <cellStyle name="20 % - Akzent5" xfId="16197" hidden="1" xr:uid="{FCC0AD85-23ED-4457-B883-8B4AA9F36E72}"/>
    <cellStyle name="20 % - Akzent5" xfId="16254" hidden="1" xr:uid="{F1FEAAB4-4179-418E-8012-F70F4AB67994}"/>
    <cellStyle name="20 % - Akzent5" xfId="16712" hidden="1" xr:uid="{4B9E061D-6DA8-454F-8E22-4EE63E6BFC8A}"/>
    <cellStyle name="20 % - Akzent5" xfId="16888" hidden="1" xr:uid="{8C2194DE-2251-48A1-98A0-F50993F5C5D7}"/>
    <cellStyle name="20 % - Akzent5" xfId="17695" hidden="1" xr:uid="{6BFDC89A-70F5-4186-B025-30D3A7CEDE03}"/>
    <cellStyle name="20 % - Akzent5" xfId="17707" hidden="1" xr:uid="{B4BE6E70-8313-42E9-B995-0C652B9D077B}"/>
    <cellStyle name="20 % - Akzent5" xfId="17717" hidden="1" xr:uid="{423003E8-3171-48F8-9FA0-1DB56833F19F}"/>
    <cellStyle name="20 % - Akzent5" xfId="16837" hidden="1" xr:uid="{DF4112CC-D04B-40D9-8A4C-D0AF33BFD3C9}"/>
    <cellStyle name="20 % - Akzent5" xfId="17401" hidden="1" xr:uid="{F6411880-9F36-478A-BF7D-E5C0BEC5D115}"/>
    <cellStyle name="20 % - Akzent5" xfId="18594" hidden="1" xr:uid="{93F31240-B341-42E8-855F-8750B2208FBE}"/>
    <cellStyle name="20 % - Akzent5" xfId="18814" hidden="1" xr:uid="{7558EAF5-AF60-4660-B28C-D59A74D5494F}"/>
    <cellStyle name="20 % - Akzent5" xfId="19729" hidden="1" xr:uid="{B27128B2-300F-44CB-9E96-5956637A6430}"/>
    <cellStyle name="20 % - Akzent5" xfId="19750" hidden="1" xr:uid="{E58B8A2A-BCD0-47AC-98A0-A5744EA641C8}"/>
    <cellStyle name="20 % - Akzent5" xfId="19748" hidden="1" xr:uid="{3FD12F3A-A12C-49E9-A338-7C514F92D56A}"/>
    <cellStyle name="20 % - Akzent5" xfId="18719" hidden="1" xr:uid="{121F3ECF-EC25-4F70-87EC-D82838086DB9}"/>
    <cellStyle name="20 % - Akzent5" xfId="20239" hidden="1" xr:uid="{23ACE267-09C2-4374-A24C-851F83B44F0C}"/>
    <cellStyle name="20 % - Akzent5" xfId="20863" hidden="1" xr:uid="{0D4C7DA2-2502-47E2-869E-475410E6C5EB}"/>
    <cellStyle name="20 % - Akzent5" xfId="20877" hidden="1" xr:uid="{CB4E8FB0-9B2F-4E39-AF6B-7F732FB0392E}"/>
    <cellStyle name="20 % - Akzent5" xfId="20888" hidden="1" xr:uid="{B5151746-64F9-491B-B1D5-5FB2EAD98BF8}"/>
    <cellStyle name="20 % - Akzent5" xfId="20899" hidden="1" xr:uid="{1D78C0E2-CCF2-4685-9C82-31889494EE73}"/>
    <cellStyle name="20 % - Akzent5" xfId="18896" hidden="1" xr:uid="{75D785D7-4D5B-4EC7-B166-C3B64AF1EBC0}"/>
    <cellStyle name="20 % - Akzent5" xfId="18902" hidden="1" xr:uid="{C30B5735-696C-42D5-BFF1-C02D3D83DC93}"/>
    <cellStyle name="20 % - Akzent5" xfId="21027" hidden="1" xr:uid="{47DA2B9C-C03E-49C4-9C03-0374411C5A4D}"/>
    <cellStyle name="20 % - Akzent5" xfId="21261" hidden="1" xr:uid="{DBD3B075-B679-4231-993C-8D052874045F}"/>
    <cellStyle name="20 % - Akzent5" xfId="22251" hidden="1" xr:uid="{CDED2D9F-C0D2-4A1E-966F-FEA31D00B1CC}"/>
    <cellStyle name="20 % - Akzent5" xfId="22273" hidden="1" xr:uid="{45C07995-EEFC-45D7-A620-DACCE8B7A812}"/>
    <cellStyle name="20 % - Akzent5" xfId="22294" hidden="1" xr:uid="{C4529708-84F0-4B14-95DC-678FDDB665F4}"/>
    <cellStyle name="20 % - Akzent5" xfId="21201" hidden="1" xr:uid="{6521AF32-E632-4D34-BAF6-851DCCC18E65}"/>
    <cellStyle name="20 % - Akzent5" xfId="22437" hidden="1" xr:uid="{79C3EA41-B2A4-492F-A87E-E3E9006B61A7}"/>
    <cellStyle name="20 % - Akzent5" xfId="21433" hidden="1" xr:uid="{5CB0EF9E-26BD-4D80-8A1F-BFF073E6BF44}"/>
    <cellStyle name="20 % - Akzent5" xfId="23067" hidden="1" xr:uid="{B2C96466-E4DA-4BEA-9212-741636DA0653}"/>
    <cellStyle name="20 % - Akzent5" xfId="23064" hidden="1" xr:uid="{FAC84506-D0CE-41A6-BA32-81EEB9B28F53}"/>
    <cellStyle name="20 % - Akzent5" xfId="23290" hidden="1" xr:uid="{684A8993-5855-4F23-A882-4E8C60AF3329}"/>
    <cellStyle name="20 % - Akzent5" xfId="22512" hidden="1" xr:uid="{6B5B910F-07E5-4253-9C8A-30A8A3605612}"/>
    <cellStyle name="20 % - Akzent5" xfId="29507" hidden="1" xr:uid="{E6CEC0B6-8E43-47D2-9DB1-A08E4741C7EA}"/>
    <cellStyle name="20 % - Akzent5" xfId="28780" hidden="1" xr:uid="{55231532-4DBE-4332-BD54-4E6D532D3FFB}"/>
    <cellStyle name="20 % - Akzent5" xfId="26817" hidden="1" xr:uid="{418EABD4-2FEE-4C59-8EF9-8C0A89C7B88B}"/>
    <cellStyle name="20 % - Akzent5" xfId="28955" hidden="1" xr:uid="{8428EA8B-7F52-4485-853F-573FCE387374}"/>
    <cellStyle name="20 % - Akzent5" xfId="29191" hidden="1" xr:uid="{E647C180-666B-49DD-B588-894E34E20987}"/>
    <cellStyle name="20 % - Akzent5" xfId="23401" hidden="1" xr:uid="{006ED57F-21BA-412F-9AAE-F962EC401F2C}"/>
    <cellStyle name="20 % - Akzent5" xfId="28734" hidden="1" xr:uid="{7CB62769-0832-49CA-9CF7-986B193DF54E}"/>
    <cellStyle name="20 % - Akzent5" xfId="27911" hidden="1" xr:uid="{43716682-9CF0-459E-A5B7-212EAD7AC3B5}"/>
    <cellStyle name="20 % - Akzent5" xfId="28801" hidden="1" xr:uid="{C691A191-E143-4646-8504-31F476F6EEE7}"/>
    <cellStyle name="20 % - Akzent5" xfId="29440" hidden="1" xr:uid="{46DD428E-85BF-4B6D-B502-03035A062932}"/>
    <cellStyle name="20 % - Akzent5" xfId="27089" hidden="1" xr:uid="{6FC0D139-686D-46E4-9C03-905632586DE5}"/>
    <cellStyle name="20 % - Akzent5" xfId="24793" hidden="1" xr:uid="{53AAFC24-89BA-4A9A-B065-36989F218F93}"/>
    <cellStyle name="20 % - Akzent5" xfId="25037" hidden="1" xr:uid="{A68A0A19-7B93-49A2-B8C6-FCD12719CA9D}"/>
    <cellStyle name="20 % - Akzent5" xfId="27912" hidden="1" xr:uid="{2FAD10CC-BA0D-49FD-917A-7FF45BD78CB6}"/>
    <cellStyle name="20 % - Akzent5" xfId="25629" hidden="1" xr:uid="{0BF84A97-C33E-4D3D-9900-6FE55FC33A82}"/>
    <cellStyle name="20 % - Akzent5" xfId="29194" hidden="1" xr:uid="{A13DE2ED-5C0B-453A-A0B0-E3AA3A65DD24}"/>
    <cellStyle name="20 % - Akzent5" xfId="28089" hidden="1" xr:uid="{566EC35B-4951-4B9A-812E-01F9D0B22995}"/>
    <cellStyle name="20 % - Akzent5" xfId="27226" hidden="1" xr:uid="{AD0DC851-3A2A-4372-8B16-4439C17ADF64}"/>
    <cellStyle name="20 % - Akzent5" xfId="24703" hidden="1" xr:uid="{10A37892-2AD5-4608-A007-8AF5C5E25CFC}"/>
    <cellStyle name="20 % - Akzent5" xfId="23346" hidden="1" xr:uid="{20C4C723-D0D5-42EA-8540-CBA25537EF13}"/>
    <cellStyle name="20 % - Akzent5" xfId="28006" hidden="1" xr:uid="{60CE0F60-1308-4D5E-83AF-01A8BBFA59DE}"/>
    <cellStyle name="20 % - Akzent5" xfId="28551" hidden="1" xr:uid="{A6DFD118-4295-4FF9-B994-032E5202FB71}"/>
    <cellStyle name="20 % - Akzent5" xfId="24801" hidden="1" xr:uid="{09062847-132E-41E9-B21B-E817F85550AE}"/>
    <cellStyle name="20 % - Akzent5" xfId="29489" hidden="1" xr:uid="{1FFE89E2-B032-488E-89C2-93C0C7534D28}"/>
    <cellStyle name="20 % - Akzent5" xfId="26029" hidden="1" xr:uid="{3373163B-F5D0-4354-9BFA-BB5660EBC00E}"/>
    <cellStyle name="20 % - Akzent5" xfId="28763" hidden="1" xr:uid="{8371EA1E-B22C-446A-888F-96B7B18606E1}"/>
    <cellStyle name="20 % - Akzent5" xfId="23859" hidden="1" xr:uid="{6F403F0A-B147-4DD7-8A90-9BA8B1761C66}"/>
    <cellStyle name="20 % - Akzent5" xfId="24952" hidden="1" xr:uid="{F18DCEE8-9068-4D82-8872-974E0F8428F6}"/>
    <cellStyle name="20 % - Akzent5" xfId="24015" hidden="1" xr:uid="{D4DEAFAE-7624-434A-A415-11D7636B90BB}"/>
    <cellStyle name="20 % - Akzent5" xfId="23786" hidden="1" xr:uid="{277B87C6-A705-4EB2-BC20-2797ECF16F8C}"/>
    <cellStyle name="20 % - Akzent5" xfId="26107" hidden="1" xr:uid="{D248881A-D46E-4F77-9D06-7E0BC0B44D43}"/>
    <cellStyle name="20 % - Akzent5" xfId="29956" hidden="1" xr:uid="{79BDCDF3-7B2C-463E-812B-E4F5B7BEBAD6}"/>
    <cellStyle name="20 % - Akzent5" xfId="30017" hidden="1" xr:uid="{DBC796FC-0F3E-4FF3-A44C-51A752ECA7AA}"/>
    <cellStyle name="20 % - Akzent5" xfId="29979" hidden="1" xr:uid="{1115CE64-4489-410D-B215-4D2487CB13C7}"/>
    <cellStyle name="20 % - Akzent5" xfId="30947" hidden="1" xr:uid="{B15F3C0A-F892-4D89-8B51-5A25205AB78C}"/>
    <cellStyle name="20 % - Akzent5" xfId="31255" hidden="1" xr:uid="{F29861E9-9062-42F2-AF36-31DD70DCC5F9}"/>
    <cellStyle name="20 % - Akzent5" xfId="31804" hidden="1" xr:uid="{2BCD672B-0FE6-400F-A04F-D1F4882D17F7}"/>
    <cellStyle name="20 % - Akzent5" xfId="31989" hidden="1" xr:uid="{7286C493-30F7-4217-AA19-008DAA255992}"/>
    <cellStyle name="20 % - Akzent5" xfId="32185" hidden="1" xr:uid="{9C1630D4-B1E0-4D08-BE6A-A8DA0F99395C}"/>
    <cellStyle name="20 % - Akzent5" xfId="32418" hidden="1" xr:uid="{93703E18-134D-48B2-B8F5-188E7A5551AA}"/>
    <cellStyle name="20 % - Akzent5" xfId="32690" hidden="1" xr:uid="{52D04E4D-B747-452F-8308-F9E588B3F168}"/>
    <cellStyle name="20 % - Akzent5" xfId="32550" hidden="1" xr:uid="{2E41B3F8-E14C-4DF8-A9AC-3F6D751E65E6}"/>
    <cellStyle name="20 % - Akzent5" xfId="33331" hidden="1" xr:uid="{9A26BF64-E0E7-46C6-833C-56CBE5731643}"/>
    <cellStyle name="20 % - Akzent5" xfId="33473" hidden="1" xr:uid="{397045D5-3831-42FC-94AE-86F415FAC302}"/>
    <cellStyle name="20 % - Akzent5" xfId="32525" hidden="1" xr:uid="{5B430142-C73E-4641-B7DD-71C839210C44}"/>
    <cellStyle name="20 % - Akzent5" xfId="33791" hidden="1" xr:uid="{DA13071B-776E-40A4-9F4A-D0C87BD932CD}"/>
    <cellStyle name="20 % - Akzent5" xfId="34077" hidden="1" xr:uid="{72F48433-CD91-4129-A08B-D39B7C184EAB}"/>
    <cellStyle name="20 % - Akzent5" xfId="34645" hidden="1" xr:uid="{B17C032D-1331-4169-93F9-26C60D88EEBE}"/>
    <cellStyle name="20 % - Akzent5" xfId="34675" hidden="1" xr:uid="{55C520A4-B73C-4BC5-8DC4-D281FDB79606}"/>
    <cellStyle name="20 % - Akzent5" xfId="34697" hidden="1" xr:uid="{9247DF33-D461-4AAC-BB1C-E2257180BC53}"/>
    <cellStyle name="20 % - Akzent5" xfId="34718" hidden="1" xr:uid="{767EE656-66AA-4C92-9D89-F42D0203B614}"/>
    <cellStyle name="20 % - Akzent5" xfId="34685" hidden="1" xr:uid="{69936474-ABDE-4660-84DF-C6DA382427F8}"/>
    <cellStyle name="20 % - Akzent5" xfId="34927" hidden="1" xr:uid="{3F442E08-EB15-487F-9B74-449708C6BD14}"/>
    <cellStyle name="20 % - Akzent5" xfId="35137" hidden="1" xr:uid="{8D79DFDF-8756-480E-8B0F-0C01D1E30A35}"/>
    <cellStyle name="20 % - Akzent5" xfId="34981" hidden="1" xr:uid="{66DE1F5F-4C44-44E5-992E-76807F8E01DD}"/>
    <cellStyle name="20 % - Akzent5" xfId="35330" hidden="1" xr:uid="{B4D8845D-6724-4341-97E8-D73B58FDC1EC}"/>
    <cellStyle name="20 % - Akzent5" xfId="34972" hidden="1" xr:uid="{38216356-EA7B-414E-96C8-7902714DE985}"/>
    <cellStyle name="20 % - Akzent5" xfId="35801" hidden="1" xr:uid="{EAE39C85-A773-4D06-A063-9AD21A7D7268}"/>
    <cellStyle name="20 % - Akzent5" xfId="35816" hidden="1" xr:uid="{2505C6E1-88B2-4637-8743-30151F44FAE5}"/>
    <cellStyle name="20 % - Akzent5" xfId="35907" hidden="1" xr:uid="{7842607D-850E-4150-9439-2ACCFB8B8AA6}"/>
    <cellStyle name="20 % - Akzent5" xfId="35924" hidden="1" xr:uid="{07256BA0-E630-43DE-ADC9-160E62865BB1}"/>
    <cellStyle name="20 % - Akzent5" xfId="36605" hidden="1" xr:uid="{878802FE-7476-42A8-81FB-55A6EAD9A32E}"/>
    <cellStyle name="20 % - Akzent5" xfId="36660" hidden="1" xr:uid="{0B36CCC4-16D9-4FF3-8589-99985297D6BC}"/>
    <cellStyle name="20 % - Akzent5" xfId="37118" hidden="1" xr:uid="{F8A8DED6-D210-4D01-9173-09A6C361CC67}"/>
    <cellStyle name="20 % - Akzent5" xfId="37292" hidden="1" xr:uid="{C822CC52-62D2-4092-B3EA-E5A2C7B6C71D}"/>
    <cellStyle name="20 % - Akzent5" xfId="38099" hidden="1" xr:uid="{04F809DC-7A25-4CDE-9C1D-28556ED8FEEE}"/>
    <cellStyle name="20 % - Akzent5" xfId="38111" hidden="1" xr:uid="{F038807C-06AD-4283-8192-92EE29AAB8E6}"/>
    <cellStyle name="20 % - Akzent5" xfId="38121" hidden="1" xr:uid="{3004EA15-6BFA-4AA0-8569-EA9D26D6549D}"/>
    <cellStyle name="20 % - Akzent5" xfId="37241" hidden="1" xr:uid="{533730EB-63A7-4847-9178-8BC1D9C589C2}"/>
    <cellStyle name="20 % - Akzent5" xfId="37805" hidden="1" xr:uid="{4BF4C869-646B-4074-9DF4-5BE7C50AAAD7}"/>
    <cellStyle name="20 % - Akzent5" xfId="38998" hidden="1" xr:uid="{7641F53B-E3A7-4967-A202-DFBCE82C1042}"/>
    <cellStyle name="20 % - Akzent5" xfId="39216" hidden="1" xr:uid="{869468E2-7D1F-4526-A0BC-99DE4EE1CCF1}"/>
    <cellStyle name="20 % - Akzent5" xfId="40131" hidden="1" xr:uid="{79968A12-4C4E-4464-8E1C-D6DA5C7FED24}"/>
    <cellStyle name="20 % - Akzent5" xfId="40152" hidden="1" xr:uid="{473F357F-615C-4489-AF69-8FADC6879587}"/>
    <cellStyle name="20 % - Akzent5" xfId="40150" hidden="1" xr:uid="{A0B1B0D5-69C7-4833-AA28-43A9B4BA9408}"/>
    <cellStyle name="20 % - Akzent5" xfId="39121" hidden="1" xr:uid="{2FB44EFA-8821-4CBD-AE98-C0D8766561C4}"/>
    <cellStyle name="20 % - Akzent5" xfId="40641" hidden="1" xr:uid="{E51CFF43-B90B-4628-95E9-D62C6A2CB65D}"/>
    <cellStyle name="20 % - Akzent5" xfId="41265" hidden="1" xr:uid="{1D83B394-48E6-423A-93EF-62FB40C7556E}"/>
    <cellStyle name="20 % - Akzent5" xfId="41279" hidden="1" xr:uid="{5DF65FDF-AD6C-46AD-987E-53D07E366E25}"/>
    <cellStyle name="20 % - Akzent5" xfId="41290" hidden="1" xr:uid="{399F781E-7640-4C98-9CC0-0F1CAE6672DA}"/>
    <cellStyle name="20 % - Akzent5" xfId="41301" hidden="1" xr:uid="{2DA1D3CB-437C-429F-8577-8BFFEADC267D}"/>
    <cellStyle name="20 % - Akzent5" xfId="39298" hidden="1" xr:uid="{8521C85A-54C0-4AEB-B72F-36161B48F8B9}"/>
    <cellStyle name="20 % - Akzent5" xfId="39304" hidden="1" xr:uid="{CD8E32AF-3C5A-49D9-8E10-BD0029081BF3}"/>
    <cellStyle name="20 % - Akzent5" xfId="41429" hidden="1" xr:uid="{90622CEA-D756-49D9-ADC5-FA50A60B79DA}"/>
    <cellStyle name="20 % - Akzent5" xfId="41661" hidden="1" xr:uid="{F8E6E50C-DB79-4EB1-967D-5C8D40E0A0E4}"/>
    <cellStyle name="20 % - Akzent5" xfId="42651" hidden="1" xr:uid="{9598C089-B067-4B2C-B110-2093419145B5}"/>
    <cellStyle name="20 % - Akzent5" xfId="42673" hidden="1" xr:uid="{E89B1B3C-D2E9-4F83-ABD0-2064089153A2}"/>
    <cellStyle name="20 % - Akzent5" xfId="42694" hidden="1" xr:uid="{278E53B9-C1A6-4C9D-90A6-4036A1CA9EE2}"/>
    <cellStyle name="20 % - Akzent5" xfId="41601" hidden="1" xr:uid="{0009DD62-EFF7-4F73-A37F-1AF674A0F1F5}"/>
    <cellStyle name="20 % - Akzent5" xfId="42837" hidden="1" xr:uid="{3490DA5B-3786-4B1F-B889-787035C1E681}"/>
    <cellStyle name="20 % - Akzent5" xfId="41833" hidden="1" xr:uid="{3F1A0B2D-2640-4294-9E13-90929900F70E}"/>
    <cellStyle name="20 % - Akzent5" xfId="43467" hidden="1" xr:uid="{46618F08-3D79-4EF5-A470-B52C5EBF68AE}"/>
    <cellStyle name="20 % - Akzent5" xfId="43464" hidden="1" xr:uid="{7315E615-89DE-41D9-AEF9-3D429BEEF8ED}"/>
    <cellStyle name="20 % - Akzent5" xfId="43690" hidden="1" xr:uid="{ECA80826-E338-41E9-B0EF-E390772CE04A}"/>
    <cellStyle name="20 % - Akzent5" xfId="42912" hidden="1" xr:uid="{61759A0C-42AB-45C5-942F-8DEB3EE3AF81}"/>
    <cellStyle name="20 % - Akzent5 2" xfId="409" xr:uid="{00000000-0005-0000-0000-0000A6000000}"/>
    <cellStyle name="20 % - Akzent5 3" xfId="278" xr:uid="{00000000-0005-0000-0000-0000A7000000}"/>
    <cellStyle name="20 % - Akzent5 4" xfId="8164" hidden="1" xr:uid="{AAF92443-6A20-437F-9976-E14D965CF8F4}"/>
    <cellStyle name="20 % - Akzent5 4" xfId="30450" hidden="1" xr:uid="{8D97B57A-A143-4BFF-A24F-FF2B7DE71CD7}"/>
    <cellStyle name="20 % - Akzent6" xfId="4758" hidden="1" xr:uid="{00000000-0005-0000-0000-0000B5000000}"/>
    <cellStyle name="20 % - Akzent6" xfId="5694" hidden="1" xr:uid="{00000000-0005-0000-0000-0000C5000000}"/>
    <cellStyle name="20 % - Akzent6" xfId="6221" hidden="1" xr:uid="{00000000-0005-0000-0000-0000C2000000}"/>
    <cellStyle name="20 % - Akzent6" xfId="6088" hidden="1" xr:uid="{00000000-0005-0000-0000-0000C3000000}"/>
    <cellStyle name="20 % - Akzent6" xfId="6706" hidden="1" xr:uid="{00000000-0005-0000-0000-0000C4000000}"/>
    <cellStyle name="20 % - Akzent6" xfId="6048" hidden="1" xr:uid="{00000000-0005-0000-0000-0000BC000000}"/>
    <cellStyle name="20 % - Akzent6" xfId="6630" hidden="1" xr:uid="{00000000-0005-0000-0000-0000C0000000}"/>
    <cellStyle name="20 % - Akzent6" xfId="3357" hidden="1" xr:uid="{00000000-0005-0000-0000-0000B3000000}"/>
    <cellStyle name="20 % - Akzent6" xfId="5744" hidden="1" xr:uid="{00000000-0005-0000-0000-0000BF000000}"/>
    <cellStyle name="20 % - Akzent6" xfId="6183" hidden="1" xr:uid="{00000000-0005-0000-0000-0000BD000000}"/>
    <cellStyle name="20 % - Akzent6" xfId="6581" hidden="1" xr:uid="{00000000-0005-0000-0000-0000C1000000}"/>
    <cellStyle name="20 % - Akzent6" xfId="4522" hidden="1" xr:uid="{00000000-0005-0000-0000-0000B7000000}"/>
    <cellStyle name="20 % - Akzent6" xfId="2520" hidden="1" xr:uid="{00000000-0005-0000-0000-0000B0000000}"/>
    <cellStyle name="20 % - Akzent6" xfId="2438" hidden="1" xr:uid="{00000000-0005-0000-0000-0000AE000000}"/>
    <cellStyle name="20 % - Akzent6" xfId="3735" hidden="1" xr:uid="{00000000-0005-0000-0000-0000B2000000}"/>
    <cellStyle name="20 % - Akzent6" xfId="6291" hidden="1" xr:uid="{00000000-0005-0000-0000-0000BB000000}"/>
    <cellStyle name="20 % - Akzent6" xfId="2400" hidden="1" xr:uid="{00000000-0005-0000-0000-0000B4000000}"/>
    <cellStyle name="20 % - Akzent6" xfId="7213" hidden="1" xr:uid="{00000000-0005-0000-0000-0000C6000000}"/>
    <cellStyle name="20 % - Akzent6" xfId="4576" hidden="1" xr:uid="{00000000-0005-0000-0000-0000B6000000}"/>
    <cellStyle name="20 % - Akzent6" xfId="5664" hidden="1" xr:uid="{00000000-0005-0000-0000-0000BE000000}"/>
    <cellStyle name="20 % - Akzent6" xfId="4519" hidden="1" xr:uid="{00000000-0005-0000-0000-0000B8000000}"/>
    <cellStyle name="20 % - Akzent6" xfId="97" hidden="1" xr:uid="{00000000-0005-0000-0000-0000A8000000}"/>
    <cellStyle name="20 % - Akzent6" xfId="2834" hidden="1" xr:uid="{00000000-0005-0000-0000-0000AF000000}"/>
    <cellStyle name="20 % - Akzent6" xfId="5677" hidden="1" xr:uid="{00000000-0005-0000-0000-0000BA000000}"/>
    <cellStyle name="20 % - Akzent6" xfId="4871" hidden="1" xr:uid="{00000000-0005-0000-0000-0000B9000000}"/>
    <cellStyle name="20 % - Akzent6" xfId="967" hidden="1" xr:uid="{00000000-0005-0000-0000-0000A9000000}"/>
    <cellStyle name="20 % - Akzent6" xfId="1028" hidden="1" xr:uid="{00000000-0005-0000-0000-0000AA000000}"/>
    <cellStyle name="20 % - Akzent6" xfId="1474" hidden="1" xr:uid="{00000000-0005-0000-0000-0000AB000000}"/>
    <cellStyle name="20 % - Akzent6" xfId="1725" hidden="1" xr:uid="{00000000-0005-0000-0000-0000AC000000}"/>
    <cellStyle name="20 % - Akzent6" xfId="1534" hidden="1" xr:uid="{00000000-0005-0000-0000-0000AD000000}"/>
    <cellStyle name="20 % - Akzent6" xfId="3592" hidden="1" xr:uid="{00000000-0005-0000-0000-0000B1000000}"/>
    <cellStyle name="20 % - Akzent6" xfId="7671" hidden="1" xr:uid="{B063F207-C04F-4B25-A4E2-42293F25F7F6}"/>
    <cellStyle name="20 % - Akzent6" xfId="7730" hidden="1" xr:uid="{DD22F9A4-6EB8-4444-99ED-949D8A93E1A1}"/>
    <cellStyle name="20 % - Akzent6" xfId="8142" hidden="1" xr:uid="{B82FD242-859D-4F6A-877A-8165D963AD5A}"/>
    <cellStyle name="20 % - Akzent6" xfId="8697" hidden="1" xr:uid="{E41BFEA9-3EEE-4A1E-8B18-D68FFF3D106F}"/>
    <cellStyle name="20 % - Akzent6" xfId="9108" hidden="1" xr:uid="{2137415A-2ECC-45DC-9634-E3C9635BFF87}"/>
    <cellStyle name="20 % - Akzent6" xfId="9803" hidden="1" xr:uid="{580B258E-0031-4792-8BBE-F8D04DDB8ACB}"/>
    <cellStyle name="20 % - Akzent6" xfId="8924" hidden="1" xr:uid="{0B0239C1-0ECC-493F-B75E-8BBFF4225EFB}"/>
    <cellStyle name="20 % - Akzent6" xfId="8745" hidden="1" xr:uid="{11FB87B7-B9F4-4F40-9EA9-A0DF2CB607C2}"/>
    <cellStyle name="20 % - Akzent6" xfId="11855" hidden="1" xr:uid="{E60F8972-5B4E-4426-BAF4-DD83AD92D492}"/>
    <cellStyle name="20 % - Akzent6" xfId="12123" hidden="1" xr:uid="{87661CDB-FD91-4E4B-BDF2-79158B08ECFA}"/>
    <cellStyle name="20 % - Akzent6" xfId="13064" hidden="1" xr:uid="{1EF66CEA-98D6-478A-A3E2-FDD7D957A253}"/>
    <cellStyle name="20 % - Akzent6" xfId="12255" hidden="1" xr:uid="{B34F3B41-B447-4887-89D2-863A102B9834}"/>
    <cellStyle name="20 % - Akzent6" xfId="11899" hidden="1" xr:uid="{4D16AD6C-76A3-4AC0-970F-B589468A5FE9}"/>
    <cellStyle name="20 % - Akzent6" xfId="13521" hidden="1" xr:uid="{AE27DDD9-BF4B-40C0-A424-015FD03B93B1}"/>
    <cellStyle name="20 % - Akzent6" xfId="13144" hidden="1" xr:uid="{15A72F88-6240-4B9C-921C-C9E7091AB067}"/>
    <cellStyle name="20 % - Akzent6" xfId="13584" hidden="1" xr:uid="{3258602B-6F81-48FC-BA2A-C747DFBB47FB}"/>
    <cellStyle name="20 % - Akzent6" xfId="13172" hidden="1" xr:uid="{6ED6EF68-0DE0-4E47-8944-6FC32197856B}"/>
    <cellStyle name="20 % - Akzent6" xfId="13718" hidden="1" xr:uid="{A3712BB9-DAF7-4BD4-AA15-D8AA18FEDF9E}"/>
    <cellStyle name="20 % - Akzent6" xfId="13256" hidden="1" xr:uid="{79F0D2DD-A6C0-4662-8BF5-E8A0CAD4E953}"/>
    <cellStyle name="20 % - Akzent6" xfId="13512" hidden="1" xr:uid="{EAE280E6-829D-40CA-9DA6-F80E0BA0D550}"/>
    <cellStyle name="20 % - Akzent6" xfId="13858" hidden="1" xr:uid="{095276B5-2331-42CA-A266-F81FCD3DFD46}"/>
    <cellStyle name="20 % - Akzent6" xfId="14387" hidden="1" xr:uid="{6C4F0582-F48D-44FB-A105-612D78EAE7A2}"/>
    <cellStyle name="20 % - Akzent6" xfId="11794" hidden="1" xr:uid="{1885559F-E0DF-43C5-B04A-C7DB2190884D}"/>
    <cellStyle name="20 % - Akzent6" xfId="14397" hidden="1" xr:uid="{472F4DBA-D305-4C61-BDAB-82F6FBF3347D}"/>
    <cellStyle name="20 % - Akzent6" xfId="14795" hidden="1" xr:uid="{0F48A7C8-FFB3-4B5F-B053-9B30425764F4}"/>
    <cellStyle name="20 % - Akzent6" xfId="13061" hidden="1" xr:uid="{4FF5A78D-CF47-4296-9C43-0D9928B1CC34}"/>
    <cellStyle name="20 % - Akzent6" xfId="14459" hidden="1" xr:uid="{B34D5E69-9F2B-43C7-9325-381CC69892E5}"/>
    <cellStyle name="20 % - Akzent6" xfId="15034" hidden="1" xr:uid="{7D609063-A783-43E7-B809-74FFBBBDE0DD}"/>
    <cellStyle name="20 % - Akzent6" xfId="15366" hidden="1" xr:uid="{8C93AC2C-38A0-4258-BC19-CA606B3E6D9B}"/>
    <cellStyle name="20 % - Akzent6" xfId="13042" hidden="1" xr:uid="{22CF9E9D-4340-4F2C-B324-627DA7798399}"/>
    <cellStyle name="20 % - Akzent6" xfId="16200" hidden="1" xr:uid="{2113D8D4-E310-4384-B940-AB69724DB383}"/>
    <cellStyle name="20 % - Akzent6" xfId="16273" hidden="1" xr:uid="{FDDC0ACE-17A8-45CC-8EA2-9ED092C023EF}"/>
    <cellStyle name="20 % - Akzent6" xfId="16715" hidden="1" xr:uid="{60C4E233-16E1-4F1F-9A75-6C0DCCB64FC5}"/>
    <cellStyle name="20 % - Akzent6" xfId="17003" hidden="1" xr:uid="{1B12F189-606E-412E-86F2-30B379D7F98F}"/>
    <cellStyle name="20 % - Akzent6" xfId="16774" hidden="1" xr:uid="{0AD3BABD-2902-43C8-BA2F-9A0A5053C942}"/>
    <cellStyle name="20 % - Akzent6" xfId="17458" hidden="1" xr:uid="{DEF5A35C-D5AD-4904-BFD8-D46D4944D8DA}"/>
    <cellStyle name="20 % - Akzent6" xfId="16704" hidden="1" xr:uid="{7239D7E3-F990-4CA5-8D93-48614AE00A13}"/>
    <cellStyle name="20 % - Akzent6" xfId="16860" hidden="1" xr:uid="{6B680482-52D5-4BEA-8661-A7BC649D006E}"/>
    <cellStyle name="20 % - Akzent6" xfId="17406" hidden="1" xr:uid="{AB928AD5-9015-453C-8CB9-B0F0DE9CE5CC}"/>
    <cellStyle name="20 % - Akzent6" xfId="18597" hidden="1" xr:uid="{61DA0E9D-83BC-420D-B120-EEE363A41A7D}"/>
    <cellStyle name="20 % - Akzent6" xfId="18966" hidden="1" xr:uid="{A8F9D912-7553-4CD3-93E5-D16886363807}"/>
    <cellStyle name="20 % - Akzent6" xfId="18677" hidden="1" xr:uid="{0FB042D0-32C2-414C-AE6D-1C7E5A2CB739}"/>
    <cellStyle name="20 % - Akzent6" xfId="19445" hidden="1" xr:uid="{FCDC2904-3D92-44D8-80EA-4E4B1362856D}"/>
    <cellStyle name="20 % - Akzent6" xfId="18982" hidden="1" xr:uid="{3493B4A0-4500-4C2D-8F4F-551BEBA019EB}"/>
    <cellStyle name="20 % - Akzent6" xfId="19814" hidden="1" xr:uid="{0BED35ED-04AD-4AED-B8FD-2DEA4CB64516}"/>
    <cellStyle name="20 % - Akzent6" xfId="20236" hidden="1" xr:uid="{75E95E72-319B-453B-AD8E-2D128CEE9211}"/>
    <cellStyle name="20 % - Akzent6" xfId="19738" hidden="1" xr:uid="{33A1C532-137C-4408-8717-1120D9BAD4CF}"/>
    <cellStyle name="20 % - Akzent6" xfId="20663" hidden="1" xr:uid="{92E62B54-0F94-4DF3-905F-BF41B14FBAB5}"/>
    <cellStyle name="20 % - Akzent6" xfId="19477" hidden="1" xr:uid="{DD24595E-9D91-4508-95D0-19EB92B9631C}"/>
    <cellStyle name="20 % - Akzent6" xfId="20243" hidden="1" xr:uid="{C4FFF683-84EE-47E2-89FC-F7870127CB28}"/>
    <cellStyle name="20 % - Akzent6" xfId="20811" hidden="1" xr:uid="{878D42BB-AEE1-4615-9E5A-3C9215E4A91A}"/>
    <cellStyle name="20 % - Akzent6" xfId="20641" hidden="1" xr:uid="{5008EB90-EF1F-4C06-A77A-59F20929BE72}"/>
    <cellStyle name="20 % - Akzent6" xfId="21031" hidden="1" xr:uid="{A532F371-EA5B-47C8-AC84-8BDDB8628D2A}"/>
    <cellStyle name="20 % - Akzent6" xfId="21422" hidden="1" xr:uid="{03E36AB0-67E2-4467-B1B2-1D86045DEFA5}"/>
    <cellStyle name="20 % - Akzent6" xfId="21112" hidden="1" xr:uid="{8D6F3BAE-C66B-45F3-B800-11B63BE23741}"/>
    <cellStyle name="20 % - Akzent6" xfId="21908" hidden="1" xr:uid="{163CD8F8-D203-429C-A8CD-EA2A14EB19D0}"/>
    <cellStyle name="20 % - Akzent6" xfId="21018" hidden="1" xr:uid="{6DE5AB7E-3F56-4DCD-B0FE-8E00464D9DAA}"/>
    <cellStyle name="20 % - Akzent6" xfId="21226" hidden="1" xr:uid="{BC8406C5-6646-4F1C-ABA8-25E59C573CFB}"/>
    <cellStyle name="20 % - Akzent6" xfId="22451" hidden="1" xr:uid="{EB461622-E3FE-4B47-BE4C-36780FD31677}"/>
    <cellStyle name="20 % - Akzent6" xfId="22305" hidden="1" xr:uid="{4B951932-72EE-4691-B00B-C5900E65B050}"/>
    <cellStyle name="20 % - Akzent6" xfId="21060" hidden="1" xr:uid="{5F75B139-0FF4-4AC8-AC9D-0F55CB3EC65F}"/>
    <cellStyle name="20 % - Akzent6" xfId="22664" hidden="1" xr:uid="{F49198AF-51E2-45BD-8DE1-37E884A15ED3}"/>
    <cellStyle name="20 % - Akzent6" xfId="22257" hidden="1" xr:uid="{0A4EF5C1-2170-43F6-9E9A-98DA4033CFF3}"/>
    <cellStyle name="20 % - Akzent6" xfId="22960" hidden="1" xr:uid="{2683DFBB-C4B4-4FC9-9CD2-85E6B5A2AF35}"/>
    <cellStyle name="20 % - Akzent6" xfId="27111" hidden="1" xr:uid="{96373A76-73A5-4EF7-9091-CA38AE4683B7}"/>
    <cellStyle name="20 % - Akzent6" xfId="28020" hidden="1" xr:uid="{650C0C55-EC0B-43B2-8F7B-C9728EE559B7}"/>
    <cellStyle name="20 % - Akzent6" xfId="28518" hidden="1" xr:uid="{B259FEAE-7471-4E66-9B51-451E3BA59243}"/>
    <cellStyle name="20 % - Akzent6" xfId="28385" hidden="1" xr:uid="{FFD08677-F716-46CC-B258-2C0D7D4B1A91}"/>
    <cellStyle name="20 % - Akzent6" xfId="29003" hidden="1" xr:uid="{56683105-C74B-4EC2-9645-5A36AF024E3B}"/>
    <cellStyle name="20 % - Akzent6" xfId="28345" hidden="1" xr:uid="{71D56AFF-4FC2-40D2-9E00-ACC694E77BA8}"/>
    <cellStyle name="20 % - Akzent6" xfId="28927" hidden="1" xr:uid="{9E5D3DDA-703A-4DEC-A4BA-E9A4D7116531}"/>
    <cellStyle name="20 % - Akzent6" xfId="25722" hidden="1" xr:uid="{0EC37A63-F3E6-42C3-BCAE-B6F75C5171C9}"/>
    <cellStyle name="20 % - Akzent6" xfId="28063" hidden="1" xr:uid="{CE0441D3-ADF1-4BBF-A749-98B554C540A9}"/>
    <cellStyle name="20 % - Akzent6" xfId="28480" hidden="1" xr:uid="{94B8E985-422B-45B2-B4A6-DC973E1ACF86}"/>
    <cellStyle name="20 % - Akzent6" xfId="28878" hidden="1" xr:uid="{A57C764C-EE7A-4C30-918A-C43C439B2939}"/>
    <cellStyle name="20 % - Akzent6" xfId="26875" hidden="1" xr:uid="{DA04C7A2-FCBC-4B46-8CAE-FA399412F9C3}"/>
    <cellStyle name="20 % - Akzent6" xfId="24887" hidden="1" xr:uid="{A78D89E9-9E82-47B9-8DE9-DF87905FB70B}"/>
    <cellStyle name="20 % - Akzent6" xfId="24805" hidden="1" xr:uid="{850B041C-40D5-4E42-B430-450C53AB2765}"/>
    <cellStyle name="20 % - Akzent6" xfId="26098" hidden="1" xr:uid="{7DAD5739-AB15-4324-9E4F-E1FEEF0422EA}"/>
    <cellStyle name="20 % - Akzent6" xfId="28588" hidden="1" xr:uid="{46F740B2-0D95-49D0-9A6E-217FFD4D8AF6}"/>
    <cellStyle name="20 % - Akzent6" xfId="24767" hidden="1" xr:uid="{8D0C5F37-D4E3-49B4-96CD-48BC44D0F1B8}"/>
    <cellStyle name="20 % - Akzent6" xfId="29510" hidden="1" xr:uid="{94441028-FFB1-4E6C-A6EA-4C2E60F63146}"/>
    <cellStyle name="20 % - Akzent6" xfId="26929" hidden="1" xr:uid="{E8FF9716-B49A-4818-839E-1D7394A0F1B1}"/>
    <cellStyle name="20 % - Akzent6" xfId="27997" hidden="1" xr:uid="{C0930249-714B-4F27-8300-CDDB34059218}"/>
    <cellStyle name="20 % - Akzent6" xfId="26872" hidden="1" xr:uid="{59791ABA-5A99-4D15-BB21-9DB824C50E7A}"/>
    <cellStyle name="20 % - Akzent6" xfId="23349" hidden="1" xr:uid="{909A7A10-B33D-40F7-AEED-FB8C24526C15}"/>
    <cellStyle name="20 % - Akzent6" xfId="25200" hidden="1" xr:uid="{A88A96E7-9720-419A-9B36-1F503F31DEDE}"/>
    <cellStyle name="20 % - Akzent6" xfId="28010" hidden="1" xr:uid="{FC7966E1-5159-4300-9702-AF9AE5F18829}"/>
    <cellStyle name="20 % - Akzent6" xfId="27224" hidden="1" xr:uid="{8E73467C-43B0-4C5F-B1DC-58A7CC5BCF8B}"/>
    <cellStyle name="20 % - Akzent6" xfId="23404" hidden="1" xr:uid="{78BBB95F-6807-47CE-8CF9-BFE97A0A9F36}"/>
    <cellStyle name="20 % - Akzent6" xfId="23465" hidden="1" xr:uid="{662B252B-D33B-40EB-A0C0-9A9CC6BD6598}"/>
    <cellStyle name="20 % - Akzent6" xfId="23862" hidden="1" xr:uid="{ABD0066C-237A-4DFC-8E2D-E0D11844AE06}"/>
    <cellStyle name="20 % - Akzent6" xfId="24109" hidden="1" xr:uid="{631CA4D3-384F-4CE1-BD18-B9C24CC8E5AC}"/>
    <cellStyle name="20 % - Akzent6" xfId="23920" hidden="1" xr:uid="{611E9493-F877-4F62-B125-1B534EED3EDF}"/>
    <cellStyle name="20 % - Akzent6" xfId="25955" hidden="1" xr:uid="{1D48F703-C5A7-45B5-B713-23FFAE1AEC05}"/>
    <cellStyle name="20 % - Akzent6" xfId="29959" hidden="1" xr:uid="{C6D3D0DE-9378-48FD-8E70-83DCB344C5BD}"/>
    <cellStyle name="20 % - Akzent6" xfId="30016" hidden="1" xr:uid="{33BA7750-885A-4A94-A43E-119F60A61074}"/>
    <cellStyle name="20 % - Akzent6" xfId="30428" hidden="1" xr:uid="{C3DEA229-9F80-4F91-976B-DB1C49CB6604}"/>
    <cellStyle name="20 % - Akzent6" xfId="30951" hidden="1" xr:uid="{36A7CB38-5D28-4F50-9CCC-E846F56AB870}"/>
    <cellStyle name="20 % - Akzent6" xfId="31253" hidden="1" xr:uid="{5EFA2FFD-3F1F-4C8D-B0BA-556A3EA59AC9}"/>
    <cellStyle name="20 % - Akzent6" xfId="31852" hidden="1" xr:uid="{0B684C5E-0EED-4AA5-9653-3380DF453EE1}"/>
    <cellStyle name="20 % - Akzent6" xfId="31106" hidden="1" xr:uid="{29399478-2E26-4A8E-8B6E-EC775B000AC3}"/>
    <cellStyle name="20 % - Akzent6" xfId="30983" hidden="1" xr:uid="{4E58BA4D-3697-4AC8-B3E6-85583C5A396C}"/>
    <cellStyle name="20 % - Akzent6" xfId="32422" hidden="1" xr:uid="{9A4C7E2E-CA14-4F0B-A746-B43BE4E7CADB}"/>
    <cellStyle name="20 % - Akzent6" xfId="32688" hidden="1" xr:uid="{66BB191F-E7B8-4AC2-9A04-8744AD5A25AB}"/>
    <cellStyle name="20 % - Akzent6" xfId="33629" hidden="1" xr:uid="{AACC9619-D0DF-4A5F-8742-2F1C137D57CF}"/>
    <cellStyle name="20 % - Akzent6" xfId="32820" hidden="1" xr:uid="{8219B5DB-C639-4CF5-9C91-B997E59A623B}"/>
    <cellStyle name="20 % - Akzent6" xfId="32466" hidden="1" xr:uid="{A6014C59-C4C2-46AB-887B-2524911B7426}"/>
    <cellStyle name="20 % - Akzent6" xfId="34085" hidden="1" xr:uid="{FA76DFBC-ED43-47A2-A311-5E2F6A6876FD}"/>
    <cellStyle name="20 % - Akzent6" xfId="33709" hidden="1" xr:uid="{A4F5EA13-5DEF-47DE-B580-AAF0AABA727C}"/>
    <cellStyle name="20 % - Akzent6" xfId="34148" hidden="1" xr:uid="{0F23CC66-6234-47A6-B1DA-DFBBE1AA6436}"/>
    <cellStyle name="20 % - Akzent6" xfId="33736" hidden="1" xr:uid="{FB47586F-7B7F-48AB-94EF-2428A286DF0F}"/>
    <cellStyle name="20 % - Akzent6" xfId="34282" hidden="1" xr:uid="{B21E9B5B-AE57-4C85-9117-AA90B5CB9B6B}"/>
    <cellStyle name="20 % - Akzent6" xfId="33820" hidden="1" xr:uid="{0470FDD7-967F-4C8F-8AB5-3BF0BCB7AF68}"/>
    <cellStyle name="20 % - Akzent6" xfId="34076" hidden="1" xr:uid="{53475EC6-5CC7-4E5A-823C-8E55D73A818D}"/>
    <cellStyle name="20 % - Akzent6" xfId="34422" hidden="1" xr:uid="{DBCF5FDF-6265-4AED-9F3B-BBCF5965CD3E}"/>
    <cellStyle name="20 % - Akzent6" xfId="34950" hidden="1" xr:uid="{8A9388F3-F0AF-49C3-A530-18914B954824}"/>
    <cellStyle name="20 % - Akzent6" xfId="32361" hidden="1" xr:uid="{19119759-AFE5-4283-B4C6-D44C878AD1F9}"/>
    <cellStyle name="20 % - Akzent6" xfId="34959" hidden="1" xr:uid="{28495B97-DB7F-4985-9E37-30672289F4A5}"/>
    <cellStyle name="20 % - Akzent6" xfId="35349" hidden="1" xr:uid="{E2B46D5F-261F-4E85-8B2F-808341ADAF97}"/>
    <cellStyle name="20 % - Akzent6" xfId="33626" hidden="1" xr:uid="{63D56EE5-6888-43AF-802D-D74257D23280}"/>
    <cellStyle name="20 % - Akzent6" xfId="35020" hidden="1" xr:uid="{34BB6909-604B-459D-A692-A76A786C5BA7}"/>
    <cellStyle name="20 % - Akzent6" xfId="35584" hidden="1" xr:uid="{B2CCD1D4-EEC1-4A68-8D32-010A521BDB64}"/>
    <cellStyle name="20 % - Akzent6" xfId="35903" hidden="1" xr:uid="{FFAF2B91-C980-4EE2-8A1E-242CE515DC2F}"/>
    <cellStyle name="20 % - Akzent6" xfId="33607" hidden="1" xr:uid="{5C252551-5E97-48A7-B555-002F724A4206}"/>
    <cellStyle name="20 % - Akzent6" xfId="36608" hidden="1" xr:uid="{1ECD9B26-D5D9-40EB-8E07-12D48484744A}"/>
    <cellStyle name="20 % - Akzent6" xfId="36679" hidden="1" xr:uid="{D4D34ECE-5344-469C-86E9-C7F652ACC675}"/>
    <cellStyle name="20 % - Akzent6" xfId="37121" hidden="1" xr:uid="{CB7335AC-0F1D-4EE1-BB40-1A3D45001B05}"/>
    <cellStyle name="20 % - Akzent6" xfId="37407" hidden="1" xr:uid="{87D48F83-DC4F-4534-ABA4-75C99B90A7CA}"/>
    <cellStyle name="20 % - Akzent6" xfId="37178" hidden="1" xr:uid="{9861F03B-54E3-4C7F-AAAC-3C50CA0C0FD4}"/>
    <cellStyle name="20 % - Akzent6" xfId="37862" hidden="1" xr:uid="{AAE7BD37-356D-48AF-BB24-719724D4BBF4}"/>
    <cellStyle name="20 % - Akzent6" xfId="37110" hidden="1" xr:uid="{9007F86C-0493-47F6-A4F8-1900CFDE0169}"/>
    <cellStyle name="20 % - Akzent6" xfId="37264" hidden="1" xr:uid="{37A6CCCA-9E2A-4F51-A80E-8F4649D666E2}"/>
    <cellStyle name="20 % - Akzent6" xfId="37810" hidden="1" xr:uid="{EEA6C5C8-7778-481E-8B8D-76A702FABECE}"/>
    <cellStyle name="20 % - Akzent6" xfId="39001" hidden="1" xr:uid="{4933889E-6421-4300-9932-40F658EE96BD}"/>
    <cellStyle name="20 % - Akzent6" xfId="39368" hidden="1" xr:uid="{822E6324-2D8A-42D0-801A-C8847FFF3AFE}"/>
    <cellStyle name="20 % - Akzent6" xfId="39079" hidden="1" xr:uid="{1BFD617B-E156-4C15-85C1-7EAEA9024206}"/>
    <cellStyle name="20 % - Akzent6" xfId="39847" hidden="1" xr:uid="{54B0E73C-0714-4CAF-A2C5-2F2942F4D03F}"/>
    <cellStyle name="20 % - Akzent6" xfId="39384" hidden="1" xr:uid="{8A334298-1D9A-40A1-A183-11C42B88D986}"/>
    <cellStyle name="20 % - Akzent6" xfId="40216" hidden="1" xr:uid="{ABFFB8DA-6751-403B-92B3-E1561545CC26}"/>
    <cellStyle name="20 % - Akzent6" xfId="40638" hidden="1" xr:uid="{7DAE1D18-00D5-46E5-9734-DE9E1409D218}"/>
    <cellStyle name="20 % - Akzent6" xfId="40140" hidden="1" xr:uid="{31C62638-CCDC-49C5-8FD5-36E61F2B699E}"/>
    <cellStyle name="20 % - Akzent6" xfId="41065" hidden="1" xr:uid="{C668A169-8692-4032-8082-E3B7F0032778}"/>
    <cellStyle name="20 % - Akzent6" xfId="39879" hidden="1" xr:uid="{E72ACBA2-4F8F-44F2-A517-4FC00BC94F6F}"/>
    <cellStyle name="20 % - Akzent6" xfId="40645" hidden="1" xr:uid="{F92B91A7-2CBD-4601-BE41-6A3CBFAE9E79}"/>
    <cellStyle name="20 % - Akzent6" xfId="41213" hidden="1" xr:uid="{AFDB7B83-3A57-438A-82EE-1037EF7939BA}"/>
    <cellStyle name="20 % - Akzent6" xfId="41043" hidden="1" xr:uid="{EFF9738F-EE46-43C9-A81B-13C7CB67556D}"/>
    <cellStyle name="20 % - Akzent6" xfId="41433" hidden="1" xr:uid="{18A57D1C-7113-4F03-8399-F8242453FE2F}"/>
    <cellStyle name="20 % - Akzent6" xfId="41822" hidden="1" xr:uid="{9745AD85-C514-432C-AA6C-FA8D158D2730}"/>
    <cellStyle name="20 % - Akzent6" xfId="41512" hidden="1" xr:uid="{A3A5FC7B-7ECF-4929-93EC-B427901F9981}"/>
    <cellStyle name="20 % - Akzent6" xfId="42308" hidden="1" xr:uid="{48FA1545-3728-42A2-BBF2-91E5023C6B46}"/>
    <cellStyle name="20 % - Akzent6" xfId="41420" hidden="1" xr:uid="{4A0D4331-47C4-4827-9A76-FCC1713E4091}"/>
    <cellStyle name="20 % - Akzent6" xfId="41626" hidden="1" xr:uid="{2982E205-888C-4C28-A034-44FAE9F18CBC}"/>
    <cellStyle name="20 % - Akzent6" xfId="42851" hidden="1" xr:uid="{0CAB740E-796D-40AF-82B1-AF5B863BF62D}"/>
    <cellStyle name="20 % - Akzent6" xfId="42705" hidden="1" xr:uid="{85BEB7DC-6BD3-4827-91F2-4B6DD99725EF}"/>
    <cellStyle name="20 % - Akzent6" xfId="41462" hidden="1" xr:uid="{746584DD-A8EC-4A60-9B1C-E1249951F6EC}"/>
    <cellStyle name="20 % - Akzent6" xfId="43064" hidden="1" xr:uid="{05DFCCB4-2712-4BB0-BD86-D53500B0AB1A}"/>
    <cellStyle name="20 % - Akzent6" xfId="42657" hidden="1" xr:uid="{5A30E276-5B20-48A9-9717-AE8A81DBF2D0}"/>
    <cellStyle name="20 % - Akzent6" xfId="43360" hidden="1" xr:uid="{13662CA8-AB61-4645-86D6-0E22E1DDDE93}"/>
    <cellStyle name="20 % - Akzent6 2" xfId="410" xr:uid="{00000000-0005-0000-0000-0000C7000000}"/>
    <cellStyle name="20 % - Akzent6 3" xfId="279" xr:uid="{00000000-0005-0000-0000-0000C8000000}"/>
    <cellStyle name="20 % - Akzent6 4" xfId="8167" hidden="1" xr:uid="{9C55CBF7-B508-4E3F-89A3-30A0702C88B0}"/>
    <cellStyle name="20 % - Akzent6 4" xfId="30453" hidden="1" xr:uid="{EF91406B-26FD-461F-BD7F-CFD709279804}"/>
    <cellStyle name="20 % - Accent1" xfId="8" builtinId="30" customBuiltin="1"/>
    <cellStyle name="20 % - Accent2" xfId="11" builtinId="34" customBuiltin="1"/>
    <cellStyle name="20 % - Accent3" xfId="15" builtinId="38" customBuiltin="1"/>
    <cellStyle name="20 % - Accent4" xfId="18" builtinId="42" customBuiltin="1"/>
    <cellStyle name="20 % - Accent5" xfId="21" builtinId="46" customBuiltin="1"/>
    <cellStyle name="20 % - Accent6" xfId="24" builtinId="50" customBuiltin="1"/>
    <cellStyle name="20% - Accent1 2" xfId="111" xr:uid="{00000000-0005-0000-0000-0000CF000000}"/>
    <cellStyle name="20% - Accent1 3" xfId="231" xr:uid="{00000000-0005-0000-0000-0000D0000000}"/>
    <cellStyle name="20% - Accent1 4" xfId="8731" xr:uid="{9E07B678-F523-4D9D-A06F-55B0879334DD}"/>
    <cellStyle name="20% - Accent2 2" xfId="112" xr:uid="{00000000-0005-0000-0000-0000D1000000}"/>
    <cellStyle name="20% - Accent2 3" xfId="232" xr:uid="{00000000-0005-0000-0000-0000D2000000}"/>
    <cellStyle name="20% - Accent2 4" xfId="10062" xr:uid="{0A8933F6-F072-464C-B56C-009A890B7970}"/>
    <cellStyle name="20% - Accent3 2" xfId="113" xr:uid="{00000000-0005-0000-0000-0000D3000000}"/>
    <cellStyle name="20% - Accent3 3" xfId="233" xr:uid="{00000000-0005-0000-0000-0000D4000000}"/>
    <cellStyle name="20% - Accent3 4" xfId="10341" xr:uid="{0B4C5598-8B5A-4AC3-B1EA-82C82F2C29F4}"/>
    <cellStyle name="20% - Accent4 2" xfId="114" xr:uid="{00000000-0005-0000-0000-0000D5000000}"/>
    <cellStyle name="20% - Accent4 3" xfId="234" xr:uid="{00000000-0005-0000-0000-0000D6000000}"/>
    <cellStyle name="20% - Accent4 4" xfId="8884" xr:uid="{EE3144D7-3BBF-4EF4-A4E5-72D9F567E0D7}"/>
    <cellStyle name="20% - Accent5 2" xfId="115" xr:uid="{00000000-0005-0000-0000-0000D7000000}"/>
    <cellStyle name="20% - Accent5 3" xfId="235" xr:uid="{00000000-0005-0000-0000-0000D8000000}"/>
    <cellStyle name="20% - Accent5 4" xfId="10068" xr:uid="{F79B114D-E38A-4CBC-9D51-1142A6C87D78}"/>
    <cellStyle name="20% - Accent6 2" xfId="116" xr:uid="{00000000-0005-0000-0000-0000D9000000}"/>
    <cellStyle name="20% - Accent6 3" xfId="236" xr:uid="{00000000-0005-0000-0000-0000DA000000}"/>
    <cellStyle name="20% - Accent6 4" xfId="10396" xr:uid="{C2A22BC7-5B54-40A7-90A2-ECC14F33D08E}"/>
    <cellStyle name="20% - Énfasis1 10" xfId="9820" xr:uid="{7449DACC-AABD-4AC7-9A26-2FE0977FEF75}"/>
    <cellStyle name="20% - Énfasis1 11" xfId="10853" xr:uid="{3A61CC9E-2C87-48A3-897E-BE3096BE833E}"/>
    <cellStyle name="20% - Énfasis1 11 2" xfId="10998" xr:uid="{ABADFAB0-9D3F-48F0-A2D1-3CF64DFB27E2}"/>
    <cellStyle name="20% - Énfasis1 11 2 2" xfId="11434" xr:uid="{94432FDB-2DD9-4C11-90D4-8B846120B967}"/>
    <cellStyle name="20% - Énfasis1 11 3" xfId="11146" xr:uid="{4C346E01-A574-4674-ADDD-D5A2913A8077}"/>
    <cellStyle name="20% - Énfasis1 11 3 2" xfId="11591" xr:uid="{34D16762-10B9-4D67-AE57-63739E675611}"/>
    <cellStyle name="20% - Énfasis1 11 4" xfId="11358" xr:uid="{0BE6A1C1-3C07-4411-A742-8DE2E9B36B1A}"/>
    <cellStyle name="20% - Énfasis1 12" xfId="11758" xr:uid="{A19CC9D9-0A9C-4B5D-932B-7F879F32A077}"/>
    <cellStyle name="20% - Énfasis1 2" xfId="10167" xr:uid="{5566443E-F643-4C7C-90B1-94330305A3BE}"/>
    <cellStyle name="20% - Énfasis1 2 2" xfId="10049" xr:uid="{2D96E7CF-5B81-4621-9F5B-342EB3F82160}"/>
    <cellStyle name="20% - Énfasis1 2 3" xfId="8962" xr:uid="{5D311541-9E91-478B-AE08-7B06E4B62090}"/>
    <cellStyle name="20% - Énfasis1 2 4" xfId="9102" xr:uid="{07A056F5-D54D-4EE3-8BC9-94F336C84B04}"/>
    <cellStyle name="20% - Énfasis1 2 5" xfId="10941" xr:uid="{8E9A9050-E77E-40CE-B6C3-CC305A43CC00}"/>
    <cellStyle name="20% - Énfasis1 2 5 2" xfId="11000" xr:uid="{CFB2D372-7B7A-4AFA-A9A7-8616F20A6EB1}"/>
    <cellStyle name="20% - Énfasis1 2 5 2 2" xfId="11436" xr:uid="{BF25BDE0-984F-4624-907D-7DB5D8469DA7}"/>
    <cellStyle name="20% - Énfasis1 2 5 3" xfId="11148" xr:uid="{DDF6191E-38A5-472F-B7CC-FCCF66DA2CE5}"/>
    <cellStyle name="20% - Énfasis1 2 5 3 2" xfId="11593" xr:uid="{368911E3-6224-4D1A-B3EE-24361EB00830}"/>
    <cellStyle name="20% - Énfasis1 2 5 4" xfId="11394" xr:uid="{2AC7E823-04F9-48B2-BF09-0080FD263C37}"/>
    <cellStyle name="20% - Énfasis1 2 6" xfId="10999" xr:uid="{F97ED547-2187-41B5-AEA3-CAC2D4029F7A}"/>
    <cellStyle name="20% - Énfasis1 2 6 2" xfId="11435" xr:uid="{92567691-BE19-4AF6-931B-FD6175182C8B}"/>
    <cellStyle name="20% - Énfasis1 2 7" xfId="11147" xr:uid="{5C728D64-1436-4FAD-960B-1790BA4BEF87}"/>
    <cellStyle name="20% - Énfasis1 2 7 2" xfId="11592" xr:uid="{FDDEB9C4-DFB5-4A4A-A514-85D8B7CDA9A9}"/>
    <cellStyle name="20% - Énfasis1 2 8" xfId="11294" xr:uid="{DA2D8ED4-196A-4659-B326-C500DE5AE5A2}"/>
    <cellStyle name="20% - Énfasis1 3" xfId="10354" xr:uid="{5B631157-BEA2-446D-B548-0F626CDA48E8}"/>
    <cellStyle name="20% - Énfasis1 3 2" xfId="10046" xr:uid="{7F58AFE9-1845-4A51-96A6-ED0F6D0E0608}"/>
    <cellStyle name="20% - Énfasis1 3 3" xfId="10972" xr:uid="{EB581EAC-5A81-4DCE-B25C-DC825C46C25E}"/>
    <cellStyle name="20% - Énfasis1 3 3 2" xfId="11002" xr:uid="{56B36269-8F72-46FD-953B-35883506EC74}"/>
    <cellStyle name="20% - Énfasis1 3 3 2 2" xfId="11438" xr:uid="{5E127166-41D8-41D4-BC36-DA810EF87343}"/>
    <cellStyle name="20% - Énfasis1 3 3 3" xfId="11150" xr:uid="{599DA053-3746-40D6-8BC9-EE4EAD7EF0B2}"/>
    <cellStyle name="20% - Énfasis1 3 3 3 2" xfId="11595" xr:uid="{B618344D-67E2-4603-AD99-E2AA7E9C9632}"/>
    <cellStyle name="20% - Énfasis1 3 3 4" xfId="11409" xr:uid="{ED5BE9DD-4363-48F0-ABBB-D1AFCC6A0D7E}"/>
    <cellStyle name="20% - Énfasis1 3 4" xfId="11001" xr:uid="{B4FF43E3-35C6-4F3F-A6A6-599412095393}"/>
    <cellStyle name="20% - Énfasis1 3 4 2" xfId="11437" xr:uid="{CEC10D46-DBEA-4B38-9B0C-E006359E1915}"/>
    <cellStyle name="20% - Énfasis1 3 5" xfId="11149" xr:uid="{8AA5FEE8-0820-49D3-9FD0-AD9944817189}"/>
    <cellStyle name="20% - Énfasis1 3 5 2" xfId="11594" xr:uid="{C82AB7A7-F4FC-476D-8B16-52A075857C74}"/>
    <cellStyle name="20% - Énfasis1 3 6" xfId="11310" xr:uid="{5B078F6A-B10C-4B57-91A6-996F44FB1FD7}"/>
    <cellStyle name="20% - Énfasis1 4" xfId="9833" xr:uid="{CAFF3F41-0677-4161-B9F6-A9AA42AD0DC2}"/>
    <cellStyle name="20% - Énfasis1 4 2" xfId="9519" xr:uid="{1075556E-7473-4E73-BC07-8E01CA1BB367}"/>
    <cellStyle name="20% - Énfasis1 4 3" xfId="10980" xr:uid="{7B806E9B-3A65-41CE-87F7-CE36A889FBBD}"/>
    <cellStyle name="20% - Énfasis1 4 3 2" xfId="11004" xr:uid="{6B81E4E0-8E5E-4D17-A80E-4C663BDB4470}"/>
    <cellStyle name="20% - Énfasis1 4 3 2 2" xfId="11440" xr:uid="{6C881F2D-D786-4C20-B0BC-D106D170DEA9}"/>
    <cellStyle name="20% - Énfasis1 4 3 3" xfId="11152" xr:uid="{81B85746-84E3-4D07-8604-865C0DF3CC0A}"/>
    <cellStyle name="20% - Énfasis1 4 3 3 2" xfId="11597" xr:uid="{239C0B43-7427-4B30-8B68-466E29DD575B}"/>
    <cellStyle name="20% - Énfasis1 4 3 4" xfId="11416" xr:uid="{ABE7032D-B5D9-46DD-A6B2-D3F25398CB33}"/>
    <cellStyle name="20% - Énfasis1 4 4" xfId="11003" xr:uid="{7823D34C-BE8A-46A7-A12A-D8A18FBE62B4}"/>
    <cellStyle name="20% - Énfasis1 4 4 2" xfId="11439" xr:uid="{3640C384-25CC-43B4-B98E-7B1D5F9E7843}"/>
    <cellStyle name="20% - Énfasis1 4 5" xfId="11151" xr:uid="{56106A51-B4C0-40EA-B79D-AF3374F8F515}"/>
    <cellStyle name="20% - Énfasis1 4 5 2" xfId="11596" xr:uid="{A7F1686F-0059-438B-9D2D-051FF78E6EA4}"/>
    <cellStyle name="20% - Énfasis1 4 6" xfId="11317" xr:uid="{D9F4D8EF-3021-4DB9-88DA-BD8F5BE30D0A}"/>
    <cellStyle name="20% - Énfasis1 5" xfId="8758" xr:uid="{0036C576-2793-4936-99FA-B5D083C067C1}"/>
    <cellStyle name="20% - Énfasis1 6" xfId="9633" xr:uid="{65E3044A-58BF-4B98-BDB5-DA4257F153DE}"/>
    <cellStyle name="20% - Énfasis1 7" xfId="9693" xr:uid="{7E3CDB8D-968C-4CC4-9267-AE07D2B43EB5}"/>
    <cellStyle name="20% - Énfasis1 8" xfId="9107" xr:uid="{6E71E286-8F15-448B-8378-7858215409F8}"/>
    <cellStyle name="20% - Énfasis1 9" xfId="10051" xr:uid="{0A55FA8C-D5F0-420F-AF19-0AC28B10D0C2}"/>
    <cellStyle name="20% - Énfasis2 10" xfId="9938" xr:uid="{2D0BE818-04E4-47FB-BF1B-FBDA7C2C5C45}"/>
    <cellStyle name="20% - Énfasis2 11" xfId="10855" xr:uid="{AC5EB386-5EC1-4F9F-9EE5-6AFAC8B72A69}"/>
    <cellStyle name="20% - Énfasis2 11 2" xfId="11005" xr:uid="{8DF8A670-1870-446A-B2E2-DFFB59C10BA1}"/>
    <cellStyle name="20% - Énfasis2 11 2 2" xfId="11441" xr:uid="{63AB66D7-C0F4-47CE-9BA6-46503828F748}"/>
    <cellStyle name="20% - Énfasis2 11 3" xfId="11153" xr:uid="{B1A82C7F-C4AF-45E3-8C3F-1E303473104E}"/>
    <cellStyle name="20% - Énfasis2 11 3 2" xfId="11598" xr:uid="{2204DFD9-2317-4584-BA09-196B97F4D861}"/>
    <cellStyle name="20% - Énfasis2 11 4" xfId="11360" xr:uid="{0C3F1038-11AF-4171-B453-CB438AC5DD3C}"/>
    <cellStyle name="20% - Énfasis2 12" xfId="11760" xr:uid="{EC47BDEB-2578-4248-8422-D0B45F56D53E}"/>
    <cellStyle name="20% - Énfasis2 2" xfId="10334" xr:uid="{7590ED3F-4EB0-4E03-BF84-A6F94FF9B5C8}"/>
    <cellStyle name="20% - Énfasis2 2 2" xfId="10050" xr:uid="{3377547C-1378-400D-B2B4-F12D6F15F197}"/>
    <cellStyle name="20% - Énfasis2 2 3" xfId="10945" xr:uid="{99D502C4-6425-4D9F-B8FB-4F63CC7CA9F2}"/>
    <cellStyle name="20% - Énfasis2 2 3 2" xfId="11007" xr:uid="{0E92C163-EE03-415A-8B6D-47A10EF58FE5}"/>
    <cellStyle name="20% - Énfasis2 2 3 2 2" xfId="11443" xr:uid="{9D654A57-CE1F-466F-9F28-58BCF8D07CC5}"/>
    <cellStyle name="20% - Énfasis2 2 3 3" xfId="11155" xr:uid="{6E4B7DA5-C29F-420F-9A14-4C82D645FD62}"/>
    <cellStyle name="20% - Énfasis2 2 3 3 2" xfId="11600" xr:uid="{7CBAB310-845A-4775-84BF-866E2F0355B4}"/>
    <cellStyle name="20% - Énfasis2 2 3 4" xfId="11396" xr:uid="{D9F07568-FB6C-4EEB-B581-789CBD015DDD}"/>
    <cellStyle name="20% - Énfasis2 2 4" xfId="11006" xr:uid="{CA7BB612-8C93-4726-A578-B24661BFB304}"/>
    <cellStyle name="20% - Énfasis2 2 4 2" xfId="11442" xr:uid="{56950B51-16FE-4DC4-BF48-B3C6F0887E67}"/>
    <cellStyle name="20% - Énfasis2 2 5" xfId="11154" xr:uid="{7CE98937-1080-41B5-9D12-D5298B708727}"/>
    <cellStyle name="20% - Énfasis2 2 5 2" xfId="11599" xr:uid="{774A12CF-CB58-4DE2-95BD-D500B080F1B4}"/>
    <cellStyle name="20% - Énfasis2 2 6" xfId="11296" xr:uid="{20BA725C-E2AC-433D-924D-4EA32D9F5A42}"/>
    <cellStyle name="20% - Énfasis2 3" xfId="9537" xr:uid="{D1CC960B-59ED-45CB-AA59-3D192F3D0B92}"/>
    <cellStyle name="20% - Énfasis2 4" xfId="10031" xr:uid="{0478D4B8-04C2-40F0-A1D9-AB00254941F7}"/>
    <cellStyle name="20% - Énfasis2 5" xfId="10202" xr:uid="{3793DD08-37CA-40FB-9E5D-51EF3F798217}"/>
    <cellStyle name="20% - Énfasis2 6" xfId="10030" xr:uid="{E86F6A00-B974-438A-8ACC-38E761A7ACC6}"/>
    <cellStyle name="20% - Énfasis2 7" xfId="10406" xr:uid="{4ACCD759-BE19-419B-A89B-93765BA71989}"/>
    <cellStyle name="20% - Énfasis2 8" xfId="9046" xr:uid="{9DEBB1E2-151A-4786-B039-BAA1E3B1D2A6}"/>
    <cellStyle name="20% - Énfasis2 9" xfId="10248" xr:uid="{22BF9BE1-C47D-4804-A632-F3A157039EB2}"/>
    <cellStyle name="20% - Énfasis3 10" xfId="10032" xr:uid="{60237B1E-AEAC-4507-91A1-4F248FD4197A}"/>
    <cellStyle name="20% - Énfasis3 11" xfId="10857" xr:uid="{0D2163FB-9B7A-4C1A-95D7-C8610D95625A}"/>
    <cellStyle name="20% - Énfasis3 11 2" xfId="11008" xr:uid="{5024247D-6B94-4684-90B8-02C7109D5A56}"/>
    <cellStyle name="20% - Énfasis3 11 2 2" xfId="11444" xr:uid="{8ED4A9D8-D0F4-4959-BA7D-220FAB4BDE43}"/>
    <cellStyle name="20% - Énfasis3 11 3" xfId="11156" xr:uid="{7FBD4850-7DF8-4397-923A-25D85B151DC8}"/>
    <cellStyle name="20% - Énfasis3 11 3 2" xfId="11601" xr:uid="{801FE1ED-CFC4-4593-8080-24FD3E503D29}"/>
    <cellStyle name="20% - Énfasis3 11 4" xfId="11362" xr:uid="{7162FECF-2DCF-438B-82DA-FAA6C27759AD}"/>
    <cellStyle name="20% - Énfasis3 12" xfId="11762" xr:uid="{3DEEFE9D-ABC9-47C7-9216-8B29A691C47C}"/>
    <cellStyle name="20% - Énfasis3 2" xfId="10421" xr:uid="{BAA97CD4-B402-4364-B2F8-896145C2C2D0}"/>
    <cellStyle name="20% - Énfasis3 2 2" xfId="9287" xr:uid="{A9377D80-CD20-425E-A7DA-4CAC6DC6A0BE}"/>
    <cellStyle name="20% - Énfasis3 2 3" xfId="10949" xr:uid="{4F9667F0-26B0-40FE-A0A3-A7116337F767}"/>
    <cellStyle name="20% - Énfasis3 2 3 2" xfId="11010" xr:uid="{CA545B54-081E-451B-8922-AAF12236D1DF}"/>
    <cellStyle name="20% - Énfasis3 2 3 2 2" xfId="11446" xr:uid="{1A6C308A-4E7F-4A09-9C3F-C550DDE915ED}"/>
    <cellStyle name="20% - Énfasis3 2 3 3" xfId="11158" xr:uid="{6098E341-BAEC-4AAE-9769-550430F98CEC}"/>
    <cellStyle name="20% - Énfasis3 2 3 3 2" xfId="11603" xr:uid="{410B9FE2-C54B-4396-A593-4ACBF53020E1}"/>
    <cellStyle name="20% - Énfasis3 2 3 4" xfId="11398" xr:uid="{F21439F7-8C55-46F8-A7F3-4B8EE2A513FA}"/>
    <cellStyle name="20% - Énfasis3 2 4" xfId="11009" xr:uid="{EADE8162-E374-4A5E-8A38-D6F523247916}"/>
    <cellStyle name="20% - Énfasis3 2 4 2" xfId="11445" xr:uid="{FCA2FFA8-2F5F-4A9C-BDFF-2FDC853A6240}"/>
    <cellStyle name="20% - Énfasis3 2 5" xfId="11157" xr:uid="{A3833821-0BA1-4016-811D-617D390457B0}"/>
    <cellStyle name="20% - Énfasis3 2 5 2" xfId="11602" xr:uid="{EB372571-E711-4835-A0CA-AB5B878AD829}"/>
    <cellStyle name="20% - Énfasis3 2 6" xfId="11298" xr:uid="{4637D4AA-1FB7-4BFD-9AFE-7F5854CA880B}"/>
    <cellStyle name="20% - Énfasis3 3" xfId="10029" xr:uid="{4DEF7C80-F867-43A4-81D5-80C165143775}"/>
    <cellStyle name="20% - Énfasis3 4" xfId="9550" xr:uid="{C64A203B-EA4B-4EEB-A57F-064CEA71F566}"/>
    <cellStyle name="20% - Énfasis3 5" xfId="9672" xr:uid="{10207D72-617D-4A34-9E47-0979CB2A54EB}"/>
    <cellStyle name="20% - Énfasis3 6" xfId="8933" xr:uid="{8C33C328-1972-4862-A5C0-7EA8439E628E}"/>
    <cellStyle name="20% - Énfasis3 7" xfId="9551" xr:uid="{F0D159C0-4C1A-4566-8EF0-E75D54F8C050}"/>
    <cellStyle name="20% - Énfasis3 8" xfId="10374" xr:uid="{0D690EE8-F516-46D7-A6BE-E0C4D6CF39D0}"/>
    <cellStyle name="20% - Énfasis3 9" xfId="10191" xr:uid="{3F68D0F4-C377-4C5A-902F-C1D39F30755F}"/>
    <cellStyle name="20% - Énfasis4 10" xfId="8918" xr:uid="{CC1C8277-CD79-4DDF-A76B-BF30A88D42AA}"/>
    <cellStyle name="20% - Énfasis4 11" xfId="10859" xr:uid="{05357FE5-2509-428E-9E12-B81EEA2D8FAF}"/>
    <cellStyle name="20% - Énfasis4 11 2" xfId="11011" xr:uid="{5578EC26-F2E3-4299-9D0F-3D67FFAB1415}"/>
    <cellStyle name="20% - Énfasis4 11 2 2" xfId="11447" xr:uid="{9FC80F83-6C06-479F-A33C-44E6C82A2F38}"/>
    <cellStyle name="20% - Énfasis4 11 3" xfId="11159" xr:uid="{E7B79DC9-AB97-48E2-AB7B-5D9C09E335A9}"/>
    <cellStyle name="20% - Énfasis4 11 3 2" xfId="11604" xr:uid="{1F2C0C97-9E2B-43A9-BEF9-2B841174617B}"/>
    <cellStyle name="20% - Énfasis4 11 4" xfId="11364" xr:uid="{2129B0AF-C8A7-492D-B220-04374BF60F8F}"/>
    <cellStyle name="20% - Énfasis4 12" xfId="11764" xr:uid="{7268AAB1-1B7E-4B15-98A8-3469E49ECDD0}"/>
    <cellStyle name="20% - Énfasis4 2" xfId="10081" xr:uid="{D1B38CE3-AF0B-4901-A591-55E4B8186174}"/>
    <cellStyle name="20% - Énfasis4 2 2" xfId="8867" xr:uid="{F2D07AE3-3F1A-4118-9738-80CDF68463AF}"/>
    <cellStyle name="20% - Énfasis4 2 3" xfId="10953" xr:uid="{104F8A17-2F41-4570-85EC-CCA2F2C684D9}"/>
    <cellStyle name="20% - Énfasis4 2 3 2" xfId="11013" xr:uid="{CBEAE208-E0A3-45F7-A923-97961302F367}"/>
    <cellStyle name="20% - Énfasis4 2 3 2 2" xfId="11449" xr:uid="{FF641BB1-C44F-4D1D-B294-F9B87A4D8DFE}"/>
    <cellStyle name="20% - Énfasis4 2 3 3" xfId="11161" xr:uid="{4BA0ADD4-464D-4530-9920-6E5B7CBB3264}"/>
    <cellStyle name="20% - Énfasis4 2 3 3 2" xfId="11606" xr:uid="{FF5817EC-60E4-489A-A60D-93A1E7CADB72}"/>
    <cellStyle name="20% - Énfasis4 2 3 4" xfId="11400" xr:uid="{C0674C15-9959-4353-B8E3-3253FCC9F62C}"/>
    <cellStyle name="20% - Énfasis4 2 4" xfId="11012" xr:uid="{B4402BF3-82C1-48E3-85CE-7CE2C1B2805C}"/>
    <cellStyle name="20% - Énfasis4 2 4 2" xfId="11448" xr:uid="{4051A9AD-C8F0-408F-8C24-764ED967E6C1}"/>
    <cellStyle name="20% - Énfasis4 2 5" xfId="11160" xr:uid="{E713F7F2-A5D7-4DB1-8988-3618BD119F78}"/>
    <cellStyle name="20% - Énfasis4 2 5 2" xfId="11605" xr:uid="{F458EAFC-D126-4F27-8248-0FEAE4AC343E}"/>
    <cellStyle name="20% - Énfasis4 2 6" xfId="11300" xr:uid="{F64659D8-1DEF-475A-BC5D-B2EEB894FB74}"/>
    <cellStyle name="20% - Énfasis4 3" xfId="9555" xr:uid="{AA036523-1308-4279-B8B8-17C26064A5C6}"/>
    <cellStyle name="20% - Énfasis4 4" xfId="9946" xr:uid="{50A9F03E-5515-4BDA-8CF5-EFF822346E6A}"/>
    <cellStyle name="20% - Énfasis4 5" xfId="9948" xr:uid="{BBB54D42-28DA-455F-A30E-FAD849772E97}"/>
    <cellStyle name="20% - Énfasis4 6" xfId="9737" xr:uid="{28F29419-9CA7-4473-ABD4-25B8D27835D8}"/>
    <cellStyle name="20% - Énfasis4 7" xfId="10052" xr:uid="{83D41424-CE72-46A4-9620-E33051B7E85F}"/>
    <cellStyle name="20% - Énfasis4 8" xfId="9608" xr:uid="{6740BF07-77B0-4131-AF96-6606FF5AB88A}"/>
    <cellStyle name="20% - Énfasis4 9" xfId="10045" xr:uid="{48D66D47-A135-4BB3-A498-73A40B94BE15}"/>
    <cellStyle name="20% - Énfasis5 10" xfId="8724" xr:uid="{589432E2-FDFB-4DF3-9C48-B271C49A6FFF}"/>
    <cellStyle name="20% - Énfasis5 11" xfId="10861" xr:uid="{9532295D-E9B7-4275-99E3-572412F731E7}"/>
    <cellStyle name="20% - Énfasis5 11 2" xfId="11014" xr:uid="{49D65172-4614-408E-A4E3-A4F1B1018F1F}"/>
    <cellStyle name="20% - Énfasis5 11 2 2" xfId="11450" xr:uid="{07F0EF71-1225-4CE5-89E4-F3ECBEF6CA09}"/>
    <cellStyle name="20% - Énfasis5 11 3" xfId="11162" xr:uid="{6BF3AFFF-4B1C-4EE8-8682-6848ABC65837}"/>
    <cellStyle name="20% - Énfasis5 11 3 2" xfId="11607" xr:uid="{0A36A5AB-F811-4BA7-8850-EE6A32D11DA8}"/>
    <cellStyle name="20% - Énfasis5 11 4" xfId="11366" xr:uid="{460FE771-D39C-4DEF-9548-1574AD6DFD25}"/>
    <cellStyle name="20% - Énfasis5 12" xfId="11766" xr:uid="{AD47E8C2-AE6F-4B73-B063-0F7C1F1074F8}"/>
    <cellStyle name="20% - Énfasis5 2" xfId="9601" xr:uid="{527C60F0-E1CB-4409-B325-A662CA391445}"/>
    <cellStyle name="20% - Énfasis5 2 2" xfId="9516" xr:uid="{7452724F-8F6C-4402-A3A8-FBA009EA410D}"/>
    <cellStyle name="20% - Énfasis5 2 3" xfId="10957" xr:uid="{8919A36A-8C7B-485E-8B30-72DA246E3BA0}"/>
    <cellStyle name="20% - Énfasis5 2 3 2" xfId="11016" xr:uid="{1A19E5A5-52C1-43A2-83AC-B2BBC317C81A}"/>
    <cellStyle name="20% - Énfasis5 2 3 2 2" xfId="11452" xr:uid="{9F8F310D-5CFA-4928-AA83-A44FBF5D195B}"/>
    <cellStyle name="20% - Énfasis5 2 3 3" xfId="11164" xr:uid="{666BA63E-59AD-4581-812D-8502C55645D0}"/>
    <cellStyle name="20% - Énfasis5 2 3 3 2" xfId="11609" xr:uid="{93698962-9903-4CFA-BC29-6D7A9364EAC9}"/>
    <cellStyle name="20% - Énfasis5 2 3 4" xfId="11402" xr:uid="{DF59B4B2-BF8E-46CA-A950-71C7617F0F13}"/>
    <cellStyle name="20% - Énfasis5 2 4" xfId="11015" xr:uid="{2BB3305E-3466-44C8-9622-E5AD478CEA0A}"/>
    <cellStyle name="20% - Énfasis5 2 4 2" xfId="11451" xr:uid="{3E7CD9C4-7853-4CED-ACBD-C6BE334BF8F9}"/>
    <cellStyle name="20% - Énfasis5 2 5" xfId="11163" xr:uid="{188728EF-BE5F-47CC-B1E1-BDAB9B1DA370}"/>
    <cellStyle name="20% - Énfasis5 2 5 2" xfId="11608" xr:uid="{E9FDDF45-A610-4AC8-9573-DEA2D9B0FB43}"/>
    <cellStyle name="20% - Énfasis5 2 6" xfId="11302" xr:uid="{E2D98265-9741-49AD-9C23-2EED6CB8DFF4}"/>
    <cellStyle name="20% - Énfasis5 3" xfId="9765" xr:uid="{1C02B9CE-0F4F-479C-A754-F7861FFED34E}"/>
    <cellStyle name="20% - Énfasis5 4" xfId="8780" xr:uid="{2ED3C154-D548-4AD5-B2EF-C5C8082E89E1}"/>
    <cellStyle name="20% - Énfasis5 5" xfId="9682" xr:uid="{FA61ACAF-01DC-4BA8-949B-B94C4F68A830}"/>
    <cellStyle name="20% - Énfasis5 6" xfId="8926" xr:uid="{DFCDB2C1-42E5-409C-BD91-CE61128C0C2D}"/>
    <cellStyle name="20% - Énfasis5 7" xfId="9615" xr:uid="{202B9F8D-8C4F-4D8B-8BDE-A819C2A16785}"/>
    <cellStyle name="20% - Énfasis5 8" xfId="9687" xr:uid="{7AC606AD-B452-4527-B536-A85971CA7722}"/>
    <cellStyle name="20% - Énfasis5 9" xfId="9638" xr:uid="{8BA7D357-FFED-4D82-9819-7FD953AC5388}"/>
    <cellStyle name="20% - Énfasis6 10" xfId="10034" xr:uid="{DD64E6EE-2B96-4726-BA7C-ABFF8BB36362}"/>
    <cellStyle name="20% - Énfasis6 11" xfId="10863" xr:uid="{062A2DBD-DFA3-4FD6-BD4D-4C256720CDC5}"/>
    <cellStyle name="20% - Énfasis6 11 2" xfId="11017" xr:uid="{B86E8D4F-CC31-407D-8F46-CE18D2A024E8}"/>
    <cellStyle name="20% - Énfasis6 11 2 2" xfId="11453" xr:uid="{D411A5FF-26BA-429F-BE99-947AC329ED65}"/>
    <cellStyle name="20% - Énfasis6 11 3" xfId="11165" xr:uid="{B33442B0-F54D-4FC5-ADCB-A67B9FD011BF}"/>
    <cellStyle name="20% - Énfasis6 11 3 2" xfId="11610" xr:uid="{C31585C3-8F3D-4B2B-A868-0EEFF05EA085}"/>
    <cellStyle name="20% - Énfasis6 11 4" xfId="11368" xr:uid="{A3E389D9-3B44-414A-B22F-7FCA4CE2E9BF}"/>
    <cellStyle name="20% - Énfasis6 12" xfId="11768" xr:uid="{036665CF-7B2B-424B-8AAA-3D53D670439F}"/>
    <cellStyle name="20% - Énfasis6 2" xfId="10357" xr:uid="{57DB5B51-C4E9-4ACE-8701-B854CF4B05CA}"/>
    <cellStyle name="20% - Énfasis6 2 2" xfId="8680" xr:uid="{95FA4E82-2349-44D1-A72D-561E819A87B6}"/>
    <cellStyle name="20% - Énfasis6 2 3" xfId="10961" xr:uid="{ECD262ED-58F7-4C61-892F-E68D5F6F8930}"/>
    <cellStyle name="20% - Énfasis6 2 3 2" xfId="11019" xr:uid="{7013C5FF-EA16-4521-96F5-E1ED9F695E25}"/>
    <cellStyle name="20% - Énfasis6 2 3 2 2" xfId="11455" xr:uid="{EBBC669C-EB60-43AE-B769-29484163B2BB}"/>
    <cellStyle name="20% - Énfasis6 2 3 3" xfId="11167" xr:uid="{CCBF440E-A128-451B-9124-05B5C707D0CD}"/>
    <cellStyle name="20% - Énfasis6 2 3 3 2" xfId="11612" xr:uid="{AA4C8969-7F9E-4B3E-86F7-7B93E74AE2D6}"/>
    <cellStyle name="20% - Énfasis6 2 3 4" xfId="11404" xr:uid="{76CDDF3E-B765-45C6-B43F-7D97EB00676B}"/>
    <cellStyle name="20% - Énfasis6 2 4" xfId="11018" xr:uid="{6E3D0DF5-D4F9-406A-8F6F-BD99014E510B}"/>
    <cellStyle name="20% - Énfasis6 2 4 2" xfId="11454" xr:uid="{267C1C77-A4B0-4D85-9DF7-FA2A9DA4301F}"/>
    <cellStyle name="20% - Énfasis6 2 5" xfId="11166" xr:uid="{18E7C012-B689-45F7-8DB8-249680C6E870}"/>
    <cellStyle name="20% - Énfasis6 2 5 2" xfId="11611" xr:uid="{479F1E32-6261-46F7-8097-88C4FB33950D}"/>
    <cellStyle name="20% - Énfasis6 2 6" xfId="11304" xr:uid="{B2990DA3-ED02-45C2-A742-B6B932CD99A7}"/>
    <cellStyle name="20% - Énfasis6 3" xfId="10033" xr:uid="{1876BC7A-FF05-40A7-A4B5-A88F9399B8A2}"/>
    <cellStyle name="20% - Énfasis6 4" xfId="8966" xr:uid="{F0D5E222-13BF-4CD4-BE95-5957C7312FD1}"/>
    <cellStyle name="20% - Énfasis6 5" xfId="9743" xr:uid="{B9DC6FB6-3CCB-4365-938D-253E1C1A8193}"/>
    <cellStyle name="20% - Énfasis6 6" xfId="9741" xr:uid="{7AA09B9A-F18F-4C1C-B941-B955AB2D6F40}"/>
    <cellStyle name="20% - Énfasis6 7" xfId="10035" xr:uid="{B0959D26-33EF-421C-8FA8-33CC6D0E28E0}"/>
    <cellStyle name="20% - Énfasis6 8" xfId="8828" xr:uid="{40F33E44-39F9-4298-A450-70604D85B351}"/>
    <cellStyle name="20% - Énfasis6 9" xfId="9027" xr:uid="{B6D2A97C-38C0-4CE9-8E58-D1B85B312824}"/>
    <cellStyle name="2x indented GHG Textfiels" xfId="34" xr:uid="{00000000-0005-0000-0000-0000DB000000}"/>
    <cellStyle name="2x indented GHG Textfiels 2" xfId="117" xr:uid="{00000000-0005-0000-0000-0000DC000000}"/>
    <cellStyle name="2x indented GHG Textfiels 2 2" xfId="118" xr:uid="{00000000-0005-0000-0000-0000DD000000}"/>
    <cellStyle name="2x indented GHG Textfiels 3" xfId="119" xr:uid="{00000000-0005-0000-0000-0000DE000000}"/>
    <cellStyle name="2x indented GHG Textfiels 3 2" xfId="432" xr:uid="{00000000-0005-0000-0000-0000DF000000}"/>
    <cellStyle name="2x indented GHG Textfiels 3 2 2" xfId="562" xr:uid="{00000000-0005-0000-0000-0000E0000000}"/>
    <cellStyle name="2x indented GHG Textfiels 3 2 2 10" xfId="4861" xr:uid="{00000000-0005-0000-0000-0000E1000000}"/>
    <cellStyle name="2x indented GHG Textfiels 3 2 2 10 2" xfId="27214" xr:uid="{A866BD00-4C25-4511-9924-4ED7F58D58BF}"/>
    <cellStyle name="2x indented GHG Textfiels 3 2 2 11" xfId="5013" xr:uid="{00000000-0005-0000-0000-0000E2000000}"/>
    <cellStyle name="2x indented GHG Textfiels 3 2 2 11 2" xfId="27366" xr:uid="{60226801-275A-4B84-9AAD-916F89AD58D2}"/>
    <cellStyle name="2x indented GHG Textfiels 3 2 2 12" xfId="5501" xr:uid="{00000000-0005-0000-0000-0000E3000000}"/>
    <cellStyle name="2x indented GHG Textfiels 3 2 2 12 2" xfId="27854" xr:uid="{AC2BDC12-CDE4-4F7C-9C89-C5E8D72D8DC9}"/>
    <cellStyle name="2x indented GHG Textfiels 3 2 2 13" xfId="5935" xr:uid="{00000000-0005-0000-0000-0000E4000000}"/>
    <cellStyle name="2x indented GHG Textfiels 3 2 2 13 2" xfId="28249" xr:uid="{827CB5D5-87CF-4F34-B3D4-58AEFA79B774}"/>
    <cellStyle name="2x indented GHG Textfiels 3 2 2 14" xfId="5704" xr:uid="{00000000-0005-0000-0000-0000E5000000}"/>
    <cellStyle name="2x indented GHG Textfiels 3 2 2 14 2" xfId="28029" xr:uid="{56266884-C708-4AB3-BBC9-7682701197A8}"/>
    <cellStyle name="2x indented GHG Textfiels 3 2 2 15" xfId="7077" xr:uid="{00000000-0005-0000-0000-0000E6000000}"/>
    <cellStyle name="2x indented GHG Textfiels 3 2 2 15 2" xfId="29374" xr:uid="{A0276F02-FF07-492A-8CD6-49FB6332AF38}"/>
    <cellStyle name="2x indented GHG Textfiels 3 2 2 16" xfId="7291" xr:uid="{00000000-0005-0000-0000-0000E7000000}"/>
    <cellStyle name="2x indented GHG Textfiels 3 2 2 16 2" xfId="29586" xr:uid="{AF665902-D2AA-4EA3-B75F-612DFBEEFDB6}"/>
    <cellStyle name="2x indented GHG Textfiels 3 2 2 17" xfId="7777" xr:uid="{44FCCDCA-A167-44F5-9CD2-0788029CB08B}"/>
    <cellStyle name="2x indented GHG Textfiels 3 2 2 17 2" xfId="30063" xr:uid="{A2B0DADF-206A-4866-918F-9CC6638A7E48}"/>
    <cellStyle name="2x indented GHG Textfiels 3 2 2 18" xfId="8262" xr:uid="{D8A9F0CE-753F-4531-9CB6-24144A33D791}"/>
    <cellStyle name="2x indented GHG Textfiels 3 2 2 18 2" xfId="30531" xr:uid="{70EB7ECA-4D03-4550-A40C-73737C78A382}"/>
    <cellStyle name="2x indented GHG Textfiels 3 2 2 19" xfId="9147" xr:uid="{E509593C-2B73-466C-8459-99082EAC1A57}"/>
    <cellStyle name="2x indented GHG Textfiels 3 2 2 19 2" xfId="31288" xr:uid="{55FBE54C-ECFD-4175-89D3-277007F7A4C0}"/>
    <cellStyle name="2x indented GHG Textfiels 3 2 2 2" xfId="777" xr:uid="{00000000-0005-0000-0000-0000E8000000}"/>
    <cellStyle name="2x indented GHG Textfiels 3 2 2 2 10" xfId="5224" xr:uid="{00000000-0005-0000-0000-0000E9000000}"/>
    <cellStyle name="2x indented GHG Textfiels 3 2 2 2 10 2" xfId="27577" xr:uid="{0580801F-3B39-455E-9BF4-0EA4D2442D24}"/>
    <cellStyle name="2x indented GHG Textfiels 3 2 2 2 11" xfId="3578" xr:uid="{00000000-0005-0000-0000-0000EA000000}"/>
    <cellStyle name="2x indented GHG Textfiels 3 2 2 2 11 2" xfId="25942" xr:uid="{AEF5B628-1A63-43D9-9D23-A767FB5AA977}"/>
    <cellStyle name="2x indented GHG Textfiels 3 2 2 2 12" xfId="6120" xr:uid="{00000000-0005-0000-0000-0000EB000000}"/>
    <cellStyle name="2x indented GHG Textfiels 3 2 2 2 12 2" xfId="28417" xr:uid="{B10603FD-BDA1-4DFE-85F3-720679BADA99}"/>
    <cellStyle name="2x indented GHG Textfiels 3 2 2 2 13" xfId="6516" xr:uid="{00000000-0005-0000-0000-0000EC000000}"/>
    <cellStyle name="2x indented GHG Textfiels 3 2 2 2 13 2" xfId="28813" xr:uid="{0A7C1ED4-9328-4B1A-9113-EFB141FD9069}"/>
    <cellStyle name="2x indented GHG Textfiels 3 2 2 2 14" xfId="5803" xr:uid="{00000000-0005-0000-0000-0000ED000000}"/>
    <cellStyle name="2x indented GHG Textfiels 3 2 2 2 14 2" xfId="28117" xr:uid="{446F8D16-FDC9-47A2-83D5-E6A5F49623D7}"/>
    <cellStyle name="2x indented GHG Textfiels 3 2 2 2 15" xfId="7497" xr:uid="{00000000-0005-0000-0000-0000EE000000}"/>
    <cellStyle name="2x indented GHG Textfiels 3 2 2 2 15 2" xfId="29792" xr:uid="{8CBD77C9-7E65-4870-9647-C8EE403FECBD}"/>
    <cellStyle name="2x indented GHG Textfiels 3 2 2 2 16" xfId="7983" xr:uid="{2A576583-D80C-40C7-B721-3C075592DDDE}"/>
    <cellStyle name="2x indented GHG Textfiels 3 2 2 2 16 2" xfId="30269" xr:uid="{FFC734A9-60EE-497A-B2B4-69E7BD4F9AFA}"/>
    <cellStyle name="2x indented GHG Textfiels 3 2 2 2 17" xfId="8472" xr:uid="{08DD527B-9BA3-46C5-B521-9290ACA6A812}"/>
    <cellStyle name="2x indented GHG Textfiels 3 2 2 2 17 2" xfId="30741" xr:uid="{0992B453-3ABE-4810-B08B-A30E0FD206D6}"/>
    <cellStyle name="2x indented GHG Textfiels 3 2 2 2 18" xfId="9362" xr:uid="{556CD219-EF6C-4A8A-AD16-9A30673DB227}"/>
    <cellStyle name="2x indented GHG Textfiels 3 2 2 2 18 2" xfId="31501" xr:uid="{B15EDC4F-5F46-4BAE-91A2-1A4F9147BA5E}"/>
    <cellStyle name="2x indented GHG Textfiels 3 2 2 2 19" xfId="9009" xr:uid="{26C0D303-1B8F-4629-94D9-CC89679486DE}"/>
    <cellStyle name="2x indented GHG Textfiels 3 2 2 2 19 2" xfId="31173" xr:uid="{1EB2FA61-0C3D-4A20-AEB5-442CB271EC1B}"/>
    <cellStyle name="2x indented GHG Textfiels 3 2 2 2 2" xfId="941" xr:uid="{00000000-0005-0000-0000-0000EF000000}"/>
    <cellStyle name="2x indented GHG Textfiels 3 2 2 2 2 2" xfId="23378" xr:uid="{67BD1921-8120-4BAE-AD98-A63D59CC513E}"/>
    <cellStyle name="2x indented GHG Textfiels 3 2 2 2 20" xfId="9936" xr:uid="{04330533-8087-4D49-B2CA-1D8B85F6FEB9}"/>
    <cellStyle name="2x indented GHG Textfiels 3 2 2 2 20 2" xfId="31962" xr:uid="{A23AC728-91E5-4150-B044-AE5C5C6822C6}"/>
    <cellStyle name="2x indented GHG Textfiels 3 2 2 2 21" xfId="12530" xr:uid="{84E90651-0723-41BA-8192-E92DB1F56CAF}"/>
    <cellStyle name="2x indented GHG Textfiels 3 2 2 2 21 2" xfId="33095" xr:uid="{98968AC7-FB3D-48E3-8768-00C7AD96A632}"/>
    <cellStyle name="2x indented GHG Textfiels 3 2 2 2 22" xfId="11943" xr:uid="{E2E71E85-9C32-4967-94E4-D7BEFC69C937}"/>
    <cellStyle name="2x indented GHG Textfiels 3 2 2 2 22 2" xfId="32508" xr:uid="{9E417E13-8F13-45BD-A8EB-DBC8C2BDB460}"/>
    <cellStyle name="2x indented GHG Textfiels 3 2 2 2 23" xfId="12118" xr:uid="{E3925A72-7744-4D8E-8483-345336374EC8}"/>
    <cellStyle name="2x indented GHG Textfiels 3 2 2 2 23 2" xfId="32683" xr:uid="{2A9D6160-1ACD-4F65-8A89-13FF853F1C2D}"/>
    <cellStyle name="2x indented GHG Textfiels 3 2 2 2 24" xfId="13465" xr:uid="{B419734B-F8A0-4420-AAEA-5A714FF8B8EF}"/>
    <cellStyle name="2x indented GHG Textfiels 3 2 2 2 24 2" xfId="34029" xr:uid="{1675A802-5003-4394-9D7E-FB4AAA001F8B}"/>
    <cellStyle name="2x indented GHG Textfiels 3 2 2 2 25" xfId="13001" xr:uid="{61A53199-0CD3-4FD3-8554-C3CC2B1B41C1}"/>
    <cellStyle name="2x indented GHG Textfiels 3 2 2 2 25 2" xfId="33566" xr:uid="{42AD26A4-BB4D-457E-AE33-299D11D6823C}"/>
    <cellStyle name="2x indented GHG Textfiels 3 2 2 2 26" xfId="12121" xr:uid="{2B85A054-A846-4644-B27D-AA586C152CB1}"/>
    <cellStyle name="2x indented GHG Textfiels 3 2 2 2 26 2" xfId="32686" xr:uid="{931601D0-1599-4013-9D6D-A46FAACBA345}"/>
    <cellStyle name="2x indented GHG Textfiels 3 2 2 2 27" xfId="14324" xr:uid="{5DA750FA-C77E-4FC3-B628-5172E6213259}"/>
    <cellStyle name="2x indented GHG Textfiels 3 2 2 2 27 2" xfId="34887" xr:uid="{29F7D90E-93E7-4AE8-9521-9C39EB5EA33A}"/>
    <cellStyle name="2x indented GHG Textfiels 3 2 2 2 28" xfId="15839" xr:uid="{99A98D41-7B9D-49FD-88FF-892F175283B6}"/>
    <cellStyle name="2x indented GHG Textfiels 3 2 2 2 28 2" xfId="36247" xr:uid="{00DCA01B-31CD-4F78-84B2-6A54A3D19088}"/>
    <cellStyle name="2x indented GHG Textfiels 3 2 2 2 29" xfId="16034" xr:uid="{D47172A4-3977-4401-8E79-81244E709D0E}"/>
    <cellStyle name="2x indented GHG Textfiels 3 2 2 2 29 2" xfId="36442" xr:uid="{35495971-8111-43C7-944D-56D617EA39D1}"/>
    <cellStyle name="2x indented GHG Textfiels 3 2 2 2 3" xfId="1968" xr:uid="{00000000-0005-0000-0000-0000F0000000}"/>
    <cellStyle name="2x indented GHG Textfiels 3 2 2 2 3 2" xfId="24350" xr:uid="{38E9797E-03E6-4276-8345-B26D2EA156FB}"/>
    <cellStyle name="2x indented GHG Textfiels 3 2 2 2 30" xfId="16507" xr:uid="{6145D8C6-18D9-4D75-B725-05057F6D235B}"/>
    <cellStyle name="2x indented GHG Textfiels 3 2 2 2 30 2" xfId="36913" xr:uid="{A4ADE37B-7FEA-4D40-A67F-2D38A0D9C1CF}"/>
    <cellStyle name="2x indented GHG Textfiels 3 2 2 2 31" xfId="17251" xr:uid="{6E31AEBC-8867-42A6-AE00-AF6477A8734D}"/>
    <cellStyle name="2x indented GHG Textfiels 3 2 2 2 31 2" xfId="37655" xr:uid="{C3F77178-4D05-49F1-851B-9276A46071B8}"/>
    <cellStyle name="2x indented GHG Textfiels 3 2 2 2 32" xfId="17455" xr:uid="{6B024CA4-5262-4A5A-80FB-6FC4EB874541}"/>
    <cellStyle name="2x indented GHG Textfiels 3 2 2 2 32 2" xfId="37859" xr:uid="{FB373F08-3260-4AB4-8AA1-7BB43F07E691}"/>
    <cellStyle name="2x indented GHG Textfiels 3 2 2 2 33" xfId="18000" xr:uid="{E2309CE4-5124-4D45-8927-960B0BD20BDF}"/>
    <cellStyle name="2x indented GHG Textfiels 3 2 2 2 33 2" xfId="38404" xr:uid="{AFF6F8E6-0EC0-4335-A5FA-2F1D0DBCF6F2}"/>
    <cellStyle name="2x indented GHG Textfiels 3 2 2 2 34" xfId="18379" xr:uid="{FCB84A2E-61DD-4CEE-B1DC-50CB8E724198}"/>
    <cellStyle name="2x indented GHG Textfiels 3 2 2 2 34 2" xfId="38783" xr:uid="{B2D714A2-DD4A-4203-9CD5-3FF7E0ED6C55}"/>
    <cellStyle name="2x indented GHG Textfiels 3 2 2 2 35" xfId="19223" xr:uid="{9A1629F4-BD46-4A72-9165-618AAE813187}"/>
    <cellStyle name="2x indented GHG Textfiels 3 2 2 2 35 2" xfId="39625" xr:uid="{E8729D00-7CE9-4E55-A8F5-9C8B7160BA90}"/>
    <cellStyle name="2x indented GHG Textfiels 3 2 2 2 36" xfId="18927" xr:uid="{B400B757-367B-4957-B22B-53AB305BEF4F}"/>
    <cellStyle name="2x indented GHG Textfiels 3 2 2 2 36 2" xfId="39329" xr:uid="{3D30AD49-6430-4859-988D-6298D7B5294E}"/>
    <cellStyle name="2x indented GHG Textfiels 3 2 2 2 37" xfId="20061" xr:uid="{B77BE125-52FD-4A3A-A64F-A67B2D6FEE33}"/>
    <cellStyle name="2x indented GHG Textfiels 3 2 2 2 37 2" xfId="40463" xr:uid="{22EAA8B9-476A-4FEC-998B-BD8CF45EB6CB}"/>
    <cellStyle name="2x indented GHG Textfiels 3 2 2 2 38" xfId="20483" xr:uid="{0C4D2345-DE2E-4B0E-9ED5-C56BE4011BE8}"/>
    <cellStyle name="2x indented GHG Textfiels 3 2 2 2 38 2" xfId="40885" xr:uid="{3C6B763B-34BF-4349-832E-67C7D95B0E72}"/>
    <cellStyle name="2x indented GHG Textfiels 3 2 2 2 39" xfId="20907" xr:uid="{00F35E43-89B4-4B32-BC7A-31AF9056C19A}"/>
    <cellStyle name="2x indented GHG Textfiels 3 2 2 2 39 2" xfId="41309" xr:uid="{E13A40EB-2275-48E1-AA46-1EF0EF85303D}"/>
    <cellStyle name="2x indented GHG Textfiels 3 2 2 2 4" xfId="1689" xr:uid="{00000000-0005-0000-0000-0000F1000000}"/>
    <cellStyle name="2x indented GHG Textfiels 3 2 2 2 4 2" xfId="24073" xr:uid="{FCBAB587-01B6-466C-A055-676FF7ECB1A4}"/>
    <cellStyle name="2x indented GHG Textfiels 3 2 2 2 40" xfId="21677" xr:uid="{23FC6DA2-23A8-42BE-B523-4ADE3CB3B28A}"/>
    <cellStyle name="2x indented GHG Textfiels 3 2 2 2 40 2" xfId="42077" xr:uid="{856FFE9F-E13F-4D1C-8502-B46FEDEA2944}"/>
    <cellStyle name="2x indented GHG Textfiels 3 2 2 2 41" xfId="21904" xr:uid="{3FC67E2F-EF13-4A34-88EB-0EBB1F4D3B12}"/>
    <cellStyle name="2x indented GHG Textfiels 3 2 2 2 41 2" xfId="42304" xr:uid="{B301F5B6-FDB6-4F34-BF2D-5B4CB66D79A3}"/>
    <cellStyle name="2x indented GHG Textfiels 3 2 2 2 42" xfId="21351" xr:uid="{F52DF39D-9752-4DBF-AC84-1C6225B99837}"/>
    <cellStyle name="2x indented GHG Textfiels 3 2 2 2 42 2" xfId="41751" xr:uid="{568DC679-33EF-4F4A-8127-8E0F46BA024F}"/>
    <cellStyle name="2x indented GHG Textfiels 3 2 2 2 43" xfId="22372" xr:uid="{1E8253A5-F0DC-4DCD-92EB-C5073981E862}"/>
    <cellStyle name="2x indented GHG Textfiels 3 2 2 2 43 2" xfId="42772" xr:uid="{7694F40B-360C-4A12-8FCB-E4CF60845BC3}"/>
    <cellStyle name="2x indented GHG Textfiels 3 2 2 2 44" xfId="22877" xr:uid="{9A0DD446-1255-48F7-A59C-252AA664CE3C}"/>
    <cellStyle name="2x indented GHG Textfiels 3 2 2 2 44 2" xfId="43277" xr:uid="{CAAA6041-AB6B-4555-AD7E-D9A41B10700D}"/>
    <cellStyle name="2x indented GHG Textfiels 3 2 2 2 5" xfId="3091" xr:uid="{00000000-0005-0000-0000-0000F2000000}"/>
    <cellStyle name="2x indented GHG Textfiels 3 2 2 2 5 2" xfId="25457" xr:uid="{F375FC93-45FB-4661-B628-C14E6F584E47}"/>
    <cellStyle name="2x indented GHG Textfiels 3 2 2 2 6" xfId="2782" xr:uid="{00000000-0005-0000-0000-0000F3000000}"/>
    <cellStyle name="2x indented GHG Textfiels 3 2 2 2 6 2" xfId="25148" xr:uid="{84C99484-8C80-4FB2-B489-41BCE9185CDB}"/>
    <cellStyle name="2x indented GHG Textfiels 3 2 2 2 7" xfId="3985" xr:uid="{00000000-0005-0000-0000-0000F4000000}"/>
    <cellStyle name="2x indented GHG Textfiels 3 2 2 2 7 2" xfId="26348" xr:uid="{402B4E08-CBCA-430D-978A-2687E6E1F6F2}"/>
    <cellStyle name="2x indented GHG Textfiels 3 2 2 2 8" xfId="3404" xr:uid="{00000000-0005-0000-0000-0000F5000000}"/>
    <cellStyle name="2x indented GHG Textfiels 3 2 2 2 8 2" xfId="25769" xr:uid="{E5A0ED6E-2123-4538-AF99-13676DF1FF58}"/>
    <cellStyle name="2x indented GHG Textfiels 3 2 2 2 9" xfId="3428" xr:uid="{00000000-0005-0000-0000-0000F6000000}"/>
    <cellStyle name="2x indented GHG Textfiels 3 2 2 2 9 2" xfId="25793" xr:uid="{BD20474B-B158-4CB8-A69E-8A5346B2625D}"/>
    <cellStyle name="2x indented GHG Textfiels 3 2 2 20" xfId="8625" xr:uid="{33EAB094-1025-417C-99D4-74974B9045DD}"/>
    <cellStyle name="2x indented GHG Textfiels 3 2 2 20 2" xfId="30891" xr:uid="{40B773A0-E2E7-49F9-B364-0FD811480715}"/>
    <cellStyle name="2x indented GHG Textfiels 3 2 2 21" xfId="10180" xr:uid="{5F3CC016-BF52-4627-AC2C-1AD8CD443AB6}"/>
    <cellStyle name="2x indented GHG Textfiels 3 2 2 21 2" xfId="32085" xr:uid="{ECD4D0FD-1B05-43A3-82EF-D921A89876FF}"/>
    <cellStyle name="2x indented GHG Textfiels 3 2 2 22" xfId="12315" xr:uid="{01EF5574-536F-4EDE-8977-0614A6806555}"/>
    <cellStyle name="2x indented GHG Textfiels 3 2 2 22 2" xfId="32880" xr:uid="{27178F1E-1DA6-439B-B4DE-71FABA53841E}"/>
    <cellStyle name="2x indented GHG Textfiels 3 2 2 23" xfId="12117" xr:uid="{15F04CE5-C1B0-43BE-B3F6-768A4B1FF366}"/>
    <cellStyle name="2x indented GHG Textfiels 3 2 2 23 2" xfId="32682" xr:uid="{0DE371AB-4452-4CEA-B796-6131C3CDD3E5}"/>
    <cellStyle name="2x indented GHG Textfiels 3 2 2 24" xfId="12148" xr:uid="{FAC7298B-643B-40F6-96C6-74D2E892244A}"/>
    <cellStyle name="2x indented GHG Textfiels 3 2 2 24 2" xfId="32713" xr:uid="{10324E22-16EA-4049-9045-4190F9096412}"/>
    <cellStyle name="2x indented GHG Textfiels 3 2 2 25" xfId="13716" xr:uid="{FC95E330-9199-48D6-B833-098588C880C4}"/>
    <cellStyle name="2x indented GHG Textfiels 3 2 2 25 2" xfId="34280" xr:uid="{267B604C-5CB4-4063-9C38-5D9F4B965944}"/>
    <cellStyle name="2x indented GHG Textfiels 3 2 2 26" xfId="14546" xr:uid="{4DF421F7-C1A2-4E46-A20C-CD02708C5F16}"/>
    <cellStyle name="2x indented GHG Textfiels 3 2 2 26 2" xfId="35107" xr:uid="{4387D90E-DC17-4BB1-A82D-DA80073D1F21}"/>
    <cellStyle name="2x indented GHG Textfiels 3 2 2 27" xfId="14914" xr:uid="{3F33CC66-4CC4-47BC-9667-398A885BB753}"/>
    <cellStyle name="2x indented GHG Textfiels 3 2 2 27 2" xfId="35467" xr:uid="{3EA3BDEC-1DEF-4A42-886E-7741BC5BC544}"/>
    <cellStyle name="2x indented GHG Textfiels 3 2 2 28" xfId="14915" xr:uid="{AA3F5262-45CD-4338-8E34-5FD459BB1EED}"/>
    <cellStyle name="2x indented GHG Textfiels 3 2 2 28 2" xfId="35468" xr:uid="{CA810505-2165-45C6-B04C-81141745CE7C}"/>
    <cellStyle name="2x indented GHG Textfiels 3 2 2 29" xfId="15864" xr:uid="{3856B27F-1E60-4D60-9B94-A03E2A9F0898}"/>
    <cellStyle name="2x indented GHG Textfiels 3 2 2 29 2" xfId="36272" xr:uid="{77037395-0368-4880-86CF-3F8FCBDBE58D}"/>
    <cellStyle name="2x indented GHG Textfiels 3 2 2 3" xfId="1293" xr:uid="{00000000-0005-0000-0000-0000F7000000}"/>
    <cellStyle name="2x indented GHG Textfiels 3 2 2 3 2" xfId="23730" xr:uid="{F1FA6AF2-DC79-4C20-85EC-83B7C23AF900}"/>
    <cellStyle name="2x indented GHG Textfiels 3 2 2 30" xfId="15354" xr:uid="{E5AB2454-5C8E-4328-9279-9BD3BCDEEAE3}"/>
    <cellStyle name="2x indented GHG Textfiels 3 2 2 30 2" xfId="35891" xr:uid="{20FA3588-8A6C-4A1A-87F0-D63E797FE7AE}"/>
    <cellStyle name="2x indented GHG Textfiels 3 2 2 31" xfId="16301" xr:uid="{7BBD9247-E9CB-48B1-962C-5A9ED72B2B99}"/>
    <cellStyle name="2x indented GHG Textfiels 3 2 2 31 2" xfId="36707" xr:uid="{8B2ADB41-6F5B-4074-B6CB-4732837BC1FD}"/>
    <cellStyle name="2x indented GHG Textfiels 3 2 2 32" xfId="17042" xr:uid="{5757B9C5-6F35-4E24-8581-29C6C1D09314}"/>
    <cellStyle name="2x indented GHG Textfiels 3 2 2 32 2" xfId="37446" xr:uid="{4577DA14-B181-4CCE-9F58-BA89B963159B}"/>
    <cellStyle name="2x indented GHG Textfiels 3 2 2 33" xfId="16675" xr:uid="{F82C69C7-5E19-41C8-A1E2-A599F44B4616}"/>
    <cellStyle name="2x indented GHG Textfiels 3 2 2 33 2" xfId="37081" xr:uid="{1A3A5F4A-45CF-47DA-AAEA-D886075A79A2}"/>
    <cellStyle name="2x indented GHG Textfiels 3 2 2 34" xfId="17793" xr:uid="{941F8E13-3108-4885-8AA1-A7DA27B247A0}"/>
    <cellStyle name="2x indented GHG Textfiels 3 2 2 34 2" xfId="38197" xr:uid="{7E9908D1-DA02-4931-B5AE-204B32A76F26}"/>
    <cellStyle name="2x indented GHG Textfiels 3 2 2 35" xfId="18165" xr:uid="{5BE77FFA-31E3-4C30-85BA-E6E44AAEBFF2}"/>
    <cellStyle name="2x indented GHG Textfiels 3 2 2 35 2" xfId="38569" xr:uid="{A3A30245-0C6C-4B2B-BC52-87B95EC73ED5}"/>
    <cellStyle name="2x indented GHG Textfiels 3 2 2 36" xfId="19008" xr:uid="{328C2C79-2085-49B1-8D33-6D16F51643F4}"/>
    <cellStyle name="2x indented GHG Textfiels 3 2 2 36 2" xfId="39410" xr:uid="{0945FB60-5E42-42EC-8CBF-628CDDFBA517}"/>
    <cellStyle name="2x indented GHG Textfiels 3 2 2 37" xfId="18824" xr:uid="{64053175-6040-4C39-84F3-38525A289E0E}"/>
    <cellStyle name="2x indented GHG Textfiels 3 2 2 37 2" xfId="39226" xr:uid="{939BCCD8-0EB8-4FE4-8E0F-D495093CD71F}"/>
    <cellStyle name="2x indented GHG Textfiels 3 2 2 38" xfId="19846" xr:uid="{EF69EE4B-9E83-4FD7-A72B-836AB67AEA96}"/>
    <cellStyle name="2x indented GHG Textfiels 3 2 2 38 2" xfId="40248" xr:uid="{3A67AB4B-1ACD-4B1F-8EE6-7D37967D7E4F}"/>
    <cellStyle name="2x indented GHG Textfiels 3 2 2 39" xfId="20270" xr:uid="{C0014D03-CFEF-477D-A87D-F11EBA1E69C0}"/>
    <cellStyle name="2x indented GHG Textfiels 3 2 2 39 2" xfId="40672" xr:uid="{4633711F-72FA-49ED-B01E-6D98DE73239B}"/>
    <cellStyle name="2x indented GHG Textfiels 3 2 2 4" xfId="1755" xr:uid="{00000000-0005-0000-0000-0000F8000000}"/>
    <cellStyle name="2x indented GHG Textfiels 3 2 2 4 2" xfId="24138" xr:uid="{094E4F7B-330D-4278-9E58-2FBD86F2AF5F}"/>
    <cellStyle name="2x indented GHG Textfiels 3 2 2 40" xfId="20729" xr:uid="{DF6C5C38-9F01-45AB-876E-FCC783FCC441}"/>
    <cellStyle name="2x indented GHG Textfiels 3 2 2 40 2" xfId="41131" xr:uid="{2B5684F3-F258-4CBF-BCE2-E8DB54C3B63D}"/>
    <cellStyle name="2x indented GHG Textfiels 3 2 2 41" xfId="21465" xr:uid="{7936D4F7-5A2B-4593-9B7D-9EAA7B6FAB3D}"/>
    <cellStyle name="2x indented GHG Textfiels 3 2 2 41 2" xfId="41865" xr:uid="{C5A344FE-40CC-4C18-9A7C-6A4B87BEE9CD}"/>
    <cellStyle name="2x indented GHG Textfiels 3 2 2 42" xfId="20984" xr:uid="{CC218953-4F7F-43CD-A37D-C68F071A5F1B}"/>
    <cellStyle name="2x indented GHG Textfiels 3 2 2 42 2" xfId="41386" xr:uid="{4E0F736B-C7E9-4841-9F93-B6972D873F76}"/>
    <cellStyle name="2x indented GHG Textfiels 3 2 2 43" xfId="22111" xr:uid="{A4848C7E-72F8-4045-A016-5814111CC61C}"/>
    <cellStyle name="2x indented GHG Textfiels 3 2 2 43 2" xfId="42511" xr:uid="{F282F83F-66DB-486C-9593-D3486A702525}"/>
    <cellStyle name="2x indented GHG Textfiels 3 2 2 44" xfId="22984" xr:uid="{6DFA68FC-4FB3-41DB-AA48-3D9E9299CAB5}"/>
    <cellStyle name="2x indented GHG Textfiels 3 2 2 44 2" xfId="43384" xr:uid="{CE62ECD5-31AC-4C98-BC5A-08989C874D7C}"/>
    <cellStyle name="2x indented GHG Textfiels 3 2 2 45" xfId="23233" xr:uid="{0DFF154B-7A8F-4B3C-866F-A398413D5E94}"/>
    <cellStyle name="2x indented GHG Textfiels 3 2 2 45 2" xfId="43633" xr:uid="{24A52055-02A7-452E-85F3-21C5F780D515}"/>
    <cellStyle name="2x indented GHG Textfiels 3 2 2 5" xfId="2272" xr:uid="{00000000-0005-0000-0000-0000F9000000}"/>
    <cellStyle name="2x indented GHG Textfiels 3 2 2 5 2" xfId="24647" xr:uid="{CCEB7B99-C8C2-4C9D-B829-CA4A16A5121F}"/>
    <cellStyle name="2x indented GHG Textfiels 3 2 2 6" xfId="2876" xr:uid="{00000000-0005-0000-0000-0000FA000000}"/>
    <cellStyle name="2x indented GHG Textfiels 3 2 2 6 2" xfId="25242" xr:uid="{0C94E382-B589-40D0-9FC6-714346E47A09}"/>
    <cellStyle name="2x indented GHG Textfiels 3 2 2 7" xfId="3562" xr:uid="{00000000-0005-0000-0000-0000FB000000}"/>
    <cellStyle name="2x indented GHG Textfiels 3 2 2 7 2" xfId="25926" xr:uid="{DE76B701-05CA-44E3-89F5-E48867DA558D}"/>
    <cellStyle name="2x indented GHG Textfiels 3 2 2 8" xfId="3774" xr:uid="{00000000-0005-0000-0000-0000FC000000}"/>
    <cellStyle name="2x indented GHG Textfiels 3 2 2 8 2" xfId="26137" xr:uid="{D4853B72-7087-43C2-B56A-A7826D7C6B00}"/>
    <cellStyle name="2x indented GHG Textfiels 3 2 2 9" xfId="4374" xr:uid="{00000000-0005-0000-0000-0000FD000000}"/>
    <cellStyle name="2x indented GHG Textfiels 3 2 2 9 2" xfId="26729" xr:uid="{074F576E-4223-4008-8EAE-F8E94051FF50}"/>
    <cellStyle name="2x indented GHG Textfiels 3 2 3" xfId="740" xr:uid="{00000000-0005-0000-0000-0000FE000000}"/>
    <cellStyle name="2x indented GHG Textfiels 3 2 3 10" xfId="5187" xr:uid="{00000000-0005-0000-0000-0000FF000000}"/>
    <cellStyle name="2x indented GHG Textfiels 3 2 3 10 2" xfId="27540" xr:uid="{0746322F-1DB7-4F9B-9BE3-7C2FD5B3C25E}"/>
    <cellStyle name="2x indented GHG Textfiels 3 2 3 11" xfId="5544" xr:uid="{00000000-0005-0000-0000-000000010000}"/>
    <cellStyle name="2x indented GHG Textfiels 3 2 3 11 2" xfId="27897" xr:uid="{09616037-E696-44CD-8E69-A04C6D9F892E}"/>
    <cellStyle name="2x indented GHG Textfiels 3 2 3 12" xfId="6280" xr:uid="{00000000-0005-0000-0000-000001010000}"/>
    <cellStyle name="2x indented GHG Textfiels 3 2 3 12 2" xfId="28577" xr:uid="{6C331276-A928-43CA-8C6A-CA80ABB4FFC6}"/>
    <cellStyle name="2x indented GHG Textfiels 3 2 3 13" xfId="6302" xr:uid="{00000000-0005-0000-0000-000002010000}"/>
    <cellStyle name="2x indented GHG Textfiels 3 2 3 13 2" xfId="28599" xr:uid="{14CF9DEB-CCC3-4A25-B3D0-FD977558CD2F}"/>
    <cellStyle name="2x indented GHG Textfiels 3 2 3 14" xfId="7129" xr:uid="{00000000-0005-0000-0000-000003010000}"/>
    <cellStyle name="2x indented GHG Textfiels 3 2 3 14 2" xfId="29426" xr:uid="{709CF316-D50F-44FE-8AF7-0CBDE5E2B9A3}"/>
    <cellStyle name="2x indented GHG Textfiels 3 2 3 15" xfId="7460" xr:uid="{00000000-0005-0000-0000-000004010000}"/>
    <cellStyle name="2x indented GHG Textfiels 3 2 3 15 2" xfId="29755" xr:uid="{84E9E9EF-D786-405B-8D2E-84DF244C48DB}"/>
    <cellStyle name="2x indented GHG Textfiels 3 2 3 16" xfId="7946" xr:uid="{C64C0E15-72A0-4E69-AB09-6212167B1047}"/>
    <cellStyle name="2x indented GHG Textfiels 3 2 3 16 2" xfId="30232" xr:uid="{8B70610B-4E60-4631-A3A0-A388521CCF8F}"/>
    <cellStyle name="2x indented GHG Textfiels 3 2 3 17" xfId="8435" xr:uid="{E8E2A850-6F13-4A6D-BB06-085126D783C0}"/>
    <cellStyle name="2x indented GHG Textfiels 3 2 3 17 2" xfId="30704" xr:uid="{E9CD69CC-BED0-4B8A-B3C4-2A29D2E36925}"/>
    <cellStyle name="2x indented GHG Textfiels 3 2 3 18" xfId="9325" xr:uid="{F124C122-DC65-41E6-9148-321ED0D79B60}"/>
    <cellStyle name="2x indented GHG Textfiels 3 2 3 18 2" xfId="31464" xr:uid="{2AAF8DD0-5915-4AB0-8B3E-7E0DF69DEBBB}"/>
    <cellStyle name="2x indented GHG Textfiels 3 2 3 19" xfId="9645" xr:uid="{D5733188-3009-4AE2-8CA7-9643C63A9FA6}"/>
    <cellStyle name="2x indented GHG Textfiels 3 2 3 19 2" xfId="31732" xr:uid="{70909182-6C7B-4CDC-884A-96DB38846F78}"/>
    <cellStyle name="2x indented GHG Textfiels 3 2 3 2" xfId="1335" xr:uid="{00000000-0005-0000-0000-000005010000}"/>
    <cellStyle name="2x indented GHG Textfiels 3 2 3 2 2" xfId="23772" xr:uid="{91CDF6C7-3284-4E9C-BC7F-B5C5A70E8112}"/>
    <cellStyle name="2x indented GHG Textfiels 3 2 3 20" xfId="10307" xr:uid="{171EF419-8146-483B-A84E-5E400D847891}"/>
    <cellStyle name="2x indented GHG Textfiels 3 2 3 20 2" xfId="32140" xr:uid="{77545396-9943-4E14-B902-3F06F7203E80}"/>
    <cellStyle name="2x indented GHG Textfiels 3 2 3 21" xfId="12493" xr:uid="{BD230DE8-6847-4720-B94E-AA7FFDB796B3}"/>
    <cellStyle name="2x indented GHG Textfiels 3 2 3 21 2" xfId="33058" xr:uid="{FB2BD265-39C8-44B1-BD3F-2420C823175C}"/>
    <cellStyle name="2x indented GHG Textfiels 3 2 3 22" xfId="11935" xr:uid="{338CA004-7776-452E-A72A-FC565FAC34B6}"/>
    <cellStyle name="2x indented GHG Textfiels 3 2 3 22 2" xfId="32500" xr:uid="{84268493-AB34-4DFD-B8D5-C7299FF83231}"/>
    <cellStyle name="2x indented GHG Textfiels 3 2 3 23" xfId="13369" xr:uid="{704AF9A9-5749-4C95-8B41-C0FAF2A0FA4F}"/>
    <cellStyle name="2x indented GHG Textfiels 3 2 3 23 2" xfId="33933" xr:uid="{D61454B4-C4A8-4A64-ADD6-634395EBA96D}"/>
    <cellStyle name="2x indented GHG Textfiels 3 2 3 24" xfId="13891" xr:uid="{175D94EF-50F8-446D-9416-7C92FF00D6F9}"/>
    <cellStyle name="2x indented GHG Textfiels 3 2 3 24 2" xfId="34455" xr:uid="{96437CEB-5A17-4DA7-BB5A-61FC53901C83}"/>
    <cellStyle name="2x indented GHG Textfiels 3 2 3 25" xfId="14311" xr:uid="{D4A4DAA3-74EE-4995-B99C-404262247DCA}"/>
    <cellStyle name="2x indented GHG Textfiels 3 2 3 25 2" xfId="34874" xr:uid="{1974EF3F-6C54-4F53-AA67-2E22C38D5107}"/>
    <cellStyle name="2x indented GHG Textfiels 3 2 3 26" xfId="14955" xr:uid="{2533B512-E81A-42DC-BE71-EE1D52E4AAE2}"/>
    <cellStyle name="2x indented GHG Textfiels 3 2 3 26 2" xfId="35507" xr:uid="{A506C308-1032-4928-8CE4-122933E340C4}"/>
    <cellStyle name="2x indented GHG Textfiels 3 2 3 27" xfId="14428" xr:uid="{4D61C44F-6EBE-4D55-A4C4-9F9C26980530}"/>
    <cellStyle name="2x indented GHG Textfiels 3 2 3 27 2" xfId="34990" xr:uid="{365C55CB-321E-4075-9DB8-7AA572274E86}"/>
    <cellStyle name="2x indented GHG Textfiels 3 2 3 28" xfId="14093" xr:uid="{837A168B-C55E-448E-873C-50B3A9052B66}"/>
    <cellStyle name="2x indented GHG Textfiels 3 2 3 28 2" xfId="34657" xr:uid="{87A4E639-3ECC-40DF-A5E9-7CB18B7E1159}"/>
    <cellStyle name="2x indented GHG Textfiels 3 2 3 29" xfId="15997" xr:uid="{5CC38DEA-0F10-465C-902E-3A9EA122EDE8}"/>
    <cellStyle name="2x indented GHG Textfiels 3 2 3 29 2" xfId="36405" xr:uid="{C2C2DEFA-7218-42FE-A8DC-F07B7784CF54}"/>
    <cellStyle name="2x indented GHG Textfiels 3 2 3 3" xfId="1931" xr:uid="{00000000-0005-0000-0000-000006010000}"/>
    <cellStyle name="2x indented GHG Textfiels 3 2 3 3 2" xfId="24313" xr:uid="{892979E4-EB38-4B02-9ED4-024996C8357A}"/>
    <cellStyle name="2x indented GHG Textfiels 3 2 3 30" xfId="16470" xr:uid="{9E398C04-6264-4776-A793-AC758BC2DA17}"/>
    <cellStyle name="2x indented GHG Textfiels 3 2 3 30 2" xfId="36876" xr:uid="{EB7D3E7B-32C2-47EC-817D-57FC3BF030B7}"/>
    <cellStyle name="2x indented GHG Textfiels 3 2 3 31" xfId="17214" xr:uid="{D76793E6-73C8-4B3B-BAE7-AD0E03761FFE}"/>
    <cellStyle name="2x indented GHG Textfiels 3 2 3 31 2" xfId="37618" xr:uid="{74F7A6A9-707A-4526-AAB8-0A06E4515EF2}"/>
    <cellStyle name="2x indented GHG Textfiels 3 2 3 32" xfId="17449" xr:uid="{3ACD5571-5563-4F4A-B51F-C18361424478}"/>
    <cellStyle name="2x indented GHG Textfiels 3 2 3 32 2" xfId="37853" xr:uid="{A73EC727-F5C5-4DA1-A35E-162715DCBDA6}"/>
    <cellStyle name="2x indented GHG Textfiels 3 2 3 33" xfId="17963" xr:uid="{6E09BAF3-D5C9-4038-9B84-1DA85C64BB2C}"/>
    <cellStyle name="2x indented GHG Textfiels 3 2 3 33 2" xfId="38367" xr:uid="{55BFFF24-AC8F-4DE0-964E-FA0FC30E1554}"/>
    <cellStyle name="2x indented GHG Textfiels 3 2 3 34" xfId="18342" xr:uid="{DA19F7F8-28A5-40A5-B110-72467BDF55FA}"/>
    <cellStyle name="2x indented GHG Textfiels 3 2 3 34 2" xfId="38746" xr:uid="{A41B3542-F50F-4146-A7A7-F5BAAC69C357}"/>
    <cellStyle name="2x indented GHG Textfiels 3 2 3 35" xfId="19186" xr:uid="{0E795756-3F89-47C3-974F-3DB79C0E1CA6}"/>
    <cellStyle name="2x indented GHG Textfiels 3 2 3 35 2" xfId="39588" xr:uid="{0EC39CD0-F26A-423F-A091-628CA795559E}"/>
    <cellStyle name="2x indented GHG Textfiels 3 2 3 36" xfId="18558" xr:uid="{B11EFFFE-406D-4BC1-AB9B-D8C17A522650}"/>
    <cellStyle name="2x indented GHG Textfiels 3 2 3 36 2" xfId="38962" xr:uid="{095DA5C8-8357-4803-807E-D7A6DA6A3210}"/>
    <cellStyle name="2x indented GHG Textfiels 3 2 3 37" xfId="20024" xr:uid="{4ACD763F-D902-4701-AFEF-989B99543768}"/>
    <cellStyle name="2x indented GHG Textfiels 3 2 3 37 2" xfId="40426" xr:uid="{5C93A462-AA51-4BD1-944A-BD965DD0BF4B}"/>
    <cellStyle name="2x indented GHG Textfiels 3 2 3 38" xfId="20446" xr:uid="{BB2848DD-D798-492B-955A-5FF056007422}"/>
    <cellStyle name="2x indented GHG Textfiels 3 2 3 38 2" xfId="40848" xr:uid="{E59269F0-D6B8-40F6-8644-5A8D410E62CA}"/>
    <cellStyle name="2x indented GHG Textfiels 3 2 3 39" xfId="20742" xr:uid="{1A7868F0-2B56-451E-88C9-E6094CB2E122}"/>
    <cellStyle name="2x indented GHG Textfiels 3 2 3 39 2" xfId="41144" xr:uid="{9810A493-0357-4FB0-968D-CDAF7B5B9170}"/>
    <cellStyle name="2x indented GHG Textfiels 3 2 3 4" xfId="2314" xr:uid="{00000000-0005-0000-0000-000007010000}"/>
    <cellStyle name="2x indented GHG Textfiels 3 2 3 4 2" xfId="24689" xr:uid="{16A98A53-10A6-43FA-90EE-0E8B0ED5C49E}"/>
    <cellStyle name="2x indented GHG Textfiels 3 2 3 40" xfId="21640" xr:uid="{A1A837EF-6473-4EFF-AFF3-52CBDE7969A2}"/>
    <cellStyle name="2x indented GHG Textfiels 3 2 3 40 2" xfId="42040" xr:uid="{AEF07DF4-8F7A-4CF9-B81A-E9F37A4E543F}"/>
    <cellStyle name="2x indented GHG Textfiels 3 2 3 41" xfId="21893" xr:uid="{133956A4-C647-4325-A93B-70DBCCDE7055}"/>
    <cellStyle name="2x indented GHG Textfiels 3 2 3 41 2" xfId="42293" xr:uid="{7C8642C3-074B-4E2E-81DE-2FEF146E683F}"/>
    <cellStyle name="2x indented GHG Textfiels 3 2 3 42" xfId="21302" xr:uid="{03BDEA63-5404-41E0-BB1F-6FBAA1F974C8}"/>
    <cellStyle name="2x indented GHG Textfiels 3 2 3 42 2" xfId="41702" xr:uid="{DC9F2064-2F3F-4CB4-9CD7-E54B5699F515}"/>
    <cellStyle name="2x indented GHG Textfiels 3 2 3 43" xfId="23044" xr:uid="{CBB82868-CB75-47CF-944B-D4C301D9D462}"/>
    <cellStyle name="2x indented GHG Textfiels 3 2 3 43 2" xfId="43444" xr:uid="{12697F4F-7B7A-42BD-AF95-973D9B6716D6}"/>
    <cellStyle name="2x indented GHG Textfiels 3 2 3 44" xfId="23275" xr:uid="{171F396C-DA42-42A3-9436-C5670C5CD0F0}"/>
    <cellStyle name="2x indented GHG Textfiels 3 2 3 44 2" xfId="43675" xr:uid="{05035B0B-17EF-4ECB-9627-AF3224451226}"/>
    <cellStyle name="2x indented GHG Textfiels 3 2 3 5" xfId="3054" xr:uid="{00000000-0005-0000-0000-000008010000}"/>
    <cellStyle name="2x indented GHG Textfiels 3 2 3 5 2" xfId="25420" xr:uid="{4A5443E6-4963-4385-AEEE-4B73B14654A8}"/>
    <cellStyle name="2x indented GHG Textfiels 3 2 3 6" xfId="3643" xr:uid="{00000000-0005-0000-0000-000009010000}"/>
    <cellStyle name="2x indented GHG Textfiels 3 2 3 6 2" xfId="26006" xr:uid="{45D97C9F-A70A-41D2-90F7-87B402E7525E}"/>
    <cellStyle name="2x indented GHG Textfiels 3 2 3 7" xfId="3948" xr:uid="{00000000-0005-0000-0000-00000A010000}"/>
    <cellStyle name="2x indented GHG Textfiels 3 2 3 7 2" xfId="26311" xr:uid="{C8340652-4BF8-4607-B267-1499D48B246A}"/>
    <cellStyle name="2x indented GHG Textfiels 3 2 3 8" xfId="4444" xr:uid="{00000000-0005-0000-0000-00000B010000}"/>
    <cellStyle name="2x indented GHG Textfiels 3 2 3 8 2" xfId="26797" xr:uid="{FD5010CD-09F5-468D-8AF1-73EE548FDBCF}"/>
    <cellStyle name="2x indented GHG Textfiels 3 2 3 9" xfId="4910" xr:uid="{00000000-0005-0000-0000-00000C010000}"/>
    <cellStyle name="2x indented GHG Textfiels 3 2 3 9 2" xfId="27263" xr:uid="{8A403D92-41B8-44EB-93D9-745A4E718005}"/>
    <cellStyle name="2x indented GHG Textfiels 3 2 4" xfId="5972" xr:uid="{00000000-0005-0000-0000-00000D010000}"/>
    <cellStyle name="2x indented GHG Textfiels 3 3" xfId="380" xr:uid="{00000000-0005-0000-0000-00000E010000}"/>
    <cellStyle name="2x indented GHG Textfiels 3 3 10" xfId="2797" xr:uid="{00000000-0005-0000-0000-00000F010000}"/>
    <cellStyle name="2x indented GHG Textfiels 3 3 10 2" xfId="25163" xr:uid="{21530BBF-0246-4BC1-85A1-B288C2D73037}"/>
    <cellStyle name="2x indented GHG Textfiels 3 3 11" xfId="4238" xr:uid="{00000000-0005-0000-0000-000010010000}"/>
    <cellStyle name="2x indented GHG Textfiels 3 3 11 2" xfId="26595" xr:uid="{DBB2DEA7-9E75-44D6-9A1F-17D7056E72F8}"/>
    <cellStyle name="2x indented GHG Textfiels 3 3 12" xfId="3573" xr:uid="{00000000-0005-0000-0000-000011010000}"/>
    <cellStyle name="2x indented GHG Textfiels 3 3 12 2" xfId="25937" xr:uid="{7F4B1807-714B-488D-BE4A-C8A5BBB427BC}"/>
    <cellStyle name="2x indented GHG Textfiels 3 3 13" xfId="4680" xr:uid="{00000000-0005-0000-0000-000012010000}"/>
    <cellStyle name="2x indented GHG Textfiels 3 3 13 2" xfId="27033" xr:uid="{E0C1D1C9-89C8-43BB-9622-6CAE9ED4C08D}"/>
    <cellStyle name="2x indented GHG Textfiels 3 3 14" xfId="5417" xr:uid="{00000000-0005-0000-0000-000013010000}"/>
    <cellStyle name="2x indented GHG Textfiels 3 3 14 2" xfId="27770" xr:uid="{60965ABF-B030-4B86-B2A5-D8EF687704A5}"/>
    <cellStyle name="2x indented GHG Textfiels 3 3 15" xfId="6158" xr:uid="{00000000-0005-0000-0000-000014010000}"/>
    <cellStyle name="2x indented GHG Textfiels 3 3 15 2" xfId="28455" xr:uid="{AD409DBE-7156-4466-A386-A9254B961147}"/>
    <cellStyle name="2x indented GHG Textfiels 3 3 16" xfId="6502" xr:uid="{00000000-0005-0000-0000-000015010000}"/>
    <cellStyle name="2x indented GHG Textfiels 3 3 16 2" xfId="28799" xr:uid="{E8C0A2AB-098B-4C1E-9CFB-FF7CDF02E4C9}"/>
    <cellStyle name="2x indented GHG Textfiels 3 3 17" xfId="6982" xr:uid="{00000000-0005-0000-0000-000016010000}"/>
    <cellStyle name="2x indented GHG Textfiels 3 3 17 2" xfId="29279" xr:uid="{35BC2E18-BF07-4CFD-9DA3-B45B9E97594C}"/>
    <cellStyle name="2x indented GHG Textfiels 3 3 18" xfId="7262" xr:uid="{00000000-0005-0000-0000-000017010000}"/>
    <cellStyle name="2x indented GHG Textfiels 3 3 18 2" xfId="29557" xr:uid="{1CB18BEE-0042-4EFA-880B-66F645966FAF}"/>
    <cellStyle name="2x indented GHG Textfiels 3 3 19" xfId="7733" xr:uid="{AC1E277E-3E80-4EC8-97A4-2D0ABD79DF3C}"/>
    <cellStyle name="2x indented GHG Textfiels 3 3 19 2" xfId="30019" xr:uid="{E2D11D6F-DD5B-43DE-917F-494ED41542CA}"/>
    <cellStyle name="2x indented GHG Textfiels 3 3 2" xfId="667" xr:uid="{00000000-0005-0000-0000-000018010000}"/>
    <cellStyle name="2x indented GHG Textfiels 3 3 2 10" xfId="4890" xr:uid="{00000000-0005-0000-0000-000019010000}"/>
    <cellStyle name="2x indented GHG Textfiels 3 3 2 10 2" xfId="27243" xr:uid="{8A72E953-7CFC-4CF3-907B-D8277FB4E21C}"/>
    <cellStyle name="2x indented GHG Textfiels 3 3 2 11" xfId="5118" xr:uid="{00000000-0005-0000-0000-00001A010000}"/>
    <cellStyle name="2x indented GHG Textfiels 3 3 2 11 2" xfId="27471" xr:uid="{CC5C11B5-9574-4068-BA1D-A0B505D4A00B}"/>
    <cellStyle name="2x indented GHG Textfiels 3 3 2 12" xfId="5565" xr:uid="{00000000-0005-0000-0000-00001B010000}"/>
    <cellStyle name="2x indented GHG Textfiels 3 3 2 12 2" xfId="27918" xr:uid="{D97A6631-F843-4247-BC98-823B95DD38BD}"/>
    <cellStyle name="2x indented GHG Textfiels 3 3 2 13" xfId="6511" xr:uid="{00000000-0005-0000-0000-00001C010000}"/>
    <cellStyle name="2x indented GHG Textfiels 3 3 2 13 2" xfId="28808" xr:uid="{88A2668D-882F-40CF-9190-83A20C9E179D}"/>
    <cellStyle name="2x indented GHG Textfiels 3 3 2 14" xfId="6903" xr:uid="{00000000-0005-0000-0000-00001D010000}"/>
    <cellStyle name="2x indented GHG Textfiels 3 3 2 14 2" xfId="29200" xr:uid="{DFB6F02C-39C8-4B5B-92AB-446E46CD56C7}"/>
    <cellStyle name="2x indented GHG Textfiels 3 3 2 15" xfId="7149" xr:uid="{00000000-0005-0000-0000-00001E010000}"/>
    <cellStyle name="2x indented GHG Textfiels 3 3 2 15 2" xfId="29446" xr:uid="{ADF2ADE0-91A8-4208-9305-EDADFBBAB910}"/>
    <cellStyle name="2x indented GHG Textfiels 3 3 2 16" xfId="7396" xr:uid="{00000000-0005-0000-0000-00001F010000}"/>
    <cellStyle name="2x indented GHG Textfiels 3 3 2 16 2" xfId="29691" xr:uid="{6CA75A1A-72EF-498C-89C8-20977527E3F6}"/>
    <cellStyle name="2x indented GHG Textfiels 3 3 2 17" xfId="7882" xr:uid="{79CFEF6B-EE70-4AE6-B937-B7DC025B6874}"/>
    <cellStyle name="2x indented GHG Textfiels 3 3 2 17 2" xfId="30168" xr:uid="{A9D42CAC-AB74-40E9-A6E3-777D0776D73F}"/>
    <cellStyle name="2x indented GHG Textfiels 3 3 2 18" xfId="8367" xr:uid="{37F6A191-9D09-4EA7-95A9-4C77DD1A0B20}"/>
    <cellStyle name="2x indented GHG Textfiels 3 3 2 18 2" xfId="30636" xr:uid="{E6D4F2DB-A7E9-4017-B915-B5F8FF06E6FA}"/>
    <cellStyle name="2x indented GHG Textfiels 3 3 2 19" xfId="9252" xr:uid="{181EA904-C762-4795-B33F-83F37C07F9F2}"/>
    <cellStyle name="2x indented GHG Textfiels 3 3 2 19 2" xfId="31393" xr:uid="{95BD65C6-9B1C-4BF2-8E05-1044CDD47C08}"/>
    <cellStyle name="2x indented GHG Textfiels 3 3 2 2" xfId="882" xr:uid="{00000000-0005-0000-0000-000020010000}"/>
    <cellStyle name="2x indented GHG Textfiels 3 3 2 2 10" xfId="5329" xr:uid="{00000000-0005-0000-0000-000021010000}"/>
    <cellStyle name="2x indented GHG Textfiels 3 3 2 2 10 2" xfId="27682" xr:uid="{9CEFEDA4-CEA0-4EC6-9A40-96F99DD1A046}"/>
    <cellStyle name="2x indented GHG Textfiels 3 3 2 2 11" xfId="4479" xr:uid="{00000000-0005-0000-0000-000022010000}"/>
    <cellStyle name="2x indented GHG Textfiels 3 3 2 2 11 2" xfId="26832" xr:uid="{C5BABD7A-AF62-4A13-99DF-F069EB2255C6}"/>
    <cellStyle name="2x indented GHG Textfiels 3 3 2 2 12" xfId="6134" xr:uid="{00000000-0005-0000-0000-000023010000}"/>
    <cellStyle name="2x indented GHG Textfiels 3 3 2 2 12 2" xfId="28431" xr:uid="{D8E94995-9F9D-483B-90F3-F2B3367C2A30}"/>
    <cellStyle name="2x indented GHG Textfiels 3 3 2 2 13" xfId="6629" xr:uid="{00000000-0005-0000-0000-000024010000}"/>
    <cellStyle name="2x indented GHG Textfiels 3 3 2 2 13 2" xfId="28926" xr:uid="{B09D9838-0E5D-4BC0-B606-6B2A6A253DD3}"/>
    <cellStyle name="2x indented GHG Textfiels 3 3 2 2 14" xfId="6618" xr:uid="{00000000-0005-0000-0000-000025010000}"/>
    <cellStyle name="2x indented GHG Textfiels 3 3 2 2 14 2" xfId="28915" xr:uid="{F805BD88-479F-4800-9E3E-8172EC1E6EB8}"/>
    <cellStyle name="2x indented GHG Textfiels 3 3 2 2 15" xfId="7602" xr:uid="{00000000-0005-0000-0000-000026010000}"/>
    <cellStyle name="2x indented GHG Textfiels 3 3 2 2 15 2" xfId="29897" xr:uid="{261AE1EE-4777-4880-AAE0-CF75376B72D8}"/>
    <cellStyle name="2x indented GHG Textfiels 3 3 2 2 16" xfId="8088" xr:uid="{17ED8E16-4687-4E5F-8DAF-5A02FF001C25}"/>
    <cellStyle name="2x indented GHG Textfiels 3 3 2 2 16 2" xfId="30374" xr:uid="{CC45BFA3-5304-4BBD-B684-707A1C057F1F}"/>
    <cellStyle name="2x indented GHG Textfiels 3 3 2 2 17" xfId="8577" xr:uid="{C2C10D8B-6F77-4322-AAE2-BB7C5BFD77CA}"/>
    <cellStyle name="2x indented GHG Textfiels 3 3 2 2 17 2" xfId="30846" xr:uid="{B195D92A-1DB8-4377-B073-3AD89EF01AD1}"/>
    <cellStyle name="2x indented GHG Textfiels 3 3 2 2 18" xfId="9467" xr:uid="{46034FF3-7175-4C47-A98A-13C7A68AACFC}"/>
    <cellStyle name="2x indented GHG Textfiels 3 3 2 2 18 2" xfId="31606" xr:uid="{A36600FB-AA3B-4127-9831-C42AD88D12AE}"/>
    <cellStyle name="2x indented GHG Textfiels 3 3 2 2 19" xfId="8635" xr:uid="{321B2329-18DA-482B-8632-3EF6A48F8C9E}"/>
    <cellStyle name="2x indented GHG Textfiels 3 3 2 2 19 2" xfId="30899" xr:uid="{2DDC550D-7447-4AB8-8EE1-7F83E5128EB9}"/>
    <cellStyle name="2x indented GHG Textfiels 3 3 2 2 2" xfId="978" xr:uid="{00000000-0005-0000-0000-000027010000}"/>
    <cellStyle name="2x indented GHG Textfiels 3 3 2 2 2 2" xfId="23415" xr:uid="{63B58CAC-DF89-4ADE-87B2-D207AAF08AFC}"/>
    <cellStyle name="2x indented GHG Textfiels 3 3 2 2 20" xfId="8783" xr:uid="{F18452C4-FEF5-4A58-A7BC-2DA9DE6B59BB}"/>
    <cellStyle name="2x indented GHG Textfiels 3 3 2 2 20 2" xfId="31006" xr:uid="{01E0BF40-C2B2-4301-ABB0-24127EB5F8FB}"/>
    <cellStyle name="2x indented GHG Textfiels 3 3 2 2 21" xfId="12635" xr:uid="{D69932A7-671E-4B84-986C-5B484056C8AB}"/>
    <cellStyle name="2x indented GHG Textfiels 3 3 2 2 21 2" xfId="33200" xr:uid="{84C878E7-2050-4B56-AF13-6B76073FA6EB}"/>
    <cellStyle name="2x indented GHG Textfiels 3 3 2 2 22" xfId="11945" xr:uid="{CE1EB5D4-DA8D-4677-8F43-2BD8FC0C4A9C}"/>
    <cellStyle name="2x indented GHG Textfiels 3 3 2 2 22 2" xfId="32510" xr:uid="{B9794743-646E-4FC8-9998-7CB32A0677DE}"/>
    <cellStyle name="2x indented GHG Textfiels 3 3 2 2 23" xfId="12967" xr:uid="{BE33AC39-8A83-4CD1-AC92-3DA5F8420C94}"/>
    <cellStyle name="2x indented GHG Textfiels 3 3 2 2 23 2" xfId="33532" xr:uid="{4C8E0D01-D1A3-4957-86A7-B97850A56E40}"/>
    <cellStyle name="2x indented GHG Textfiels 3 3 2 2 24" xfId="13523" xr:uid="{35CCBCD8-27B3-4EC6-85D4-7E9FBFB28D2C}"/>
    <cellStyle name="2x indented GHG Textfiels 3 3 2 2 24 2" xfId="34087" xr:uid="{5DBA63AD-DA55-4BD0-950D-6BF54295B212}"/>
    <cellStyle name="2x indented GHG Textfiels 3 3 2 2 25" xfId="12740" xr:uid="{E81046CF-1B5F-46B4-9BB4-0F2FF9C60DAA}"/>
    <cellStyle name="2x indented GHG Textfiels 3 3 2 2 25 2" xfId="33305" xr:uid="{8C870FEB-350D-43C4-A86D-0476E31BBDFC}"/>
    <cellStyle name="2x indented GHG Textfiels 3 3 2 2 26" xfId="14356" xr:uid="{656195C3-E22A-4CFB-A143-079CDE50546A}"/>
    <cellStyle name="2x indented GHG Textfiels 3 3 2 2 26 2" xfId="34919" xr:uid="{14860A28-CE85-4FB6-816E-7BE596344C29}"/>
    <cellStyle name="2x indented GHG Textfiels 3 3 2 2 27" xfId="14252" xr:uid="{E6954C48-5836-4737-9962-6FE8E1B25882}"/>
    <cellStyle name="2x indented GHG Textfiels 3 3 2 2 27 2" xfId="34815" xr:uid="{33679E9D-5A64-48CC-AFFE-3D41FB3096AD}"/>
    <cellStyle name="2x indented GHG Textfiels 3 3 2 2 28" xfId="14871" xr:uid="{7F683B3F-14AA-4698-B17B-3C02EC54ED76}"/>
    <cellStyle name="2x indented GHG Textfiels 3 3 2 2 28 2" xfId="35424" xr:uid="{FCFA83A4-2C7E-4FA9-B3EE-7B7503A7700A}"/>
    <cellStyle name="2x indented GHG Textfiels 3 3 2 2 29" xfId="16139" xr:uid="{22727B2E-61C9-4671-8A7E-E57816FC311C}"/>
    <cellStyle name="2x indented GHG Textfiels 3 3 2 2 29 2" xfId="36547" xr:uid="{AA792ADF-4BF8-4952-B9DC-D883D3CEA79F}"/>
    <cellStyle name="2x indented GHG Textfiels 3 3 2 2 3" xfId="2073" xr:uid="{00000000-0005-0000-0000-000028010000}"/>
    <cellStyle name="2x indented GHG Textfiels 3 3 2 2 3 2" xfId="24455" xr:uid="{C4E7B926-BD3C-433F-9B58-27881DCC2B39}"/>
    <cellStyle name="2x indented GHG Textfiels 3 3 2 2 30" xfId="16612" xr:uid="{DB365CC4-FBD8-42D3-ABD1-44343CCE6FC5}"/>
    <cellStyle name="2x indented GHG Textfiels 3 3 2 2 30 2" xfId="37018" xr:uid="{19F73D84-DCC3-4D1D-909C-9D3EC5333A33}"/>
    <cellStyle name="2x indented GHG Textfiels 3 3 2 2 31" xfId="17356" xr:uid="{99411A85-1BDF-4FE0-B3F9-5BCEBC841B75}"/>
    <cellStyle name="2x indented GHG Textfiels 3 3 2 2 31 2" xfId="37760" xr:uid="{F7F75A29-29C7-499C-918E-9F3A83A60C64}"/>
    <cellStyle name="2x indented GHG Textfiels 3 3 2 2 32" xfId="16743" xr:uid="{E60FA047-5E06-499A-831E-E82EE3E4AED4}"/>
    <cellStyle name="2x indented GHG Textfiels 3 3 2 2 32 2" xfId="37149" xr:uid="{A27B51DC-53F0-44D6-960C-F0508D2EB6CB}"/>
    <cellStyle name="2x indented GHG Textfiels 3 3 2 2 33" xfId="18105" xr:uid="{D448E2A7-194A-44E0-BA5B-82E952BF662E}"/>
    <cellStyle name="2x indented GHG Textfiels 3 3 2 2 33 2" xfId="38509" xr:uid="{65E535AC-9C13-4D73-BB25-53F02720D2B9}"/>
    <cellStyle name="2x indented GHG Textfiels 3 3 2 2 34" xfId="18484" xr:uid="{937DE0F2-3052-44C9-836C-6D3C3AE9B55C}"/>
    <cellStyle name="2x indented GHG Textfiels 3 3 2 2 34 2" xfId="38888" xr:uid="{D1F5C2AE-B2B6-43A0-AE6E-D723927A3593}"/>
    <cellStyle name="2x indented GHG Textfiels 3 3 2 2 35" xfId="19328" xr:uid="{01F977AF-2D57-438B-B0C5-4D4EB212488E}"/>
    <cellStyle name="2x indented GHG Textfiels 3 3 2 2 35 2" xfId="39730" xr:uid="{A63639DA-3F72-4664-9EA4-29C91FF9FC6C}"/>
    <cellStyle name="2x indented GHG Textfiels 3 3 2 2 36" xfId="19176" xr:uid="{14B5976B-32D8-4762-BF22-F233A5AAF94A}"/>
    <cellStyle name="2x indented GHG Textfiels 3 3 2 2 36 2" xfId="39578" xr:uid="{1B5F65FE-A4BF-465C-9673-53A9CDCDFE16}"/>
    <cellStyle name="2x indented GHG Textfiels 3 3 2 2 37" xfId="20166" xr:uid="{8B9CADCE-4E45-4A0F-8CE5-46430ECA4E94}"/>
    <cellStyle name="2x indented GHG Textfiels 3 3 2 2 37 2" xfId="40568" xr:uid="{08D229C2-96E4-4E5F-A909-825A01EFCBEB}"/>
    <cellStyle name="2x indented GHG Textfiels 3 3 2 2 38" xfId="20588" xr:uid="{025958D9-EA22-44F7-9DD1-76E7AFB826C6}"/>
    <cellStyle name="2x indented GHG Textfiels 3 3 2 2 38 2" xfId="40990" xr:uid="{683FC28E-BD42-46C6-BF42-DC35ECCAD454}"/>
    <cellStyle name="2x indented GHG Textfiels 3 3 2 2 39" xfId="20835" xr:uid="{EF01EFC4-9231-41D6-BD6B-94E76E3951E8}"/>
    <cellStyle name="2x indented GHG Textfiels 3 3 2 2 39 2" xfId="41237" xr:uid="{1FA135F5-0411-4C19-B5B0-8CA574EFB41D}"/>
    <cellStyle name="2x indented GHG Textfiels 3 3 2 2 4" xfId="1721" xr:uid="{00000000-0005-0000-0000-000029010000}"/>
    <cellStyle name="2x indented GHG Textfiels 3 3 2 2 4 2" xfId="24105" xr:uid="{DEC258F9-D813-449F-9FE8-FA810D26D823}"/>
    <cellStyle name="2x indented GHG Textfiels 3 3 2 2 40" xfId="21782" xr:uid="{936C9E0C-79CC-4B50-B3DB-6874F48BE17D}"/>
    <cellStyle name="2x indented GHG Textfiels 3 3 2 2 40 2" xfId="42182" xr:uid="{4219EB22-4A4E-40E3-8B35-B32A2385EFBA}"/>
    <cellStyle name="2x indented GHG Textfiels 3 3 2 2 41" xfId="21067" xr:uid="{14C604BD-81E2-44F3-AF9E-90455FC76F6E}"/>
    <cellStyle name="2x indented GHG Textfiels 3 3 2 2 41 2" xfId="41469" xr:uid="{D8C4093B-3AB8-42ED-A90F-8057D3E8D771}"/>
    <cellStyle name="2x indented GHG Textfiels 3 3 2 2 42" xfId="22715" xr:uid="{961FF2A5-F878-4B47-924D-DFECB9540D31}"/>
    <cellStyle name="2x indented GHG Textfiels 3 3 2 2 42 2" xfId="43115" xr:uid="{1FB93F92-2562-4F08-8F30-81E93BED199C}"/>
    <cellStyle name="2x indented GHG Textfiels 3 3 2 2 43" xfId="22078" xr:uid="{E7519497-ACCF-4AF6-89AC-FB74FAC6E900}"/>
    <cellStyle name="2x indented GHG Textfiels 3 3 2 2 43 2" xfId="42478" xr:uid="{37F2F8B3-3757-4121-B398-650F3904CC32}"/>
    <cellStyle name="2x indented GHG Textfiels 3 3 2 2 44" xfId="22808" xr:uid="{B83F800B-3575-40CA-BC9D-61175AC571B7}"/>
    <cellStyle name="2x indented GHG Textfiels 3 3 2 2 44 2" xfId="43208" xr:uid="{1E9A5500-2D3C-4355-802C-412DDF19BFA7}"/>
    <cellStyle name="2x indented GHG Textfiels 3 3 2 2 5" xfId="3196" xr:uid="{00000000-0005-0000-0000-00002A010000}"/>
    <cellStyle name="2x indented GHG Textfiels 3 3 2 2 5 2" xfId="25562" xr:uid="{8DD4674A-7F16-4658-994C-03159AF7EDDD}"/>
    <cellStyle name="2x indented GHG Textfiels 3 3 2 2 6" xfId="2827" xr:uid="{00000000-0005-0000-0000-00002B010000}"/>
    <cellStyle name="2x indented GHG Textfiels 3 3 2 2 6 2" xfId="25193" xr:uid="{E4F6281F-BFD5-4991-A811-581FF68B592C}"/>
    <cellStyle name="2x indented GHG Textfiels 3 3 2 2 7" xfId="4090" xr:uid="{00000000-0005-0000-0000-00002C010000}"/>
    <cellStyle name="2x indented GHG Textfiels 3 3 2 2 7 2" xfId="26453" xr:uid="{21D42B52-5071-4A59-AB4F-B09F89457B27}"/>
    <cellStyle name="2x indented GHG Textfiels 3 3 2 2 8" xfId="3569" xr:uid="{00000000-0005-0000-0000-00002D010000}"/>
    <cellStyle name="2x indented GHG Textfiels 3 3 2 2 8 2" xfId="25933" xr:uid="{F50D607A-F0D7-4BF3-8490-F4481C0742D7}"/>
    <cellStyle name="2x indented GHG Textfiels 3 3 2 2 9" xfId="4525" xr:uid="{00000000-0005-0000-0000-00002E010000}"/>
    <cellStyle name="2x indented GHG Textfiels 3 3 2 2 9 2" xfId="26878" xr:uid="{F6ED983A-0B26-4A86-9417-A8F930CA71D0}"/>
    <cellStyle name="2x indented GHG Textfiels 3 3 2 20" xfId="9759" xr:uid="{95459EB1-FE7F-4D06-AAB7-C2AAC9AE203E}"/>
    <cellStyle name="2x indented GHG Textfiels 3 3 2 20 2" xfId="31818" xr:uid="{66A4D340-C7EB-431D-8896-53DBCD7EF104}"/>
    <cellStyle name="2x indented GHG Textfiels 3 3 2 21" xfId="10417" xr:uid="{9EA7B61C-3FFB-4E65-919C-33939AF33873}"/>
    <cellStyle name="2x indented GHG Textfiels 3 3 2 21 2" xfId="32194" xr:uid="{B1F94866-6F66-4938-A59F-FD05F270B9F3}"/>
    <cellStyle name="2x indented GHG Textfiels 3 3 2 22" xfId="12420" xr:uid="{F164D271-C1E0-4657-82C1-E6B3BBD533AA}"/>
    <cellStyle name="2x indented GHG Textfiels 3 3 2 22 2" xfId="32985" xr:uid="{2A3C2AC9-3495-4FB6-BD26-E15FC4359F7C}"/>
    <cellStyle name="2x indented GHG Textfiels 3 3 2 23" xfId="13162" xr:uid="{4EDE4E82-BAF5-4C07-A0AD-308B379405DB}"/>
    <cellStyle name="2x indented GHG Textfiels 3 3 2 23 2" xfId="33726" xr:uid="{7A24DEE7-4ECB-4E18-A0D6-F54DE7C76A70}"/>
    <cellStyle name="2x indented GHG Textfiels 3 3 2 24" xfId="12217" xr:uid="{2CD59875-8513-4987-A490-A072B103E690}"/>
    <cellStyle name="2x indented GHG Textfiels 3 3 2 24 2" xfId="32782" xr:uid="{CEB3C80A-BE33-43E7-831B-EB3166AE95BF}"/>
    <cellStyle name="2x indented GHG Textfiels 3 3 2 25" xfId="14161" xr:uid="{A89B57A1-8D09-4FFF-981C-BBC679221144}"/>
    <cellStyle name="2x indented GHG Textfiels 3 3 2 25 2" xfId="34725" xr:uid="{C092F52B-8B38-489F-9E31-91B9FCBE038D}"/>
    <cellStyle name="2x indented GHG Textfiels 3 3 2 26" xfId="14436" xr:uid="{78D37C7B-F057-4003-8725-45A9012C8A88}"/>
    <cellStyle name="2x indented GHG Textfiels 3 3 2 26 2" xfId="34998" xr:uid="{6D085690-2724-43CE-8645-148BD004011E}"/>
    <cellStyle name="2x indented GHG Textfiels 3 3 2 27" xfId="14938" xr:uid="{D152BD90-4A82-4ED2-A196-4851C038E552}"/>
    <cellStyle name="2x indented GHG Textfiels 3 3 2 27 2" xfId="35491" xr:uid="{BEDA4264-7611-4A13-98FE-0D29AEC56CE7}"/>
    <cellStyle name="2x indented GHG Textfiels 3 3 2 28" xfId="15285" xr:uid="{918AF8F3-8A91-47AB-B9EA-D8D112FEC73C}"/>
    <cellStyle name="2x indented GHG Textfiels 3 3 2 28 2" xfId="35822" xr:uid="{58843444-492F-454F-9A87-83AC7E7D32F1}"/>
    <cellStyle name="2x indented GHG Textfiels 3 3 2 29" xfId="15028" xr:uid="{07FEC13E-2693-4585-9E68-1AF270EB4B43}"/>
    <cellStyle name="2x indented GHG Textfiels 3 3 2 29 2" xfId="35580" xr:uid="{70554081-1F73-4B74-ADE3-E312932A6FC8}"/>
    <cellStyle name="2x indented GHG Textfiels 3 3 2 3" xfId="1355" xr:uid="{00000000-0005-0000-0000-00002F010000}"/>
    <cellStyle name="2x indented GHG Textfiels 3 3 2 3 2" xfId="23792" xr:uid="{57ADF49A-9718-4B54-B5F7-515D98D06A8E}"/>
    <cellStyle name="2x indented GHG Textfiels 3 3 2 30" xfId="15931" xr:uid="{D9763A2F-1A3D-4C8B-A218-50B3AA464DB6}"/>
    <cellStyle name="2x indented GHG Textfiels 3 3 2 30 2" xfId="36339" xr:uid="{674D4884-F909-49DC-BA4E-AC29C071219D}"/>
    <cellStyle name="2x indented GHG Textfiels 3 3 2 31" xfId="16406" xr:uid="{71013513-D972-4931-A978-70EFBAA25E53}"/>
    <cellStyle name="2x indented GHG Textfiels 3 3 2 31 2" xfId="36812" xr:uid="{E29CDE0E-3D64-458B-92D1-375C70689AEA}"/>
    <cellStyle name="2x indented GHG Textfiels 3 3 2 32" xfId="17147" xr:uid="{3F571887-8519-4DA3-AEC2-C6D4454B0FA1}"/>
    <cellStyle name="2x indented GHG Textfiels 3 3 2 32 2" xfId="37551" xr:uid="{797B0BEA-7989-405F-BEA1-302644A61253}"/>
    <cellStyle name="2x indented GHG Textfiels 3 3 2 33" xfId="17724" xr:uid="{52E371CF-AC9B-45A4-A4F4-5C2D0159394E}"/>
    <cellStyle name="2x indented GHG Textfiels 3 3 2 33 2" xfId="38128" xr:uid="{239F1C99-88D9-411F-AE90-7CABB5137291}"/>
    <cellStyle name="2x indented GHG Textfiels 3 3 2 34" xfId="17898" xr:uid="{BB372F4B-CD4F-4CC0-9492-7B55F55B349E}"/>
    <cellStyle name="2x indented GHG Textfiels 3 3 2 34 2" xfId="38302" xr:uid="{0913F6F0-1C86-4AB6-B801-D70E8E44BF9D}"/>
    <cellStyle name="2x indented GHG Textfiels 3 3 2 35" xfId="18270" xr:uid="{D0DCBE15-8EFE-4AD4-83E7-8D180ED4ECD0}"/>
    <cellStyle name="2x indented GHG Textfiels 3 3 2 35 2" xfId="38674" xr:uid="{3080A214-C673-4D0A-AD85-E91A6A619959}"/>
    <cellStyle name="2x indented GHG Textfiels 3 3 2 36" xfId="19113" xr:uid="{EBA6A21C-9110-4B2F-B8F5-364599C4DFCC}"/>
    <cellStyle name="2x indented GHG Textfiels 3 3 2 36 2" xfId="39515" xr:uid="{A0839732-27D6-4188-A726-F3D8C3EE3D4F}"/>
    <cellStyle name="2x indented GHG Textfiels 3 3 2 37" xfId="19757" xr:uid="{4D4FAEC7-E9FD-442E-971C-D22DC0160E41}"/>
    <cellStyle name="2x indented GHG Textfiels 3 3 2 37 2" xfId="40159" xr:uid="{A2951A10-10BB-4F5E-8F94-AFF88704BFB5}"/>
    <cellStyle name="2x indented GHG Textfiels 3 3 2 38" xfId="19951" xr:uid="{1549CF9E-2500-4A5D-AB0D-E287E3B99807}"/>
    <cellStyle name="2x indented GHG Textfiels 3 3 2 38 2" xfId="40353" xr:uid="{83F6CEE9-58E6-4BB2-9B73-B0CFAE6889DF}"/>
    <cellStyle name="2x indented GHG Textfiels 3 3 2 39" xfId="20375" xr:uid="{033F37EC-7168-4233-81D4-89FE7F8A9673}"/>
    <cellStyle name="2x indented GHG Textfiels 3 3 2 39 2" xfId="40777" xr:uid="{8FE76225-47A1-4730-9BBB-224290B47457}"/>
    <cellStyle name="2x indented GHG Textfiels 3 3 2 4" xfId="1860" xr:uid="{00000000-0005-0000-0000-000030010000}"/>
    <cellStyle name="2x indented GHG Textfiels 3 3 2 4 2" xfId="24243" xr:uid="{F4B8FCD3-FF2A-403F-975A-5C0B85F46C9C}"/>
    <cellStyle name="2x indented GHG Textfiels 3 3 2 40" xfId="20667" xr:uid="{888EB23C-896B-40A5-BD98-21E6E40820F8}"/>
    <cellStyle name="2x indented GHG Textfiels 3 3 2 40 2" xfId="41069" xr:uid="{ECA4B6F5-89D8-4EAC-9F1D-DDE5D891EA25}"/>
    <cellStyle name="2x indented GHG Textfiels 3 3 2 41" xfId="21570" xr:uid="{9E01844F-D0E5-4C9D-95B4-A5D8F2656EC9}"/>
    <cellStyle name="2x indented GHG Textfiels 3 3 2 41 2" xfId="41970" xr:uid="{3EA4DF27-184E-4FB3-931A-610032397163}"/>
    <cellStyle name="2x indented GHG Textfiels 3 3 2 42" xfId="22301" xr:uid="{7DA1ED89-B9A3-40F3-9B93-3D4064EA32AC}"/>
    <cellStyle name="2x indented GHG Textfiels 3 3 2 42 2" xfId="42701" xr:uid="{578E11E6-43DC-47FA-A8E2-5F0883FED72E}"/>
    <cellStyle name="2x indented GHG Textfiels 3 3 2 43" xfId="22617" xr:uid="{9944B632-5238-4FAC-9024-AF88F1D9DDE6}"/>
    <cellStyle name="2x indented GHG Textfiels 3 3 2 43 2" xfId="43017" xr:uid="{671ACFD4-9608-4DC6-A5AB-D46B5248A8E4}"/>
    <cellStyle name="2x indented GHG Textfiels 3 3 2 44" xfId="23073" xr:uid="{79A0FCD0-E879-4C7C-9046-04449EB05700}"/>
    <cellStyle name="2x indented GHG Textfiels 3 3 2 44 2" xfId="43473" xr:uid="{C000C171-4838-41FA-8FDA-50772BADA18C}"/>
    <cellStyle name="2x indented GHG Textfiels 3 3 2 45" xfId="23296" xr:uid="{A3ECBC76-3FAF-4F33-BD67-3C62DA11362C}"/>
    <cellStyle name="2x indented GHG Textfiels 3 3 2 45 2" xfId="43696" xr:uid="{251E94D4-B725-4DD8-B818-77876614C14E}"/>
    <cellStyle name="2x indented GHG Textfiels 3 3 2 5" xfId="2334" xr:uid="{00000000-0005-0000-0000-000031010000}"/>
    <cellStyle name="2x indented GHG Textfiels 3 3 2 5 2" xfId="24709" xr:uid="{3B3B8B75-CD8D-4670-A92F-C6AAB67C75E5}"/>
    <cellStyle name="2x indented GHG Textfiels 3 3 2 6" xfId="2981" xr:uid="{00000000-0005-0000-0000-000032010000}"/>
    <cellStyle name="2x indented GHG Textfiels 3 3 2 6 2" xfId="25347" xr:uid="{5562E958-2D57-46D4-8DC3-B173F0170BAA}"/>
    <cellStyle name="2x indented GHG Textfiels 3 3 2 7" xfId="3673" xr:uid="{00000000-0005-0000-0000-000033010000}"/>
    <cellStyle name="2x indented GHG Textfiels 3 3 2 7 2" xfId="26036" xr:uid="{2CE6A47B-626A-4992-B908-B1CEE41A1DB5}"/>
    <cellStyle name="2x indented GHG Textfiels 3 3 2 8" xfId="3879" xr:uid="{00000000-0005-0000-0000-000034010000}"/>
    <cellStyle name="2x indented GHG Textfiels 3 3 2 8 2" xfId="26242" xr:uid="{5387944B-05CF-4FDB-BAE7-306186978AF9}"/>
    <cellStyle name="2x indented GHG Textfiels 3 3 2 9" xfId="4471" xr:uid="{00000000-0005-0000-0000-000035010000}"/>
    <cellStyle name="2x indented GHG Textfiels 3 3 2 9 2" xfId="26824" xr:uid="{42D447D8-7721-435D-9EF2-18386420180C}"/>
    <cellStyle name="2x indented GHG Textfiels 3 3 20" xfId="8233" xr:uid="{9F189551-8D8D-40E1-A858-E2A4FBC35C02}"/>
    <cellStyle name="2x indented GHG Textfiels 3 3 20 2" xfId="30502" xr:uid="{FA4868BE-7977-4595-B659-5968DB8364EE}"/>
    <cellStyle name="2x indented GHG Textfiels 3 3 21" xfId="8979" xr:uid="{43E012A1-5D74-4C45-A396-F65CEE9860AF}"/>
    <cellStyle name="2x indented GHG Textfiels 3 3 21 2" xfId="31148" xr:uid="{7EBEE191-5903-4A64-A544-C67DA43700E4}"/>
    <cellStyle name="2x indented GHG Textfiels 3 3 22" xfId="8721" xr:uid="{A354FE88-2338-4C28-AE8F-B83A2CACF072}"/>
    <cellStyle name="2x indented GHG Textfiels 3 3 22 2" xfId="30972" xr:uid="{2F9EFA21-18BC-4525-BB1A-7DB79638FD10}"/>
    <cellStyle name="2x indented GHG Textfiels 3 3 23" xfId="9026" xr:uid="{E77669F5-CA13-443A-836D-CEFCA4193C7C}"/>
    <cellStyle name="2x indented GHG Textfiels 3 3 23 2" xfId="31188" xr:uid="{13537A0D-68AB-4D0E-BE6F-1AC478B6603B}"/>
    <cellStyle name="2x indented GHG Textfiels 3 3 24" xfId="12134" xr:uid="{3670CD75-20CA-4597-B20A-8DD9DF5FAAD9}"/>
    <cellStyle name="2x indented GHG Textfiels 3 3 24 2" xfId="32699" xr:uid="{906059C2-821E-4FF2-92B8-7E3BAC4A146E}"/>
    <cellStyle name="2x indented GHG Textfiels 3 3 25" xfId="12875" xr:uid="{8F5253EE-B167-4B85-82F6-E241A78A53C2}"/>
    <cellStyle name="2x indented GHG Textfiels 3 3 25 2" xfId="33440" xr:uid="{EF1F50B2-7C12-4656-91E9-D2FD857769AB}"/>
    <cellStyle name="2x indented GHG Textfiels 3 3 26" xfId="13271" xr:uid="{301F0C19-49A1-4484-BAE2-F39DDA67CC1C}"/>
    <cellStyle name="2x indented GHG Textfiels 3 3 26 2" xfId="33835" xr:uid="{40112038-B744-4894-9673-EF5ECAF2FD6E}"/>
    <cellStyle name="2x indented GHG Textfiels 3 3 27" xfId="14005" xr:uid="{EB3802EA-E5F9-480B-A40F-31E69F09CB00}"/>
    <cellStyle name="2x indented GHG Textfiels 3 3 27 2" xfId="34569" xr:uid="{F8433E85-58CC-4BCE-902B-49BD821E9D06}"/>
    <cellStyle name="2x indented GHG Textfiels 3 3 28" xfId="13991" xr:uid="{D0437494-EE07-4F2A-92E9-6E813EAEBDCA}"/>
    <cellStyle name="2x indented GHG Textfiels 3 3 28 2" xfId="34555" xr:uid="{B3115F48-0F30-4BE2-BF78-898A690E540C}"/>
    <cellStyle name="2x indented GHG Textfiels 3 3 29" xfId="14572" xr:uid="{B60CDC86-DAB4-4C03-858C-FF2F3019C61B}"/>
    <cellStyle name="2x indented GHG Textfiels 3 3 29 2" xfId="35132" xr:uid="{5049BF5B-7107-4761-AE15-2CB6D226B46A}"/>
    <cellStyle name="2x indented GHG Textfiels 3 3 3" xfId="669" xr:uid="{00000000-0005-0000-0000-000036010000}"/>
    <cellStyle name="2x indented GHG Textfiels 3 3 3 10" xfId="4557" xr:uid="{00000000-0005-0000-0000-000037010000}"/>
    <cellStyle name="2x indented GHG Textfiels 3 3 3 10 2" xfId="26910" xr:uid="{930E5E1C-9652-4785-8045-DD3608F73FA0}"/>
    <cellStyle name="2x indented GHG Textfiels 3 3 3 11" xfId="5120" xr:uid="{00000000-0005-0000-0000-000038010000}"/>
    <cellStyle name="2x indented GHG Textfiels 3 3 3 11 2" xfId="27473" xr:uid="{4AD3268E-4C09-4EB4-ABC1-0A2C225F9177}"/>
    <cellStyle name="2x indented GHG Textfiels 3 3 3 12" xfId="5556" xr:uid="{00000000-0005-0000-0000-000039010000}"/>
    <cellStyle name="2x indented GHG Textfiels 3 3 3 12 2" xfId="27909" xr:uid="{68F7D31E-8FCB-4ADF-B4C0-F51A4CEBEA09}"/>
    <cellStyle name="2x indented GHG Textfiels 3 3 3 13" xfId="6093" xr:uid="{00000000-0005-0000-0000-00003A010000}"/>
    <cellStyle name="2x indented GHG Textfiels 3 3 3 13 2" xfId="28390" xr:uid="{A4C3D572-BF2F-4414-B772-52F84ACEEAA6}"/>
    <cellStyle name="2x indented GHG Textfiels 3 3 3 14" xfId="6891" xr:uid="{00000000-0005-0000-0000-00003B010000}"/>
    <cellStyle name="2x indented GHG Textfiels 3 3 3 14 2" xfId="29188" xr:uid="{77D7377C-02CB-4D81-89DD-B350AE58F322}"/>
    <cellStyle name="2x indented GHG Textfiels 3 3 3 15" xfId="7141" xr:uid="{00000000-0005-0000-0000-00003C010000}"/>
    <cellStyle name="2x indented GHG Textfiels 3 3 3 15 2" xfId="29438" xr:uid="{60B71624-9240-452B-9243-B73672C685F4}"/>
    <cellStyle name="2x indented GHG Textfiels 3 3 3 16" xfId="7398" xr:uid="{00000000-0005-0000-0000-00003D010000}"/>
    <cellStyle name="2x indented GHG Textfiels 3 3 3 16 2" xfId="29693" xr:uid="{B89D6259-1AF6-4A73-901D-4797E33D73F5}"/>
    <cellStyle name="2x indented GHG Textfiels 3 3 3 17" xfId="7884" xr:uid="{D804E7A8-368B-49CC-AA60-83D2C1014FB5}"/>
    <cellStyle name="2x indented GHG Textfiels 3 3 3 17 2" xfId="30170" xr:uid="{F0456F18-7A95-4227-8E27-603951155225}"/>
    <cellStyle name="2x indented GHG Textfiels 3 3 3 18" xfId="8369" xr:uid="{9F5F5403-F0EF-4F89-BC69-2CDF60B32881}"/>
    <cellStyle name="2x indented GHG Textfiels 3 3 3 18 2" xfId="30638" xr:uid="{002F102D-3C21-4C60-90F1-BB191D8BB0BA}"/>
    <cellStyle name="2x indented GHG Textfiels 3 3 3 19" xfId="9254" xr:uid="{4696CDA8-3193-4280-AA49-AF0DE62EBAB7}"/>
    <cellStyle name="2x indented GHG Textfiels 3 3 3 19 2" xfId="31395" xr:uid="{850662E1-C0F2-42FE-8797-1AE3D29FD370}"/>
    <cellStyle name="2x indented GHG Textfiels 3 3 3 2" xfId="884" xr:uid="{00000000-0005-0000-0000-00003E010000}"/>
    <cellStyle name="2x indented GHG Textfiels 3 3 3 2 10" xfId="5331" xr:uid="{00000000-0005-0000-0000-00003F010000}"/>
    <cellStyle name="2x indented GHG Textfiels 3 3 3 2 10 2" xfId="27684" xr:uid="{CD4085EE-5E1C-44FE-8A16-0BE19E150C19}"/>
    <cellStyle name="2x indented GHG Textfiels 3 3 3 2 11" xfId="4980" xr:uid="{00000000-0005-0000-0000-000040010000}"/>
    <cellStyle name="2x indented GHG Textfiels 3 3 3 2 11 2" xfId="27333" xr:uid="{28EF0948-6D78-458D-A4C1-235F4CE3829E}"/>
    <cellStyle name="2x indented GHG Textfiels 3 3 3 2 12" xfId="5834" xr:uid="{00000000-0005-0000-0000-000041010000}"/>
    <cellStyle name="2x indented GHG Textfiels 3 3 3 2 12 2" xfId="28148" xr:uid="{56F74798-9528-4FAF-AF5E-55A1C5A32327}"/>
    <cellStyle name="2x indented GHG Textfiels 3 3 3 2 13" xfId="6802" xr:uid="{00000000-0005-0000-0000-000042010000}"/>
    <cellStyle name="2x indented GHG Textfiels 3 3 3 2 13 2" xfId="29099" xr:uid="{370836D8-74B7-4434-8306-442B344848EA}"/>
    <cellStyle name="2x indented GHG Textfiels 3 3 3 2 14" xfId="6865" xr:uid="{00000000-0005-0000-0000-000043010000}"/>
    <cellStyle name="2x indented GHG Textfiels 3 3 3 2 14 2" xfId="29162" xr:uid="{C231F1AE-B686-4E14-8E48-91887F887334}"/>
    <cellStyle name="2x indented GHG Textfiels 3 3 3 2 15" xfId="7604" xr:uid="{00000000-0005-0000-0000-000044010000}"/>
    <cellStyle name="2x indented GHG Textfiels 3 3 3 2 15 2" xfId="29899" xr:uid="{C6E8A2A1-ED84-4599-9AFD-73A3E816B5AB}"/>
    <cellStyle name="2x indented GHG Textfiels 3 3 3 2 16" xfId="8090" xr:uid="{2B0EF609-E472-4E9E-BC7C-A06E6AA43AA1}"/>
    <cellStyle name="2x indented GHG Textfiels 3 3 3 2 16 2" xfId="30376" xr:uid="{1B846683-9ABD-4A91-9885-FA758E7C7942}"/>
    <cellStyle name="2x indented GHG Textfiels 3 3 3 2 17" xfId="8579" xr:uid="{00DFF39A-1B1B-4E66-BCE4-FE9F164EF1C2}"/>
    <cellStyle name="2x indented GHG Textfiels 3 3 3 2 17 2" xfId="30848" xr:uid="{F9810219-81F4-4610-9A22-A804B5C3BAC0}"/>
    <cellStyle name="2x indented GHG Textfiels 3 3 3 2 18" xfId="9469" xr:uid="{0C29CAD0-39FF-4005-870F-4BE3C2BF74EE}"/>
    <cellStyle name="2x indented GHG Textfiels 3 3 3 2 18 2" xfId="31608" xr:uid="{962D1FA2-9CCB-46CA-B9D1-06151D121574}"/>
    <cellStyle name="2x indented GHG Textfiels 3 3 3 2 19" xfId="8751" xr:uid="{7FFEDCF3-CF0E-4C81-A0F3-B61B68729ECD}"/>
    <cellStyle name="2x indented GHG Textfiels 3 3 3 2 19 2" xfId="30989" xr:uid="{34FBDDEB-D346-4A73-9C85-279099819035}"/>
    <cellStyle name="2x indented GHG Textfiels 3 3 3 2 2" xfId="977" xr:uid="{00000000-0005-0000-0000-000045010000}"/>
    <cellStyle name="2x indented GHG Textfiels 3 3 3 2 2 2" xfId="23414" xr:uid="{FF897E94-D8FD-454F-9E9B-08FA732C1CE7}"/>
    <cellStyle name="2x indented GHG Textfiels 3 3 3 2 20" xfId="9594" xr:uid="{75CD6262-97EA-488B-9922-0C4867597791}"/>
    <cellStyle name="2x indented GHG Textfiels 3 3 3 2 20 2" xfId="31705" xr:uid="{BE8C7DB8-664A-4FA5-B5DD-82337DEBAB7C}"/>
    <cellStyle name="2x indented GHG Textfiels 3 3 3 2 21" xfId="12637" xr:uid="{3B9EA641-CF73-4979-A8A3-3C285E7134E5}"/>
    <cellStyle name="2x indented GHG Textfiels 3 3 3 2 21 2" xfId="33202" xr:uid="{6204A6E2-FD6A-4990-9889-617692F8DF64}"/>
    <cellStyle name="2x indented GHG Textfiels 3 3 3 2 22" xfId="12828" xr:uid="{95B1B3A1-B40B-4008-8AC4-7D326964B487}"/>
    <cellStyle name="2x indented GHG Textfiels 3 3 3 2 22 2" xfId="33393" xr:uid="{6569F806-F839-48F2-8DEF-EACCBB435C26}"/>
    <cellStyle name="2x indented GHG Textfiels 3 3 3 2 23" xfId="11817" xr:uid="{661C5FAF-50E8-4162-8CA7-438CCA6DAA9C}"/>
    <cellStyle name="2x indented GHG Textfiels 3 3 3 2 23 2" xfId="32384" xr:uid="{CBC02FBA-F6EF-4CFD-9A95-256430D799AA}"/>
    <cellStyle name="2x indented GHG Textfiels 3 3 3 2 24" xfId="13919" xr:uid="{8002D4D4-3678-46F1-9B64-002001897AD8}"/>
    <cellStyle name="2x indented GHG Textfiels 3 3 3 2 24 2" xfId="34483" xr:uid="{A1AC2CD7-00DD-4B53-BEC1-DBBE9A249C6C}"/>
    <cellStyle name="2x indented GHG Textfiels 3 3 3 2 25" xfId="14211" xr:uid="{3CABF4BE-4E45-43CD-AE6E-77D25AAA5F9C}"/>
    <cellStyle name="2x indented GHG Textfiels 3 3 3 2 25 2" xfId="34774" xr:uid="{FFB1D6F5-E7B5-4BC2-A596-4AD9C642BCCF}"/>
    <cellStyle name="2x indented GHG Textfiels 3 3 3 2 26" xfId="14274" xr:uid="{39D63CFC-DD22-4705-A1F9-9B4307579A9D}"/>
    <cellStyle name="2x indented GHG Textfiels 3 3 3 2 26 2" xfId="34837" xr:uid="{4CB26F79-54CA-44F0-AE46-669500C2B0A3}"/>
    <cellStyle name="2x indented GHG Textfiels 3 3 3 2 27" xfId="15086" xr:uid="{E52A312E-3A12-49DC-9CC4-E862B6793929}"/>
    <cellStyle name="2x indented GHG Textfiels 3 3 3 2 27 2" xfId="35633" xr:uid="{1172B791-2F6C-4046-8358-58996DFF3FF3}"/>
    <cellStyle name="2x indented GHG Textfiels 3 3 3 2 28" xfId="15100" xr:uid="{F1CA8AD1-86C8-4EE7-9ACC-18ACD711625F}"/>
    <cellStyle name="2x indented GHG Textfiels 3 3 3 2 28 2" xfId="35647" xr:uid="{E35A7F7B-6AFE-4174-88A2-22C3F69CA278}"/>
    <cellStyle name="2x indented GHG Textfiels 3 3 3 2 29" xfId="16141" xr:uid="{F0D0A94D-4581-41EE-9042-B7BB3DD624F9}"/>
    <cellStyle name="2x indented GHG Textfiels 3 3 3 2 29 2" xfId="36549" xr:uid="{F39180CC-FFF9-4F83-B5D1-B2E5E213E61A}"/>
    <cellStyle name="2x indented GHG Textfiels 3 3 3 2 3" xfId="2075" xr:uid="{00000000-0005-0000-0000-000046010000}"/>
    <cellStyle name="2x indented GHG Textfiels 3 3 3 2 3 2" xfId="24457" xr:uid="{B52A8AE7-3800-42A9-A03E-B6A08CEF261F}"/>
    <cellStyle name="2x indented GHG Textfiels 3 3 3 2 30" xfId="16614" xr:uid="{73D4A6A6-3567-44F8-A717-90CFAF3BF6E6}"/>
    <cellStyle name="2x indented GHG Textfiels 3 3 3 2 30 2" xfId="37020" xr:uid="{697C5129-7AC7-4E40-AAB3-AF0E310BF021}"/>
    <cellStyle name="2x indented GHG Textfiels 3 3 3 2 31" xfId="17358" xr:uid="{35E8911A-FABE-48D8-A8C8-D26F6CE66AE8}"/>
    <cellStyle name="2x indented GHG Textfiels 3 3 3 2 31 2" xfId="37762" xr:uid="{75FF5163-1348-4BC7-B359-DD6043661C23}"/>
    <cellStyle name="2x indented GHG Textfiels 3 3 3 2 32" xfId="17638" xr:uid="{665537D5-6BF4-4C79-BFFC-762CDE52A1A5}"/>
    <cellStyle name="2x indented GHG Textfiels 3 3 3 2 32 2" xfId="38042" xr:uid="{3626130E-0D29-428E-A0C8-9CC3808D67E3}"/>
    <cellStyle name="2x indented GHG Textfiels 3 3 3 2 33" xfId="18107" xr:uid="{7FE8C7DB-8450-448E-8E4F-BB69F2C7A2E6}"/>
    <cellStyle name="2x indented GHG Textfiels 3 3 3 2 33 2" xfId="38511" xr:uid="{E7AFA9A0-1A10-4A70-9E0B-5055087BA157}"/>
    <cellStyle name="2x indented GHG Textfiels 3 3 3 2 34" xfId="18486" xr:uid="{1A0D41FD-4CE9-41E7-B268-D500EDCE4B7C}"/>
    <cellStyle name="2x indented GHG Textfiels 3 3 3 2 34 2" xfId="38890" xr:uid="{C5639278-0C21-4988-8FEF-B02AD0B0BD43}"/>
    <cellStyle name="2x indented GHG Textfiels 3 3 3 2 35" xfId="19330" xr:uid="{07EDF24D-04AF-474B-890F-0F6AF58CDA95}"/>
    <cellStyle name="2x indented GHG Textfiels 3 3 3 2 35 2" xfId="39732" xr:uid="{A6C24B82-F130-4BC5-89C8-0EF0F52CF7D1}"/>
    <cellStyle name="2x indented GHG Textfiels 3 3 3 2 36" xfId="19515" xr:uid="{1C7790BA-A19B-41F2-B86A-BBA94988B435}"/>
    <cellStyle name="2x indented GHG Textfiels 3 3 3 2 36 2" xfId="39917" xr:uid="{AFBF0590-8C66-42AD-A9F0-82C90FDD9D79}"/>
    <cellStyle name="2x indented GHG Textfiels 3 3 3 2 37" xfId="20168" xr:uid="{81BCEBBF-195F-4C55-91BF-4BA0C6198123}"/>
    <cellStyle name="2x indented GHG Textfiels 3 3 3 2 37 2" xfId="40570" xr:uid="{11116C7C-EC33-4CA2-9C3A-9F78B9319F47}"/>
    <cellStyle name="2x indented GHG Textfiels 3 3 3 2 38" xfId="20590" xr:uid="{C77F1828-7729-4225-8D5C-43B8F8645CE7}"/>
    <cellStyle name="2x indented GHG Textfiels 3 3 3 2 38 2" xfId="40992" xr:uid="{2AC07057-3758-4ED9-9A4C-4B4A8E1B8C4B}"/>
    <cellStyle name="2x indented GHG Textfiels 3 3 3 2 39" xfId="18967" xr:uid="{8C555C15-7A69-4BB0-A086-54C835D558B7}"/>
    <cellStyle name="2x indented GHG Textfiels 3 3 3 2 39 2" xfId="39369" xr:uid="{4FB40B3B-D34A-44AE-8568-D25464E7EB22}"/>
    <cellStyle name="2x indented GHG Textfiels 3 3 3 2 4" xfId="1720" xr:uid="{00000000-0005-0000-0000-000047010000}"/>
    <cellStyle name="2x indented GHG Textfiels 3 3 3 2 4 2" xfId="24104" xr:uid="{A6EE1C75-321C-40B0-8551-4DFF3DB1ECE8}"/>
    <cellStyle name="2x indented GHG Textfiels 3 3 3 2 40" xfId="21784" xr:uid="{A14F8D84-0914-4783-A683-36CC37E149A4}"/>
    <cellStyle name="2x indented GHG Textfiels 3 3 3 2 40 2" xfId="42184" xr:uid="{8CCAFDD0-C0D5-4899-A2D4-98067AB5ED72}"/>
    <cellStyle name="2x indented GHG Textfiels 3 3 3 2 41" xfId="22169" xr:uid="{26BF3023-B6EC-4312-AF7E-AD23055EF72E}"/>
    <cellStyle name="2x indented GHG Textfiels 3 3 3 2 41 2" xfId="42569" xr:uid="{3FC9A29E-A01F-4B15-9A88-79115A524BF4}"/>
    <cellStyle name="2x indented GHG Textfiels 3 3 3 2 42" xfId="22717" xr:uid="{2CFA7277-1D32-48CD-A0B7-BC6BFBFB0266}"/>
    <cellStyle name="2x indented GHG Textfiels 3 3 3 2 42 2" xfId="43117" xr:uid="{53CA29B1-BC19-472D-9DAF-C036206C1582}"/>
    <cellStyle name="2x indented GHG Textfiels 3 3 3 2 43" xfId="22440" xr:uid="{464B6716-6CC0-4107-9688-CEE6334B33BD}"/>
    <cellStyle name="2x indented GHG Textfiels 3 3 3 2 43 2" xfId="42840" xr:uid="{CE76D8BE-AFED-4683-B498-40284DEFED80}"/>
    <cellStyle name="2x indented GHG Textfiels 3 3 3 2 44" xfId="22905" xr:uid="{528028B9-05B0-4E6F-9092-A7CF2EA5F9A8}"/>
    <cellStyle name="2x indented GHG Textfiels 3 3 3 2 44 2" xfId="43305" xr:uid="{74129E4A-9362-49E0-83B3-00D801D5490B}"/>
    <cellStyle name="2x indented GHG Textfiels 3 3 3 2 5" xfId="3198" xr:uid="{00000000-0005-0000-0000-000048010000}"/>
    <cellStyle name="2x indented GHG Textfiels 3 3 3 2 5 2" xfId="25564" xr:uid="{8DC278BB-26B9-4EF9-8CE9-8950192454FE}"/>
    <cellStyle name="2x indented GHG Textfiels 3 3 3 2 6" xfId="2826" xr:uid="{00000000-0005-0000-0000-000049010000}"/>
    <cellStyle name="2x indented GHG Textfiels 3 3 3 2 6 2" xfId="25192" xr:uid="{70E12CFC-5B9F-4CA8-8E10-521E942093D1}"/>
    <cellStyle name="2x indented GHG Textfiels 3 3 3 2 7" xfId="4092" xr:uid="{00000000-0005-0000-0000-00004A010000}"/>
    <cellStyle name="2x indented GHG Textfiels 3 3 3 2 7 2" xfId="26455" xr:uid="{E93CBC9C-7B1A-4508-867C-C07A86AC4DCD}"/>
    <cellStyle name="2x indented GHG Textfiels 3 3 3 2 8" xfId="3535" xr:uid="{00000000-0005-0000-0000-00004B010000}"/>
    <cellStyle name="2x indented GHG Textfiels 3 3 3 2 8 2" xfId="25900" xr:uid="{3320BA7E-DE8A-4FC2-90ED-8397C889384E}"/>
    <cellStyle name="2x indented GHG Textfiels 3 3 3 2 9" xfId="4524" xr:uid="{00000000-0005-0000-0000-00004C010000}"/>
    <cellStyle name="2x indented GHG Textfiels 3 3 3 2 9 2" xfId="26877" xr:uid="{AA6BBAD3-24FE-4B9B-8048-F9D0CF0C6507}"/>
    <cellStyle name="2x indented GHG Textfiels 3 3 3 20" xfId="8911" xr:uid="{294800FA-2129-4175-B2A0-8F355F571B2F}"/>
    <cellStyle name="2x indented GHG Textfiels 3 3 3 20 2" xfId="31095" xr:uid="{1CF92646-8B37-405B-9ECD-BCDD4DECE7A3}"/>
    <cellStyle name="2x indented GHG Textfiels 3 3 3 21" xfId="8981" xr:uid="{9AC0C14A-4817-4721-B695-2B313A1873F4}"/>
    <cellStyle name="2x indented GHG Textfiels 3 3 3 21 2" xfId="31150" xr:uid="{D2676D41-EDDE-436D-B6E3-E955F68C364D}"/>
    <cellStyle name="2x indented GHG Textfiels 3 3 3 22" xfId="12422" xr:uid="{1BCCCCAB-0FEA-4385-BE8C-627AC6FB223D}"/>
    <cellStyle name="2x indented GHG Textfiels 3 3 3 22 2" xfId="32987" xr:uid="{EC84901A-CA23-4653-83BB-53C5B943CF30}"/>
    <cellStyle name="2x indented GHG Textfiels 3 3 3 23" xfId="11788" xr:uid="{8A686CC7-EA27-4AF1-B7A8-9BD1C8B2B4B4}"/>
    <cellStyle name="2x indented GHG Textfiels 3 3 3 23 2" xfId="32355" xr:uid="{8849CD91-B308-4A12-A9DB-C3CF7E5B9407}"/>
    <cellStyle name="2x indented GHG Textfiels 3 3 3 24" xfId="13318" xr:uid="{7BA31C34-81C5-4100-9097-F85D11FBB75D}"/>
    <cellStyle name="2x indented GHG Textfiels 3 3 3 24 2" xfId="33882" xr:uid="{89753468-0216-4A6B-9468-D545A1A68E88}"/>
    <cellStyle name="2x indented GHG Textfiels 3 3 3 25" xfId="13895" xr:uid="{E1D0CC6C-DCD4-433C-9EA9-6D549D8B7289}"/>
    <cellStyle name="2x indented GHG Textfiels 3 3 3 25 2" xfId="34459" xr:uid="{D241F5AB-A10F-4B77-A716-23805E86FF59}"/>
    <cellStyle name="2x indented GHG Textfiels 3 3 3 26" xfId="13579" xr:uid="{E01F3D17-8A88-4A40-8C1F-8C1F41A2B36E}"/>
    <cellStyle name="2x indented GHG Textfiels 3 3 3 26 2" xfId="34143" xr:uid="{65BCF887-86F3-4B8B-8B03-BC37FECE30C1}"/>
    <cellStyle name="2x indented GHG Textfiels 3 3 3 27" xfId="13917" xr:uid="{F1AC4D9F-5A63-4370-99A2-4AC0048489D5}"/>
    <cellStyle name="2x indented GHG Textfiels 3 3 3 27 2" xfId="34481" xr:uid="{C7A8873F-2BC7-4E8F-BF4C-CEBBB4A98B7E}"/>
    <cellStyle name="2x indented GHG Textfiels 3 3 3 28" xfId="15277" xr:uid="{DE13757E-3C6F-4C2F-AEE0-613B57C4078C}"/>
    <cellStyle name="2x indented GHG Textfiels 3 3 3 28 2" xfId="35814" xr:uid="{226429C3-6A68-4027-BF69-B4592C89A57C}"/>
    <cellStyle name="2x indented GHG Textfiels 3 3 3 29" xfId="15812" xr:uid="{A4CE8ED0-A099-4434-8483-D65D5AE78091}"/>
    <cellStyle name="2x indented GHG Textfiels 3 3 3 29 2" xfId="36228" xr:uid="{B79B6BB7-C5A9-472F-96CA-927721192C63}"/>
    <cellStyle name="2x indented GHG Textfiels 3 3 3 3" xfId="1347" xr:uid="{00000000-0005-0000-0000-00004D010000}"/>
    <cellStyle name="2x indented GHG Textfiels 3 3 3 3 2" xfId="23784" xr:uid="{AB67AB6D-7494-4666-AD91-8FC33017A628}"/>
    <cellStyle name="2x indented GHG Textfiels 3 3 3 30" xfId="15933" xr:uid="{4620DD0C-AE1C-40F4-B3EA-5F49AD0DEEA5}"/>
    <cellStyle name="2x indented GHG Textfiels 3 3 3 30 2" xfId="36341" xr:uid="{B8EECA87-D1F8-4502-A6E9-97D14A059332}"/>
    <cellStyle name="2x indented GHG Textfiels 3 3 3 31" xfId="16408" xr:uid="{C2999FE5-989E-4AA7-BEB7-D75DE45D909A}"/>
    <cellStyle name="2x indented GHG Textfiels 3 3 3 31 2" xfId="36814" xr:uid="{437D595E-8B8E-431B-BBC0-AEAA9B8AD384}"/>
    <cellStyle name="2x indented GHG Textfiels 3 3 3 32" xfId="17149" xr:uid="{418638C1-5ED7-4133-A3BB-36269A58C8BC}"/>
    <cellStyle name="2x indented GHG Textfiels 3 3 3 32 2" xfId="37553" xr:uid="{5515F006-464B-4EE4-BF63-3FDFB6B915D0}"/>
    <cellStyle name="2x indented GHG Textfiels 3 3 3 33" xfId="17466" xr:uid="{586BAF8F-C634-4529-BAEE-D55EF638F161}"/>
    <cellStyle name="2x indented GHG Textfiels 3 3 3 33 2" xfId="37870" xr:uid="{EFC4EA2A-7EAF-43A4-A4FD-7CBB1A145C36}"/>
    <cellStyle name="2x indented GHG Textfiels 3 3 3 34" xfId="17900" xr:uid="{152F3652-3A0D-4F58-BEF0-EA913049E1B6}"/>
    <cellStyle name="2x indented GHG Textfiels 3 3 3 34 2" xfId="38304" xr:uid="{3482D52D-4132-4B47-B0FD-09F48AE39EBB}"/>
    <cellStyle name="2x indented GHG Textfiels 3 3 3 35" xfId="18272" xr:uid="{813103D5-F165-414A-B760-8555A4CDF6C2}"/>
    <cellStyle name="2x indented GHG Textfiels 3 3 3 35 2" xfId="38676" xr:uid="{FC5BBE9C-7A56-44D7-BE9F-EF1E7A64620D}"/>
    <cellStyle name="2x indented GHG Textfiels 3 3 3 36" xfId="19115" xr:uid="{E9897AA0-113D-45C2-AC4E-38A17FCD4EFE}"/>
    <cellStyle name="2x indented GHG Textfiels 3 3 3 36 2" xfId="39517" xr:uid="{F08CE91D-C9B6-4784-9F6E-9F6AC7BF1ADE}"/>
    <cellStyle name="2x indented GHG Textfiels 3 3 3 37" xfId="18920" xr:uid="{3ADA3F09-0030-46DE-980E-FABD6DAC47D9}"/>
    <cellStyle name="2x indented GHG Textfiels 3 3 3 37 2" xfId="39322" xr:uid="{3B37A6A2-0E2E-4FF1-A4C7-CB12911EE51C}"/>
    <cellStyle name="2x indented GHG Textfiels 3 3 3 38" xfId="19953" xr:uid="{370C7024-CC5B-45C7-BD49-E938464456E2}"/>
    <cellStyle name="2x indented GHG Textfiels 3 3 3 38 2" xfId="40355" xr:uid="{3BA83E6B-DA53-413E-B225-15187A30DE33}"/>
    <cellStyle name="2x indented GHG Textfiels 3 3 3 39" xfId="20377" xr:uid="{F678ECF9-6112-4FBF-9D0E-D5D80B007310}"/>
    <cellStyle name="2x indented GHG Textfiels 3 3 3 39 2" xfId="40779" xr:uid="{66411E68-19EC-474B-86B4-C95A50295D32}"/>
    <cellStyle name="2x indented GHG Textfiels 3 3 3 4" xfId="1862" xr:uid="{00000000-0005-0000-0000-00004E010000}"/>
    <cellStyle name="2x indented GHG Textfiels 3 3 3 4 2" xfId="24245" xr:uid="{06394B6C-21D0-424F-B668-D7A89A48D8D3}"/>
    <cellStyle name="2x indented GHG Textfiels 3 3 3 40" xfId="19628" xr:uid="{AFF09C8C-4402-48B0-B507-CD4652F73759}"/>
    <cellStyle name="2x indented GHG Textfiels 3 3 3 40 2" xfId="40030" xr:uid="{8146F71D-706C-4853-B164-09492722F700}"/>
    <cellStyle name="2x indented GHG Textfiels 3 3 3 41" xfId="21572" xr:uid="{DAFFC0C8-B7C4-4D00-9210-F5B066B4951B}"/>
    <cellStyle name="2x indented GHG Textfiels 3 3 3 41 2" xfId="41972" xr:uid="{0CDDA65A-4EF9-44A1-B680-5A1D55EB70A9}"/>
    <cellStyle name="2x indented GHG Textfiels 3 3 3 42" xfId="21919" xr:uid="{5EE17F90-33EB-4FE1-8C64-B5B62F48610E}"/>
    <cellStyle name="2x indented GHG Textfiels 3 3 3 42 2" xfId="42319" xr:uid="{7AF04805-0776-4585-8E84-B7DF37139304}"/>
    <cellStyle name="2x indented GHG Textfiels 3 3 3 43" xfId="22637" xr:uid="{0CDF12F4-6BEF-44C3-A0D8-F7F6774224E3}"/>
    <cellStyle name="2x indented GHG Textfiels 3 3 3 43 2" xfId="43037" xr:uid="{60004618-C1C9-4EFB-B8E8-D33DF8CCAEC1}"/>
    <cellStyle name="2x indented GHG Textfiels 3 3 3 44" xfId="23061" xr:uid="{083B17CB-8546-431B-8FD2-EDA2251A2BD1}"/>
    <cellStyle name="2x indented GHG Textfiels 3 3 3 44 2" xfId="43461" xr:uid="{791FC84C-4DD0-41EE-A5C0-44C1B9662AA3}"/>
    <cellStyle name="2x indented GHG Textfiels 3 3 3 45" xfId="23287" xr:uid="{3A5E4696-0569-412B-9706-3E02FFE1C4E6}"/>
    <cellStyle name="2x indented GHG Textfiels 3 3 3 45 2" xfId="43687" xr:uid="{13C39AE2-7C3F-49E6-A4B5-13C8B75FBF02}"/>
    <cellStyle name="2x indented GHG Textfiels 3 3 3 5" xfId="2326" xr:uid="{00000000-0005-0000-0000-00004F010000}"/>
    <cellStyle name="2x indented GHG Textfiels 3 3 3 5 2" xfId="24701" xr:uid="{F69BCC77-F304-41D8-B04A-CF214DF767B0}"/>
    <cellStyle name="2x indented GHG Textfiels 3 3 3 6" xfId="2983" xr:uid="{00000000-0005-0000-0000-000050010000}"/>
    <cellStyle name="2x indented GHG Textfiels 3 3 3 6 2" xfId="25349" xr:uid="{EECE602B-209F-451A-9921-FF67A9D960A1}"/>
    <cellStyle name="2x indented GHG Textfiels 3 3 3 7" xfId="3660" xr:uid="{00000000-0005-0000-0000-000051010000}"/>
    <cellStyle name="2x indented GHG Textfiels 3 3 3 7 2" xfId="26023" xr:uid="{2E9F871E-A8B2-409E-9319-46A9C8D7D238}"/>
    <cellStyle name="2x indented GHG Textfiels 3 3 3 8" xfId="3881" xr:uid="{00000000-0005-0000-0000-000052010000}"/>
    <cellStyle name="2x indented GHG Textfiels 3 3 3 8 2" xfId="26244" xr:uid="{E6B651FA-DBCD-41FB-A109-C54C7AA9BA08}"/>
    <cellStyle name="2x indented GHG Textfiels 3 3 3 9" xfId="4459" xr:uid="{00000000-0005-0000-0000-000053010000}"/>
    <cellStyle name="2x indented GHG Textfiels 3 3 3 9 2" xfId="26812" xr:uid="{32F62AC0-4A45-47D2-8FFB-D76A6173230B}"/>
    <cellStyle name="2x indented GHG Textfiels 3 3 30" xfId="14678" xr:uid="{B6C23EB2-1F3D-432A-B2A7-D8B31C440CE2}"/>
    <cellStyle name="2x indented GHG Textfiels 3 3 30 2" xfId="35236" xr:uid="{25408DE0-E4D9-48EC-B259-D5C5C07B4ED8}"/>
    <cellStyle name="2x indented GHG Textfiels 3 3 31" xfId="15161" xr:uid="{2965E847-AB7D-460D-81EF-FE3046DEAAC8}"/>
    <cellStyle name="2x indented GHG Textfiels 3 3 31 2" xfId="35704" xr:uid="{E21D2F94-C495-478D-ABBA-ADB2F2AE2F21}"/>
    <cellStyle name="2x indented GHG Textfiels 3 3 32" xfId="15640" xr:uid="{7516FC38-E97C-49C4-A5AC-0134E9A44DBA}"/>
    <cellStyle name="2x indented GHG Textfiels 3 3 32 2" xfId="36117" xr:uid="{D3E4C0D9-453B-4AFD-8DD0-98BBA2AE823D}"/>
    <cellStyle name="2x indented GHG Textfiels 3 3 33" xfId="16261" xr:uid="{CEE104D8-E789-4BED-AF47-2291C36ABFAF}"/>
    <cellStyle name="2x indented GHG Textfiels 3 3 33 2" xfId="36667" xr:uid="{572C2015-C35F-45A1-B302-70B4E7DA142B}"/>
    <cellStyle name="2x indented GHG Textfiels 3 3 34" xfId="16910" xr:uid="{67438636-3FE3-4FF0-A9A7-3E5E109D9BAA}"/>
    <cellStyle name="2x indented GHG Textfiels 3 3 34 2" xfId="37314" xr:uid="{6D11349B-37C2-4EAE-9A8E-C40BDB249D7C}"/>
    <cellStyle name="2x indented GHG Textfiels 3 3 35" xfId="17400" xr:uid="{A5162F1E-F3EC-427B-BA8F-EEB6B61A7606}"/>
    <cellStyle name="2x indented GHG Textfiels 3 3 35 2" xfId="37804" xr:uid="{BA60C57F-A19D-4743-898F-956BE3567369}"/>
    <cellStyle name="2x indented GHG Textfiels 3 3 36" xfId="16981" xr:uid="{A9F5ACEF-51F1-4945-995C-E882AE052868}"/>
    <cellStyle name="2x indented GHG Textfiels 3 3 36 2" xfId="37385" xr:uid="{021A97C8-7AE4-497B-9626-E5B7619FBD27}"/>
    <cellStyle name="2x indented GHG Textfiels 3 3 37" xfId="16998" xr:uid="{E8238B1B-D95E-4F4B-B909-6A3A54E6A926}"/>
    <cellStyle name="2x indented GHG Textfiels 3 3 37 2" xfId="37402" xr:uid="{268B19E3-EB81-423F-95A4-1B61D2273E7D}"/>
    <cellStyle name="2x indented GHG Textfiels 3 3 38" xfId="18845" xr:uid="{AB1BBD04-1331-4B04-81CD-A0C604C2E495}"/>
    <cellStyle name="2x indented GHG Textfiels 3 3 38 2" xfId="39247" xr:uid="{49EB718E-8B80-45BA-B74D-EDAF944EB501}"/>
    <cellStyle name="2x indented GHG Textfiels 3 3 39" xfId="19531" xr:uid="{DD67C462-D46E-4004-9117-658DE90B3FDD}"/>
    <cellStyle name="2x indented GHG Textfiels 3 3 39 2" xfId="39933" xr:uid="{E1F25AD7-20B4-4A67-8A02-2581425B5F49}"/>
    <cellStyle name="2x indented GHG Textfiels 3 3 4" xfId="565" xr:uid="{00000000-0005-0000-0000-000054010000}"/>
    <cellStyle name="2x indented GHG Textfiels 3 3 4 10" xfId="4775" xr:uid="{00000000-0005-0000-0000-000055010000}"/>
    <cellStyle name="2x indented GHG Textfiels 3 3 4 10 2" xfId="27128" xr:uid="{C0A25AF1-8685-4626-A4DA-F36674DF7A67}"/>
    <cellStyle name="2x indented GHG Textfiels 3 3 4 11" xfId="5016" xr:uid="{00000000-0005-0000-0000-000056010000}"/>
    <cellStyle name="2x indented GHG Textfiels 3 3 4 11 2" xfId="27369" xr:uid="{0628B4A7-9B13-47EA-8FA0-3CED81E1348D}"/>
    <cellStyle name="2x indented GHG Textfiels 3 3 4 12" xfId="5507" xr:uid="{00000000-0005-0000-0000-000057010000}"/>
    <cellStyle name="2x indented GHG Textfiels 3 3 4 12 2" xfId="27860" xr:uid="{AD8E0FCA-01C5-4436-AC38-321014F03813}"/>
    <cellStyle name="2x indented GHG Textfiels 3 3 4 13" xfId="6392" xr:uid="{00000000-0005-0000-0000-000058010000}"/>
    <cellStyle name="2x indented GHG Textfiels 3 3 4 13 2" xfId="28689" xr:uid="{95EAC0D1-4320-4631-A324-4FB3F49629AC}"/>
    <cellStyle name="2x indented GHG Textfiels 3 3 4 14" xfId="5807" xr:uid="{00000000-0005-0000-0000-000059010000}"/>
    <cellStyle name="2x indented GHG Textfiels 3 3 4 14 2" xfId="28121" xr:uid="{379BC323-BB02-4AFB-962F-6B2A36309929}"/>
    <cellStyle name="2x indented GHG Textfiels 3 3 4 15" xfId="7086" xr:uid="{00000000-0005-0000-0000-00005A010000}"/>
    <cellStyle name="2x indented GHG Textfiels 3 3 4 15 2" xfId="29383" xr:uid="{D246703A-AC88-4732-B6D8-910CE58C2903}"/>
    <cellStyle name="2x indented GHG Textfiels 3 3 4 16" xfId="7294" xr:uid="{00000000-0005-0000-0000-00005B010000}"/>
    <cellStyle name="2x indented GHG Textfiels 3 3 4 16 2" xfId="29589" xr:uid="{7D73718A-F957-4E80-956E-47310E724184}"/>
    <cellStyle name="2x indented GHG Textfiels 3 3 4 17" xfId="7780" xr:uid="{DE0D2D15-3F2D-4C46-BF7D-F9A072326AF4}"/>
    <cellStyle name="2x indented GHG Textfiels 3 3 4 17 2" xfId="30066" xr:uid="{C2E25561-BE68-43F0-9635-C8F58210472C}"/>
    <cellStyle name="2x indented GHG Textfiels 3 3 4 18" xfId="8265" xr:uid="{EA0C1965-68E6-4F1B-B0B6-04A931F6F108}"/>
    <cellStyle name="2x indented GHG Textfiels 3 3 4 18 2" xfId="30534" xr:uid="{EFB2AB74-A9CC-4D0F-8DC9-16CED0D5BB4E}"/>
    <cellStyle name="2x indented GHG Textfiels 3 3 4 19" xfId="9150" xr:uid="{A99B812A-FCC7-4284-BD1C-4260C1DF4392}"/>
    <cellStyle name="2x indented GHG Textfiels 3 3 4 19 2" xfId="31291" xr:uid="{2B70EDCA-28E1-4B51-9F1C-27E629646B90}"/>
    <cellStyle name="2x indented GHG Textfiels 3 3 4 2" xfId="780" xr:uid="{00000000-0005-0000-0000-00005C010000}"/>
    <cellStyle name="2x indented GHG Textfiels 3 3 4 2 10" xfId="5227" xr:uid="{00000000-0005-0000-0000-00005D010000}"/>
    <cellStyle name="2x indented GHG Textfiels 3 3 4 2 10 2" xfId="27580" xr:uid="{661460A0-1C22-409A-B4F2-129128073C15}"/>
    <cellStyle name="2x indented GHG Textfiels 3 3 4 2 11" xfId="4640" xr:uid="{00000000-0005-0000-0000-00005E010000}"/>
    <cellStyle name="2x indented GHG Textfiels 3 3 4 2 11 2" xfId="26993" xr:uid="{49018E61-F0B3-43F9-9FB1-090ACB4021A0}"/>
    <cellStyle name="2x indented GHG Textfiels 3 3 4 2 12" xfId="5838" xr:uid="{00000000-0005-0000-0000-00005F010000}"/>
    <cellStyle name="2x indented GHG Textfiels 3 3 4 2 12 2" xfId="28152" xr:uid="{32B31B61-AD04-456F-9B5A-38F16DA7B713}"/>
    <cellStyle name="2x indented GHG Textfiels 3 3 4 2 13" xfId="6652" xr:uid="{00000000-0005-0000-0000-000060010000}"/>
    <cellStyle name="2x indented GHG Textfiels 3 3 4 2 13 2" xfId="28949" xr:uid="{F969A9C8-033D-4E3E-839E-FA2699894A7E}"/>
    <cellStyle name="2x indented GHG Textfiels 3 3 4 2 14" xfId="6065" xr:uid="{00000000-0005-0000-0000-000061010000}"/>
    <cellStyle name="2x indented GHG Textfiels 3 3 4 2 14 2" xfId="28362" xr:uid="{2485B624-AD50-4D03-A1FD-B4DAF12A0351}"/>
    <cellStyle name="2x indented GHG Textfiels 3 3 4 2 15" xfId="7500" xr:uid="{00000000-0005-0000-0000-000062010000}"/>
    <cellStyle name="2x indented GHG Textfiels 3 3 4 2 15 2" xfId="29795" xr:uid="{2756AABD-604C-4FC6-A837-E09DE5457472}"/>
    <cellStyle name="2x indented GHG Textfiels 3 3 4 2 16" xfId="7986" xr:uid="{D8BACFD8-1A3C-454A-BDF4-F692D0B068CE}"/>
    <cellStyle name="2x indented GHG Textfiels 3 3 4 2 16 2" xfId="30272" xr:uid="{C57441E6-E711-406D-84C2-0B458D4576A6}"/>
    <cellStyle name="2x indented GHG Textfiels 3 3 4 2 17" xfId="8475" xr:uid="{BC4B0D3C-7700-4792-897B-945CD68BBED8}"/>
    <cellStyle name="2x indented GHG Textfiels 3 3 4 2 17 2" xfId="30744" xr:uid="{8EF30CF9-166F-423B-BA93-6FDCDAE16D57}"/>
    <cellStyle name="2x indented GHG Textfiels 3 3 4 2 18" xfId="9365" xr:uid="{E03F3CCC-A8E6-4B1E-BEA7-4F961C43D065}"/>
    <cellStyle name="2x indented GHG Textfiels 3 3 4 2 18 2" xfId="31504" xr:uid="{C8086B43-3DF0-429D-B97E-4DB093C02888}"/>
    <cellStyle name="2x indented GHG Textfiels 3 3 4 2 19" xfId="8881" xr:uid="{D19EC15A-AAF8-41F8-A2A2-B5321A54E553}"/>
    <cellStyle name="2x indented GHG Textfiels 3 3 4 2 19 2" xfId="31066" xr:uid="{B56B5327-8A3D-446E-8116-9591BA988419}"/>
    <cellStyle name="2x indented GHG Textfiels 3 3 4 2 2" xfId="1117" xr:uid="{00000000-0005-0000-0000-000063010000}"/>
    <cellStyle name="2x indented GHG Textfiels 3 3 4 2 2 2" xfId="23554" xr:uid="{DB1D6EEA-8BCF-4AA7-8FB6-D536FE9FA6C3}"/>
    <cellStyle name="2x indented GHG Textfiels 3 3 4 2 20" xfId="9851" xr:uid="{777BB35E-66D7-48B5-A1A4-0D80DEFC3974}"/>
    <cellStyle name="2x indented GHG Textfiels 3 3 4 2 20 2" xfId="31891" xr:uid="{0200F613-CAE5-45AA-BA6E-E0937ABB924E}"/>
    <cellStyle name="2x indented GHG Textfiels 3 3 4 2 21" xfId="12533" xr:uid="{84BCF57B-6826-4C33-B83B-8007B2FB8740}"/>
    <cellStyle name="2x indented GHG Textfiels 3 3 4 2 21 2" xfId="33098" xr:uid="{D07827ED-A03C-449A-B75F-1F76FD1FB609}"/>
    <cellStyle name="2x indented GHG Textfiels 3 3 4 2 22" xfId="12238" xr:uid="{D041C9A0-B9BA-482B-8B55-5D9D100D7259}"/>
    <cellStyle name="2x indented GHG Textfiels 3 3 4 2 22 2" xfId="32803" xr:uid="{DABA2453-80C9-4C76-8509-1B2825D8B199}"/>
    <cellStyle name="2x indented GHG Textfiels 3 3 4 2 23" xfId="12899" xr:uid="{11A25714-6391-4832-827E-248D72B111A0}"/>
    <cellStyle name="2x indented GHG Textfiels 3 3 4 2 23 2" xfId="33464" xr:uid="{08582576-841B-42E8-BE00-F3BB285FDAC6}"/>
    <cellStyle name="2x indented GHG Textfiels 3 3 4 2 24" xfId="12075" xr:uid="{5634663D-3C99-4AD5-97F3-AC4EE05912BF}"/>
    <cellStyle name="2x indented GHG Textfiels 3 3 4 2 24 2" xfId="32640" xr:uid="{7A18DBA2-EA7A-4DCE-B14A-44ABE0AC6272}"/>
    <cellStyle name="2x indented GHG Textfiels 3 3 4 2 25" xfId="14197" xr:uid="{F4314D65-BDAF-4D15-9BB3-53EE7E406362}"/>
    <cellStyle name="2x indented GHG Textfiels 3 3 4 2 25 2" xfId="34760" xr:uid="{E995DA13-2FF6-493D-8003-357C4FCFD579}"/>
    <cellStyle name="2x indented GHG Textfiels 3 3 4 2 26" xfId="14576" xr:uid="{E7D75812-E3BD-4F97-817B-C6FEF520265A}"/>
    <cellStyle name="2x indented GHG Textfiels 3 3 4 2 26 2" xfId="35136" xr:uid="{4B5808C2-B14A-4978-8C6F-A0B7137EF27A}"/>
    <cellStyle name="2x indented GHG Textfiels 3 3 4 2 27" xfId="15187" xr:uid="{EDC0ED69-320C-4CAD-992B-630FE53B200A}"/>
    <cellStyle name="2x indented GHG Textfiels 3 3 4 2 27 2" xfId="35728" xr:uid="{7EC4A4C4-FEE7-4CB2-BD64-EDDC02E2F51C}"/>
    <cellStyle name="2x indented GHG Textfiels 3 3 4 2 28" xfId="15801" xr:uid="{938FA1F3-286B-423E-BBE4-1FEA6386DE77}"/>
    <cellStyle name="2x indented GHG Textfiels 3 3 4 2 28 2" xfId="36217" xr:uid="{8439DA25-60C6-40CC-BF79-718730FE2C09}"/>
    <cellStyle name="2x indented GHG Textfiels 3 3 4 2 29" xfId="16037" xr:uid="{9F8682CC-A1A8-4572-980B-4629D6AC26C9}"/>
    <cellStyle name="2x indented GHG Textfiels 3 3 4 2 29 2" xfId="36445" xr:uid="{C75AF17C-E030-4D30-B6EF-40B6FE9EA4E7}"/>
    <cellStyle name="2x indented GHG Textfiels 3 3 4 2 3" xfId="1971" xr:uid="{00000000-0005-0000-0000-000064010000}"/>
    <cellStyle name="2x indented GHG Textfiels 3 3 4 2 3 2" xfId="24353" xr:uid="{7E7970B9-B440-45B6-825D-C59E7C61CE13}"/>
    <cellStyle name="2x indented GHG Textfiels 3 3 4 2 30" xfId="16510" xr:uid="{DB697459-3A18-4174-B131-069241551708}"/>
    <cellStyle name="2x indented GHG Textfiels 3 3 4 2 30 2" xfId="36916" xr:uid="{C99B267A-EA82-4A09-AE43-DA79954DAA41}"/>
    <cellStyle name="2x indented GHG Textfiels 3 3 4 2 31" xfId="17254" xr:uid="{B0C73833-99EB-40DD-BDF8-E15399EF5C7C}"/>
    <cellStyle name="2x indented GHG Textfiels 3 3 4 2 31 2" xfId="37658" xr:uid="{CA262288-30E2-4BCE-9373-357060B9240F}"/>
    <cellStyle name="2x indented GHG Textfiels 3 3 4 2 32" xfId="17617" xr:uid="{3FEEEBBA-EEB9-4FC0-998C-0FC2257516DF}"/>
    <cellStyle name="2x indented GHG Textfiels 3 3 4 2 32 2" xfId="38021" xr:uid="{6F1DD71B-DE87-4ED8-8D20-260E8DA0C7AE}"/>
    <cellStyle name="2x indented GHG Textfiels 3 3 4 2 33" xfId="18003" xr:uid="{176C773A-9EC4-4C76-B331-86C358E8D758}"/>
    <cellStyle name="2x indented GHG Textfiels 3 3 4 2 33 2" xfId="38407" xr:uid="{DE4C0CB7-A522-44A4-ACC9-E61998B6FD2F}"/>
    <cellStyle name="2x indented GHG Textfiels 3 3 4 2 34" xfId="18382" xr:uid="{855BA84E-4C95-4C7E-A5E0-61B59B14F0E2}"/>
    <cellStyle name="2x indented GHG Textfiels 3 3 4 2 34 2" xfId="38786" xr:uid="{F0749EA9-3F83-40FD-BBF1-3956115CC144}"/>
    <cellStyle name="2x indented GHG Textfiels 3 3 4 2 35" xfId="19226" xr:uid="{CE2E394A-ED7C-4A26-AB96-067DD39098E6}"/>
    <cellStyle name="2x indented GHG Textfiels 3 3 4 2 35 2" xfId="39628" xr:uid="{8A578DED-826E-43C6-A909-4327780C45D7}"/>
    <cellStyle name="2x indented GHG Textfiels 3 3 4 2 36" xfId="18936" xr:uid="{8A55348D-CF7C-47DF-B155-2899629043B9}"/>
    <cellStyle name="2x indented GHG Textfiels 3 3 4 2 36 2" xfId="39338" xr:uid="{408CBCF2-4C60-47C8-BBD7-AB5AB82F9FA7}"/>
    <cellStyle name="2x indented GHG Textfiels 3 3 4 2 37" xfId="20064" xr:uid="{79493FCC-5FCC-4249-9FBF-3ABBB560B993}"/>
    <cellStyle name="2x indented GHG Textfiels 3 3 4 2 37 2" xfId="40466" xr:uid="{0AFA18B3-2DFF-4E29-9332-9EA59491D990}"/>
    <cellStyle name="2x indented GHG Textfiels 3 3 4 2 38" xfId="20486" xr:uid="{7C537171-CFB9-433E-A8D7-0C65216D4BE8}"/>
    <cellStyle name="2x indented GHG Textfiels 3 3 4 2 38 2" xfId="40888" xr:uid="{EA150F1D-8196-4750-8981-630F641DA9EA}"/>
    <cellStyle name="2x indented GHG Textfiels 3 3 4 2 39" xfId="18572" xr:uid="{ACB32566-D59A-4642-A032-A9EAA045CE8C}"/>
    <cellStyle name="2x indented GHG Textfiels 3 3 4 2 39 2" xfId="38976" xr:uid="{858494DF-ECB5-469B-8955-C6A9ABF4E764}"/>
    <cellStyle name="2x indented GHG Textfiels 3 3 4 2 4" xfId="1559" xr:uid="{00000000-0005-0000-0000-000065010000}"/>
    <cellStyle name="2x indented GHG Textfiels 3 3 4 2 4 2" xfId="23944" xr:uid="{15BD6080-9F9C-460A-8772-AD81AC77DF0F}"/>
    <cellStyle name="2x indented GHG Textfiels 3 3 4 2 40" xfId="21680" xr:uid="{A188F5A3-792D-4A9B-90E9-127B6DF43E38}"/>
    <cellStyle name="2x indented GHG Textfiels 3 3 4 2 40 2" xfId="42080" xr:uid="{E05499A0-E2C2-4C07-BF41-B0B8808DB553}"/>
    <cellStyle name="2x indented GHG Textfiels 3 3 4 2 41" xfId="22139" xr:uid="{3D11CB8E-85CB-489C-9C0F-5F0682DA8F5D}"/>
    <cellStyle name="2x indented GHG Textfiels 3 3 4 2 41 2" xfId="42539" xr:uid="{B305BEA3-720F-410E-BE2A-6810B15B13E8}"/>
    <cellStyle name="2x indented GHG Textfiels 3 3 4 2 42" xfId="21946" xr:uid="{72C0C0B3-7F9E-4B20-889F-818C37E12016}"/>
    <cellStyle name="2x indented GHG Textfiels 3 3 4 2 42 2" xfId="42346" xr:uid="{3F04C5FA-091B-4997-8103-4865BB96B118}"/>
    <cellStyle name="2x indented GHG Textfiels 3 3 4 2 43" xfId="22596" xr:uid="{C54E4A5A-9868-41F3-B141-27DD05116B98}"/>
    <cellStyle name="2x indented GHG Textfiels 3 3 4 2 43 2" xfId="42996" xr:uid="{E415C210-652D-40F0-85F0-461A55BBCE86}"/>
    <cellStyle name="2x indented GHG Textfiels 3 3 4 2 44" xfId="22613" xr:uid="{15334E6A-833A-40C2-95A8-392E0A7AAF1E}"/>
    <cellStyle name="2x indented GHG Textfiels 3 3 4 2 44 2" xfId="43013" xr:uid="{14CC61B2-A876-44F6-A06D-CA65234E4BDF}"/>
    <cellStyle name="2x indented GHG Textfiels 3 3 4 2 5" xfId="3094" xr:uid="{00000000-0005-0000-0000-000066010000}"/>
    <cellStyle name="2x indented GHG Textfiels 3 3 4 2 5 2" xfId="25460" xr:uid="{5FA3768E-2172-42FA-A554-26A3AE06C0A1}"/>
    <cellStyle name="2x indented GHG Textfiels 3 3 4 2 6" xfId="2572" xr:uid="{00000000-0005-0000-0000-000067010000}"/>
    <cellStyle name="2x indented GHG Textfiels 3 3 4 2 6 2" xfId="24939" xr:uid="{945B0DA4-BD25-4F5A-A957-1A70A1F3647D}"/>
    <cellStyle name="2x indented GHG Textfiels 3 3 4 2 7" xfId="3988" xr:uid="{00000000-0005-0000-0000-000068010000}"/>
    <cellStyle name="2x indented GHG Textfiels 3 3 4 2 7 2" xfId="26351" xr:uid="{929B3E88-5167-4A2B-AAD3-A21FB65D36E9}"/>
    <cellStyle name="2x indented GHG Textfiels 3 3 4 2 8" xfId="3355" xr:uid="{00000000-0005-0000-0000-000069010000}"/>
    <cellStyle name="2x indented GHG Textfiels 3 3 4 2 8 2" xfId="25720" xr:uid="{27694C69-5727-448A-AE82-8BA704FD11D9}"/>
    <cellStyle name="2x indented GHG Textfiels 3 3 4 2 9" xfId="3440" xr:uid="{00000000-0005-0000-0000-00006A010000}"/>
    <cellStyle name="2x indented GHG Textfiels 3 3 4 2 9 2" xfId="25805" xr:uid="{17D1FC57-7BB2-40EE-8D71-4F350E9690B0}"/>
    <cellStyle name="2x indented GHG Textfiels 3 3 4 20" xfId="9684" xr:uid="{62132D61-E9C6-49C3-8ED4-426F6F71DFD4}"/>
    <cellStyle name="2x indented GHG Textfiels 3 3 4 20 2" xfId="31762" xr:uid="{B538E1C7-5191-4EC8-B3ED-96EF5591F3BE}"/>
    <cellStyle name="2x indented GHG Textfiels 3 3 4 21" xfId="10345" xr:uid="{9F5E3224-9A1E-4AD8-81F3-6ACD82AFE808}"/>
    <cellStyle name="2x indented GHG Textfiels 3 3 4 21 2" xfId="32158" xr:uid="{FD12486C-1345-4A88-A9E5-ED4D16AC1E15}"/>
    <cellStyle name="2x indented GHG Textfiels 3 3 4 22" xfId="12318" xr:uid="{93C78B4A-7A52-48BB-AEFA-E1DEC5CFC6BB}"/>
    <cellStyle name="2x indented GHG Textfiels 3 3 4 22 2" xfId="32883" xr:uid="{1C5C38BD-CD35-435A-82B1-6BD06FBB47E8}"/>
    <cellStyle name="2x indented GHG Textfiels 3 3 4 23" xfId="12153" xr:uid="{767388A7-8F4B-4496-A757-BC3E0B7DBDA9}"/>
    <cellStyle name="2x indented GHG Textfiels 3 3 4 23 2" xfId="32718" xr:uid="{FC651065-D161-4823-8E13-AB83C1404AAB}"/>
    <cellStyle name="2x indented GHG Textfiels 3 3 4 24" xfId="12959" xr:uid="{400E3491-9CEE-418F-8D9E-66CABD66E9D5}"/>
    <cellStyle name="2x indented GHG Textfiels 3 3 4 24 2" xfId="33524" xr:uid="{B8E89364-F51B-4BB3-843C-23B528ADAA9E}"/>
    <cellStyle name="2x indented GHG Textfiels 3 3 4 25" xfId="14036" xr:uid="{287FE5C7-25C5-4F18-8610-EB1A9D932AF4}"/>
    <cellStyle name="2x indented GHG Textfiels 3 3 4 25 2" xfId="34600" xr:uid="{BFC7E91C-B0F4-40DB-8218-15836885000D}"/>
    <cellStyle name="2x indented GHG Textfiels 3 3 4 26" xfId="14330" xr:uid="{B5BAAB72-56B8-419A-ADF7-BCF64373D919}"/>
    <cellStyle name="2x indented GHG Textfiels 3 3 4 26 2" xfId="34893" xr:uid="{49BD87F6-DCD5-4B9C-A00C-B42DBB626ECC}"/>
    <cellStyle name="2x indented GHG Textfiels 3 3 4 27" xfId="14816" xr:uid="{4F651CAB-E231-47D4-A19F-CECCF8A0DC27}"/>
    <cellStyle name="2x indented GHG Textfiels 3 3 4 27 2" xfId="35370" xr:uid="{9287065E-44E1-4209-9A47-8846DE9B69FF}"/>
    <cellStyle name="2x indented GHG Textfiels 3 3 4 28" xfId="13666" xr:uid="{60F0558D-A2C5-43B0-A5B5-74E0DA306B1D}"/>
    <cellStyle name="2x indented GHG Textfiels 3 3 4 28 2" xfId="34230" xr:uid="{FFC5CD2D-6109-45EE-9F80-4AD9725441CE}"/>
    <cellStyle name="2x indented GHG Textfiels 3 3 4 29" xfId="15688" xr:uid="{EBDD9090-E35B-4AC7-8952-B8676030DDB8}"/>
    <cellStyle name="2x indented GHG Textfiels 3 3 4 29 2" xfId="36152" xr:uid="{4E77D011-514D-46F6-B4CD-865B94F5124A}"/>
    <cellStyle name="2x indented GHG Textfiels 3 3 4 3" xfId="1299" xr:uid="{00000000-0005-0000-0000-00006B010000}"/>
    <cellStyle name="2x indented GHG Textfiels 3 3 4 3 2" xfId="23736" xr:uid="{D4C75FFF-1454-43AA-965B-67A7586F5A61}"/>
    <cellStyle name="2x indented GHG Textfiels 3 3 4 30" xfId="15762" xr:uid="{B2568EC7-AB94-4200-988A-9CFE2C775576}"/>
    <cellStyle name="2x indented GHG Textfiels 3 3 4 30 2" xfId="36199" xr:uid="{1C2A859B-3398-41D9-8977-40087EC9054C}"/>
    <cellStyle name="2x indented GHG Textfiels 3 3 4 31" xfId="16304" xr:uid="{160A0F33-5409-4F85-88F0-99987999E8C2}"/>
    <cellStyle name="2x indented GHG Textfiels 3 3 4 31 2" xfId="36710" xr:uid="{147B937F-65B3-4CF9-9AE6-CF8904A3A355}"/>
    <cellStyle name="2x indented GHG Textfiels 3 3 4 32" xfId="17045" xr:uid="{96755EFF-1DE5-49EA-8808-E3FD4B1544DF}"/>
    <cellStyle name="2x indented GHG Textfiels 3 3 4 32 2" xfId="37449" xr:uid="{AEA621C6-673F-4B09-A35C-2E23944D7E83}"/>
    <cellStyle name="2x indented GHG Textfiels 3 3 4 33" xfId="17447" xr:uid="{0F860FEC-23EA-4AE0-81D6-9FAB84A5C41B}"/>
    <cellStyle name="2x indented GHG Textfiels 3 3 4 33 2" xfId="37851" xr:uid="{4D7CA4C5-CE68-448B-BFA7-BB204C7A85CD}"/>
    <cellStyle name="2x indented GHG Textfiels 3 3 4 34" xfId="17796" xr:uid="{7333EBBC-E150-483D-BEA0-C2BCCAB15554}"/>
    <cellStyle name="2x indented GHG Textfiels 3 3 4 34 2" xfId="38200" xr:uid="{A7EEA2A4-D8AA-4BF8-97C0-4D25517F4DD1}"/>
    <cellStyle name="2x indented GHG Textfiels 3 3 4 35" xfId="18168" xr:uid="{F8519C34-D919-40E1-A8AE-65C2FF0A14A4}"/>
    <cellStyle name="2x indented GHG Textfiels 3 3 4 35 2" xfId="38572" xr:uid="{258E1FFD-C523-4A53-A749-FC85071BB9CE}"/>
    <cellStyle name="2x indented GHG Textfiels 3 3 4 36" xfId="19011" xr:uid="{5D741F49-CD99-4E22-BDFC-1EF9DA333571}"/>
    <cellStyle name="2x indented GHG Textfiels 3 3 4 36 2" xfId="39413" xr:uid="{8F732C29-B681-4206-A2CE-D60E269010E3}"/>
    <cellStyle name="2x indented GHG Textfiels 3 3 4 37" xfId="18665" xr:uid="{00DA947D-6DB2-4B37-96EE-DE43636EA11E}"/>
    <cellStyle name="2x indented GHG Textfiels 3 3 4 37 2" xfId="39067" xr:uid="{94E214F6-ECA8-45D3-B413-39D9A4E1F184}"/>
    <cellStyle name="2x indented GHG Textfiels 3 3 4 38" xfId="19849" xr:uid="{192ABFFE-563D-48EB-8A72-71909793009F}"/>
    <cellStyle name="2x indented GHG Textfiels 3 3 4 38 2" xfId="40251" xr:uid="{589F4A78-31B3-4F28-8370-58A8AB92B285}"/>
    <cellStyle name="2x indented GHG Textfiels 3 3 4 39" xfId="20273" xr:uid="{0C2668BE-F82C-43B9-A6ED-E88540BF1119}"/>
    <cellStyle name="2x indented GHG Textfiels 3 3 4 39 2" xfId="40675" xr:uid="{C12D2E31-53B9-42C6-ACF1-3A6E59A67659}"/>
    <cellStyle name="2x indented GHG Textfiels 3 3 4 4" xfId="1758" xr:uid="{00000000-0005-0000-0000-00006C010000}"/>
    <cellStyle name="2x indented GHG Textfiels 3 3 4 4 2" xfId="24141" xr:uid="{C156E8E1-25C5-44BB-894B-2574D7DDFA59}"/>
    <cellStyle name="2x indented GHG Textfiels 3 3 4 40" xfId="20698" xr:uid="{90E39223-A741-44EF-9CE3-E7DFA03A3BF5}"/>
    <cellStyle name="2x indented GHG Textfiels 3 3 4 40 2" xfId="41100" xr:uid="{1F0FB645-403E-4F43-8993-5680D138143A}"/>
    <cellStyle name="2x indented GHG Textfiels 3 3 4 41" xfId="21468" xr:uid="{8D284BF7-079F-4EF2-A847-2C6B8F8710B9}"/>
    <cellStyle name="2x indented GHG Textfiels 3 3 4 41 2" xfId="41868" xr:uid="{33795A55-4B56-4CD9-8E64-99097CFDFA71}"/>
    <cellStyle name="2x indented GHG Textfiels 3 3 4 42" xfId="21890" xr:uid="{55B11DD3-53CF-465F-9F72-D109CBD3DE90}"/>
    <cellStyle name="2x indented GHG Textfiels 3 3 4 42 2" xfId="42290" xr:uid="{4F181895-4833-4B76-92EF-D4E563C5184E}"/>
    <cellStyle name="2x indented GHG Textfiels 3 3 4 43" xfId="22697" xr:uid="{CD85C63C-392F-4EB0-9B4E-CE662859121B}"/>
    <cellStyle name="2x indented GHG Textfiels 3 3 4 43 2" xfId="43097" xr:uid="{E771EED0-08C9-4175-8C0A-9F1ADC6236FD}"/>
    <cellStyle name="2x indented GHG Textfiels 3 3 4 44" xfId="22995" xr:uid="{FD28844C-9E29-4E2F-AA0A-6CBABCF54305}"/>
    <cellStyle name="2x indented GHG Textfiels 3 3 4 44 2" xfId="43395" xr:uid="{56F0F215-83D4-49EC-8969-371D98B5749B}"/>
    <cellStyle name="2x indented GHG Textfiels 3 3 4 45" xfId="23239" xr:uid="{C43D59B7-3F83-4F14-9FC4-8937782866F2}"/>
    <cellStyle name="2x indented GHG Textfiels 3 3 4 45 2" xfId="43639" xr:uid="{9B6321CE-3968-475E-B8DD-BAC742B34FE7}"/>
    <cellStyle name="2x indented GHG Textfiels 3 3 4 5" xfId="2278" xr:uid="{00000000-0005-0000-0000-00006D010000}"/>
    <cellStyle name="2x indented GHG Textfiels 3 3 4 5 2" xfId="24653" xr:uid="{F6D30681-2A2A-406A-AAAE-403A8720C153}"/>
    <cellStyle name="2x indented GHG Textfiels 3 3 4 6" xfId="2879" xr:uid="{00000000-0005-0000-0000-00006E010000}"/>
    <cellStyle name="2x indented GHG Textfiels 3 3 4 6 2" xfId="25245" xr:uid="{5A445314-A904-49E6-8F36-1193D220383B}"/>
    <cellStyle name="2x indented GHG Textfiels 3 3 4 7" xfId="3576" xr:uid="{00000000-0005-0000-0000-00006F010000}"/>
    <cellStyle name="2x indented GHG Textfiels 3 3 4 7 2" xfId="25940" xr:uid="{762D1E60-2F07-4F6A-8300-51DABB6766B4}"/>
    <cellStyle name="2x indented GHG Textfiels 3 3 4 8" xfId="3777" xr:uid="{00000000-0005-0000-0000-000070010000}"/>
    <cellStyle name="2x indented GHG Textfiels 3 3 4 8 2" xfId="26140" xr:uid="{68C62851-09E2-400A-A53D-244388F58B63}"/>
    <cellStyle name="2x indented GHG Textfiels 3 3 4 9" xfId="4385" xr:uid="{00000000-0005-0000-0000-000071010000}"/>
    <cellStyle name="2x indented GHG Textfiels 3 3 4 9 2" xfId="26740" xr:uid="{2E67ED0E-ECFA-4768-B831-CFE866C4653C}"/>
    <cellStyle name="2x indented GHG Textfiels 3 3 40" xfId="19446" xr:uid="{F6A76EDC-B46B-45F3-9FC8-0F51242D7D9A}"/>
    <cellStyle name="2x indented GHG Textfiels 3 3 40 2" xfId="39848" xr:uid="{AF2DD0DF-63C3-4468-B5C3-3763297C660D}"/>
    <cellStyle name="2x indented GHG Textfiels 3 3 41" xfId="18646" xr:uid="{54A3C135-A4A3-4895-96EC-8E319387D0C1}"/>
    <cellStyle name="2x indented GHG Textfiels 3 3 41 2" xfId="39050" xr:uid="{EAC1160E-EB54-4496-8E73-35143290C8EB}"/>
    <cellStyle name="2x indented GHG Textfiels 3 3 42" xfId="18703" xr:uid="{2A9EF543-BAFF-4229-AF4D-686D43CAF19D}"/>
    <cellStyle name="2x indented GHG Textfiels 3 3 42 2" xfId="39105" xr:uid="{DD6FA23B-6A58-4A36-8F84-F381FF504C64}"/>
    <cellStyle name="2x indented GHG Textfiels 3 3 43" xfId="21293" xr:uid="{BA95B966-A368-43C1-94D1-14B4F7EEC5EF}"/>
    <cellStyle name="2x indented GHG Textfiels 3 3 43 2" xfId="41693" xr:uid="{C450977E-B732-4D74-84BA-AA74A3F123BE}"/>
    <cellStyle name="2x indented GHG Textfiels 3 3 44" xfId="21826" xr:uid="{FAADBAF7-8838-4334-8A22-9826118A7E2F}"/>
    <cellStyle name="2x indented GHG Textfiels 3 3 44 2" xfId="42226" xr:uid="{2A0B34BA-0F5C-437A-91EF-8F5E0BB28CA7}"/>
    <cellStyle name="2x indented GHG Textfiels 3 3 45" xfId="22705" xr:uid="{1F1E016A-2909-49AF-AFEB-594E5CA35C55}"/>
    <cellStyle name="2x indented GHG Textfiels 3 3 45 2" xfId="43105" xr:uid="{9D231D3A-C22E-41C3-8E29-5EFDCA7CE167}"/>
    <cellStyle name="2x indented GHG Textfiels 3 3 46" xfId="22858" xr:uid="{17D25E84-DD53-4CC6-A5B3-053C64372EF4}"/>
    <cellStyle name="2x indented GHG Textfiels 3 3 46 2" xfId="43258" xr:uid="{1ABAA513-FC84-43B5-B7D7-0807B6861235}"/>
    <cellStyle name="2x indented GHG Textfiels 3 3 47" xfId="23146" xr:uid="{7C383859-3C22-47EE-B5F5-2DB7E93B3FE4}"/>
    <cellStyle name="2x indented GHG Textfiels 3 3 47 2" xfId="43546" xr:uid="{8F3E7ABE-A5A5-495B-998F-D7CE4BDAED07}"/>
    <cellStyle name="2x indented GHG Textfiels 3 3 5" xfId="1211" xr:uid="{00000000-0005-0000-0000-000072010000}"/>
    <cellStyle name="2x indented GHG Textfiels 3 3 5 2" xfId="23648" xr:uid="{1B59F351-8533-4ABC-818C-0B0B6A2F2AC9}"/>
    <cellStyle name="2x indented GHG Textfiels 3 3 6" xfId="1651" xr:uid="{00000000-0005-0000-0000-000073010000}"/>
    <cellStyle name="2x indented GHG Textfiels 3 3 6 2" xfId="24035" xr:uid="{8D4F5807-DAF6-43F0-87F7-2A77BEF0237F}"/>
    <cellStyle name="2x indented GHG Textfiels 3 3 7" xfId="2186" xr:uid="{00000000-0005-0000-0000-000074010000}"/>
    <cellStyle name="2x indented GHG Textfiels 3 3 7 2" xfId="24565" xr:uid="{87768DDB-E8E4-4208-8A52-66E823502001}"/>
    <cellStyle name="2x indented GHG Textfiels 3 3 8" xfId="2706" xr:uid="{00000000-0005-0000-0000-000075010000}"/>
    <cellStyle name="2x indented GHG Textfiels 3 3 8 2" xfId="25072" xr:uid="{1A7C6649-0FB1-4B81-9BC3-05408F6743F5}"/>
    <cellStyle name="2x indented GHG Textfiels 3 3 9" xfId="3408" xr:uid="{00000000-0005-0000-0000-000076010000}"/>
    <cellStyle name="2x indented GHG Textfiels 3 3 9 2" xfId="25773" xr:uid="{735EEF57-3BF9-440A-829D-84D05426A0EE}"/>
    <cellStyle name="2x indented GHG Textfiels 3 4" xfId="5698" xr:uid="{00000000-0005-0000-0000-000077010000}"/>
    <cellStyle name="40 % - Akzent1" xfId="6445" hidden="1" xr:uid="{00000000-0005-0000-0000-00008E010000}"/>
    <cellStyle name="40 % - Akzent1" xfId="7125" hidden="1" xr:uid="{00000000-0005-0000-0000-000093010000}"/>
    <cellStyle name="40 % - Akzent1" xfId="7031" hidden="1" xr:uid="{00000000-0005-0000-0000-000094010000}"/>
    <cellStyle name="40 % - Akzent1" xfId="7189" hidden="1" xr:uid="{00000000-0005-0000-0000-000095010000}"/>
    <cellStyle name="40 % - Akzent1" xfId="6096" hidden="1" xr:uid="{00000000-0005-0000-0000-000092010000}"/>
    <cellStyle name="40 % - Akzent1" xfId="3539" hidden="1" xr:uid="{00000000-0005-0000-0000-000082010000}"/>
    <cellStyle name="40 % - Akzent1" xfId="4205" hidden="1" xr:uid="{00000000-0005-0000-0000-000087010000}"/>
    <cellStyle name="40 % - Akzent1" xfId="4435" hidden="1" xr:uid="{00000000-0005-0000-0000-000083010000}"/>
    <cellStyle name="40 % - Akzent1" xfId="4257" hidden="1" xr:uid="{00000000-0005-0000-0000-000084010000}"/>
    <cellStyle name="40 % - Akzent1" xfId="83" hidden="1" xr:uid="{00000000-0005-0000-0000-000078010000}"/>
    <cellStyle name="40 % - Akzent1" xfId="6135" hidden="1" xr:uid="{00000000-0005-0000-0000-00008B010000}"/>
    <cellStyle name="40 % - Akzent1" xfId="6433" hidden="1" xr:uid="{00000000-0005-0000-0000-00008C010000}"/>
    <cellStyle name="40 % - Akzent1" xfId="5845" hidden="1" xr:uid="{00000000-0005-0000-0000-00008D010000}"/>
    <cellStyle name="40 % - Akzent1" xfId="5394" hidden="1" xr:uid="{00000000-0005-0000-0000-000089010000}"/>
    <cellStyle name="40 % - Akzent1" xfId="5658" hidden="1" xr:uid="{00000000-0005-0000-0000-00008A010000}"/>
    <cellStyle name="40 % - Akzent1" xfId="6085" hidden="1" xr:uid="{00000000-0005-0000-0000-000091010000}"/>
    <cellStyle name="40 % - Akzent1" xfId="2311" hidden="1" xr:uid="{00000000-0005-0000-0000-00007D010000}"/>
    <cellStyle name="40 % - Akzent1" xfId="2836" hidden="1" xr:uid="{00000000-0005-0000-0000-00007F010000}"/>
    <cellStyle name="40 % - Akzent1" xfId="3634" hidden="1" xr:uid="{00000000-0005-0000-0000-000080010000}"/>
    <cellStyle name="40 % - Akzent1" xfId="5739" hidden="1" xr:uid="{00000000-0005-0000-0000-00008F010000}"/>
    <cellStyle name="40 % - Akzent1" xfId="5909" hidden="1" xr:uid="{00000000-0005-0000-0000-000090010000}"/>
    <cellStyle name="40 % - Akzent1" xfId="2420" hidden="1" xr:uid="{00000000-0005-0000-0000-00007E010000}"/>
    <cellStyle name="40 % - Akzent1" xfId="7199" hidden="1" xr:uid="{00000000-0005-0000-0000-000096010000}"/>
    <cellStyle name="40 % - Akzent1" xfId="4708" hidden="1" xr:uid="{00000000-0005-0000-0000-000085010000}"/>
    <cellStyle name="40 % - Akzent1" xfId="3343" hidden="1" xr:uid="{00000000-0005-0000-0000-000086010000}"/>
    <cellStyle name="40 % - Akzent1" xfId="3506" hidden="1" xr:uid="{00000000-0005-0000-0000-000081010000}"/>
    <cellStyle name="40 % - Akzent1" xfId="1460" hidden="1" xr:uid="{00000000-0005-0000-0000-00007B010000}"/>
    <cellStyle name="40 % - Akzent1" xfId="1726" hidden="1" xr:uid="{00000000-0005-0000-0000-00007C010000}"/>
    <cellStyle name="40 % - Akzent1" xfId="953" hidden="1" xr:uid="{00000000-0005-0000-0000-000079010000}"/>
    <cellStyle name="40 % - Akzent1" xfId="1332" hidden="1" xr:uid="{00000000-0005-0000-0000-00007A010000}"/>
    <cellStyle name="40 % - Akzent1" xfId="5541" hidden="1" xr:uid="{00000000-0005-0000-0000-000088010000}"/>
    <cellStyle name="40 % - Akzent1" xfId="7657" hidden="1" xr:uid="{E8914C83-24EF-4346-91AC-EA0DA6C4E682}"/>
    <cellStyle name="40 % - Akzent1" xfId="7751" hidden="1" xr:uid="{4AB562C5-F142-4DA0-B4FF-BE7C06BC6D51}"/>
    <cellStyle name="40 % - Akzent1" xfId="7686" hidden="1" xr:uid="{68F3CDF9-89B1-4576-B602-E8C7E6EC6F41}"/>
    <cellStyle name="40 % - Akzent1" xfId="8678" hidden="1" xr:uid="{A055DF6F-D2D5-47D3-9289-755F178D19DA}"/>
    <cellStyle name="40 % - Akzent1" xfId="9118" hidden="1" xr:uid="{431AC4AE-362B-48C5-9C0B-9BD6BB40E0A4}"/>
    <cellStyle name="40 % - Akzent1" xfId="9964" hidden="1" xr:uid="{8DE3231E-DD15-4F07-967C-6ED963C09849}"/>
    <cellStyle name="40 % - Akzent1" xfId="9861" hidden="1" xr:uid="{A89D2FB3-3E4C-4B76-9701-5F59E933A65D}"/>
    <cellStyle name="40 % - Akzent1" xfId="10256" hidden="1" xr:uid="{F6504BE2-D0C0-4BD5-995E-25EAAC90E826}"/>
    <cellStyle name="40 % - Akzent1" xfId="11836" hidden="1" xr:uid="{F165B4B0-14C5-440F-BD37-94CCB7508EDE}"/>
    <cellStyle name="40 % - Akzent1" xfId="12283" hidden="1" xr:uid="{1ABCBB3F-E341-48FB-98C8-071BF44D9C33}"/>
    <cellStyle name="40 % - Akzent1" xfId="11944" hidden="1" xr:uid="{5B4785D7-6E6D-49F4-85E4-2BFCFF80F9D9}"/>
    <cellStyle name="40 % - Akzent1" xfId="12010" hidden="1" xr:uid="{9CB7D696-C639-4736-8042-8D1551816568}"/>
    <cellStyle name="40 % - Akzent1" xfId="11903" hidden="1" xr:uid="{C5FE6965-956C-46CB-96B6-38136CB7FF7F}"/>
    <cellStyle name="40 % - Akzent1" xfId="12822" hidden="1" xr:uid="{5F625521-EFA3-4995-A767-C8772EB1CA07}"/>
    <cellStyle name="40 % - Akzent1" xfId="13591" hidden="1" xr:uid="{5B23514B-C82C-4775-B64D-91FFD2659C66}"/>
    <cellStyle name="40 % - Akzent1" xfId="13414" hidden="1" xr:uid="{A7A88BE4-3BB3-45B3-8B79-046E81E2337E}"/>
    <cellStyle name="40 % - Akzent1" xfId="14044" hidden="1" xr:uid="{0A25EE7B-7EFF-4809-B85F-495505217152}"/>
    <cellStyle name="40 % - Akzent1" xfId="13263" hidden="1" xr:uid="{DBEBBF00-B319-4ECD-BF3A-F7798C54D414}"/>
    <cellStyle name="40 % - Akzent1" xfId="13924" hidden="1" xr:uid="{C4BAEFD7-5F37-4B45-AAC1-EEB2DE9B9484}"/>
    <cellStyle name="40 % - Akzent1" xfId="13656" hidden="1" xr:uid="{E8ADACA9-FD11-403A-B6E2-D781661EB3E0}"/>
    <cellStyle name="40 % - Akzent1" xfId="12962" hidden="1" xr:uid="{19E3B5AB-BFDD-4043-AF19-74A6508643B4}"/>
    <cellStyle name="40 % - Akzent1" xfId="14331" hidden="1" xr:uid="{A7F45431-AE69-4DB8-A80C-19213A9794B9}"/>
    <cellStyle name="40 % - Akzent1" xfId="14440" hidden="1" xr:uid="{DA88C551-787F-468A-BD28-CB108F7A8084}"/>
    <cellStyle name="40 % - Akzent1" xfId="13229" hidden="1" xr:uid="{85696A26-EE09-4427-A67D-0316F29CD6D6}"/>
    <cellStyle name="40 % - Akzent1" xfId="14743" hidden="1" xr:uid="{16A7D5EC-2236-46ED-B066-690284115DF1}"/>
    <cellStyle name="40 % - Akzent1" xfId="14652" hidden="1" xr:uid="{E3E52004-DC68-4048-A66A-0A254CA8B12C}"/>
    <cellStyle name="40 % - Akzent1" xfId="15244" hidden="1" xr:uid="{5E01E162-7385-4F9F-823C-99F66D69AA37}"/>
    <cellStyle name="40 % - Akzent1" xfId="14216" hidden="1" xr:uid="{52CA2590-E7E7-46FC-ADE8-3D930EE1A79A}"/>
    <cellStyle name="40 % - Akzent1" xfId="15591" hidden="1" xr:uid="{9F957831-48AD-4FB9-A0C8-BB27F695B4BD}"/>
    <cellStyle name="40 % - Akzent1" xfId="15804" hidden="1" xr:uid="{EA8210AD-D50F-45A9-B853-050C38AA44E3}"/>
    <cellStyle name="40 % - Akzent1" xfId="16186" hidden="1" xr:uid="{FAED58D3-4F96-4C0A-8A65-9755C6D14AA7}"/>
    <cellStyle name="40 % - Akzent1" xfId="16274" hidden="1" xr:uid="{23B2159C-B13A-40DE-81C4-2CE5D5FD11DA}"/>
    <cellStyle name="40 % - Akzent1" xfId="16698" hidden="1" xr:uid="{0E037E52-DA20-4A59-BA66-3B40E4C9C0E0}"/>
    <cellStyle name="40 % - Akzent1" xfId="17005" hidden="1" xr:uid="{9A448122-0508-43EB-B10F-7E05B9041E0C}"/>
    <cellStyle name="40 % - Akzent1" xfId="17675" hidden="1" xr:uid="{B497FAD1-036B-4630-987D-112A87C2BE5C}"/>
    <cellStyle name="40 % - Akzent1" xfId="17592" hidden="1" xr:uid="{3D016F3C-AFED-4A67-A183-E88A79F21BA1}"/>
    <cellStyle name="40 % - Akzent1" xfId="17681" hidden="1" xr:uid="{D592967F-076F-4247-8E7A-86EC215ADA8E}"/>
    <cellStyle name="40 % - Akzent1" xfId="17568" hidden="1" xr:uid="{1BF7850F-E7B1-4284-9410-528071C74F0A}"/>
    <cellStyle name="40 % - Akzent1" xfId="16928" hidden="1" xr:uid="{6DC63E7E-9F2C-4EE0-86FE-52D34A9124BC}"/>
    <cellStyle name="40 % - Akzent1" xfId="18579" hidden="1" xr:uid="{48C59892-79B1-4851-8526-B3AF1E08315C}"/>
    <cellStyle name="40 % - Akzent1" xfId="18968" hidden="1" xr:uid="{2394695B-6594-4ECC-8880-29159014FE3E}"/>
    <cellStyle name="40 % - Akzent1" xfId="19698" hidden="1" xr:uid="{C5AE969D-10E3-47E7-8F1F-9126034E10EA}"/>
    <cellStyle name="40 % - Akzent1" xfId="19607" hidden="1" xr:uid="{93D3662E-B0E8-418B-8D69-D1998E41F28B}"/>
    <cellStyle name="40 % - Akzent1" xfId="19605" hidden="1" xr:uid="{D1F4A109-EE7B-4BF4-A135-69B4DBA37E47}"/>
    <cellStyle name="40 % - Akzent1" xfId="19806" hidden="1" xr:uid="{9CAA13BE-4576-42C1-A0B5-1E12FF1957CA}"/>
    <cellStyle name="40 % - Akzent1" xfId="19557" hidden="1" xr:uid="{2E67E751-FEE4-4E57-92E2-4E05077C240D}"/>
    <cellStyle name="40 % - Akzent1" xfId="20838" hidden="1" xr:uid="{965AE7B9-E8BC-4209-8A0C-F0939F04ED93}"/>
    <cellStyle name="40 % - Akzent1" xfId="20769" hidden="1" xr:uid="{C5704B9B-6B58-4DB3-B2EF-0B4839E872C0}"/>
    <cellStyle name="40 % - Akzent1" xfId="20845" hidden="1" xr:uid="{50631327-9667-43B1-8DB3-BA03A38AB918}"/>
    <cellStyle name="40 % - Akzent1" xfId="19456" hidden="1" xr:uid="{F1786EE1-C057-43AE-A202-D69F1A0F1223}"/>
    <cellStyle name="40 % - Akzent1" xfId="20902" hidden="1" xr:uid="{F3678E9C-E773-411C-B79E-B6A4D0C8BC58}"/>
    <cellStyle name="40 % - Akzent1" xfId="19611" hidden="1" xr:uid="{CBDAA2B0-2383-447D-9070-03544EB952FF}"/>
    <cellStyle name="40 % - Akzent1" xfId="21012" hidden="1" xr:uid="{D3C46BE8-06C9-44FF-8122-AB1CB6499498}"/>
    <cellStyle name="40 % - Akzent1" xfId="21424" hidden="1" xr:uid="{193D85FB-2082-4DFC-9EC4-B42F0B6462B6}"/>
    <cellStyle name="40 % - Akzent1" xfId="22215" hidden="1" xr:uid="{E21DCB64-882D-4743-96F2-7E0192E4FCA3}"/>
    <cellStyle name="40 % - Akzent1" xfId="22103" hidden="1" xr:uid="{385F8960-DC36-4446-991B-4C09960714BC}"/>
    <cellStyle name="40 % - Akzent1" xfId="22226" hidden="1" xr:uid="{093BB0E7-CABA-4C5D-A106-CB3008131E7F}"/>
    <cellStyle name="40 % - Akzent1" xfId="22070" hidden="1" xr:uid="{804102E9-18AE-4264-86CA-ED73018C5171}"/>
    <cellStyle name="40 % - Akzent1" xfId="22694" hidden="1" xr:uid="{2F565A35-1D1A-4667-A9BF-7260270B0080}"/>
    <cellStyle name="40 % - Akzent1" xfId="21953" hidden="1" xr:uid="{1747DAA9-C0C7-43FE-BCD0-D0B7C52130B6}"/>
    <cellStyle name="40 % - Akzent1" xfId="23038" hidden="1" xr:uid="{056C1BFD-C316-494A-9E2A-E317FBB232FC}"/>
    <cellStyle name="40 % - Akzent1" xfId="22823" hidden="1" xr:uid="{55CECB66-629C-42E4-9C83-D0F8A5FAE02E}"/>
    <cellStyle name="40 % - Akzent1" xfId="23272" hidden="1" xr:uid="{21D8B51D-E8C8-4BC3-94BE-B55F4F0BA7C2}"/>
    <cellStyle name="40 % - Akzent1" xfId="22958" hidden="1" xr:uid="{F7075801-7357-4D19-90F8-D9B1257E12C3}"/>
    <cellStyle name="40 % - Akzent1" xfId="28742" hidden="1" xr:uid="{52334B2D-DDB8-449F-99CA-83B09CA21304}"/>
    <cellStyle name="40 % - Akzent1" xfId="29422" hidden="1" xr:uid="{EB00E853-B786-4766-8E81-AA350EFA5FB3}"/>
    <cellStyle name="40 % - Akzent1" xfId="29328" hidden="1" xr:uid="{7DCCB99E-5969-4F75-951B-BC5C9728362B}"/>
    <cellStyle name="40 % - Akzent1" xfId="29486" hidden="1" xr:uid="{AC70ECB7-74FA-4EAD-BFEF-6BCDD6DD521A}"/>
    <cellStyle name="40 % - Akzent1" xfId="28393" hidden="1" xr:uid="{9F0513C5-59F8-4626-9D4B-36DE9A2E526A}"/>
    <cellStyle name="40 % - Akzent1" xfId="25904" hidden="1" xr:uid="{7E702B4B-3F08-4AAE-9829-BC209E198E73}"/>
    <cellStyle name="40 % - Akzent1" xfId="26565" hidden="1" xr:uid="{49859643-C02D-40FA-AEA3-73C2D0527077}"/>
    <cellStyle name="40 % - Akzent1" xfId="26788" hidden="1" xr:uid="{E1825606-7306-4311-82D1-515C554E1CB1}"/>
    <cellStyle name="40 % - Akzent1" xfId="26614" hidden="1" xr:uid="{CDE1FCC9-0AEF-4445-908B-567004431FD5}"/>
    <cellStyle name="40 % - Akzent1" xfId="23335" hidden="1" xr:uid="{C943400A-6AC3-491B-A44E-E1930349578D}"/>
    <cellStyle name="40 % - Akzent1" xfId="28432" hidden="1" xr:uid="{4865540F-C5BE-47F1-AB4C-AEB2AACEE0C5}"/>
    <cellStyle name="40 % - Akzent1" xfId="28730" hidden="1" xr:uid="{5B5C76BB-7695-4EA6-BF7D-00418752B314}"/>
    <cellStyle name="40 % - Akzent1" xfId="28159" hidden="1" xr:uid="{27510B31-071B-4C58-A5AB-5EE62C223146}"/>
    <cellStyle name="40 % - Akzent1" xfId="27747" hidden="1" xr:uid="{A75B50E8-C3FB-4266-890E-90B720D90C49}"/>
    <cellStyle name="40 % - Akzent1" xfId="27991" hidden="1" xr:uid="{EE99F704-6755-475F-A027-E5FADE14E187}"/>
    <cellStyle name="40 % - Akzent1" xfId="28382" hidden="1" xr:uid="{91D67E47-5CAA-47BB-BEE5-C7049B4A9C5A}"/>
    <cellStyle name="40 % - Akzent1" xfId="24686" hidden="1" xr:uid="{A1F137FC-C2FA-4F65-BECD-C3273D84D2B4}"/>
    <cellStyle name="40 % - Akzent1" xfId="25202" hidden="1" xr:uid="{891E7B23-F7C7-4115-9EF0-8BFAB688AC70}"/>
    <cellStyle name="40 % - Akzent1" xfId="25997" hidden="1" xr:uid="{984DA7CD-2099-482C-96F7-A9F99E6CD537}"/>
    <cellStyle name="40 % - Akzent1" xfId="28058" hidden="1" xr:uid="{459A37BF-795A-4445-915F-5872EF3C568B}"/>
    <cellStyle name="40 % - Akzent1" xfId="28223" hidden="1" xr:uid="{B0190376-8C16-4525-B71C-F027ABBECB91}"/>
    <cellStyle name="40 % - Akzent1" xfId="24787" hidden="1" xr:uid="{795986EE-AD80-4537-BB2A-B3815297BABF}"/>
    <cellStyle name="40 % - Akzent1" xfId="29496" hidden="1" xr:uid="{661A3FE3-D531-4EEA-ADB3-3A04E6464282}"/>
    <cellStyle name="40 % - Akzent1" xfId="27061" hidden="1" xr:uid="{5E6E16AB-6582-46B1-A70A-707A34CEFDE3}"/>
    <cellStyle name="40 % - Akzent1" xfId="25709" hidden="1" xr:uid="{A5A7AE1E-29E3-4ACD-BD06-089AC944E12A}"/>
    <cellStyle name="40 % - Akzent1" xfId="25871" hidden="1" xr:uid="{00F6C3EC-77CC-4253-A170-385853EAB5E6}"/>
    <cellStyle name="40 % - Akzent1" xfId="23848" hidden="1" xr:uid="{F9AACC6F-0ED8-4878-803D-E606D4C2120A}"/>
    <cellStyle name="40 % - Akzent1" xfId="24110" hidden="1" xr:uid="{242EA74A-817E-4AF0-839D-D829A7AB839C}"/>
    <cellStyle name="40 % - Akzent1" xfId="23390" hidden="1" xr:uid="{162D2951-2098-4EBC-AC13-AB7A0E0894A7}"/>
    <cellStyle name="40 % - Akzent1" xfId="23769" hidden="1" xr:uid="{02B8E98C-DA9E-4076-94CB-3C1168F67128}"/>
    <cellStyle name="40 % - Akzent1" xfId="27894" hidden="1" xr:uid="{9E5309EA-D9EC-4A08-91A7-562301D35293}"/>
    <cellStyle name="40 % - Akzent1" xfId="29945" hidden="1" xr:uid="{34DD466F-7C98-4626-ABD3-7D8723143116}"/>
    <cellStyle name="40 % - Akzent1" xfId="30037" hidden="1" xr:uid="{5F81C716-814D-4F6B-8443-C21F2C87A431}"/>
    <cellStyle name="40 % - Akzent1" xfId="29972" hidden="1" xr:uid="{9A11DA10-8A18-45EC-989A-505CF7D7A955}"/>
    <cellStyle name="40 % - Akzent1" xfId="30934" hidden="1" xr:uid="{62E199E2-B3BB-486D-81BF-17236BD4D431}"/>
    <cellStyle name="40 % - Akzent1" xfId="31263" hidden="1" xr:uid="{E982BCF9-241B-4D68-8AA7-D6F1E83B970B}"/>
    <cellStyle name="40 % - Akzent1" xfId="31979" hidden="1" xr:uid="{30ACFBA4-644E-43D5-9D77-0442519CBF50}"/>
    <cellStyle name="40 % - Akzent1" xfId="31901" hidden="1" xr:uid="{C532A02B-2782-4A47-9FA3-3D9DA475E6BA}"/>
    <cellStyle name="40 % - Akzent1" xfId="32117" hidden="1" xr:uid="{FEA4B111-10CE-4D1A-8154-62A4A6C07A5E}"/>
    <cellStyle name="40 % - Akzent1" xfId="32403" hidden="1" xr:uid="{4CC14945-9031-4F1D-AA4C-DA76C3FC0E0D}"/>
    <cellStyle name="40 % - Akzent1" xfId="32848" hidden="1" xr:uid="{0325A381-B3DD-479E-9ED8-3FE758CE9D5B}"/>
    <cellStyle name="40 % - Akzent1" xfId="32509" hidden="1" xr:uid="{331E5895-BCCC-49A3-A723-FBBDFE6D9B92}"/>
    <cellStyle name="40 % - Akzent1" xfId="32575" hidden="1" xr:uid="{E04B6EB1-49C4-4192-A67F-3FE61A30EA37}"/>
    <cellStyle name="40 % - Akzent1" xfId="32470" hidden="1" xr:uid="{ED14CF08-C503-4FC5-974F-9E12E72CBDD3}"/>
    <cellStyle name="40 % - Akzent1" xfId="33387" hidden="1" xr:uid="{DED3509A-65F0-4DC1-BEB5-BF30DE5E58D5}"/>
    <cellStyle name="40 % - Akzent1" xfId="34155" hidden="1" xr:uid="{5A36C86A-1F40-4D83-A0C2-5B4754F45CBE}"/>
    <cellStyle name="40 % - Akzent1" xfId="33978" hidden="1" xr:uid="{08B188CE-F05A-4D92-BBA0-332492939D01}"/>
    <cellStyle name="40 % - Akzent1" xfId="34608" hidden="1" xr:uid="{54FC55D4-668C-426A-8579-79DCDED4C88C}"/>
    <cellStyle name="40 % - Akzent1" xfId="33827" hidden="1" xr:uid="{44904D85-DD5E-44BD-9F91-EFA674B71E1D}"/>
    <cellStyle name="40 % - Akzent1" xfId="34488" hidden="1" xr:uid="{4A50FCB1-E404-4E13-8D26-EC19B8305238}"/>
    <cellStyle name="40 % - Akzent1" xfId="34220" hidden="1" xr:uid="{B53AE53E-FFC6-4F7F-BF28-7353437E9F0D}"/>
    <cellStyle name="40 % - Akzent1" xfId="33527" hidden="1" xr:uid="{D1203CDB-233C-4B57-8C1B-737B3A6F13AD}"/>
    <cellStyle name="40 % - Akzent1" xfId="34894" hidden="1" xr:uid="{70B6F72B-05D6-484C-AF19-3994A896EE7E}"/>
    <cellStyle name="40 % - Akzent1" xfId="35002" hidden="1" xr:uid="{AE3C5198-829F-4F37-BAF5-D826CE69FF03}"/>
    <cellStyle name="40 % - Akzent1" xfId="33793" hidden="1" xr:uid="{61F2FEB9-EF51-4D8C-AAED-045EF07B9838}"/>
    <cellStyle name="40 % - Akzent1" xfId="35299" hidden="1" xr:uid="{B6B4D86C-76A0-40FC-B91C-818E7D18AF92}"/>
    <cellStyle name="40 % - Akzent1" xfId="35211" hidden="1" xr:uid="{1D0DEC2C-4957-4DCD-B8A0-49A83C1C59D4}"/>
    <cellStyle name="40 % - Akzent1" xfId="35784" hidden="1" xr:uid="{4D8C37BE-B8D5-4F5A-AFAB-AE6EFD00AC30}"/>
    <cellStyle name="40 % - Akzent1" xfId="34779" hidden="1" xr:uid="{D2B5F7C8-4859-4CB4-B919-D6930D9566C3}"/>
    <cellStyle name="40 % - Akzent1" xfId="36089" hidden="1" xr:uid="{A3E9A9B0-37D3-4718-BB03-94B541017709}"/>
    <cellStyle name="40 % - Akzent1" xfId="36220" hidden="1" xr:uid="{7DF06E98-5420-4DCF-A33F-1498BA60E697}"/>
    <cellStyle name="40 % - Akzent1" xfId="36594" hidden="1" xr:uid="{E5D6D154-09C2-41D8-8B82-1865F73255E8}"/>
    <cellStyle name="40 % - Akzent1" xfId="36680" hidden="1" xr:uid="{AC55DE80-A0EE-434D-A6B9-EE81298F21D3}"/>
    <cellStyle name="40 % - Akzent1" xfId="37104" hidden="1" xr:uid="{9B9E6B6D-9C00-44DB-A6FB-50A97D800DA2}"/>
    <cellStyle name="40 % - Akzent1" xfId="37409" hidden="1" xr:uid="{110145E8-E70A-498B-81E8-354912CA9F74}"/>
    <cellStyle name="40 % - Akzent1" xfId="38079" hidden="1" xr:uid="{BAEB5458-D7DF-4B8A-B9B3-63808EDF2E9F}"/>
    <cellStyle name="40 % - Akzent1" xfId="37996" hidden="1" xr:uid="{C527A0CE-F6BF-4201-A9C9-7CAE808E7F38}"/>
    <cellStyle name="40 % - Akzent1" xfId="38085" hidden="1" xr:uid="{80F40715-1788-4A20-A864-75995B2C7222}"/>
    <cellStyle name="40 % - Akzent1" xfId="37972" hidden="1" xr:uid="{98C401AC-B5FA-4F45-8A25-6FA6A277E0A1}"/>
    <cellStyle name="40 % - Akzent1" xfId="37332" hidden="1" xr:uid="{14C85644-92AE-4A10-94F5-5B652F92988E}"/>
    <cellStyle name="40 % - Akzent1" xfId="38983" hidden="1" xr:uid="{AA8AC8FF-A72B-48E3-B249-E7310131C02F}"/>
    <cellStyle name="40 % - Akzent1" xfId="39370" hidden="1" xr:uid="{853989DB-F578-4338-B837-52CE33C256F8}"/>
    <cellStyle name="40 % - Akzent1" xfId="40100" hidden="1" xr:uid="{B4616BA9-7723-4147-9CA0-13F4D3DD33EF}"/>
    <cellStyle name="40 % - Akzent1" xfId="40009" hidden="1" xr:uid="{FA6D74DD-EA75-4E5C-9E3F-A512EA6F5EF9}"/>
    <cellStyle name="40 % - Akzent1" xfId="40007" hidden="1" xr:uid="{F32431C3-1046-473B-AC8C-503F7600D899}"/>
    <cellStyle name="40 % - Akzent1" xfId="40208" hidden="1" xr:uid="{19891BAE-C119-441A-8E4F-754470891B34}"/>
    <cellStyle name="40 % - Akzent1" xfId="39959" hidden="1" xr:uid="{21919DE7-37B7-40F3-8519-309A5C984A31}"/>
    <cellStyle name="40 % - Akzent1" xfId="41240" hidden="1" xr:uid="{0EEAFC92-4838-4D83-8602-F493BD57EC1C}"/>
    <cellStyle name="40 % - Akzent1" xfId="41171" hidden="1" xr:uid="{D9388680-6DD9-41C3-A323-4FFE01D4AC45}"/>
    <cellStyle name="40 % - Akzent1" xfId="41247" hidden="1" xr:uid="{C61F5942-FB4C-458A-B46B-F812280F643B}"/>
    <cellStyle name="40 % - Akzent1" xfId="39858" hidden="1" xr:uid="{315075B4-A4D9-4FAB-A67B-7B258FD94D12}"/>
    <cellStyle name="40 % - Akzent1" xfId="41304" hidden="1" xr:uid="{40E4314B-F4F5-4CF0-98E2-DDA351828ADD}"/>
    <cellStyle name="40 % - Akzent1" xfId="40013" hidden="1" xr:uid="{475FC5FE-2772-4785-A8F4-8C8150B3F173}"/>
    <cellStyle name="40 % - Akzent1" xfId="41414" hidden="1" xr:uid="{59B9D1B1-1E93-4651-B51F-1A2624E4442D}"/>
    <cellStyle name="40 % - Akzent1" xfId="41824" hidden="1" xr:uid="{818FF92B-70CC-4FF6-95DE-BEE0E762B880}"/>
    <cellStyle name="40 % - Akzent1" xfId="42615" hidden="1" xr:uid="{0972F61C-6E43-40AB-BBE9-9C5F342E6E10}"/>
    <cellStyle name="40 % - Akzent1" xfId="42503" hidden="1" xr:uid="{1F82EE8E-9BE7-4ADD-8C8A-760AAE925B0F}"/>
    <cellStyle name="40 % - Akzent1" xfId="42626" hidden="1" xr:uid="{2729779A-0361-47A7-A610-21F5659CE5E6}"/>
    <cellStyle name="40 % - Akzent1" xfId="42470" hidden="1" xr:uid="{4218038B-ACF8-4738-AD16-196E28292EFB}"/>
    <cellStyle name="40 % - Akzent1" xfId="43094" hidden="1" xr:uid="{2D3D6793-A1DE-4167-A359-DC8B3D70A9B9}"/>
    <cellStyle name="40 % - Akzent1" xfId="42353" hidden="1" xr:uid="{FA9F3059-BBBC-475F-9CDE-09AD3EBE1A7E}"/>
    <cellStyle name="40 % - Akzent1" xfId="43438" hidden="1" xr:uid="{16106D0A-F590-4281-A775-D68AFE958C2A}"/>
    <cellStyle name="40 % - Akzent1" xfId="43223" hidden="1" xr:uid="{43606BBF-D92D-4BE9-934D-0D1413D1C7C9}"/>
    <cellStyle name="40 % - Akzent1" xfId="43672" hidden="1" xr:uid="{980D5E81-1D85-4518-9746-0548A4D0F424}"/>
    <cellStyle name="40 % - Akzent1" xfId="43358" hidden="1" xr:uid="{B953594A-572E-4138-AC1D-73E114F62F85}"/>
    <cellStyle name="40 % - Akzent1 2" xfId="411" xr:uid="{00000000-0005-0000-0000-000097010000}"/>
    <cellStyle name="40 % - Akzent1 3" xfId="280" xr:uid="{00000000-0005-0000-0000-000098010000}"/>
    <cellStyle name="40 % - Akzent1 4" xfId="8153" hidden="1" xr:uid="{97782530-4EF9-470D-A43E-921095137314}"/>
    <cellStyle name="40 % - Akzent1 4" xfId="30439" hidden="1" xr:uid="{0F056B61-CF1D-499D-83DE-B69753B9F497}"/>
    <cellStyle name="40 % - Akzent2" xfId="4670" hidden="1" xr:uid="{00000000-0005-0000-0000-0000A6010000}"/>
    <cellStyle name="40 % - Akzent2" xfId="6691" hidden="1" xr:uid="{00000000-0005-0000-0000-0000B5010000}"/>
    <cellStyle name="40 % - Akzent2" xfId="7186" hidden="1" xr:uid="{00000000-0005-0000-0000-0000B6010000}"/>
    <cellStyle name="40 % - Akzent2" xfId="5697" hidden="1" xr:uid="{00000000-0005-0000-0000-0000B3010000}"/>
    <cellStyle name="40 % - Akzent2" xfId="7097" hidden="1" xr:uid="{00000000-0005-0000-0000-0000B4010000}"/>
    <cellStyle name="40 % - Akzent2" xfId="2399" hidden="1" xr:uid="{00000000-0005-0000-0000-0000A3010000}"/>
    <cellStyle name="40 % - Akzent2" xfId="6473" hidden="1" xr:uid="{00000000-0005-0000-0000-0000AE010000}"/>
    <cellStyle name="40 % - Akzent2" xfId="6395" hidden="1" xr:uid="{00000000-0005-0000-0000-0000AD010000}"/>
    <cellStyle name="40 % - Akzent2" xfId="1463" hidden="1" xr:uid="{00000000-0005-0000-0000-00009C010000}"/>
    <cellStyle name="40 % - Akzent2" xfId="6822" hidden="1" xr:uid="{00000000-0005-0000-0000-0000B1010000}"/>
    <cellStyle name="40 % - Akzent2" xfId="6308" hidden="1" xr:uid="{00000000-0005-0000-0000-0000B0010000}"/>
    <cellStyle name="40 % - Akzent2" xfId="5516" hidden="1" xr:uid="{00000000-0005-0000-0000-0000A9010000}"/>
    <cellStyle name="40 % - Akzent2" xfId="2424" hidden="1" xr:uid="{00000000-0005-0000-0000-00009F010000}"/>
    <cellStyle name="40 % - Akzent2" xfId="2286" hidden="1" xr:uid="{00000000-0005-0000-0000-00009E010000}"/>
    <cellStyle name="40 % - Akzent2" xfId="6192" hidden="1" xr:uid="{00000000-0005-0000-0000-0000AC010000}"/>
    <cellStyle name="40 % - Akzent2" xfId="3611" hidden="1" xr:uid="{00000000-0005-0000-0000-0000A2010000}"/>
    <cellStyle name="40 % - Akzent2" xfId="3594" hidden="1" xr:uid="{00000000-0005-0000-0000-0000A1010000}"/>
    <cellStyle name="40 % - Akzent2" xfId="7202" hidden="1" xr:uid="{00000000-0005-0000-0000-0000B7010000}"/>
    <cellStyle name="40 % - Akzent2" xfId="4290" hidden="1" xr:uid="{00000000-0005-0000-0000-0000A5010000}"/>
    <cellStyle name="40 % - Akzent2" xfId="4399" hidden="1" xr:uid="{00000000-0005-0000-0000-0000A4010000}"/>
    <cellStyle name="40 % - Akzent2" xfId="5645" hidden="1" xr:uid="{00000000-0005-0000-0000-0000B2010000}"/>
    <cellStyle name="40 % - Akzent2" xfId="4879" hidden="1" xr:uid="{00000000-0005-0000-0000-0000A8010000}"/>
    <cellStyle name="40 % - Akzent2" xfId="4438" hidden="1" xr:uid="{00000000-0005-0000-0000-0000A7010000}"/>
    <cellStyle name="40 % - Akzent2" xfId="2693" hidden="1" xr:uid="{00000000-0005-0000-0000-0000A0010000}"/>
    <cellStyle name="40 % - Akzent2" xfId="5662" hidden="1" xr:uid="{00000000-0005-0000-0000-0000AB010000}"/>
    <cellStyle name="40 % - Akzent2" xfId="4751" hidden="1" xr:uid="{00000000-0005-0000-0000-0000AA010000}"/>
    <cellStyle name="40 % - Akzent2" xfId="86" hidden="1" xr:uid="{00000000-0005-0000-0000-000099010000}"/>
    <cellStyle name="40 % - Akzent2" xfId="6490" hidden="1" xr:uid="{00000000-0005-0000-0000-0000AF010000}"/>
    <cellStyle name="40 % - Akzent2" xfId="956" hidden="1" xr:uid="{00000000-0005-0000-0000-00009A010000}"/>
    <cellStyle name="40 % - Akzent2" xfId="1307" hidden="1" xr:uid="{00000000-0005-0000-0000-00009B010000}"/>
    <cellStyle name="40 % - Akzent2" xfId="1644" hidden="1" xr:uid="{00000000-0005-0000-0000-00009D010000}"/>
    <cellStyle name="40 % - Akzent2" xfId="7660" hidden="1" xr:uid="{891AB93E-62A1-4405-9219-EFB0AC15DE65}"/>
    <cellStyle name="40 % - Akzent2" xfId="7753" hidden="1" xr:uid="{A6ADB57E-7DC0-4F78-B5AB-83DC2C89EB1B}"/>
    <cellStyle name="40 % - Akzent2" xfId="8145" hidden="1" xr:uid="{B9A658B7-A8A4-4BF8-B64E-5D3D44D4C506}"/>
    <cellStyle name="40 % - Akzent2" xfId="8682" hidden="1" xr:uid="{2303E83D-688A-4C21-B0C6-4E794D97E41D}"/>
    <cellStyle name="40 % - Akzent2" xfId="9116" hidden="1" xr:uid="{F209EB8B-3FAD-4B8D-82FE-266B0D42F8F6}"/>
    <cellStyle name="40 % - Akzent2" xfId="8759" hidden="1" xr:uid="{A8F9BD22-F0AB-4D5D-93D8-F7F343F27612}"/>
    <cellStyle name="40 % - Akzent2" xfId="8666" hidden="1" xr:uid="{E5AEAD91-E2D8-4AD1-BB06-ADEF6226D6B1}"/>
    <cellStyle name="40 % - Akzent2" xfId="10161" hidden="1" xr:uid="{74DC9A51-16F6-4D0A-8C50-DB217EA65C1C}"/>
    <cellStyle name="40 % - Akzent2" xfId="11840" hidden="1" xr:uid="{1933A18E-5E6A-4E64-81EA-1FE2F0E89127}"/>
    <cellStyle name="40 % - Akzent2" xfId="12285" hidden="1" xr:uid="{9709092F-7F14-4B70-9005-DCCCAE5A92CD}"/>
    <cellStyle name="40 % - Akzent2" xfId="13106" hidden="1" xr:uid="{C8675DB9-781B-4447-A45C-76207F73C526}"/>
    <cellStyle name="40 % - Akzent2" xfId="12268" hidden="1" xr:uid="{C529E5FE-BFB6-4A16-B748-1E107B4EB5BB}"/>
    <cellStyle name="40 % - Akzent2" xfId="13135" hidden="1" xr:uid="{C246D0FD-0F73-472B-8D3C-6BEC842AF83D}"/>
    <cellStyle name="40 % - Akzent2" xfId="13560" hidden="1" xr:uid="{10E41AFF-6659-4687-AABC-F2F9112664C6}"/>
    <cellStyle name="40 % - Akzent2" xfId="12695" hidden="1" xr:uid="{7DD69E2B-8779-4661-A622-71326BDED715}"/>
    <cellStyle name="40 % - Akzent2" xfId="13000" hidden="1" xr:uid="{3201E0AE-9095-4C9F-AEFE-D3E55AE53E17}"/>
    <cellStyle name="40 % - Akzent2" xfId="14002" hidden="1" xr:uid="{43776D98-092C-46E8-9FE0-1F7BE2857302}"/>
    <cellStyle name="40 % - Akzent2" xfId="13601" hidden="1" xr:uid="{F5AE0F5F-5F7D-426D-9690-4AB0131BBB27}"/>
    <cellStyle name="40 % - Akzent2" xfId="14119" hidden="1" xr:uid="{95881FFA-CB3E-47B4-A82C-91D74DA77771}"/>
    <cellStyle name="40 % - Akzent2" xfId="14140" hidden="1" xr:uid="{CEAF7BAD-94A7-482E-B2A1-582C5D310F01}"/>
    <cellStyle name="40 % - Akzent2" xfId="13864" hidden="1" xr:uid="{2F806C99-6FC9-4E14-A680-60F872A624D2}"/>
    <cellStyle name="40 % - Akzent2" xfId="14293" hidden="1" xr:uid="{84C2AFB3-6237-491F-8B39-95E1571A36CE}"/>
    <cellStyle name="40 % - Akzent2" xfId="14372" hidden="1" xr:uid="{7DDEC1C6-65AB-4EB4-A2AE-6B96B4DAEB72}"/>
    <cellStyle name="40 % - Akzent2" xfId="13116" hidden="1" xr:uid="{140952C3-D0FF-4F87-B862-54CF3B7A071E}"/>
    <cellStyle name="40 % - Akzent2" xfId="14707" hidden="1" xr:uid="{3845FEFC-F5B1-4E14-9A19-FC5D7252E86D}"/>
    <cellStyle name="40 % - Akzent2" xfId="14945" hidden="1" xr:uid="{ACD63E9E-175F-4131-AB41-CBF7A06DCB90}"/>
    <cellStyle name="40 % - Akzent2" xfId="15216" hidden="1" xr:uid="{CFC841B5-EB4E-43D5-95D9-F81AE546510B}"/>
    <cellStyle name="40 % - Akzent2" xfId="14237" hidden="1" xr:uid="{53E686B8-1AC4-4F89-B18E-F6F9248FA81A}"/>
    <cellStyle name="40 % - Akzent2" xfId="15884" hidden="1" xr:uid="{B0639F44-132B-4C71-95FD-7EA11A22128F}"/>
    <cellStyle name="40 % - Akzent2" xfId="15609" hidden="1" xr:uid="{14FE8B94-565B-4C59-A8AE-8D75C0DAD374}"/>
    <cellStyle name="40 % - Akzent2" xfId="16189" hidden="1" xr:uid="{7D320D5F-C28F-4CFF-8553-F39FE6D31D45}"/>
    <cellStyle name="40 % - Akzent2" xfId="16255" hidden="1" xr:uid="{BA5EAEC5-F472-4AB2-A864-575EA3534C57}"/>
    <cellStyle name="40 % - Akzent2" xfId="16702" hidden="1" xr:uid="{C51805F3-3EDD-405F-BFAF-AE0CF68C5E0D}"/>
    <cellStyle name="40 % - Akzent2" xfId="16903" hidden="1" xr:uid="{C7C7CCFB-94A3-40FA-83A7-0AE158B8000B}"/>
    <cellStyle name="40 % - Akzent2" xfId="17643" hidden="1" xr:uid="{8227059D-F760-4B56-A57E-3791E1C9CCFD}"/>
    <cellStyle name="40 % - Akzent2" xfId="17699" hidden="1" xr:uid="{A8D68876-B056-4C6C-82F5-31D986633D8F}"/>
    <cellStyle name="40 % - Akzent2" xfId="17714" hidden="1" xr:uid="{2C03AEC3-98CB-44A9-94A2-BDB9EAFDE32D}"/>
    <cellStyle name="40 % - Akzent2" xfId="17684" hidden="1" xr:uid="{DCE71403-25A1-4F07-B0AD-3BAABCA2399D}"/>
    <cellStyle name="40 % - Akzent2" xfId="17440" hidden="1" xr:uid="{D96C1304-7AF7-422A-AFB9-259791866711}"/>
    <cellStyle name="40 % - Akzent2" xfId="18583" hidden="1" xr:uid="{AAB25485-ECC9-4534-8D87-A31CC74CD60A}"/>
    <cellStyle name="40 % - Akzent2" xfId="18833" hidden="1" xr:uid="{0B1CED77-D1B9-4E30-A6F0-2605FA897C64}"/>
    <cellStyle name="40 % - Akzent2" xfId="19667" hidden="1" xr:uid="{24436533-B478-4757-B0C0-B1F41D907EE8}"/>
    <cellStyle name="40 % - Akzent2" xfId="19737" hidden="1" xr:uid="{A3A693C5-CA54-425A-A1B5-2C896503AEE8}"/>
    <cellStyle name="40 % - Akzent2" xfId="18680" hidden="1" xr:uid="{D494A905-0D2A-46F4-9469-2A1C7E392493}"/>
    <cellStyle name="40 % - Akzent2" xfId="19820" hidden="1" xr:uid="{BCB13917-317E-4D70-B1CB-CDB630AE55B7}"/>
    <cellStyle name="40 % - Akzent2" xfId="18879" hidden="1" xr:uid="{04B337E5-C850-4949-B78A-7C2D688783E8}"/>
    <cellStyle name="40 % - Akzent2" xfId="20812" hidden="1" xr:uid="{FC377DFF-2582-46D3-A44D-0EC70097A208}"/>
    <cellStyle name="40 % - Akzent2" xfId="20869" hidden="1" xr:uid="{16D9D924-796A-4E72-9134-43EE36315806}"/>
    <cellStyle name="40 % - Akzent2" xfId="20879" hidden="1" xr:uid="{186AC307-E1E9-481A-82B8-18C3A2C95466}"/>
    <cellStyle name="40 % - Akzent2" xfId="20893" hidden="1" xr:uid="{E869EDC0-C336-4AF8-B4D2-C026279392A0}"/>
    <cellStyle name="40 % - Akzent2" xfId="20880" hidden="1" xr:uid="{11FCE601-7EC9-474B-8B3E-8927BBA50D09}"/>
    <cellStyle name="40 % - Akzent2" xfId="20209" hidden="1" xr:uid="{BE8B75AF-47FD-42BE-8697-F9D13DDD7570}"/>
    <cellStyle name="40 % - Akzent2" xfId="21016" hidden="1" xr:uid="{40ED7817-E58B-4D54-96D2-1887B21CF42B}"/>
    <cellStyle name="40 % - Akzent2" xfId="21280" hidden="1" xr:uid="{489BF44B-4DBC-4843-A214-FC805210A4DE}"/>
    <cellStyle name="40 % - Akzent2" xfId="22177" hidden="1" xr:uid="{A7746055-B690-48FD-8FDD-283AF8DC4B75}"/>
    <cellStyle name="40 % - Akzent2" xfId="22258" hidden="1" xr:uid="{D84F3773-E1A9-41EA-9E6B-C9A5C39F22E5}"/>
    <cellStyle name="40 % - Akzent2" xfId="22281" hidden="1" xr:uid="{D7178CC9-51A1-4F1E-A92A-4B073F549A41}"/>
    <cellStyle name="40 % - Akzent2" xfId="22230" hidden="1" xr:uid="{71D11CB0-DC78-46CB-BC43-DF5B14DA1ABA}"/>
    <cellStyle name="40 % - Akzent2" xfId="22098" hidden="1" xr:uid="{30D8F102-1C4D-4CC1-A0B7-4C1BC55AE5A7}"/>
    <cellStyle name="40 % - Akzent2" xfId="22602" hidden="1" xr:uid="{80E55F9E-8FDD-4FF8-8A48-B9264486DE57}"/>
    <cellStyle name="40 % - Akzent2" xfId="23007" hidden="1" xr:uid="{0F7E4807-EA7F-4869-9B64-93C759AC6F0A}"/>
    <cellStyle name="40 % - Akzent2" xfId="22558" hidden="1" xr:uid="{1C10437D-FBCD-4140-9473-946EEB1BE6E5}"/>
    <cellStyle name="40 % - Akzent2" xfId="23247" hidden="1" xr:uid="{504B0B34-95C8-4715-95AA-EFFED6EB6F1D}"/>
    <cellStyle name="40 % - Akzent2" xfId="23201" hidden="1" xr:uid="{34A1EEFC-2F88-4C30-9134-9CA9456CC0E2}"/>
    <cellStyle name="40 % - Akzent2" xfId="27023" hidden="1" xr:uid="{3C97142F-1EFF-4364-8976-BB2F50350C3D}"/>
    <cellStyle name="40 % - Akzent2" xfId="28988" hidden="1" xr:uid="{3554E219-ED23-4CC7-9EE7-2F022CB125F7}"/>
    <cellStyle name="40 % - Akzent2" xfId="29483" hidden="1" xr:uid="{98EF45AF-1036-4813-ADBF-501F2639F661}"/>
    <cellStyle name="40 % - Akzent2" xfId="28023" hidden="1" xr:uid="{924D49B2-3794-47A2-9688-5AF086A41341}"/>
    <cellStyle name="40 % - Akzent2" xfId="29394" hidden="1" xr:uid="{FD585BD5-634B-4D4F-97C5-C4EC1CCD91EE}"/>
    <cellStyle name="40 % - Akzent2" xfId="24766" hidden="1" xr:uid="{BDB78DF4-DB95-4C1F-B104-75E58DDF92FF}"/>
    <cellStyle name="40 % - Akzent2" xfId="28770" hidden="1" xr:uid="{0075BFB6-62DD-4446-9848-8BEBFBD4E13D}"/>
    <cellStyle name="40 % - Akzent2" xfId="28692" hidden="1" xr:uid="{BF21A142-AB13-40D3-B436-E30F26EB98D8}"/>
    <cellStyle name="40 % - Akzent2" xfId="23851" hidden="1" xr:uid="{F92B6D19-9C5D-4443-ABE6-1166E3A8C401}"/>
    <cellStyle name="40 % - Akzent2" xfId="29119" hidden="1" xr:uid="{0E1F346C-E9C5-493D-BAF5-DD76A82CF9BA}"/>
    <cellStyle name="40 % - Akzent2" xfId="28605" hidden="1" xr:uid="{9B1CBDF4-8877-4940-92DD-A0436871C40A}"/>
    <cellStyle name="40 % - Akzent2" xfId="27869" hidden="1" xr:uid="{A1975A14-CA62-4FC4-8419-ECCE0C9C258C}"/>
    <cellStyle name="40 % - Akzent2" xfId="24791" hidden="1" xr:uid="{64CAD602-3773-4627-BEFA-26359C1EB573}"/>
    <cellStyle name="40 % - Akzent2" xfId="24661" hidden="1" xr:uid="{C5DC30C1-0CEA-4516-A7AC-028FB96071F2}"/>
    <cellStyle name="40 % - Akzent2" xfId="28489" hidden="1" xr:uid="{66CA80E6-510F-4062-B1A2-C6A7207D5771}"/>
    <cellStyle name="40 % - Akzent2" xfId="25974" hidden="1" xr:uid="{71495CB8-2FEA-4E56-BAC5-06EC46D35DB4}"/>
    <cellStyle name="40 % - Akzent2" xfId="25957" hidden="1" xr:uid="{332173BC-44A6-46C5-BBF7-F9CCD7E7F549}"/>
    <cellStyle name="40 % - Akzent2" xfId="29499" hidden="1" xr:uid="{EFE7EAA1-D7E9-4208-8DEF-79E4AF91892A}"/>
    <cellStyle name="40 % - Akzent2" xfId="26647" hidden="1" xr:uid="{F3490B69-044A-4DEB-A770-5DAD0E615D1D}"/>
    <cellStyle name="40 % - Akzent2" xfId="26753" hidden="1" xr:uid="{9BD25D52-EAB0-4DDF-B386-8D879EFBECAE}"/>
    <cellStyle name="40 % - Akzent2" xfId="27978" hidden="1" xr:uid="{047AC51A-FD59-4F63-9704-515D717D6F61}"/>
    <cellStyle name="40 % - Akzent2" xfId="27232" hidden="1" xr:uid="{6A50B867-C74A-44A6-990E-6C85743FD84C}"/>
    <cellStyle name="40 % - Akzent2" xfId="26791" hidden="1" xr:uid="{EE06D836-C94A-4B1A-9293-8AB5ADD51D7E}"/>
    <cellStyle name="40 % - Akzent2" xfId="25059" hidden="1" xr:uid="{B9202FAB-47DF-412E-8B14-51F80E81A029}"/>
    <cellStyle name="40 % - Akzent2" xfId="27995" hidden="1" xr:uid="{D4395EBE-61AA-4239-AA88-ACE885815428}"/>
    <cellStyle name="40 % - Akzent2" xfId="27104" hidden="1" xr:uid="{CE49A60A-8558-4488-BC98-AEA8F57B16C0}"/>
    <cellStyle name="40 % - Akzent2" xfId="23338" hidden="1" xr:uid="{29A73692-747B-443C-B25A-BD1DA7F1B353}"/>
    <cellStyle name="40 % - Akzent2" xfId="28787" hidden="1" xr:uid="{9242E87B-2EE3-4DCD-AED4-58320AEE02BE}"/>
    <cellStyle name="40 % - Akzent2" xfId="23393" hidden="1" xr:uid="{26A1030C-0277-4745-90BE-1611192E080E}"/>
    <cellStyle name="40 % - Akzent2" xfId="23744" hidden="1" xr:uid="{AE63E6DF-ECD1-4D83-9BAC-C98F77E86286}"/>
    <cellStyle name="40 % - Akzent2" xfId="24028" hidden="1" xr:uid="{D1201186-EAE9-43D0-900D-09BACF132994}"/>
    <cellStyle name="40 % - Akzent2" xfId="29948" hidden="1" xr:uid="{A48031C3-76FB-4FEF-970D-8F1057F9DAC9}"/>
    <cellStyle name="40 % - Akzent2" xfId="30039" hidden="1" xr:uid="{6629A411-5EB7-473A-BE9A-738BB7F63722}"/>
    <cellStyle name="40 % - Akzent2" xfId="30431" hidden="1" xr:uid="{9BC7BEE9-0DDA-41D1-8BD7-3EB706B5E216}"/>
    <cellStyle name="40 % - Akzent2" xfId="30937" hidden="1" xr:uid="{BF106E5A-9DFA-48B4-B920-44C274777F9D}"/>
    <cellStyle name="40 % - Akzent2" xfId="31261" hidden="1" xr:uid="{17DEACA6-B940-427B-835A-04AD2FD5F2FE}"/>
    <cellStyle name="40 % - Akzent2" xfId="30990" hidden="1" xr:uid="{D33CD10E-B1FC-4CE4-9DF5-52A56CDC0E2F}"/>
    <cellStyle name="40 % - Akzent2" xfId="30922" hidden="1" xr:uid="{6AE52648-2C83-4B7A-9446-DB65424D4062}"/>
    <cellStyle name="40 % - Akzent2" xfId="32071" hidden="1" xr:uid="{2BC398CE-C0A3-4233-AC76-14429E951311}"/>
    <cellStyle name="40 % - Akzent2" xfId="32407" hidden="1" xr:uid="{ADDE1068-46FD-4570-A22E-35793F291661}"/>
    <cellStyle name="40 % - Akzent2" xfId="32850" hidden="1" xr:uid="{54C99CA7-ABBD-442E-9667-2D859C1C6A0B}"/>
    <cellStyle name="40 % - Akzent2" xfId="33671" hidden="1" xr:uid="{CEA8C2EB-91AA-40ED-A072-6A865D227EAE}"/>
    <cellStyle name="40 % - Akzent2" xfId="32833" hidden="1" xr:uid="{6A8102D2-51DB-44A1-BDC7-95E829EBE14F}"/>
    <cellStyle name="40 % - Akzent2" xfId="33700" hidden="1" xr:uid="{11C6278E-5FA1-48C1-81A4-84E4D531AD46}"/>
    <cellStyle name="40 % - Akzent2" xfId="34124" hidden="1" xr:uid="{0C26D54C-7FB8-41D2-88F3-D9BC8A86F63D}"/>
    <cellStyle name="40 % - Akzent2" xfId="33260" hidden="1" xr:uid="{051EAE62-93F2-48F2-94AA-426B6AC4EE16}"/>
    <cellStyle name="40 % - Akzent2" xfId="33565" hidden="1" xr:uid="{DCB23604-5013-4558-B546-B3BC6F558D5C}"/>
    <cellStyle name="40 % - Akzent2" xfId="34566" hidden="1" xr:uid="{7ED556F6-1B3E-4692-A4C7-BFB0DD304B8B}"/>
    <cellStyle name="40 % - Akzent2" xfId="34165" hidden="1" xr:uid="{9A8D40AB-02AC-4016-844F-F47B0CE25A3A}"/>
    <cellStyle name="40 % - Akzent2" xfId="34683" hidden="1" xr:uid="{C15283C7-5F03-4D3B-8A59-3F98269E2FA3}"/>
    <cellStyle name="40 % - Akzent2" xfId="34704" hidden="1" xr:uid="{061800BE-463A-4AAA-ABC8-0EA6207A722C}"/>
    <cellStyle name="40 % - Akzent2" xfId="34428" hidden="1" xr:uid="{FCD64CFB-B88D-43F8-9E3E-90E58CEE88AB}"/>
    <cellStyle name="40 % - Akzent2" xfId="34856" hidden="1" xr:uid="{6AB42F56-823B-400B-899F-2C27FEE1B497}"/>
    <cellStyle name="40 % - Akzent2" xfId="34935" hidden="1" xr:uid="{D4B97CC2-77BB-4AD5-B682-83DE32C79627}"/>
    <cellStyle name="40 % - Akzent2" xfId="33681" hidden="1" xr:uid="{8EA7C3E6-6504-46EA-9E0D-3837BD2E4126}"/>
    <cellStyle name="40 % - Akzent2" xfId="35264" hidden="1" xr:uid="{E4DF7501-1009-45C1-A0FC-A8870E4C01CB}"/>
    <cellStyle name="40 % - Akzent2" xfId="35498" hidden="1" xr:uid="{A37C018A-BA3B-483B-8931-470D46ECB82D}"/>
    <cellStyle name="40 % - Akzent2" xfId="35756" hidden="1" xr:uid="{3F41D488-2F7F-4BA7-BBCA-0D05F934896B}"/>
    <cellStyle name="40 % - Akzent2" xfId="34800" hidden="1" xr:uid="{A4BCE2BD-4F3E-44FE-8FA0-A4503A2F76D9}"/>
    <cellStyle name="40 % - Akzent2" xfId="36292" hidden="1" xr:uid="{9F08F969-D7F2-485F-AAD0-708270C9BA21}"/>
    <cellStyle name="40 % - Akzent2" xfId="36106" hidden="1" xr:uid="{68BE540D-EE49-4AE9-AA4D-6B3F0AF0F6E8}"/>
    <cellStyle name="40 % - Akzent2" xfId="36597" hidden="1" xr:uid="{92355592-7139-42B0-8DC4-8989F365439F}"/>
    <cellStyle name="40 % - Akzent2" xfId="36661" hidden="1" xr:uid="{B2B631DA-90C4-488E-848B-9DC15A203CE0}"/>
    <cellStyle name="40 % - Akzent2" xfId="37108" hidden="1" xr:uid="{4F4753AC-D43F-4ACF-BB75-33030C7F411A}"/>
    <cellStyle name="40 % - Akzent2" xfId="37307" hidden="1" xr:uid="{988EBBFF-65BC-4BA8-B599-5A1836C6987C}"/>
    <cellStyle name="40 % - Akzent2" xfId="38047" hidden="1" xr:uid="{C3892540-78C0-4B2B-8D84-9CD86FF75BF4}"/>
    <cellStyle name="40 % - Akzent2" xfId="38103" hidden="1" xr:uid="{D34FEC05-F96D-4CF5-8962-B7F2605B2FB3}"/>
    <cellStyle name="40 % - Akzent2" xfId="38118" hidden="1" xr:uid="{05FD5C00-B2CE-43EE-8116-4222FBA97C90}"/>
    <cellStyle name="40 % - Akzent2" xfId="38088" hidden="1" xr:uid="{EAF70063-C80C-498D-8C8E-1FEE1B62E209}"/>
    <cellStyle name="40 % - Akzent2" xfId="37844" hidden="1" xr:uid="{99AD316A-E3EA-43B9-BEBA-4B2FF3280B31}"/>
    <cellStyle name="40 % - Akzent2" xfId="38987" hidden="1" xr:uid="{8282C1FE-611F-48A8-A569-E47FBBF093AF}"/>
    <cellStyle name="40 % - Akzent2" xfId="39235" hidden="1" xr:uid="{3EF25800-58C5-46A6-A568-0E7BA32D0124}"/>
    <cellStyle name="40 % - Akzent2" xfId="40069" hidden="1" xr:uid="{9D749072-A2AE-4F44-80E0-66BE78B5F8A9}"/>
    <cellStyle name="40 % - Akzent2" xfId="40139" hidden="1" xr:uid="{99ED4487-F523-40A4-9F0F-9232A59D1F4A}"/>
    <cellStyle name="40 % - Akzent2" xfId="39082" hidden="1" xr:uid="{D30B346C-DE7B-407F-8AB1-11288B52BC69}"/>
    <cellStyle name="40 % - Akzent2" xfId="40222" hidden="1" xr:uid="{999BD5DD-B4C2-428E-BFD6-4D69B5A7EBDD}"/>
    <cellStyle name="40 % - Akzent2" xfId="39281" hidden="1" xr:uid="{A0BDC551-6C4C-481C-8B5C-890A2D9CE395}"/>
    <cellStyle name="40 % - Akzent2" xfId="41214" hidden="1" xr:uid="{50D382DE-2FDF-48E7-9B0C-E182A424A96C}"/>
    <cellStyle name="40 % - Akzent2" xfId="41271" hidden="1" xr:uid="{ABC98FBD-C1F0-48E4-BCED-C44C06552DDA}"/>
    <cellStyle name="40 % - Akzent2" xfId="41281" hidden="1" xr:uid="{E2D3DA4F-6308-4C4D-A773-606AF2DDA6AE}"/>
    <cellStyle name="40 % - Akzent2" xfId="41295" hidden="1" xr:uid="{BE59F462-6864-4367-A06E-F9BF7843A371}"/>
    <cellStyle name="40 % - Akzent2" xfId="41282" hidden="1" xr:uid="{54E7FC53-3E80-4283-9A3E-FCA842396EC3}"/>
    <cellStyle name="40 % - Akzent2" xfId="40611" hidden="1" xr:uid="{984E9942-DFDB-4216-AD56-4188E34A5AD9}"/>
    <cellStyle name="40 % - Akzent2" xfId="41418" hidden="1" xr:uid="{E51F2E08-EF17-4335-B8CA-9B1135417442}"/>
    <cellStyle name="40 % - Akzent2" xfId="41680" hidden="1" xr:uid="{3F5C9B77-5A6C-4D03-BE4A-DE3568E1D391}"/>
    <cellStyle name="40 % - Akzent2" xfId="42577" hidden="1" xr:uid="{B6E6CF72-86D2-436B-83E1-D8DA1DCA6527}"/>
    <cellStyle name="40 % - Akzent2" xfId="42658" hidden="1" xr:uid="{758D2121-7F79-4616-BBFD-80235FF9391D}"/>
    <cellStyle name="40 % - Akzent2" xfId="42681" hidden="1" xr:uid="{31A9D2F9-428C-4912-BB85-3037815D0C0D}"/>
    <cellStyle name="40 % - Akzent2" xfId="42630" hidden="1" xr:uid="{3411BFEF-3964-40BC-BF6E-6FCCC9C8A5DF}"/>
    <cellStyle name="40 % - Akzent2" xfId="42498" hidden="1" xr:uid="{6E72F558-F329-4E15-A7E8-8DF7FD4AB511}"/>
    <cellStyle name="40 % - Akzent2" xfId="43002" hidden="1" xr:uid="{FF7C4342-D59C-46DB-9890-22011492DE0F}"/>
    <cellStyle name="40 % - Akzent2" xfId="43407" hidden="1" xr:uid="{BF3A1E25-0FEB-4AB3-A708-8ADC01C3CDA7}"/>
    <cellStyle name="40 % - Akzent2" xfId="42958" hidden="1" xr:uid="{2A6F4D4C-4E3D-427F-85CC-A46846DDCD84}"/>
    <cellStyle name="40 % - Akzent2" xfId="43647" hidden="1" xr:uid="{DB401AEB-22B9-4F2D-BC7F-A083C8E476D7}"/>
    <cellStyle name="40 % - Akzent2" xfId="43601" hidden="1" xr:uid="{0F9CE27D-0768-45DA-B509-B6A53B930FAE}"/>
    <cellStyle name="40 % - Akzent2 2" xfId="412" xr:uid="{00000000-0005-0000-0000-0000B8010000}"/>
    <cellStyle name="40 % - Akzent2 3" xfId="281" xr:uid="{00000000-0005-0000-0000-0000B9010000}"/>
    <cellStyle name="40 % - Akzent2 4" xfId="8156" hidden="1" xr:uid="{481CE7A3-9951-4715-8D74-B7F0E665598A}"/>
    <cellStyle name="40 % - Akzent2 4" xfId="30442" hidden="1" xr:uid="{6B184324-9980-4204-BBE8-A5620EC0B443}"/>
    <cellStyle name="40 % - Akzent3" xfId="4318" hidden="1" xr:uid="{00000000-0005-0000-0000-0000C5010000}"/>
    <cellStyle name="40 % - Akzent3" xfId="2658" hidden="1" xr:uid="{00000000-0005-0000-0000-0000C3010000}"/>
    <cellStyle name="40 % - Akzent3" xfId="4887" hidden="1" xr:uid="{00000000-0005-0000-0000-0000C7010000}"/>
    <cellStyle name="40 % - Akzent3" xfId="1466" hidden="1" xr:uid="{00000000-0005-0000-0000-0000BD010000}"/>
    <cellStyle name="40 % - Akzent3" xfId="4706" hidden="1" xr:uid="{00000000-0005-0000-0000-0000CB010000}"/>
    <cellStyle name="40 % - Akzent3" xfId="5466" hidden="1" xr:uid="{00000000-0005-0000-0000-0000CA010000}"/>
    <cellStyle name="40 % - Akzent3" xfId="2428" hidden="1" xr:uid="{00000000-0005-0000-0000-0000C0010000}"/>
    <cellStyle name="40 % - Akzent3" xfId="959" hidden="1" xr:uid="{00000000-0005-0000-0000-0000BB010000}"/>
    <cellStyle name="40 % - Akzent3" xfId="3496" hidden="1" xr:uid="{00000000-0005-0000-0000-0000C2010000}"/>
    <cellStyle name="40 % - Akzent3" xfId="89" hidden="1" xr:uid="{00000000-0005-0000-0000-0000BA010000}"/>
    <cellStyle name="40 % - Akzent3" xfId="3747" hidden="1" xr:uid="{00000000-0005-0000-0000-0000C4010000}"/>
    <cellStyle name="40 % - Akzent3" xfId="1259" hidden="1" xr:uid="{00000000-0005-0000-0000-0000BC010000}"/>
    <cellStyle name="40 % - Akzent3" xfId="3581" hidden="1" xr:uid="{00000000-0005-0000-0000-0000C6010000}"/>
    <cellStyle name="40 % - Akzent3" xfId="6014" hidden="1" xr:uid="{00000000-0005-0000-0000-0000D4010000}"/>
    <cellStyle name="40 % - Akzent3" xfId="6243" hidden="1" xr:uid="{00000000-0005-0000-0000-0000D3010000}"/>
    <cellStyle name="40 % - Akzent3" xfId="4613" hidden="1" xr:uid="{00000000-0005-0000-0000-0000C9010000}"/>
    <cellStyle name="40 % - Akzent3" xfId="2669" hidden="1" xr:uid="{00000000-0005-0000-0000-0000C1010000}"/>
    <cellStyle name="40 % - Akzent3" xfId="6337" hidden="1" xr:uid="{00000000-0005-0000-0000-0000D6010000}"/>
    <cellStyle name="40 % - Akzent3" xfId="5666" hidden="1" xr:uid="{00000000-0005-0000-0000-0000CC010000}"/>
    <cellStyle name="40 % - Akzent3" xfId="7205" hidden="1" xr:uid="{00000000-0005-0000-0000-0000D8010000}"/>
    <cellStyle name="40 % - Akzent3" xfId="5710" hidden="1" xr:uid="{00000000-0005-0000-0000-0000CE010000}"/>
    <cellStyle name="40 % - Akzent3" xfId="7183" hidden="1" xr:uid="{00000000-0005-0000-0000-0000D7010000}"/>
    <cellStyle name="40 % - Akzent3" xfId="5836" hidden="1" xr:uid="{00000000-0005-0000-0000-0000D0010000}"/>
    <cellStyle name="40 % - Akzent3" xfId="4733" hidden="1" xr:uid="{00000000-0005-0000-0000-0000C8010000}"/>
    <cellStyle name="40 % - Akzent3" xfId="6875" hidden="1" xr:uid="{00000000-0005-0000-0000-0000D2010000}"/>
    <cellStyle name="40 % - Akzent3" xfId="2238" hidden="1" xr:uid="{00000000-0005-0000-0000-0000BF010000}"/>
    <cellStyle name="40 % - Akzent3" xfId="1630" hidden="1" xr:uid="{00000000-0005-0000-0000-0000BE010000}"/>
    <cellStyle name="40 % - Akzent3" xfId="7038" hidden="1" xr:uid="{00000000-0005-0000-0000-0000D5010000}"/>
    <cellStyle name="40 % - Akzent3" xfId="6214" hidden="1" xr:uid="{00000000-0005-0000-0000-0000CD010000}"/>
    <cellStyle name="40 % - Akzent3" xfId="6419" hidden="1" xr:uid="{00000000-0005-0000-0000-0000D1010000}"/>
    <cellStyle name="40 % - Akzent3" xfId="6229" hidden="1" xr:uid="{00000000-0005-0000-0000-0000CF010000}"/>
    <cellStyle name="40 % - Akzent3" xfId="7663" hidden="1" xr:uid="{91BC476E-DE11-4F30-A6DE-1B19284CD008}"/>
    <cellStyle name="40 % - Akzent3" xfId="7744" hidden="1" xr:uid="{01F9B883-5756-421D-B1A5-D7F6D4048226}"/>
    <cellStyle name="40 % - Akzent3" xfId="8143" hidden="1" xr:uid="{4E24DE78-3155-4A27-B56A-4961A405959D}"/>
    <cellStyle name="40 % - Akzent3" xfId="8686" hidden="1" xr:uid="{27C6677A-385B-42C0-B1C5-B0CA8DC0A526}"/>
    <cellStyle name="40 % - Akzent3" xfId="8968" hidden="1" xr:uid="{0240B198-962B-42FB-BE50-AC6B1DE76ED7}"/>
    <cellStyle name="40 % - Akzent3" xfId="9889" hidden="1" xr:uid="{0051FD26-1776-4B37-BC44-A5FBF54F4D78}"/>
    <cellStyle name="40 % - Akzent3" xfId="9686" hidden="1" xr:uid="{4D237356-F45A-4811-A395-6A73B68599B4}"/>
    <cellStyle name="40 % - Akzent3" xfId="10226" hidden="1" xr:uid="{F4507D00-3F66-4A1A-8994-9B19C5B18770}"/>
    <cellStyle name="40 % - Akzent3" xfId="11844" hidden="1" xr:uid="{94FD0773-331F-4563-8630-BD0282B75B05}"/>
    <cellStyle name="40 % - Akzent3" xfId="12274" hidden="1" xr:uid="{FD122C0D-0C05-4DAD-9DD2-F122F4692644}"/>
    <cellStyle name="40 % - Akzent3" xfId="13093" hidden="1" xr:uid="{B42B5B1A-B111-4A5E-9DE0-DFC8294B02C8}"/>
    <cellStyle name="40 % - Akzent3" xfId="12971" hidden="1" xr:uid="{E625BE7F-336B-4FFE-945F-8EA39D688A78}"/>
    <cellStyle name="40 % - Akzent3" xfId="12793" hidden="1" xr:uid="{520442CF-7E7A-469A-855A-3594E25DBF1D}"/>
    <cellStyle name="40 % - Akzent3" xfId="13548" hidden="1" xr:uid="{2EBBF104-6634-4CC7-92C1-02323B92C42D}"/>
    <cellStyle name="40 % - Akzent3" xfId="13295" hidden="1" xr:uid="{E907B2EF-1706-45A2-BE49-627D3E0D1AD6}"/>
    <cellStyle name="40 % - Akzent3" xfId="13015" hidden="1" xr:uid="{8F8DE753-D8B2-44A4-9F8E-3FDD32F61FC0}"/>
    <cellStyle name="40 % - Akzent3" xfId="13906" hidden="1" xr:uid="{90E4B687-9BCD-4196-BD32-38DFC4AFB61C}"/>
    <cellStyle name="40 % - Akzent3" xfId="13819" hidden="1" xr:uid="{ACEF89F1-305B-4A83-90B3-BBBD2E4C504B}"/>
    <cellStyle name="40 % - Akzent3" xfId="14047" hidden="1" xr:uid="{30C1678D-C930-4D64-9407-DC539174FF65}"/>
    <cellStyle name="40 % - Akzent3" xfId="12895" hidden="1" xr:uid="{3CA72FA6-18BA-4A1E-9248-1F41A973DBE2}"/>
    <cellStyle name="40 % - Akzent3" xfId="13865" hidden="1" xr:uid="{54C64B80-55C9-459C-82A1-DCDFF8407747}"/>
    <cellStyle name="40 % - Akzent3" xfId="14539" hidden="1" xr:uid="{26D1E545-B67F-45B7-AC34-6F3F3909D863}"/>
    <cellStyle name="40 % - Akzent3" xfId="14531" hidden="1" xr:uid="{1665E657-59A7-4B3F-BEE7-801F2A0457A1}"/>
    <cellStyle name="40 % - Akzent3" xfId="14347" hidden="1" xr:uid="{3C0F1532-AF98-4235-9B1F-445F88EE27CA}"/>
    <cellStyle name="40 % - Akzent3" xfId="14935" hidden="1" xr:uid="{CFE68C12-4D09-463E-B2DB-1D58B1B64A5B}"/>
    <cellStyle name="40 % - Akzent3" xfId="13120" hidden="1" xr:uid="{B36C7ADA-5ECF-47C5-B773-C64C9F88B11A}"/>
    <cellStyle name="40 % - Akzent3" xfId="15153" hidden="1" xr:uid="{B766B76E-E958-4468-8D05-D87C23399E0B}"/>
    <cellStyle name="40 % - Akzent3" xfId="15096" hidden="1" xr:uid="{33472E95-0E7E-44D7-8996-5FF5BDA73176}"/>
    <cellStyle name="40 % - Akzent3" xfId="14483" hidden="1" xr:uid="{36BC5FB1-283B-4F11-AD17-57493F9A21E8}"/>
    <cellStyle name="40 % - Akzent3" xfId="14705" hidden="1" xr:uid="{1E168197-F356-46B6-A493-C1EBB6CAB68A}"/>
    <cellStyle name="40 % - Akzent3" xfId="16192" hidden="1" xr:uid="{75857FD9-0348-4792-B01E-A8126BEF452D}"/>
    <cellStyle name="40 % - Akzent3" xfId="16253" hidden="1" xr:uid="{C23C80C5-9591-4B95-8032-D3D4DEA9BF9B}"/>
    <cellStyle name="40 % - Akzent3" xfId="16706" hidden="1" xr:uid="{4E4448A3-7224-4AB1-BE0E-695752AE9F41}"/>
    <cellStyle name="40 % - Akzent3" xfId="16887" hidden="1" xr:uid="{33F859B2-AA3A-466B-8681-B9E62814CFC5}"/>
    <cellStyle name="40 % - Akzent3" xfId="17583" hidden="1" xr:uid="{09F41A81-39F7-4734-9BAB-BB8BBF328540}"/>
    <cellStyle name="40 % - Akzent3" xfId="16831" hidden="1" xr:uid="{E499D8B0-45C9-481B-B54C-5D98363CB2E9}"/>
    <cellStyle name="40 % - Akzent3" xfId="17635" hidden="1" xr:uid="{F52785D1-F59A-4392-952B-318DB316C7EF}"/>
    <cellStyle name="40 % - Akzent3" xfId="17701" hidden="1" xr:uid="{A0754EEE-FA88-48F1-818A-9409E131FFD5}"/>
    <cellStyle name="40 % - Akzent3" xfId="16896" hidden="1" xr:uid="{E4D6E3D5-98DA-47A5-90E3-51C0283C17ED}"/>
    <cellStyle name="40 % - Akzent3" xfId="18587" hidden="1" xr:uid="{57DC467B-CA19-42BF-BE9A-4EC84FEDA6F6}"/>
    <cellStyle name="40 % - Akzent3" xfId="18813" hidden="1" xr:uid="{30B912B9-7046-406A-ABEB-43293D86F532}"/>
    <cellStyle name="40 % - Akzent3" xfId="19594" hidden="1" xr:uid="{D5E1D2C7-5053-42EF-A3CA-94548797EC35}"/>
    <cellStyle name="40 % - Akzent3" xfId="18753" hidden="1" xr:uid="{A5F02DFC-4086-4857-B6EE-BCAB1F83E1D7}"/>
    <cellStyle name="40 % - Akzent3" xfId="18632" hidden="1" xr:uid="{BC67C653-5DC3-4747-A18B-2D6882920654}"/>
    <cellStyle name="40 % - Akzent3" xfId="19816" hidden="1" xr:uid="{012C45A1-C447-4645-B83F-5AE0816E3E9D}"/>
    <cellStyle name="40 % - Akzent3" xfId="19437" hidden="1" xr:uid="{45EE55A5-C7A1-45E9-AF71-4F946ED4728A}"/>
    <cellStyle name="40 % - Akzent3" xfId="20757" hidden="1" xr:uid="{E5F1C77B-6134-44DE-9CFF-42C7091626ED}"/>
    <cellStyle name="40 % - Akzent3" xfId="18818" hidden="1" xr:uid="{2E49F62F-8610-447D-9EF7-B3DDB6E330EA}"/>
    <cellStyle name="40 % - Akzent3" xfId="20804" hidden="1" xr:uid="{D18404A0-B669-4339-BFCD-ECC29C5B9D4B}"/>
    <cellStyle name="40 % - Akzent3" xfId="19574" hidden="1" xr:uid="{69328B1B-79CC-4605-8C54-B6CB29A19612}"/>
    <cellStyle name="40 % - Akzent3" xfId="20671" hidden="1" xr:uid="{6E659B59-30F7-48A2-A208-CAC66A74DB96}"/>
    <cellStyle name="40 % - Akzent3" xfId="20799" hidden="1" xr:uid="{BC9F1ED0-CCD0-460A-AEF7-EA0D32AA8018}"/>
    <cellStyle name="40 % - Akzent3" xfId="21020" hidden="1" xr:uid="{73D072A2-B1D0-4C18-93CA-8AAB47889ED3}"/>
    <cellStyle name="40 % - Akzent3" xfId="21260" hidden="1" xr:uid="{AF8A3770-9E42-43AE-A246-22B61A0B3B37}"/>
    <cellStyle name="40 % - Akzent3" xfId="22088" hidden="1" xr:uid="{AC0903DA-3E2E-4B1A-9213-CB4A33F24EA8}"/>
    <cellStyle name="40 % - Akzent3" xfId="21193" hidden="1" xr:uid="{D00E4D5A-C8D2-4A50-A90B-5F8A7A2250F6}"/>
    <cellStyle name="40 % - Akzent3" xfId="22165" hidden="1" xr:uid="{799F8D63-5B6E-4F99-BAC1-6D882B1F66FA}"/>
    <cellStyle name="40 % - Akzent3" xfId="22260" hidden="1" xr:uid="{14DD9B8B-EDB0-4799-B89F-107537E0F5C3}"/>
    <cellStyle name="40 % - Akzent3" xfId="22668" hidden="1" xr:uid="{FE86CBB8-AECF-487B-95E4-20D58D5D034C}"/>
    <cellStyle name="40 % - Akzent3" xfId="22593" hidden="1" xr:uid="{735E66E8-2189-41F8-BCD8-09C1473B76E7}"/>
    <cellStyle name="40 % - Akzent3" xfId="22932" hidden="1" xr:uid="{79B7605A-C19C-44DF-B2DC-8F41C287A754}"/>
    <cellStyle name="40 % - Akzent3" xfId="22394" hidden="1" xr:uid="{FA72F1A2-8382-4041-8966-33A856ED3C53}"/>
    <cellStyle name="40 % - Akzent3" xfId="23195" hidden="1" xr:uid="{C803D6F8-3D05-49A4-A9DB-4022CFBD906F}"/>
    <cellStyle name="40 % - Akzent3" xfId="23256" hidden="1" xr:uid="{1E541DBA-DD77-4B65-89AB-9C1904D9F37D}"/>
    <cellStyle name="40 % - Akzent3" xfId="26674" hidden="1" xr:uid="{D90A1B5F-4758-4AB7-B65F-3EE37B6F3E47}"/>
    <cellStyle name="40 % - Akzent3" xfId="25025" hidden="1" xr:uid="{4CE54DE9-B156-4186-A1EA-3EFA1C9DA6A9}"/>
    <cellStyle name="40 % - Akzent3" xfId="27240" hidden="1" xr:uid="{AA3E2553-77DD-4BCC-9960-4B0BCD280958}"/>
    <cellStyle name="40 % - Akzent3" xfId="23854" hidden="1" xr:uid="{C3B29147-C06E-41DD-BE3A-CA90BED5C4F6}"/>
    <cellStyle name="40 % - Akzent3" xfId="27059" hidden="1" xr:uid="{D5010476-E991-4288-88D2-61B01D42B199}"/>
    <cellStyle name="40 % - Akzent3" xfId="27819" hidden="1" xr:uid="{D96826A5-3547-46CE-8DA8-D199CB7F9D46}"/>
    <cellStyle name="40 % - Akzent3" xfId="24795" hidden="1" xr:uid="{115354B8-D3F9-4336-8A12-B915E3CF482E}"/>
    <cellStyle name="40 % - Akzent3" xfId="23396" hidden="1" xr:uid="{FFD6C6DF-709F-4F34-9499-AC2F2C3E248D}"/>
    <cellStyle name="40 % - Akzent3" xfId="25861" hidden="1" xr:uid="{A089AD26-0B95-43F8-BBE0-45C72701A91A}"/>
    <cellStyle name="40 % - Akzent3" xfId="23341" hidden="1" xr:uid="{34C1A4C9-E37D-4218-99FD-B7CEA0B42370}"/>
    <cellStyle name="40 % - Akzent3" xfId="26110" hidden="1" xr:uid="{FA7F8361-4D3E-41DA-BB01-E941A2C8D320}"/>
    <cellStyle name="40 % - Akzent3" xfId="23696" hidden="1" xr:uid="{1191D4D8-25E2-43EC-BEF7-F5B033FE7CC8}"/>
    <cellStyle name="40 % - Akzent3" xfId="25945" hidden="1" xr:uid="{35BCEABF-DA98-4291-8A80-9E8D3E3D31B6}"/>
    <cellStyle name="40 % - Akzent3" xfId="28311" hidden="1" xr:uid="{63BC2B4A-094C-498C-95AD-B404560F8002}"/>
    <cellStyle name="40 % - Akzent3" xfId="28540" hidden="1" xr:uid="{B902CF9F-9FBF-496A-A2AB-BFDE4178B0EA}"/>
    <cellStyle name="40 % - Akzent3" xfId="26966" hidden="1" xr:uid="{298A746B-6268-4E57-91BC-59966437DB2F}"/>
    <cellStyle name="40 % - Akzent3" xfId="25036" hidden="1" xr:uid="{A06C30C5-94A0-4420-9694-151A40F5686C}"/>
    <cellStyle name="40 % - Akzent3" xfId="28634" hidden="1" xr:uid="{5B6834AD-D765-474A-A63B-ED0DFA48EB5E}"/>
    <cellStyle name="40 % - Akzent3" xfId="27999" hidden="1" xr:uid="{98CEF3F6-A2BF-44B8-A434-840C7C36841E}"/>
    <cellStyle name="40 % - Akzent3" xfId="29502" hidden="1" xr:uid="{AFAD7B83-EC1F-4D0A-8B01-5A956F30C34F}"/>
    <cellStyle name="40 % - Akzent3" xfId="28035" hidden="1" xr:uid="{3EC0760D-670A-455A-84E1-DC684EC767AF}"/>
    <cellStyle name="40 % - Akzent3" xfId="29480" hidden="1" xr:uid="{0A0CB5A4-3DEF-498F-9C61-5D103DDDDE1C}"/>
    <cellStyle name="40 % - Akzent3" xfId="28150" hidden="1" xr:uid="{576F3FD8-CA2A-4A9E-8702-89CA7C493DFE}"/>
    <cellStyle name="40 % - Akzent3" xfId="27086" hidden="1" xr:uid="{2A1C3D3C-2A62-4936-9CAF-181B0938C322}"/>
    <cellStyle name="40 % - Akzent3" xfId="29172" hidden="1" xr:uid="{0EC32773-82AB-4FB8-9F15-A58F1E79C1F1}"/>
    <cellStyle name="40 % - Akzent3" xfId="24613" hidden="1" xr:uid="{AA5DA0E2-938E-498E-9FE4-4DBDCCC7D67B}"/>
    <cellStyle name="40 % - Akzent3" xfId="24014" hidden="1" xr:uid="{1CF0FC9C-B0C4-409F-8593-5DCFDA3B3C5F}"/>
    <cellStyle name="40 % - Akzent3" xfId="29335" hidden="1" xr:uid="{AD27483A-1BE6-440F-A0BC-0ECE362DDDFE}"/>
    <cellStyle name="40 % - Akzent3" xfId="28511" hidden="1" xr:uid="{DF2F267B-6289-4FAA-91EC-6A6A2E5CBB05}"/>
    <cellStyle name="40 % - Akzent3" xfId="28716" hidden="1" xr:uid="{3AB27832-B668-4543-A337-9BBFF1952963}"/>
    <cellStyle name="40 % - Akzent3" xfId="28526" hidden="1" xr:uid="{DEE122EF-8B82-48D3-9484-702355C7465A}"/>
    <cellStyle name="40 % - Akzent3" xfId="29951" hidden="1" xr:uid="{2FEBF4AB-0A5A-42B6-B0F1-D4587D09B821}"/>
    <cellStyle name="40 % - Akzent3" xfId="30030" hidden="1" xr:uid="{331F647B-48F7-4E22-B9F9-382224F93F42}"/>
    <cellStyle name="40 % - Akzent3" xfId="30429" hidden="1" xr:uid="{B514704D-2ECC-4629-B3E3-BD3FB795EE7D}"/>
    <cellStyle name="40 % - Akzent3" xfId="30941" hidden="1" xr:uid="{A0826155-A0A0-4A55-89D8-37A32B20C96C}"/>
    <cellStyle name="40 % - Akzent3" xfId="31139" hidden="1" xr:uid="{A49F7EAA-B8DB-4EB9-A0ED-24C57986B2F9}"/>
    <cellStyle name="40 % - Akzent3" xfId="31923" hidden="1" xr:uid="{8F96DC96-3E34-49E8-BCD1-F99E4F5FA33E}"/>
    <cellStyle name="40 % - Akzent3" xfId="31764" hidden="1" xr:uid="{BD0BE917-6A12-4C29-B0FE-46464F6A4BBE}"/>
    <cellStyle name="40 % - Akzent3" xfId="32103" hidden="1" xr:uid="{491823A8-1498-4C4E-8773-0CA7B2CDB62B}"/>
    <cellStyle name="40 % - Akzent3" xfId="32411" hidden="1" xr:uid="{E0B1033E-600D-43A7-9E6A-156932DD8E1B}"/>
    <cellStyle name="40 % - Akzent3" xfId="32839" hidden="1" xr:uid="{2C98B49C-19DE-4B38-898C-38A732656E56}"/>
    <cellStyle name="40 % - Akzent3" xfId="33658" hidden="1" xr:uid="{801CF096-60AE-4725-AD7C-12D8D2207564}"/>
    <cellStyle name="40 % - Akzent3" xfId="33536" hidden="1" xr:uid="{F8D06BF3-2C4E-478B-9459-2470A91606C5}"/>
    <cellStyle name="40 % - Akzent3" xfId="33358" hidden="1" xr:uid="{6B547CDA-52C9-4E3C-A1C9-D5F1485C6517}"/>
    <cellStyle name="40 % - Akzent3" xfId="34112" hidden="1" xr:uid="{E442D54F-CA27-460A-B14B-D1A2A880B579}"/>
    <cellStyle name="40 % - Akzent3" xfId="33859" hidden="1" xr:uid="{4D0B40A1-9046-406B-A808-8B5E5E2DF956}"/>
    <cellStyle name="40 % - Akzent3" xfId="33580" hidden="1" xr:uid="{AC6F7560-7899-4225-9AF9-E929C108C535}"/>
    <cellStyle name="40 % - Akzent3" xfId="34470" hidden="1" xr:uid="{E6F1798C-0257-4F09-A2BF-CD1A49037EF9}"/>
    <cellStyle name="40 % - Akzent3" xfId="34383" hidden="1" xr:uid="{BF40B58D-A293-4480-94F4-EE847430D085}"/>
    <cellStyle name="40 % - Akzent3" xfId="34611" hidden="1" xr:uid="{33337F9E-7C3E-4827-A139-DA2F06E26283}"/>
    <cellStyle name="40 % - Akzent3" xfId="33460" hidden="1" xr:uid="{9336DA89-DC06-4A1C-A7F0-D2594839D859}"/>
    <cellStyle name="40 % - Akzent3" xfId="34429" hidden="1" xr:uid="{E49EBE5E-5283-4075-993E-2A87BFC22F70}"/>
    <cellStyle name="40 % - Akzent3" xfId="35100" hidden="1" xr:uid="{23C4E2F4-9960-4A4A-AD68-27315D00B7B8}"/>
    <cellStyle name="40 % - Akzent3" xfId="35092" hidden="1" xr:uid="{7BA7507B-C53B-4F9A-8954-59DEA3C4924C}"/>
    <cellStyle name="40 % - Akzent3" xfId="34910" hidden="1" xr:uid="{D59CB75A-2BA8-44F2-981B-BA253793F98B}"/>
    <cellStyle name="40 % - Akzent3" xfId="35488" hidden="1" xr:uid="{014A461C-EB78-4585-880E-501E9AF685B9}"/>
    <cellStyle name="40 % - Akzent3" xfId="33685" hidden="1" xr:uid="{B151A874-05F8-4634-B1B5-83B52D7152A1}"/>
    <cellStyle name="40 % - Akzent3" xfId="35696" hidden="1" xr:uid="{11F10BF4-2E17-404E-93DF-81083E8BA781}"/>
    <cellStyle name="40 % - Akzent3" xfId="35643" hidden="1" xr:uid="{F180427F-368C-49F8-A966-6FF502C83342}"/>
    <cellStyle name="40 % - Akzent3" xfId="35044" hidden="1" xr:uid="{F1B59F36-DFE1-4900-AB5D-E94E18371148}"/>
    <cellStyle name="40 % - Akzent3" xfId="35263" hidden="1" xr:uid="{C0BCB761-77A9-4BAF-A636-E10142F64668}"/>
    <cellStyle name="40 % - Akzent3" xfId="36600" hidden="1" xr:uid="{4E2ADA58-CA4C-4ABE-8A46-91B0ED1B8C28}"/>
    <cellStyle name="40 % - Akzent3" xfId="36659" hidden="1" xr:uid="{06883F03-B6FC-46FA-8292-A1A6A429EBB8}"/>
    <cellStyle name="40 % - Akzent3" xfId="37112" hidden="1" xr:uid="{6B67DE21-80A5-4EF3-BB22-9B422A0CA9D8}"/>
    <cellStyle name="40 % - Akzent3" xfId="37291" hidden="1" xr:uid="{69C54292-96ED-4F96-B72C-908DB9961BEC}"/>
    <cellStyle name="40 % - Akzent3" xfId="37987" hidden="1" xr:uid="{6414AB9A-C0BE-42CF-BBF9-9B3B3994CB9B}"/>
    <cellStyle name="40 % - Akzent3" xfId="37235" hidden="1" xr:uid="{E25787E9-A287-4201-AF74-65D62D618263}"/>
    <cellStyle name="40 % - Akzent3" xfId="38039" hidden="1" xr:uid="{12B201E6-52BE-4629-97DF-ADFE3FA18E5E}"/>
    <cellStyle name="40 % - Akzent3" xfId="38105" hidden="1" xr:uid="{B861955E-11F3-4C4A-99C1-91FAB76A1FAD}"/>
    <cellStyle name="40 % - Akzent3" xfId="37300" hidden="1" xr:uid="{5EEA4707-CF04-4747-84BD-5418585695F9}"/>
    <cellStyle name="40 % - Akzent3" xfId="38991" hidden="1" xr:uid="{556BAF9F-6BA4-4969-BE96-A6C9C37ED396}"/>
    <cellStyle name="40 % - Akzent3" xfId="39215" hidden="1" xr:uid="{0AD65DB0-3938-4654-94BB-B1DA2BCC108A}"/>
    <cellStyle name="40 % - Akzent3" xfId="39996" hidden="1" xr:uid="{D19FCF6A-CBBD-4B61-B36E-A4551F0C6FE2}"/>
    <cellStyle name="40 % - Akzent3" xfId="39155" hidden="1" xr:uid="{8EDB00A2-B7CC-4A29-BA5D-F9AC400BAA7B}"/>
    <cellStyle name="40 % - Akzent3" xfId="39036" hidden="1" xr:uid="{7608B816-CB70-4DB7-B6B0-A25F60C746E5}"/>
    <cellStyle name="40 % - Akzent3" xfId="40218" hidden="1" xr:uid="{51A9B548-8DE1-4594-BE71-59AE8CA9E7B9}"/>
    <cellStyle name="40 % - Akzent3" xfId="39839" hidden="1" xr:uid="{BD20F648-2423-411F-8BF3-A5B44576EF3B}"/>
    <cellStyle name="40 % - Akzent3" xfId="41159" hidden="1" xr:uid="{DDA2C811-97A7-4FAB-94B9-79AA06112756}"/>
    <cellStyle name="40 % - Akzent3" xfId="39220" hidden="1" xr:uid="{250741A2-D6CE-4653-9A5E-59DA7F39DAD1}"/>
    <cellStyle name="40 % - Akzent3" xfId="41206" hidden="1" xr:uid="{933425F3-D045-4265-AE58-8BE15A464320}"/>
    <cellStyle name="40 % - Akzent3" xfId="39976" hidden="1" xr:uid="{DD56FB05-C00D-4B5C-B3F9-DE22856778CA}"/>
    <cellStyle name="40 % - Akzent3" xfId="41073" hidden="1" xr:uid="{754DFD03-9B89-4045-86EB-B3740D6F019C}"/>
    <cellStyle name="40 % - Akzent3" xfId="41201" hidden="1" xr:uid="{F382017B-067B-4FD9-B798-353D8C7C65EB}"/>
    <cellStyle name="40 % - Akzent3" xfId="41422" hidden="1" xr:uid="{DA88BFFF-84C3-4A94-9708-BA3A55CA2F6E}"/>
    <cellStyle name="40 % - Akzent3" xfId="41660" hidden="1" xr:uid="{686A3289-85D2-4F5B-9537-BA570A371424}"/>
    <cellStyle name="40 % - Akzent3" xfId="42488" hidden="1" xr:uid="{DE1308AB-F0D1-4D6F-8FA1-0042E367A146}"/>
    <cellStyle name="40 % - Akzent3" xfId="41593" hidden="1" xr:uid="{45C15FA2-3A5A-4346-805F-8E2C70E9C1B3}"/>
    <cellStyle name="40 % - Akzent3" xfId="42565" hidden="1" xr:uid="{3B13EA7B-2CDA-4CA7-994C-5F099FF2A719}"/>
    <cellStyle name="40 % - Akzent3" xfId="42660" hidden="1" xr:uid="{6B49D728-BD0E-4B07-8B76-4889584CD8AF}"/>
    <cellStyle name="40 % - Akzent3" xfId="43068" hidden="1" xr:uid="{E32EDC46-C48B-476B-B2F2-A0D30CF0D29B}"/>
    <cellStyle name="40 % - Akzent3" xfId="42993" hidden="1" xr:uid="{F49AE39E-7D62-4921-91B9-255CB088835E}"/>
    <cellStyle name="40 % - Akzent3" xfId="43332" hidden="1" xr:uid="{C6B58C05-94AB-487F-80CD-4D4EDBAD7E24}"/>
    <cellStyle name="40 % - Akzent3" xfId="42794" hidden="1" xr:uid="{619F0D43-271E-4C23-B7AE-15300BD81BE4}"/>
    <cellStyle name="40 % - Akzent3" xfId="43595" hidden="1" xr:uid="{6CEEA43C-A717-4978-A186-C405ABC909F8}"/>
    <cellStyle name="40 % - Akzent3" xfId="43656" hidden="1" xr:uid="{3E44AF6D-BECE-4B76-BE95-DDD0348D12AF}"/>
    <cellStyle name="40 % - Akzent3 2" xfId="413" xr:uid="{00000000-0005-0000-0000-0000D9010000}"/>
    <cellStyle name="40 % - Akzent3 3" xfId="282" xr:uid="{00000000-0005-0000-0000-0000DA010000}"/>
    <cellStyle name="40 % - Akzent3 4" xfId="8159" hidden="1" xr:uid="{CE8128F3-155C-488B-B6ED-002B6BF13812}"/>
    <cellStyle name="40 % - Akzent3 4" xfId="30445" hidden="1" xr:uid="{187F36F6-E3EB-4CF8-B720-C6830B745A01}"/>
    <cellStyle name="40 % - Akzent4" xfId="7208" hidden="1" xr:uid="{00000000-0005-0000-0000-0000F9010000}"/>
    <cellStyle name="40 % - Akzent4" xfId="6695" hidden="1" xr:uid="{00000000-0005-0000-0000-0000F7010000}"/>
    <cellStyle name="40 % - Akzent4" xfId="7178" hidden="1" xr:uid="{00000000-0005-0000-0000-0000F8010000}"/>
    <cellStyle name="40 % - Akzent4" xfId="5791" hidden="1" xr:uid="{00000000-0005-0000-0000-0000F3010000}"/>
    <cellStyle name="40 % - Akzent4" xfId="6604" hidden="1" xr:uid="{00000000-0005-0000-0000-0000F4010000}"/>
    <cellStyle name="40 % - Akzent4" xfId="6780" hidden="1" xr:uid="{00000000-0005-0000-0000-0000F5010000}"/>
    <cellStyle name="40 % - Akzent4" xfId="6979" hidden="1" xr:uid="{00000000-0005-0000-0000-0000F6010000}"/>
    <cellStyle name="40 % - Akzent4" xfId="5415" hidden="1" xr:uid="{00000000-0005-0000-0000-0000EB010000}"/>
    <cellStyle name="40 % - Akzent4" xfId="4734" hidden="1" xr:uid="{00000000-0005-0000-0000-0000EC010000}"/>
    <cellStyle name="40 % - Akzent4" xfId="5670" hidden="1" xr:uid="{00000000-0005-0000-0000-0000ED010000}"/>
    <cellStyle name="40 % - Akzent4" xfId="6166" hidden="1" xr:uid="{00000000-0005-0000-0000-0000EE010000}"/>
    <cellStyle name="40 % - Akzent4" xfId="6186" hidden="1" xr:uid="{00000000-0005-0000-0000-0000EF010000}"/>
    <cellStyle name="40 % - Akzent4" xfId="6284" hidden="1" xr:uid="{00000000-0005-0000-0000-0000F0010000}"/>
    <cellStyle name="40 % - Akzent4" xfId="6000" hidden="1" xr:uid="{00000000-0005-0000-0000-0000F1010000}"/>
    <cellStyle name="40 % - Akzent4" xfId="6403" hidden="1" xr:uid="{00000000-0005-0000-0000-0000F2010000}"/>
    <cellStyle name="40 % - Akzent4" xfId="92" hidden="1" xr:uid="{00000000-0005-0000-0000-0000DB010000}"/>
    <cellStyle name="40 % - Akzent4" xfId="962" hidden="1" xr:uid="{00000000-0005-0000-0000-0000DC010000}"/>
    <cellStyle name="40 % - Akzent4" xfId="1209" hidden="1" xr:uid="{00000000-0005-0000-0000-0000DD010000}"/>
    <cellStyle name="40 % - Akzent4" xfId="1469" hidden="1" xr:uid="{00000000-0005-0000-0000-0000DE010000}"/>
    <cellStyle name="40 % - Akzent4" xfId="1728" hidden="1" xr:uid="{00000000-0005-0000-0000-0000DF010000}"/>
    <cellStyle name="40 % - Akzent4" xfId="2184" hidden="1" xr:uid="{00000000-0005-0000-0000-0000E0010000}"/>
    <cellStyle name="40 % - Akzent4" xfId="2431" hidden="1" xr:uid="{00000000-0005-0000-0000-0000E1010000}"/>
    <cellStyle name="40 % - Akzent4" xfId="2838" hidden="1" xr:uid="{00000000-0005-0000-0000-0000E2010000}"/>
    <cellStyle name="40 % - Akzent4" xfId="3405" hidden="1" xr:uid="{00000000-0005-0000-0000-0000E3010000}"/>
    <cellStyle name="40 % - Akzent4" xfId="2799" hidden="1" xr:uid="{00000000-0005-0000-0000-0000E4010000}"/>
    <cellStyle name="40 % - Akzent4" xfId="3745" hidden="1" xr:uid="{00000000-0005-0000-0000-0000E5010000}"/>
    <cellStyle name="40 % - Akzent4" xfId="4234" hidden="1" xr:uid="{00000000-0005-0000-0000-0000E6010000}"/>
    <cellStyle name="40 % - Akzent4" xfId="3312" hidden="1" xr:uid="{00000000-0005-0000-0000-0000E7010000}"/>
    <cellStyle name="40 % - Akzent4" xfId="3557" hidden="1" xr:uid="{00000000-0005-0000-0000-0000E8010000}"/>
    <cellStyle name="40 % - Akzent4" xfId="4760" hidden="1" xr:uid="{00000000-0005-0000-0000-0000E9010000}"/>
    <cellStyle name="40 % - Akzent4" xfId="3291" hidden="1" xr:uid="{00000000-0005-0000-0000-0000EA010000}"/>
    <cellStyle name="40 % - Akzent4" xfId="7666" hidden="1" xr:uid="{9EB023C2-C672-4AA6-858E-3491E71078DD}"/>
    <cellStyle name="40 % - Akzent4" xfId="7729" hidden="1" xr:uid="{6B56E4D2-978E-47D1-9DEC-D95CE905AC79}"/>
    <cellStyle name="40 % - Akzent4" xfId="8141" hidden="1" xr:uid="{A59C16C4-638D-4DB9-882A-F6862F429852}"/>
    <cellStyle name="40 % - Akzent4" xfId="8690" hidden="1" xr:uid="{69F692B3-C8C3-402D-BFFC-BFFF73FEFE45}"/>
    <cellStyle name="40 % - Akzent4" xfId="8649" hidden="1" xr:uid="{6B1A6D1F-33CD-4027-BB13-100ABC50AA02}"/>
    <cellStyle name="40 % - Akzent4" xfId="9917" hidden="1" xr:uid="{506521AC-AFFC-43CA-B341-BBA0B5533233}"/>
    <cellStyle name="40 % - Akzent4" xfId="9769" hidden="1" xr:uid="{761706E7-724B-42E6-A001-230730C07492}"/>
    <cellStyle name="40 % - Akzent4" xfId="10251" hidden="1" xr:uid="{1F0A3FB5-F6EF-438F-9A50-7F60AB957DC4}"/>
    <cellStyle name="40 % - Akzent4" xfId="11848" hidden="1" xr:uid="{BE53EB34-4284-4B15-832F-CA1D5950944E}"/>
    <cellStyle name="40 % - Akzent4" xfId="12122" hidden="1" xr:uid="{9F0DCE8A-5650-42E0-8654-1BBFB8948945}"/>
    <cellStyle name="40 % - Akzent4" xfId="13051" hidden="1" xr:uid="{65E47F12-6CA4-412C-AD82-A425439FFEA4}"/>
    <cellStyle name="40 % - Akzent4" xfId="13140" hidden="1" xr:uid="{FF549B32-B8F2-4F80-BEE6-D5C935E55819}"/>
    <cellStyle name="40 % - Akzent4" xfId="13055" hidden="1" xr:uid="{A6CA5448-8483-4536-8A6C-F2130C4375E2}"/>
    <cellStyle name="40 % - Akzent4" xfId="13508" hidden="1" xr:uid="{54F15209-F61A-41FB-B2AC-EDEE90D6C412}"/>
    <cellStyle name="40 % - Akzent4" xfId="13319" hidden="1" xr:uid="{0517FCEA-9B4A-4308-8DFB-2974CDCAA9C3}"/>
    <cellStyle name="40 % - Akzent4" xfId="13431" hidden="1" xr:uid="{35D55BA6-C396-46F2-A1EB-4446AE4BCB31}"/>
    <cellStyle name="40 % - Akzent4" xfId="13807" hidden="1" xr:uid="{FB7D4EC1-0895-4FCF-9040-808CEB712265}"/>
    <cellStyle name="40 % - Akzent4" xfId="13593" hidden="1" xr:uid="{A55470AD-4C96-4CF9-952E-BF5E9C023653}"/>
    <cellStyle name="40 % - Akzent4" xfId="13128" hidden="1" xr:uid="{D6CEBC62-810C-431A-B83F-E7715DB02512}"/>
    <cellStyle name="40 % - Akzent4" xfId="11798" hidden="1" xr:uid="{AF292C47-ED4D-4415-A2EA-76F4110F25AC}"/>
    <cellStyle name="40 % - Akzent4" xfId="13751" hidden="1" xr:uid="{699A57D9-18D3-4EE2-82F0-2E2EB9CF13A5}"/>
    <cellStyle name="40 % - Akzent4" xfId="13941" hidden="1" xr:uid="{2DC5A930-A52D-439C-B379-FE88CA53D5C7}"/>
    <cellStyle name="40 % - Akzent4" xfId="14493" hidden="1" xr:uid="{F92015FF-C07B-4F95-9ABA-EFFFA61E7E5F}"/>
    <cellStyle name="40 % - Akzent4" xfId="14297" hidden="1" xr:uid="{8F696ED2-616C-4352-AB7C-38DA51786ACC}"/>
    <cellStyle name="40 % - Akzent4" xfId="14476" hidden="1" xr:uid="{37396F3C-A66C-4D4F-9797-0A65C9E74F78}"/>
    <cellStyle name="40 % - Akzent4" xfId="12811" hidden="1" xr:uid="{CACCC59B-FD1E-4EA8-86A7-840BC215EF4B}"/>
    <cellStyle name="40 % - Akzent4" xfId="15087" hidden="1" xr:uid="{D44835B6-847A-45E9-82D6-2C80D2CF21CE}"/>
    <cellStyle name="40 % - Akzent4" xfId="14709" hidden="1" xr:uid="{58242E79-99EB-4B9F-9EBD-350448C024B2}"/>
    <cellStyle name="40 % - Akzent4" xfId="15872" hidden="1" xr:uid="{5D5D88C2-CD7E-4ED6-8056-53AE4BC4E145}"/>
    <cellStyle name="40 % - Akzent4" xfId="15173" hidden="1" xr:uid="{935A1040-B41B-4E59-AC04-A1A2B35F7989}"/>
    <cellStyle name="40 % - Akzent4" xfId="16195" hidden="1" xr:uid="{B6308486-813E-42A4-AF22-82F23AA03BC6}"/>
    <cellStyle name="40 % - Akzent4" xfId="16276" hidden="1" xr:uid="{278935E5-D3F7-4D96-A4B2-B3F2631328BE}"/>
    <cellStyle name="40 % - Akzent4" xfId="16710" hidden="1" xr:uid="{D34FFC5A-886B-48C3-B3BD-2B00339E64D0}"/>
    <cellStyle name="40 % - Akzent4" xfId="17007" hidden="1" xr:uid="{1E4404BC-DE37-496E-BBC5-314E3457161D}"/>
    <cellStyle name="40 % - Akzent4" xfId="17511" hidden="1" xr:uid="{35006A4A-AC1B-4346-991F-E95CD0C4443A}"/>
    <cellStyle name="40 % - Akzent4" xfId="17498" hidden="1" xr:uid="{E2A776DF-68F5-4B69-A10F-A7165AB98D69}"/>
    <cellStyle name="40 % - Akzent4" xfId="16917" hidden="1" xr:uid="{895C4894-E3E0-4987-B371-3A0D010D487C}"/>
    <cellStyle name="40 % - Akzent4" xfId="17603" hidden="1" xr:uid="{6B485E3F-0E83-425A-996C-D67671FFC734}"/>
    <cellStyle name="40 % - Akzent4" xfId="16960" hidden="1" xr:uid="{E239609A-C67F-4E58-A04C-0E51339607FC}"/>
    <cellStyle name="40 % - Akzent4" xfId="18591" hidden="1" xr:uid="{922FA706-62F2-4397-9903-606C198D09F0}"/>
    <cellStyle name="40 % - Akzent4" xfId="18970" hidden="1" xr:uid="{6AA007E4-64C7-4667-BA76-0C5366171433}"/>
    <cellStyle name="40 % - Akzent4" xfId="19516" hidden="1" xr:uid="{2F610DA2-2DBE-469D-AC8C-5CC43230746C}"/>
    <cellStyle name="40 % - Akzent4" xfId="19495" hidden="1" xr:uid="{31DEF288-141A-4A74-9B50-BC97C8632053}"/>
    <cellStyle name="40 % - Akzent4" xfId="19703" hidden="1" xr:uid="{3F74A58B-96ED-4A66-B09B-AC33DFCB4B5A}"/>
    <cellStyle name="40 % - Akzent4" xfId="19818" hidden="1" xr:uid="{D47762A5-D4D8-4F64-9FC9-7E59500A87C9}"/>
    <cellStyle name="40 % - Akzent4" xfId="18882" hidden="1" xr:uid="{9B7B4D4A-F55C-4647-97D7-64C176B27973}"/>
    <cellStyle name="40 % - Akzent4" xfId="20705" hidden="1" xr:uid="{14B40348-4010-4334-B48A-C5EA60BB7AED}"/>
    <cellStyle name="40 % - Akzent4" xfId="20697" hidden="1" xr:uid="{0C80699F-0317-43DD-A552-C370E7C62DDC}"/>
    <cellStyle name="40 % - Akzent4" xfId="19466" hidden="1" xr:uid="{20EABE06-334E-45B6-979D-76EA8F926A4B}"/>
    <cellStyle name="40 % - Akzent4" xfId="19691" hidden="1" xr:uid="{D29489B2-4AE5-41A6-A642-0F308AE6B0B2}"/>
    <cellStyle name="40 % - Akzent4" xfId="20739" hidden="1" xr:uid="{97317A31-A088-4CE6-B52C-5FDCDC2F7937}"/>
    <cellStyle name="40 % - Akzent4" xfId="20713" hidden="1" xr:uid="{96A5B367-854E-4A88-8E41-9315F4B3B7F7}"/>
    <cellStyle name="40 % - Akzent4" xfId="21024" hidden="1" xr:uid="{E620A296-C88D-48E3-9D1C-74AF6E6087DB}"/>
    <cellStyle name="40 % - Akzent4" xfId="21426" hidden="1" xr:uid="{39519864-64A3-44D2-BACB-F064ECF2AE9A}"/>
    <cellStyle name="40 % - Akzent4" xfId="21992" hidden="1" xr:uid="{DD24ED3E-7FD8-465D-9234-F38C9819C082}"/>
    <cellStyle name="40 % - Akzent4" xfId="21970" hidden="1" xr:uid="{2ECED201-4880-44AC-9DA6-8E87FE8BE0E2}"/>
    <cellStyle name="40 % - Akzent4" xfId="21301" hidden="1" xr:uid="{758352E9-6D34-4A23-900D-574E66DCC404}"/>
    <cellStyle name="40 % - Akzent4" xfId="22117" hidden="1" xr:uid="{EB62CE5C-8A63-4BB0-9287-9AC52F9871DB}"/>
    <cellStyle name="40 % - Akzent4" xfId="22212" hidden="1" xr:uid="{59A42876-33D6-4AD1-8F99-2924C3BC3492}"/>
    <cellStyle name="40 % - Akzent4" xfId="22672" hidden="1" xr:uid="{D33ADECD-D331-4A0E-82C7-9C4E9F9E4663}"/>
    <cellStyle name="40 % - Akzent4" xfId="22856" hidden="1" xr:uid="{0B1A9CC3-F146-459D-AD8C-61ED9E519F58}"/>
    <cellStyle name="40 % - Akzent4" xfId="22345" hidden="1" xr:uid="{B764EC3B-FCF8-4642-B6C5-D6ADE540D85D}"/>
    <cellStyle name="40 % - Akzent4" xfId="23144" hidden="1" xr:uid="{CA92411D-1C11-4809-813D-7F3CB3DF263F}"/>
    <cellStyle name="40 % - Akzent4" xfId="23051" hidden="1" xr:uid="{45E947DA-5BE3-4273-839D-1F5710A2E4AB}"/>
    <cellStyle name="40 % - Akzent4" xfId="29505" hidden="1" xr:uid="{2A8D994D-8A98-4821-9BBE-FC8443E8A212}"/>
    <cellStyle name="40 % - Akzent4" xfId="28992" hidden="1" xr:uid="{4B8B3EF8-69DC-4C33-9B4F-629E40BB4645}"/>
    <cellStyle name="40 % - Akzent4" xfId="29475" hidden="1" xr:uid="{048D0B07-F82B-4CCE-B6C6-2CE0EF5BE7A8}"/>
    <cellStyle name="40 % - Akzent4" xfId="28105" hidden="1" xr:uid="{9C28EAD4-8D6F-41B9-8B2A-AEFDB088D0BE}"/>
    <cellStyle name="40 % - Akzent4" xfId="28901" hidden="1" xr:uid="{5E2D37AC-C13C-47EB-A9DA-972A030101D8}"/>
    <cellStyle name="40 % - Akzent4" xfId="29077" hidden="1" xr:uid="{C8859906-9D52-44B2-82BC-D3BC0B830A0C}"/>
    <cellStyle name="40 % - Akzent4" xfId="29276" hidden="1" xr:uid="{2FF17495-5B3F-425C-BE1B-802758BCA573}"/>
    <cellStyle name="40 % - Akzent4" xfId="27768" hidden="1" xr:uid="{59DF19AA-2228-4E12-BC0F-31C43F657E3A}"/>
    <cellStyle name="40 % - Akzent4" xfId="27087" hidden="1" xr:uid="{35F52FAE-D86A-4112-ADEB-E8DA0676B892}"/>
    <cellStyle name="40 % - Akzent4" xfId="28003" hidden="1" xr:uid="{551A6C77-C8CC-4485-8C8E-DF0ED5938E19}"/>
    <cellStyle name="40 % - Akzent4" xfId="28463" hidden="1" xr:uid="{68CA73F4-22BD-401F-82B5-D8FB7626F11A}"/>
    <cellStyle name="40 % - Akzent4" xfId="28483" hidden="1" xr:uid="{636FAD26-7997-4588-84B8-B5223117E0A0}"/>
    <cellStyle name="40 % - Akzent4" xfId="28581" hidden="1" xr:uid="{AD59C522-DB53-486E-99C1-32CD101E4BE7}"/>
    <cellStyle name="40 % - Akzent4" xfId="28303" hidden="1" xr:uid="{48BEB0B3-02DD-4A93-98BB-DAAF848DC608}"/>
    <cellStyle name="40 % - Akzent4" xfId="28700" hidden="1" xr:uid="{DC2D081B-7D73-49DA-9B1E-A86C428A3EB1}"/>
    <cellStyle name="40 % - Akzent4" xfId="23344" hidden="1" xr:uid="{8E21550E-21C0-42F6-BFED-713F1A3E6248}"/>
    <cellStyle name="40 % - Akzent4" xfId="23399" hidden="1" xr:uid="{D5A969F3-7E0C-4D71-A2B6-40A4BFAF93DB}"/>
    <cellStyle name="40 % - Akzent4" xfId="23646" hidden="1" xr:uid="{6E5F1CC3-999F-4F26-9F30-6D5FC277E87F}"/>
    <cellStyle name="40 % - Akzent4" xfId="23857" hidden="1" xr:uid="{F1C67DF4-5AC2-43ED-9975-1B4BC34C0537}"/>
    <cellStyle name="40 % - Akzent4" xfId="24112" hidden="1" xr:uid="{24BE4255-2C4E-41E0-9DB7-22A079A9F626}"/>
    <cellStyle name="40 % - Akzent4" xfId="24563" hidden="1" xr:uid="{8E652539-009A-4E6A-ACB8-B73501346C0D}"/>
    <cellStyle name="40 % - Akzent4" xfId="24798" hidden="1" xr:uid="{96ABDA79-2821-4728-8D59-C626CE02D0C5}"/>
    <cellStyle name="40 % - Akzent4" xfId="25204" hidden="1" xr:uid="{598B9066-5F60-4344-BC81-D4A779E5155C}"/>
    <cellStyle name="40 % - Akzent4" xfId="25770" hidden="1" xr:uid="{06C60E30-25B3-47D3-BEE2-C03EAE085EEE}"/>
    <cellStyle name="40 % - Akzent4" xfId="25165" hidden="1" xr:uid="{62765EE3-C72F-4BF8-ADB5-6EB1DE692023}"/>
    <cellStyle name="40 % - Akzent4" xfId="26108" hidden="1" xr:uid="{D796DA6F-B250-48B1-AAB1-B3142AED5C10}"/>
    <cellStyle name="40 % - Akzent4" xfId="26592" hidden="1" xr:uid="{A1B238B7-649A-4ECE-81D9-A06AC1E8F41C}"/>
    <cellStyle name="40 % - Akzent4" xfId="25678" hidden="1" xr:uid="{88E59386-BDB3-41A3-A096-5FF74BAE766F}"/>
    <cellStyle name="40 % - Akzent4" xfId="25922" hidden="1" xr:uid="{80736B1B-4F9D-4B54-869D-0D53C5290281}"/>
    <cellStyle name="40 % - Akzent4" xfId="27113" hidden="1" xr:uid="{383A7CBF-A815-4784-8158-51AF30DAEBB3}"/>
    <cellStyle name="40 % - Akzent4" xfId="25657" hidden="1" xr:uid="{6A543DBC-C4C4-43C1-8AEB-A4F4A67CFAFA}"/>
    <cellStyle name="40 % - Akzent4" xfId="29954" hidden="1" xr:uid="{DBBD2662-DEA3-4C09-BCDA-765006F31CCD}"/>
    <cellStyle name="40 % - Akzent4" xfId="30015" hidden="1" xr:uid="{70481659-A594-4FE1-AF20-157DA84E2317}"/>
    <cellStyle name="40 % - Akzent4" xfId="30427" hidden="1" xr:uid="{5D2CE726-D14B-4BC6-98B7-63857A34B6B0}"/>
    <cellStyle name="40 % - Akzent4" xfId="30944" hidden="1" xr:uid="{F533FF13-FE2F-423C-8958-66CE0251F219}"/>
    <cellStyle name="40 % - Akzent4" xfId="30911" hidden="1" xr:uid="{7F1D8F54-25A8-42B8-A042-1449CBB317DA}"/>
    <cellStyle name="40 % - Akzent4" xfId="31943" hidden="1" xr:uid="{95ACB557-6CD5-42C8-A09D-FCE8D2D9B6A7}"/>
    <cellStyle name="40 % - Akzent4" xfId="31825" hidden="1" xr:uid="{D9504BB9-C628-42DF-8FA3-328246DD52FD}"/>
    <cellStyle name="40 % - Akzent4" xfId="32115" hidden="1" xr:uid="{7F753A9F-64B5-4841-9065-13016C8DC5B7}"/>
    <cellStyle name="40 % - Akzent4" xfId="32415" hidden="1" xr:uid="{37704D43-8EEE-470B-96DA-6072950D6553}"/>
    <cellStyle name="40 % - Akzent4" xfId="32687" hidden="1" xr:uid="{F39DE4F3-16C1-4A08-82B3-3B4356F00C60}"/>
    <cellStyle name="40 % - Akzent4" xfId="33616" hidden="1" xr:uid="{AB3358E3-D823-4FE7-B5A7-23F604347145}"/>
    <cellStyle name="40 % - Akzent4" xfId="33705" hidden="1" xr:uid="{E866FBBB-F390-4CCF-BB45-CE65F370B3F6}"/>
    <cellStyle name="40 % - Akzent4" xfId="33620" hidden="1" xr:uid="{6A36F22F-B12C-4F81-96E5-C9B8D38A07C7}"/>
    <cellStyle name="40 % - Akzent4" xfId="34072" hidden="1" xr:uid="{191767C1-3F53-42C9-B611-B063E3FAF954}"/>
    <cellStyle name="40 % - Akzent4" xfId="33883" hidden="1" xr:uid="{331ECB50-2196-470B-8755-9DB04B2BB78D}"/>
    <cellStyle name="40 % - Akzent4" xfId="33995" hidden="1" xr:uid="{4DA05BFE-3449-438E-98B1-7AA05CCA8B67}"/>
    <cellStyle name="40 % - Akzent4" xfId="34371" hidden="1" xr:uid="{167848D8-8235-4CF2-9841-01496A0776B5}"/>
    <cellStyle name="40 % - Akzent4" xfId="34157" hidden="1" xr:uid="{7C828C5A-B02A-49A5-A09C-537FCF8CABC7}"/>
    <cellStyle name="40 % - Akzent4" xfId="33693" hidden="1" xr:uid="{D03F45C3-EB77-4899-882F-746FB2953BFC}"/>
    <cellStyle name="40 % - Akzent4" xfId="32365" hidden="1" xr:uid="{DD43060C-323C-4649-A68D-26C6B85996A3}"/>
    <cellStyle name="40 % - Akzent4" xfId="34315" hidden="1" xr:uid="{CE78D5FA-5BD4-4441-AB22-54FFD8E92A12}"/>
    <cellStyle name="40 % - Akzent4" xfId="34505" hidden="1" xr:uid="{68C915BC-5DEC-4296-810E-7B1A773ED494}"/>
    <cellStyle name="40 % - Akzent4" xfId="35054" hidden="1" xr:uid="{B11A1D43-CF16-4A6E-9F9D-B1B57E16A7DC}"/>
    <cellStyle name="40 % - Akzent4" xfId="34860" hidden="1" xr:uid="{D16244FD-A2EA-4D8E-8419-30667E8F0E11}"/>
    <cellStyle name="40 % - Akzent4" xfId="35037" hidden="1" xr:uid="{63D3F8D3-902F-4F76-8120-12DD0EC322BF}"/>
    <cellStyle name="40 % - Akzent4" xfId="33376" hidden="1" xr:uid="{32ABB52A-8D19-41C4-8A13-48D73D956FE8}"/>
    <cellStyle name="40 % - Akzent4" xfId="35634" hidden="1" xr:uid="{5B390484-6EBB-43D6-9C27-A82E30C8A50D}"/>
    <cellStyle name="40 % - Akzent4" xfId="35266" hidden="1" xr:uid="{DB35F384-ABCC-41D5-AF8E-19010BB5E88D}"/>
    <cellStyle name="40 % - Akzent4" xfId="36280" hidden="1" xr:uid="{9A4A9AB8-B25D-4EA9-A4DC-12684E7AA11D}"/>
    <cellStyle name="40 % - Akzent4" xfId="35714" hidden="1" xr:uid="{9024C106-AF52-4CD6-9720-9D79B8B964D3}"/>
    <cellStyle name="40 % - Akzent4" xfId="36603" hidden="1" xr:uid="{E09F0EA0-603E-40B8-9786-83473A1FE840}"/>
    <cellStyle name="40 % - Akzent4" xfId="36682" hidden="1" xr:uid="{731B5541-F4DD-435F-9523-53F6248E117E}"/>
    <cellStyle name="40 % - Akzent4" xfId="37116" hidden="1" xr:uid="{3A79F3C4-B22E-453F-836D-919070BEEBBF}"/>
    <cellStyle name="40 % - Akzent4" xfId="37411" hidden="1" xr:uid="{443B1DFF-D9DA-4C94-800C-23B48265E9B4}"/>
    <cellStyle name="40 % - Akzent4" xfId="37915" hidden="1" xr:uid="{95342214-4CFB-4226-86FE-7C67CE573E9A}"/>
    <cellStyle name="40 % - Akzent4" xfId="37902" hidden="1" xr:uid="{07C07D04-917D-4A5A-A56D-674B40C3DBB0}"/>
    <cellStyle name="40 % - Akzent4" xfId="37321" hidden="1" xr:uid="{30560DEB-8A30-4325-9570-334034BF0F81}"/>
    <cellStyle name="40 % - Akzent4" xfId="38007" hidden="1" xr:uid="{470639C9-28DA-4653-88F0-FC19CC4DFBEE}"/>
    <cellStyle name="40 % - Akzent4" xfId="37364" hidden="1" xr:uid="{4A08EA4F-9CF6-4DC2-9A67-640A0409E686}"/>
    <cellStyle name="40 % - Akzent4" xfId="38995" hidden="1" xr:uid="{028F3C20-ED62-45C6-8913-F17EE50058A4}"/>
    <cellStyle name="40 % - Akzent4" xfId="39372" hidden="1" xr:uid="{B2F185CA-B2FE-4BC1-8C75-828D8BA7115C}"/>
    <cellStyle name="40 % - Akzent4" xfId="39918" hidden="1" xr:uid="{B07FC54D-5178-4442-8B9E-CCD4CC50F0B6}"/>
    <cellStyle name="40 % - Akzent4" xfId="39897" hidden="1" xr:uid="{D4F6A463-34A6-4C47-924C-8598425A8E39}"/>
    <cellStyle name="40 % - Akzent4" xfId="40105" hidden="1" xr:uid="{C3397F7D-31F3-4CA0-A6C2-0EFEE81A49D5}"/>
    <cellStyle name="40 % - Akzent4" xfId="40220" hidden="1" xr:uid="{166B7939-C5CD-4444-BA07-D6F3ADAA97B5}"/>
    <cellStyle name="40 % - Akzent4" xfId="39284" hidden="1" xr:uid="{AE1DF59B-9826-4E89-AE64-4952CCB2EBA5}"/>
    <cellStyle name="40 % - Akzent4" xfId="41107" hidden="1" xr:uid="{91908EE6-C4A5-49F0-A5E1-3DD171350030}"/>
    <cellStyle name="40 % - Akzent4" xfId="41099" hidden="1" xr:uid="{E49A7201-7DFF-43D1-A774-CC78E3D39D7A}"/>
    <cellStyle name="40 % - Akzent4" xfId="39868" hidden="1" xr:uid="{3DDBC4B8-5120-4329-B4E0-4E0D3960B443}"/>
    <cellStyle name="40 % - Akzent4" xfId="40093" hidden="1" xr:uid="{61CAAE68-8916-4607-BBF9-C809FC37CE74}"/>
    <cellStyle name="40 % - Akzent4" xfId="41141" hidden="1" xr:uid="{CD35609D-426E-4FB1-8BF8-FA500CF3FC6F}"/>
    <cellStyle name="40 % - Akzent4" xfId="41115" hidden="1" xr:uid="{BE07F93B-63B4-47DB-A235-DA25737E3FEA}"/>
    <cellStyle name="40 % - Akzent4" xfId="41426" hidden="1" xr:uid="{F47A8ACF-BB15-426E-BF50-E1DF0AB20A39}"/>
    <cellStyle name="40 % - Akzent4" xfId="41826" hidden="1" xr:uid="{33432965-A3FC-4E51-9577-206BD337491B}"/>
    <cellStyle name="40 % - Akzent4" xfId="42392" hidden="1" xr:uid="{2F4F8523-BD2C-49E6-9ADB-E4CCB322607D}"/>
    <cellStyle name="40 % - Akzent4" xfId="42370" hidden="1" xr:uid="{5B8F7E29-7E5F-4E9A-9343-12E4F79B1C52}"/>
    <cellStyle name="40 % - Akzent4" xfId="41701" hidden="1" xr:uid="{E728BF12-9FFE-4BE5-AB04-7A40B3590906}"/>
    <cellStyle name="40 % - Akzent4" xfId="42517" hidden="1" xr:uid="{CC5AD492-9C90-4729-8519-E8A9AB2CE0DA}"/>
    <cellStyle name="40 % - Akzent4" xfId="42612" hidden="1" xr:uid="{4033F7CD-C64A-4504-B740-6CADDBABEC17}"/>
    <cellStyle name="40 % - Akzent4" xfId="43072" hidden="1" xr:uid="{C7DC1D7F-4678-4095-9871-F28F767B88D2}"/>
    <cellStyle name="40 % - Akzent4" xfId="43256" hidden="1" xr:uid="{67F51B13-8F0E-4759-B94B-E25A4800E315}"/>
    <cellStyle name="40 % - Akzent4" xfId="42745" hidden="1" xr:uid="{7AA8430D-5F09-42C9-8C1E-26F8723442E8}"/>
    <cellStyle name="40 % - Akzent4" xfId="43544" hidden="1" xr:uid="{21A6A7FE-B723-4536-8B7E-B758A696192B}"/>
    <cellStyle name="40 % - Akzent4" xfId="43451" hidden="1" xr:uid="{0F389717-DF06-490C-BC0D-C68DD466916F}"/>
    <cellStyle name="40 % - Akzent4 2" xfId="414" xr:uid="{00000000-0005-0000-0000-0000FA010000}"/>
    <cellStyle name="40 % - Akzent4 3" xfId="283" xr:uid="{00000000-0005-0000-0000-0000FB010000}"/>
    <cellStyle name="40 % - Akzent4 4" xfId="8162" hidden="1" xr:uid="{53C59D9C-5883-49F0-9E3E-3587D28FF89A}"/>
    <cellStyle name="40 % - Akzent4 4" xfId="30448" hidden="1" xr:uid="{FCAE06D3-C5E1-46F2-87E0-F16B439EA6F1}"/>
    <cellStyle name="40 % - Akzent5" xfId="4845" hidden="1" xr:uid="{00000000-0005-0000-0000-00000A020000}"/>
    <cellStyle name="40 % - Akzent5" xfId="5674" hidden="1" xr:uid="{00000000-0005-0000-0000-00000E020000}"/>
    <cellStyle name="40 % - Akzent5" xfId="5609" hidden="1" xr:uid="{00000000-0005-0000-0000-000010020000}"/>
    <cellStyle name="40 % - Akzent5" xfId="7096" hidden="1" xr:uid="{00000000-0005-0000-0000-000018020000}"/>
    <cellStyle name="40 % - Akzent5" xfId="6157" hidden="1" xr:uid="{00000000-0005-0000-0000-000016020000}"/>
    <cellStyle name="40 % - Akzent5" xfId="3467" hidden="1" xr:uid="{00000000-0005-0000-0000-000004020000}"/>
    <cellStyle name="40 % - Akzent5" xfId="3464" hidden="1" xr:uid="{00000000-0005-0000-0000-000005020000}"/>
    <cellStyle name="40 % - Akzent5" xfId="3589" hidden="1" xr:uid="{00000000-0005-0000-0000-00000D020000}"/>
    <cellStyle name="40 % - Akzent5" xfId="6142" hidden="1" xr:uid="{00000000-0005-0000-0000-000012020000}"/>
    <cellStyle name="40 % - Akzent5" xfId="95" hidden="1" xr:uid="{00000000-0005-0000-0000-0000FC010000}"/>
    <cellStyle name="40 % - Akzent5" xfId="7019" hidden="1" xr:uid="{00000000-0005-0000-0000-000017020000}"/>
    <cellStyle name="40 % - Akzent5" xfId="7181" hidden="1" xr:uid="{00000000-0005-0000-0000-000019020000}"/>
    <cellStyle name="40 % - Akzent5" xfId="6219" hidden="1" xr:uid="{00000000-0005-0000-0000-00000F020000}"/>
    <cellStyle name="40 % - Akzent5" xfId="6097" hidden="1" xr:uid="{00000000-0005-0000-0000-000013020000}"/>
    <cellStyle name="40 % - Akzent5" xfId="2222" hidden="1" xr:uid="{00000000-0005-0000-0000-000001020000}"/>
    <cellStyle name="40 % - Akzent5" xfId="2435" hidden="1" xr:uid="{00000000-0005-0000-0000-000002020000}"/>
    <cellStyle name="40 % - Akzent5" xfId="7211" hidden="1" xr:uid="{00000000-0005-0000-0000-00001A020000}"/>
    <cellStyle name="40 % - Akzent5" xfId="4294" hidden="1" xr:uid="{00000000-0005-0000-0000-000007020000}"/>
    <cellStyle name="40 % - Akzent5" xfId="4823" hidden="1" xr:uid="{00000000-0005-0000-0000-000009020000}"/>
    <cellStyle name="40 % - Akzent5" xfId="1472" hidden="1" xr:uid="{00000000-0005-0000-0000-0000FF010000}"/>
    <cellStyle name="40 % - Akzent5" xfId="2656" hidden="1" xr:uid="{00000000-0005-0000-0000-000003020000}"/>
    <cellStyle name="40 % - Akzent5" xfId="6847" hidden="1" xr:uid="{00000000-0005-0000-0000-000014020000}"/>
    <cellStyle name="40 % - Akzent5" xfId="6463" hidden="1" xr:uid="{00000000-0005-0000-0000-000015020000}"/>
    <cellStyle name="40 % - Akzent5" xfId="2842" hidden="1" xr:uid="{00000000-0005-0000-0000-000006020000}"/>
    <cellStyle name="40 % - Akzent5" xfId="4985" hidden="1" xr:uid="{00000000-0005-0000-0000-00000B020000}"/>
    <cellStyle name="40 % - Akzent5" xfId="5450" hidden="1" xr:uid="{00000000-0005-0000-0000-00000C020000}"/>
    <cellStyle name="40 % - Akzent5" xfId="965" hidden="1" xr:uid="{00000000-0005-0000-0000-0000FD010000}"/>
    <cellStyle name="40 % - Akzent5" xfId="1244" hidden="1" xr:uid="{00000000-0005-0000-0000-0000FE010000}"/>
    <cellStyle name="40 % - Akzent5" xfId="2514" hidden="1" xr:uid="{00000000-0005-0000-0000-000008020000}"/>
    <cellStyle name="40 % - Akzent5" xfId="1620" hidden="1" xr:uid="{00000000-0005-0000-0000-000000020000}"/>
    <cellStyle name="40 % - Akzent5" xfId="6150" hidden="1" xr:uid="{00000000-0005-0000-0000-000011020000}"/>
    <cellStyle name="40 % - Akzent5" xfId="7669" hidden="1" xr:uid="{4AF5DDB9-D1D1-4804-BA95-EEDD5DFD85F4}"/>
    <cellStyle name="40 % - Akzent5" xfId="7728" hidden="1" xr:uid="{F3356109-062F-44F2-B492-BD048240F71E}"/>
    <cellStyle name="40 % - Akzent5" xfId="8138" hidden="1" xr:uid="{CD56F4FD-17E6-4ACD-A1F7-76E2DCB9C9DF}"/>
    <cellStyle name="40 % - Akzent5" xfId="8694" hidden="1" xr:uid="{17479C10-B93D-4E23-AD5B-ECF1F7B573A4}"/>
    <cellStyle name="40 % - Akzent5" xfId="9023" hidden="1" xr:uid="{5C58FD47-78F4-4E32-A1B6-E79AEEA655E4}"/>
    <cellStyle name="40 % - Akzent5" xfId="9888" hidden="1" xr:uid="{B045AEC3-EBF6-487E-A758-72E65C807F84}"/>
    <cellStyle name="40 % - Akzent5" xfId="9540" hidden="1" xr:uid="{F66C0279-E4A0-4EB6-8381-CFFDB2DD28EB}"/>
    <cellStyle name="40 % - Akzent5" xfId="10192" hidden="1" xr:uid="{E833E5A7-01DD-4D75-95FD-74E9E0EAC003}"/>
    <cellStyle name="40 % - Akzent5" xfId="11852" hidden="1" xr:uid="{D10D4E71-BB5D-481D-B24B-9A6BA874448D}"/>
    <cellStyle name="40 % - Akzent5" xfId="12099" hidden="1" xr:uid="{A4A480E2-00F1-47F1-9DCA-02118212E789}"/>
    <cellStyle name="40 % - Akzent5" xfId="12954" hidden="1" xr:uid="{B6742B3D-76F8-4AF1-AF1C-A4BE9C0D32C0}"/>
    <cellStyle name="40 % - Akzent5" xfId="12032" hidden="1" xr:uid="{B575495E-77AE-499F-BA8B-359F9DD14AFA}"/>
    <cellStyle name="40 % - Akzent5" xfId="11997" hidden="1" xr:uid="{CAD4675F-0F34-4EB7-91B2-D4AA0423C5AF}"/>
    <cellStyle name="40 % - Akzent5" xfId="13413" hidden="1" xr:uid="{EBAF6502-08DE-4764-99E4-A36881A81C2A}"/>
    <cellStyle name="40 % - Akzent5" xfId="13530" hidden="1" xr:uid="{05F557A0-4427-4858-887F-F777BC8DC3AD}"/>
    <cellStyle name="40 % - Akzent5" xfId="13262" hidden="1" xr:uid="{77F822D7-A001-4FDC-8DEC-7B20DDE28DB1}"/>
    <cellStyle name="40 % - Akzent5" xfId="13874" hidden="1" xr:uid="{BE5451C1-C9AE-4919-907F-34E3BB550922}"/>
    <cellStyle name="40 % - Akzent5" xfId="13861" hidden="1" xr:uid="{40B8AA57-163D-4811-81DE-B1CDF949AC59}"/>
    <cellStyle name="40 % - Akzent5" xfId="13743" hidden="1" xr:uid="{86C144BE-955B-47DD-899C-313F73A9621C}"/>
    <cellStyle name="40 % - Akzent5" xfId="14010" hidden="1" xr:uid="{3D98E7E1-BA2D-46E2-BB12-642A2E636DDE}"/>
    <cellStyle name="40 % - Akzent5" xfId="12733" hidden="1" xr:uid="{923B3B4C-9BA2-4A0A-AF0D-66BF76D4E521}"/>
    <cellStyle name="40 % - Akzent5" xfId="14471" hidden="1" xr:uid="{B5B8F6EB-0A95-4356-93CC-9E9CBDEC7676}"/>
    <cellStyle name="40 % - Akzent5" xfId="14507" hidden="1" xr:uid="{3285CDA7-D39A-49C3-8697-0C91B48D07E1}"/>
    <cellStyle name="40 % - Akzent5" xfId="14282" hidden="1" xr:uid="{B8E6D491-6E38-4D8C-8B9B-3005C963295C}"/>
    <cellStyle name="40 % - Akzent5" xfId="14873" hidden="1" xr:uid="{B926F987-5AC8-42D7-8DBB-49A2D5A4C475}"/>
    <cellStyle name="40 % - Akzent5" xfId="14373" hidden="1" xr:uid="{1AAF361D-7CD7-4078-9BDD-925C4A5C9BD7}"/>
    <cellStyle name="40 % - Akzent5" xfId="15133" hidden="1" xr:uid="{6597B270-0EFD-4841-9FF3-20002FBCF6DA}"/>
    <cellStyle name="40 % - Akzent5" xfId="15126" hidden="1" xr:uid="{9403B50D-D476-491E-8C2F-6812E7D96EF5}"/>
    <cellStyle name="40 % - Akzent5" xfId="15773" hidden="1" xr:uid="{C2EC8A85-20BF-4D4D-B34A-5064AD4957B4}"/>
    <cellStyle name="40 % - Akzent5" xfId="15389" hidden="1" xr:uid="{96A4446F-15BF-40EF-8CCD-F2C14465E4AD}"/>
    <cellStyle name="40 % - Akzent5" xfId="16198" hidden="1" xr:uid="{C91CAD23-1824-4B1F-8DA0-18079F888431}"/>
    <cellStyle name="40 % - Akzent5" xfId="16251" hidden="1" xr:uid="{A3D216FB-5387-42AC-A172-9FD74E7C2C8C}"/>
    <cellStyle name="40 % - Akzent5" xfId="16713" hidden="1" xr:uid="{5170E901-186C-4172-82E2-4BD39E640717}"/>
    <cellStyle name="40 % - Akzent5" xfId="16880" hidden="1" xr:uid="{48B00A15-A902-438B-A2DF-656AE74DC220}"/>
    <cellStyle name="40 % - Akzent5" xfId="17558" hidden="1" xr:uid="{B4F9B4A4-57B5-463E-8139-1EEB646D1DAE}"/>
    <cellStyle name="40 % - Akzent5" xfId="17512" hidden="1" xr:uid="{58DA603C-0BEB-409E-9756-F093790A0E76}"/>
    <cellStyle name="40 % - Akzent5" xfId="17507" hidden="1" xr:uid="{EFAC509A-C112-4121-8A32-5187B26886FE}"/>
    <cellStyle name="40 % - Akzent5" xfId="16935" hidden="1" xr:uid="{84834432-EC8A-46EA-961B-B7861DB03807}"/>
    <cellStyle name="40 % - Akzent5" xfId="17768" hidden="1" xr:uid="{18DDD561-16FE-4B8B-B257-67948019DF9E}"/>
    <cellStyle name="40 % - Akzent5" xfId="18595" hidden="1" xr:uid="{8C502B9B-04C9-4B98-B116-04F533108916}"/>
    <cellStyle name="40 % - Akzent5" xfId="18802" hidden="1" xr:uid="{2861A223-E6BE-4B38-B74D-9AE8F6736A38}"/>
    <cellStyle name="40 % - Akzent5" xfId="19569" hidden="1" xr:uid="{EEC77C16-E11A-4781-8B57-CFFB206DE90C}"/>
    <cellStyle name="40 % - Akzent5" xfId="19518" hidden="1" xr:uid="{F68958F5-96D1-4262-936C-D0C0C53FC8EA}"/>
    <cellStyle name="40 % - Akzent5" xfId="19414" hidden="1" xr:uid="{D875371C-D94C-4F86-BD4B-7806F8840CAA}"/>
    <cellStyle name="40 % - Akzent5" xfId="19807" hidden="1" xr:uid="{41B08E27-DB3E-4AE9-8C06-F900394A51F2}"/>
    <cellStyle name="40 % - Akzent5" xfId="20240" hidden="1" xr:uid="{E889B6B4-15F5-48F3-BF37-9FDEB8E71572}"/>
    <cellStyle name="40 % - Akzent5" xfId="20744" hidden="1" xr:uid="{98B16C83-9EF0-471B-8334-04503F187E2D}"/>
    <cellStyle name="40 % - Akzent5" xfId="20707" hidden="1" xr:uid="{BDD082DE-0521-468B-ADD3-23653F094896}"/>
    <cellStyle name="40 % - Akzent5" xfId="20702" hidden="1" xr:uid="{1E3837AC-95C7-4FF4-A700-4E1B884DF56C}"/>
    <cellStyle name="40 % - Akzent5" xfId="18638" hidden="1" xr:uid="{4CE57BC0-6F7D-4310-ACD2-CC2D4D088FCC}"/>
    <cellStyle name="40 % - Akzent5" xfId="19576" hidden="1" xr:uid="{9D8FA161-8848-42DF-B1FA-DD79225DA063}"/>
    <cellStyle name="40 % - Akzent5" xfId="20900" hidden="1" xr:uid="{52F539D8-F31B-4C88-8F45-5D1A610A3E4D}"/>
    <cellStyle name="40 % - Akzent5" xfId="21028" hidden="1" xr:uid="{09E11F6E-F4ED-4CA4-A3A9-F1D5CF96CA60}"/>
    <cellStyle name="40 % - Akzent5" xfId="21248" hidden="1" xr:uid="{FFB0B85A-ACFE-4435-A766-A636E808FB43}"/>
    <cellStyle name="40 % - Akzent5" xfId="22056" hidden="1" xr:uid="{B25004F0-EAC4-4E39-A318-D7ECD3D7EC82}"/>
    <cellStyle name="40 % - Akzent5" xfId="21994" hidden="1" xr:uid="{9F57397E-F6A7-4442-9661-41AA288F655D}"/>
    <cellStyle name="40 % - Akzent5" xfId="21988" hidden="1" xr:uid="{DCE45440-3840-4411-BB92-8D9E790ED2EE}"/>
    <cellStyle name="40 % - Akzent5" xfId="21332" hidden="1" xr:uid="{CF66D7BE-C02C-4501-A78F-29E1BB7DEE2B}"/>
    <cellStyle name="40 % - Akzent5" xfId="22610" hidden="1" xr:uid="{4D860C10-40D4-468A-A2B1-645717001E9D}"/>
    <cellStyle name="40 % - Akzent5" xfId="22540" hidden="1" xr:uid="{F0E1B715-5FE6-4425-894D-4DF9944F9C3E}"/>
    <cellStyle name="40 % - Akzent5" xfId="22907" hidden="1" xr:uid="{20891224-7030-437B-854E-C4FA41B5486E}"/>
    <cellStyle name="40 % - Akzent5" xfId="21900" hidden="1" xr:uid="{17F9AC40-3572-4BD5-8ACA-B3A9C47CC013}"/>
    <cellStyle name="40 % - Akzent5" xfId="23180" hidden="1" xr:uid="{D4507B4B-1DBD-4ED8-9C40-B90A02811C49}"/>
    <cellStyle name="40 % - Akzent5" xfId="22876" hidden="1" xr:uid="{337919D8-8A8D-4173-B755-92B1707FD046}"/>
    <cellStyle name="40 % - Akzent5" xfId="27198" hidden="1" xr:uid="{2870685F-20C0-476C-88A8-4B74576BA91A}"/>
    <cellStyle name="40 % - Akzent5" xfId="28007" hidden="1" xr:uid="{6C57671D-3A52-4CAF-8D63-DD2C930FC56A}"/>
    <cellStyle name="40 % - Akzent5" xfId="27951" hidden="1" xr:uid="{E69E67AB-1510-40C4-80C1-128FEAEE2870}"/>
    <cellStyle name="40 % - Akzent5" xfId="29393" hidden="1" xr:uid="{4F7636BA-968B-42FC-B128-216283BCF1FC}"/>
    <cellStyle name="40 % - Akzent5" xfId="28454" hidden="1" xr:uid="{5839D20F-81CE-42A3-BE61-68FE6547C4F1}"/>
    <cellStyle name="40 % - Akzent5" xfId="25832" hidden="1" xr:uid="{891FD45D-DF7E-4D1B-9CAD-13E83E112CD7}"/>
    <cellStyle name="40 % - Akzent5" xfId="25829" hidden="1" xr:uid="{658D260D-F5DC-44EA-8D8D-9F0C446A31BC}"/>
    <cellStyle name="40 % - Akzent5" xfId="25953" hidden="1" xr:uid="{D32C8379-814F-4919-BAEC-DAF29D17CC72}"/>
    <cellStyle name="40 % - Akzent5" xfId="28439" hidden="1" xr:uid="{0E16E505-A245-4288-93AF-44EC9994682D}"/>
    <cellStyle name="40 % - Akzent5" xfId="23347" hidden="1" xr:uid="{AAF668E8-7775-4BD5-B29C-7C8E72A143CD}"/>
    <cellStyle name="40 % - Akzent5" xfId="29316" hidden="1" xr:uid="{915A78BD-3FE8-46C3-810D-3E781E2793E9}"/>
    <cellStyle name="40 % - Akzent5" xfId="29478" hidden="1" xr:uid="{DAEB2247-C29B-4781-9E1E-D1D3C894C21D}"/>
    <cellStyle name="40 % - Akzent5" xfId="28516" hidden="1" xr:uid="{4206F935-6909-4CD9-B7C2-EFD7D9BAEEED}"/>
    <cellStyle name="40 % - Akzent5" xfId="28394" hidden="1" xr:uid="{6A6FAB34-EE2E-4F90-B63B-7513BB9241FD}"/>
    <cellStyle name="40 % - Akzent5" xfId="24598" hidden="1" xr:uid="{94B3CC2E-A4CD-43F7-A6B4-54A01EE8718A}"/>
    <cellStyle name="40 % - Akzent5" xfId="24802" hidden="1" xr:uid="{3B2A5F0D-92F1-4C73-A724-EB14AAE11E86}"/>
    <cellStyle name="40 % - Akzent5" xfId="29508" hidden="1" xr:uid="{78FAA4E8-0B6E-4C24-97F8-495930BDE2D0}"/>
    <cellStyle name="40 % - Akzent5" xfId="26651" hidden="1" xr:uid="{9DE1799C-C95E-4FEC-ABF0-DB79F530DF61}"/>
    <cellStyle name="40 % - Akzent5" xfId="27176" hidden="1" xr:uid="{C92E19FF-C0F7-430E-9C83-20099DC6D647}"/>
    <cellStyle name="40 % - Akzent5" xfId="23860" hidden="1" xr:uid="{B17A7C2E-3725-4C9C-B7EA-4D238FE4EA38}"/>
    <cellStyle name="40 % - Akzent5" xfId="25023" hidden="1" xr:uid="{C80D50B6-D822-4647-97AF-6B5153889D83}"/>
    <cellStyle name="40 % - Akzent5" xfId="29144" hidden="1" xr:uid="{54FCBF22-3103-4734-A6F3-AAF87DD790C5}"/>
    <cellStyle name="40 % - Akzent5" xfId="28760" hidden="1" xr:uid="{B237B519-AF5E-4B78-806F-80606F30E69F}"/>
    <cellStyle name="40 % - Akzent5" xfId="25208" hidden="1" xr:uid="{F6CFCCB6-9061-47E1-A78C-DA35BBBF8E8E}"/>
    <cellStyle name="40 % - Akzent5" xfId="27338" hidden="1" xr:uid="{763C44D3-2255-408F-A6F0-81301CCA10EE}"/>
    <cellStyle name="40 % - Akzent5" xfId="27803" hidden="1" xr:uid="{68055760-70B9-4DAC-9207-9B48C7D8723A}"/>
    <cellStyle name="40 % - Akzent5" xfId="23402" hidden="1" xr:uid="{BCA7B3C5-88A1-40E3-B238-324336677E5C}"/>
    <cellStyle name="40 % - Akzent5" xfId="23681" hidden="1" xr:uid="{5F6D96F8-5B1A-4E03-A222-579C43C5B5FF}"/>
    <cellStyle name="40 % - Akzent5" xfId="24881" hidden="1" xr:uid="{8E6C6F3F-FB9E-4B15-B115-ED94A241CD14}"/>
    <cellStyle name="40 % - Akzent5" xfId="24005" hidden="1" xr:uid="{CA750BDA-4AF4-431B-B346-E0C2B7A8CD2C}"/>
    <cellStyle name="40 % - Akzent5" xfId="28447" hidden="1" xr:uid="{D38EBF35-6AC0-4192-B84C-08D1D252B45E}"/>
    <cellStyle name="40 % - Akzent5" xfId="29957" hidden="1" xr:uid="{208EFAFD-8179-461F-B58A-B61EDDECBEA7}"/>
    <cellStyle name="40 % - Akzent5" xfId="30014" hidden="1" xr:uid="{DBF26438-B21E-4926-B0C4-9D365C16794B}"/>
    <cellStyle name="40 % - Akzent5" xfId="30424" hidden="1" xr:uid="{252DC960-8DF5-4827-81C1-7D65C552F14B}"/>
    <cellStyle name="40 % - Akzent5" xfId="30948" hidden="1" xr:uid="{C41138E4-6AA6-4ACB-9BE5-EA25A8354FB6}"/>
    <cellStyle name="40 % - Akzent5" xfId="31186" hidden="1" xr:uid="{62AAF91D-70CB-4F8E-B6C6-86C7D1DAA481}"/>
    <cellStyle name="40 % - Akzent5" xfId="31922" hidden="1" xr:uid="{DB13266D-CF54-4363-9D8B-8F755AADA986}"/>
    <cellStyle name="40 % - Akzent5" xfId="31671" hidden="1" xr:uid="{B273F1DE-CE16-44E0-965B-2A33ED0E39CA}"/>
    <cellStyle name="40 % - Akzent5" xfId="32087" hidden="1" xr:uid="{897B3F8A-96E9-403D-B6B7-089A88262FCB}"/>
    <cellStyle name="40 % - Akzent5" xfId="32419" hidden="1" xr:uid="{EB723BB1-0906-4FB8-B912-9E5F5E0C5F9E}"/>
    <cellStyle name="40 % - Akzent5" xfId="32664" hidden="1" xr:uid="{5966649B-115D-4F84-B02D-7314800A7ECF}"/>
    <cellStyle name="40 % - Akzent5" xfId="33519" hidden="1" xr:uid="{954AFCD2-FF9F-47C7-B69B-C5E6E8C31DE6}"/>
    <cellStyle name="40 % - Akzent5" xfId="32597" hidden="1" xr:uid="{2F6154EA-C69A-4807-B879-47DFFECC655E}"/>
    <cellStyle name="40 % - Akzent5" xfId="32562" hidden="1" xr:uid="{645703AE-CBA9-41DF-B635-3A1016795934}"/>
    <cellStyle name="40 % - Akzent5" xfId="33977" hidden="1" xr:uid="{8A02EB9E-15E3-4F50-AD11-7437710ABF12}"/>
    <cellStyle name="40 % - Akzent5" xfId="34094" hidden="1" xr:uid="{64F43A7B-E80D-44F6-8155-41EA82F08E38}"/>
    <cellStyle name="40 % - Akzent5" xfId="33826" hidden="1" xr:uid="{B0FC0068-F698-4F27-B92D-AFCD0AF64BC4}"/>
    <cellStyle name="40 % - Akzent5" xfId="34438" hidden="1" xr:uid="{56EAD900-BB94-4023-AA5D-4A88120E87F5}"/>
    <cellStyle name="40 % - Akzent5" xfId="34425" hidden="1" xr:uid="{7D9E7994-2CD9-4BD0-BB11-4EDECA62D0B6}"/>
    <cellStyle name="40 % - Akzent5" xfId="34307" hidden="1" xr:uid="{14CA7A2A-4862-4FA3-81AC-7F445AE28090}"/>
    <cellStyle name="40 % - Akzent5" xfId="34574" hidden="1" xr:uid="{8D574ADA-720B-42BA-BE00-3BA713F24611}"/>
    <cellStyle name="40 % - Akzent5" xfId="33298" hidden="1" xr:uid="{0FA8C7D0-8F8A-4552-8AE2-610746784212}"/>
    <cellStyle name="40 % - Akzent5" xfId="35032" hidden="1" xr:uid="{B79B184A-6997-4414-8CFE-8DFC8AB9F2D9}"/>
    <cellStyle name="40 % - Akzent5" xfId="35068" hidden="1" xr:uid="{551EB2F1-AF82-49D7-84F1-C9E16B416459}"/>
    <cellStyle name="40 % - Akzent5" xfId="34845" hidden="1" xr:uid="{1714D660-F497-4D5E-8B0E-D71756B4C329}"/>
    <cellStyle name="40 % - Akzent5" xfId="35426" hidden="1" xr:uid="{B3782ABF-9C5F-4D5F-997D-235F50D0F8BB}"/>
    <cellStyle name="40 % - Akzent5" xfId="34936" hidden="1" xr:uid="{E4BA3B18-245D-49DE-9FD0-7BB4CBBC99C6}"/>
    <cellStyle name="40 % - Akzent5" xfId="35678" hidden="1" xr:uid="{3F1CAABF-72DB-4A0D-8046-F7CA3C2610E1}"/>
    <cellStyle name="40 % - Akzent5" xfId="35673" hidden="1" xr:uid="{70F854F5-85AC-4368-96F9-288E91E2120D}"/>
    <cellStyle name="40 % - Akzent5" xfId="36209" hidden="1" xr:uid="{989E0EA5-F018-436F-B405-1273CBC59054}"/>
    <cellStyle name="40 % - Akzent5" xfId="35926" hidden="1" xr:uid="{6FFBD9AC-1826-4A95-977D-C1EC89F57696}"/>
    <cellStyle name="40 % - Akzent5" xfId="36606" hidden="1" xr:uid="{3EC5E2C0-5344-4B72-B5CF-993D6EF00859}"/>
    <cellStyle name="40 % - Akzent5" xfId="36657" hidden="1" xr:uid="{5DEC381B-6A16-40A0-815C-7115F5716587}"/>
    <cellStyle name="40 % - Akzent5" xfId="37119" hidden="1" xr:uid="{7B41680E-40B3-4B40-9FEE-E257B3458D6F}"/>
    <cellStyle name="40 % - Akzent5" xfId="37284" hidden="1" xr:uid="{98B8B853-EAF2-48D6-A7EF-419C021F7077}"/>
    <cellStyle name="40 % - Akzent5" xfId="37962" hidden="1" xr:uid="{340D54CC-1CF5-42AE-BFAE-FEA0CCDCCE50}"/>
    <cellStyle name="40 % - Akzent5" xfId="37916" hidden="1" xr:uid="{5C789071-02FB-4F40-A8C4-3B71C86DB5C7}"/>
    <cellStyle name="40 % - Akzent5" xfId="37911" hidden="1" xr:uid="{79BA4D54-7537-44A1-991C-762CBC7ED996}"/>
    <cellStyle name="40 % - Akzent5" xfId="37339" hidden="1" xr:uid="{61040115-1353-46E7-B474-3D195825FFF6}"/>
    <cellStyle name="40 % - Akzent5" xfId="38172" hidden="1" xr:uid="{AA4250AE-D002-4287-B8A1-69FC6641489B}"/>
    <cellStyle name="40 % - Akzent5" xfId="38999" hidden="1" xr:uid="{885713B7-FE4E-495B-8E01-E42AC44A6C78}"/>
    <cellStyle name="40 % - Akzent5" xfId="39204" hidden="1" xr:uid="{362629B4-290F-4534-A958-62BF8AD8B01A}"/>
    <cellStyle name="40 % - Akzent5" xfId="39971" hidden="1" xr:uid="{27790E3E-5D9F-45C3-8C96-C62302D1E81B}"/>
    <cellStyle name="40 % - Akzent5" xfId="39920" hidden="1" xr:uid="{7DEBC64E-3A37-4F1E-970D-A8B5E5E73179}"/>
    <cellStyle name="40 % - Akzent5" xfId="39816" hidden="1" xr:uid="{7FE9F6FB-EDB9-428C-967D-8241AA882266}"/>
    <cellStyle name="40 % - Akzent5" xfId="40209" hidden="1" xr:uid="{E5FE1005-2905-474F-8143-828DF0BCFE39}"/>
    <cellStyle name="40 % - Akzent5" xfId="40642" hidden="1" xr:uid="{38DA86D7-2FCB-4444-BF45-C3A2869D8B2D}"/>
    <cellStyle name="40 % - Akzent5" xfId="41146" hidden="1" xr:uid="{16261DD6-3315-4EA1-826C-C919F7B951E0}"/>
    <cellStyle name="40 % - Akzent5" xfId="41109" hidden="1" xr:uid="{CB64B9A5-365C-4611-BDEE-C3805F2A3EBF}"/>
    <cellStyle name="40 % - Akzent5" xfId="41104" hidden="1" xr:uid="{81242975-9328-4DBE-9E2C-822743000AFA}"/>
    <cellStyle name="40 % - Akzent5" xfId="39042" hidden="1" xr:uid="{C2AB95CE-F55C-4DA4-85C7-EEA32E90F7DA}"/>
    <cellStyle name="40 % - Akzent5" xfId="39978" hidden="1" xr:uid="{F520A9FE-5D3A-493E-995E-96878FEC60D8}"/>
    <cellStyle name="40 % - Akzent5" xfId="41302" hidden="1" xr:uid="{2DC9BA29-5EF6-4A25-BB3F-18435A139260}"/>
    <cellStyle name="40 % - Akzent5" xfId="41430" hidden="1" xr:uid="{D4329597-5FF7-4AAD-8381-C980A33F676C}"/>
    <cellStyle name="40 % - Akzent5" xfId="41648" hidden="1" xr:uid="{0882499F-272F-48CB-84A7-82B31A80F312}"/>
    <cellStyle name="40 % - Akzent5" xfId="42456" hidden="1" xr:uid="{1FF9A6BC-CC47-47B4-8E73-E311608256C9}"/>
    <cellStyle name="40 % - Akzent5" xfId="42394" hidden="1" xr:uid="{299C0F0B-F60A-4A19-B88C-C99286DEDFDE}"/>
    <cellStyle name="40 % - Akzent5" xfId="42388" hidden="1" xr:uid="{728954EF-4D75-42BA-9E36-B99FF8168375}"/>
    <cellStyle name="40 % - Akzent5" xfId="41732" hidden="1" xr:uid="{8805AFD1-F4D9-401D-90C2-F3A9960CF4D8}"/>
    <cellStyle name="40 % - Akzent5" xfId="43010" hidden="1" xr:uid="{7DCBEC18-5D80-45FB-85BA-8FE3CEB49AFC}"/>
    <cellStyle name="40 % - Akzent5" xfId="42940" hidden="1" xr:uid="{1E6CF503-FA02-4191-905A-48FC4BE97B93}"/>
    <cellStyle name="40 % - Akzent5" xfId="43307" hidden="1" xr:uid="{AE2B90B8-F655-44C4-95E1-04D17D08109D}"/>
    <cellStyle name="40 % - Akzent5" xfId="42300" hidden="1" xr:uid="{0BE90AD0-3C40-4C2C-9135-C05E11E54740}"/>
    <cellStyle name="40 % - Akzent5" xfId="43580" hidden="1" xr:uid="{5737E0FA-26C8-4DA4-8FDD-BFD08ED546AA}"/>
    <cellStyle name="40 % - Akzent5" xfId="43276" hidden="1" xr:uid="{897C9EFE-135F-464C-9CDF-C928244BDC2B}"/>
    <cellStyle name="40 % - Akzent5 2" xfId="415" xr:uid="{00000000-0005-0000-0000-00001B020000}"/>
    <cellStyle name="40 % - Akzent5 3" xfId="284" xr:uid="{00000000-0005-0000-0000-00001C020000}"/>
    <cellStyle name="40 % - Akzent5 4" xfId="8165" hidden="1" xr:uid="{FD0F11E3-AD18-4DAD-901C-D1554D4CA476}"/>
    <cellStyle name="40 % - Akzent5 4" xfId="30451" hidden="1" xr:uid="{B67EFDBE-EB23-4A3C-9DDB-75B243246C5F}"/>
    <cellStyle name="40 % - Akzent6" xfId="1674" hidden="1" xr:uid="{00000000-0005-0000-0000-000021020000}"/>
    <cellStyle name="40 % - Akzent6" xfId="7182" hidden="1" xr:uid="{00000000-0005-0000-0000-00003A020000}"/>
    <cellStyle name="40 % - Akzent6" xfId="3490" hidden="1" xr:uid="{00000000-0005-0000-0000-000025020000}"/>
    <cellStyle name="40 % - Akzent6" xfId="6176" hidden="1" xr:uid="{00000000-0005-0000-0000-000037020000}"/>
    <cellStyle name="40 % - Akzent6" xfId="7036" hidden="1" xr:uid="{00000000-0005-0000-0000-000038020000}"/>
    <cellStyle name="40 % - Akzent6" xfId="4315" hidden="1" xr:uid="{00000000-0005-0000-0000-000028020000}"/>
    <cellStyle name="40 % - Akzent6" xfId="5465" hidden="1" xr:uid="{00000000-0005-0000-0000-00002D020000}"/>
    <cellStyle name="40 % - Akzent6" xfId="98" hidden="1" xr:uid="{00000000-0005-0000-0000-00001D020000}"/>
    <cellStyle name="40 % - Akzent6" xfId="2237" hidden="1" xr:uid="{00000000-0005-0000-0000-000022020000}"/>
    <cellStyle name="40 % - Akzent6" xfId="4844" hidden="1" xr:uid="{00000000-0005-0000-0000-00002A020000}"/>
    <cellStyle name="40 % - Akzent6" xfId="5811" hidden="1" xr:uid="{00000000-0005-0000-0000-000031020000}"/>
    <cellStyle name="40 % - Akzent6" xfId="4656" hidden="1" xr:uid="{00000000-0005-0000-0000-00002C020000}"/>
    <cellStyle name="40 % - Akzent6" xfId="5678" hidden="1" xr:uid="{00000000-0005-0000-0000-00002F020000}"/>
    <cellStyle name="40 % - Akzent6" xfId="2439" hidden="1" xr:uid="{00000000-0005-0000-0000-000023020000}"/>
    <cellStyle name="40 % - Akzent6" xfId="6390" hidden="1" xr:uid="{00000000-0005-0000-0000-000035020000}"/>
    <cellStyle name="40 % - Akzent6" xfId="6110" hidden="1" xr:uid="{00000000-0005-0000-0000-000030020000}"/>
    <cellStyle name="40 % - Akzent6" xfId="1475" hidden="1" xr:uid="{00000000-0005-0000-0000-000020020000}"/>
    <cellStyle name="40 % - Akzent6" xfId="6415" hidden="1" xr:uid="{00000000-0005-0000-0000-000032020000}"/>
    <cellStyle name="40 % - Akzent6" xfId="968" hidden="1" xr:uid="{00000000-0005-0000-0000-00001E020000}"/>
    <cellStyle name="40 % - Akzent6" xfId="6852" hidden="1" xr:uid="{00000000-0005-0000-0000-000036020000}"/>
    <cellStyle name="40 % - Akzent6" xfId="2752" hidden="1" xr:uid="{00000000-0005-0000-0000-000024020000}"/>
    <cellStyle name="40 % - Akzent6" xfId="1258" hidden="1" xr:uid="{00000000-0005-0000-0000-00001F020000}"/>
    <cellStyle name="40 % - Akzent6" xfId="7059" hidden="1" xr:uid="{00000000-0005-0000-0000-000039020000}"/>
    <cellStyle name="40 % - Akzent6" xfId="3741" hidden="1" xr:uid="{00000000-0005-0000-0000-000027020000}"/>
    <cellStyle name="40 % - Akzent6" xfId="4363" hidden="1" xr:uid="{00000000-0005-0000-0000-00002E020000}"/>
    <cellStyle name="40 % - Akzent6" xfId="5898" hidden="1" xr:uid="{00000000-0005-0000-0000-000033020000}"/>
    <cellStyle name="40 % - Akzent6" xfId="7214" hidden="1" xr:uid="{00000000-0005-0000-0000-00003B020000}"/>
    <cellStyle name="40 % - Akzent6" xfId="3438" hidden="1" xr:uid="{00000000-0005-0000-0000-00002B020000}"/>
    <cellStyle name="40 % - Akzent6" xfId="3249" hidden="1" xr:uid="{00000000-0005-0000-0000-000026020000}"/>
    <cellStyle name="40 % - Akzent6" xfId="2619" hidden="1" xr:uid="{00000000-0005-0000-0000-000029020000}"/>
    <cellStyle name="40 % - Akzent6" xfId="6422" hidden="1" xr:uid="{00000000-0005-0000-0000-000034020000}"/>
    <cellStyle name="40 % - Akzent6" xfId="7672" hidden="1" xr:uid="{0FEC1FDC-1D19-41FD-81ED-A62C29A4280B}"/>
    <cellStyle name="40 % - Akzent6" xfId="7746" hidden="1" xr:uid="{E6AB3D4B-0DF8-472C-B5A1-B102824F5A4C}"/>
    <cellStyle name="40 % - Akzent6" xfId="8134" hidden="1" xr:uid="{FF5B16CF-C5A1-4649-9DCD-679BF1D01F73}"/>
    <cellStyle name="40 % - Akzent6" xfId="8698" hidden="1" xr:uid="{E1515881-873C-4FDC-B493-4DAB80E98724}"/>
    <cellStyle name="40 % - Akzent6" xfId="8953" hidden="1" xr:uid="{D146595D-228A-4A01-8425-709ACA7B0A7B}"/>
    <cellStyle name="40 % - Akzent6" xfId="9899" hidden="1" xr:uid="{14523E92-C312-4B12-8152-C538FDC58C9E}"/>
    <cellStyle name="40 % - Akzent6" xfId="9042" hidden="1" xr:uid="{D0E8D679-9400-4E5F-A392-C2695A17AA5F}"/>
    <cellStyle name="40 % - Akzent6" xfId="10255" hidden="1" xr:uid="{529FDB84-1CB6-44F7-8218-3150D62A2A7B}"/>
    <cellStyle name="40 % - Akzent6" xfId="11856" hidden="1" xr:uid="{C96DADF1-68F4-4C62-BBE8-F3938C176D45}"/>
    <cellStyle name="40 % - Akzent6" xfId="12276" hidden="1" xr:uid="{8F4D9777-8882-4887-BFAC-2758A9C43B07}"/>
    <cellStyle name="40 % - Akzent6" xfId="12856" hidden="1" xr:uid="{6FADAACA-90C0-463B-BFEB-9EB132B8AE9E}"/>
    <cellStyle name="40 % - Akzent6" xfId="12834" hidden="1" xr:uid="{357D9E9C-5C71-4522-B3AC-C86AD9F2DFA9}"/>
    <cellStyle name="40 % - Akzent6" xfId="12273" hidden="1" xr:uid="{6466B568-11F8-4E32-B20D-43ACA57E6FC9}"/>
    <cellStyle name="40 % - Akzent6" xfId="13317" hidden="1" xr:uid="{5FC0DECC-E535-4750-88E6-EE439B312162}"/>
    <cellStyle name="40 % - Akzent6" xfId="13525" hidden="1" xr:uid="{F813C9BD-14B2-4A55-96EE-4C973CF343CC}"/>
    <cellStyle name="40 % - Akzent6" xfId="13336" hidden="1" xr:uid="{DD6EA458-BA94-4517-8B6F-376E4FC6C12B}"/>
    <cellStyle name="40 % - Akzent6" xfId="13900" hidden="1" xr:uid="{638FB940-16C2-4093-94C7-4B994E6C6813}"/>
    <cellStyle name="40 % - Akzent6" xfId="13524" hidden="1" xr:uid="{25B81CBA-DE09-4039-9B10-CFD0BB596BCB}"/>
    <cellStyle name="40 % - Akzent6" xfId="13586" hidden="1" xr:uid="{A969F2CA-5A9F-4F19-850B-CF464F6EAE12}"/>
    <cellStyle name="40 % - Akzent6" xfId="13432" hidden="1" xr:uid="{5D2932A0-41CA-4F4D-AC9A-03914C13F0B0}"/>
    <cellStyle name="40 % - Akzent6" xfId="13479" hidden="1" xr:uid="{C27AB9AA-41C0-4634-B56F-69A71E4767C4}"/>
    <cellStyle name="40 % - Akzent6" xfId="14500" hidden="1" xr:uid="{5E6B6B83-5FCE-42C5-A02C-348AD29A5C29}"/>
    <cellStyle name="40 % - Akzent6" xfId="14315" hidden="1" xr:uid="{70C624D1-96BC-43BF-A022-D458256B2B84}"/>
    <cellStyle name="40 % - Akzent6" xfId="14434" hidden="1" xr:uid="{9F2AB300-F23A-4B86-B7E5-A28C068473EE}"/>
    <cellStyle name="40 % - Akzent6" xfId="14897" hidden="1" xr:uid="{2B40DE43-31F8-4D9E-8A9B-905F04EFF4EE}"/>
    <cellStyle name="40 % - Akzent6" xfId="14676" hidden="1" xr:uid="{C85B680E-D8A1-4632-A152-F9FB36E930C9}"/>
    <cellStyle name="40 % - Akzent6" xfId="15149" hidden="1" xr:uid="{0587E572-755D-4596-B848-3CF3EC09422B}"/>
    <cellStyle name="40 % - Akzent6" xfId="14376" hidden="1" xr:uid="{FB8B0C9C-432D-419A-B4D4-566F298F1FF2}"/>
    <cellStyle name="40 % - Akzent6" xfId="15391" hidden="1" xr:uid="{607500C1-A4EE-4BA4-95E3-1D3E3F9E0051}"/>
    <cellStyle name="40 % - Akzent6" xfId="15323" hidden="1" xr:uid="{0EE10321-4C63-4F54-9F59-6F62D33A0618}"/>
    <cellStyle name="40 % - Akzent6" xfId="16201" hidden="1" xr:uid="{8E0E5AA7-B402-4525-A979-D6961FC9ED0E}"/>
    <cellStyle name="40 % - Akzent6" xfId="16268" hidden="1" xr:uid="{34790B15-1304-4E90-9506-F0D4B13B0669}"/>
    <cellStyle name="40 % - Akzent6" xfId="16716" hidden="1" xr:uid="{4B090D03-6B35-48C1-9EE4-DF59035F47A1}"/>
    <cellStyle name="40 % - Akzent6" xfId="16942" hidden="1" xr:uid="{7E7221D7-2E7B-4A7D-853F-0B4A3F64EBCD}"/>
    <cellStyle name="40 % - Akzent6" xfId="17578" hidden="1" xr:uid="{943CE8F0-3B6D-4298-8F26-08FA47750038}"/>
    <cellStyle name="40 % - Akzent6" xfId="17661" hidden="1" xr:uid="{B2C24F21-A5FF-4F76-AB05-CA0526375EEA}"/>
    <cellStyle name="40 % - Akzent6" xfId="16753" hidden="1" xr:uid="{FD866912-E657-4151-92A6-077F0CB6C120}"/>
    <cellStyle name="40 % - Akzent6" xfId="17491" hidden="1" xr:uid="{BBCA3779-4E86-443D-A688-4432D9BEB545}"/>
    <cellStyle name="40 % - Akzent6" xfId="17427" hidden="1" xr:uid="{99CAD240-12D4-4AC0-9417-9B648783B6FC}"/>
    <cellStyle name="40 % - Akzent6" xfId="18598" hidden="1" xr:uid="{A0511241-8BE9-40B5-A4AD-02293D30D469}"/>
    <cellStyle name="40 % - Akzent6" xfId="18890" hidden="1" xr:uid="{B5AA7F07-2FC1-4EA2-B3A2-5B29E3EC6610}"/>
    <cellStyle name="40 % - Akzent6" xfId="19590" hidden="1" xr:uid="{95185C00-0E8E-46E7-B513-251B57D3BBBC}"/>
    <cellStyle name="40 % - Akzent6" xfId="19685" hidden="1" xr:uid="{35BB864F-79B0-4CA2-883C-91BDD85191F5}"/>
    <cellStyle name="40 % - Akzent6" xfId="19447" hidden="1" xr:uid="{CB7DA2CC-5D84-4436-AF01-40230F7AF7F1}"/>
    <cellStyle name="40 % - Akzent6" xfId="18732" hidden="1" xr:uid="{17A8DF51-DF32-4E87-81FB-B58286A3AE72}"/>
    <cellStyle name="40 % - Akzent6" xfId="20238" hidden="1" xr:uid="{6637321F-0F57-489C-9C13-FBB433A52F16}"/>
    <cellStyle name="40 % - Akzent6" xfId="20754" hidden="1" xr:uid="{87F0F3F3-C485-4A23-A208-1F7123A79E35}"/>
    <cellStyle name="40 % - Akzent6" xfId="20828" hidden="1" xr:uid="{F18DFBA6-6279-4BED-A8B5-8BF4BACB3E29}"/>
    <cellStyle name="40 % - Akzent6" xfId="19749" hidden="1" xr:uid="{7503D0C6-DE63-4D47-A32E-180F370A24F2}"/>
    <cellStyle name="40 % - Akzent6" xfId="20221" hidden="1" xr:uid="{E23D77B2-7020-465C-ACB5-C7CB7770FC22}"/>
    <cellStyle name="40 % - Akzent6" xfId="20694" hidden="1" xr:uid="{A726ED77-F10F-484F-9018-51A189B84396}"/>
    <cellStyle name="40 % - Akzent6" xfId="18730" hidden="1" xr:uid="{6E3F55A5-6CA5-4084-A446-CB4977B9B9D0}"/>
    <cellStyle name="40 % - Akzent6" xfId="21032" hidden="1" xr:uid="{4E6D9EF3-F11D-42CF-B516-A48B24B244FE}"/>
    <cellStyle name="40 % - Akzent6" xfId="21341" hidden="1" xr:uid="{7CD51BA2-9693-40D2-8D35-53BF6ADE1391}"/>
    <cellStyle name="40 % - Akzent6" xfId="22082" hidden="1" xr:uid="{08925CCA-90B9-4BA6-81D0-16857F0FA518}"/>
    <cellStyle name="40 % - Akzent6" xfId="22198" hidden="1" xr:uid="{FC3D5174-8E2B-48E6-B388-98683290D5EF}"/>
    <cellStyle name="40 % - Akzent6" xfId="21084" hidden="1" xr:uid="{A89FAA45-35CF-4BAB-99E3-79E87E1A5483}"/>
    <cellStyle name="40 % - Akzent6" xfId="21957" hidden="1" xr:uid="{68FF7FA8-A1C9-4136-87AB-B947557E34AE}"/>
    <cellStyle name="40 % - Akzent6" xfId="21349" hidden="1" xr:uid="{57984C08-6CB2-47E7-94A8-EA7A6E3E05D9}"/>
    <cellStyle name="40 % - Akzent6" xfId="21322" hidden="1" xr:uid="{B796BAE4-5A65-45CE-B02A-A94B00CCD422}"/>
    <cellStyle name="40 % - Akzent6" xfId="22930" hidden="1" xr:uid="{2207BCB4-8C77-4D29-8039-99AB7332B9BC}"/>
    <cellStyle name="40 % - Akzent6" xfId="22384" hidden="1" xr:uid="{44879407-B966-445A-9C59-446F7C325860}"/>
    <cellStyle name="40 % - Akzent6" xfId="23194" hidden="1" xr:uid="{2DA6A46E-7945-4AD7-9296-7AC6B6B31F7D}"/>
    <cellStyle name="40 % - Akzent6" xfId="23179" hidden="1" xr:uid="{B4CEA545-DF63-4610-8529-7325B0C78591}"/>
    <cellStyle name="40 % - Akzent6" xfId="24058" hidden="1" xr:uid="{502A5359-281D-46BD-95FD-8A47140ADE7D}"/>
    <cellStyle name="40 % - Akzent6" xfId="29479" hidden="1" xr:uid="{2DBAF0C9-FB15-467C-8E3E-C3BB2A785BDA}"/>
    <cellStyle name="40 % - Akzent6" xfId="25855" hidden="1" xr:uid="{A5A294B8-0712-4A9D-AF30-26104AA2CCDD}"/>
    <cellStyle name="40 % - Akzent6" xfId="28473" hidden="1" xr:uid="{037FE89C-854F-424E-8D4E-E9840609DF1D}"/>
    <cellStyle name="40 % - Akzent6" xfId="29333" hidden="1" xr:uid="{671CB485-DB06-45A7-A214-7CD8D5DB278A}"/>
    <cellStyle name="40 % - Akzent6" xfId="26671" hidden="1" xr:uid="{39F7C722-9B07-46DC-8062-4F1E2EC065B0}"/>
    <cellStyle name="40 % - Akzent6" xfId="27818" hidden="1" xr:uid="{5146E45F-7E55-43A0-9140-5CEAA68A7976}"/>
    <cellStyle name="40 % - Akzent6" xfId="23350" hidden="1" xr:uid="{213FB71B-C0E4-46F7-826A-B3D9F922137E}"/>
    <cellStyle name="40 % - Akzent6" xfId="24612" hidden="1" xr:uid="{49AB3CD1-8C0F-48F2-95C2-1CD45027C874}"/>
    <cellStyle name="40 % - Akzent6" xfId="27197" hidden="1" xr:uid="{F2973849-066C-4282-84B1-9D41A48C4AF0}"/>
    <cellStyle name="40 % - Akzent6" xfId="28125" hidden="1" xr:uid="{56BE657E-CC95-4628-A6CD-CAFF14176528}"/>
    <cellStyle name="40 % - Akzent6" xfId="27009" hidden="1" xr:uid="{0534D055-5C82-4918-B1C2-06440BD7DEDE}"/>
    <cellStyle name="40 % - Akzent6" xfId="28011" hidden="1" xr:uid="{115AA3C7-14ED-40AE-A484-9C369A149F67}"/>
    <cellStyle name="40 % - Akzent6" xfId="24806" hidden="1" xr:uid="{C48CB294-470C-45C0-8576-9B0F5C4E00D5}"/>
    <cellStyle name="40 % - Akzent6" xfId="28687" hidden="1" xr:uid="{10C84FD7-51AE-4A2A-A458-E242F24D015A}"/>
    <cellStyle name="40 % - Akzent6" xfId="28407" hidden="1" xr:uid="{4CBBC40B-332E-4074-B195-82D27EC4D477}"/>
    <cellStyle name="40 % - Akzent6" xfId="23863" hidden="1" xr:uid="{8135BCF9-B1CC-44EE-972A-84BC629CF86C}"/>
    <cellStyle name="40 % - Akzent6" xfId="28712" hidden="1" xr:uid="{16D9D3BC-2B66-4D5F-8BF4-B4807A25A422}"/>
    <cellStyle name="40 % - Akzent6" xfId="23405" hidden="1" xr:uid="{82C7A63B-759C-4B76-9F15-C39F50BB1397}"/>
    <cellStyle name="40 % - Akzent6" xfId="29149" hidden="1" xr:uid="{A4CD44BB-BE2D-4918-8E0F-888E2076F2A3}"/>
    <cellStyle name="40 % - Akzent6" xfId="25118" hidden="1" xr:uid="{BA69A31F-6487-4FCD-946D-5AE9AB7684B4}"/>
    <cellStyle name="40 % - Akzent6" xfId="23695" hidden="1" xr:uid="{761F822A-0C61-45DB-8004-E77BE129BD91}"/>
    <cellStyle name="40 % - Akzent6" xfId="29356" hidden="1" xr:uid="{52BD1FB2-6ACC-46EB-B95A-CE3FB57C18CA}"/>
    <cellStyle name="40 % - Akzent6" xfId="26104" hidden="1" xr:uid="{DFD85AE5-F1B2-44BE-9D8A-AE62CEE0E511}"/>
    <cellStyle name="40 % - Akzent6" xfId="26718" hidden="1" xr:uid="{530B7BAE-E41E-4150-9DFF-F4C85516905A}"/>
    <cellStyle name="40 % - Akzent6" xfId="28212" hidden="1" xr:uid="{6044EED6-3A59-4AEF-ACF7-03C24C4734E2}"/>
    <cellStyle name="40 % - Akzent6" xfId="29511" hidden="1" xr:uid="{F9B13B80-BBAE-4C4F-BA02-CD1EEC2F4521}"/>
    <cellStyle name="40 % - Akzent6" xfId="25803" hidden="1" xr:uid="{7023E2A1-7FC7-4C1E-9730-18522B581323}"/>
    <cellStyle name="40 % - Akzent6" xfId="25615" hidden="1" xr:uid="{DFB4CBE7-057F-4F9D-964E-10A953792C14}"/>
    <cellStyle name="40 % - Akzent6" xfId="24986" hidden="1" xr:uid="{3D8E1086-F349-4333-AAE0-217222D6344B}"/>
    <cellStyle name="40 % - Akzent6" xfId="28719" hidden="1" xr:uid="{E9B57E64-D80E-4B9D-8CA9-523FE7392C6A}"/>
    <cellStyle name="40 % - Akzent6" xfId="29960" hidden="1" xr:uid="{D121AB3C-D17A-48FE-B29D-B59E6F11A78F}"/>
    <cellStyle name="40 % - Akzent6" xfId="30032" hidden="1" xr:uid="{31D26390-40F7-4374-A821-B386C8B29D86}"/>
    <cellStyle name="40 % - Akzent6" xfId="30420" hidden="1" xr:uid="{0425F843-60F3-4D46-BB0F-46A399F21B6C}"/>
    <cellStyle name="40 % - Akzent6" xfId="30952" hidden="1" xr:uid="{63642FC5-6B75-4DF4-A49D-3719F4C90336}"/>
    <cellStyle name="40 % - Akzent6" xfId="31126" hidden="1" xr:uid="{01FC2CCC-4E09-4FC0-AD47-667E76EF2A5F}"/>
    <cellStyle name="40 % - Akzent6" xfId="31931" hidden="1" xr:uid="{8D6336EF-D6D9-4703-AF14-11E79E28F008}"/>
    <cellStyle name="40 % - Akzent6" xfId="31201" hidden="1" xr:uid="{62B1AB2A-C749-49D8-B461-F545396832C7}"/>
    <cellStyle name="40 % - Akzent6" xfId="32116" hidden="1" xr:uid="{FB6423F2-26F2-46B7-B0DD-C09C1A63F173}"/>
    <cellStyle name="40 % - Akzent6" xfId="32423" hidden="1" xr:uid="{FC14B6CF-0106-4392-8F34-B1CB380BB8FF}"/>
    <cellStyle name="40 % - Akzent6" xfId="32841" hidden="1" xr:uid="{A51C808E-20A0-46BA-922B-2C802FFBB45C}"/>
    <cellStyle name="40 % - Akzent6" xfId="33421" hidden="1" xr:uid="{6111A3A2-67A0-49EA-A040-6221EB251DAD}"/>
    <cellStyle name="40 % - Akzent6" xfId="33399" hidden="1" xr:uid="{4DEE59A4-2E26-4FD9-AAEE-32B7C9193525}"/>
    <cellStyle name="40 % - Akzent6" xfId="32838" hidden="1" xr:uid="{F84E07F9-8583-4CEC-959A-2FCAE1E1381B}"/>
    <cellStyle name="40 % - Akzent6" xfId="33881" hidden="1" xr:uid="{B67D81C6-00D4-4FE2-95F3-0E9804BD9EAE}"/>
    <cellStyle name="40 % - Akzent6" xfId="34089" hidden="1" xr:uid="{9436F414-D161-4A60-90F0-41AD88C3179F}"/>
    <cellStyle name="40 % - Akzent6" xfId="33900" hidden="1" xr:uid="{918567AC-10B9-4C17-872F-0AB5379F55D3}"/>
    <cellStyle name="40 % - Akzent6" xfId="34464" hidden="1" xr:uid="{9050C034-5EB0-4F27-A99E-186767DFE1FC}"/>
    <cellStyle name="40 % - Akzent6" xfId="34088" hidden="1" xr:uid="{1D70D96A-4167-4F38-A74B-A813A8EBC7BD}"/>
    <cellStyle name="40 % - Akzent6" xfId="34150" hidden="1" xr:uid="{41E6018F-37DA-452E-96D3-8B4E07780F40}"/>
    <cellStyle name="40 % - Akzent6" xfId="33996" hidden="1" xr:uid="{4841381F-D43C-4B44-8D56-6B6E83A4D304}"/>
    <cellStyle name="40 % - Akzent6" xfId="34043" hidden="1" xr:uid="{1CC9FEB1-2A83-4700-8631-DAB961663AA2}"/>
    <cellStyle name="40 % - Akzent6" xfId="35061" hidden="1" xr:uid="{CF30E75F-E97C-4D4D-B239-420F904EA01F}"/>
    <cellStyle name="40 % - Akzent6" xfId="34878" hidden="1" xr:uid="{BA1BFDF5-6CDF-4EBF-B7A2-3F46E299DE21}"/>
    <cellStyle name="40 % - Akzent6" xfId="34996" hidden="1" xr:uid="{BFABB934-2709-470A-A4F4-C44A588886BD}"/>
    <cellStyle name="40 % - Akzent6" xfId="35450" hidden="1" xr:uid="{C1F54BA3-AD5D-48B6-8CF4-96EF97C42720}"/>
    <cellStyle name="40 % - Akzent6" xfId="35234" hidden="1" xr:uid="{4CF0353B-E405-475A-B89D-135EBDC71706}"/>
    <cellStyle name="40 % - Akzent6" xfId="35692" hidden="1" xr:uid="{A203BAC9-72F7-48CA-8D70-31919A45F3CC}"/>
    <cellStyle name="40 % - Akzent6" xfId="34939" hidden="1" xr:uid="{9C0D5165-0A2B-4F48-B770-96E6FD831133}"/>
    <cellStyle name="40 % - Akzent6" xfId="35928" hidden="1" xr:uid="{C9306885-0E67-422C-8F2F-D9B2A74A431B}"/>
    <cellStyle name="40 % - Akzent6" xfId="35860" hidden="1" xr:uid="{38C19C52-9E70-4771-97E0-6266D1CF557F}"/>
    <cellStyle name="40 % - Akzent6" xfId="36609" hidden="1" xr:uid="{91EB5683-E12E-4A7F-9B43-23AA105574C5}"/>
    <cellStyle name="40 % - Akzent6" xfId="36674" hidden="1" xr:uid="{982D9B63-8351-42FB-9C4E-EEB359C1C050}"/>
    <cellStyle name="40 % - Akzent6" xfId="37122" hidden="1" xr:uid="{8C629FC8-7624-40A0-9D2E-249930135791}"/>
    <cellStyle name="40 % - Akzent6" xfId="37346" hidden="1" xr:uid="{26856A3F-CCE5-409C-B56F-3E8C76DDE9C1}"/>
    <cellStyle name="40 % - Akzent6" xfId="37982" hidden="1" xr:uid="{F9B801F3-C358-4EB4-9285-2D380BB00C0D}"/>
    <cellStyle name="40 % - Akzent6" xfId="38065" hidden="1" xr:uid="{9C49F2B7-3F44-4A83-928A-7DFE11170C7B}"/>
    <cellStyle name="40 % - Akzent6" xfId="37159" hidden="1" xr:uid="{F6D02C9B-884D-44AB-8205-932031E7A0EF}"/>
    <cellStyle name="40 % - Akzent6" xfId="37895" hidden="1" xr:uid="{1B84BEA1-516E-476A-BAB0-370A55076808}"/>
    <cellStyle name="40 % - Akzent6" xfId="37831" hidden="1" xr:uid="{985859A5-3BDD-48F1-A9F7-BA053C9F3203}"/>
    <cellStyle name="40 % - Akzent6" xfId="39002" hidden="1" xr:uid="{7202F4F2-635E-4967-AC36-7EA9D14A5FED}"/>
    <cellStyle name="40 % - Akzent6" xfId="39292" hidden="1" xr:uid="{F53380FE-53F7-458B-82CE-1D3F5E74162F}"/>
    <cellStyle name="40 % - Akzent6" xfId="39992" hidden="1" xr:uid="{F492C4EE-C380-4379-9B99-B9A9F6F05112}"/>
    <cellStyle name="40 % - Akzent6" xfId="40087" hidden="1" xr:uid="{84C0D6E3-6A05-4157-9431-BFFEA4122725}"/>
    <cellStyle name="40 % - Akzent6" xfId="39849" hidden="1" xr:uid="{FD258393-EB8B-42B2-8931-12A252AB6910}"/>
    <cellStyle name="40 % - Akzent6" xfId="39134" hidden="1" xr:uid="{C48700F0-CE33-41A3-863E-E6300109860A}"/>
    <cellStyle name="40 % - Akzent6" xfId="40640" hidden="1" xr:uid="{EE229BAE-BD6E-407A-8793-7F3A8783870C}"/>
    <cellStyle name="40 % - Akzent6" xfId="41156" hidden="1" xr:uid="{355AFA5F-1DCC-43C3-9579-EE5CEE6842F0}"/>
    <cellStyle name="40 % - Akzent6" xfId="41230" hidden="1" xr:uid="{0C3872D4-117C-4222-9727-2406EEFEFC21}"/>
    <cellStyle name="40 % - Akzent6" xfId="40151" hidden="1" xr:uid="{B3CD82FF-A3A0-4502-AF2F-48FF77004E4D}"/>
    <cellStyle name="40 % - Akzent6" xfId="40623" hidden="1" xr:uid="{7F180747-E0AC-4DDF-B81B-927672E5F19E}"/>
    <cellStyle name="40 % - Akzent6" xfId="41096" hidden="1" xr:uid="{F86C6229-9143-44B6-957D-2ED3637364F7}"/>
    <cellStyle name="40 % - Akzent6" xfId="39132" hidden="1" xr:uid="{BB086CF8-304C-4146-90ED-E867AC3AD116}"/>
    <cellStyle name="40 % - Akzent6" xfId="41434" hidden="1" xr:uid="{CBBA1195-F8BB-4347-82C6-959AD2885AB0}"/>
    <cellStyle name="40 % - Akzent6" xfId="41741" hidden="1" xr:uid="{10A06E01-AD43-4927-9ED4-A1C7947B526C}"/>
    <cellStyle name="40 % - Akzent6" xfId="42482" hidden="1" xr:uid="{50895EBB-4E87-4156-ABBD-BBFE59105C86}"/>
    <cellStyle name="40 % - Akzent6" xfId="42598" hidden="1" xr:uid="{A4413C0E-5EF0-4672-9EB3-2942FE655570}"/>
    <cellStyle name="40 % - Akzent6" xfId="41486" hidden="1" xr:uid="{2AEB53E8-656C-4BC4-8979-B5D801C0B4DF}"/>
    <cellStyle name="40 % - Akzent6" xfId="42357" hidden="1" xr:uid="{1A03D40C-4844-400F-B49C-05BED4A069E9}"/>
    <cellStyle name="40 % - Akzent6" xfId="41749" hidden="1" xr:uid="{3F39C45D-076C-47D7-AAB8-76EA0240070B}"/>
    <cellStyle name="40 % - Akzent6" xfId="41722" hidden="1" xr:uid="{333B3BD9-1013-4D4E-89DD-6777A889BF4B}"/>
    <cellStyle name="40 % - Akzent6" xfId="43330" hidden="1" xr:uid="{A64824CA-0D73-4A18-A9D9-AF5E2B9BF8B7}"/>
    <cellStyle name="40 % - Akzent6" xfId="42784" hidden="1" xr:uid="{D2EAE17C-640A-4C60-A523-2AA588707E3F}"/>
    <cellStyle name="40 % - Akzent6" xfId="43594" hidden="1" xr:uid="{3605D116-6AEB-4147-B4E8-FED098D7381E}"/>
    <cellStyle name="40 % - Akzent6" xfId="43579" hidden="1" xr:uid="{5AA75D95-FE46-4F78-9940-008C3D380D5D}"/>
    <cellStyle name="40 % - Akzent6 2" xfId="416" xr:uid="{00000000-0005-0000-0000-00003C020000}"/>
    <cellStyle name="40 % - Akzent6 3" xfId="285" xr:uid="{00000000-0005-0000-0000-00003D020000}"/>
    <cellStyle name="40 % - Akzent6 4" xfId="8168" hidden="1" xr:uid="{FF1A586D-14AE-4DC1-8B7D-FF40A6DA0533}"/>
    <cellStyle name="40 % - Akzent6 4" xfId="30454" hidden="1" xr:uid="{82E36FF8-9B8D-4622-B6A4-ADEDAE3D770C}"/>
    <cellStyle name="40 % - Accent1" xfId="9" builtinId="31" customBuiltin="1"/>
    <cellStyle name="40 % - Accent2" xfId="12" builtinId="35" customBuiltin="1"/>
    <cellStyle name="40 % - Accent3" xfId="16" builtinId="39" customBuiltin="1"/>
    <cellStyle name="40 % - Accent4" xfId="19" builtinId="43" customBuiltin="1"/>
    <cellStyle name="40 % - Accent5" xfId="22" builtinId="47" customBuiltin="1"/>
    <cellStyle name="40 % - Accent6" xfId="25" builtinId="51" customBuiltin="1"/>
    <cellStyle name="40% - Accent1 2" xfId="120" xr:uid="{00000000-0005-0000-0000-000044020000}"/>
    <cellStyle name="40% - Accent1 3" xfId="237" xr:uid="{00000000-0005-0000-0000-000045020000}"/>
    <cellStyle name="40% - Accent1 4" xfId="8628" xr:uid="{639D3BC5-D5D2-4B17-A12D-B82C62070294}"/>
    <cellStyle name="40% - Accent2 2" xfId="121" xr:uid="{00000000-0005-0000-0000-000046020000}"/>
    <cellStyle name="40% - Accent2 3" xfId="238" xr:uid="{00000000-0005-0000-0000-000047020000}"/>
    <cellStyle name="40% - Accent2 4" xfId="8664" xr:uid="{167AF8FE-80A9-4E76-B06B-FF91A6E15488}"/>
    <cellStyle name="40% - Accent3 2" xfId="122" xr:uid="{00000000-0005-0000-0000-000048020000}"/>
    <cellStyle name="40% - Accent3 3" xfId="239" xr:uid="{00000000-0005-0000-0000-000049020000}"/>
    <cellStyle name="40% - Accent3 4" xfId="8656" xr:uid="{90404659-25FF-4936-A386-B09B13D6E0FB}"/>
    <cellStyle name="40% - Accent4 2" xfId="123" xr:uid="{00000000-0005-0000-0000-00004A020000}"/>
    <cellStyle name="40% - Accent4 3" xfId="240" xr:uid="{00000000-0005-0000-0000-00004B020000}"/>
    <cellStyle name="40% - Accent4 4" xfId="10067" xr:uid="{E708084F-7611-4F83-9CE7-7C29345CE4CF}"/>
    <cellStyle name="40% - Accent5 2" xfId="124" xr:uid="{00000000-0005-0000-0000-00004C020000}"/>
    <cellStyle name="40% - Accent5 3" xfId="241" xr:uid="{00000000-0005-0000-0000-00004D020000}"/>
    <cellStyle name="40% - Accent5 4" xfId="10156" xr:uid="{20893EAD-2A22-4A2C-8854-F1101B9712D6}"/>
    <cellStyle name="40% - Accent6 2" xfId="125" xr:uid="{00000000-0005-0000-0000-00004E020000}"/>
    <cellStyle name="40% - Accent6 3" xfId="242" xr:uid="{00000000-0005-0000-0000-00004F020000}"/>
    <cellStyle name="40% - Accent6 4" xfId="10065" xr:uid="{749A3CC7-33C7-434D-A556-021B8879E729}"/>
    <cellStyle name="40% - Énfasis1 10" xfId="9791" xr:uid="{92D3F1E0-0C09-48DA-AB8A-232C53C0F9A4}"/>
    <cellStyle name="40% - Énfasis1 11" xfId="10854" xr:uid="{DC21D056-1C8B-416F-AF09-B84D38F84A85}"/>
    <cellStyle name="40% - Énfasis1 11 2" xfId="11020" xr:uid="{111C1156-3B60-41ED-9CE2-521DD756A6CF}"/>
    <cellStyle name="40% - Énfasis1 11 2 2" xfId="11456" xr:uid="{15E9D315-626F-4627-9D5F-5F592A98AFBC}"/>
    <cellStyle name="40% - Énfasis1 11 3" xfId="11168" xr:uid="{01D48DDA-89B1-41C7-AE90-B6AA2C420782}"/>
    <cellStyle name="40% - Énfasis1 11 3 2" xfId="11613" xr:uid="{4193A4A9-3378-4AC2-BC53-E18E486D068C}"/>
    <cellStyle name="40% - Énfasis1 11 4" xfId="11359" xr:uid="{5E495FF4-C6D5-4A71-953B-B75DDCBE4D2C}"/>
    <cellStyle name="40% - Énfasis1 12" xfId="11759" xr:uid="{815863B1-F7F2-424F-B2B6-7A81FBAEB194}"/>
    <cellStyle name="40% - Énfasis1 2" xfId="8622" xr:uid="{28603377-5FF6-4DC1-ABC6-5C967BDD59BF}"/>
    <cellStyle name="40% - Énfasis1 2 2" xfId="10397" xr:uid="{364B3AA6-34F2-46FC-A237-430B8B5DBE28}"/>
    <cellStyle name="40% - Énfasis1 2 3" xfId="10942" xr:uid="{B0100A2B-B961-4568-9E42-73B72DE7C6F4}"/>
    <cellStyle name="40% - Énfasis1 2 3 2" xfId="11022" xr:uid="{8CBC8D9E-66CE-40E4-8114-257D7740F884}"/>
    <cellStyle name="40% - Énfasis1 2 3 2 2" xfId="11458" xr:uid="{129C610A-2C44-461C-8A2E-9EADF6C043A2}"/>
    <cellStyle name="40% - Énfasis1 2 3 3" xfId="11170" xr:uid="{2E5ADA9A-F3C0-4784-90C3-5B448F3F4FE2}"/>
    <cellStyle name="40% - Énfasis1 2 3 3 2" xfId="11615" xr:uid="{4773F690-57FE-4462-924C-15EDC1A69A71}"/>
    <cellStyle name="40% - Énfasis1 2 3 4" xfId="11395" xr:uid="{99FDB617-234E-49D0-96E0-9C1802FBBADE}"/>
    <cellStyle name="40% - Énfasis1 2 4" xfId="11021" xr:uid="{3F5C7191-9968-4BCC-916C-CE23D152BF5C}"/>
    <cellStyle name="40% - Énfasis1 2 4 2" xfId="11457" xr:uid="{6C3FE8E0-8C6A-45D8-B028-ADDCE7B7C4C9}"/>
    <cellStyle name="40% - Énfasis1 2 5" xfId="11169" xr:uid="{9B7BD4B1-2A3C-40C1-9AC4-2C158D49CCED}"/>
    <cellStyle name="40% - Énfasis1 2 5 2" xfId="11614" xr:uid="{D4D9D3D2-077A-49EC-8366-0E2F2D2C4BD4}"/>
    <cellStyle name="40% - Énfasis1 2 6" xfId="11295" xr:uid="{51CA1F08-F775-4EC8-BC84-9C9D19C910EC}"/>
    <cellStyle name="40% - Énfasis1 3" xfId="10331" xr:uid="{A27E8B33-141A-4E94-AAE2-1924720E7700}"/>
    <cellStyle name="40% - Énfasis1 3 2" xfId="9801" xr:uid="{762E76AB-388C-4B46-AA69-692CD8385673}"/>
    <cellStyle name="40% - Énfasis1 3 3" xfId="10973" xr:uid="{72EA9E97-B608-4520-93F9-A48C7A45628B}"/>
    <cellStyle name="40% - Énfasis1 3 3 2" xfId="11024" xr:uid="{E7860F59-6E55-4C18-A33E-225449DF0947}"/>
    <cellStyle name="40% - Énfasis1 3 3 2 2" xfId="11460" xr:uid="{D9716D95-32B2-41F8-950C-AE05E9007246}"/>
    <cellStyle name="40% - Énfasis1 3 3 3" xfId="11172" xr:uid="{7E4AC5B7-A0F1-41BB-8F08-E2CE4578C8D0}"/>
    <cellStyle name="40% - Énfasis1 3 3 3 2" xfId="11617" xr:uid="{484F7C30-4BBE-431C-973E-DEC05B651E95}"/>
    <cellStyle name="40% - Énfasis1 3 3 4" xfId="11410" xr:uid="{F006957D-19E8-40DA-B2DD-6B30BA329F0B}"/>
    <cellStyle name="40% - Énfasis1 3 4" xfId="11023" xr:uid="{EF87E7D0-1E63-40C8-A50A-46E4CF5B678E}"/>
    <cellStyle name="40% - Énfasis1 3 4 2" xfId="11459" xr:uid="{F0850323-6AF2-4837-9734-0D1F5B7A6F01}"/>
    <cellStyle name="40% - Énfasis1 3 5" xfId="11171" xr:uid="{A691569F-2AC5-4E2C-89C9-80F0CC24EC6F}"/>
    <cellStyle name="40% - Énfasis1 3 5 2" xfId="11616" xr:uid="{F8EA4C91-94AF-44C6-B6A3-9DB555C496B5}"/>
    <cellStyle name="40% - Énfasis1 3 6" xfId="11311" xr:uid="{2BAD88F0-90D1-4C62-A89C-2FB15D732A65}"/>
    <cellStyle name="40% - Énfasis1 4" xfId="8763" xr:uid="{3DCAA957-7BF6-42DB-948B-8C3ECB4DE9F6}"/>
    <cellStyle name="40% - Énfasis1 4 2" xfId="9610" xr:uid="{4076DA20-E06D-45D3-892C-493615EBCB81}"/>
    <cellStyle name="40% - Énfasis1 4 3" xfId="10981" xr:uid="{8345DB6F-5023-4DAF-9EB1-3FDA1668C6A5}"/>
    <cellStyle name="40% - Énfasis1 4 3 2" xfId="11026" xr:uid="{7EDD132E-6DF1-4E0C-B402-A485DD4103E6}"/>
    <cellStyle name="40% - Énfasis1 4 3 2 2" xfId="11462" xr:uid="{7E6C7CD1-C1A7-4371-BD24-04576FA63AA7}"/>
    <cellStyle name="40% - Énfasis1 4 3 3" xfId="11174" xr:uid="{9CA2D18E-F6FE-425C-9DB9-BEFF61C38157}"/>
    <cellStyle name="40% - Énfasis1 4 3 3 2" xfId="11619" xr:uid="{07F41D68-67B1-4D00-BFB3-96AC9D2E5FA0}"/>
    <cellStyle name="40% - Énfasis1 4 3 4" xfId="11417" xr:uid="{CE79D067-B2CA-42C3-84E7-20782B834703}"/>
    <cellStyle name="40% - Énfasis1 4 4" xfId="11025" xr:uid="{9AB4C01F-15F7-42FC-AE14-D32315888889}"/>
    <cellStyle name="40% - Énfasis1 4 4 2" xfId="11461" xr:uid="{80F0194B-660C-412F-9778-9CAF79BC3994}"/>
    <cellStyle name="40% - Énfasis1 4 5" xfId="11173" xr:uid="{B4197549-67E1-4B0D-985F-799AF354B71E}"/>
    <cellStyle name="40% - Énfasis1 4 5 2" xfId="11618" xr:uid="{CDD482DA-D8E7-45D4-9413-BFD0C1F34B04}"/>
    <cellStyle name="40% - Énfasis1 4 6" xfId="11318" xr:uid="{0E1EB92A-47CE-448C-AC32-F462160EF567}"/>
    <cellStyle name="40% - Énfasis1 5" xfId="9607" xr:uid="{8064760F-2470-4738-A1D5-7D3BF927A076}"/>
    <cellStyle name="40% - Énfasis1 6" xfId="8840" xr:uid="{CCE5D374-3A65-47C4-86D3-77E5127C4354}"/>
    <cellStyle name="40% - Énfasis1 7" xfId="10055" xr:uid="{4E229C8A-8F9A-4F03-B331-DC09240A8F52}"/>
    <cellStyle name="40% - Énfasis1 8" xfId="8841" xr:uid="{15BFBAA5-2A37-4973-AB0D-DD52C346B35B}"/>
    <cellStyle name="40% - Énfasis1 9" xfId="10054" xr:uid="{FDB77BBF-478D-4D8A-9B22-9F2FD3F69D21}"/>
    <cellStyle name="40% - Énfasis2 10" xfId="9554" xr:uid="{BFD64C9F-4AD5-4578-B460-161E848A3A64}"/>
    <cellStyle name="40% - Énfasis2 11" xfId="10856" xr:uid="{C874757D-5F2E-49D0-B6D7-448F43FA984F}"/>
    <cellStyle name="40% - Énfasis2 11 2" xfId="11027" xr:uid="{95F83A5E-4673-4954-90C0-4649E9434DED}"/>
    <cellStyle name="40% - Énfasis2 11 2 2" xfId="11463" xr:uid="{EE1DCF97-78A7-4B3B-860F-98230E68FD0A}"/>
    <cellStyle name="40% - Énfasis2 11 3" xfId="11175" xr:uid="{00CA7442-DD5C-4DEB-9424-20F60002D05E}"/>
    <cellStyle name="40% - Énfasis2 11 3 2" xfId="11620" xr:uid="{93ACA7CA-A312-4237-B466-38DEA6D62372}"/>
    <cellStyle name="40% - Énfasis2 11 4" xfId="11361" xr:uid="{680BA23D-34D7-46BA-B4C0-401A906504A5}"/>
    <cellStyle name="40% - Énfasis2 12" xfId="11761" xr:uid="{E21AB89F-60D3-437D-B8DE-DF25BB40102C}"/>
    <cellStyle name="40% - Énfasis2 2" xfId="10196" xr:uid="{7AF01CDD-0E58-4AD9-BDFC-864532BCC121}"/>
    <cellStyle name="40% - Énfasis2 2 2" xfId="9669" xr:uid="{DAB5EF8B-10BD-4BB5-B1F3-F276D5BB55AE}"/>
    <cellStyle name="40% - Énfasis2 2 3" xfId="10946" xr:uid="{748DA654-1DEB-48E4-96BA-7E15E447F5E5}"/>
    <cellStyle name="40% - Énfasis2 2 3 2" xfId="11029" xr:uid="{17B0B2D4-9534-4F04-817B-D78995388ACC}"/>
    <cellStyle name="40% - Énfasis2 2 3 2 2" xfId="11465" xr:uid="{D7BA6551-F9D9-4EC3-851E-389067C79360}"/>
    <cellStyle name="40% - Énfasis2 2 3 3" xfId="11177" xr:uid="{1E26A1A0-D377-48AC-ABEA-E471F60059C8}"/>
    <cellStyle name="40% - Énfasis2 2 3 3 2" xfId="11622" xr:uid="{967D2C39-5DE1-4B1D-9AF3-7B1C752D2799}"/>
    <cellStyle name="40% - Énfasis2 2 3 4" xfId="11397" xr:uid="{B4EE7856-38C1-48D7-B620-C43D18F1AD20}"/>
    <cellStyle name="40% - Énfasis2 2 4" xfId="11028" xr:uid="{43E9EFEB-6A03-4A33-A61B-3CAF9A3A0BEF}"/>
    <cellStyle name="40% - Énfasis2 2 4 2" xfId="11464" xr:uid="{77D8275F-CBB3-4D44-AC78-B9E6C7BA9694}"/>
    <cellStyle name="40% - Énfasis2 2 5" xfId="11176" xr:uid="{F34F5C3D-FBD6-4C0B-A9F7-6EFA9FD84D3F}"/>
    <cellStyle name="40% - Énfasis2 2 5 2" xfId="11621" xr:uid="{111382FE-B436-49C1-B150-47A9F76EAD29}"/>
    <cellStyle name="40% - Énfasis2 2 6" xfId="11297" xr:uid="{03DD301F-8123-4097-A76B-B5CE0957D230}"/>
    <cellStyle name="40% - Énfasis2 3" xfId="9546" xr:uid="{9FE0FEEE-9D3C-4C70-B764-AEED974F7ADD}"/>
    <cellStyle name="40% - Énfasis2 4" xfId="10056" xr:uid="{2B3653F2-7166-4DB1-8A2D-EF0420A0299A}"/>
    <cellStyle name="40% - Énfasis2 5" xfId="9729" xr:uid="{61AC7824-68FE-4089-96CB-CF673E658FA1}"/>
    <cellStyle name="40% - Énfasis2 6" xfId="10053" xr:uid="{47B94F23-222A-47B5-B6AE-D953BF7AFD11}"/>
    <cellStyle name="40% - Énfasis2 7" xfId="10132" xr:uid="{FC0BEF40-B383-45CD-9767-24C03C978288}"/>
    <cellStyle name="40% - Énfasis2 8" xfId="9763" xr:uid="{69FFE019-0F9C-4B61-8E15-81151FE4F4CF}"/>
    <cellStyle name="40% - Énfasis2 9" xfId="10338" xr:uid="{51B7CAE4-139A-46B6-B656-246C0E9EEDB9}"/>
    <cellStyle name="40% - Énfasis3 10" xfId="8624" xr:uid="{24C2F15A-8E30-4271-A8F7-1B11C77C1F61}"/>
    <cellStyle name="40% - Énfasis3 11" xfId="10858" xr:uid="{0575C481-3942-4ED5-BDD9-D21D70B24732}"/>
    <cellStyle name="40% - Énfasis3 11 2" xfId="11030" xr:uid="{2D8EF045-A2C0-46AE-97E9-C5658A2FB5CE}"/>
    <cellStyle name="40% - Énfasis3 11 2 2" xfId="11466" xr:uid="{DAEABA86-AD48-49E9-947E-E12204B01FC8}"/>
    <cellStyle name="40% - Énfasis3 11 3" xfId="11178" xr:uid="{F4F6ECF9-DCAE-4926-BDC0-A7D26AC31E3C}"/>
    <cellStyle name="40% - Énfasis3 11 3 2" xfId="11623" xr:uid="{24C6E6F4-50D7-40E6-991B-16761F4BB744}"/>
    <cellStyle name="40% - Énfasis3 11 4" xfId="11363" xr:uid="{57F5E76E-0A38-4BFA-B9B2-7CB1F1BE5363}"/>
    <cellStyle name="40% - Énfasis3 12" xfId="11763" xr:uid="{3A6E0109-F758-46CB-B11A-790DA1737155}"/>
    <cellStyle name="40% - Énfasis3 2" xfId="10217" xr:uid="{1DA42032-E87E-4519-B128-F52982CF65A9}"/>
    <cellStyle name="40% - Énfasis3 2 2" xfId="8834" xr:uid="{A634B099-1078-4E57-B41E-85F20F2D9885}"/>
    <cellStyle name="40% - Énfasis3 2 3" xfId="10950" xr:uid="{6FA9A9BF-3128-4974-B3A3-D92C52E69F70}"/>
    <cellStyle name="40% - Énfasis3 2 3 2" xfId="11032" xr:uid="{71B3A1FB-8CFF-4AE9-930C-AB306F39D5E9}"/>
    <cellStyle name="40% - Énfasis3 2 3 2 2" xfId="11468" xr:uid="{04C1DFA7-442D-47C2-A660-62A3A47C63E0}"/>
    <cellStyle name="40% - Énfasis3 2 3 3" xfId="11180" xr:uid="{D1ABC5E2-CFC6-472B-A07E-F5054898AC0D}"/>
    <cellStyle name="40% - Énfasis3 2 3 3 2" xfId="11625" xr:uid="{7578ED1A-0D80-4002-8853-F02CA0835A16}"/>
    <cellStyle name="40% - Énfasis3 2 3 4" xfId="11399" xr:uid="{56A92F67-04E1-4C5C-86E1-E9A78D9D3B30}"/>
    <cellStyle name="40% - Énfasis3 2 4" xfId="11031" xr:uid="{14B6C4E6-E980-4B71-A5C1-DFC91158B9C4}"/>
    <cellStyle name="40% - Énfasis3 2 4 2" xfId="11467" xr:uid="{6EA91489-57E1-4C4F-A229-76309EFD8EC2}"/>
    <cellStyle name="40% - Énfasis3 2 5" xfId="11179" xr:uid="{BC590B1C-271B-4599-86B1-54B8DF21BE73}"/>
    <cellStyle name="40% - Énfasis3 2 5 2" xfId="11624" xr:uid="{DC682354-51A0-4280-8D2D-48CDBE138A7F}"/>
    <cellStyle name="40% - Énfasis3 2 6" xfId="11299" xr:uid="{D81C4B2C-2098-45D8-938A-D5F37A1E9107}"/>
    <cellStyle name="40% - Énfasis3 3" xfId="9850" xr:uid="{5BFEA4D4-9A6B-4954-BED2-DCD446C68F6E}"/>
    <cellStyle name="40% - Énfasis3 4" xfId="9590" xr:uid="{AA1A6B01-B45A-43A5-A333-DF71CD47AF82}"/>
    <cellStyle name="40% - Énfasis3 5" xfId="9699" xr:uid="{DC48D536-8529-4570-9C93-48A3F9CBBE5D}"/>
    <cellStyle name="40% - Énfasis3 6" xfId="9848" xr:uid="{FDC45F9A-0F7C-4323-9A86-7E97D27FD280}"/>
    <cellStyle name="40% - Énfasis3 7" xfId="9124" xr:uid="{2CAFA1CE-BE0D-48DC-9A0A-8F0116EB08C1}"/>
    <cellStyle name="40% - Énfasis3 8" xfId="8847" xr:uid="{C84A82CB-D274-4FFB-99CE-2BB5FD468D21}"/>
    <cellStyle name="40% - Énfasis3 9" xfId="10037" xr:uid="{28964A59-A9CE-41BD-9162-662460B36B4E}"/>
    <cellStyle name="40% - Énfasis4 10" xfId="8663" xr:uid="{5600D8D9-F664-4FFE-89B2-72863AA6E33F}"/>
    <cellStyle name="40% - Énfasis4 11" xfId="10860" xr:uid="{5EA71BF9-9013-4FD1-9254-61352304CCCD}"/>
    <cellStyle name="40% - Énfasis4 11 2" xfId="11033" xr:uid="{905196E9-1416-4871-ACD7-BCC0EC225ED3}"/>
    <cellStyle name="40% - Énfasis4 11 2 2" xfId="11469" xr:uid="{8AE63CA1-32D5-4D0B-A9FE-3596253664A7}"/>
    <cellStyle name="40% - Énfasis4 11 3" xfId="11181" xr:uid="{9B5F3404-6827-4D36-A3FC-17904A42E81D}"/>
    <cellStyle name="40% - Énfasis4 11 3 2" xfId="11626" xr:uid="{4885A61A-983F-4FBB-8F28-E8B309364FAE}"/>
    <cellStyle name="40% - Énfasis4 11 4" xfId="11365" xr:uid="{5D1DA1B1-9054-440B-94AE-54FF351B6902}"/>
    <cellStyle name="40% - Énfasis4 12" xfId="11765" xr:uid="{BAE0BCB8-2892-4E79-9C90-85A6F1ED3C1B}"/>
    <cellStyle name="40% - Énfasis4 2" xfId="10138" xr:uid="{470E4F3A-570E-418E-A3A2-8458AB4C55D7}"/>
    <cellStyle name="40% - Énfasis4 2 2" xfId="10036" xr:uid="{AA489BA9-5583-4AF4-97F9-10A8852BAE57}"/>
    <cellStyle name="40% - Énfasis4 2 3" xfId="10954" xr:uid="{9B4C4839-9675-4423-BB78-35F1B88F75D5}"/>
    <cellStyle name="40% - Énfasis4 2 3 2" xfId="11035" xr:uid="{3A543A65-186D-4D6F-B519-FD90A199A8E5}"/>
    <cellStyle name="40% - Énfasis4 2 3 2 2" xfId="11471" xr:uid="{9D947A8A-60CB-4125-A26A-E33F488C688B}"/>
    <cellStyle name="40% - Énfasis4 2 3 3" xfId="11183" xr:uid="{BE17CE30-5E46-4FF0-B581-E2005169A362}"/>
    <cellStyle name="40% - Énfasis4 2 3 3 2" xfId="11628" xr:uid="{88E9C70A-FDF7-4783-ABF3-21AC715156F2}"/>
    <cellStyle name="40% - Énfasis4 2 3 4" xfId="11401" xr:uid="{B7D98C6C-404F-49A4-A18E-316AF3670157}"/>
    <cellStyle name="40% - Énfasis4 2 4" xfId="11034" xr:uid="{CE0B232A-F6BC-4BAF-8282-F513FBA0698B}"/>
    <cellStyle name="40% - Énfasis4 2 4 2" xfId="11470" xr:uid="{FC86BC7F-E96F-40EA-8CB4-03AC792192A9}"/>
    <cellStyle name="40% - Énfasis4 2 5" xfId="11182" xr:uid="{4E36DF4F-137C-4CE9-93B9-3FC0512B7477}"/>
    <cellStyle name="40% - Énfasis4 2 5 2" xfId="11627" xr:uid="{8A536C5B-EF0A-497D-A017-9B4638F17456}"/>
    <cellStyle name="40% - Énfasis4 2 6" xfId="11301" xr:uid="{87FD8240-832B-45BB-95C7-D0FA350B91E0}"/>
    <cellStyle name="40% - Énfasis4 3" xfId="9939" xr:uid="{DCD753E9-C37F-4FD4-A70B-45E75EEBE2B8}"/>
    <cellStyle name="40% - Énfasis4 4" xfId="10352" xr:uid="{2372409D-1B2B-4D0F-AD29-19BA8F07ABA7}"/>
    <cellStyle name="40% - Énfasis4 5" xfId="10288" xr:uid="{DADF6F4E-AAE1-4538-AB7A-48BCF196E5C1}"/>
    <cellStyle name="40% - Énfasis4 6" xfId="10479" xr:uid="{762ADB92-ABEE-4D5B-8AFE-555D55FAC42E}"/>
    <cellStyle name="40% - Énfasis4 7" xfId="10480" xr:uid="{18908ED5-DE5A-4EC9-AB96-9D022E7F6F39}"/>
    <cellStyle name="40% - Énfasis4 8" xfId="10481" xr:uid="{8381C5E6-4E89-41E5-AF68-A4180763208B}"/>
    <cellStyle name="40% - Énfasis4 9" xfId="10482" xr:uid="{B462F75F-9B4F-42F8-925F-1F82AEAAEA38}"/>
    <cellStyle name="40% - Énfasis5 10" xfId="10483" xr:uid="{A8C99044-BB2B-4EFC-8301-C3A54195F7E9}"/>
    <cellStyle name="40% - Énfasis5 11" xfId="10862" xr:uid="{3681DBD1-BAF8-46BC-9610-2D4E6408F673}"/>
    <cellStyle name="40% - Énfasis5 11 2" xfId="11036" xr:uid="{2B41973E-CFDC-408B-85FA-A61A5E66AF27}"/>
    <cellStyle name="40% - Énfasis5 11 2 2" xfId="11472" xr:uid="{3A36A0DE-231E-45F8-8FE0-5B095758FE0C}"/>
    <cellStyle name="40% - Énfasis5 11 3" xfId="11184" xr:uid="{3A69809F-FF46-4B3C-94DD-6525257EC4A5}"/>
    <cellStyle name="40% - Énfasis5 11 3 2" xfId="11629" xr:uid="{77ADD143-900A-41C1-8BD6-87A02FAFAC52}"/>
    <cellStyle name="40% - Énfasis5 11 4" xfId="11367" xr:uid="{4DDD6155-5BE4-415C-948A-8E1EB813A684}"/>
    <cellStyle name="40% - Énfasis5 12" xfId="11767" xr:uid="{E0B683C9-9158-49A1-9073-A663B4354E3F}"/>
    <cellStyle name="40% - Énfasis5 2" xfId="8776" xr:uid="{F39CA9AA-D23A-4E4A-92C9-F988D7990F2B}"/>
    <cellStyle name="40% - Énfasis5 2 2" xfId="10484" xr:uid="{A46B4E0A-C61B-4E67-9AB9-2D886D9BDC24}"/>
    <cellStyle name="40% - Énfasis5 2 3" xfId="10958" xr:uid="{2200E8F7-F411-4216-94FA-66B7F09FCD51}"/>
    <cellStyle name="40% - Énfasis5 2 3 2" xfId="11038" xr:uid="{3C569C75-FB45-4EBC-B4D5-186969DCF328}"/>
    <cellStyle name="40% - Énfasis5 2 3 2 2" xfId="11474" xr:uid="{35086F37-1B04-43A1-9FC5-61461BAEDCD0}"/>
    <cellStyle name="40% - Énfasis5 2 3 3" xfId="11186" xr:uid="{529EB43F-E822-4319-9ED7-3CB815B001C5}"/>
    <cellStyle name="40% - Énfasis5 2 3 3 2" xfId="11631" xr:uid="{2B47AE59-30DD-4BE0-9629-F593DFFFBC4F}"/>
    <cellStyle name="40% - Énfasis5 2 3 4" xfId="11403" xr:uid="{2045F653-F48F-469B-B7C0-4A0F7E1A10F8}"/>
    <cellStyle name="40% - Énfasis5 2 4" xfId="11037" xr:uid="{7B76508C-1A6D-4AD9-946A-D2D0EFC5A21A}"/>
    <cellStyle name="40% - Énfasis5 2 4 2" xfId="11473" xr:uid="{B0A62DEF-FC93-4EED-973E-5A8F0A1D0C90}"/>
    <cellStyle name="40% - Énfasis5 2 5" xfId="11185" xr:uid="{356D306D-E06C-4905-981D-A62A2B0E73D2}"/>
    <cellStyle name="40% - Énfasis5 2 5 2" xfId="11630" xr:uid="{4EB0EBB0-B0F7-47AF-8969-62DF8819BC63}"/>
    <cellStyle name="40% - Énfasis5 2 6" xfId="11303" xr:uid="{48F49573-1BDD-4DAF-927A-BE3008506474}"/>
    <cellStyle name="40% - Énfasis5 3" xfId="10485" xr:uid="{AA5CA19C-8951-4124-BA78-5A1EF738367D}"/>
    <cellStyle name="40% - Énfasis5 4" xfId="10486" xr:uid="{FCB17CB4-0975-4524-8478-A9332A7770D8}"/>
    <cellStyle name="40% - Énfasis5 5" xfId="10487" xr:uid="{E79DA6D6-01A2-4370-8356-F060FE4ECED0}"/>
    <cellStyle name="40% - Énfasis5 6" xfId="10488" xr:uid="{EB4E01E0-F8A6-41BB-9D28-FED6C8A3CED5}"/>
    <cellStyle name="40% - Énfasis5 7" xfId="10489" xr:uid="{58DD52C6-CFDE-45EF-917C-D3851BCC69EA}"/>
    <cellStyle name="40% - Énfasis5 8" xfId="10490" xr:uid="{BEE0B696-847C-4AE0-A703-7965A55F24A7}"/>
    <cellStyle name="40% - Énfasis5 9" xfId="10491" xr:uid="{464713EE-5540-40EB-8EBB-D7AAC0D9AAC2}"/>
    <cellStyle name="40% - Énfasis6 10" xfId="10492" xr:uid="{C823EEE9-D9D7-4EA7-AABE-DB9E8A711D5A}"/>
    <cellStyle name="40% - Énfasis6 11" xfId="10864" xr:uid="{34F16797-158C-4BBA-8B34-B2EA621B26FA}"/>
    <cellStyle name="40% - Énfasis6 11 2" xfId="11039" xr:uid="{5F3793EA-5A58-4D5B-B965-E7CD61F16006}"/>
    <cellStyle name="40% - Énfasis6 11 2 2" xfId="11475" xr:uid="{34A3F8B2-0CF6-4908-A757-9F2E5C7EF8A5}"/>
    <cellStyle name="40% - Énfasis6 11 3" xfId="11187" xr:uid="{D4EB1C6B-8463-4468-A9F9-45BDE1FD6009}"/>
    <cellStyle name="40% - Énfasis6 11 3 2" xfId="11632" xr:uid="{E8A951A9-99BB-47A6-9F73-202D63E079AD}"/>
    <cellStyle name="40% - Énfasis6 11 4" xfId="11369" xr:uid="{609AFFCD-4BC9-4DCD-B3F5-DC41F6300AA1}"/>
    <cellStyle name="40% - Énfasis6 12" xfId="11769" xr:uid="{6E8D9568-9151-40E3-B956-7519A3590153}"/>
    <cellStyle name="40% - Énfasis6 2" xfId="10152" xr:uid="{49F1011E-EF83-4F45-92EA-284C534EA355}"/>
    <cellStyle name="40% - Énfasis6 2 2" xfId="10493" xr:uid="{83487076-E180-456D-979A-2DA8024FE0E9}"/>
    <cellStyle name="40% - Énfasis6 2 3" xfId="10962" xr:uid="{9F92767F-F4E3-4D64-819B-9F3DBA737F0F}"/>
    <cellStyle name="40% - Énfasis6 2 3 2" xfId="11041" xr:uid="{115B703D-E156-4CB8-8685-14E2BC4A8268}"/>
    <cellStyle name="40% - Énfasis6 2 3 2 2" xfId="11477" xr:uid="{6BBE7291-6A24-46E3-97F4-B61F4A3296A8}"/>
    <cellStyle name="40% - Énfasis6 2 3 3" xfId="11189" xr:uid="{1A80DB46-1331-4B80-8031-00FCE89CA902}"/>
    <cellStyle name="40% - Énfasis6 2 3 3 2" xfId="11634" xr:uid="{0B33D106-1E3C-4DA4-96E8-E27C2ED07979}"/>
    <cellStyle name="40% - Énfasis6 2 3 4" xfId="11405" xr:uid="{6D8F6FF3-9329-4299-9E21-BEA0BF407235}"/>
    <cellStyle name="40% - Énfasis6 2 4" xfId="11040" xr:uid="{88174484-3991-4C5D-90C4-22747439FF16}"/>
    <cellStyle name="40% - Énfasis6 2 4 2" xfId="11476" xr:uid="{1085D941-C52F-4E9B-9512-E0302B7C0352}"/>
    <cellStyle name="40% - Énfasis6 2 5" xfId="11188" xr:uid="{7EDF62DB-8078-41D4-9026-C52D25705E15}"/>
    <cellStyle name="40% - Énfasis6 2 5 2" xfId="11633" xr:uid="{4AA56B36-422F-4239-B380-1BCB3F99181E}"/>
    <cellStyle name="40% - Énfasis6 2 6" xfId="11305" xr:uid="{44A56610-0BD3-4B5A-980F-5A7113569337}"/>
    <cellStyle name="40% - Énfasis6 3" xfId="10494" xr:uid="{BBFED5D5-1B0D-439C-8338-F4ED9A1576E3}"/>
    <cellStyle name="40% - Énfasis6 4" xfId="10495" xr:uid="{B36F59B7-2F7F-4606-956F-1D78CA192D51}"/>
    <cellStyle name="40% - Énfasis6 5" xfId="10496" xr:uid="{CFF74011-DDC6-4E32-BE3C-22351A214B59}"/>
    <cellStyle name="40% - Énfasis6 6" xfId="10497" xr:uid="{63907607-4246-479A-A7F6-F520D1254A6C}"/>
    <cellStyle name="40% - Énfasis6 7" xfId="10498" xr:uid="{FCA67D7F-867F-4A9B-955A-35EA019230AB}"/>
    <cellStyle name="40% - Énfasis6 8" xfId="10499" xr:uid="{04015FC4-7123-467E-91DF-961893A05BF1}"/>
    <cellStyle name="40% - Énfasis6 9" xfId="10500" xr:uid="{FACDB565-3A3B-42FA-B837-5C07F3407472}"/>
    <cellStyle name="5x indented GHG Textfiels" xfId="38" xr:uid="{00000000-0005-0000-0000-000050020000}"/>
    <cellStyle name="5x indented GHG Textfiels 2" xfId="126" xr:uid="{00000000-0005-0000-0000-000051020000}"/>
    <cellStyle name="5x indented GHG Textfiels 2 2" xfId="127" xr:uid="{00000000-0005-0000-0000-000052020000}"/>
    <cellStyle name="5x indented GHG Textfiels 3" xfId="128" xr:uid="{00000000-0005-0000-0000-000053020000}"/>
    <cellStyle name="5x indented GHG Textfiels 3 2" xfId="433" xr:uid="{00000000-0005-0000-0000-000054020000}"/>
    <cellStyle name="5x indented GHG Textfiels 3 2 2" xfId="7084" xr:uid="{00000000-0005-0000-0000-000055020000}"/>
    <cellStyle name="5x indented GHG Textfiels 3 2 2 2" xfId="29381" xr:uid="{9F91BD19-866B-4970-8827-BA0461D1426A}"/>
    <cellStyle name="5x indented GHG Textfiels 3 2 3" xfId="16966" xr:uid="{3F464202-856B-4A24-A64A-2AEF5E5E7416}"/>
    <cellStyle name="5x indented GHG Textfiels 3 2 3 2" xfId="37370" xr:uid="{F1F0E167-58B2-4E1C-B2A4-550E5E35F1A9}"/>
    <cellStyle name="5x indented GHG Textfiels 3 2 4" xfId="19472" xr:uid="{86B600CB-F15E-436A-AFA7-069777750EF9}"/>
    <cellStyle name="5x indented GHG Textfiels 3 2 4 2" xfId="39874" xr:uid="{58E0D603-C660-493F-8933-8A1C4A0823EF}"/>
    <cellStyle name="5x indented GHG Textfiels 3 3" xfId="381" xr:uid="{00000000-0005-0000-0000-000056020000}"/>
    <cellStyle name="5x indented GHG Textfiels 3 3 10" xfId="3253" xr:uid="{00000000-0005-0000-0000-000057020000}"/>
    <cellStyle name="5x indented GHG Textfiels 3 3 10 2" xfId="25619" xr:uid="{C9502CB7-015E-4A6C-B8D0-04D330AECCDE}"/>
    <cellStyle name="5x indented GHG Textfiels 3 3 11" xfId="2584" xr:uid="{00000000-0005-0000-0000-000058020000}"/>
    <cellStyle name="5x indented GHG Textfiels 3 3 11 2" xfId="24951" xr:uid="{60359EDF-1705-4AD3-8F9C-C0EC02F49487}"/>
    <cellStyle name="5x indented GHG Textfiels 3 3 12" xfId="3046" xr:uid="{00000000-0005-0000-0000-000059020000}"/>
    <cellStyle name="5x indented GHG Textfiels 3 3 12 2" xfId="25412" xr:uid="{EC5DD8F9-B0BA-44D9-B0A9-79E371B40D45}"/>
    <cellStyle name="5x indented GHG Textfiels 3 3 13" xfId="2671" xr:uid="{00000000-0005-0000-0000-00005A020000}"/>
    <cellStyle name="5x indented GHG Textfiels 3 3 13 2" xfId="25038" xr:uid="{9EAE7626-7752-4A5A-B912-40C688F73F57}"/>
    <cellStyle name="5x indented GHG Textfiels 3 3 14" xfId="4409" xr:uid="{00000000-0005-0000-0000-00005B020000}"/>
    <cellStyle name="5x indented GHG Textfiels 3 3 14 2" xfId="26763" xr:uid="{5EEF7CA0-7BCE-44CC-A999-F12FC93743D9}"/>
    <cellStyle name="5x indented GHG Textfiels 3 3 15" xfId="4756" xr:uid="{00000000-0005-0000-0000-00005C020000}"/>
    <cellStyle name="5x indented GHG Textfiels 3 3 15 2" xfId="27109" xr:uid="{EBD0FE4A-740C-490E-880D-DA16158238CA}"/>
    <cellStyle name="5x indented GHG Textfiels 3 3 16" xfId="6124" xr:uid="{00000000-0005-0000-0000-00005D020000}"/>
    <cellStyle name="5x indented GHG Textfiels 3 3 16 2" xfId="28421" xr:uid="{03DD0311-1975-461C-8F49-5F0EE01FAE40}"/>
    <cellStyle name="5x indented GHG Textfiels 3 3 17" xfId="6793" xr:uid="{00000000-0005-0000-0000-00005E020000}"/>
    <cellStyle name="5x indented GHG Textfiels 3 3 17 2" xfId="29090" xr:uid="{2DABD651-4E8D-467C-BC49-E62FB93410DF}"/>
    <cellStyle name="5x indented GHG Textfiels 3 3 18" xfId="6226" xr:uid="{00000000-0005-0000-0000-00005F020000}"/>
    <cellStyle name="5x indented GHG Textfiels 3 3 18 2" xfId="28523" xr:uid="{9391A88E-E8C9-4614-997C-BC416D65EA62}"/>
    <cellStyle name="5x indented GHG Textfiels 3 3 19" xfId="7263" xr:uid="{00000000-0005-0000-0000-000060020000}"/>
    <cellStyle name="5x indented GHG Textfiels 3 3 19 2" xfId="29558" xr:uid="{17D37E15-42CC-4C74-A68F-F87BE69C049D}"/>
    <cellStyle name="5x indented GHG Textfiels 3 3 2" xfId="668" xr:uid="{00000000-0005-0000-0000-000061020000}"/>
    <cellStyle name="5x indented GHG Textfiels 3 3 2 10" xfId="4726" xr:uid="{00000000-0005-0000-0000-000062020000}"/>
    <cellStyle name="5x indented GHG Textfiels 3 3 2 10 2" xfId="27079" xr:uid="{2CD8A2E1-E592-4186-A16E-F1AF0D0D0F91}"/>
    <cellStyle name="5x indented GHG Textfiels 3 3 2 11" xfId="5119" xr:uid="{00000000-0005-0000-0000-000063020000}"/>
    <cellStyle name="5x indented GHG Textfiels 3 3 2 11 2" xfId="27472" xr:uid="{DADFABA4-762C-4244-AD50-11837C4B2EAD}"/>
    <cellStyle name="5x indented GHG Textfiels 3 3 2 12" xfId="5456" xr:uid="{00000000-0005-0000-0000-000064020000}"/>
    <cellStyle name="5x indented GHG Textfiels 3 3 2 12 2" xfId="27809" xr:uid="{F0678AAF-218B-4D68-BF49-FAF3ACBCE36E}"/>
    <cellStyle name="5x indented GHG Textfiels 3 3 2 13" xfId="6271" xr:uid="{00000000-0005-0000-0000-000065020000}"/>
    <cellStyle name="5x indented GHG Textfiels 3 3 2 13 2" xfId="28568" xr:uid="{0A9728BE-3605-40F7-8A89-132407C68EF8}"/>
    <cellStyle name="5x indented GHG Textfiels 3 3 2 14" xfId="6017" xr:uid="{00000000-0005-0000-0000-000066020000}"/>
    <cellStyle name="5x indented GHG Textfiels 3 3 2 14 2" xfId="28314" xr:uid="{096CB5C6-7C18-46BE-AA02-6FE9F834ADD0}"/>
    <cellStyle name="5x indented GHG Textfiels 3 3 2 15" xfId="7025" xr:uid="{00000000-0005-0000-0000-000067020000}"/>
    <cellStyle name="5x indented GHG Textfiels 3 3 2 15 2" xfId="29322" xr:uid="{C87AA6FF-860D-4E19-8B74-18B6B72430CF}"/>
    <cellStyle name="5x indented GHG Textfiels 3 3 2 16" xfId="7397" xr:uid="{00000000-0005-0000-0000-000068020000}"/>
    <cellStyle name="5x indented GHG Textfiels 3 3 2 16 2" xfId="29692" xr:uid="{9FE28BF8-8DDF-42E0-93C5-56CA85BD02AE}"/>
    <cellStyle name="5x indented GHG Textfiels 3 3 2 17" xfId="7883" xr:uid="{99D42921-34F8-48E5-BA7E-D392C266BAE1}"/>
    <cellStyle name="5x indented GHG Textfiels 3 3 2 17 2" xfId="30169" xr:uid="{6A7EFEB8-16CE-4BFD-9FD8-8E10DA184694}"/>
    <cellStyle name="5x indented GHG Textfiels 3 3 2 18" xfId="8368" xr:uid="{CF49E8A2-D055-41EE-A818-98ABB52526A9}"/>
    <cellStyle name="5x indented GHG Textfiels 3 3 2 18 2" xfId="30637" xr:uid="{67C815E9-1717-41D6-9660-D49E4A236FA4}"/>
    <cellStyle name="5x indented GHG Textfiels 3 3 2 19" xfId="9253" xr:uid="{2B096405-51C1-41C3-AAC1-816199EC4F3B}"/>
    <cellStyle name="5x indented GHG Textfiels 3 3 2 19 2" xfId="31394" xr:uid="{53EBDF09-EDDF-486E-989A-821DF1DE2990}"/>
    <cellStyle name="5x indented GHG Textfiels 3 3 2 2" xfId="883" xr:uid="{00000000-0005-0000-0000-000069020000}"/>
    <cellStyle name="5x indented GHG Textfiels 3 3 2 2 10" xfId="5330" xr:uid="{00000000-0005-0000-0000-00006A020000}"/>
    <cellStyle name="5x indented GHG Textfiels 3 3 2 2 10 2" xfId="27683" xr:uid="{B2658A60-FE3F-4BE2-B014-39BB11EDDB88}"/>
    <cellStyle name="5x indented GHG Textfiels 3 3 2 2 11" xfId="4609" xr:uid="{00000000-0005-0000-0000-00006B020000}"/>
    <cellStyle name="5x indented GHG Textfiels 3 3 2 2 11 2" xfId="26962" xr:uid="{5FD09C27-E2DE-4885-ACE1-AFE7A9CD152B}"/>
    <cellStyle name="5x indented GHG Textfiels 3 3 2 2 12" xfId="6334" xr:uid="{00000000-0005-0000-0000-00006C020000}"/>
    <cellStyle name="5x indented GHG Textfiels 3 3 2 2 12 2" xfId="28631" xr:uid="{0471F3ED-FE4D-491A-9DB5-DBFB85CF02B5}"/>
    <cellStyle name="5x indented GHG Textfiels 3 3 2 2 13" xfId="6086" xr:uid="{00000000-0005-0000-0000-00006D020000}"/>
    <cellStyle name="5x indented GHG Textfiels 3 3 2 2 13 2" xfId="28383" xr:uid="{8520C862-7901-4552-B436-C159AB14E6A8}"/>
    <cellStyle name="5x indented GHG Textfiels 3 3 2 2 14" xfId="6428" xr:uid="{00000000-0005-0000-0000-00006E020000}"/>
    <cellStyle name="5x indented GHG Textfiels 3 3 2 2 14 2" xfId="28725" xr:uid="{0D411542-1A5E-4AA1-8672-331E4DBEE76F}"/>
    <cellStyle name="5x indented GHG Textfiels 3 3 2 2 15" xfId="7603" xr:uid="{00000000-0005-0000-0000-00006F020000}"/>
    <cellStyle name="5x indented GHG Textfiels 3 3 2 2 15 2" xfId="29898" xr:uid="{C7E5363D-5EE7-4866-A0C3-5C8B72E6C136}"/>
    <cellStyle name="5x indented GHG Textfiels 3 3 2 2 16" xfId="8089" xr:uid="{F5506CC8-77FF-47ED-B878-A0E447711C2F}"/>
    <cellStyle name="5x indented GHG Textfiels 3 3 2 2 16 2" xfId="30375" xr:uid="{CFD801EC-6778-4417-84B2-A0B3FD0D8941}"/>
    <cellStyle name="5x indented GHG Textfiels 3 3 2 2 17" xfId="8578" xr:uid="{2795E465-556B-4091-BA73-A15D48E28E7F}"/>
    <cellStyle name="5x indented GHG Textfiels 3 3 2 2 17 2" xfId="30847" xr:uid="{BD76DDA9-EE76-4A23-831D-5B4DD7E84182}"/>
    <cellStyle name="5x indented GHG Textfiels 3 3 2 2 18" xfId="9468" xr:uid="{9C101E17-0E33-455A-B260-BF443FC81C11}"/>
    <cellStyle name="5x indented GHG Textfiels 3 3 2 2 18 2" xfId="31607" xr:uid="{0B3451A9-0310-40BD-A668-36C79B725103}"/>
    <cellStyle name="5x indented GHG Textfiels 3 3 2 2 19" xfId="9006" xr:uid="{2FC3B91B-EF52-4B7C-B397-06E0C24417C8}"/>
    <cellStyle name="5x indented GHG Textfiels 3 3 2 2 19 2" xfId="31171" xr:uid="{4094C892-04E4-4269-989A-3D407E521ED2}"/>
    <cellStyle name="5x indented GHG Textfiels 3 3 2 2 2" xfId="1035" xr:uid="{00000000-0005-0000-0000-000070020000}"/>
    <cellStyle name="5x indented GHG Textfiels 3 3 2 2 2 2" xfId="23472" xr:uid="{6A72DC3D-0758-4189-A29A-20ACF094B639}"/>
    <cellStyle name="5x indented GHG Textfiels 3 3 2 2 20" xfId="9650" xr:uid="{6887F89F-88EE-467A-91F8-DE46B12C550C}"/>
    <cellStyle name="5x indented GHG Textfiels 3 3 2 2 20 2" xfId="31736" xr:uid="{1083B815-F88B-4AA6-A1B2-65F366384AD6}"/>
    <cellStyle name="5x indented GHG Textfiels 3 3 2 2 21" xfId="12636" xr:uid="{51A1F424-27CB-42A2-A3BC-839DFD58EE43}"/>
    <cellStyle name="5x indented GHG Textfiels 3 3 2 2 21 2" xfId="33201" xr:uid="{88AD4D19-B4BA-427E-9BCD-28DCFD6D51B1}"/>
    <cellStyle name="5x indented GHG Textfiels 3 3 2 2 22" xfId="11869" xr:uid="{14D435B9-77E2-4F22-866B-37E0DCECEBBC}"/>
    <cellStyle name="5x indented GHG Textfiels 3 3 2 2 22 2" xfId="32436" xr:uid="{9FC1C0E8-8F5F-4394-A3D1-FB9ACBCF2631}"/>
    <cellStyle name="5x indented GHG Textfiels 3 3 2 2 23" xfId="13141" xr:uid="{3FFF0037-FFBB-4A6F-AD95-AF59F27360C6}"/>
    <cellStyle name="5x indented GHG Textfiels 3 3 2 2 23 2" xfId="33706" xr:uid="{B7CD79FD-FC96-472D-AE43-7943889E8FF2}"/>
    <cellStyle name="5x indented GHG Textfiels 3 3 2 2 24" xfId="13824" xr:uid="{2137F0FC-97C5-47AF-992A-838D2B4F1F9D}"/>
    <cellStyle name="5x indented GHG Textfiels 3 3 2 2 24 2" xfId="34388" xr:uid="{B7087E18-950C-4A22-99B1-D1809F200AF8}"/>
    <cellStyle name="5x indented GHG Textfiels 3 3 2 2 25" xfId="14163" xr:uid="{5C5891F1-4EA0-4C9B-86E3-D61C38BD700C}"/>
    <cellStyle name="5x indented GHG Textfiels 3 3 2 2 25 2" xfId="34727" xr:uid="{CB7DD152-EEB2-43EB-B216-16089D190C6D}"/>
    <cellStyle name="5x indented GHG Textfiels 3 3 2 2 26" xfId="14379" xr:uid="{5D077C87-BE08-4DAE-8F4A-676D72AA86A4}"/>
    <cellStyle name="5x indented GHG Textfiels 3 3 2 2 26 2" xfId="34942" xr:uid="{7AED6F62-7403-4568-BB8E-F5D9924B0075}"/>
    <cellStyle name="5x indented GHG Textfiels 3 3 2 2 27" xfId="15027" xr:uid="{B8DFA25F-898F-4854-8210-8BDDF038F048}"/>
    <cellStyle name="5x indented GHG Textfiels 3 3 2 2 27 2" xfId="35579" xr:uid="{904115B6-A8AC-40E3-A1CC-E5F757706B89}"/>
    <cellStyle name="5x indented GHG Textfiels 3 3 2 2 28" xfId="14783" xr:uid="{9A44CCE7-FB82-4536-AC06-E9040E63528E}"/>
    <cellStyle name="5x indented GHG Textfiels 3 3 2 2 28 2" xfId="35338" xr:uid="{D2F7250F-B218-4E74-B1CA-D0F564B6FB84}"/>
    <cellStyle name="5x indented GHG Textfiels 3 3 2 2 29" xfId="16140" xr:uid="{F27DD2F0-8C8D-45D0-932F-676CDA41402C}"/>
    <cellStyle name="5x indented GHG Textfiels 3 3 2 2 29 2" xfId="36548" xr:uid="{C8577A82-BE4E-4F24-AFAE-0CFEE9E04018}"/>
    <cellStyle name="5x indented GHG Textfiels 3 3 2 2 3" xfId="2074" xr:uid="{00000000-0005-0000-0000-000071020000}"/>
    <cellStyle name="5x indented GHG Textfiels 3 3 2 2 3 2" xfId="24456" xr:uid="{3A28A5F7-631A-459B-941E-738A91672F40}"/>
    <cellStyle name="5x indented GHG Textfiels 3 3 2 2 30" xfId="16613" xr:uid="{FA6AA225-69A2-427A-A195-9BFF2B433BA6}"/>
    <cellStyle name="5x indented GHG Textfiels 3 3 2 2 30 2" xfId="37019" xr:uid="{433ADE19-35EA-41BD-9FB0-C8CC4234AAD2}"/>
    <cellStyle name="5x indented GHG Textfiels 3 3 2 2 31" xfId="17357" xr:uid="{2F1861BD-8668-4AF8-B193-CC62D911F8EB}"/>
    <cellStyle name="5x indented GHG Textfiels 3 3 2 2 31 2" xfId="37761" xr:uid="{1C855B2F-4047-47C5-A734-BB9D6E58E538}"/>
    <cellStyle name="5x indented GHG Textfiels 3 3 2 2 32" xfId="17525" xr:uid="{A44F9685-7F2E-4E91-ADD6-5DE933869094}"/>
    <cellStyle name="5x indented GHG Textfiels 3 3 2 2 32 2" xfId="37929" xr:uid="{F5544F15-D2AD-4A26-860B-D903C3195497}"/>
    <cellStyle name="5x indented GHG Textfiels 3 3 2 2 33" xfId="18106" xr:uid="{7370FBD9-932B-4C2E-AC06-5724A798CC0B}"/>
    <cellStyle name="5x indented GHG Textfiels 3 3 2 2 33 2" xfId="38510" xr:uid="{C7D7346D-321B-4BF3-841C-FECBD983B941}"/>
    <cellStyle name="5x indented GHG Textfiels 3 3 2 2 34" xfId="18485" xr:uid="{2D68AF13-EF7B-47A5-942F-1596B31D713C}"/>
    <cellStyle name="5x indented GHG Textfiels 3 3 2 2 34 2" xfId="38889" xr:uid="{250B9217-8722-4DF5-ACD9-81D3F82D914D}"/>
    <cellStyle name="5x indented GHG Textfiels 3 3 2 2 35" xfId="19329" xr:uid="{9E4B8957-0661-4D83-A1AA-8ED897ECBE04}"/>
    <cellStyle name="5x indented GHG Textfiels 3 3 2 2 35 2" xfId="39731" xr:uid="{1584AC92-EC20-44F6-8858-C8D3B3225859}"/>
    <cellStyle name="5x indented GHG Textfiels 3 3 2 2 36" xfId="19435" xr:uid="{941068A7-B8A7-4B99-A462-D8CFF366FA80}"/>
    <cellStyle name="5x indented GHG Textfiels 3 3 2 2 36 2" xfId="39837" xr:uid="{A0451D9E-9F16-48D3-BC77-3B8E1F93135D}"/>
    <cellStyle name="5x indented GHG Textfiels 3 3 2 2 37" xfId="20167" xr:uid="{7381DC44-4979-4A39-AF65-A6D87D1E87DA}"/>
    <cellStyle name="5x indented GHG Textfiels 3 3 2 2 37 2" xfId="40569" xr:uid="{B11D1A7A-D533-4B60-A498-8F47583F534C}"/>
    <cellStyle name="5x indented GHG Textfiels 3 3 2 2 38" xfId="20589" xr:uid="{7102294C-0481-484D-9029-E9C6964274F9}"/>
    <cellStyle name="5x indented GHG Textfiels 3 3 2 2 38 2" xfId="40991" xr:uid="{2F991577-0E51-4A82-BF89-6FFE7C037AEA}"/>
    <cellStyle name="5x indented GHG Textfiels 3 3 2 2 39" xfId="20728" xr:uid="{9A873A70-859B-429F-8B46-12B8CB545D2B}"/>
    <cellStyle name="5x indented GHG Textfiels 3 3 2 2 39 2" xfId="41130" xr:uid="{E3DE8F6C-D461-47CC-989E-7D95FC6014B7}"/>
    <cellStyle name="5x indented GHG Textfiels 3 3 2 2 4" xfId="1433" xr:uid="{00000000-0005-0000-0000-000072020000}"/>
    <cellStyle name="5x indented GHG Textfiels 3 3 2 2 4 2" xfId="23821" xr:uid="{E2343E97-565A-473A-8963-09BCD72251FC}"/>
    <cellStyle name="5x indented GHG Textfiels 3 3 2 2 40" xfId="21783" xr:uid="{DF65D493-2214-436B-9513-A492AA0E0A7D}"/>
    <cellStyle name="5x indented GHG Textfiels 3 3 2 2 40 2" xfId="42183" xr:uid="{3729B285-96DB-4285-8C8C-20C2A29CC7EE}"/>
    <cellStyle name="5x indented GHG Textfiels 3 3 2 2 41" xfId="22013" xr:uid="{3F2FCF4F-78F9-4354-B69A-6D89FABC633E}"/>
    <cellStyle name="5x indented GHG Textfiels 3 3 2 2 41 2" xfId="42413" xr:uid="{CB090A49-0FEF-404B-AA78-DEB92FA543A6}"/>
    <cellStyle name="5x indented GHG Textfiels 3 3 2 2 42" xfId="22716" xr:uid="{39382035-0696-4F0E-9D92-08BA5475A6E8}"/>
    <cellStyle name="5x indented GHG Textfiels 3 3 2 2 42 2" xfId="43116" xr:uid="{814DB103-78DE-4DE3-8288-9414FAD802D6}"/>
    <cellStyle name="5x indented GHG Textfiels 3 3 2 2 43" xfId="21853" xr:uid="{34CEE5ED-3756-417B-AF67-3792D4FC756D}"/>
    <cellStyle name="5x indented GHG Textfiels 3 3 2 2 43 2" xfId="42253" xr:uid="{A42EC8D8-3B15-4B94-916F-6A5C5400C42A}"/>
    <cellStyle name="5x indented GHG Textfiels 3 3 2 2 44" xfId="23041" xr:uid="{86653F99-26A9-4D55-8B1F-97339B5BD8BE}"/>
    <cellStyle name="5x indented GHG Textfiels 3 3 2 2 44 2" xfId="43441" xr:uid="{384E2F55-F45F-40E5-9CC0-7B9720B4D449}"/>
    <cellStyle name="5x indented GHG Textfiels 3 3 2 2 5" xfId="3197" xr:uid="{00000000-0005-0000-0000-000073020000}"/>
    <cellStyle name="5x indented GHG Textfiels 3 3 2 2 5 2" xfId="25563" xr:uid="{74809DC8-FDBB-45CF-B86D-0151EDFC7B99}"/>
    <cellStyle name="5x indented GHG Textfiels 3 3 2 2 6" xfId="2376" xr:uid="{00000000-0005-0000-0000-000074020000}"/>
    <cellStyle name="5x indented GHG Textfiels 3 3 2 2 6 2" xfId="24743" xr:uid="{E6435351-CA23-490A-BDE9-A7CFB5C0363C}"/>
    <cellStyle name="5x indented GHG Textfiels 3 3 2 2 7" xfId="4091" xr:uid="{00000000-0005-0000-0000-000075020000}"/>
    <cellStyle name="5x indented GHG Textfiels 3 3 2 2 7 2" xfId="26454" xr:uid="{362887E1-8B8A-45F8-A5EE-6D5C3FEDF137}"/>
    <cellStyle name="5x indented GHG Textfiels 3 3 2 2 8" xfId="2541" xr:uid="{00000000-0005-0000-0000-000076020000}"/>
    <cellStyle name="5x indented GHG Textfiels 3 3 2 2 8 2" xfId="24908" xr:uid="{D389817A-7E73-4DB1-A000-A69ACFD9D598}"/>
    <cellStyle name="5x indented GHG Textfiels 3 3 2 2 9" xfId="3491" xr:uid="{00000000-0005-0000-0000-000077020000}"/>
    <cellStyle name="5x indented GHG Textfiels 3 3 2 2 9 2" xfId="25856" xr:uid="{12B5B4AF-8A60-485E-8132-C32E667B6CB9}"/>
    <cellStyle name="5x indented GHG Textfiels 3 3 2 20" xfId="9529" xr:uid="{B9708580-9145-476C-B72A-035D0EF370E7}"/>
    <cellStyle name="5x indented GHG Textfiels 3 3 2 20 2" xfId="31663" xr:uid="{0B680857-EAC8-4F3C-BB76-1A1B23D2E66C}"/>
    <cellStyle name="5x indented GHG Textfiels 3 3 2 21" xfId="10213" xr:uid="{A7A38485-E2AD-4C3E-B612-28903B02338E}"/>
    <cellStyle name="5x indented GHG Textfiels 3 3 2 21 2" xfId="32098" xr:uid="{322BDDE9-98E6-4BF1-B818-03EA1B160A28}"/>
    <cellStyle name="5x indented GHG Textfiels 3 3 2 22" xfId="12421" xr:uid="{AF7EBE0B-2F38-4EA1-9749-65A06806EE63}"/>
    <cellStyle name="5x indented GHG Textfiels 3 3 2 22 2" xfId="32986" xr:uid="{D8E08491-FF3A-44C1-870D-91EEEC422C4B}"/>
    <cellStyle name="5x indented GHG Textfiels 3 3 2 23" xfId="12031" xr:uid="{C1ED37B1-FD0A-4D2D-BD61-3C5BC9FA33CB}"/>
    <cellStyle name="5x indented GHG Textfiels 3 3 2 23 2" xfId="32596" xr:uid="{C670ED9C-BE9F-4CF7-93E4-0C990CB46218}"/>
    <cellStyle name="5x indented GHG Textfiels 3 3 2 24" xfId="13243" xr:uid="{066A4B1D-0671-4432-B3FC-947193A176F6}"/>
    <cellStyle name="5x indented GHG Textfiels 3 3 2 24 2" xfId="33807" xr:uid="{91D9A935-D208-48B9-8883-B353E6C55E75}"/>
    <cellStyle name="5x indented GHG Textfiels 3 3 2 25" xfId="13450" xr:uid="{A4F8906F-13FA-4DEA-B13B-5C403894B9ED}"/>
    <cellStyle name="5x indented GHG Textfiels 3 3 2 25 2" xfId="34014" xr:uid="{8269563F-9D88-4FC6-826D-A6ABA671899D}"/>
    <cellStyle name="5x indented GHG Textfiels 3 3 2 26" xfId="12164" xr:uid="{D2519C61-CC92-43BF-BFE8-883554BDF5AA}"/>
    <cellStyle name="5x indented GHG Textfiels 3 3 2 26 2" xfId="32729" xr:uid="{4DE2E698-CE26-40A0-A321-36D21848448E}"/>
    <cellStyle name="5x indented GHG Textfiels 3 3 2 27" xfId="14764" xr:uid="{57B7D63F-EC0F-4B62-BDE4-2880B333DB63}"/>
    <cellStyle name="5x indented GHG Textfiels 3 3 2 27 2" xfId="35320" xr:uid="{010F49B7-3E51-40BE-9681-338931A08AAC}"/>
    <cellStyle name="5x indented GHG Textfiels 3 3 2 28" xfId="15097" xr:uid="{B8F0FFE6-823D-4E3D-87E9-FBFA6ED36855}"/>
    <cellStyle name="5x indented GHG Textfiels 3 3 2 28 2" xfId="35644" xr:uid="{4911C068-BCA1-4B7D-8E8F-1B84C4FD49BA}"/>
    <cellStyle name="5x indented GHG Textfiels 3 3 2 29" xfId="14325" xr:uid="{37AF4B98-9033-4C4D-82B7-75675CACC3A4}"/>
    <cellStyle name="5x indented GHG Textfiels 3 3 2 29 2" xfId="34888" xr:uid="{2995DFBD-14FC-4C21-91AD-0077A8774526}"/>
    <cellStyle name="5x indented GHG Textfiels 3 3 2 3" xfId="1250" xr:uid="{00000000-0005-0000-0000-000078020000}"/>
    <cellStyle name="5x indented GHG Textfiels 3 3 2 3 2" xfId="23687" xr:uid="{FC9DB4D1-630E-43D6-9D47-250392F6F06A}"/>
    <cellStyle name="5x indented GHG Textfiels 3 3 2 30" xfId="15932" xr:uid="{2A1ED046-AB1D-4F34-B72F-B45A4D709B97}"/>
    <cellStyle name="5x indented GHG Textfiels 3 3 2 30 2" xfId="36340" xr:uid="{74E9F115-0FC4-4F39-8969-64C21774E412}"/>
    <cellStyle name="5x indented GHG Textfiels 3 3 2 31" xfId="16407" xr:uid="{1ADA7F70-F04F-41D8-AC43-561760B07CC1}"/>
    <cellStyle name="5x indented GHG Textfiels 3 3 2 31 2" xfId="36813" xr:uid="{9307FA62-045C-45E9-A2D4-F7497D6898EF}"/>
    <cellStyle name="5x indented GHG Textfiels 3 3 2 32" xfId="17148" xr:uid="{E5AE7ACD-B9EB-48CD-8F5A-2A8E01CA0F08}"/>
    <cellStyle name="5x indented GHG Textfiels 3 3 2 32 2" xfId="37552" xr:uid="{B64F3638-C02A-492E-A8CB-6BC7D87AAC5C}"/>
    <cellStyle name="5x indented GHG Textfiels 3 3 2 33" xfId="17619" xr:uid="{DCD74E70-37EF-47E3-80B0-C6A1D12BDDB7}"/>
    <cellStyle name="5x indented GHG Textfiels 3 3 2 33 2" xfId="38023" xr:uid="{AB34A931-A448-4F22-BAF5-914A7A584AD5}"/>
    <cellStyle name="5x indented GHG Textfiels 3 3 2 34" xfId="17899" xr:uid="{ACE3EFA5-4CF7-46E0-9B32-AB04C1D693DF}"/>
    <cellStyle name="5x indented GHG Textfiels 3 3 2 34 2" xfId="38303" xr:uid="{DD15454C-CDA6-44A5-96C9-88C61A468423}"/>
    <cellStyle name="5x indented GHG Textfiels 3 3 2 35" xfId="18271" xr:uid="{9EB9159E-8408-4F1B-842A-209E3E5EE127}"/>
    <cellStyle name="5x indented GHG Textfiels 3 3 2 35 2" xfId="38675" xr:uid="{15D41340-040F-463B-A014-CF35E13CE6F7}"/>
    <cellStyle name="5x indented GHG Textfiels 3 3 2 36" xfId="19114" xr:uid="{78FE5204-3A22-474F-90E7-9556A51873B8}"/>
    <cellStyle name="5x indented GHG Textfiels 3 3 2 36 2" xfId="39516" xr:uid="{E0A44884-F418-4BEA-8898-71F633A62F8E}"/>
    <cellStyle name="5x indented GHG Textfiels 3 3 2 37" xfId="18554" xr:uid="{BD3FFD34-C309-47E3-A3BD-2F7A2C476217}"/>
    <cellStyle name="5x indented GHG Textfiels 3 3 2 37 2" xfId="38958" xr:uid="{6B62E01B-D418-4429-B69B-62A7B76FD7C0}"/>
    <cellStyle name="5x indented GHG Textfiels 3 3 2 38" xfId="19952" xr:uid="{31A0602E-41F3-4652-8319-6EE33DF5B3F7}"/>
    <cellStyle name="5x indented GHG Textfiels 3 3 2 38 2" xfId="40354" xr:uid="{481CFE8C-49AB-4460-86BE-8FD490C5EAE7}"/>
    <cellStyle name="5x indented GHG Textfiels 3 3 2 39" xfId="20376" xr:uid="{28DD7381-3BB1-43AA-9875-E047F6E67A87}"/>
    <cellStyle name="5x indented GHG Textfiels 3 3 2 39 2" xfId="40778" xr:uid="{50E277F5-E558-4FCC-82D8-10D24D980F78}"/>
    <cellStyle name="5x indented GHG Textfiels 3 3 2 4" xfId="1861" xr:uid="{00000000-0005-0000-0000-000079020000}"/>
    <cellStyle name="5x indented GHG Textfiels 3 3 2 4 2" xfId="24244" xr:uid="{3FC3A69A-BFAD-4D0D-BCF6-0114D102BF45}"/>
    <cellStyle name="5x indented GHG Textfiels 3 3 2 40" xfId="20674" xr:uid="{E53F0854-857C-49B5-9201-D0EFD675A51D}"/>
    <cellStyle name="5x indented GHG Textfiels 3 3 2 40 2" xfId="41076" xr:uid="{6AAEABEB-F056-4CB4-A770-71438253D44C}"/>
    <cellStyle name="5x indented GHG Textfiels 3 3 2 41" xfId="21571" xr:uid="{11F0B451-C0EF-4E21-A33D-58F3908EBBE7}"/>
    <cellStyle name="5x indented GHG Textfiels 3 3 2 41 2" xfId="41971" xr:uid="{423DA50A-4403-405B-A2CE-A6C4620BC747}"/>
    <cellStyle name="5x indented GHG Textfiels 3 3 2 42" xfId="22141" xr:uid="{FCA8C36F-53E0-4DC5-91C8-B18E73DD116B}"/>
    <cellStyle name="5x indented GHG Textfiels 3 3 2 42 2" xfId="42541" xr:uid="{303427DE-65FB-483F-9903-90728F0EF067}"/>
    <cellStyle name="5x indented GHG Textfiels 3 3 2 43" xfId="22431" xr:uid="{669E05B5-B429-4ABE-83AF-7AA95725DE0C}"/>
    <cellStyle name="5x indented GHG Textfiels 3 3 2 43 2" xfId="42831" xr:uid="{925534C7-4DB7-47C1-BCFD-768931CB6C57}"/>
    <cellStyle name="5x indented GHG Textfiels 3 3 2 44" xfId="22914" xr:uid="{858489BE-ECA9-45CD-B705-A58CE52A1F12}"/>
    <cellStyle name="5x indented GHG Textfiels 3 3 2 44 2" xfId="43314" xr:uid="{1D351D24-9375-484E-A50E-265470D39910}"/>
    <cellStyle name="5x indented GHG Textfiels 3 3 2 45" xfId="23186" xr:uid="{3C9F6460-19B6-45E5-B618-57CA45418F86}"/>
    <cellStyle name="5x indented GHG Textfiels 3 3 2 45 2" xfId="43586" xr:uid="{DEF7F4B2-17C1-4DD5-8E62-753E66FE50AB}"/>
    <cellStyle name="5x indented GHG Textfiels 3 3 2 5" xfId="2228" xr:uid="{00000000-0005-0000-0000-00007A020000}"/>
    <cellStyle name="5x indented GHG Textfiels 3 3 2 5 2" xfId="24604" xr:uid="{8ED4CE28-D96F-4C4B-958C-5BC7614D792D}"/>
    <cellStyle name="5x indented GHG Textfiels 3 3 2 6" xfId="2982" xr:uid="{00000000-0005-0000-0000-00007B020000}"/>
    <cellStyle name="5x indented GHG Textfiels 3 3 2 6 2" xfId="25348" xr:uid="{B0DDEA93-E62B-435F-BCF7-14093000C621}"/>
    <cellStyle name="5x indented GHG Textfiels 3 3 2 7" xfId="3473" xr:uid="{00000000-0005-0000-0000-00007C020000}"/>
    <cellStyle name="5x indented GHG Textfiels 3 3 2 7 2" xfId="25838" xr:uid="{0EB31C04-D057-4D51-858E-55DBE6594BCA}"/>
    <cellStyle name="5x indented GHG Textfiels 3 3 2 8" xfId="3880" xr:uid="{00000000-0005-0000-0000-00007D020000}"/>
    <cellStyle name="5x indented GHG Textfiels 3 3 2 8 2" xfId="26243" xr:uid="{4F337C5D-EC35-4B00-BE38-738512991BC3}"/>
    <cellStyle name="5x indented GHG Textfiels 3 3 2 9" xfId="4300" xr:uid="{00000000-0005-0000-0000-00007E020000}"/>
    <cellStyle name="5x indented GHG Textfiels 3 3 2 9 2" xfId="26657" xr:uid="{767FD8E0-E811-4755-98CE-C9DE5F93A0A5}"/>
    <cellStyle name="5x indented GHG Textfiels 3 3 20" xfId="7734" xr:uid="{EF0C1BEC-C8D3-433E-9E82-FE91C45201F9}"/>
    <cellStyle name="5x indented GHG Textfiels 3 3 20 2" xfId="30020" xr:uid="{790D7C2E-3B96-4061-9B72-55C67513287A}"/>
    <cellStyle name="5x indented GHG Textfiels 3 3 21" xfId="8234" xr:uid="{262034A1-56F0-4FE4-B468-A359E38A942B}"/>
    <cellStyle name="5x indented GHG Textfiels 3 3 21 2" xfId="30503" xr:uid="{0CCCA0CA-2AEA-4EE8-9797-9AA6E76B534E}"/>
    <cellStyle name="5x indented GHG Textfiels 3 3 22" xfId="8980" xr:uid="{265A366D-BF87-42BC-AF8F-9F701346A3BC}"/>
    <cellStyle name="5x indented GHG Textfiels 3 3 22 2" xfId="31149" xr:uid="{48590E8A-CB5D-4EED-9644-2E56145B6A7E}"/>
    <cellStyle name="5x indented GHG Textfiels 3 3 23" xfId="9802" xr:uid="{A0CF6D2E-1F1D-49B3-A2C4-1CD7FD1BD263}"/>
    <cellStyle name="5x indented GHG Textfiels 3 3 23 2" xfId="31851" xr:uid="{D752729A-5FF7-4F85-B34B-7881FDC2E7CC}"/>
    <cellStyle name="5x indented GHG Textfiels 3 3 24" xfId="9104" xr:uid="{2E145A9D-B396-4A7B-9FD8-E17D22615915}"/>
    <cellStyle name="5x indented GHG Textfiels 3 3 24 2" xfId="31250" xr:uid="{CFACAA37-A77E-4163-B1A6-65FA54470836}"/>
    <cellStyle name="5x indented GHG Textfiels 3 3 25" xfId="12135" xr:uid="{A0DC80FF-CD78-4A3F-B279-2D434EBB58A4}"/>
    <cellStyle name="5x indented GHG Textfiels 3 3 25 2" xfId="32700" xr:uid="{AA278394-811D-41F5-801E-E6C00EBEE585}"/>
    <cellStyle name="5x indented GHG Textfiels 3 3 26" xfId="11828" xr:uid="{3B28F0E3-AF38-43B9-AD4C-67C302B76134}"/>
    <cellStyle name="5x indented GHG Textfiels 3 3 26 2" xfId="32395" xr:uid="{B698DD15-65EC-420F-BB10-936632971966}"/>
    <cellStyle name="5x indented GHG Textfiels 3 3 27" xfId="12254" xr:uid="{10640B1B-4571-476C-9F19-F7E9B340E6D1}"/>
    <cellStyle name="5x indented GHG Textfiels 3 3 27 2" xfId="32819" xr:uid="{5C70466D-200D-455E-9685-83AB3A31592A}"/>
    <cellStyle name="5x indented GHG Textfiels 3 3 28" xfId="13780" xr:uid="{36FCD14C-511A-4D4E-B556-40136986B824}"/>
    <cellStyle name="5x indented GHG Textfiels 3 3 28 2" xfId="34344" xr:uid="{C9C3D46E-DD2F-4533-B65E-4A25A5BC84C8}"/>
    <cellStyle name="5x indented GHG Textfiels 3 3 29" xfId="14132" xr:uid="{0C3ABC60-6AE7-4C14-A210-F0178D0951A5}"/>
    <cellStyle name="5x indented GHG Textfiels 3 3 29 2" xfId="34696" xr:uid="{D212E495-2415-4930-8ECB-D33841ED9741}"/>
    <cellStyle name="5x indented GHG Textfiels 3 3 3" xfId="615" xr:uid="{00000000-0005-0000-0000-00007F020000}"/>
    <cellStyle name="5x indented GHG Textfiels 3 3 3 10" xfId="4663" xr:uid="{00000000-0005-0000-0000-000080020000}"/>
    <cellStyle name="5x indented GHG Textfiels 3 3 3 10 2" xfId="27016" xr:uid="{29AAF11F-5044-4BAB-A17A-EF8DB3B05324}"/>
    <cellStyle name="5x indented GHG Textfiels 3 3 3 11" xfId="5066" xr:uid="{00000000-0005-0000-0000-000081020000}"/>
    <cellStyle name="5x indented GHG Textfiels 3 3 3 11 2" xfId="27419" xr:uid="{4642F5D8-12A6-47A6-98F9-6657F69D6A51}"/>
    <cellStyle name="5x indented GHG Textfiels 3 3 3 12" xfId="4842" xr:uid="{00000000-0005-0000-0000-000082020000}"/>
    <cellStyle name="5x indented GHG Textfiels 3 3 3 12 2" xfId="27195" xr:uid="{B918B918-9AE6-4835-B186-F1540F6771F7}"/>
    <cellStyle name="5x indented GHG Textfiels 3 3 3 13" xfId="6054" xr:uid="{00000000-0005-0000-0000-000083020000}"/>
    <cellStyle name="5x indented GHG Textfiels 3 3 3 13 2" xfId="28351" xr:uid="{2CAB7472-EBF4-4363-93D9-0B0CDBB7EB57}"/>
    <cellStyle name="5x indented GHG Textfiels 3 3 3 14" xfId="5729" xr:uid="{00000000-0005-0000-0000-000084020000}"/>
    <cellStyle name="5x indented GHG Textfiels 3 3 3 14 2" xfId="28050" xr:uid="{7384A6A4-F2B1-4691-AD01-FD940136B226}"/>
    <cellStyle name="5x indented GHG Textfiels 3 3 3 15" xfId="6824" xr:uid="{00000000-0005-0000-0000-000085020000}"/>
    <cellStyle name="5x indented GHG Textfiels 3 3 3 15 2" xfId="29121" xr:uid="{45183E18-625F-451D-8344-C37C31665126}"/>
    <cellStyle name="5x indented GHG Textfiels 3 3 3 16" xfId="7344" xr:uid="{00000000-0005-0000-0000-000086020000}"/>
    <cellStyle name="5x indented GHG Textfiels 3 3 3 16 2" xfId="29639" xr:uid="{B3DD4C9B-9CEE-4420-9DF5-E313351A2322}"/>
    <cellStyle name="5x indented GHG Textfiels 3 3 3 17" xfId="7830" xr:uid="{233B18D1-AC73-47B8-A64B-6E354D27D7DF}"/>
    <cellStyle name="5x indented GHG Textfiels 3 3 3 17 2" xfId="30116" xr:uid="{F12E1210-4684-4C6A-B460-D10C1AD39362}"/>
    <cellStyle name="5x indented GHG Textfiels 3 3 3 18" xfId="8315" xr:uid="{92B8625A-7CC9-4926-91BF-77BC0BCB2C04}"/>
    <cellStyle name="5x indented GHG Textfiels 3 3 3 18 2" xfId="30584" xr:uid="{F118DCB0-EB29-430E-80A0-17D09DBC68DA}"/>
    <cellStyle name="5x indented GHG Textfiels 3 3 3 19" xfId="9200" xr:uid="{C322B64D-64FC-4A05-8947-F5EFE17E9467}"/>
    <cellStyle name="5x indented GHG Textfiels 3 3 3 19 2" xfId="31341" xr:uid="{6B0F0710-4F34-414B-A824-275719E24E0D}"/>
    <cellStyle name="5x indented GHG Textfiels 3 3 3 2" xfId="830" xr:uid="{00000000-0005-0000-0000-000087020000}"/>
    <cellStyle name="5x indented GHG Textfiels 3 3 3 2 10" xfId="5277" xr:uid="{00000000-0005-0000-0000-000088020000}"/>
    <cellStyle name="5x indented GHG Textfiels 3 3 3 2 10 2" xfId="27630" xr:uid="{DB2B069A-A6B1-4573-A64D-E34ED2FFFE18}"/>
    <cellStyle name="5x indented GHG Textfiels 3 3 3 2 11" xfId="4897" xr:uid="{00000000-0005-0000-0000-000089020000}"/>
    <cellStyle name="5x indented GHG Textfiels 3 3 3 2 11 2" xfId="27250" xr:uid="{5F9C3A46-E364-4DB9-80CE-A86C19FFE8B0}"/>
    <cellStyle name="5x indented GHG Textfiels 3 3 3 2 12" xfId="5650" xr:uid="{00000000-0005-0000-0000-00008A020000}"/>
    <cellStyle name="5x indented GHG Textfiels 3 3 3 2 12 2" xfId="27983" xr:uid="{A724F04D-4474-4E82-87B5-965D532B2DD3}"/>
    <cellStyle name="5x indented GHG Textfiels 3 3 3 2 13" xfId="6056" xr:uid="{00000000-0005-0000-0000-00008B020000}"/>
    <cellStyle name="5x indented GHG Textfiels 3 3 3 2 13 2" xfId="28353" xr:uid="{460F2FC8-8103-41DB-BA74-2FBB1825CE2C}"/>
    <cellStyle name="5x indented GHG Textfiels 3 3 3 2 14" xfId="6578" xr:uid="{00000000-0005-0000-0000-00008C020000}"/>
    <cellStyle name="5x indented GHG Textfiels 3 3 3 2 14 2" xfId="28875" xr:uid="{1F3DE295-25FB-4DA5-82DC-1E3BCDE435EA}"/>
    <cellStyle name="5x indented GHG Textfiels 3 3 3 2 15" xfId="7550" xr:uid="{00000000-0005-0000-0000-00008D020000}"/>
    <cellStyle name="5x indented GHG Textfiels 3 3 3 2 15 2" xfId="29845" xr:uid="{7FB4FE86-43FC-4722-9BF9-B696853A23C7}"/>
    <cellStyle name="5x indented GHG Textfiels 3 3 3 2 16" xfId="8036" xr:uid="{FA856CED-9686-4FCA-8E6A-7FD1EB588C4A}"/>
    <cellStyle name="5x indented GHG Textfiels 3 3 3 2 16 2" xfId="30322" xr:uid="{A5548A8F-8E43-4C94-BB4A-3800CA6DBC38}"/>
    <cellStyle name="5x indented GHG Textfiels 3 3 3 2 17" xfId="8525" xr:uid="{59C49527-D6E2-41B3-9A7B-FB5ED1D7BC72}"/>
    <cellStyle name="5x indented GHG Textfiels 3 3 3 2 17 2" xfId="30794" xr:uid="{3FB6DFD8-2B91-403C-8315-B0315BC13A1F}"/>
    <cellStyle name="5x indented GHG Textfiels 3 3 3 2 18" xfId="9415" xr:uid="{9342BA14-E10C-4F82-AF17-0D578802573B}"/>
    <cellStyle name="5x indented GHG Textfiels 3 3 3 2 18 2" xfId="31554" xr:uid="{202DD3CD-2CA6-4FE8-AD1A-5AA60E5A6E3D}"/>
    <cellStyle name="5x indented GHG Textfiels 3 3 3 2 19" xfId="8939" xr:uid="{62B977E5-7EA4-4D54-8DE0-B513EBC9796D}"/>
    <cellStyle name="5x indented GHG Textfiels 3 3 3 2 19 2" xfId="31116" xr:uid="{9D407223-30C3-46BB-9B5F-CBD5F1E3D3E5}"/>
    <cellStyle name="5x indented GHG Textfiels 3 3 3 2 2" xfId="1111" xr:uid="{00000000-0005-0000-0000-00008E020000}"/>
    <cellStyle name="5x indented GHG Textfiels 3 3 3 2 2 2" xfId="23548" xr:uid="{D0389C34-C4FF-4C7E-8B2D-26CB379F00FB}"/>
    <cellStyle name="5x indented GHG Textfiels 3 3 3 2 20" xfId="9680" xr:uid="{786E3D91-C8CC-4434-845C-F73821300990}"/>
    <cellStyle name="5x indented GHG Textfiels 3 3 3 2 20 2" xfId="31759" xr:uid="{91C74912-1B43-45C9-AC5A-13B5F6F932B0}"/>
    <cellStyle name="5x indented GHG Textfiels 3 3 3 2 21" xfId="12583" xr:uid="{3505C853-F9D7-4AEE-833A-73817EA68DEF}"/>
    <cellStyle name="5x indented GHG Textfiels 3 3 3 2 21 2" xfId="33148" xr:uid="{80BF3E23-F03F-4B8A-8986-EC9E053ADB9F}"/>
    <cellStyle name="5x indented GHG Textfiels 3 3 3 2 22" xfId="12686" xr:uid="{C245DB9B-839B-4816-A9BC-2A699846CA39}"/>
    <cellStyle name="5x indented GHG Textfiels 3 3 3 2 22 2" xfId="33251" xr:uid="{B227013A-6816-441F-8F59-D5C3C15CFEE6}"/>
    <cellStyle name="5x indented GHG Textfiels 3 3 3 2 23" xfId="13084" xr:uid="{A7EB214E-CCE7-4B6F-97EF-A65A9F78F68E}"/>
    <cellStyle name="5x indented GHG Textfiels 3 3 3 2 23 2" xfId="33649" xr:uid="{CE586B5B-C73E-4486-B8E7-7F219190A766}"/>
    <cellStyle name="5x indented GHG Textfiels 3 3 3 2 24" xfId="13068" xr:uid="{E6E470A2-6025-462F-A0A9-B2434215F5E8}"/>
    <cellStyle name="5x indented GHG Textfiels 3 3 3 2 24 2" xfId="33633" xr:uid="{2623035C-415E-46FB-8D91-8B78CC2A65E3}"/>
    <cellStyle name="5x indented GHG Textfiels 3 3 3 2 25" xfId="14269" xr:uid="{921842DC-4F38-42D1-90B5-F0A6F8ACFB9D}"/>
    <cellStyle name="5x indented GHG Textfiels 3 3 3 2 25 2" xfId="34832" xr:uid="{C6196C2C-4780-4440-9B83-D3109359EBD4}"/>
    <cellStyle name="5x indented GHG Textfiels 3 3 3 2 26" xfId="14317" xr:uid="{67303FE3-1F5D-421D-A624-C8EDAD4D4EB1}"/>
    <cellStyle name="5x indented GHG Textfiels 3 3 3 2 26 2" xfId="34880" xr:uid="{C0F98001-8195-463B-A4C5-18352E0AD6D8}"/>
    <cellStyle name="5x indented GHG Textfiels 3 3 3 2 27" xfId="14446" xr:uid="{C9213426-E21B-4545-AB63-48EAD812A032}"/>
    <cellStyle name="5x indented GHG Textfiels 3 3 3 2 27 2" xfId="35007" xr:uid="{92225F7C-2451-40CD-8A30-D1E31AE8864A}"/>
    <cellStyle name="5x indented GHG Textfiels 3 3 3 2 28" xfId="15328" xr:uid="{857E2C01-F501-4C02-BCA4-5219F9D8965E}"/>
    <cellStyle name="5x indented GHG Textfiels 3 3 3 2 28 2" xfId="35865" xr:uid="{CA9FA3B3-4484-4165-81F1-A68E6460842C}"/>
    <cellStyle name="5x indented GHG Textfiels 3 3 3 2 29" xfId="16087" xr:uid="{6E85105B-E2F8-4D05-9B50-8D0D85E49342}"/>
    <cellStyle name="5x indented GHG Textfiels 3 3 3 2 29 2" xfId="36495" xr:uid="{62F2AA1F-4D9F-46D9-8F6B-3A5171C813ED}"/>
    <cellStyle name="5x indented GHG Textfiels 3 3 3 2 3" xfId="2021" xr:uid="{00000000-0005-0000-0000-00008F020000}"/>
    <cellStyle name="5x indented GHG Textfiels 3 3 3 2 3 2" xfId="24403" xr:uid="{795BEE73-EF81-42E0-8E69-E3E16EF0CD91}"/>
    <cellStyle name="5x indented GHG Textfiels 3 3 3 2 30" xfId="16560" xr:uid="{9B5D7839-B2B8-4A24-9EED-46086CFA3F2D}"/>
    <cellStyle name="5x indented GHG Textfiels 3 3 3 2 30 2" xfId="36966" xr:uid="{34C0ABA7-F70E-4464-9B6A-86522CA2D7D4}"/>
    <cellStyle name="5x indented GHG Textfiels 3 3 3 2 31" xfId="17304" xr:uid="{5C9715B4-5529-44BE-89EF-2DFC92115BCB}"/>
    <cellStyle name="5x indented GHG Textfiels 3 3 3 2 31 2" xfId="37708" xr:uid="{B9128956-1B4F-4CDB-A574-F2C9C9625CD1}"/>
    <cellStyle name="5x indented GHG Textfiels 3 3 3 2 32" xfId="16690" xr:uid="{073F555A-D78C-4DC2-BBDB-0FFEDDAC02B5}"/>
    <cellStyle name="5x indented GHG Textfiels 3 3 3 2 32 2" xfId="37096" xr:uid="{60939026-F768-4DAE-AECB-4BECC67B6A40}"/>
    <cellStyle name="5x indented GHG Textfiels 3 3 3 2 33" xfId="18053" xr:uid="{A31AA723-DA47-4989-B1C2-AA984510F1AF}"/>
    <cellStyle name="5x indented GHG Textfiels 3 3 3 2 33 2" xfId="38457" xr:uid="{3A2CF775-83E2-4492-859C-33DB6AD67EE7}"/>
    <cellStyle name="5x indented GHG Textfiels 3 3 3 2 34" xfId="18432" xr:uid="{E2F529A3-B490-4897-AA01-A92BB8F73D14}"/>
    <cellStyle name="5x indented GHG Textfiels 3 3 3 2 34 2" xfId="38836" xr:uid="{0B05D168-B34E-4AC6-B365-B6450AA1D969}"/>
    <cellStyle name="5x indented GHG Textfiels 3 3 3 2 35" xfId="19276" xr:uid="{850E6E51-1EA6-4248-AB8E-712F60E78EA1}"/>
    <cellStyle name="5x indented GHG Textfiels 3 3 3 2 35 2" xfId="39678" xr:uid="{74EB3035-720D-4BB4-9988-39B167DC9EA8}"/>
    <cellStyle name="5x indented GHG Textfiels 3 3 3 2 36" xfId="19379" xr:uid="{F9017329-8C1A-42DE-BB38-C20EDE0B3D50}"/>
    <cellStyle name="5x indented GHG Textfiels 3 3 3 2 36 2" xfId="39781" xr:uid="{F1D9BC9E-0176-4F3A-82C4-67281C475006}"/>
    <cellStyle name="5x indented GHG Textfiels 3 3 3 2 37" xfId="20114" xr:uid="{0F140135-8E49-4DCD-A5D7-A940ED3EDB5D}"/>
    <cellStyle name="5x indented GHG Textfiels 3 3 3 2 37 2" xfId="40516" xr:uid="{36FDDA7B-5C0E-4B54-A6BB-710006BE7668}"/>
    <cellStyle name="5x indented GHG Textfiels 3 3 3 2 38" xfId="20536" xr:uid="{D8473D88-6A9B-465B-A487-F9978A120C82}"/>
    <cellStyle name="5x indented GHG Textfiels 3 3 3 2 38 2" xfId="40938" xr:uid="{2BA893E1-7163-4420-83A5-4A789BAA8352}"/>
    <cellStyle name="5x indented GHG Textfiels 3 3 3 2 39" xfId="20771" xr:uid="{5B650559-B500-4252-8288-CA42DFEB9C07}"/>
    <cellStyle name="5x indented GHG Textfiels 3 3 3 2 39 2" xfId="41173" xr:uid="{38BC113B-1312-4772-8BBA-18B5FC78F6D3}"/>
    <cellStyle name="5x indented GHG Textfiels 3 3 3 2 4" xfId="1562" xr:uid="{00000000-0005-0000-0000-000090020000}"/>
    <cellStyle name="5x indented GHG Textfiels 3 3 3 2 4 2" xfId="23947" xr:uid="{0D9F5096-4C31-4C2A-9B55-B2A4A13C810C}"/>
    <cellStyle name="5x indented GHG Textfiels 3 3 3 2 40" xfId="21730" xr:uid="{7D0E462E-0AE4-4833-8B81-00532D351C3E}"/>
    <cellStyle name="5x indented GHG Textfiels 3 3 3 2 40 2" xfId="42130" xr:uid="{0E6527C4-7B2A-4608-975D-1C97BC2104D1}"/>
    <cellStyle name="5x indented GHG Textfiels 3 3 3 2 41" xfId="21004" xr:uid="{8A6751FF-865C-44A4-AE88-C47EAB767D27}"/>
    <cellStyle name="5x indented GHG Textfiels 3 3 3 2 41 2" xfId="41406" xr:uid="{5731C90A-0171-4A6E-ABA9-6A41B18625BE}"/>
    <cellStyle name="5x indented GHG Textfiels 3 3 3 2 42" xfId="22092" xr:uid="{FF844719-EC39-465F-9390-9DBBF7B540D6}"/>
    <cellStyle name="5x indented GHG Textfiels 3 3 3 2 42 2" xfId="42492" xr:uid="{7BF2FA59-1908-499C-9B18-2916736038B9}"/>
    <cellStyle name="5x indented GHG Textfiels 3 3 3 2 43" xfId="22695" xr:uid="{9D8114A1-419B-4E4F-A162-C3A4A9373CF7}"/>
    <cellStyle name="5x indented GHG Textfiels 3 3 3 2 43 2" xfId="43095" xr:uid="{3D021D72-6BEB-492E-A592-E9A83F196CBD}"/>
    <cellStyle name="5x indented GHG Textfiels 3 3 3 2 44" xfId="22377" xr:uid="{49218863-CA4F-4B96-9555-2042F3E1C5AB}"/>
    <cellStyle name="5x indented GHG Textfiels 3 3 3 2 44 2" xfId="42777" xr:uid="{C71B8987-01E3-4248-8CF8-2D104D55BCFC}"/>
    <cellStyle name="5x indented GHG Textfiels 3 3 3 2 5" xfId="3144" xr:uid="{00000000-0005-0000-0000-000091020000}"/>
    <cellStyle name="5x indented GHG Textfiels 3 3 3 2 5 2" xfId="25510" xr:uid="{9171062C-3D6C-432E-A164-638114F13E0C}"/>
    <cellStyle name="5x indented GHG Textfiels 3 3 3 2 6" xfId="2575" xr:uid="{00000000-0005-0000-0000-000092020000}"/>
    <cellStyle name="5x indented GHG Textfiels 3 3 3 2 6 2" xfId="24942" xr:uid="{A9BBA6A6-2A9D-4D76-8D84-8AC0322EF51B}"/>
    <cellStyle name="5x indented GHG Textfiels 3 3 3 2 7" xfId="4038" xr:uid="{00000000-0005-0000-0000-000093020000}"/>
    <cellStyle name="5x indented GHG Textfiels 3 3 3 2 7 2" xfId="26401" xr:uid="{70846C9A-1A2A-4799-89A6-CF039423ADAD}"/>
    <cellStyle name="5x indented GHG Textfiels 3 3 3 2 8" xfId="2375" xr:uid="{00000000-0005-0000-0000-000094020000}"/>
    <cellStyle name="5x indented GHG Textfiels 3 3 3 2 8 2" xfId="24742" xr:uid="{152EEC96-DF85-411E-820E-C236DC690168}"/>
    <cellStyle name="5x indented GHG Textfiels 3 3 3 2 9" xfId="4264" xr:uid="{00000000-0005-0000-0000-000095020000}"/>
    <cellStyle name="5x indented GHG Textfiels 3 3 3 2 9 2" xfId="26621" xr:uid="{0926EC36-3078-4FBE-9925-C12526764473}"/>
    <cellStyle name="5x indented GHG Textfiels 3 3 3 20" xfId="9701" xr:uid="{DB763465-20DC-494B-9E66-AF7153D0288B}"/>
    <cellStyle name="5x indented GHG Textfiels 3 3 3 20 2" xfId="31774" xr:uid="{02E0B6FB-8FF7-495B-9296-8DB003D2BA3D}"/>
    <cellStyle name="5x indented GHG Textfiels 3 3 3 21" xfId="10362" xr:uid="{A88A619C-9C6E-41FA-A010-6C8FCD21F675}"/>
    <cellStyle name="5x indented GHG Textfiels 3 3 3 21 2" xfId="32165" xr:uid="{9BE65EA9-0C7F-4115-84CB-24379F5A5B01}"/>
    <cellStyle name="5x indented GHG Textfiels 3 3 3 22" xfId="12368" xr:uid="{E8EB31AD-74A1-4BB9-B1E0-1E33B5F137E8}"/>
    <cellStyle name="5x indented GHG Textfiels 3 3 3 22 2" xfId="32933" xr:uid="{7B984FF4-9930-4C22-8037-B6C65C183D76}"/>
    <cellStyle name="5x indented GHG Textfiels 3 3 3 23" xfId="11806" xr:uid="{F520CD6A-7B09-475D-8AD0-03E701B4C05A}"/>
    <cellStyle name="5x indented GHG Textfiels 3 3 3 23 2" xfId="32373" xr:uid="{EE70992B-9C03-4D36-9955-F6344CC20A55}"/>
    <cellStyle name="5x indented GHG Textfiels 3 3 3 24" xfId="11809" xr:uid="{F522C788-B534-4175-9854-F02755782618}"/>
    <cellStyle name="5x indented GHG Textfiels 3 3 3 24 2" xfId="32376" xr:uid="{2E2D2967-EFEC-4A83-9296-3561108C03FD}"/>
    <cellStyle name="5x indented GHG Textfiels 3 3 3 25" xfId="13201" xr:uid="{44856075-E399-485F-BF49-6CA32AB4C22F}"/>
    <cellStyle name="5x indented GHG Textfiels 3 3 3 25 2" xfId="33765" xr:uid="{1093A703-18AE-4063-9D46-3E89FCDBBF4C}"/>
    <cellStyle name="5x indented GHG Textfiels 3 3 3 26" xfId="13792" xr:uid="{0848C931-1561-4848-A77B-D5533BA218FF}"/>
    <cellStyle name="5x indented GHG Textfiels 3 3 3 26 2" xfId="34356" xr:uid="{E194AC49-0802-4F7C-8683-A79FCE93095D}"/>
    <cellStyle name="5x indented GHG Textfiels 3 3 3 27" xfId="14698" xr:uid="{FB35ECE6-C055-4A87-BFD0-DB600F50905B}"/>
    <cellStyle name="5x indented GHG Textfiels 3 3 3 27 2" xfId="35256" xr:uid="{EFDB2616-8822-4CCE-B8D4-EAAF79C6986A}"/>
    <cellStyle name="5x indented GHG Textfiels 3 3 3 28" xfId="14688" xr:uid="{155BA537-FE16-4206-825D-27DB2DD31704}"/>
    <cellStyle name="5x indented GHG Textfiels 3 3 3 28 2" xfId="35246" xr:uid="{A18F13B8-3E4D-420D-A3D1-B04EE7CE8076}"/>
    <cellStyle name="5x indented GHG Textfiels 3 3 3 29" xfId="15610" xr:uid="{608C28A9-6630-4102-B552-587F31D2A409}"/>
    <cellStyle name="5x indented GHG Textfiels 3 3 3 29 2" xfId="36107" xr:uid="{AF2FDF82-A935-4A96-BFF9-203A1B487BFE}"/>
    <cellStyle name="5x indented GHG Textfiels 3 3 3 3" xfId="1089" xr:uid="{00000000-0005-0000-0000-000096020000}"/>
    <cellStyle name="5x indented GHG Textfiels 3 3 3 3 2" xfId="23526" xr:uid="{03B59020-396C-4E55-B16F-9D20E783D4CA}"/>
    <cellStyle name="5x indented GHG Textfiels 3 3 3 30" xfId="15350" xr:uid="{053F21D9-6AF5-49F9-8858-6F2D668EECDC}"/>
    <cellStyle name="5x indented GHG Textfiels 3 3 3 30 2" xfId="35887" xr:uid="{5A17728B-E26B-4FB5-97EB-10F73498289A}"/>
    <cellStyle name="5x indented GHG Textfiels 3 3 3 31" xfId="16354" xr:uid="{97338600-665D-4486-A552-7A8181A4DFE8}"/>
    <cellStyle name="5x indented GHG Textfiels 3 3 3 31 2" xfId="36760" xr:uid="{EA7BEA85-E1AF-48DA-AE2E-CB437FD0A061}"/>
    <cellStyle name="5x indented GHG Textfiels 3 3 3 32" xfId="17095" xr:uid="{3BC7502C-E207-4749-B36D-27B4F7A2E7DE}"/>
    <cellStyle name="5x indented GHG Textfiels 3 3 3 32 2" xfId="37499" xr:uid="{9A2DA2B3-202C-4AA9-89B3-6FD3FB3E92CC}"/>
    <cellStyle name="5x indented GHG Textfiels 3 3 3 33" xfId="16873" xr:uid="{171865C0-0F55-406D-A3A9-62841A59ACDD}"/>
    <cellStyle name="5x indented GHG Textfiels 3 3 3 33 2" xfId="37277" xr:uid="{1C1C6474-C8AD-4B1C-AA82-6AEFB6DD87F7}"/>
    <cellStyle name="5x indented GHG Textfiels 3 3 3 34" xfId="17846" xr:uid="{3435A62F-5FD6-4751-8B5C-3CA2C86BAB57}"/>
    <cellStyle name="5x indented GHG Textfiels 3 3 3 34 2" xfId="38250" xr:uid="{10DC5DCC-078C-4A7A-AEF4-EA9F14FF1D0B}"/>
    <cellStyle name="5x indented GHG Textfiels 3 3 3 35" xfId="18218" xr:uid="{ADE690A6-5364-4D59-A4FB-C8D855C10446}"/>
    <cellStyle name="5x indented GHG Textfiels 3 3 3 35 2" xfId="38622" xr:uid="{348409BA-CD44-475C-BFCF-93F59B1A7518}"/>
    <cellStyle name="5x indented GHG Textfiels 3 3 3 36" xfId="19061" xr:uid="{42E9D393-8B8A-4040-9593-BDE4D6B18C25}"/>
    <cellStyle name="5x indented GHG Textfiels 3 3 3 36 2" xfId="39463" xr:uid="{CECFAAED-609D-4168-A802-C12417540512}"/>
    <cellStyle name="5x indented GHG Textfiels 3 3 3 37" xfId="18711" xr:uid="{DFDE5CC9-AF37-474B-AD18-742F6AA8F72B}"/>
    <cellStyle name="5x indented GHG Textfiels 3 3 3 37 2" xfId="39113" xr:uid="{B1C5BC17-4368-418C-97EB-7C5DB02FA576}"/>
    <cellStyle name="5x indented GHG Textfiels 3 3 3 38" xfId="19899" xr:uid="{7508277D-EDF4-4417-938B-5BDA4A624DFE}"/>
    <cellStyle name="5x indented GHG Textfiels 3 3 3 38 2" xfId="40301" xr:uid="{8FF3B5D0-7A53-4B3E-AD43-7F4B67DC4EE4}"/>
    <cellStyle name="5x indented GHG Textfiels 3 3 3 39" xfId="20323" xr:uid="{7C585A87-C7AB-4022-B3C0-FFC4B1EE321F}"/>
    <cellStyle name="5x indented GHG Textfiels 3 3 3 39 2" xfId="40725" xr:uid="{6DE2AC62-1A46-4342-9E52-F91B634BA54C}"/>
    <cellStyle name="5x indented GHG Textfiels 3 3 3 4" xfId="1808" xr:uid="{00000000-0005-0000-0000-000097020000}"/>
    <cellStyle name="5x indented GHG Textfiels 3 3 3 4 2" xfId="24191" xr:uid="{0CF76402-09F4-4125-A5F7-EC118E17AFDC}"/>
    <cellStyle name="5x indented GHG Textfiels 3 3 3 40" xfId="20229" xr:uid="{5E87275B-6E5C-4E2A-898F-16BB630E8DDB}"/>
    <cellStyle name="5x indented GHG Textfiels 3 3 3 40 2" xfId="40631" xr:uid="{744882DE-B71A-4662-8827-44D2790BC099}"/>
    <cellStyle name="5x indented GHG Textfiels 3 3 3 41" xfId="21518" xr:uid="{41CB2847-AFAC-4D0A-A519-C1D56B518F64}"/>
    <cellStyle name="5x indented GHG Textfiels 3 3 3 41 2" xfId="41918" xr:uid="{78A4D984-2B74-4EE2-9D2B-E9DF50BF3094}"/>
    <cellStyle name="5x indented GHG Textfiels 3 3 3 42" xfId="21239" xr:uid="{4FA78DD6-30A8-405D-B7F6-5A0255A0CF40}"/>
    <cellStyle name="5x indented GHG Textfiels 3 3 3 42 2" xfId="41639" xr:uid="{D953DDEE-5BFA-4127-9B27-A4FE505ECC6C}"/>
    <cellStyle name="5x indented GHG Textfiels 3 3 3 43" xfId="22621" xr:uid="{552198A4-C639-408F-847C-BBD9C2CE3B6A}"/>
    <cellStyle name="5x indented GHG Textfiels 3 3 3 43 2" xfId="43021" xr:uid="{9C475DA5-66B6-4380-8B92-04D3332083DF}"/>
    <cellStyle name="5x indented GHG Textfiels 3 3 3 44" xfId="21081" xr:uid="{0B1FC61A-B042-4D1E-A696-62B9C90EEE19}"/>
    <cellStyle name="5x indented GHG Textfiels 3 3 3 44 2" xfId="41483" xr:uid="{F662F2FB-A775-4245-8B8A-8AC93AC1BD49}"/>
    <cellStyle name="5x indented GHG Textfiels 3 3 3 45" xfId="22541" xr:uid="{EA42423D-65A6-44D6-874D-8FA94A1D680D}"/>
    <cellStyle name="5x indented GHG Textfiels 3 3 3 45 2" xfId="42941" xr:uid="{FB67FFC2-1172-42BA-B404-D6626A8014E6}"/>
    <cellStyle name="5x indented GHG Textfiels 3 3 3 5" xfId="1436" xr:uid="{00000000-0005-0000-0000-000098020000}"/>
    <cellStyle name="5x indented GHG Textfiels 3 3 3 5 2" xfId="23824" xr:uid="{4F95F3B6-FD06-4CB8-8F79-2786A25718BF}"/>
    <cellStyle name="5x indented GHG Textfiels 3 3 3 6" xfId="2929" xr:uid="{00000000-0005-0000-0000-000099020000}"/>
    <cellStyle name="5x indented GHG Textfiels 3 3 3 6 2" xfId="25295" xr:uid="{FEA60A7F-917B-4EA0-ABAF-5309A650D76C}"/>
    <cellStyle name="5x indented GHG Textfiels 3 3 3 7" xfId="2761" xr:uid="{00000000-0005-0000-0000-00009A020000}"/>
    <cellStyle name="5x indented GHG Textfiels 3 3 3 7 2" xfId="25127" xr:uid="{0E9BD3C3-9B87-48C9-802F-A98682C90A88}"/>
    <cellStyle name="5x indented GHG Textfiels 3 3 3 8" xfId="3827" xr:uid="{00000000-0005-0000-0000-00009B020000}"/>
    <cellStyle name="5x indented GHG Textfiels 3 3 3 8 2" xfId="26190" xr:uid="{BD0C067E-01DA-482B-907F-814BD6857188}"/>
    <cellStyle name="5x indented GHG Textfiels 3 3 3 9" xfId="2613" xr:uid="{00000000-0005-0000-0000-00009C020000}"/>
    <cellStyle name="5x indented GHG Textfiels 3 3 3 9 2" xfId="24980" xr:uid="{FCE2CF3F-3E81-4005-AFDB-228FC233984B}"/>
    <cellStyle name="5x indented GHG Textfiels 3 3 30" xfId="13681" xr:uid="{8A9BE627-8483-47CE-B372-EC91702D3326}"/>
    <cellStyle name="5x indented GHG Textfiels 3 3 30 2" xfId="34245" xr:uid="{B423FB9B-7E1D-4775-B9CD-295F237633D7}"/>
    <cellStyle name="5x indented GHG Textfiels 3 3 31" xfId="15142" xr:uid="{C38C8CB8-42DC-4069-BB26-0E1E52E0CC3F}"/>
    <cellStyle name="5x indented GHG Textfiels 3 3 31 2" xfId="35685" xr:uid="{711997DA-73FA-4BBF-A3DF-A427DE2EEE1F}"/>
    <cellStyle name="5x indented GHG Textfiels 3 3 32" xfId="15692" xr:uid="{EF39D9FE-2E99-4AD9-96C2-BEED5026765A}"/>
    <cellStyle name="5x indented GHG Textfiels 3 3 32 2" xfId="36155" xr:uid="{E5E2F172-6F49-4CD8-9792-30135B01427B}"/>
    <cellStyle name="5x indented GHG Textfiels 3 3 33" xfId="15425" xr:uid="{9301A421-2F18-40F4-BED9-4E9670B45E1E}"/>
    <cellStyle name="5x indented GHG Textfiels 3 3 33 2" xfId="35962" xr:uid="{B59ACCDA-44A8-4C5B-A270-4BE3BB82B83D}"/>
    <cellStyle name="5x indented GHG Textfiels 3 3 34" xfId="16262" xr:uid="{FEC98E82-D7F6-4C27-9312-7ADF40B27199}"/>
    <cellStyle name="5x indented GHG Textfiels 3 3 34 2" xfId="36668" xr:uid="{808BB144-4B21-4389-BAF5-6E6D655462BA}"/>
    <cellStyle name="5x indented GHG Textfiels 3 3 35" xfId="16911" xr:uid="{9EBE2DA1-13C8-49CB-9E5F-735FB7C9B9F4}"/>
    <cellStyle name="5x indented GHG Textfiels 3 3 35 2" xfId="37315" xr:uid="{7F19D66A-3510-4808-BA88-2377B47A1D71}"/>
    <cellStyle name="5x indented GHG Textfiels 3 3 36" xfId="17004" xr:uid="{0E96B78F-61F4-4593-AECB-D89B0912B504}"/>
    <cellStyle name="5x indented GHG Textfiels 3 3 36 2" xfId="37408" xr:uid="{5667616C-B3CD-44BE-BB7A-9E96CBFCBBE3}"/>
    <cellStyle name="5x indented GHG Textfiels 3 3 37" xfId="16767" xr:uid="{3D247391-80CB-4A67-A98C-FC468E236727}"/>
    <cellStyle name="5x indented GHG Textfiels 3 3 37 2" xfId="37171" xr:uid="{EF780E97-5611-4A6F-84FD-9FE4237E9A02}"/>
    <cellStyle name="5x indented GHG Textfiels 3 3 38" xfId="17640" xr:uid="{3FC3C02B-885C-4656-84AC-D2A8AD138136}"/>
    <cellStyle name="5x indented GHG Textfiels 3 3 38 2" xfId="38044" xr:uid="{0BA06F37-90F6-4A0D-80D5-65B627D3C498}"/>
    <cellStyle name="5x indented GHG Textfiels 3 3 39" xfId="18846" xr:uid="{BBED4A35-D2F4-4A02-83C3-4FD28612F85B}"/>
    <cellStyle name="5x indented GHG Textfiels 3 3 39 2" xfId="39248" xr:uid="{66FC5B48-B733-4ADE-A4F9-A7883AAE1376}"/>
    <cellStyle name="5x indented GHG Textfiels 3 3 4" xfId="699" xr:uid="{00000000-0005-0000-0000-00009D020000}"/>
    <cellStyle name="5x indented GHG Textfiels 3 3 4 10" xfId="4555" xr:uid="{00000000-0005-0000-0000-00009E020000}"/>
    <cellStyle name="5x indented GHG Textfiels 3 3 4 10 2" xfId="26908" xr:uid="{FF432B15-84C6-4540-862F-C7ABD5A5808E}"/>
    <cellStyle name="5x indented GHG Textfiels 3 3 4 11" xfId="5150" xr:uid="{00000000-0005-0000-0000-00009F020000}"/>
    <cellStyle name="5x indented GHG Textfiels 3 3 4 11 2" xfId="27503" xr:uid="{70399D8C-1637-4EF1-80B0-596D2F1944FA}"/>
    <cellStyle name="5x indented GHG Textfiels 3 3 4 12" xfId="5489" xr:uid="{00000000-0005-0000-0000-0000A0020000}"/>
    <cellStyle name="5x indented GHG Textfiels 3 3 4 12 2" xfId="27842" xr:uid="{FA30DDBC-44E9-4627-85E5-57C2EA9F47CA}"/>
    <cellStyle name="5x indented GHG Textfiels 3 3 4 13" xfId="6383" xr:uid="{00000000-0005-0000-0000-0000A1020000}"/>
    <cellStyle name="5x indented GHG Textfiels 3 3 4 13 2" xfId="28680" xr:uid="{559BD50C-7DA6-4978-A659-E2787068C115}"/>
    <cellStyle name="5x indented GHG Textfiels 3 3 4 14" xfId="6178" xr:uid="{00000000-0005-0000-0000-0000A2020000}"/>
    <cellStyle name="5x indented GHG Textfiels 3 3 4 14 2" xfId="28475" xr:uid="{44D2CDC6-3DF3-42DA-B1C6-DA4DCB8BF2B1}"/>
    <cellStyle name="5x indented GHG Textfiels 3 3 4 15" xfId="7066" xr:uid="{00000000-0005-0000-0000-0000A3020000}"/>
    <cellStyle name="5x indented GHG Textfiels 3 3 4 15 2" xfId="29363" xr:uid="{5059A902-069C-4B9C-8111-C1A3FB4DAE8E}"/>
    <cellStyle name="5x indented GHG Textfiels 3 3 4 16" xfId="7428" xr:uid="{00000000-0005-0000-0000-0000A4020000}"/>
    <cellStyle name="5x indented GHG Textfiels 3 3 4 16 2" xfId="29723" xr:uid="{B60008DB-2410-4FD3-A9FA-0C43D8C22D24}"/>
    <cellStyle name="5x indented GHG Textfiels 3 3 4 17" xfId="7914" xr:uid="{3186F3F8-60D3-43BC-9821-4A63D2879C5D}"/>
    <cellStyle name="5x indented GHG Textfiels 3 3 4 17 2" xfId="30200" xr:uid="{1DC8A6A0-C1AB-4984-AB0C-67D65D78C61C}"/>
    <cellStyle name="5x indented GHG Textfiels 3 3 4 18" xfId="8399" xr:uid="{F3046678-2313-46BE-B0ED-7ABFCC23B4EF}"/>
    <cellStyle name="5x indented GHG Textfiels 3 3 4 18 2" xfId="30668" xr:uid="{13A3E7F3-6B1D-43F3-B931-64DD5B5D8FF7}"/>
    <cellStyle name="5x indented GHG Textfiels 3 3 4 19" xfId="9284" xr:uid="{CF0C93E0-C265-4791-8791-B813AEA94D80}"/>
    <cellStyle name="5x indented GHG Textfiels 3 3 4 19 2" xfId="31425" xr:uid="{DC226FEB-322C-4BDA-840B-9CBCFC4B788A}"/>
    <cellStyle name="5x indented GHG Textfiels 3 3 4 2" xfId="914" xr:uid="{00000000-0005-0000-0000-0000A5020000}"/>
    <cellStyle name="5x indented GHG Textfiels 3 3 4 2 10" xfId="5361" xr:uid="{00000000-0005-0000-0000-0000A6020000}"/>
    <cellStyle name="5x indented GHG Textfiels 3 3 4 2 10 2" xfId="27714" xr:uid="{6A5CF2A2-2638-4CF6-80C2-1742A2374256}"/>
    <cellStyle name="5x indented GHG Textfiels 3 3 4 2 11" xfId="5582" xr:uid="{00000000-0005-0000-0000-0000A7020000}"/>
    <cellStyle name="5x indented GHG Textfiels 3 3 4 2 11 2" xfId="27935" xr:uid="{63F266F7-0B82-4C50-A1D0-6487495C78C6}"/>
    <cellStyle name="5x indented GHG Textfiels 3 3 4 2 12" xfId="6534" xr:uid="{00000000-0005-0000-0000-0000A8020000}"/>
    <cellStyle name="5x indented GHG Textfiels 3 3 4 2 12 2" xfId="28831" xr:uid="{C2552FA1-90EF-45B9-91C5-595BF76BAEF3}"/>
    <cellStyle name="5x indented GHG Textfiels 3 3 4 2 13" xfId="6924" xr:uid="{00000000-0005-0000-0000-0000A9020000}"/>
    <cellStyle name="5x indented GHG Textfiels 3 3 4 2 13 2" xfId="29221" xr:uid="{7B9A3F59-20E5-4240-AF5B-1C36B4CBF343}"/>
    <cellStyle name="5x indented GHG Textfiels 3 3 4 2 14" xfId="7166" xr:uid="{00000000-0005-0000-0000-0000AA020000}"/>
    <cellStyle name="5x indented GHG Textfiels 3 3 4 2 14 2" xfId="29463" xr:uid="{62983D92-ED43-4571-B747-2E6DEF792854}"/>
    <cellStyle name="5x indented GHG Textfiels 3 3 4 2 15" xfId="7634" xr:uid="{00000000-0005-0000-0000-0000AB020000}"/>
    <cellStyle name="5x indented GHG Textfiels 3 3 4 2 15 2" xfId="29929" xr:uid="{4ECF41D8-AFD8-479F-8BF1-A5B5AB3D273C}"/>
    <cellStyle name="5x indented GHG Textfiels 3 3 4 2 16" xfId="8120" xr:uid="{44995908-CC2D-4C38-AC72-EA4B6805A80A}"/>
    <cellStyle name="5x indented GHG Textfiels 3 3 4 2 16 2" xfId="30406" xr:uid="{FD92252B-9331-44D6-959F-C024272C8EEE}"/>
    <cellStyle name="5x indented GHG Textfiels 3 3 4 2 17" xfId="8609" xr:uid="{1F562C48-FF41-4A94-89F0-996CCA6C3412}"/>
    <cellStyle name="5x indented GHG Textfiels 3 3 4 2 17 2" xfId="30878" xr:uid="{BA6C13E2-5762-4835-A3F3-A42128169130}"/>
    <cellStyle name="5x indented GHG Textfiels 3 3 4 2 18" xfId="9499" xr:uid="{2D511AF2-DD8A-4BB4-A08E-7D38280AC612}"/>
    <cellStyle name="5x indented GHG Textfiels 3 3 4 2 18 2" xfId="31638" xr:uid="{3DF155CA-DF7C-4C42-BBC9-166263933974}"/>
    <cellStyle name="5x indented GHG Textfiels 3 3 4 2 19" xfId="10019" xr:uid="{4A976257-1F03-494E-B741-3DB48885EF14}"/>
    <cellStyle name="5x indented GHG Textfiels 3 3 4 2 19 2" xfId="32028" xr:uid="{2D9CAC7C-E98F-4828-90F4-EDFD18D7315E}"/>
    <cellStyle name="5x indented GHG Textfiels 3 3 4 2 2" xfId="1372" xr:uid="{00000000-0005-0000-0000-0000AC020000}"/>
    <cellStyle name="5x indented GHG Textfiels 3 3 4 2 2 2" xfId="23809" xr:uid="{35E061B1-DF73-45E6-897D-2E97B45CDB27}"/>
    <cellStyle name="5x indented GHG Textfiels 3 3 4 2 20" xfId="10470" xr:uid="{8151AA1B-0D76-4442-88DC-A2F23605FE04}"/>
    <cellStyle name="5x indented GHG Textfiels 3 3 4 2 20 2" xfId="32229" xr:uid="{E295D951-E6D0-4D02-A49E-C491F970A4FD}"/>
    <cellStyle name="5x indented GHG Textfiels 3 3 4 2 21" xfId="12667" xr:uid="{533C6F4D-ACFC-441F-82C5-E01C414B509B}"/>
    <cellStyle name="5x indented GHG Textfiels 3 3 4 2 21 2" xfId="33232" xr:uid="{63C21298-4403-4E66-85E5-75935C510129}"/>
    <cellStyle name="5x indented GHG Textfiels 3 3 4 2 22" xfId="13186" xr:uid="{FB052111-CF7B-46E7-A371-DF8D199C43E1}"/>
    <cellStyle name="5x indented GHG Textfiels 3 3 4 2 22 2" xfId="33750" xr:uid="{1DB2D1C9-4FF1-43E3-9F55-EE2A548BB560}"/>
    <cellStyle name="5x indented GHG Textfiels 3 3 4 2 23" xfId="13647" xr:uid="{26CAA6DE-F934-408B-B8A4-4C4E61F89774}"/>
    <cellStyle name="5x indented GHG Textfiels 3 3 4 2 23 2" xfId="34211" xr:uid="{9760B76D-F7C9-4701-AE5B-51C95A6828A4}"/>
    <cellStyle name="5x indented GHG Textfiels 3 3 4 2 24" xfId="14185" xr:uid="{7C4AB954-6EFC-425E-A3CA-9BBACD2C4A4B}"/>
    <cellStyle name="5x indented GHG Textfiels 3 3 4 2 24 2" xfId="34749" xr:uid="{3D0A8BD0-9343-4AF7-9762-6F20B10D8048}"/>
    <cellStyle name="5x indented GHG Textfiels 3 3 4 2 25" xfId="14607" xr:uid="{1DAB1C2F-4A17-48E9-B5FE-BEDC06E548D3}"/>
    <cellStyle name="5x indented GHG Textfiels 3 3 4 2 25 2" xfId="35167" xr:uid="{3084D97A-4633-44FF-8C9A-9C0B46990436}"/>
    <cellStyle name="5x indented GHG Textfiels 3 3 4 2 26" xfId="14986" xr:uid="{35D16428-38CB-4BB7-B85B-DF4D7CA1C3BC}"/>
    <cellStyle name="5x indented GHG Textfiels 3 3 4 2 26 2" xfId="35538" xr:uid="{CEB9B2B1-F2AA-40BB-BAAF-8435716E2764}"/>
    <cellStyle name="5x indented GHG Textfiels 3 3 4 2 27" xfId="15305" xr:uid="{915B524D-2D66-42D1-99ED-08E872801B4D}"/>
    <cellStyle name="5x indented GHG Textfiels 3 3 4 2 27 2" xfId="35842" xr:uid="{8151BB4F-D384-479F-99AA-661D95A30C37}"/>
    <cellStyle name="5x indented GHG Textfiels 3 3 4 2 28" xfId="15178" xr:uid="{613E9145-90F2-4F32-86D9-D853220DF8F4}"/>
    <cellStyle name="5x indented GHG Textfiels 3 3 4 2 28 2" xfId="35719" xr:uid="{947A9ECF-8BFB-4CA6-B3E4-4D5B7334A95D}"/>
    <cellStyle name="5x indented GHG Textfiels 3 3 4 2 29" xfId="16171" xr:uid="{5A3A6CA3-D044-45E0-9381-A18A2D507B3F}"/>
    <cellStyle name="5x indented GHG Textfiels 3 3 4 2 29 2" xfId="36579" xr:uid="{2610F8D9-AC2A-466A-9C3A-49556F065E55}"/>
    <cellStyle name="5x indented GHG Textfiels 3 3 4 2 3" xfId="2105" xr:uid="{00000000-0005-0000-0000-0000AD020000}"/>
    <cellStyle name="5x indented GHG Textfiels 3 3 4 2 3 2" xfId="24487" xr:uid="{B7EAD471-1D50-47B5-9DA9-5A981A7EAD40}"/>
    <cellStyle name="5x indented GHG Textfiels 3 3 4 2 30" xfId="16644" xr:uid="{CF460C93-E7DC-4D16-828A-4DA089DC436C}"/>
    <cellStyle name="5x indented GHG Textfiels 3 3 4 2 30 2" xfId="37050" xr:uid="{563455F9-5B5C-49EE-A5D6-82E793A8B040}"/>
    <cellStyle name="5x indented GHG Textfiels 3 3 4 2 31" xfId="17388" xr:uid="{89F3A5FE-301D-4AB0-A8F4-F0FFDEFEDC95}"/>
    <cellStyle name="5x indented GHG Textfiels 3 3 4 2 31 2" xfId="37792" xr:uid="{CB12BEB6-A7BE-438D-832A-9142A09A3907}"/>
    <cellStyle name="5x indented GHG Textfiels 3 3 4 2 32" xfId="17744" xr:uid="{9AC0D2DC-5B87-40FD-90BB-BF659E70565F}"/>
    <cellStyle name="5x indented GHG Textfiels 3 3 4 2 32 2" xfId="38148" xr:uid="{6AAB8DBC-A9E2-441F-8491-9ACA72040D88}"/>
    <cellStyle name="5x indented GHG Textfiels 3 3 4 2 33" xfId="18137" xr:uid="{578DA492-177D-4FBD-ACD5-A2503908D6D2}"/>
    <cellStyle name="5x indented GHG Textfiels 3 3 4 2 33 2" xfId="38541" xr:uid="{AAB96C45-CDF6-422B-881D-6BB54D93952F}"/>
    <cellStyle name="5x indented GHG Textfiels 3 3 4 2 34" xfId="18516" xr:uid="{6CD9111C-F376-4E44-99FC-8B1253D39B8B}"/>
    <cellStyle name="5x indented GHG Textfiels 3 3 4 2 34 2" xfId="38920" xr:uid="{97D131F9-04AE-4876-92D4-23586F5C9564}"/>
    <cellStyle name="5x indented GHG Textfiels 3 3 4 2 35" xfId="19360" xr:uid="{78C87750-95A4-425E-BDD6-E05FB2000EA2}"/>
    <cellStyle name="5x indented GHG Textfiels 3 3 4 2 35 2" xfId="39762" xr:uid="{BC6BC078-CAB7-4C65-B416-8C45CCDBC3E7}"/>
    <cellStyle name="5x indented GHG Textfiels 3 3 4 2 36" xfId="19780" xr:uid="{A74AB5FD-C9FE-4D2C-9DDD-2C5F05155E93}"/>
    <cellStyle name="5x indented GHG Textfiels 3 3 4 2 36 2" xfId="40182" xr:uid="{950425E4-B983-4DC1-91BC-020CC57D40C1}"/>
    <cellStyle name="5x indented GHG Textfiels 3 3 4 2 37" xfId="20198" xr:uid="{FC0ACFAE-616E-4DD9-BE6C-65C61213E9AA}"/>
    <cellStyle name="5x indented GHG Textfiels 3 3 4 2 37 2" xfId="40600" xr:uid="{083E8180-1474-4744-B40F-B512F1B4B0D4}"/>
    <cellStyle name="5x indented GHG Textfiels 3 3 4 2 38" xfId="20620" xr:uid="{9CA6DDD8-38DB-433F-9679-782A754F3842}"/>
    <cellStyle name="5x indented GHG Textfiels 3 3 4 2 38 2" xfId="41022" xr:uid="{9907755D-1A96-4940-9DC0-D3B7F142A18E}"/>
    <cellStyle name="5x indented GHG Textfiels 3 3 4 2 39" xfId="20943" xr:uid="{7C166E81-87AA-4CF8-B837-EFA834C222D6}"/>
    <cellStyle name="5x indented GHG Textfiels 3 3 4 2 39 2" xfId="41345" xr:uid="{90BBAA70-D335-414D-A6D7-9B0671C65533}"/>
    <cellStyle name="5x indented GHG Textfiels 3 3 4 2 4" xfId="2351" xr:uid="{00000000-0005-0000-0000-0000AE020000}"/>
    <cellStyle name="5x indented GHG Textfiels 3 3 4 2 4 2" xfId="24726" xr:uid="{F6360071-1CC1-48AE-A37C-A571305E07B0}"/>
    <cellStyle name="5x indented GHG Textfiels 3 3 4 2 40" xfId="21814" xr:uid="{C8D1E001-8C24-440A-B05E-93521E6581A6}"/>
    <cellStyle name="5x indented GHG Textfiels 3 3 4 2 40 2" xfId="42214" xr:uid="{E7549A12-A07B-4A25-A566-CFE07FA8635B}"/>
    <cellStyle name="5x indented GHG Textfiels 3 3 4 2 41" xfId="22325" xr:uid="{F56B1397-8346-4EC8-9530-FA66A3A04560}"/>
    <cellStyle name="5x indented GHG Textfiels 3 3 4 2 41 2" xfId="42725" xr:uid="{A5C61FDA-788D-4CD0-8A8E-59BD8629EFF4}"/>
    <cellStyle name="5x indented GHG Textfiels 3 3 4 2 42" xfId="22747" xr:uid="{C8BC9DC9-6F1E-4872-8EA0-FCFCAC16558C}"/>
    <cellStyle name="5x indented GHG Textfiels 3 3 4 2 42 2" xfId="43147" xr:uid="{DE9C0B23-C85C-4A76-992F-D67497A2F1BC}"/>
    <cellStyle name="5x indented GHG Textfiels 3 3 4 2 43" xfId="23094" xr:uid="{AE6F2ED2-51F6-428D-9F59-8BC24E428DEA}"/>
    <cellStyle name="5x indented GHG Textfiels 3 3 4 2 43 2" xfId="43494" xr:uid="{F8B9D582-A7C6-4114-8FBC-EAC6EC71A99F}"/>
    <cellStyle name="5x indented GHG Textfiels 3 3 4 2 44" xfId="23313" xr:uid="{45DA5FEF-CB2F-45E2-9EEE-CF5B422E0EEC}"/>
    <cellStyle name="5x indented GHG Textfiels 3 3 4 2 44 2" xfId="43713" xr:uid="{D242A33A-8F67-4A4F-A478-238A0FE927CA}"/>
    <cellStyle name="5x indented GHG Textfiels 3 3 4 2 5" xfId="3228" xr:uid="{00000000-0005-0000-0000-0000AF020000}"/>
    <cellStyle name="5x indented GHG Textfiels 3 3 4 2 5 2" xfId="25594" xr:uid="{342FE14C-DFC8-49C5-8044-CD3AD33A2D37}"/>
    <cellStyle name="5x indented GHG Textfiels 3 3 4 2 6" xfId="3695" xr:uid="{00000000-0005-0000-0000-0000B0020000}"/>
    <cellStyle name="5x indented GHG Textfiels 3 3 4 2 6 2" xfId="26058" xr:uid="{FB02D107-F315-4C89-AFEF-BE7AC813CCFF}"/>
    <cellStyle name="5x indented GHG Textfiels 3 3 4 2 7" xfId="4122" xr:uid="{00000000-0005-0000-0000-0000B1020000}"/>
    <cellStyle name="5x indented GHG Textfiels 3 3 4 2 7 2" xfId="26485" xr:uid="{ECD8AE20-B368-4371-BA7F-C94B134B6CD6}"/>
    <cellStyle name="5x indented GHG Textfiels 3 3 4 2 8" xfId="4493" xr:uid="{00000000-0005-0000-0000-0000B2020000}"/>
    <cellStyle name="5x indented GHG Textfiels 3 3 4 2 8 2" xfId="26846" xr:uid="{C327D8DF-EB63-4DF9-9AE7-F070B9DEBE4A}"/>
    <cellStyle name="5x indented GHG Textfiels 3 3 4 2 9" xfId="4942" xr:uid="{00000000-0005-0000-0000-0000B3020000}"/>
    <cellStyle name="5x indented GHG Textfiels 3 3 4 2 9 2" xfId="27295" xr:uid="{BA19B97A-AB50-4EE3-A04D-64E2C024C513}"/>
    <cellStyle name="5x indented GHG Textfiels 3 3 4 20" xfId="9643" xr:uid="{EE963100-AB3C-46C6-B6F0-E8DBCA08C94F}"/>
    <cellStyle name="5x indented GHG Textfiels 3 3 4 20 2" xfId="31730" xr:uid="{CBCCE35D-8C4B-43FE-9513-9CC013F4E729}"/>
    <cellStyle name="5x indented GHG Textfiels 3 3 4 21" xfId="10305" xr:uid="{3C5DD010-8223-4386-8766-2D4D73E4F9EC}"/>
    <cellStyle name="5x indented GHG Textfiels 3 3 4 21 2" xfId="32138" xr:uid="{CEFB972B-5E68-46E4-BE3D-2FEBF19D64A4}"/>
    <cellStyle name="5x indented GHG Textfiels 3 3 4 22" xfId="12452" xr:uid="{D7028DF2-6573-4148-B308-B3677E86D2C2}"/>
    <cellStyle name="5x indented GHG Textfiels 3 3 4 22 2" xfId="33017" xr:uid="{0C4169A0-2DBC-4A82-B1DD-3C552872FFCB}"/>
    <cellStyle name="5x indented GHG Textfiels 3 3 4 23" xfId="11958" xr:uid="{3C9F883F-08BD-47BD-8A1F-8487FC0EFB4F}"/>
    <cellStyle name="5x indented GHG Textfiels 3 3 4 23 2" xfId="32523" xr:uid="{A6689433-600A-4D09-A2E0-89F9D25B4EBA}"/>
    <cellStyle name="5x indented GHG Textfiels 3 3 4 24" xfId="12841" xr:uid="{CD6A0BF4-47CC-4004-B83F-1E9C90596A70}"/>
    <cellStyle name="5x indented GHG Textfiels 3 3 4 24 2" xfId="33406" xr:uid="{A9A64817-93F0-4F27-8316-52C4DFDC68BC}"/>
    <cellStyle name="5x indented GHG Textfiels 3 3 4 25" xfId="13870" xr:uid="{55674C83-1DAE-4E27-A8FE-A99D990DC40C}"/>
    <cellStyle name="5x indented GHG Textfiels 3 3 4 25 2" xfId="34434" xr:uid="{A8676265-C4AA-417B-83BA-A9AE593225E5}"/>
    <cellStyle name="5x indented GHG Textfiels 3 3 4 26" xfId="14377" xr:uid="{F9092349-BC2A-42CB-B97D-3115602CB3C3}"/>
    <cellStyle name="5x indented GHG Textfiels 3 3 4 26 2" xfId="34940" xr:uid="{F98BF842-356C-403D-90A1-5B9B7EBA99B3}"/>
    <cellStyle name="5x indented GHG Textfiels 3 3 4 27" xfId="14404" xr:uid="{9C5D4166-7066-415B-87AC-FC1656A4D41D}"/>
    <cellStyle name="5x indented GHG Textfiels 3 3 4 27 2" xfId="34966" xr:uid="{7A67C53F-5568-47F7-BE46-57F317A2EF0A}"/>
    <cellStyle name="5x indented GHG Textfiels 3 3 4 28" xfId="14695" xr:uid="{3C2B88C2-7812-4C93-AB88-0971BBD3BF0C}"/>
    <cellStyle name="5x indented GHG Textfiels 3 3 4 28 2" xfId="35253" xr:uid="{64057D86-2829-46D4-BD3B-DDAB74821FF8}"/>
    <cellStyle name="5x indented GHG Textfiels 3 3 4 29" xfId="15373" xr:uid="{0F775371-B268-4AFD-BC1F-E0734BBAFC73}"/>
    <cellStyle name="5x indented GHG Textfiels 3 3 4 29 2" xfId="35910" xr:uid="{E971CC5F-3156-4505-B27F-7E9F61784F69}"/>
    <cellStyle name="5x indented GHG Textfiels 3 3 4 3" xfId="1282" xr:uid="{00000000-0005-0000-0000-0000B4020000}"/>
    <cellStyle name="5x indented GHG Textfiels 3 3 4 3 2" xfId="23719" xr:uid="{12220C3B-6BFD-4BAF-BFEF-6F6645EF29CD}"/>
    <cellStyle name="5x indented GHG Textfiels 3 3 4 30" xfId="15963" xr:uid="{6B44DB54-0957-446A-99EB-BACA659A5550}"/>
    <cellStyle name="5x indented GHG Textfiels 3 3 4 30 2" xfId="36371" xr:uid="{51285606-ADCD-4DEF-A2AC-9C21B683AB8A}"/>
    <cellStyle name="5x indented GHG Textfiels 3 3 4 31" xfId="16438" xr:uid="{2E16E5F6-C9A2-40CB-862B-38BA6D3F8EC7}"/>
    <cellStyle name="5x indented GHG Textfiels 3 3 4 31 2" xfId="36844" xr:uid="{A005A824-E316-40E9-8048-9E5D8DAD0355}"/>
    <cellStyle name="5x indented GHG Textfiels 3 3 4 32" xfId="17179" xr:uid="{74841046-5838-43D1-95D0-488DD0091B4A}"/>
    <cellStyle name="5x indented GHG Textfiels 3 3 4 32 2" xfId="37583" xr:uid="{8FC49C44-293E-4EBE-8166-434AC66FACDF}"/>
    <cellStyle name="5x indented GHG Textfiels 3 3 4 33" xfId="17462" xr:uid="{D8E1C699-DC99-436A-B93E-74562A38B650}"/>
    <cellStyle name="5x indented GHG Textfiels 3 3 4 33 2" xfId="37866" xr:uid="{1D041D24-3459-4BD4-9B6F-238B769EEBE6}"/>
    <cellStyle name="5x indented GHG Textfiels 3 3 4 34" xfId="17930" xr:uid="{AC1137B1-A92A-4905-923D-9BC5E98B290B}"/>
    <cellStyle name="5x indented GHG Textfiels 3 3 4 34 2" xfId="38334" xr:uid="{C1462272-2152-47A5-8C6C-AB1FB066CAE1}"/>
    <cellStyle name="5x indented GHG Textfiels 3 3 4 35" xfId="18302" xr:uid="{839850D3-5B58-4120-95DD-BA5862DC98BA}"/>
    <cellStyle name="5x indented GHG Textfiels 3 3 4 35 2" xfId="38706" xr:uid="{27BB12D0-166B-48D1-800C-6557C05C57B1}"/>
    <cellStyle name="5x indented GHG Textfiels 3 3 4 36" xfId="19145" xr:uid="{43B154E5-7A8C-4643-9221-24D53A792414}"/>
    <cellStyle name="5x indented GHG Textfiels 3 3 4 36 2" xfId="39547" xr:uid="{9DD1A1F8-F3FD-443E-A6EF-C315645D52F4}"/>
    <cellStyle name="5x indented GHG Textfiels 3 3 4 37" xfId="18690" xr:uid="{763615D8-8F1C-414D-8E5E-6091571DB4FB}"/>
    <cellStyle name="5x indented GHG Textfiels 3 3 4 37 2" xfId="39092" xr:uid="{84EF4C81-8787-4BD6-99F0-70B02DA7F1C3}"/>
    <cellStyle name="5x indented GHG Textfiels 3 3 4 38" xfId="19983" xr:uid="{4FEDAA43-FD4C-49BA-A08F-59A2EF970E64}"/>
    <cellStyle name="5x indented GHG Textfiels 3 3 4 38 2" xfId="40385" xr:uid="{ED3BB576-2123-49D2-9F64-FF5F74441C8B}"/>
    <cellStyle name="5x indented GHG Textfiels 3 3 4 39" xfId="20407" xr:uid="{4C6D1C6F-FF18-41BC-9A37-52D094EA78AC}"/>
    <cellStyle name="5x indented GHG Textfiels 3 3 4 39 2" xfId="40809" xr:uid="{8F105651-B2AD-4C4C-8DC2-0326F0014069}"/>
    <cellStyle name="5x indented GHG Textfiels 3 3 4 4" xfId="1892" xr:uid="{00000000-0005-0000-0000-0000B5020000}"/>
    <cellStyle name="5x indented GHG Textfiels 3 3 4 4 2" xfId="24275" xr:uid="{8F559500-2CA0-4707-A24E-9AF08D928B5A}"/>
    <cellStyle name="5x indented GHG Textfiels 3 3 4 40" xfId="20882" xr:uid="{2E322DDA-35E8-41F7-8888-4F9CF671CE43}"/>
    <cellStyle name="5x indented GHG Textfiels 3 3 4 40 2" xfId="41284" xr:uid="{7FF050A6-48CC-4760-9996-AB10984283C1}"/>
    <cellStyle name="5x indented GHG Textfiels 3 3 4 41" xfId="21602" xr:uid="{718B84E7-B471-4401-A123-F9D8CD603B98}"/>
    <cellStyle name="5x indented GHG Textfiels 3 3 4 41 2" xfId="42002" xr:uid="{BF685ACD-9319-4D69-9AEE-FA3E6706C6C3}"/>
    <cellStyle name="5x indented GHG Textfiels 3 3 4 42" xfId="21913" xr:uid="{0198BE3A-CD89-497B-A465-677620089F45}"/>
    <cellStyle name="5x indented GHG Textfiels 3 3 4 42 2" xfId="42313" xr:uid="{FFC7E80A-67C0-43B1-B738-0AA51B31303E}"/>
    <cellStyle name="5x indented GHG Textfiels 3 3 4 43" xfId="22560" xr:uid="{B724ACEF-FD0A-4247-964C-83627C7F2122}"/>
    <cellStyle name="5x indented GHG Textfiels 3 3 4 43 2" xfId="42960" xr:uid="{5A045546-96DA-45D7-BFB3-C1A6707F3913}"/>
    <cellStyle name="5x indented GHG Textfiels 3 3 4 44" xfId="22969" xr:uid="{804F9C7C-76E0-4EE2-8E6B-0AB7166A93B8}"/>
    <cellStyle name="5x indented GHG Textfiels 3 3 4 44 2" xfId="43369" xr:uid="{E888B51C-1C09-4E54-8459-C4BE022D6D54}"/>
    <cellStyle name="5x indented GHG Textfiels 3 3 4 45" xfId="23220" xr:uid="{2C8B76C1-4D56-4E03-9968-D6E66E1ED566}"/>
    <cellStyle name="5x indented GHG Textfiels 3 3 4 45 2" xfId="43620" xr:uid="{0CB8AE6D-9848-4166-8553-366FBD25B490}"/>
    <cellStyle name="5x indented GHG Textfiels 3 3 4 5" xfId="2261" xr:uid="{00000000-0005-0000-0000-0000B6020000}"/>
    <cellStyle name="5x indented GHG Textfiels 3 3 4 5 2" xfId="24636" xr:uid="{E482E088-BDEE-41BB-90C0-FF43B9B231AE}"/>
    <cellStyle name="5x indented GHG Textfiels 3 3 4 6" xfId="3013" xr:uid="{00000000-0005-0000-0000-0000B7020000}"/>
    <cellStyle name="5x indented GHG Textfiels 3 3 4 6 2" xfId="25379" xr:uid="{432035A4-55D6-4014-9281-C5D6260B0EB2}"/>
    <cellStyle name="5x indented GHG Textfiels 3 3 4 7" xfId="3545" xr:uid="{00000000-0005-0000-0000-0000B8020000}"/>
    <cellStyle name="5x indented GHG Textfiels 3 3 4 7 2" xfId="25910" xr:uid="{79459135-511D-4293-B75E-42FBB29ED707}"/>
    <cellStyle name="5x indented GHG Textfiels 3 3 4 8" xfId="3911" xr:uid="{00000000-0005-0000-0000-0000B9020000}"/>
    <cellStyle name="5x indented GHG Textfiels 3 3 4 8 2" xfId="26274" xr:uid="{7FD41DFA-1E9C-4221-9B69-301E67B0F3FA}"/>
    <cellStyle name="5x indented GHG Textfiels 3 3 4 9" xfId="4358" xr:uid="{00000000-0005-0000-0000-0000BA020000}"/>
    <cellStyle name="5x indented GHG Textfiels 3 3 4 9 2" xfId="26713" xr:uid="{31F5E873-95FE-49D0-8A2A-CC706B2D96B8}"/>
    <cellStyle name="5x indented GHG Textfiels 3 3 40" xfId="18571" xr:uid="{885708D8-345A-4115-93F7-CCECCFCEAA36}"/>
    <cellStyle name="5x indented GHG Textfiels 3 3 40 2" xfId="38975" xr:uid="{9BA53B2A-00A8-4B09-B443-24C5C9350C05}"/>
    <cellStyle name="5x indented GHG Textfiels 3 3 41" xfId="19442" xr:uid="{6A432801-0D97-4873-9AB1-B00B14E7BAFB}"/>
    <cellStyle name="5x indented GHG Textfiels 3 3 41 2" xfId="39844" xr:uid="{BA0966A8-89BD-4713-8B56-85C98160F8C8}"/>
    <cellStyle name="5x indented GHG Textfiels 3 3 42" xfId="19564" xr:uid="{C0C61B50-EAAF-464B-800C-5F5430E1C136}"/>
    <cellStyle name="5x indented GHG Textfiels 3 3 42 2" xfId="39966" xr:uid="{CF7FF3BB-B1C8-4EF5-A65D-D806B0F33D65}"/>
    <cellStyle name="5x indented GHG Textfiels 3 3 43" xfId="20629" xr:uid="{72EB7DDC-A050-4705-8D2E-9DC926A1380C}"/>
    <cellStyle name="5x indented GHG Textfiels 3 3 43 2" xfId="41031" xr:uid="{4020E31D-ADD4-4006-928D-B4AFA1606037}"/>
    <cellStyle name="5x indented GHG Textfiels 3 3 44" xfId="21294" xr:uid="{15DAA8EB-4810-4594-AF76-DC7D1DF452BE}"/>
    <cellStyle name="5x indented GHG Textfiels 3 3 44 2" xfId="41694" xr:uid="{29194B54-B767-4199-BE11-292F8A21F89C}"/>
    <cellStyle name="5x indented GHG Textfiels 3 3 45" xfId="21423" xr:uid="{050B32D4-1249-44E1-B8C2-6B3D9970AA94}"/>
    <cellStyle name="5x indented GHG Textfiels 3 3 45 2" xfId="41823" xr:uid="{23918D3B-5EE3-4723-AF89-3D23B5A81148}"/>
    <cellStyle name="5x indented GHG Textfiels 3 3 46" xfId="22526" xr:uid="{2900BB59-AA50-46F6-BC56-3B3D505B7771}"/>
    <cellStyle name="5x indented GHG Textfiels 3 3 46 2" xfId="42926" xr:uid="{93EB1516-F289-4125-9643-BB898D942079}"/>
    <cellStyle name="5x indented GHG Textfiels 3 3 47" xfId="21096" xr:uid="{25BF5FC1-A4A3-455A-A6AB-A6630807EE7B}"/>
    <cellStyle name="5x indented GHG Textfiels 3 3 47 2" xfId="41496" xr:uid="{0DF33D9C-1BE0-4CFA-BC5D-D8B30673CA4B}"/>
    <cellStyle name="5x indented GHG Textfiels 3 3 48" xfId="22425" xr:uid="{E53ED101-1545-4AFA-A6CB-07DCA588E323}"/>
    <cellStyle name="5x indented GHG Textfiels 3 3 48 2" xfId="42825" xr:uid="{BD7951EF-C22C-4D8C-A170-723052B35FC8}"/>
    <cellStyle name="5x indented GHG Textfiels 3 3 5" xfId="736" xr:uid="{00000000-0005-0000-0000-0000BB020000}"/>
    <cellStyle name="5x indented GHG Textfiels 3 3 5 2" xfId="6842" xr:uid="{00000000-0005-0000-0000-0000BC020000}"/>
    <cellStyle name="5x indented GHG Textfiels 3 3 5 2 2" xfId="29139" xr:uid="{C9B10D4D-8A71-41CE-88D5-8FB45627F44D}"/>
    <cellStyle name="5x indented GHG Textfiels 3 3 5 3" xfId="18338" xr:uid="{95DD337C-1077-47FB-8981-75A4E97329F7}"/>
    <cellStyle name="5x indented GHG Textfiels 3 3 5 3 2" xfId="38742" xr:uid="{1F6ACF18-5474-4EDE-A352-C85389DC7554}"/>
    <cellStyle name="5x indented GHG Textfiels 3 3 5 4" xfId="20020" xr:uid="{C48A74E2-D5BA-4ADB-B7D5-E0FFD278F98F}"/>
    <cellStyle name="5x indented GHG Textfiels 3 3 5 4 2" xfId="40422" xr:uid="{23BF59A2-78B6-4C62-965C-903C12C16FF2}"/>
    <cellStyle name="5x indented GHG Textfiels 3 3 6" xfId="1154" xr:uid="{00000000-0005-0000-0000-0000BD020000}"/>
    <cellStyle name="5x indented GHG Textfiels 3 3 6 2" xfId="23591" xr:uid="{B0B9D711-68D0-49BD-9442-ABA4877A4097}"/>
    <cellStyle name="5x indented GHG Textfiels 3 3 7" xfId="1652" xr:uid="{00000000-0005-0000-0000-0000BE020000}"/>
    <cellStyle name="5x indented GHG Textfiels 3 3 7 2" xfId="24036" xr:uid="{EF4EFA77-4258-421B-B48E-BC8A49F1309C}"/>
    <cellStyle name="5x indented GHG Textfiels 3 3 8" xfId="2126" xr:uid="{00000000-0005-0000-0000-0000BF020000}"/>
    <cellStyle name="5x indented GHG Textfiels 3 3 8 2" xfId="24508" xr:uid="{0E7B2943-62F2-4C2A-A094-C026BB2710F6}"/>
    <cellStyle name="5x indented GHG Textfiels 3 3 9" xfId="2707" xr:uid="{00000000-0005-0000-0000-0000C0020000}"/>
    <cellStyle name="5x indented GHG Textfiels 3 3 9 2" xfId="25073" xr:uid="{E647545D-2D88-4D01-B590-D47B0B13FD28}"/>
    <cellStyle name="5x indented GHG Textfiels_Table 4(II)" xfId="223" xr:uid="{00000000-0005-0000-0000-0000C1020000}"/>
    <cellStyle name="60 % - Akzent1" xfId="7200" hidden="1" xr:uid="{00000000-0005-0000-0000-0000E0020000}"/>
    <cellStyle name="60 % - Akzent1" xfId="4142" hidden="1" xr:uid="{00000000-0005-0000-0000-0000D1020000}"/>
    <cellStyle name="60 % - Akzent1" xfId="954" hidden="1" xr:uid="{00000000-0005-0000-0000-0000C3020000}"/>
    <cellStyle name="60 % - Akzent1" xfId="6623" hidden="1" xr:uid="{00000000-0005-0000-0000-0000DB020000}"/>
    <cellStyle name="60 % - Akzent1" xfId="2421" hidden="1" xr:uid="{00000000-0005-0000-0000-0000C8020000}"/>
    <cellStyle name="60 % - Akzent1" xfId="7000" hidden="1" xr:uid="{00000000-0005-0000-0000-0000DD020000}"/>
    <cellStyle name="60 % - Akzent1" xfId="4261" hidden="1" xr:uid="{00000000-0005-0000-0000-0000CD020000}"/>
    <cellStyle name="60 % - Akzent1" xfId="6431" hidden="1" xr:uid="{00000000-0005-0000-0000-0000D8020000}"/>
    <cellStyle name="60 % - Akzent1" xfId="5827" hidden="1" xr:uid="{00000000-0005-0000-0000-0000D5020000}"/>
    <cellStyle name="60 % - Akzent1" xfId="3434" hidden="1" xr:uid="{00000000-0005-0000-0000-0000CA020000}"/>
    <cellStyle name="60 % - Akzent1" xfId="3707" hidden="1" xr:uid="{00000000-0005-0000-0000-0000CE020000}"/>
    <cellStyle name="60 % - Akzent1" xfId="7107" hidden="1" xr:uid="{00000000-0005-0000-0000-0000DE020000}"/>
    <cellStyle name="60 % - Akzent1" xfId="4600" hidden="1" xr:uid="{00000000-0005-0000-0000-0000D0020000}"/>
    <cellStyle name="60 % - Akzent1" xfId="1732" hidden="1" xr:uid="{00000000-0005-0000-0000-0000C6020000}"/>
    <cellStyle name="60 % - Akzent1" xfId="5435" hidden="1" xr:uid="{00000000-0005-0000-0000-0000D2020000}"/>
    <cellStyle name="60 % - Akzent1" xfId="6844" hidden="1" xr:uid="{00000000-0005-0000-0000-0000DC020000}"/>
    <cellStyle name="60 % - Akzent1" xfId="5659" hidden="1" xr:uid="{00000000-0005-0000-0000-0000D4020000}"/>
    <cellStyle name="60 % - Akzent1" xfId="1229" hidden="1" xr:uid="{00000000-0005-0000-0000-0000C4020000}"/>
    <cellStyle name="60 % - Akzent1" xfId="6376" hidden="1" xr:uid="{00000000-0005-0000-0000-0000D6020000}"/>
    <cellStyle name="60 % - Akzent1" xfId="6731" hidden="1" xr:uid="{00000000-0005-0000-0000-0000DA020000}"/>
    <cellStyle name="60 % - Akzent1" xfId="2204" hidden="1" xr:uid="{00000000-0005-0000-0000-0000C7020000}"/>
    <cellStyle name="60 % - Akzent1" xfId="3294" hidden="1" xr:uid="{00000000-0005-0000-0000-0000CB020000}"/>
    <cellStyle name="60 % - Akzent1" xfId="84" hidden="1" xr:uid="{00000000-0005-0000-0000-0000C2020000}"/>
    <cellStyle name="60 % - Akzent1" xfId="5402" hidden="1" xr:uid="{00000000-0005-0000-0000-0000D3020000}"/>
    <cellStyle name="60 % - Akzent1" xfId="6315" hidden="1" xr:uid="{00000000-0005-0000-0000-0000D9020000}"/>
    <cellStyle name="60 % - Akzent1" xfId="2478" hidden="1" xr:uid="{00000000-0005-0000-0000-0000CC020000}"/>
    <cellStyle name="60 % - Akzent1" xfId="7179" hidden="1" xr:uid="{00000000-0005-0000-0000-0000DF020000}"/>
    <cellStyle name="60 % - Akzent1" xfId="1461" hidden="1" xr:uid="{00000000-0005-0000-0000-0000C5020000}"/>
    <cellStyle name="60 % - Akzent1" xfId="6247" hidden="1" xr:uid="{00000000-0005-0000-0000-0000D7020000}"/>
    <cellStyle name="60 % - Akzent1" xfId="4381" hidden="1" xr:uid="{00000000-0005-0000-0000-0000CF020000}"/>
    <cellStyle name="60 % - Akzent1" xfId="2844" hidden="1" xr:uid="{00000000-0005-0000-0000-0000C9020000}"/>
    <cellStyle name="60 % - Akzent1" xfId="7658" hidden="1" xr:uid="{9FB5AE35-303D-487F-B762-7F917BC8FC08}"/>
    <cellStyle name="60 % - Akzent1" xfId="7754" hidden="1" xr:uid="{2B9C2CAA-AF2A-47D3-8EB0-A996EB679BCC}"/>
    <cellStyle name="60 % - Akzent1" xfId="7735" hidden="1" xr:uid="{5BEF7CD9-F2B3-4ACF-AB2A-D849332097D2}"/>
    <cellStyle name="60 % - Akzent1" xfId="8679" hidden="1" xr:uid="{7B019B01-8263-4383-A026-9726FFFE9C95}"/>
    <cellStyle name="60 % - Akzent1" xfId="8969" hidden="1" xr:uid="{23D59B36-7317-481C-BA94-9AB62E4CA154}"/>
    <cellStyle name="60 % - Akzent1" xfId="9756" hidden="1" xr:uid="{13E681B5-F40E-4478-9653-4E26B5BEDE90}"/>
    <cellStyle name="60 % - Akzent1" xfId="9581" hidden="1" xr:uid="{3652CF96-6BAF-4D5E-9FD5-3AAEE51185C8}"/>
    <cellStyle name="60 % - Akzent1" xfId="10413" hidden="1" xr:uid="{BFF781B7-ECD4-4D11-9BAA-F9B49B4495AC}"/>
    <cellStyle name="60 % - Akzent1" xfId="11837" hidden="1" xr:uid="{335BBB30-465E-4BC1-A03C-2D122174FA84}"/>
    <cellStyle name="60 % - Akzent1" xfId="12286" hidden="1" xr:uid="{3CF37B70-B9DF-44BD-88A3-EAEE0B81CFDF}"/>
    <cellStyle name="60 % - Akzent1" xfId="12145" hidden="1" xr:uid="{A0902153-3573-44A3-9DA4-3DC51D3BAD14}"/>
    <cellStyle name="60 % - Akzent1" xfId="12889" hidden="1" xr:uid="{E1CAD30E-D479-40F5-929D-F6439F910A12}"/>
    <cellStyle name="60 % - Akzent1" xfId="12692" hidden="1" xr:uid="{C59CDD33-EC19-41B0-BF19-8D557DC02B92}"/>
    <cellStyle name="60 % - Akzent1" xfId="13100" hidden="1" xr:uid="{908A3E5B-177C-47AC-A9DC-C7CBFD0101A9}"/>
    <cellStyle name="60 % - Akzent1" xfId="13587" hidden="1" xr:uid="{94134F44-26DD-4356-B3A4-799913EF2778}"/>
    <cellStyle name="60 % - Akzent1" xfId="11940" hidden="1" xr:uid="{F9091875-8183-4E4B-9096-DAE50CC9160F}"/>
    <cellStyle name="60 % - Akzent1" xfId="13835" hidden="1" xr:uid="{2A90A83D-D839-4BDC-B7F5-CAF69DC6EE4E}"/>
    <cellStyle name="60 % - Akzent1" xfId="13813" hidden="1" xr:uid="{1B3B108F-9127-442C-8A53-9F0332ECAAEF}"/>
    <cellStyle name="60 % - Akzent1" xfId="14042" hidden="1" xr:uid="{E8DEC92F-533E-4A11-94EB-D3A2E39A6FC5}"/>
    <cellStyle name="60 % - Akzent1" xfId="13440" hidden="1" xr:uid="{96B5FAB9-0D2F-428F-A47F-D525CA045439}"/>
    <cellStyle name="60 % - Akzent1" xfId="14134" hidden="1" xr:uid="{1BF45F44-9610-4B6B-81D2-900ECE0026B5}"/>
    <cellStyle name="60 % - Akzent1" xfId="14155" hidden="1" xr:uid="{1B686724-4262-4929-BF7C-B80274E1DB45}"/>
    <cellStyle name="60 % - Akzent1" xfId="11808" hidden="1" xr:uid="{6BA4BA88-32A3-401D-8D9A-34D3D24AE51B}"/>
    <cellStyle name="60 % - Akzent1" xfId="14432" hidden="1" xr:uid="{2FCD1F6B-4CF9-4808-87CF-C21DB7DB9ED3}"/>
    <cellStyle name="60 % - Akzent1" xfId="14505" hidden="1" xr:uid="{B642AD56-B630-47F2-B279-9870514363A8}"/>
    <cellStyle name="60 % - Akzent1" xfId="14433" hidden="1" xr:uid="{99A1952A-2D2E-464C-8B59-870A72A828B4}"/>
    <cellStyle name="60 % - Akzent1" xfId="15109" hidden="1" xr:uid="{7DAE1F89-797C-4F8B-A6DF-1A0C9DC22216}"/>
    <cellStyle name="60 % - Akzent1" xfId="15092" hidden="1" xr:uid="{1BF71D48-676C-4063-879B-39328C78CEDC}"/>
    <cellStyle name="60 % - Akzent1" xfId="15690" hidden="1" xr:uid="{D3C08BEB-6016-4B18-A3E1-EF1CC988A80C}"/>
    <cellStyle name="60 % - Akzent1" xfId="15046" hidden="1" xr:uid="{F0A52489-9F24-4BEF-AD7B-0251165A51AA}"/>
    <cellStyle name="60 % - Akzent1" xfId="16187" hidden="1" xr:uid="{E840BF17-81B8-4E62-A646-871464654482}"/>
    <cellStyle name="60 % - Akzent1" xfId="16280" hidden="1" xr:uid="{39237EC5-847E-4447-A687-380A93EFE6BC}"/>
    <cellStyle name="60 % - Akzent1" xfId="16699" hidden="1" xr:uid="{9F478EE3-7AF8-4BF4-A0BD-9773B8587618}"/>
    <cellStyle name="60 % - Akzent1" xfId="17013" hidden="1" xr:uid="{814D843D-1677-4E37-814C-C27BF8AE8B13}"/>
    <cellStyle name="60 % - Akzent1" xfId="17533" hidden="1" xr:uid="{F0736A6D-6A5D-4EF1-931E-0AEFDC8D8C1E}"/>
    <cellStyle name="60 % - Akzent1" xfId="16874" hidden="1" xr:uid="{11314EAB-E5F8-488B-91F9-F8B4FF2ADAB5}"/>
    <cellStyle name="60 % - Akzent1" xfId="17673" hidden="1" xr:uid="{5F7261B8-E3E6-4B22-903A-0BFD559ABF2D}"/>
    <cellStyle name="60 % - Akzent1" xfId="16964" hidden="1" xr:uid="{840D8A78-F413-422D-BCE9-401DB3330C3D}"/>
    <cellStyle name="60 % - Akzent1" xfId="17615" hidden="1" xr:uid="{7859E306-9994-42B8-BCC4-9BCA762ECC97}"/>
    <cellStyle name="60 % - Akzent1" xfId="18580" hidden="1" xr:uid="{51E0D0CC-403D-46D2-9B36-207E7F5E1ED6}"/>
    <cellStyle name="60 % - Akzent1" xfId="18976" hidden="1" xr:uid="{000EF17B-D04C-45A5-A806-4D431ACB1B17}"/>
    <cellStyle name="60 % - Akzent1" xfId="19539" hidden="1" xr:uid="{570A336D-D36A-44A7-848C-4F289FC984D8}"/>
    <cellStyle name="60 % - Akzent1" xfId="18796" hidden="1" xr:uid="{0B87E1F5-E097-41EB-8AE9-31C822B83E6F}"/>
    <cellStyle name="60 % - Akzent1" xfId="19732" hidden="1" xr:uid="{40DC9507-63E9-4524-9640-FEE0EB468283}"/>
    <cellStyle name="60 % - Akzent1" xfId="18611" hidden="1" xr:uid="{36C825F8-2860-46DE-80D2-DB6738E2910D}"/>
    <cellStyle name="60 % - Akzent1" xfId="19395" hidden="1" xr:uid="{04A6FD13-BFFB-4C2D-92E9-78940D1178F0}"/>
    <cellStyle name="60 % - Akzent1" xfId="20721" hidden="1" xr:uid="{86639F12-82F2-4A65-B07F-12E49C6CD0CF}"/>
    <cellStyle name="60 % - Akzent1" xfId="19726" hidden="1" xr:uid="{71BCBEF9-AF9F-4D21-8414-9B9BDECE0314}"/>
    <cellStyle name="60 % - Akzent1" xfId="20836" hidden="1" xr:uid="{9E1CBC41-69AB-41B2-BD85-57AD587AC2DB}"/>
    <cellStyle name="60 % - Akzent1" xfId="20732" hidden="1" xr:uid="{E8E5636A-42FB-4582-89F9-8FF350913DAE}"/>
    <cellStyle name="60 % - Akzent1" xfId="20704" hidden="1" xr:uid="{A0B8BBED-35DA-4883-976E-BBA3AE351CB3}"/>
    <cellStyle name="60 % - Akzent1" xfId="19148" hidden="1" xr:uid="{BD075995-A921-4E03-BFD5-8B74F6BC3B1C}"/>
    <cellStyle name="60 % - Akzent1" xfId="21013" hidden="1" xr:uid="{FA3A358F-63DA-4D93-9506-6C731411F6EA}"/>
    <cellStyle name="60 % - Akzent1" xfId="21432" hidden="1" xr:uid="{7D810A39-A8B4-4E47-8696-F6C33AFD6F6F}"/>
    <cellStyle name="60 % - Akzent1" xfId="22021" hidden="1" xr:uid="{B09FFA20-593B-4AE2-B3CB-502C7B8E9959}"/>
    <cellStyle name="60 % - Akzent1" xfId="21240" hidden="1" xr:uid="{D681AEAE-804C-42D1-A462-1C7803C6BBAC}"/>
    <cellStyle name="60 % - Akzent1" xfId="22213" hidden="1" xr:uid="{9258701B-1BA8-4119-8B17-15947DB2D205}"/>
    <cellStyle name="60 % - Akzent1" xfId="21371" hidden="1" xr:uid="{61DB13FE-01A7-4129-8C57-EE172E43854E}"/>
    <cellStyle name="60 % - Akzent1" xfId="22515" hidden="1" xr:uid="{1998989F-EE22-4CE0-9861-65666AE09FAA}"/>
    <cellStyle name="60 % - Akzent1" xfId="22535" hidden="1" xr:uid="{66C53688-85B2-4127-A763-B1A65359F3C5}"/>
    <cellStyle name="60 % - Akzent1" xfId="22880" hidden="1" xr:uid="{9779BE0A-0B20-4A1F-9EB0-453C31D970A4}"/>
    <cellStyle name="60 % - Akzent1" xfId="22833" hidden="1" xr:uid="{E6579C8E-DE4E-49D3-BD08-E4252C233D1F}"/>
    <cellStyle name="60 % - Akzent1" xfId="23164" hidden="1" xr:uid="{5B8E56BD-76E6-447A-AC16-7BD72E30D97F}"/>
    <cellStyle name="60 % - Akzent1" xfId="22196" hidden="1" xr:uid="{B0B956E1-4125-4147-AC96-1BE52C05E00B}"/>
    <cellStyle name="60 % - Akzent1" xfId="29497" hidden="1" xr:uid="{63183832-3C27-4569-9120-840E32DB1D4A}"/>
    <cellStyle name="60 % - Akzent1" xfId="26505" hidden="1" xr:uid="{C3740413-2390-4D15-B8B1-F00325DD2FBB}"/>
    <cellStyle name="60 % - Akzent1" xfId="23391" hidden="1" xr:uid="{34FA4FB7-6A03-44FD-A92C-865450A76BE8}"/>
    <cellStyle name="60 % - Akzent1" xfId="28920" hidden="1" xr:uid="{1FF57D0F-8891-433E-BBD8-5C6ABC01183C}"/>
    <cellStyle name="60 % - Akzent1" xfId="24788" hidden="1" xr:uid="{77352077-A2DE-4968-8FE3-8367F75D19A8}"/>
    <cellStyle name="60 % - Akzent1" xfId="29297" hidden="1" xr:uid="{4CDD5ABF-3E15-498E-B4CC-C3F7CCA5F1CF}"/>
    <cellStyle name="60 % - Akzent1" xfId="26618" hidden="1" xr:uid="{A1D1D279-8267-4D5A-8BED-8AEB0D8BE5AA}"/>
    <cellStyle name="60 % - Akzent1" xfId="28728" hidden="1" xr:uid="{D9D720FB-5045-4AD7-94F6-2DA1218D2342}"/>
    <cellStyle name="60 % - Akzent1" xfId="28141" hidden="1" xr:uid="{2A39BC88-D848-4D63-B507-D7ABB30777C9}"/>
    <cellStyle name="60 % - Akzent1" xfId="25799" hidden="1" xr:uid="{3747EDC0-6B91-4010-9865-CA9FF1DC9303}"/>
    <cellStyle name="60 % - Akzent1" xfId="26070" hidden="1" xr:uid="{737BDBC5-CD39-4E93-86FC-93BB696F2713}"/>
    <cellStyle name="60 % - Akzent1" xfId="29404" hidden="1" xr:uid="{044096BE-1CF6-4F2D-95F1-77E66FAEBDD8}"/>
    <cellStyle name="60 % - Akzent1" xfId="26953" hidden="1" xr:uid="{4206D455-7786-4A0F-87BA-BCD4113EEC49}"/>
    <cellStyle name="60 % - Akzent1" xfId="24116" hidden="1" xr:uid="{4C8975E8-5C6F-49BB-B0F6-F5326AF9C4E0}"/>
    <cellStyle name="60 % - Akzent1" xfId="27788" hidden="1" xr:uid="{85B3ABBD-1E2E-497B-A4C2-79B30C467BE2}"/>
    <cellStyle name="60 % - Akzent1" xfId="29141" hidden="1" xr:uid="{50B90975-A6E0-4B6A-801C-F5EA0AB86CB0}"/>
    <cellStyle name="60 % - Akzent1" xfId="27992" hidden="1" xr:uid="{3E343CEB-8134-4A97-B6E7-92603CBE5D70}"/>
    <cellStyle name="60 % - Akzent1" xfId="23666" hidden="1" xr:uid="{959BFECC-17D7-4A2A-9B5C-BE920CFE53DC}"/>
    <cellStyle name="60 % - Akzent1" xfId="28673" hidden="1" xr:uid="{A7BC5C2B-8BE5-437A-A7DE-6F896C0054CD}"/>
    <cellStyle name="60 % - Akzent1" xfId="29028" hidden="1" xr:uid="{EE4B59E7-E6D7-4B91-B150-16D6DF15D2BE}"/>
    <cellStyle name="60 % - Akzent1" xfId="24583" hidden="1" xr:uid="{70F655B1-893C-43AE-8CEE-C19A745D210A}"/>
    <cellStyle name="60 % - Akzent1" xfId="25660" hidden="1" xr:uid="{C2B4108B-9BC1-451D-B4AF-41D99317FDAC}"/>
    <cellStyle name="60 % - Akzent1" xfId="23336" hidden="1" xr:uid="{FFB0AA49-BEA2-4F5D-BD6C-CEAB0B70CD3B}"/>
    <cellStyle name="60 % - Akzent1" xfId="27755" hidden="1" xr:uid="{5AE3E11A-4CE9-4959-94C2-62EB19A64E67}"/>
    <cellStyle name="60 % - Akzent1" xfId="28612" hidden="1" xr:uid="{743E8811-33A3-4AAB-8238-AACAF95F23DA}"/>
    <cellStyle name="60 % - Akzent1" xfId="24845" hidden="1" xr:uid="{A4FD2C86-EEFA-4450-978E-5A3E3185DD57}"/>
    <cellStyle name="60 % - Akzent1" xfId="29476" hidden="1" xr:uid="{DEAF56A9-459F-4C1F-A74F-8FB1517C85FA}"/>
    <cellStyle name="60 % - Akzent1" xfId="23849" hidden="1" xr:uid="{F515D8D8-3BAA-4385-86C3-440C7CD285BF}"/>
    <cellStyle name="60 % - Akzent1" xfId="28544" hidden="1" xr:uid="{D37D8509-D3D2-47EB-9381-ECE3FBEFAA8D}"/>
    <cellStyle name="60 % - Akzent1" xfId="26736" hidden="1" xr:uid="{9660E138-E8B1-41C9-8D85-589BB3146EB5}"/>
    <cellStyle name="60 % - Akzent1" xfId="25210" hidden="1" xr:uid="{A77D2642-1277-43AF-9884-211D86234B6F}"/>
    <cellStyle name="60 % - Akzent1" xfId="29946" hidden="1" xr:uid="{4F057A67-B663-4AC6-B399-12982615F6B6}"/>
    <cellStyle name="60 % - Akzent1" xfId="30040" hidden="1" xr:uid="{3BFA7734-3EFA-47C6-82EB-53DF18D79167}"/>
    <cellStyle name="60 % - Akzent1" xfId="30021" hidden="1" xr:uid="{E71B1CCB-4D9E-48DF-B263-A40795C2EA11}"/>
    <cellStyle name="60 % - Akzent1" xfId="30935" hidden="1" xr:uid="{E6E9ACA6-4E92-487E-9286-EA7DDA92CE35}"/>
    <cellStyle name="60 % - Akzent1" xfId="31140" hidden="1" xr:uid="{7EAC5AE9-6A5D-453A-8512-8913B4CB757E}"/>
    <cellStyle name="60 % - Akzent1" xfId="31815" hidden="1" xr:uid="{68C74B80-0C29-4E12-BCCF-8150868A4E6D}"/>
    <cellStyle name="60 % - Akzent1" xfId="31699" hidden="1" xr:uid="{CDD507C6-344D-4C6B-B3E9-C05D664B11A9}"/>
    <cellStyle name="60 % - Akzent1" xfId="32191" hidden="1" xr:uid="{945474BD-621B-4479-B390-90B7CE766107}"/>
    <cellStyle name="60 % - Akzent1" xfId="32404" hidden="1" xr:uid="{58986EF8-F14B-44C0-9D8D-248772472EC6}"/>
    <cellStyle name="60 % - Akzent1" xfId="32851" hidden="1" xr:uid="{CCABD1F5-C0B4-4618-89FE-1B4A76D5D709}"/>
    <cellStyle name="60 % - Akzent1" xfId="32710" hidden="1" xr:uid="{246D2361-A1AA-43EB-9922-2389DE637BFE}"/>
    <cellStyle name="60 % - Akzent1" xfId="33454" hidden="1" xr:uid="{A0BC93F5-0EB6-46F1-AFCB-1157A48E7C1E}"/>
    <cellStyle name="60 % - Akzent1" xfId="33257" hidden="1" xr:uid="{DFD17FDE-59A9-490D-9DE9-C3212EF848D9}"/>
    <cellStyle name="60 % - Akzent1" xfId="33665" hidden="1" xr:uid="{0C837471-654C-4F4D-8BCD-3F158A1201B0}"/>
    <cellStyle name="60 % - Akzent1" xfId="34151" hidden="1" xr:uid="{F72669BB-0B62-49B1-AB38-1AFD098990C7}"/>
    <cellStyle name="60 % - Akzent1" xfId="32505" hidden="1" xr:uid="{67189B98-B0A7-412D-A0C4-9F7DCF240783}"/>
    <cellStyle name="60 % - Akzent1" xfId="34399" hidden="1" xr:uid="{D4CEB778-6790-46E7-B237-66C1EC8E091C}"/>
    <cellStyle name="60 % - Akzent1" xfId="34377" hidden="1" xr:uid="{B3104213-0B6D-4765-BE19-CE20A3BD1067}"/>
    <cellStyle name="60 % - Akzent1" xfId="34606" hidden="1" xr:uid="{9E171398-0A26-461E-B51B-A59B9E0120EE}"/>
    <cellStyle name="60 % - Akzent1" xfId="34004" hidden="1" xr:uid="{7EC07848-9226-4C41-ADC1-83A8ED117BD8}"/>
    <cellStyle name="60 % - Akzent1" xfId="34698" hidden="1" xr:uid="{0AA6261C-BED8-4938-BEBD-75B402347BD1}"/>
    <cellStyle name="60 % - Akzent1" xfId="34719" hidden="1" xr:uid="{4CB5808A-D26B-4293-860B-F2365FEBE030}"/>
    <cellStyle name="60 % - Akzent1" xfId="32375" hidden="1" xr:uid="{A039A81F-EFD1-485C-BA5E-E07D1915BC86}"/>
    <cellStyle name="60 % - Akzent1" xfId="34994" hidden="1" xr:uid="{912787CC-2A3A-46B6-BBA8-5C401FFD1009}"/>
    <cellStyle name="60 % - Akzent1" xfId="35066" hidden="1" xr:uid="{673048D1-03ED-4E0C-A903-2095F1CF2631}"/>
    <cellStyle name="60 % - Akzent1" xfId="34995" hidden="1" xr:uid="{B8D62828-F55D-4A4B-8177-17779C0E3D00}"/>
    <cellStyle name="60 % - Akzent1" xfId="35656" hidden="1" xr:uid="{84FB5E0A-7ABE-4163-BD5E-B024D98EFF93}"/>
    <cellStyle name="60 % - Akzent1" xfId="35639" hidden="1" xr:uid="{AC43DE78-0259-4CD1-9311-17ABECC692ED}"/>
    <cellStyle name="60 % - Akzent1" xfId="36153" hidden="1" xr:uid="{46881E12-55B2-4A7F-BDAC-1D6099974A8B}"/>
    <cellStyle name="60 % - Akzent1" xfId="35595" hidden="1" xr:uid="{B726560B-1CFD-4734-A1E1-12DE8F8EA030}"/>
    <cellStyle name="60 % - Akzent1" xfId="36595" hidden="1" xr:uid="{2989A0FC-20F5-4E80-A1D6-E58C3FEF5176}"/>
    <cellStyle name="60 % - Akzent1" xfId="36686" hidden="1" xr:uid="{57CD5450-1499-4226-B6A1-49B9FBE01078}"/>
    <cellStyle name="60 % - Akzent1" xfId="37105" hidden="1" xr:uid="{562F9DFC-1C44-4904-A9D2-410BCEAFF3DA}"/>
    <cellStyle name="60 % - Akzent1" xfId="37417" hidden="1" xr:uid="{68185893-D497-4785-B6B6-F84044621F3D}"/>
    <cellStyle name="60 % - Akzent1" xfId="37937" hidden="1" xr:uid="{5A485B9F-65A5-408D-B8C8-9A5662EB5229}"/>
    <cellStyle name="60 % - Akzent1" xfId="37278" hidden="1" xr:uid="{77FE3727-9A11-4211-93DE-82AFA5F3B677}"/>
    <cellStyle name="60 % - Akzent1" xfId="38077" hidden="1" xr:uid="{64E7C0EA-A8B7-4308-B4BB-B5DC097EA3AF}"/>
    <cellStyle name="60 % - Akzent1" xfId="37368" hidden="1" xr:uid="{FD640C4E-C76B-4DDC-A9AA-62DE9E7C073F}"/>
    <cellStyle name="60 % - Akzent1" xfId="38019" hidden="1" xr:uid="{360986BB-27C1-4C8B-9ACC-99606E59DC0F}"/>
    <cellStyle name="60 % - Akzent1" xfId="38984" hidden="1" xr:uid="{EE735772-4AD4-4ABB-B1DF-333A233E66CF}"/>
    <cellStyle name="60 % - Akzent1" xfId="39378" hidden="1" xr:uid="{CEDB0B67-78C6-41ED-9AAD-CC05C39A8E21}"/>
    <cellStyle name="60 % - Akzent1" xfId="39941" hidden="1" xr:uid="{C5BE8618-FDA3-424E-A918-C68AC938ABDB}"/>
    <cellStyle name="60 % - Akzent1" xfId="39198" hidden="1" xr:uid="{88266FDD-D1F4-4C54-AB3D-EFA560D60411}"/>
    <cellStyle name="60 % - Akzent1" xfId="40134" hidden="1" xr:uid="{D2176689-C8DA-4CF7-B2F0-C323F1B50992}"/>
    <cellStyle name="60 % - Akzent1" xfId="39015" hidden="1" xr:uid="{FF1416AE-42DA-4E7B-B16D-1BAAFF09B986}"/>
    <cellStyle name="60 % - Akzent1" xfId="39797" hidden="1" xr:uid="{EA81326E-63B6-43CC-918E-C5472410D4F4}"/>
    <cellStyle name="60 % - Akzent1" xfId="41123" hidden="1" xr:uid="{4AC9218D-976B-4B2C-8511-2038C6D495E4}"/>
    <cellStyle name="60 % - Akzent1" xfId="40128" hidden="1" xr:uid="{E89942E6-2F90-4240-A8DE-DD32601DEBCF}"/>
    <cellStyle name="60 % - Akzent1" xfId="41238" hidden="1" xr:uid="{B176E78D-9C16-477A-9FF0-9057A92EA0FC}"/>
    <cellStyle name="60 % - Akzent1" xfId="41134" hidden="1" xr:uid="{8872FA08-287B-43B6-858B-C7B0AE9BD139}"/>
    <cellStyle name="60 % - Akzent1" xfId="41106" hidden="1" xr:uid="{2DFB67A1-37C7-467B-8E5D-0E12357BE26E}"/>
    <cellStyle name="60 % - Akzent1" xfId="39550" hidden="1" xr:uid="{B59B32D1-1AE1-4329-B7B4-43DF9650AD00}"/>
    <cellStyle name="60 % - Akzent1" xfId="41415" hidden="1" xr:uid="{374F4F16-D89A-4589-9A12-AE9DD8A3671B}"/>
    <cellStyle name="60 % - Akzent1" xfId="41832" hidden="1" xr:uid="{7938745F-1B14-4792-B0FC-56FD249F739C}"/>
    <cellStyle name="60 % - Akzent1" xfId="42421" hidden="1" xr:uid="{FAE751CC-B21A-4CBB-941E-7CB7E6D7C28B}"/>
    <cellStyle name="60 % - Akzent1" xfId="41640" hidden="1" xr:uid="{6BC6A321-080F-4DE2-B0DA-A2C7BB3AC4AD}"/>
    <cellStyle name="60 % - Akzent1" xfId="42613" hidden="1" xr:uid="{8D4FFCC0-7B6C-4047-A7F9-ABF14D927AEA}"/>
    <cellStyle name="60 % - Akzent1" xfId="41771" hidden="1" xr:uid="{C9FA0E02-D1BB-4CE6-A9A3-4DE0F6764732}"/>
    <cellStyle name="60 % - Akzent1" xfId="42915" hidden="1" xr:uid="{D2F0F226-3B6A-4289-9D88-900C5CA1B690}"/>
    <cellStyle name="60 % - Akzent1" xfId="42935" hidden="1" xr:uid="{4B4FC9D8-DF15-4FE8-B753-D9269BD36268}"/>
    <cellStyle name="60 % - Akzent1" xfId="43280" hidden="1" xr:uid="{467F6C7C-573D-457A-B941-A4707E550C24}"/>
    <cellStyle name="60 % - Akzent1" xfId="43233" hidden="1" xr:uid="{042DFC6D-B7C9-46E9-BB49-E7AB1D00204C}"/>
    <cellStyle name="60 % - Akzent1" xfId="43564" hidden="1" xr:uid="{D05ECE6B-D2F7-4072-AF13-A0CE3831EB69}"/>
    <cellStyle name="60 % - Akzent1" xfId="42596" hidden="1" xr:uid="{D0A81779-24F7-4898-A01D-D5DCE8278FA4}"/>
    <cellStyle name="60 % - Akzent1 2" xfId="417" xr:uid="{00000000-0005-0000-0000-0000E1020000}"/>
    <cellStyle name="60 % - Akzent1 3" xfId="286" xr:uid="{00000000-0005-0000-0000-0000E2020000}"/>
    <cellStyle name="60 % - Akzent1 4" xfId="8154" hidden="1" xr:uid="{73FA4CCF-4054-4DBF-9A9E-A59BF7FE0CEC}"/>
    <cellStyle name="60 % - Akzent1 4" xfId="30440" hidden="1" xr:uid="{9BB4BCA4-0D79-4C26-828F-962910AAC97A}"/>
    <cellStyle name="60 % - Akzent2" xfId="2679" hidden="1" xr:uid="{00000000-0005-0000-0000-0000EC020000}"/>
    <cellStyle name="60 % - Akzent2" xfId="3392" hidden="1" xr:uid="{00000000-0005-0000-0000-0000EB020000}"/>
    <cellStyle name="60 % - Akzent2" xfId="1204" hidden="1" xr:uid="{00000000-0005-0000-0000-0000E5020000}"/>
    <cellStyle name="60 % - Akzent2" xfId="1464" hidden="1" xr:uid="{00000000-0005-0000-0000-0000E6020000}"/>
    <cellStyle name="60 % - Akzent2" xfId="6019" hidden="1" xr:uid="{00000000-0005-0000-0000-0000FF020000}"/>
    <cellStyle name="60 % - Akzent2" xfId="87" hidden="1" xr:uid="{00000000-0005-0000-0000-0000E3020000}"/>
    <cellStyle name="60 % - Akzent2" xfId="957" hidden="1" xr:uid="{00000000-0005-0000-0000-0000E4020000}"/>
    <cellStyle name="60 % - Akzent2" xfId="2841" hidden="1" xr:uid="{00000000-0005-0000-0000-0000EA020000}"/>
    <cellStyle name="60 % - Akzent2" xfId="4976" hidden="1" xr:uid="{00000000-0005-0000-0000-0000F2020000}"/>
    <cellStyle name="60 % - Akzent2" xfId="4829" hidden="1" xr:uid="{00000000-0005-0000-0000-0000F1020000}"/>
    <cellStyle name="60 % - Akzent2" xfId="3748" hidden="1" xr:uid="{00000000-0005-0000-0000-0000ED020000}"/>
    <cellStyle name="60 % - Akzent2" xfId="5663" hidden="1" xr:uid="{00000000-0005-0000-0000-0000F5020000}"/>
    <cellStyle name="60 % - Akzent2" xfId="5461" hidden="1" xr:uid="{00000000-0005-0000-0000-0000F4020000}"/>
    <cellStyle name="60 % - Akzent2" xfId="4573" hidden="1" xr:uid="{00000000-0005-0000-0000-0000F0020000}"/>
    <cellStyle name="60 % - Akzent2" xfId="6469" hidden="1" xr:uid="{00000000-0005-0000-0000-0000F8020000}"/>
    <cellStyle name="60 % - Akzent2" xfId="6326" hidden="1" xr:uid="{00000000-0005-0000-0000-0000F7020000}"/>
    <cellStyle name="60 % - Akzent2" xfId="5410" hidden="1" xr:uid="{00000000-0005-0000-0000-0000F3020000}"/>
    <cellStyle name="60 % - Akzent2" xfId="2425" hidden="1" xr:uid="{00000000-0005-0000-0000-0000E9020000}"/>
    <cellStyle name="60 % - Akzent2" xfId="2179" hidden="1" xr:uid="{00000000-0005-0000-0000-0000E8020000}"/>
    <cellStyle name="60 % - Akzent2" xfId="6298" hidden="1" xr:uid="{00000000-0005-0000-0000-0000F6020000}"/>
    <cellStyle name="60 % - Akzent2" xfId="7203" hidden="1" xr:uid="{00000000-0005-0000-0000-000001030000}"/>
    <cellStyle name="60 % - Akzent2" xfId="7177" hidden="1" xr:uid="{00000000-0005-0000-0000-000000030000}"/>
    <cellStyle name="60 % - Akzent2" xfId="6487" hidden="1" xr:uid="{00000000-0005-0000-0000-0000F9020000}"/>
    <cellStyle name="60 % - Akzent2" xfId="4404" hidden="1" xr:uid="{00000000-0005-0000-0000-0000EF020000}"/>
    <cellStyle name="60 % - Akzent2" xfId="4224" hidden="1" xr:uid="{00000000-0005-0000-0000-0000EE020000}"/>
    <cellStyle name="60 % - Akzent2" xfId="6863" hidden="1" xr:uid="{00000000-0005-0000-0000-0000FC020000}"/>
    <cellStyle name="60 % - Akzent2" xfId="6871" hidden="1" xr:uid="{00000000-0005-0000-0000-0000FD020000}"/>
    <cellStyle name="60 % - Akzent2" xfId="6974" hidden="1" xr:uid="{00000000-0005-0000-0000-0000FE020000}"/>
    <cellStyle name="60 % - Akzent2" xfId="1730" hidden="1" xr:uid="{00000000-0005-0000-0000-0000E7020000}"/>
    <cellStyle name="60 % - Akzent2" xfId="6004" hidden="1" xr:uid="{00000000-0005-0000-0000-0000FA020000}"/>
    <cellStyle name="60 % - Akzent2" xfId="6655" hidden="1" xr:uid="{00000000-0005-0000-0000-0000FB020000}"/>
    <cellStyle name="60 % - Akzent2" xfId="7661" hidden="1" xr:uid="{34E53240-C639-4C06-A299-37E87D0B4DFC}"/>
    <cellStyle name="60 % - Akzent2" xfId="7732" hidden="1" xr:uid="{59BF631F-8864-4B09-8FC0-098F880F7023}"/>
    <cellStyle name="60 % - Akzent2" xfId="8136" hidden="1" xr:uid="{1D9257FD-5F18-4BF9-A201-0D1073160EAD}"/>
    <cellStyle name="60 % - Akzent2" xfId="8683" hidden="1" xr:uid="{D31742E6-CC9D-442C-B2F1-F45AF8C50EAD}"/>
    <cellStyle name="60 % - Akzent2" xfId="8967" hidden="1" xr:uid="{9F36DF93-227B-4378-B69B-5E6EE9B4FBFA}"/>
    <cellStyle name="60 % - Akzent2" xfId="9800" hidden="1" xr:uid="{954C60B5-2122-445B-BB8F-EB78C5A36FE5}"/>
    <cellStyle name="60 % - Akzent2" xfId="9909" hidden="1" xr:uid="{341C33BE-3179-48BC-846C-9715CDE6715F}"/>
    <cellStyle name="60 % - Akzent2" xfId="8932" hidden="1" xr:uid="{48606979-6D1F-4280-92F8-916A0BEB215A}"/>
    <cellStyle name="60 % - Akzent2" xfId="11841" hidden="1" xr:uid="{BD4159B4-8C7B-4763-BFDC-8911167476EF}"/>
    <cellStyle name="60 % - Akzent2" xfId="12127" hidden="1" xr:uid="{B0DC2CA2-A88A-4EDD-984C-96FC21AAD1C6}"/>
    <cellStyle name="60 % - Akzent2" xfId="12898" hidden="1" xr:uid="{74555480-FBA0-4156-94AD-EF17EF1EA6CE}"/>
    <cellStyle name="60 % - Akzent2" xfId="12863" hidden="1" xr:uid="{4AB7DF79-85B0-4B7A-8FA1-6BFFDD57313F}"/>
    <cellStyle name="60 % - Akzent2" xfId="12864" hidden="1" xr:uid="{F3799638-19F4-4180-8BB2-761992AA7551}"/>
    <cellStyle name="60 % - Akzent2" xfId="13357" hidden="1" xr:uid="{BF06972B-6AD5-40BF-89E2-6BF7C927CC10}"/>
    <cellStyle name="60 % - Akzent2" xfId="12808" hidden="1" xr:uid="{555C5CE5-6312-4033-8D9E-362B63E1D239}"/>
    <cellStyle name="60 % - Akzent2" xfId="12777" hidden="1" xr:uid="{AE184A1F-293D-42A9-ADB9-87ABC5D77FF9}"/>
    <cellStyle name="60 % - Akzent2" xfId="13794" hidden="1" xr:uid="{BB2917D6-7BE9-418D-BD7E-7BD77A4B630B}"/>
    <cellStyle name="60 % - Akzent2" xfId="13825" hidden="1" xr:uid="{A6F2D9B5-144B-473D-A4A8-1C711BA83C9B}"/>
    <cellStyle name="60 % - Akzent2" xfId="14115" hidden="1" xr:uid="{0F834F1B-8270-4822-8176-90911DF91C65}"/>
    <cellStyle name="60 % - Akzent2" xfId="14137" hidden="1" xr:uid="{52F0327B-67C0-4DCC-8414-A79EBA459E5D}"/>
    <cellStyle name="60 % - Akzent2" xfId="13922" hidden="1" xr:uid="{CB0BF18B-15C2-42D8-AD41-2C1779A3C06D}"/>
    <cellStyle name="60 % - Akzent2" xfId="12096" hidden="1" xr:uid="{5391A85F-BD56-4E35-B1F8-9CA2E71252D7}"/>
    <cellStyle name="60 % - Akzent2" xfId="14368" hidden="1" xr:uid="{833055B4-CA94-47B9-959D-DD3F31047E44}"/>
    <cellStyle name="60 % - Akzent2" xfId="14365" hidden="1" xr:uid="{CABDFB3D-37C1-4CBC-83E2-41D69AA14EA0}"/>
    <cellStyle name="60 % - Akzent2" xfId="14284" hidden="1" xr:uid="{15C92853-9A64-42E6-9A9A-B23C4A7EE526}"/>
    <cellStyle name="60 % - Akzent2" xfId="14773" hidden="1" xr:uid="{C4D607A7-C5D6-4AD2-979F-3269D7BAD7FA}"/>
    <cellStyle name="60 % - Akzent2" xfId="15082" hidden="1" xr:uid="{53E1AD93-3BB7-43C6-B63D-99DC24629DD1}"/>
    <cellStyle name="60 % - Akzent2" xfId="15101" hidden="1" xr:uid="{1CCA77BA-52F4-4AEA-8D35-F4BE225A166A}"/>
    <cellStyle name="60 % - Akzent2" xfId="15600" hidden="1" xr:uid="{B66A12C9-F59D-499A-AB1E-E73C89BE9B70}"/>
    <cellStyle name="60 % - Akzent2" xfId="15828" hidden="1" xr:uid="{8FF33DF2-B43B-4E00-8B12-CE392684CE84}"/>
    <cellStyle name="60 % - Akzent2" xfId="16190" hidden="1" xr:uid="{FC5F6E02-47D9-4F0E-8456-0B047EF5CBFA}"/>
    <cellStyle name="60 % - Akzent2" xfId="16278" hidden="1" xr:uid="{68A8347B-FD65-49E5-9F6C-6298D4FE1AE0}"/>
    <cellStyle name="60 % - Akzent2" xfId="16703" hidden="1" xr:uid="{53B104D0-E6CE-47FB-A90A-9B7467106397}"/>
    <cellStyle name="60 % - Akzent2" xfId="17010" hidden="1" xr:uid="{2E9C307F-BE28-4A4C-9653-121900054B74}"/>
    <cellStyle name="60 % - Akzent2" xfId="17502" hidden="1" xr:uid="{A49F5B00-8FD2-4AB1-BF92-B379785BF970}"/>
    <cellStyle name="60 % - Akzent2" xfId="17698" hidden="1" xr:uid="{67370786-7FA7-437B-85BA-133424164DA4}"/>
    <cellStyle name="60 % - Akzent2" xfId="17711" hidden="1" xr:uid="{F02FFC31-EA3A-4D7F-B082-1EC62997253F}"/>
    <cellStyle name="60 % - Akzent2" xfId="17663" hidden="1" xr:uid="{E0747324-6CFD-441D-82C3-A568AA46006D}"/>
    <cellStyle name="60 % - Akzent2" xfId="17759" hidden="1" xr:uid="{CF026A86-0787-4929-B829-C0C3EFFBB6D7}"/>
    <cellStyle name="60 % - Akzent2" xfId="18584" hidden="1" xr:uid="{D0817C03-DED2-45BB-90BD-6CF11C63CBA3}"/>
    <cellStyle name="60 % - Akzent2" xfId="18973" hidden="1" xr:uid="{A95D2EDB-E9B6-49D1-A4DF-E7BE839DFD09}"/>
    <cellStyle name="60 % - Akzent2" xfId="19504" hidden="1" xr:uid="{A9994FF7-10E6-4755-A9E8-E9A501B28A07}"/>
    <cellStyle name="60 % - Akzent2" xfId="19733" hidden="1" xr:uid="{41C78D1D-6080-4123-A995-5E584405F1F5}"/>
    <cellStyle name="60 % - Akzent2" xfId="19464" hidden="1" xr:uid="{534FDEE6-5B33-4AD0-81CE-7223972F0502}"/>
    <cellStyle name="60 % - Akzent2" xfId="19821" hidden="1" xr:uid="{6861CD85-CA6F-4A90-83BF-929B05BE2F2D}"/>
    <cellStyle name="60 % - Akzent2" xfId="20244" hidden="1" xr:uid="{AAF5FB64-8896-4EB6-87B7-F5468046B147}"/>
    <cellStyle name="60 % - Akzent2" xfId="20699" hidden="1" xr:uid="{B5150C7E-1738-4FED-9925-6F92C8045E16}"/>
    <cellStyle name="60 % - Akzent2" xfId="20866" hidden="1" xr:uid="{82B94908-6A75-4B5F-A0E0-FFAC9A5BEFF7}"/>
    <cellStyle name="60 % - Akzent2" xfId="20878" hidden="1" xr:uid="{BB091359-4284-40E3-9217-15233452428D}"/>
    <cellStyle name="60 % - Akzent2" xfId="20890" hidden="1" xr:uid="{BCEC7500-1FC5-4824-9901-3FF2E03BA8FF}"/>
    <cellStyle name="60 % - Akzent2" xfId="20798" hidden="1" xr:uid="{32E21184-E3F8-48B9-80BE-9C01E78D097E}"/>
    <cellStyle name="60 % - Akzent2" xfId="20686" hidden="1" xr:uid="{5ED895A1-819E-4037-AEB8-B18884557D13}"/>
    <cellStyle name="60 % - Akzent2" xfId="21017" hidden="1" xr:uid="{A99B57D2-3E68-4E87-AF9B-B625748A3FDE}"/>
    <cellStyle name="60 % - Akzent2" xfId="21429" hidden="1" xr:uid="{E1381F64-1945-40F4-B9A6-BAFCA319A549}"/>
    <cellStyle name="60 % - Akzent2" xfId="21979" hidden="1" xr:uid="{39889D6A-FEA5-42FD-BA3B-73266826716F}"/>
    <cellStyle name="60 % - Akzent2" xfId="22254" hidden="1" xr:uid="{FC3DF785-2C04-4486-B944-76A2D2EC9F9F}"/>
    <cellStyle name="60 % - Akzent2" xfId="22277" hidden="1" xr:uid="{0AF16A4F-4722-4F21-9475-A2CC82E758D5}"/>
    <cellStyle name="60 % - Akzent2" xfId="22202" hidden="1" xr:uid="{363A49A6-AA14-4069-B654-F17E963AC5F5}"/>
    <cellStyle name="60 % - Akzent2" xfId="22537" hidden="1" xr:uid="{A7AD7108-43B0-4447-ADCB-4AAE2A0C97F7}"/>
    <cellStyle name="60 % - Akzent2" xfId="22414" hidden="1" xr:uid="{73ADF554-B9C2-4DD5-B981-C829957D22DA}"/>
    <cellStyle name="60 % - Akzent2" xfId="22848" hidden="1" xr:uid="{C7A9CEF8-E47C-4FC8-A4BF-125CEFACB82C}"/>
    <cellStyle name="60 % - Akzent2" xfId="22923" hidden="1" xr:uid="{1528DADC-7B14-4277-9FA3-52E3F2FD6584}"/>
    <cellStyle name="60 % - Akzent2" xfId="23139" hidden="1" xr:uid="{C9D55D37-BA48-4B82-892B-86EE9C26CF06}"/>
    <cellStyle name="60 % - Akzent2" xfId="23105" hidden="1" xr:uid="{4E8DA27F-80DF-4EDF-B6AB-4C4875659279}"/>
    <cellStyle name="60 % - Akzent2" xfId="25045" hidden="1" xr:uid="{42E948D7-CAD9-4131-B5B3-19AF908059C1}"/>
    <cellStyle name="60 % - Akzent2" xfId="25757" hidden="1" xr:uid="{B0CD46CB-2243-43E2-8A6F-D00CB71E3543}"/>
    <cellStyle name="60 % - Akzent2" xfId="23641" hidden="1" xr:uid="{F4F4ED3A-A934-49B6-A65A-8B84EE9819DA}"/>
    <cellStyle name="60 % - Akzent2" xfId="23852" hidden="1" xr:uid="{EFD93F3D-A6DD-4DE1-AC9E-822A5FB453E1}"/>
    <cellStyle name="60 % - Akzent2" xfId="28316" hidden="1" xr:uid="{DDA2E06F-EE23-4316-BCE6-9D7D8A9F36CC}"/>
    <cellStyle name="60 % - Akzent2" xfId="23339" hidden="1" xr:uid="{31A23EF8-B3E0-402C-BCEC-8EC7FADA15A4}"/>
    <cellStyle name="60 % - Akzent2" xfId="23394" hidden="1" xr:uid="{27B3D1E8-E158-41E5-83FC-97182071413B}"/>
    <cellStyle name="60 % - Akzent2" xfId="25207" hidden="1" xr:uid="{74BC6175-2637-4388-8E17-63667C7D2D44}"/>
    <cellStyle name="60 % - Akzent2" xfId="27329" hidden="1" xr:uid="{3DB9A1FC-FF9A-409E-95A8-7408170EC6E6}"/>
    <cellStyle name="60 % - Akzent2" xfId="27182" hidden="1" xr:uid="{4EB40963-6B96-4252-A5EF-9FF76264BFB5}"/>
    <cellStyle name="60 % - Akzent2" xfId="26111" hidden="1" xr:uid="{243E9C05-464A-44FE-AD06-4571443F120E}"/>
    <cellStyle name="60 % - Akzent2" xfId="27996" hidden="1" xr:uid="{2C1A35BE-572C-4976-84CB-3E356D64AEE2}"/>
    <cellStyle name="60 % - Akzent2" xfId="27814" hidden="1" xr:uid="{EFC620B6-1623-4A66-A446-153A3DD4917C}"/>
    <cellStyle name="60 % - Akzent2" xfId="26926" hidden="1" xr:uid="{08257C94-370C-4739-B01C-ADFEAAD3DCF5}"/>
    <cellStyle name="60 % - Akzent2" xfId="28766" hidden="1" xr:uid="{EF67313E-4F2D-413F-9471-9C28E33C9887}"/>
    <cellStyle name="60 % - Akzent2" xfId="28623" hidden="1" xr:uid="{8CE72EA6-17F2-4011-B658-62BD9B023E29}"/>
    <cellStyle name="60 % - Akzent2" xfId="27763" hidden="1" xr:uid="{D2D5F57B-7CEC-43D8-AC17-F7CF1DC9BFE0}"/>
    <cellStyle name="60 % - Akzent2" xfId="24792" hidden="1" xr:uid="{7A992AB2-EF38-46C4-BA3D-89B614545103}"/>
    <cellStyle name="60 % - Akzent2" xfId="24558" hidden="1" xr:uid="{A610FAE8-A267-4673-B1B0-27F0B22DD2DE}"/>
    <cellStyle name="60 % - Akzent2" xfId="28595" hidden="1" xr:uid="{7AABF924-C04B-43D4-A837-24EFD716E850}"/>
    <cellStyle name="60 % - Akzent2" xfId="29500" hidden="1" xr:uid="{38FBCC31-7E62-4EB7-8EE0-D92706B3B245}"/>
    <cellStyle name="60 % - Akzent2" xfId="29474" hidden="1" xr:uid="{101FD47E-C93C-418A-88D1-067D9FB74B2D}"/>
    <cellStyle name="60 % - Akzent2" xfId="28784" hidden="1" xr:uid="{FBF4A433-C98B-4325-A3B4-A22886C0035B}"/>
    <cellStyle name="60 % - Akzent2" xfId="26758" hidden="1" xr:uid="{CC818190-3D27-4765-8AD3-163BBCE93DFA}"/>
    <cellStyle name="60 % - Akzent2" xfId="26582" hidden="1" xr:uid="{124891ED-82BC-4858-8A0D-D3A725A634E6}"/>
    <cellStyle name="60 % - Akzent2" xfId="29160" hidden="1" xr:uid="{D886D1C4-6F35-4D0F-87C1-08966B46D6BC}"/>
    <cellStyle name="60 % - Akzent2" xfId="29168" hidden="1" xr:uid="{E93C2D60-9BD9-4E84-88E3-36F784F32DB9}"/>
    <cellStyle name="60 % - Akzent2" xfId="29271" hidden="1" xr:uid="{930A7078-FBB6-43D9-BD6D-6A8E7A94866A}"/>
    <cellStyle name="60 % - Akzent2" xfId="24114" hidden="1" xr:uid="{DC78E3F8-4550-4C12-8E62-A2616B084CA3}"/>
    <cellStyle name="60 % - Akzent2" xfId="28304" hidden="1" xr:uid="{EEFC2FC9-1DCD-4E33-88B2-179C8CDC1701}"/>
    <cellStyle name="60 % - Akzent2" xfId="28952" hidden="1" xr:uid="{18929135-6B3C-4A6C-A911-4A32E11429A1}"/>
    <cellStyle name="60 % - Akzent2" xfId="29949" hidden="1" xr:uid="{A67CFD25-DF3C-46E4-9B80-BF63A9EC6ED4}"/>
    <cellStyle name="60 % - Akzent2" xfId="30018" hidden="1" xr:uid="{2CA1B24A-8B21-42FD-B4A0-C726C1F4B7D0}"/>
    <cellStyle name="60 % - Akzent2" xfId="30422" hidden="1" xr:uid="{5106D90E-F109-4E50-BADD-BF702CA43AC4}"/>
    <cellStyle name="60 % - Akzent2" xfId="30938" hidden="1" xr:uid="{6F28994C-DD6E-4B81-B5FB-B6159A0123E1}"/>
    <cellStyle name="60 % - Akzent2" xfId="31138" hidden="1" xr:uid="{6E4E89EA-7CDB-4EF7-8330-337B91F2A989}"/>
    <cellStyle name="60 % - Akzent2" xfId="31850" hidden="1" xr:uid="{F5E217A4-9193-4005-B6BD-93A0968BE629}"/>
    <cellStyle name="60 % - Akzent2" xfId="31938" hidden="1" xr:uid="{815AA1A2-C7B3-4F53-AFF9-C862F1B075ED}"/>
    <cellStyle name="60 % - Akzent2" xfId="31111" hidden="1" xr:uid="{0E279B59-26D4-49DC-82F2-42F6A97F1CD1}"/>
    <cellStyle name="60 % - Akzent2" xfId="32408" hidden="1" xr:uid="{D39B2711-A476-4F4F-9AFA-4A51EBF3936F}"/>
    <cellStyle name="60 % - Akzent2" xfId="32692" hidden="1" xr:uid="{C428581A-0AB8-416E-AAD0-561F0B628CBB}"/>
    <cellStyle name="60 % - Akzent2" xfId="33463" hidden="1" xr:uid="{26FC2439-56AD-44EA-AD35-F307E41FFFA5}"/>
    <cellStyle name="60 % - Akzent2" xfId="33428" hidden="1" xr:uid="{65A5327C-5844-4F2B-A776-0B4AB3185925}"/>
    <cellStyle name="60 % - Akzent2" xfId="33429" hidden="1" xr:uid="{85F26171-BC62-4AA2-B876-04D7EC0A067F}"/>
    <cellStyle name="60 % - Akzent2" xfId="33921" hidden="1" xr:uid="{C79AE6C4-BBE6-42CE-B259-2ED8BBB089A7}"/>
    <cellStyle name="60 % - Akzent2" xfId="33373" hidden="1" xr:uid="{31394E22-2947-4166-B6BB-36A17C4D72AE}"/>
    <cellStyle name="60 % - Akzent2" xfId="33342" hidden="1" xr:uid="{9CEF47A7-F100-4474-BF65-55A568EE9B4E}"/>
    <cellStyle name="60 % - Akzent2" xfId="34358" hidden="1" xr:uid="{7D483959-4823-452B-A8EC-05438AE2346C}"/>
    <cellStyle name="60 % - Akzent2" xfId="34389" hidden="1" xr:uid="{157A2FCE-FD81-473C-9BBD-3ACE68731F51}"/>
    <cellStyle name="60 % - Akzent2" xfId="34679" hidden="1" xr:uid="{98C1869E-85F3-4CAB-9857-BF85174BEF15}"/>
    <cellStyle name="60 % - Akzent2" xfId="34701" hidden="1" xr:uid="{0BBE2A14-DE19-4B83-B2DF-1B74F31254B6}"/>
    <cellStyle name="60 % - Akzent2" xfId="34486" hidden="1" xr:uid="{8D5B7F53-CC2A-4147-A9B7-0CD9311DC116}"/>
    <cellStyle name="60 % - Akzent2" xfId="32661" hidden="1" xr:uid="{0E271C01-EE3C-4B04-A2F1-2D562E13E036}"/>
    <cellStyle name="60 % - Akzent2" xfId="34931" hidden="1" xr:uid="{9AB547C5-5384-4F99-97CA-88618F28884E}"/>
    <cellStyle name="60 % - Akzent2" xfId="34928" hidden="1" xr:uid="{1046E532-1A63-45CB-A7CA-F63841C0B77A}"/>
    <cellStyle name="60 % - Akzent2" xfId="34847" hidden="1" xr:uid="{8F962B6B-157E-42A6-9BD0-FDE2B02C17F9}"/>
    <cellStyle name="60 % - Akzent2" xfId="35328" hidden="1" xr:uid="{1D480F8E-19F9-4816-997C-C3D97587BC09}"/>
    <cellStyle name="60 % - Akzent2" xfId="35630" hidden="1" xr:uid="{7DA69CD0-5663-4822-AFBC-D86B23C924AD}"/>
    <cellStyle name="60 % - Akzent2" xfId="35648" hidden="1" xr:uid="{78692F0F-B985-42D6-903B-794EAAC82AD0}"/>
    <cellStyle name="60 % - Akzent2" xfId="36098" hidden="1" xr:uid="{8CD41002-DBD1-4F4B-8A04-B62B1B094C0D}"/>
    <cellStyle name="60 % - Akzent2" xfId="36237" hidden="1" xr:uid="{3EC4F31F-0CCD-4E5D-91A8-77723EFA0823}"/>
    <cellStyle name="60 % - Akzent2" xfId="36598" hidden="1" xr:uid="{21E968EA-B3FB-4E29-8CDE-034BFF9D9EFE}"/>
    <cellStyle name="60 % - Akzent2" xfId="36684" hidden="1" xr:uid="{87075B6D-DEC9-48F8-9103-079DBE3AE71F}"/>
    <cellStyle name="60 % - Akzent2" xfId="37109" hidden="1" xr:uid="{5F960334-5F02-48D0-8BAE-671EDAA23018}"/>
    <cellStyle name="60 % - Akzent2" xfId="37414" hidden="1" xr:uid="{9F7E2DD3-AEE5-4AF4-A6D3-099824C6F848}"/>
    <cellStyle name="60 % - Akzent2" xfId="37906" hidden="1" xr:uid="{243F854E-4A22-44E1-A288-9AEF21F72507}"/>
    <cellStyle name="60 % - Akzent2" xfId="38102" hidden="1" xr:uid="{9076E2F7-C0C5-4A5F-A443-4F738536A30A}"/>
    <cellStyle name="60 % - Akzent2" xfId="38115" hidden="1" xr:uid="{6F2E3405-2D92-4727-9779-92DF84969F0D}"/>
    <cellStyle name="60 % - Akzent2" xfId="38067" hidden="1" xr:uid="{2F051DEC-4761-4731-A7F3-1E40BB9CFC35}"/>
    <cellStyle name="60 % - Akzent2" xfId="38163" hidden="1" xr:uid="{3862A1F1-512A-4FDD-9E9A-313FD707CD63}"/>
    <cellStyle name="60 % - Akzent2" xfId="38988" hidden="1" xr:uid="{284478B7-9CD6-4662-A732-FAB65B16AC83}"/>
    <cellStyle name="60 % - Akzent2" xfId="39375" hidden="1" xr:uid="{6EF5DEF8-C4FB-4EED-AA65-F7A092E76C99}"/>
    <cellStyle name="60 % - Akzent2" xfId="39906" hidden="1" xr:uid="{4C8D9606-46E0-4853-BA68-B42D92C7482F}"/>
    <cellStyle name="60 % - Akzent2" xfId="40135" hidden="1" xr:uid="{A7608F1D-C1A2-4FDB-B684-3B925550B623}"/>
    <cellStyle name="60 % - Akzent2" xfId="39866" hidden="1" xr:uid="{8DF75A83-5D22-41E2-9343-15473C79E4A2}"/>
    <cellStyle name="60 % - Akzent2" xfId="40223" hidden="1" xr:uid="{96543FCD-8B39-4495-8357-F2FE45078107}"/>
    <cellStyle name="60 % - Akzent2" xfId="40646" hidden="1" xr:uid="{97AA5E50-F223-4AB6-B9C0-D69011F77DE0}"/>
    <cellStyle name="60 % - Akzent2" xfId="41101" hidden="1" xr:uid="{404201EC-6A6D-48D3-A929-08451668C54E}"/>
    <cellStyle name="60 % - Akzent2" xfId="41268" hidden="1" xr:uid="{305902E4-8DA8-4E32-A4CA-A18F8EF33C1D}"/>
    <cellStyle name="60 % - Akzent2" xfId="41280" hidden="1" xr:uid="{C5CDD603-1D0D-428A-807B-EF5ED60BCC77}"/>
    <cellStyle name="60 % - Akzent2" xfId="41292" hidden="1" xr:uid="{B33695FC-1BBA-4E2F-928E-4296389AC330}"/>
    <cellStyle name="60 % - Akzent2" xfId="41200" hidden="1" xr:uid="{04EFA1AD-54AD-4C15-904B-A369FCBE50DC}"/>
    <cellStyle name="60 % - Akzent2" xfId="41088" hidden="1" xr:uid="{8F0CB533-1474-4E02-B3CD-0A56558635C2}"/>
    <cellStyle name="60 % - Akzent2" xfId="41419" hidden="1" xr:uid="{8B27391A-CB19-4A33-B620-6A3A9F304D45}"/>
    <cellStyle name="60 % - Akzent2" xfId="41829" hidden="1" xr:uid="{A93D3A46-BCB4-4F1E-B432-2E548379F1D1}"/>
    <cellStyle name="60 % - Akzent2" xfId="42379" hidden="1" xr:uid="{AA91C056-8759-41E6-AFD2-DC353F50261F}"/>
    <cellStyle name="60 % - Akzent2" xfId="42654" hidden="1" xr:uid="{21B52B12-3709-4C93-BA97-E2DED5F29DCB}"/>
    <cellStyle name="60 % - Akzent2" xfId="42677" hidden="1" xr:uid="{7A0894D9-7AF8-488C-A505-EBD7EA474255}"/>
    <cellStyle name="60 % - Akzent2" xfId="42602" hidden="1" xr:uid="{3D49D359-C7BA-4771-86AF-DFBEA5DB9A5F}"/>
    <cellStyle name="60 % - Akzent2" xfId="42937" hidden="1" xr:uid="{D0CAA5B4-46F3-455E-B886-B2856050759B}"/>
    <cellStyle name="60 % - Akzent2" xfId="42814" hidden="1" xr:uid="{758C65D3-E707-4D6E-88E3-7E58C1A6D4C5}"/>
    <cellStyle name="60 % - Akzent2" xfId="43248" hidden="1" xr:uid="{2DC89301-6B11-44DE-A8C5-84AA18DC6E97}"/>
    <cellStyle name="60 % - Akzent2" xfId="43323" hidden="1" xr:uid="{5232A001-5993-40A2-846A-D0DF3F4A86BA}"/>
    <cellStyle name="60 % - Akzent2" xfId="43539" hidden="1" xr:uid="{10264F1F-31CB-4BB8-9A89-5081E016936E}"/>
    <cellStyle name="60 % - Akzent2" xfId="43505" hidden="1" xr:uid="{B327A9BF-E54F-4FE3-8627-4A53CF61DFBF}"/>
    <cellStyle name="60 % - Akzent2 2" xfId="418" xr:uid="{00000000-0005-0000-0000-000002030000}"/>
    <cellStyle name="60 % - Akzent2 3" xfId="287" xr:uid="{00000000-0005-0000-0000-000003030000}"/>
    <cellStyle name="60 % - Akzent2 4" xfId="8157" hidden="1" xr:uid="{07367B00-7668-4002-B41E-9B6559A01276}"/>
    <cellStyle name="60 % - Akzent2 4" xfId="30443" hidden="1" xr:uid="{F721FD48-2C10-4BF3-B68B-330EE396B377}"/>
    <cellStyle name="60 % - Akzent3" xfId="6450" hidden="1" xr:uid="{00000000-0005-0000-0000-000018030000}"/>
    <cellStyle name="60 % - Akzent3" xfId="5750" hidden="1" xr:uid="{00000000-0005-0000-0000-000020030000}"/>
    <cellStyle name="60 % - Akzent3" xfId="5667" hidden="1" xr:uid="{00000000-0005-0000-0000-000016030000}"/>
    <cellStyle name="60 % - Akzent3" xfId="6153" hidden="1" xr:uid="{00000000-0005-0000-0000-00001D030000}"/>
    <cellStyle name="60 % - Akzent3" xfId="3651" hidden="1" xr:uid="{00000000-0005-0000-0000-00000C030000}"/>
    <cellStyle name="60 % - Akzent3" xfId="3327" hidden="1" xr:uid="{00000000-0005-0000-0000-00000E030000}"/>
    <cellStyle name="60 % - Akzent3" xfId="5549" hidden="1" xr:uid="{00000000-0005-0000-0000-000014030000}"/>
    <cellStyle name="60 % - Akzent3" xfId="1340" hidden="1" xr:uid="{00000000-0005-0000-0000-000006030000}"/>
    <cellStyle name="60 % - Akzent3" xfId="3558" hidden="1" xr:uid="{00000000-0005-0000-0000-00000D030000}"/>
    <cellStyle name="60 % - Akzent3" xfId="90" hidden="1" xr:uid="{00000000-0005-0000-0000-000004030000}"/>
    <cellStyle name="60 % - Akzent3" xfId="6482" hidden="1" xr:uid="{00000000-0005-0000-0000-00001E030000}"/>
    <cellStyle name="60 % - Akzent3" xfId="4326" hidden="1" xr:uid="{00000000-0005-0000-0000-000010030000}"/>
    <cellStyle name="60 % - Akzent3" xfId="7134" hidden="1" xr:uid="{00000000-0005-0000-0000-00001F030000}"/>
    <cellStyle name="60 % - Akzent3" xfId="4687" hidden="1" xr:uid="{00000000-0005-0000-0000-000012030000}"/>
    <cellStyle name="60 % - Akzent3" xfId="6708" hidden="1" xr:uid="{00000000-0005-0000-0000-00001C030000}"/>
    <cellStyle name="60 % - Akzent3" xfId="1727" hidden="1" xr:uid="{00000000-0005-0000-0000-000008030000}"/>
    <cellStyle name="60 % - Akzent3" xfId="4592" hidden="1" xr:uid="{00000000-0005-0000-0000-000015030000}"/>
    <cellStyle name="60 % - Akzent3" xfId="2319" hidden="1" xr:uid="{00000000-0005-0000-0000-000009030000}"/>
    <cellStyle name="60 % - Akzent3" xfId="6323" hidden="1" xr:uid="{00000000-0005-0000-0000-000017030000}"/>
    <cellStyle name="60 % - Akzent3" xfId="4451" hidden="1" xr:uid="{00000000-0005-0000-0000-00000F030000}"/>
    <cellStyle name="60 % - Akzent3" xfId="7191" hidden="1" xr:uid="{00000000-0005-0000-0000-000021030000}"/>
    <cellStyle name="60 % - Akzent3" xfId="6063" hidden="1" xr:uid="{00000000-0005-0000-0000-00001A030000}"/>
    <cellStyle name="60 % - Akzent3" xfId="7206" hidden="1" xr:uid="{00000000-0005-0000-0000-000022030000}"/>
    <cellStyle name="60 % - Akzent3" xfId="2429" hidden="1" xr:uid="{00000000-0005-0000-0000-00000A030000}"/>
    <cellStyle name="60 % - Akzent3" xfId="2837" hidden="1" xr:uid="{00000000-0005-0000-0000-00000B030000}"/>
    <cellStyle name="60 % - Akzent3" xfId="960" hidden="1" xr:uid="{00000000-0005-0000-0000-000005030000}"/>
    <cellStyle name="60 % - Akzent3" xfId="6212" hidden="1" xr:uid="{00000000-0005-0000-0000-000019030000}"/>
    <cellStyle name="60 % - Akzent3" xfId="6101" hidden="1" xr:uid="{00000000-0005-0000-0000-00001B030000}"/>
    <cellStyle name="60 % - Akzent3" xfId="1467" hidden="1" xr:uid="{00000000-0005-0000-0000-000007030000}"/>
    <cellStyle name="60 % - Akzent3" xfId="4723" hidden="1" xr:uid="{00000000-0005-0000-0000-000011030000}"/>
    <cellStyle name="60 % - Akzent3" xfId="4987" hidden="1" xr:uid="{00000000-0005-0000-0000-000013030000}"/>
    <cellStyle name="60 % - Akzent3" xfId="7664" hidden="1" xr:uid="{C9F1266B-C6CC-429F-BEC7-EEB70FBF19AD}"/>
    <cellStyle name="60 % - Akzent3" xfId="7750" hidden="1" xr:uid="{8DE87C87-8AB0-4406-AA31-C7EAF99306FB}"/>
    <cellStyle name="60 % - Akzent3" xfId="8135" hidden="1" xr:uid="{C3C9A6F3-55A4-4A91-AD90-CB15B8F463B9}"/>
    <cellStyle name="60 % - Akzent3" xfId="8687" hidden="1" xr:uid="{852622EA-63C9-43F7-A56A-A6E074D69D9D}"/>
    <cellStyle name="60 % - Akzent3" xfId="8943" hidden="1" xr:uid="{CF205EFB-6275-45F3-A9AC-CA4B06E05D53}"/>
    <cellStyle name="60 % - Akzent3" xfId="9678" hidden="1" xr:uid="{BD1FCCB4-5868-4C45-9DF8-BE8949FBC404}"/>
    <cellStyle name="60 % - Akzent3" xfId="8947" hidden="1" xr:uid="{99927B03-7BFF-490C-A1B1-B666CB530CA6}"/>
    <cellStyle name="60 % - Akzent3" xfId="10340" hidden="1" xr:uid="{124B38BB-23C6-432B-8533-46A112CFAFF1}"/>
    <cellStyle name="60 % - Akzent3" xfId="11845" hidden="1" xr:uid="{3AD596C7-DCD3-47E8-9982-A8004C133ABB}"/>
    <cellStyle name="60 % - Akzent3" xfId="12282" hidden="1" xr:uid="{EE082EB6-E6BD-46DD-9A19-8DE5802AC6FF}"/>
    <cellStyle name="60 % - Akzent3" xfId="12885" hidden="1" xr:uid="{93BCC0DA-14A1-4F90-9DCA-25407BC84534}"/>
    <cellStyle name="60 % - Akzent3" xfId="12247" hidden="1" xr:uid="{E80612A3-10BC-40DD-AB4A-AB014FEF729D}"/>
    <cellStyle name="60 % - Akzent3" xfId="12097" hidden="1" xr:uid="{5A259760-75FD-437A-8C28-9FE006633875}"/>
    <cellStyle name="60 % - Akzent3" xfId="13346" hidden="1" xr:uid="{1C30F907-C3E3-4A46-8D11-53DBEFED94B8}"/>
    <cellStyle name="60 % - Akzent3" xfId="11797" hidden="1" xr:uid="{9543275A-130E-480D-BB6F-B23D878F07FC}"/>
    <cellStyle name="60 % - Akzent3" xfId="13362" hidden="1" xr:uid="{59096839-0CE9-44A7-9F9D-BA37F4C942B2}"/>
    <cellStyle name="60 % - Akzent3" xfId="14063" hidden="1" xr:uid="{12FC5D6E-6A78-48CA-AFB1-8AF2317EF504}"/>
    <cellStyle name="60 % - Akzent3" xfId="13314" hidden="1" xr:uid="{7096AE20-2452-414E-9126-42C1724D7E01}"/>
    <cellStyle name="60 % - Akzent3" xfId="13340" hidden="1" xr:uid="{EC6622DC-512E-4D5B-9807-E14B819D62BA}"/>
    <cellStyle name="60 % - Akzent3" xfId="14090" hidden="1" xr:uid="{5D41413E-AD24-4265-B3AE-D225B9BBDD3E}"/>
    <cellStyle name="60 % - Akzent3" xfId="14013" hidden="1" xr:uid="{3AFD5705-FD01-46F2-8274-686951D7AAF5}"/>
    <cellStyle name="60 % - Akzent3" xfId="14349" hidden="1" xr:uid="{223B6276-81B3-4FBD-943B-1562548A6BF4}"/>
    <cellStyle name="60 % - Akzent3" xfId="12189" hidden="1" xr:uid="{31928657-B6B7-46F4-B1CE-5BCE91E7AEC3}"/>
    <cellStyle name="60 % - Akzent3" xfId="13283" hidden="1" xr:uid="{9AB66126-CE02-4259-84B6-EC979ABCDB72}"/>
    <cellStyle name="60 % - Akzent3" xfId="14760" hidden="1" xr:uid="{142AAF8C-DEC9-4539-A45E-40C946DAEE78}"/>
    <cellStyle name="60 % - Akzent3" xfId="14798" hidden="1" xr:uid="{388CC66E-E908-44E1-BEC1-68CD032181EC}"/>
    <cellStyle name="60 % - Akzent3" xfId="15256" hidden="1" xr:uid="{39CFE88F-D48A-4ECF-BD0A-90E25966B28E}"/>
    <cellStyle name="60 % - Akzent3" xfId="14310" hidden="1" xr:uid="{3EC6157C-66D9-4366-A27D-7389D8F6C458}"/>
    <cellStyle name="60 % - Akzent3" xfId="14646" hidden="1" xr:uid="{8A82EA9F-9761-41AA-B154-A123FBA1C86B}"/>
    <cellStyle name="60 % - Akzent3" xfId="15759" hidden="1" xr:uid="{CE2936DE-A4E2-4825-8A65-68133BFB15B7}"/>
    <cellStyle name="60 % - Akzent3" xfId="16193" hidden="1" xr:uid="{05FD4B43-5F23-4AC6-8B32-F439FF0606B2}"/>
    <cellStyle name="60 % - Akzent3" xfId="16275" hidden="1" xr:uid="{A71F7847-55D0-4B51-85B2-1C466BC7C794}"/>
    <cellStyle name="60 % - Akzent3" xfId="16707" hidden="1" xr:uid="{C39B1CD5-F02C-4869-AC08-6CA187DCFB0F}"/>
    <cellStyle name="60 % - Akzent3" xfId="17006" hidden="1" xr:uid="{0A9DC3B9-CFAF-4990-A82D-FD26A45A4D9F}"/>
    <cellStyle name="60 % - Akzent3" xfId="17687" hidden="1" xr:uid="{6FE57B81-2D35-4F72-B196-9D523B23024D}"/>
    <cellStyle name="60 % - Akzent3" xfId="16732" hidden="1" xr:uid="{C43FF000-D86F-4939-967F-CA64A5ADFBDB}"/>
    <cellStyle name="60 % - Akzent3" xfId="16980" hidden="1" xr:uid="{DF884D31-23CF-43BC-AD78-794C63883950}"/>
    <cellStyle name="60 % - Akzent3" xfId="17651" hidden="1" xr:uid="{E13B4342-9FDC-41C7-A18B-187EB29A6A90}"/>
    <cellStyle name="60 % - Akzent3" xfId="17770" hidden="1" xr:uid="{4AC804DB-F74A-4DA6-8BF4-C8615C340A99}"/>
    <cellStyle name="60 % - Akzent3" xfId="18588" hidden="1" xr:uid="{ED31B4BF-3858-4819-956B-1A1E4C089196}"/>
    <cellStyle name="60 % - Akzent3" xfId="18969" hidden="1" xr:uid="{BB40323A-B137-4E7D-837C-BBCBBEBB7642}"/>
    <cellStyle name="60 % - Akzent3" xfId="19714" hidden="1" xr:uid="{6C8B87B6-CEDA-47C7-B425-28C0633134FC}"/>
    <cellStyle name="60 % - Akzent3" xfId="18617" hidden="1" xr:uid="{E7AB1259-8773-40B7-8024-8962164BAD72}"/>
    <cellStyle name="60 % - Akzent3" xfId="19670" hidden="1" xr:uid="{E775BEC9-B711-4829-91D7-5B72CA0E0B7B}"/>
    <cellStyle name="60 % - Akzent3" xfId="19819" hidden="1" xr:uid="{77B0B072-A884-4856-BAE6-9609404B5D7C}"/>
    <cellStyle name="60 % - Akzent3" xfId="19687" hidden="1" xr:uid="{D3A199ED-B4FC-4817-AFFB-175BDFEA013B}"/>
    <cellStyle name="60 % - Akzent3" xfId="20852" hidden="1" xr:uid="{1231B745-9836-4458-AD25-590C139B7B9C}"/>
    <cellStyle name="60 % - Akzent3" xfId="19802" hidden="1" xr:uid="{41EED1B3-35B8-4C6E-9502-584F197380EE}"/>
    <cellStyle name="60 % - Akzent3" xfId="19440" hidden="1" xr:uid="{4D3FFF83-1987-4A4F-AFAB-50122D6A2A7E}"/>
    <cellStyle name="60 % - Akzent3" xfId="20870" hidden="1" xr:uid="{D7C000EC-624B-485E-AE1E-577E748A22CC}"/>
    <cellStyle name="60 % - Akzent3" xfId="19630" hidden="1" xr:uid="{7FBD85F7-3BDE-4D09-9826-9CDAF22A6B4A}"/>
    <cellStyle name="60 % - Akzent3" xfId="20727" hidden="1" xr:uid="{19E78618-BFC4-4848-A61F-48FAAD1A2671}"/>
    <cellStyle name="60 % - Akzent3" xfId="21021" hidden="1" xr:uid="{569F00AC-7E1E-4443-8B6C-E11687790DFC}"/>
    <cellStyle name="60 % - Akzent3" xfId="21425" hidden="1" xr:uid="{74FF8770-154D-465F-9858-AD46966FF604}"/>
    <cellStyle name="60 % - Akzent3" xfId="22233" hidden="1" xr:uid="{3ACDDE26-BCC1-4D6B-821D-10A9A45F1315}"/>
    <cellStyle name="60 % - Akzent3" xfId="21052" hidden="1" xr:uid="{E87A7E01-AF23-4106-A8D2-999E19B742E8}"/>
    <cellStyle name="60 % - Akzent3" xfId="21390" hidden="1" xr:uid="{DE15068F-DC66-49D5-834F-056A9F22F5E6}"/>
    <cellStyle name="60 % - Akzent3" xfId="22185" hidden="1" xr:uid="{2D4C1888-0921-4E48-8A40-9182120738AF}"/>
    <cellStyle name="60 % - Akzent3" xfId="22483" hidden="1" xr:uid="{1B309C27-F102-416A-806D-0B7D209164D3}"/>
    <cellStyle name="60 % - Akzent3" xfId="22489" hidden="1" xr:uid="{BCBE71CC-2306-47B9-9082-A9FAD2BB1015}"/>
    <cellStyle name="60 % - Akzent3" xfId="23052" hidden="1" xr:uid="{69D75B6A-E90C-40E0-8F25-BBAD865CC4F8}"/>
    <cellStyle name="60 % - Akzent3" xfId="22158" hidden="1" xr:uid="{3C029607-DD84-42D6-BC66-3B1FD81418A5}"/>
    <cellStyle name="60 % - Akzent3" xfId="23280" hidden="1" xr:uid="{84DDAEA7-76AB-43EA-8D37-30C9F4A480A8}"/>
    <cellStyle name="60 % - Akzent3" xfId="22514" hidden="1" xr:uid="{79CB226D-3771-444F-B6FB-A69D9B9AE577}"/>
    <cellStyle name="60 % - Akzent3" xfId="28747" hidden="1" xr:uid="{6E1C0EB2-5262-4B83-9972-E2322737BDF0}"/>
    <cellStyle name="60 % - Akzent3" xfId="28068" hidden="1" xr:uid="{4BF59A85-4EC1-4A32-A579-8173EF89046E}"/>
    <cellStyle name="60 % - Akzent3" xfId="28000" hidden="1" xr:uid="{D48824EC-5D18-4E1E-B21C-9A4A45D1EB95}"/>
    <cellStyle name="60 % - Akzent3" xfId="28450" hidden="1" xr:uid="{C81B3E43-D65E-4709-8C03-E2DCA526F6BA}"/>
    <cellStyle name="60 % - Akzent3" xfId="26014" hidden="1" xr:uid="{936D3D5A-1217-444B-AB4E-C72FF0BECD25}"/>
    <cellStyle name="60 % - Akzent3" xfId="25693" hidden="1" xr:uid="{39AC71A2-3C93-40F8-9E6E-DAD66854DC8D}"/>
    <cellStyle name="60 % - Akzent3" xfId="27902" hidden="1" xr:uid="{5B1AE38C-FC40-43A3-9E6E-777A2FC6CFB9}"/>
    <cellStyle name="60 % - Akzent3" xfId="23777" hidden="1" xr:uid="{ABA909E8-B588-4DF3-BACB-09E05536DA71}"/>
    <cellStyle name="60 % - Akzent3" xfId="25923" hidden="1" xr:uid="{3FC950F0-6489-41C5-8B3A-55B9E700F4DC}"/>
    <cellStyle name="60 % - Akzent3" xfId="23342" hidden="1" xr:uid="{2D08BE2E-4F28-4479-813E-FEC1B84A6E79}"/>
    <cellStyle name="60 % - Akzent3" xfId="28779" hidden="1" xr:uid="{FD6DB90B-034F-4954-8A54-3362623A899B}"/>
    <cellStyle name="60 % - Akzent3" xfId="26682" hidden="1" xr:uid="{DE36021A-B49D-42D1-8FBD-6B08DC235E98}"/>
    <cellStyle name="60 % - Akzent3" xfId="29431" hidden="1" xr:uid="{771834D4-162B-425E-B6A5-3204BE9C526E}"/>
    <cellStyle name="60 % - Akzent3" xfId="27040" hidden="1" xr:uid="{83DD73FE-FE49-4EC0-A04E-724316EB3C5B}"/>
    <cellStyle name="60 % - Akzent3" xfId="29005" hidden="1" xr:uid="{5CAF3550-5039-4009-AFD9-64FE9D644B5E}"/>
    <cellStyle name="60 % - Akzent3" xfId="24111" hidden="1" xr:uid="{785479CC-44C2-40F6-8A6D-0375DEEC80ED}"/>
    <cellStyle name="60 % - Akzent3" xfId="26945" hidden="1" xr:uid="{1D46E94D-3479-4893-8837-E0781A201E83}"/>
    <cellStyle name="60 % - Akzent3" xfId="24694" hidden="1" xr:uid="{D883E5FF-B05B-4162-83D6-CBF137C60F63}"/>
    <cellStyle name="60 % - Akzent3" xfId="28620" hidden="1" xr:uid="{484D5025-DB73-4F0F-9F2E-BAC3686314DB}"/>
    <cellStyle name="60 % - Akzent3" xfId="26804" hidden="1" xr:uid="{B6C065A5-55B2-4790-AFEB-9A12ADF7BCB1}"/>
    <cellStyle name="60 % - Akzent3" xfId="29488" hidden="1" xr:uid="{C4FA6F09-C2BA-49B5-BD20-30BB8C488AB2}"/>
    <cellStyle name="60 % - Akzent3" xfId="28360" hidden="1" xr:uid="{D567B42A-A60A-4570-B0D7-5622BAB4DF61}"/>
    <cellStyle name="60 % - Akzent3" xfId="29503" hidden="1" xr:uid="{E8643436-B699-4937-9A9A-7078D89945C5}"/>
    <cellStyle name="60 % - Akzent3" xfId="24796" hidden="1" xr:uid="{90391215-689E-4EC0-89DA-59C764A3E030}"/>
    <cellStyle name="60 % - Akzent3" xfId="25203" hidden="1" xr:uid="{C11E9162-EFBE-4BE3-9442-8AA582235A0A}"/>
    <cellStyle name="60 % - Akzent3" xfId="23397" hidden="1" xr:uid="{89F649DE-458E-4C1C-BB8E-B31C9CDFE468}"/>
    <cellStyle name="60 % - Akzent3" xfId="28509" hidden="1" xr:uid="{8E9D41CB-7E8E-4292-A882-D39B5406DAB1}"/>
    <cellStyle name="60 % - Akzent3" xfId="28398" hidden="1" xr:uid="{939F9EB7-AF7C-4728-B2C9-322A921DA593}"/>
    <cellStyle name="60 % - Akzent3" xfId="23855" hidden="1" xr:uid="{21811D59-6EE0-452F-98B9-0EC9A95D794C}"/>
    <cellStyle name="60 % - Akzent3" xfId="27076" hidden="1" xr:uid="{1422E42E-F898-41F5-9AFF-6C3B620195A2}"/>
    <cellStyle name="60 % - Akzent3" xfId="27340" hidden="1" xr:uid="{DE340147-2A62-4D43-93D8-7D2681D0C769}"/>
    <cellStyle name="60 % - Akzent3" xfId="29952" hidden="1" xr:uid="{7910D9CF-B844-4681-936B-B7CE3D0D1966}"/>
    <cellStyle name="60 % - Akzent3" xfId="30036" hidden="1" xr:uid="{B1092B68-6F71-48F7-8A4B-D50FFD4A7162}"/>
    <cellStyle name="60 % - Akzent3" xfId="30421" hidden="1" xr:uid="{C9E7F08F-0562-4EC6-BBF9-49C9B51203A1}"/>
    <cellStyle name="60 % - Akzent3" xfId="30942" hidden="1" xr:uid="{A90CCD98-C4FC-4F20-904A-2BD02EC6A80A}"/>
    <cellStyle name="60 % - Akzent3" xfId="31119" hidden="1" xr:uid="{BFBF4741-69E2-4A40-A031-06470FAF4007}"/>
    <cellStyle name="60 % - Akzent3" xfId="31757" hidden="1" xr:uid="{CB1CF939-9F22-476B-8F27-1E0234FA3353}"/>
    <cellStyle name="60 % - Akzent3" xfId="31122" hidden="1" xr:uid="{D3B893D5-BECB-496C-A60A-AA070A6739D1}"/>
    <cellStyle name="60 % - Akzent3" xfId="32155" hidden="1" xr:uid="{8802B0D5-42A6-4FCE-ABCF-3DFBCC432E9B}"/>
    <cellStyle name="60 % - Akzent3" xfId="32412" hidden="1" xr:uid="{0AADEB04-6514-492A-9F4F-BC717103847B}"/>
    <cellStyle name="60 % - Akzent3" xfId="32847" hidden="1" xr:uid="{A8B43E78-0FFE-49EF-9F80-EC4DA80DB722}"/>
    <cellStyle name="60 % - Akzent3" xfId="33450" hidden="1" xr:uid="{ECF517CA-D372-4D71-8A63-6DC9A04D566D}"/>
    <cellStyle name="60 % - Akzent3" xfId="32812" hidden="1" xr:uid="{FD8E4ADD-19A0-43DE-8F9E-386D56CE2539}"/>
    <cellStyle name="60 % - Akzent3" xfId="32662" hidden="1" xr:uid="{9D1D206F-6362-4924-8D78-7E0C0EAF3354}"/>
    <cellStyle name="60 % - Akzent3" xfId="33910" hidden="1" xr:uid="{88DCF0DC-0F7B-479C-A75D-2F16956DA492}"/>
    <cellStyle name="60 % - Akzent3" xfId="32364" hidden="1" xr:uid="{6A126F45-E119-4AF1-BF79-395ABAC15D0F}"/>
    <cellStyle name="60 % - Akzent3" xfId="33926" hidden="1" xr:uid="{34FDE1AE-05D5-4C49-A1C5-79813106286E}"/>
    <cellStyle name="60 % - Akzent3" xfId="34627" hidden="1" xr:uid="{7F2C0125-49B2-4C03-A22E-956E6BA7E127}"/>
    <cellStyle name="60 % - Akzent3" xfId="33878" hidden="1" xr:uid="{84E0FA57-8149-4CB2-BE0C-AF7ABCDD36F2}"/>
    <cellStyle name="60 % - Akzent3" xfId="33904" hidden="1" xr:uid="{37033584-8D1D-40ED-98F8-7A88AB9A8747}"/>
    <cellStyle name="60 % - Akzent3" xfId="34654" hidden="1" xr:uid="{B871AEBE-4410-40D8-B6E6-5D791E6CDC8A}"/>
    <cellStyle name="60 % - Akzent3" xfId="34577" hidden="1" xr:uid="{D72F5D42-CE02-4ECA-8F2B-B3DAB3EDD110}"/>
    <cellStyle name="60 % - Akzent3" xfId="34912" hidden="1" xr:uid="{896308CC-3888-4ED9-A82C-A63ACD65212C}"/>
    <cellStyle name="60 % - Akzent3" xfId="32754" hidden="1" xr:uid="{882F4B65-FA5F-4894-A5DA-5D4D70878DB9}"/>
    <cellStyle name="60 % - Akzent3" xfId="33847" hidden="1" xr:uid="{613B71C6-5330-47BA-8AF4-3886FD559F1F}"/>
    <cellStyle name="60 % - Akzent3" xfId="35316" hidden="1" xr:uid="{DFEB128E-4939-4BC1-A529-E1A10D45F346}"/>
    <cellStyle name="60 % - Akzent3" xfId="35352" hidden="1" xr:uid="{A11A6DC8-69C9-4D66-A9B8-71F7E2515120}"/>
    <cellStyle name="60 % - Akzent3" xfId="35794" hidden="1" xr:uid="{171DA84E-E451-48F4-8CB7-E3B174876393}"/>
    <cellStyle name="60 % - Akzent3" xfId="34873" hidden="1" xr:uid="{D9821D68-74F5-46B7-8EB5-9F59E2A110B0}"/>
    <cellStyle name="60 % - Akzent3" xfId="35205" hidden="1" xr:uid="{96B539DD-A53D-494A-9ADE-A52CD1F50B02}"/>
    <cellStyle name="60 % - Akzent3" xfId="36196" hidden="1" xr:uid="{F5BCB82E-A795-486E-BA21-79EE992F5388}"/>
    <cellStyle name="60 % - Akzent3" xfId="36601" hidden="1" xr:uid="{BDB3C113-1C83-4C52-9C50-A91E2335C0E8}"/>
    <cellStyle name="60 % - Akzent3" xfId="36681" hidden="1" xr:uid="{5538299C-11EF-4357-8CFE-4789E108CF44}"/>
    <cellStyle name="60 % - Akzent3" xfId="37113" hidden="1" xr:uid="{2B927074-6B32-42AC-85CF-19FA9DAC96D7}"/>
    <cellStyle name="60 % - Akzent3" xfId="37410" hidden="1" xr:uid="{C4F190D5-F553-46F5-99D1-0E0BD86C21E4}"/>
    <cellStyle name="60 % - Akzent3" xfId="38091" hidden="1" xr:uid="{275B4871-72ED-4BB4-89DE-79C507266B4D}"/>
    <cellStyle name="60 % - Akzent3" xfId="37138" hidden="1" xr:uid="{DE765152-0196-48E8-A1E8-B0F4B94593A0}"/>
    <cellStyle name="60 % - Akzent3" xfId="37384" hidden="1" xr:uid="{689CECC7-A627-4A57-8F5B-F107832A4A75}"/>
    <cellStyle name="60 % - Akzent3" xfId="38055" hidden="1" xr:uid="{11719A33-8387-4DD3-A866-E54537968DC9}"/>
    <cellStyle name="60 % - Akzent3" xfId="38174" hidden="1" xr:uid="{19489A64-0304-474D-8D16-58AA361881BD}"/>
    <cellStyle name="60 % - Akzent3" xfId="38992" hidden="1" xr:uid="{E7D6AB26-E9E8-4242-B158-1D67742C3455}"/>
    <cellStyle name="60 % - Akzent3" xfId="39371" hidden="1" xr:uid="{2209F4FA-D78D-4818-919A-153A95F0AF7C}"/>
    <cellStyle name="60 % - Akzent3" xfId="40116" hidden="1" xr:uid="{06EF6413-5602-4200-B385-63BFC8B5D845}"/>
    <cellStyle name="60 % - Akzent3" xfId="39021" hidden="1" xr:uid="{5F05C0B1-FC31-4D38-A859-F865C85389A8}"/>
    <cellStyle name="60 % - Akzent3" xfId="40072" hidden="1" xr:uid="{1344113A-155D-46A8-831A-9782BBA5921E}"/>
    <cellStyle name="60 % - Akzent3" xfId="40221" hidden="1" xr:uid="{6234201F-951F-4744-823D-28D40A700271}"/>
    <cellStyle name="60 % - Akzent3" xfId="40089" hidden="1" xr:uid="{BA634072-3F89-4747-9134-20DADAB9042B}"/>
    <cellStyle name="60 % - Akzent3" xfId="41254" hidden="1" xr:uid="{5C57AB58-2D3B-4DD0-ABB4-0676233DF337}"/>
    <cellStyle name="60 % - Akzent3" xfId="40204" hidden="1" xr:uid="{CBEA1BD4-3C0B-4DC0-BE1E-69E8FEDFE811}"/>
    <cellStyle name="60 % - Akzent3" xfId="39842" hidden="1" xr:uid="{4EB0B375-D00C-40B5-88D1-676700983D08}"/>
    <cellStyle name="60 % - Akzent3" xfId="41272" hidden="1" xr:uid="{063F141D-2AD4-4A6F-A9E4-3495C5C6043D}"/>
    <cellStyle name="60 % - Akzent3" xfId="40032" hidden="1" xr:uid="{57A24BE1-A9BA-4210-B000-B65394D5EE26}"/>
    <cellStyle name="60 % - Akzent3" xfId="41129" hidden="1" xr:uid="{0C4893E3-3464-44F1-ADDF-EA93B7004712}"/>
    <cellStyle name="60 % - Akzent3" xfId="41423" hidden="1" xr:uid="{2B81B81B-13E5-4308-93B4-A4CFB9BE5C5E}"/>
    <cellStyle name="60 % - Akzent3" xfId="41825" hidden="1" xr:uid="{3A6286A5-3000-4E09-B901-FF25DC8D8AEB}"/>
    <cellStyle name="60 % - Akzent3" xfId="42633" hidden="1" xr:uid="{20AD8B8E-2348-4B3A-A860-0CB9CBB22E20}"/>
    <cellStyle name="60 % - Akzent3" xfId="41454" hidden="1" xr:uid="{519BE809-14FA-40CE-BAF2-734DD93B7873}"/>
    <cellStyle name="60 % - Akzent3" xfId="41790" hidden="1" xr:uid="{664DB833-C9B6-49B6-B939-2DDD509DF2FF}"/>
    <cellStyle name="60 % - Akzent3" xfId="42585" hidden="1" xr:uid="{112E2381-3E81-45DE-AC78-5BA2C10066DE}"/>
    <cellStyle name="60 % - Akzent3" xfId="42883" hidden="1" xr:uid="{10ECCEDB-DA19-464A-B08F-153846EF0FDA}"/>
    <cellStyle name="60 % - Akzent3" xfId="42889" hidden="1" xr:uid="{9F794BCE-FC34-4160-9FFD-B081EBE86503}"/>
    <cellStyle name="60 % - Akzent3" xfId="43452" hidden="1" xr:uid="{889076E0-CEC5-4C8A-A9EA-96AACA3E95E7}"/>
    <cellStyle name="60 % - Akzent3" xfId="42558" hidden="1" xr:uid="{39639C7E-811B-42E2-973C-8E1C890620DD}"/>
    <cellStyle name="60 % - Akzent3" xfId="43680" hidden="1" xr:uid="{AB293564-B5AE-4EF5-AFCA-F168F5373124}"/>
    <cellStyle name="60 % - Akzent3" xfId="42914" hidden="1" xr:uid="{C92994EC-4671-4467-8C0C-7789450A31B8}"/>
    <cellStyle name="60 % - Akzent3 2" xfId="419" xr:uid="{00000000-0005-0000-0000-000023030000}"/>
    <cellStyle name="60 % - Akzent3 3" xfId="288" xr:uid="{00000000-0005-0000-0000-000024030000}"/>
    <cellStyle name="60 % - Akzent3 4" xfId="8160" hidden="1" xr:uid="{54397451-7190-4001-8F17-51A50F1DD48D}"/>
    <cellStyle name="60 % - Akzent3 4" xfId="30446" hidden="1" xr:uid="{760567C9-751F-4C43-A343-A8A113D909C4}"/>
    <cellStyle name="60 % - Akzent4" xfId="7209" hidden="1" xr:uid="{00000000-0005-0000-0000-000043030000}"/>
    <cellStyle name="60 % - Akzent4" xfId="6555" hidden="1" xr:uid="{00000000-0005-0000-0000-00003E030000}"/>
    <cellStyle name="60 % - Akzent4" xfId="5956" hidden="1" xr:uid="{00000000-0005-0000-0000-000040030000}"/>
    <cellStyle name="60 % - Akzent4" xfId="7018" hidden="1" xr:uid="{00000000-0005-0000-0000-000041030000}"/>
    <cellStyle name="60 % - Akzent4" xfId="5967" hidden="1" xr:uid="{00000000-0005-0000-0000-00003F030000}"/>
    <cellStyle name="60 % - Akzent4" xfId="6123" hidden="1" xr:uid="{00000000-0005-0000-0000-000042030000}"/>
    <cellStyle name="60 % - Akzent4" xfId="4984" hidden="1" xr:uid="{00000000-0005-0000-0000-000034030000}"/>
    <cellStyle name="60 % - Akzent4" xfId="4568" hidden="1" xr:uid="{00000000-0005-0000-0000-000035030000}"/>
    <cellStyle name="60 % - Akzent4" xfId="2766" hidden="1" xr:uid="{00000000-0005-0000-0000-000036030000}"/>
    <cellStyle name="60 % - Akzent4" xfId="5671" hidden="1" xr:uid="{00000000-0005-0000-0000-000037030000}"/>
    <cellStyle name="60 % - Akzent4" xfId="6297" hidden="1" xr:uid="{00000000-0005-0000-0000-000038030000}"/>
    <cellStyle name="60 % - Akzent4" xfId="5885" hidden="1" xr:uid="{00000000-0005-0000-0000-000039030000}"/>
    <cellStyle name="60 % - Akzent4" xfId="6122" hidden="1" xr:uid="{00000000-0005-0000-0000-00003A030000}"/>
    <cellStyle name="60 % - Akzent4" xfId="5606" hidden="1" xr:uid="{00000000-0005-0000-0000-00003B030000}"/>
    <cellStyle name="60 % - Akzent4" xfId="6501" hidden="1" xr:uid="{00000000-0005-0000-0000-00003C030000}"/>
    <cellStyle name="60 % - Akzent4" xfId="6726" hidden="1" xr:uid="{00000000-0005-0000-0000-00003D030000}"/>
    <cellStyle name="60 % - Akzent4" xfId="2432" hidden="1" xr:uid="{00000000-0005-0000-0000-00002B030000}"/>
    <cellStyle name="60 % - Akzent4" xfId="2839" hidden="1" xr:uid="{00000000-0005-0000-0000-00002C030000}"/>
    <cellStyle name="60 % - Akzent4" xfId="2604" hidden="1" xr:uid="{00000000-0005-0000-0000-00002D030000}"/>
    <cellStyle name="60 % - Akzent4" xfId="3664" hidden="1" xr:uid="{00000000-0005-0000-0000-00002E030000}"/>
    <cellStyle name="60 % - Akzent4" xfId="2406" hidden="1" xr:uid="{00000000-0005-0000-0000-00002F030000}"/>
    <cellStyle name="60 % - Akzent4" xfId="3301" hidden="1" xr:uid="{00000000-0005-0000-0000-000030030000}"/>
    <cellStyle name="60 % - Akzent4" xfId="2477" hidden="1" xr:uid="{00000000-0005-0000-0000-000031030000}"/>
    <cellStyle name="60 % - Akzent4" xfId="4759" hidden="1" xr:uid="{00000000-0005-0000-0000-000032030000}"/>
    <cellStyle name="60 % - Akzent4" xfId="4787" hidden="1" xr:uid="{00000000-0005-0000-0000-000033030000}"/>
    <cellStyle name="60 % - Akzent4" xfId="1061" hidden="1" xr:uid="{00000000-0005-0000-0000-000027030000}"/>
    <cellStyle name="60 % - Akzent4" xfId="93" hidden="1" xr:uid="{00000000-0005-0000-0000-000025030000}"/>
    <cellStyle name="60 % - Akzent4" xfId="1470" hidden="1" xr:uid="{00000000-0005-0000-0000-000028030000}"/>
    <cellStyle name="60 % - Akzent4" xfId="1582" hidden="1" xr:uid="{00000000-0005-0000-0000-00002A030000}"/>
    <cellStyle name="60 % - Akzent4" xfId="963" hidden="1" xr:uid="{00000000-0005-0000-0000-000026030000}"/>
    <cellStyle name="60 % - Akzent4" xfId="1729" hidden="1" xr:uid="{00000000-0005-0000-0000-000029030000}"/>
    <cellStyle name="60 % - Akzent4" xfId="7667" hidden="1" xr:uid="{3FD4DB23-EFD2-4237-A69A-4C2F7204DE33}"/>
    <cellStyle name="60 % - Akzent4" xfId="7748" hidden="1" xr:uid="{0FCFE9B7-E571-40C1-8185-4712B63C2C66}"/>
    <cellStyle name="60 % - Akzent4" xfId="8133" hidden="1" xr:uid="{3C1AF45F-327E-44C2-8EC2-5FA929A6B9C1}"/>
    <cellStyle name="60 % - Akzent4" xfId="8691" hidden="1" xr:uid="{A7A0C33C-2B84-4183-A061-57F5A18E29E4}"/>
    <cellStyle name="60 % - Akzent4" xfId="9111" hidden="1" xr:uid="{EBCC8030-4199-406D-BFB1-E14C16ADD376}"/>
    <cellStyle name="60 % - Akzent4" xfId="9708" hidden="1" xr:uid="{03BCBE1F-94D6-4D7E-9F21-B76E16F18073}"/>
    <cellStyle name="60 % - Akzent4" xfId="9709" hidden="1" xr:uid="{39F538E0-A0AD-49F3-832B-F216824AE188}"/>
    <cellStyle name="60 % - Akzent4" xfId="10368" hidden="1" xr:uid="{F8AA7889-AE8C-439F-ABBD-8766B70726A4}"/>
    <cellStyle name="60 % - Akzent4" xfId="11849" hidden="1" xr:uid="{F584A561-FFC8-4BD7-BEB0-F8BF994600EF}"/>
    <cellStyle name="60 % - Akzent4" xfId="12279" hidden="1" xr:uid="{052D28FE-D29D-41EC-ABFA-CC0AEC25B00F}"/>
    <cellStyle name="60 % - Akzent4" xfId="12843" hidden="1" xr:uid="{3B71F86C-05F8-400B-888D-3FBBF31B3797}"/>
    <cellStyle name="60 % - Akzent4" xfId="13136" hidden="1" xr:uid="{59112A88-8825-4897-8600-983AF8F0EE22}"/>
    <cellStyle name="60 % - Akzent4" xfId="13112" hidden="1" xr:uid="{0D9D1D58-E79E-4991-936F-294749D459E2}"/>
    <cellStyle name="60 % - Akzent4" xfId="13304" hidden="1" xr:uid="{D749D6BF-08E7-4FE4-8B2A-EAD519373A9F}"/>
    <cellStyle name="60 % - Akzent4" xfId="12963" hidden="1" xr:uid="{844A4FEF-2C8F-43D6-9C2B-07144077B813}"/>
    <cellStyle name="60 % - Akzent4" xfId="12717" hidden="1" xr:uid="{98477ECA-8480-4A72-9CB0-A5FC67F9C420}"/>
    <cellStyle name="60 % - Akzent4" xfId="12938" hidden="1" xr:uid="{9469F6F2-4416-46FC-BB62-138870770EED}"/>
    <cellStyle name="60 % - Akzent4" xfId="13686" hidden="1" xr:uid="{77B32A8C-4760-4DAB-BBCA-6D02B7E5A2D0}"/>
    <cellStyle name="60 % - Akzent4" xfId="13739" hidden="1" xr:uid="{85139DEE-9B6D-401B-A7B6-A8E28204C0FA}"/>
    <cellStyle name="60 % - Akzent4" xfId="13672" hidden="1" xr:uid="{28276CDD-3F98-4B64-AB96-0323FE4ABF61}"/>
    <cellStyle name="60 % - Akzent4" xfId="13985" hidden="1" xr:uid="{7C4D9082-A343-4633-BB56-205EEB9B342C}"/>
    <cellStyle name="60 % - Akzent4" xfId="14388" hidden="1" xr:uid="{A929A8EF-416A-4D39-9D01-14458E749BBA}"/>
    <cellStyle name="60 % - Akzent4" xfId="13911" hidden="1" xr:uid="{8158E684-CC47-4CAB-9E2A-D012F6F68911}"/>
    <cellStyle name="60 % - Akzent4" xfId="14574" hidden="1" xr:uid="{D9B2804C-650B-4E3B-90FF-3CA7583B7A31}"/>
    <cellStyle name="60 % - Akzent4" xfId="14796" hidden="1" xr:uid="{06CDECC2-AF6C-4D0F-9962-8F9439DCF4CF}"/>
    <cellStyle name="60 % - Akzent4" xfId="14898" hidden="1" xr:uid="{7E3BC98D-B2D3-43E6-AA96-731C658800B4}"/>
    <cellStyle name="60 % - Akzent4" xfId="14892" hidden="1" xr:uid="{35316751-FCFD-4457-9AC3-3AE18F50DDE1}"/>
    <cellStyle name="60 % - Akzent4" xfId="15012" hidden="1" xr:uid="{6BA0D2C1-6C5D-4AA6-9FE4-8C11C7BC5B19}"/>
    <cellStyle name="60 % - Akzent4" xfId="15756" hidden="1" xr:uid="{2E4F9C06-1677-4031-98B6-EE8C4522638F}"/>
    <cellStyle name="60 % - Akzent4" xfId="15676" hidden="1" xr:uid="{DFFF369D-9FD5-4CFA-98F3-0350092B9BA0}"/>
    <cellStyle name="60 % - Akzent4" xfId="16196" hidden="1" xr:uid="{55ACE61F-00B0-4906-88D5-5CBA60D9BA4E}"/>
    <cellStyle name="60 % - Akzent4" xfId="16277" hidden="1" xr:uid="{9F4E2227-BC82-4247-BE24-B16FA7F3EFD8}"/>
    <cellStyle name="60 % - Akzent4" xfId="16711" hidden="1" xr:uid="{8DA8E16D-2499-4B85-A7F0-8FC0DFF325D8}"/>
    <cellStyle name="60 % - Akzent4" xfId="17008" hidden="1" xr:uid="{F2244D85-B85C-4F1F-B05C-A7EC6D28614F}"/>
    <cellStyle name="60 % - Akzent4" xfId="17020" hidden="1" xr:uid="{A0A9C2CE-D83C-4D96-BF6A-32BF1D604451}"/>
    <cellStyle name="60 % - Akzent4" xfId="17438" hidden="1" xr:uid="{022438B7-EFA1-4523-A030-C070D4F4942E}"/>
    <cellStyle name="60 % - Akzent4" xfId="16949" hidden="1" xr:uid="{9A3BC8C9-B21C-4DF4-A5F6-1375F94FA86F}"/>
    <cellStyle name="60 % - Akzent4" xfId="16729" hidden="1" xr:uid="{F8D8A2FA-03AA-40E4-A920-DAA1CC77C5F1}"/>
    <cellStyle name="60 % - Akzent4" xfId="17767" hidden="1" xr:uid="{387A1B7D-DF6D-4687-848A-0D3BA86520EA}"/>
    <cellStyle name="60 % - Akzent4" xfId="18592" hidden="1" xr:uid="{4483FD86-C734-4891-8561-1ABAD60A6ABF}"/>
    <cellStyle name="60 % - Akzent4" xfId="18971" hidden="1" xr:uid="{DDDF8584-D2AD-4CDF-9280-D9F777BE9676}"/>
    <cellStyle name="60 % - Akzent4" xfId="18986" hidden="1" xr:uid="{C6C3AA29-BAD9-43D3-97E4-0BE00005C284}"/>
    <cellStyle name="60 % - Akzent4" xfId="19418" hidden="1" xr:uid="{2F6007A5-171A-4F7E-BB68-347A14C8073F}"/>
    <cellStyle name="60 % - Akzent4" xfId="19618" hidden="1" xr:uid="{697294AF-DB5A-4EEF-B8BC-B5803CB8DDE4}"/>
    <cellStyle name="60 % - Akzent4" xfId="19392" hidden="1" xr:uid="{A44AE280-890F-4895-8836-DA0F78A756B3}"/>
    <cellStyle name="60 % - Akzent4" xfId="20241" hidden="1" xr:uid="{F37DD066-4D37-45E5-927C-4137EE2084FF}"/>
    <cellStyle name="60 % - Akzent4" xfId="18623" hidden="1" xr:uid="{1B7921D1-6B8A-4293-8729-9843D1EB6AB8}"/>
    <cellStyle name="60 % - Akzent4" xfId="20647" hidden="1" xr:uid="{C1FD26F0-A9D4-4167-8379-D2783D1333DB}"/>
    <cellStyle name="60 % - Akzent4" xfId="19586" hidden="1" xr:uid="{AC022BB6-4D77-428A-B6FF-542BCB17318F}"/>
    <cellStyle name="60 % - Akzent4" xfId="20640" hidden="1" xr:uid="{4C0BA50C-992B-45A3-AEAF-2ED2DE07446B}"/>
    <cellStyle name="60 % - Akzent4" xfId="19796" hidden="1" xr:uid="{4D0FD554-1B20-4C1F-95E5-3F1F93D7996D}"/>
    <cellStyle name="60 % - Akzent4" xfId="18568" hidden="1" xr:uid="{08C4D090-6C4C-4B24-81D4-1AEABC9C343E}"/>
    <cellStyle name="60 % - Akzent4" xfId="21025" hidden="1" xr:uid="{EC95597B-158D-4EAE-A6C3-D47ECDB22A40}"/>
    <cellStyle name="60 % - Akzent4" xfId="21427" hidden="1" xr:uid="{CC1B0D22-766C-4245-9A21-9FA00C14F9E0}"/>
    <cellStyle name="60 % - Akzent4" xfId="21443" hidden="1" xr:uid="{008897B3-C9AE-48FB-9DF2-1CE4E8F7667D}"/>
    <cellStyle name="60 % - Akzent4" xfId="21877" hidden="1" xr:uid="{D3E3A4FD-B7B0-4BC8-B013-BCD1A88903DD}"/>
    <cellStyle name="60 % - Akzent4" xfId="21352" hidden="1" xr:uid="{042E6B0D-CE0E-44DB-BFAB-0D2918BCE9AC}"/>
    <cellStyle name="60 % - Akzent4" xfId="21047" hidden="1" xr:uid="{D53B8511-919E-4886-A9A2-7562ADCA1571}"/>
    <cellStyle name="60 % - Akzent4" xfId="22542" hidden="1" xr:uid="{9688C31D-FF43-4539-88A7-12B9BD43F1D1}"/>
    <cellStyle name="60 % - Akzent4" xfId="22588" hidden="1" xr:uid="{F43F377E-ADDF-45CC-B927-99DDAD941E93}"/>
    <cellStyle name="60 % - Akzent4" xfId="22352" hidden="1" xr:uid="{D32F837E-501B-4901-99F4-6AD8F3FA9FE3}"/>
    <cellStyle name="60 % - Akzent4" xfId="22163" hidden="1" xr:uid="{D35BD508-99DB-47BC-BED9-9370D9B56E30}"/>
    <cellStyle name="60 % - Akzent4" xfId="22498" hidden="1" xr:uid="{8798CC88-56F2-4D21-91C5-9EECB75993E6}"/>
    <cellStyle name="60 % - Akzent4" xfId="23230" hidden="1" xr:uid="{32E1AED0-B86B-4F05-821A-C68266840CC2}"/>
    <cellStyle name="60 % - Akzent4" xfId="29506" hidden="1" xr:uid="{C87B37D7-4E4E-4290-AE8F-59C05AC3543C}"/>
    <cellStyle name="60 % - Akzent4" xfId="28852" hidden="1" xr:uid="{CE8063EB-3020-49C4-9656-B7BFA5921E44}"/>
    <cellStyle name="60 % - Akzent4" xfId="28270" hidden="1" xr:uid="{0363DDB9-3ED8-4C7C-9362-DA3180DD461F}"/>
    <cellStyle name="60 % - Akzent4" xfId="29315" hidden="1" xr:uid="{D92B06EE-F3AC-4FC7-891E-672107629ACC}"/>
    <cellStyle name="60 % - Akzent4" xfId="28281" hidden="1" xr:uid="{90BFB29F-9A45-4125-9EC3-6154FCAE4813}"/>
    <cellStyle name="60 % - Akzent4" xfId="28420" hidden="1" xr:uid="{ACB674B7-3624-4621-A983-9B99D2C42F7C}"/>
    <cellStyle name="60 % - Akzent4" xfId="27337" hidden="1" xr:uid="{274F035E-F12C-49A8-B438-AEF46D224914}"/>
    <cellStyle name="60 % - Akzent4" xfId="26921" hidden="1" xr:uid="{16F33703-64AC-4130-A539-D1622E3E8408}"/>
    <cellStyle name="60 % - Akzent4" xfId="25132" hidden="1" xr:uid="{0F2B0FC0-EE71-4F76-8256-E200D33E02D1}"/>
    <cellStyle name="60 % - Akzent4" xfId="28004" hidden="1" xr:uid="{017DBF39-3CC6-455F-AE98-4D2A759B9BB7}"/>
    <cellStyle name="60 % - Akzent4" xfId="28594" hidden="1" xr:uid="{4B905B8D-FBE0-4E8F-9657-63D92F7AB5BD}"/>
    <cellStyle name="60 % - Akzent4" xfId="28199" hidden="1" xr:uid="{1BA252F0-817A-4F58-B55B-9CE4C1409783}"/>
    <cellStyle name="60 % - Akzent4" xfId="28419" hidden="1" xr:uid="{F7C741D0-93A9-489B-A133-52F7E004B0FB}"/>
    <cellStyle name="60 % - Akzent4" xfId="27948" hidden="1" xr:uid="{C9BBE2F9-09C1-4303-A533-88A71B5C23A1}"/>
    <cellStyle name="60 % - Akzent4" xfId="28798" hidden="1" xr:uid="{4AF358C8-1375-434E-B038-0A669B1BE89C}"/>
    <cellStyle name="60 % - Akzent4" xfId="29023" hidden="1" xr:uid="{6A6FCB8F-9CD8-490D-AF9B-B3049C3C6B0C}"/>
    <cellStyle name="60 % - Akzent4" xfId="24799" hidden="1" xr:uid="{9124B829-02CF-4EE6-A85F-C66F363C28FD}"/>
    <cellStyle name="60 % - Akzent4" xfId="25205" hidden="1" xr:uid="{460FCDC8-07EB-490F-946B-056E5D8026CC}"/>
    <cellStyle name="60 % - Akzent4" xfId="24971" hidden="1" xr:uid="{34EA238D-B7B4-41F1-9251-A2E4C9BC51B6}"/>
    <cellStyle name="60 % - Akzent4" xfId="26027" hidden="1" xr:uid="{4087B1FD-FCAD-4779-A3B8-ED35CA1662CA}"/>
    <cellStyle name="60 % - Akzent4" xfId="24773" hidden="1" xr:uid="{22C2EF79-62EF-4205-9BF1-951D9BACBC6D}"/>
    <cellStyle name="60 % - Akzent4" xfId="25667" hidden="1" xr:uid="{7191F83E-8AFE-4D72-A5C0-11E0ABA05126}"/>
    <cellStyle name="60 % - Akzent4" xfId="24844" hidden="1" xr:uid="{162DC44E-6391-47C1-822E-2599D5AD74FE}"/>
    <cellStyle name="60 % - Akzent4" xfId="27112" hidden="1" xr:uid="{B80C4CB4-EDDB-4100-B7E0-452BD9903543}"/>
    <cellStyle name="60 % - Akzent4" xfId="27140" hidden="1" xr:uid="{0F8E980A-D54B-4DB8-83DD-0F8329E4DD46}"/>
    <cellStyle name="60 % - Akzent4" xfId="23498" hidden="1" xr:uid="{C988BEA9-3F24-492B-8BF5-6C6A94C63BD8}"/>
    <cellStyle name="60 % - Akzent4" xfId="23345" hidden="1" xr:uid="{CBCF6CA6-621C-4CC9-A0F6-2DEA12C00933}"/>
    <cellStyle name="60 % - Akzent4" xfId="23858" hidden="1" xr:uid="{AE5F010F-ACC1-4DD4-932D-8457E69ABC47}"/>
    <cellStyle name="60 % - Akzent4" xfId="23967" hidden="1" xr:uid="{741E2763-7F32-4EA9-90FB-2FDE5C30E28B}"/>
    <cellStyle name="60 % - Akzent4" xfId="23400" hidden="1" xr:uid="{3A96D687-4B14-418B-A66D-A57A32A028CB}"/>
    <cellStyle name="60 % - Akzent4" xfId="24113" hidden="1" xr:uid="{B585F515-4A76-45CE-923B-3B70C9F20EE0}"/>
    <cellStyle name="60 % - Akzent4" xfId="29955" hidden="1" xr:uid="{4795A6F3-63DD-4901-9131-9BE301E02FCE}"/>
    <cellStyle name="60 % - Akzent4" xfId="30034" hidden="1" xr:uid="{D4AAEB76-A56F-4923-8B99-79813EC0FF24}"/>
    <cellStyle name="60 % - Akzent4" xfId="30419" hidden="1" xr:uid="{8BD8CE8C-E925-4AA4-9C96-4E02AD506D16}"/>
    <cellStyle name="60 % - Akzent4" xfId="30945" hidden="1" xr:uid="{03A1F365-D80B-4AD0-84B4-D1AE23CC42BF}"/>
    <cellStyle name="60 % - Akzent4" xfId="31256" hidden="1" xr:uid="{EC3422AD-6002-466B-9DED-52492353BC97}"/>
    <cellStyle name="60 % - Akzent4" xfId="31781" hidden="1" xr:uid="{1C3D660E-B935-4393-9CF7-155B20E4C22B}"/>
    <cellStyle name="60 % - Akzent4" xfId="31782" hidden="1" xr:uid="{1AB52CC7-74AD-431E-B579-5F2D3AE2FE81}"/>
    <cellStyle name="60 % - Akzent4" xfId="32168" hidden="1" xr:uid="{0ED50C14-A05B-4F5F-BD3F-2739D5A74436}"/>
    <cellStyle name="60 % - Akzent4" xfId="32416" hidden="1" xr:uid="{499BEA89-FB61-4BF7-9317-F4A4F106378C}"/>
    <cellStyle name="60 % - Akzent4" xfId="32844" hidden="1" xr:uid="{1D4BC486-A3B9-4AD4-B75A-7054B149C8EF}"/>
    <cellStyle name="60 % - Akzent4" xfId="33408" hidden="1" xr:uid="{F2AB5DEF-94D1-4AAB-8DA1-8E3237E9E9FE}"/>
    <cellStyle name="60 % - Akzent4" xfId="33701" hidden="1" xr:uid="{A4D67489-1DF7-4415-B99F-2D69BFA5DB90}"/>
    <cellStyle name="60 % - Akzent4" xfId="33677" hidden="1" xr:uid="{53461B44-D80E-4179-A351-BED959239A45}"/>
    <cellStyle name="60 % - Akzent4" xfId="33868" hidden="1" xr:uid="{71571759-01D6-46FF-8EC4-BEF06CBCF48B}"/>
    <cellStyle name="60 % - Akzent4" xfId="33528" hidden="1" xr:uid="{AA40491A-55F2-4942-8B32-A71A41C1F029}"/>
    <cellStyle name="60 % - Akzent4" xfId="33282" hidden="1" xr:uid="{3E059F0F-30CF-463B-B80F-D76D28B6CE67}"/>
    <cellStyle name="60 % - Akzent4" xfId="33503" hidden="1" xr:uid="{D604FA33-2E01-4C0D-A04B-B31DFE2344A4}"/>
    <cellStyle name="60 % - Akzent4" xfId="34250" hidden="1" xr:uid="{E007CCE3-818E-4112-8FBE-6C959A0A4FF3}"/>
    <cellStyle name="60 % - Akzent4" xfId="34303" hidden="1" xr:uid="{C55BEB87-C206-4FE1-BA8D-36B3A8A49E8F}"/>
    <cellStyle name="60 % - Akzent4" xfId="34236" hidden="1" xr:uid="{30AE83FD-2472-4007-A33B-2E542D154AF9}"/>
    <cellStyle name="60 % - Akzent4" xfId="34549" hidden="1" xr:uid="{6376F366-BA2C-4134-A6A1-A4ACAE73A3FA}"/>
    <cellStyle name="60 % - Akzent4" xfId="34951" hidden="1" xr:uid="{724D31F5-1CE0-47EF-A078-2096C79381C6}"/>
    <cellStyle name="60 % - Akzent4" xfId="34475" hidden="1" xr:uid="{4C94C0AC-DD02-4618-ADB6-F473B7EA711C}"/>
    <cellStyle name="60 % - Akzent4" xfId="35134" hidden="1" xr:uid="{A7BC8C2E-9C58-4C9B-AF63-7CCAE565EC3D}"/>
    <cellStyle name="60 % - Akzent4" xfId="35350" hidden="1" xr:uid="{41F269C3-E7C1-43DF-98CD-6DCF38431020}"/>
    <cellStyle name="60 % - Akzent4" xfId="35451" hidden="1" xr:uid="{AA144B4C-48F1-4200-AADD-FA5835E223AB}"/>
    <cellStyle name="60 % - Akzent4" xfId="35445" hidden="1" xr:uid="{9EC9C29D-E1B5-4B4C-A309-4918D705A6E3}"/>
    <cellStyle name="60 % - Akzent4" xfId="35564" hidden="1" xr:uid="{24A7CDBC-CFB0-49EB-9C57-96097FD24993}"/>
    <cellStyle name="60 % - Akzent4" xfId="36193" hidden="1" xr:uid="{E65DBBD7-78B9-41A3-8CC4-5F16837A6B51}"/>
    <cellStyle name="60 % - Akzent4" xfId="36147" hidden="1" xr:uid="{A89428C0-2067-44AA-81DD-C8F58AA88A76}"/>
    <cellStyle name="60 % - Akzent4" xfId="36604" hidden="1" xr:uid="{FDA9EDBD-EE68-46C7-A455-8C057410871A}"/>
    <cellStyle name="60 % - Akzent4" xfId="36683" hidden="1" xr:uid="{C2B97BDB-3F9C-47AE-9FCC-944A82EA6CAA}"/>
    <cellStyle name="60 % - Akzent4" xfId="37117" hidden="1" xr:uid="{1B6542B6-6CBF-472C-ADFD-8B8E5504925E}"/>
    <cellStyle name="60 % - Akzent4" xfId="37412" hidden="1" xr:uid="{42C26F74-7B3B-4EE8-B378-371856F389B1}"/>
    <cellStyle name="60 % - Akzent4" xfId="37424" hidden="1" xr:uid="{EE2946C3-D2E8-40E1-9D72-664697560D3D}"/>
    <cellStyle name="60 % - Akzent4" xfId="37842" hidden="1" xr:uid="{BF6DF4D4-E2EC-47F5-8371-E32F1D9562F8}"/>
    <cellStyle name="60 % - Akzent4" xfId="37353" hidden="1" xr:uid="{F7408B50-5F7C-46DA-9475-46EAA3A3DDC3}"/>
    <cellStyle name="60 % - Akzent4" xfId="37135" hidden="1" xr:uid="{5DFC9ED0-A71A-4D46-94C6-F7C40E4942B1}"/>
    <cellStyle name="60 % - Akzent4" xfId="38171" hidden="1" xr:uid="{C42FFCA0-5A75-4D1F-8C17-302E9CD61A74}"/>
    <cellStyle name="60 % - Akzent4" xfId="38996" hidden="1" xr:uid="{D87C1BDD-CA8B-4FFC-B637-114D249E61CA}"/>
    <cellStyle name="60 % - Akzent4" xfId="39373" hidden="1" xr:uid="{67CAFDCA-4132-471D-AB36-9403F49BF2A5}"/>
    <cellStyle name="60 % - Akzent4" xfId="39388" hidden="1" xr:uid="{B0303F2E-2055-4191-88CA-A97DD3B5BDC7}"/>
    <cellStyle name="60 % - Akzent4" xfId="39820" hidden="1" xr:uid="{75A6247F-6065-494B-85D2-1F98F067633A}"/>
    <cellStyle name="60 % - Akzent4" xfId="40020" hidden="1" xr:uid="{7AA180D8-1346-4379-915D-EFEE3C2F99A7}"/>
    <cellStyle name="60 % - Akzent4" xfId="39794" hidden="1" xr:uid="{900BA45E-EF23-459E-B2EA-8D38F222DCF1}"/>
    <cellStyle name="60 % - Akzent4" xfId="40643" hidden="1" xr:uid="{8F4F255B-6F6F-4D9B-9C36-C8EB47153E56}"/>
    <cellStyle name="60 % - Akzent4" xfId="39027" hidden="1" xr:uid="{C07AF141-E1CC-4393-8E89-2FEBE7CC5D55}"/>
    <cellStyle name="60 % - Akzent4" xfId="41049" hidden="1" xr:uid="{88FFE383-DCA2-4FDE-BFA0-796FF0D66BDA}"/>
    <cellStyle name="60 % - Akzent4" xfId="39988" hidden="1" xr:uid="{856BB161-17B7-4F6A-BEA7-0B512924CB29}"/>
    <cellStyle name="60 % - Akzent4" xfId="41042" hidden="1" xr:uid="{39764B60-E5E6-4D2E-B5C2-BE467C1D4251}"/>
    <cellStyle name="60 % - Akzent4" xfId="40198" hidden="1" xr:uid="{633B8BC1-C4F7-4A64-B36E-92066D6807CC}"/>
    <cellStyle name="60 % - Akzent4" xfId="38972" hidden="1" xr:uid="{AB853332-161D-4D47-98DF-DEBDD220615C}"/>
    <cellStyle name="60 % - Akzent4" xfId="41427" hidden="1" xr:uid="{8EA8E321-6573-4485-8EED-32EA9DDE7B70}"/>
    <cellStyle name="60 % - Akzent4" xfId="41827" hidden="1" xr:uid="{0330F10E-AA34-4911-86FE-580F5DB680D4}"/>
    <cellStyle name="60 % - Akzent4" xfId="41843" hidden="1" xr:uid="{74B9B081-04F3-41FF-9EE6-E4BB5450F239}"/>
    <cellStyle name="60 % - Akzent4" xfId="42277" hidden="1" xr:uid="{FD8FE99A-B71B-4FEA-81C7-B56ACFAEB8D4}"/>
    <cellStyle name="60 % - Akzent4" xfId="41752" hidden="1" xr:uid="{AA9E7826-6185-4467-828B-01D75BE0099B}"/>
    <cellStyle name="60 % - Akzent4" xfId="41449" hidden="1" xr:uid="{B84FC048-5DF9-46B9-9EF1-7CAD78094927}"/>
    <cellStyle name="60 % - Akzent4" xfId="42942" hidden="1" xr:uid="{6FD794FA-9E1E-4F4E-BC83-FCFB1A9F4FEB}"/>
    <cellStyle name="60 % - Akzent4" xfId="42988" hidden="1" xr:uid="{FD44E17E-D3BE-41BD-8F3E-E0E9C5E9BF4E}"/>
    <cellStyle name="60 % - Akzent4" xfId="42752" hidden="1" xr:uid="{77D329F3-E91C-4230-BDA9-0B96C7E194A2}"/>
    <cellStyle name="60 % - Akzent4" xfId="42563" hidden="1" xr:uid="{EE7910B6-9E96-4F53-940A-82E184132932}"/>
    <cellStyle name="60 % - Akzent4" xfId="42898" hidden="1" xr:uid="{F51662D8-853F-453E-948A-F6437CC8E3E2}"/>
    <cellStyle name="60 % - Akzent4" xfId="43630" hidden="1" xr:uid="{EEEC5ED7-4F5E-4E51-9861-C739D1E24157}"/>
    <cellStyle name="60 % - Akzent4 2" xfId="420" xr:uid="{00000000-0005-0000-0000-000044030000}"/>
    <cellStyle name="60 % - Akzent4 3" xfId="289" xr:uid="{00000000-0005-0000-0000-000045030000}"/>
    <cellStyle name="60 % - Akzent4 4" xfId="8163" hidden="1" xr:uid="{2D266F27-E951-43CD-9816-408B6D2A9BE4}"/>
    <cellStyle name="60 % - Akzent4 4" xfId="30449" hidden="1" xr:uid="{8607847F-05B6-4124-A69C-2B26EDDBC0FA}"/>
    <cellStyle name="60 % - Akzent5" xfId="4660" hidden="1" xr:uid="{00000000-0005-0000-0000-000053030000}"/>
    <cellStyle name="60 % - Akzent5" xfId="6785" hidden="1" xr:uid="{00000000-0005-0000-0000-000062030000}"/>
    <cellStyle name="60 % - Akzent5" xfId="7185" hidden="1" xr:uid="{00000000-0005-0000-0000-000063030000}"/>
    <cellStyle name="60 % - Akzent5" xfId="6010" hidden="1" xr:uid="{00000000-0005-0000-0000-000060030000}"/>
    <cellStyle name="60 % - Akzent5" xfId="7088" hidden="1" xr:uid="{00000000-0005-0000-0000-000061030000}"/>
    <cellStyle name="60 % - Akzent5" xfId="2737" hidden="1" xr:uid="{00000000-0005-0000-0000-000050030000}"/>
    <cellStyle name="60 % - Akzent5" xfId="5793" hidden="1" xr:uid="{00000000-0005-0000-0000-00005B030000}"/>
    <cellStyle name="60 % - Akzent5" xfId="5952" hidden="1" xr:uid="{00000000-0005-0000-0000-00005A030000}"/>
    <cellStyle name="60 % - Akzent5" xfId="1473" hidden="1" xr:uid="{00000000-0005-0000-0000-000049030000}"/>
    <cellStyle name="60 % - Akzent5" xfId="6678" hidden="1" xr:uid="{00000000-0005-0000-0000-00005E030000}"/>
    <cellStyle name="60 % - Akzent5" xfId="6435" hidden="1" xr:uid="{00000000-0005-0000-0000-00005D030000}"/>
    <cellStyle name="60 % - Akzent5" xfId="5508" hidden="1" xr:uid="{00000000-0005-0000-0000-000056030000}"/>
    <cellStyle name="60 % - Akzent5" xfId="2436" hidden="1" xr:uid="{00000000-0005-0000-0000-00004C030000}"/>
    <cellStyle name="60 % - Akzent5" xfId="2279" hidden="1" xr:uid="{00000000-0005-0000-0000-00004B030000}"/>
    <cellStyle name="60 % - Akzent5" xfId="6305" hidden="1" xr:uid="{00000000-0005-0000-0000-000059030000}"/>
    <cellStyle name="60 % - Akzent5" xfId="2437" hidden="1" xr:uid="{00000000-0005-0000-0000-00004F030000}"/>
    <cellStyle name="60 % - Akzent5" xfId="3580" hidden="1" xr:uid="{00000000-0005-0000-0000-00004E030000}"/>
    <cellStyle name="60 % - Akzent5" xfId="7212" hidden="1" xr:uid="{00000000-0005-0000-0000-000064030000}"/>
    <cellStyle name="60 % - Akzent5" xfId="3537" hidden="1" xr:uid="{00000000-0005-0000-0000-000052030000}"/>
    <cellStyle name="60 % - Akzent5" xfId="4389" hidden="1" xr:uid="{00000000-0005-0000-0000-000051030000}"/>
    <cellStyle name="60 % - Akzent5" xfId="5868" hidden="1" xr:uid="{00000000-0005-0000-0000-00005F030000}"/>
    <cellStyle name="60 % - Akzent5" xfId="4986" hidden="1" xr:uid="{00000000-0005-0000-0000-000055030000}"/>
    <cellStyle name="60 % - Akzent5" xfId="4216" hidden="1" xr:uid="{00000000-0005-0000-0000-000054030000}"/>
    <cellStyle name="60 % - Akzent5" xfId="2650" hidden="1" xr:uid="{00000000-0005-0000-0000-00004D030000}"/>
    <cellStyle name="60 % - Akzent5" xfId="5675" hidden="1" xr:uid="{00000000-0005-0000-0000-000058030000}"/>
    <cellStyle name="60 % - Akzent5" xfId="4785" hidden="1" xr:uid="{00000000-0005-0000-0000-000057030000}"/>
    <cellStyle name="60 % - Akzent5" xfId="96" hidden="1" xr:uid="{00000000-0005-0000-0000-000046030000}"/>
    <cellStyle name="60 % - Akzent5" xfId="5605" hidden="1" xr:uid="{00000000-0005-0000-0000-00005C030000}"/>
    <cellStyle name="60 % - Akzent5" xfId="966" hidden="1" xr:uid="{00000000-0005-0000-0000-000047030000}"/>
    <cellStyle name="60 % - Akzent5" xfId="1300" hidden="1" xr:uid="{00000000-0005-0000-0000-000048030000}"/>
    <cellStyle name="60 % - Akzent5" xfId="1615" hidden="1" xr:uid="{00000000-0005-0000-0000-00004A030000}"/>
    <cellStyle name="60 % - Akzent5" xfId="7670" hidden="1" xr:uid="{1877F7F2-4846-4E75-82B6-9EF0797A3DA3}"/>
    <cellStyle name="60 % - Akzent5" xfId="7745" hidden="1" xr:uid="{23D5E6EA-3B47-40B7-ADAB-EE41FC01B326}"/>
    <cellStyle name="60 % - Akzent5" xfId="8146" hidden="1" xr:uid="{52D8E0C4-F1DE-4E73-A7D1-D4B021EF0E8D}"/>
    <cellStyle name="60 % - Akzent5" xfId="8695" hidden="1" xr:uid="{741CC73B-C72A-41BE-804E-6A477392D07C}"/>
    <cellStyle name="60 % - Akzent5" xfId="9109" hidden="1" xr:uid="{D34A38B4-5D99-476E-BB0F-065BA46658C6}"/>
    <cellStyle name="60 % - Akzent5" xfId="9677" hidden="1" xr:uid="{E138C7E9-BFF0-4256-9DDA-79323D8F209F}"/>
    <cellStyle name="60 % - Akzent5" xfId="8638" hidden="1" xr:uid="{563187CF-D91A-4303-B2A7-E1D4203BF833}"/>
    <cellStyle name="60 % - Akzent5" xfId="10339" hidden="1" xr:uid="{0B406835-3192-431A-BCFA-53D0151B3D2A}"/>
    <cellStyle name="60 % - Akzent5" xfId="11853" hidden="1" xr:uid="{3915A60D-473E-4DB4-A859-17E26C1B2800}"/>
    <cellStyle name="60 % - Akzent5" xfId="12275" hidden="1" xr:uid="{19877728-80EC-41CF-8222-9F2653E63554}"/>
    <cellStyle name="60 % - Akzent5" xfId="13114" hidden="1" xr:uid="{6BA9281C-18C3-4841-AD1A-B51D290C4147}"/>
    <cellStyle name="60 % - Akzent5" xfId="12165" hidden="1" xr:uid="{12E4EE3A-0671-472D-B87B-F3E72B688A6E}"/>
    <cellStyle name="60 % - Akzent5" xfId="12904" hidden="1" xr:uid="{503D4EDF-BEA8-47CD-9DDB-BA5F8900AF64}"/>
    <cellStyle name="60 % - Akzent5" xfId="13568" hidden="1" xr:uid="{04A5F607-1E1B-4330-9B77-2FFF3178B4A1}"/>
    <cellStyle name="60 % - Akzent5" xfId="12929" hidden="1" xr:uid="{9F311262-E774-400A-9D90-5F1C56117057}"/>
    <cellStyle name="60 % - Akzent5" xfId="11823" hidden="1" xr:uid="{58537312-13C1-46BE-8E33-9C7FDAFF5502}"/>
    <cellStyle name="60 % - Akzent5" xfId="13989" hidden="1" xr:uid="{702C2844-A4AF-445F-B3C8-86B3B655369B}"/>
    <cellStyle name="60 % - Akzent5" xfId="13556" hidden="1" xr:uid="{E76AE1F9-2994-49AD-9E8A-C768D2712707}"/>
    <cellStyle name="60 % - Akzent5" xfId="13678" hidden="1" xr:uid="{547F64E0-6604-4A10-943B-11351CFC32A8}"/>
    <cellStyle name="60 % - Akzent5" xfId="13986" hidden="1" xr:uid="{44C27C58-851A-441E-8AE5-890D01B8BDB0}"/>
    <cellStyle name="60 % - Akzent5" xfId="14151" hidden="1" xr:uid="{C659F50C-637D-44DC-8B14-8A4C57A61792}"/>
    <cellStyle name="60 % - Akzent5" xfId="14279" hidden="1" xr:uid="{E89F6746-272C-445F-817C-A2C41AEC24AE}"/>
    <cellStyle name="60 % - Akzent5" xfId="12157" hidden="1" xr:uid="{A08D80DA-2106-4896-BE87-D67468F14A71}"/>
    <cellStyle name="60 % - Akzent5" xfId="13893" hidden="1" xr:uid="{3969F09E-C04F-49D6-B793-3CFDA25DF9BE}"/>
    <cellStyle name="60 % - Akzent5" xfId="14694" hidden="1" xr:uid="{01C018C0-1B1E-4D76-8197-BC6BCD430BD6}"/>
    <cellStyle name="60 % - Akzent5" xfId="14457" hidden="1" xr:uid="{67EB8186-4E50-4642-8643-8856370DA96B}"/>
    <cellStyle name="60 % - Akzent5" xfId="15208" hidden="1" xr:uid="{A785D1EE-69FB-400C-BAC0-2486C1679DD0}"/>
    <cellStyle name="60 % - Akzent5" xfId="14793" hidden="1" xr:uid="{67AAA6A4-BB18-452B-8349-80DB1758F374}"/>
    <cellStyle name="60 % - Akzent5" xfId="15750" hidden="1" xr:uid="{B6DBCF81-A172-4988-9A3E-826366A31DE6}"/>
    <cellStyle name="60 % - Akzent5" xfId="15775" hidden="1" xr:uid="{3F9D1AE3-1854-4924-8AA1-4374330CDB64}"/>
    <cellStyle name="60 % - Akzent5" xfId="16199" hidden="1" xr:uid="{B9EC9FCE-2D22-4164-9E49-E4DAD48065F1}"/>
    <cellStyle name="60 % - Akzent5" xfId="16249" hidden="1" xr:uid="{AB2B090C-C26C-4A91-BAB4-EEB4F8C00EC8}"/>
    <cellStyle name="60 % - Akzent5" xfId="16714" hidden="1" xr:uid="{5094C726-647E-4965-92E6-9F133D9E4D36}"/>
    <cellStyle name="60 % - Akzent5" xfId="16875" hidden="1" xr:uid="{0912959D-4BBE-41B6-8E2C-C9DFD0396E00}"/>
    <cellStyle name="60 % - Akzent5" xfId="17634" hidden="1" xr:uid="{9B722A00-22A4-4B98-ADEC-677887123EBD}"/>
    <cellStyle name="60 % - Akzent5" xfId="16683" hidden="1" xr:uid="{8288A462-9A3B-4657-B4E8-FC7D0DDD5989}"/>
    <cellStyle name="60 % - Akzent5" xfId="17430" hidden="1" xr:uid="{5994A24C-E51C-4BD7-8F84-A584DF1CF335}"/>
    <cellStyle name="60 % - Akzent5" xfId="17666" hidden="1" xr:uid="{AA6D6CAF-190A-452D-94DB-E6421A02E51E}"/>
    <cellStyle name="60 % - Akzent5" xfId="17769" hidden="1" xr:uid="{05F5B732-2616-4144-AEEC-75855624E5A6}"/>
    <cellStyle name="60 % - Akzent5" xfId="18596" hidden="1" xr:uid="{8EE724C4-5AB8-47A4-9670-2ED29DE9C360}"/>
    <cellStyle name="60 % - Akzent5" xfId="18797" hidden="1" xr:uid="{A7E1F80F-D085-4DD3-818F-5F65A98BBEBE}"/>
    <cellStyle name="60 % - Akzent5" xfId="19659" hidden="1" xr:uid="{A3CAD07E-C2F0-4737-88B9-E8791D525733}"/>
    <cellStyle name="60 % - Akzent5" xfId="18560" hidden="1" xr:uid="{5A324482-E6BD-44CB-B6D3-C29EA96A4664}"/>
    <cellStyle name="60 % - Akzent5" xfId="18979" hidden="1" xr:uid="{D6AB8095-50C3-4EA0-AB06-809249D45584}"/>
    <cellStyle name="60 % - Akzent5" xfId="19815" hidden="1" xr:uid="{F843FDE0-C815-43F4-AA72-10692831E688}"/>
    <cellStyle name="60 % - Akzent5" xfId="18762" hidden="1" xr:uid="{513BE83C-AD62-47EA-B46D-8CAF5B9E53EE}"/>
    <cellStyle name="60 % - Akzent5" xfId="20803" hidden="1" xr:uid="{E6D50F3C-EA0D-4C49-B9C5-622968F695E8}"/>
    <cellStyle name="60 % - Akzent5" xfId="19794" hidden="1" xr:uid="{99E9FC27-E8A8-4076-A916-BFCF6C310050}"/>
    <cellStyle name="60 % - Akzent5" xfId="20643" hidden="1" xr:uid="{37955848-DD1C-4CEF-BB01-8469929354E7}"/>
    <cellStyle name="60 % - Akzent5" xfId="19595" hidden="1" xr:uid="{B991C08F-88EA-4245-B7D9-82B6925C1DB2}"/>
    <cellStyle name="60 % - Akzent5" xfId="19400" hidden="1" xr:uid="{B45C0BEF-69CE-487E-A709-D96F5D48828C}"/>
    <cellStyle name="60 % - Akzent5" xfId="20875" hidden="1" xr:uid="{DD643FCA-CEAA-48DC-A448-3156A2879E42}"/>
    <cellStyle name="60 % - Akzent5" xfId="21029" hidden="1" xr:uid="{D44CAC08-FEF9-4AEB-896B-7494F569894F}"/>
    <cellStyle name="60 % - Akzent5" xfId="21241" hidden="1" xr:uid="{58B6C772-06D1-4141-971A-C8C5EB75A563}"/>
    <cellStyle name="60 % - Akzent5" xfId="22164" hidden="1" xr:uid="{C35D05E8-094E-4B10-B995-5DC735F99158}"/>
    <cellStyle name="60 % - Akzent5" xfId="20993" hidden="1" xr:uid="{3E35D128-F2CE-4BFF-8AA5-B6C0AEDBDFD2}"/>
    <cellStyle name="60 % - Akzent5" xfId="21868" hidden="1" xr:uid="{7AF52C22-09A8-4068-9C0A-B23FD136CC7C}"/>
    <cellStyle name="60 % - Akzent5" xfId="22204" hidden="1" xr:uid="{0027F8AA-6808-4483-B192-239A5CF21897}"/>
    <cellStyle name="60 % - Akzent5" xfId="22420" hidden="1" xr:uid="{DC8096A4-BBCF-449E-8B81-FDADC2D6751A}"/>
    <cellStyle name="60 % - Akzent5" xfId="22533" hidden="1" xr:uid="{D4852794-5623-4700-8763-2F6F1466F661}"/>
    <cellStyle name="60 % - Akzent5" xfId="22997" hidden="1" xr:uid="{84BF306F-D9FF-4025-A4B0-866ABA0D9691}"/>
    <cellStyle name="60 % - Akzent5" xfId="22625" hidden="1" xr:uid="{7DBEC636-D019-409C-9723-B9D154C0640C}"/>
    <cellStyle name="60 % - Akzent5" xfId="23240" hidden="1" xr:uid="{0FC1C79C-158D-4AF5-8513-CBB69CBA8171}"/>
    <cellStyle name="60 % - Akzent5" xfId="23289" hidden="1" xr:uid="{5550A51F-F07E-4689-B1AF-7BE699174DA6}"/>
    <cellStyle name="60 % - Akzent5" xfId="27013" hidden="1" xr:uid="{AD611C07-299E-4600-AD05-9537E18C897C}"/>
    <cellStyle name="60 % - Akzent5" xfId="29082" hidden="1" xr:uid="{33CD19CA-1A5F-479B-BB18-B2D330107591}"/>
    <cellStyle name="60 % - Akzent5" xfId="29482" hidden="1" xr:uid="{4F922230-C634-4B31-89F0-B5514DB2B9FF}"/>
    <cellStyle name="60 % - Akzent5" xfId="28307" hidden="1" xr:uid="{96A3C884-78C3-44F3-B088-E390AC380FD2}"/>
    <cellStyle name="60 % - Akzent5" xfId="29385" hidden="1" xr:uid="{01A68F65-1553-4BE0-8A88-85251695826E}"/>
    <cellStyle name="60 % - Akzent5" xfId="25103" hidden="1" xr:uid="{FFAC10C9-E2F5-4186-807B-14BFDD7659CF}"/>
    <cellStyle name="60 % - Akzent5" xfId="28107" hidden="1" xr:uid="{0B18FB63-3FB9-4068-9C61-F1B9B7E092A1}"/>
    <cellStyle name="60 % - Akzent5" xfId="28266" hidden="1" xr:uid="{12B4C6F3-37DF-4412-AB79-963596C57CA3}"/>
    <cellStyle name="60 % - Akzent5" xfId="23861" hidden="1" xr:uid="{184ABFD0-4C62-4437-9C05-8FF952E45B33}"/>
    <cellStyle name="60 % - Akzent5" xfId="28975" hidden="1" xr:uid="{FC644E28-8BA5-4677-AF20-94EA3588F0C0}"/>
    <cellStyle name="60 % - Akzent5" xfId="28732" hidden="1" xr:uid="{D775C9C4-7823-4C3B-908E-1DC160052508}"/>
    <cellStyle name="60 % - Akzent5" xfId="27861" hidden="1" xr:uid="{DADACE9D-891D-48BA-B8DB-1B561E9CA619}"/>
    <cellStyle name="60 % - Akzent5" xfId="24803" hidden="1" xr:uid="{07A3FD5C-9EF9-4E0C-A833-919ECD98EDFD}"/>
    <cellStyle name="60 % - Akzent5" xfId="24654" hidden="1" xr:uid="{6D72A5B5-D787-4336-B2FA-8D9E5B42FD11}"/>
    <cellStyle name="60 % - Akzent5" xfId="28602" hidden="1" xr:uid="{1BB71C01-9E76-454F-B013-FB10E34F3B6D}"/>
    <cellStyle name="60 % - Akzent5" xfId="24804" hidden="1" xr:uid="{C0838548-16C7-4E70-A4CF-D2F4ADE5FAB7}"/>
    <cellStyle name="60 % - Akzent5" xfId="25944" hidden="1" xr:uid="{F104685F-B978-4E33-B8A1-E9E330E55D28}"/>
    <cellStyle name="60 % - Akzent5" xfId="29509" hidden="1" xr:uid="{140936F2-D197-4FAA-BE58-67E5567CF582}"/>
    <cellStyle name="60 % - Akzent5" xfId="25902" hidden="1" xr:uid="{E6E67D83-B34B-4F47-943F-14BEBA029466}"/>
    <cellStyle name="60 % - Akzent5" xfId="26744" hidden="1" xr:uid="{E915BFF6-3128-484B-9265-4F17A290DE0C}"/>
    <cellStyle name="60 % - Akzent5" xfId="28182" hidden="1" xr:uid="{BE2F6D88-FC59-4C01-8712-632D591D3029}"/>
    <cellStyle name="60 % - Akzent5" xfId="27339" hidden="1" xr:uid="{838A61BF-8F3A-455C-A1EB-D14743FFFAA8}"/>
    <cellStyle name="60 % - Akzent5" xfId="26574" hidden="1" xr:uid="{F184950F-5847-4C1D-B9EF-FAD8F692083C}"/>
    <cellStyle name="60 % - Akzent5" xfId="25017" hidden="1" xr:uid="{81376F14-79BE-4111-814C-C043A84E7508}"/>
    <cellStyle name="60 % - Akzent5" xfId="28008" hidden="1" xr:uid="{F289293D-DF7D-4774-8644-080FC4A7BA32}"/>
    <cellStyle name="60 % - Akzent5" xfId="27138" hidden="1" xr:uid="{1D10072C-4AD8-41CD-BEFC-7D1E581C5C2A}"/>
    <cellStyle name="60 % - Akzent5" xfId="23348" hidden="1" xr:uid="{206D5A75-17B0-44B5-962A-AED739F4D7F5}"/>
    <cellStyle name="60 % - Akzent5" xfId="27947" hidden="1" xr:uid="{431EFEF6-8497-41DF-9D1C-26D33F8E7F17}"/>
    <cellStyle name="60 % - Akzent5" xfId="23403" hidden="1" xr:uid="{AE216FE5-856B-481C-979E-EADA7236C3EE}"/>
    <cellStyle name="60 % - Akzent5" xfId="23737" hidden="1" xr:uid="{6C70C26E-607C-47F4-80D4-8F3073F5EB69}"/>
    <cellStyle name="60 % - Akzent5" xfId="24000" hidden="1" xr:uid="{194BAD63-AB5F-48D6-BD92-8C843494CFED}"/>
    <cellStyle name="60 % - Akzent5" xfId="29958" hidden="1" xr:uid="{FE5B24B1-C5BD-4E6C-AE3D-F1DC03DCD468}"/>
    <cellStyle name="60 % - Akzent5" xfId="30031" hidden="1" xr:uid="{50E06B2A-9BAB-4FDF-A67E-EE90E24E049E}"/>
    <cellStyle name="60 % - Akzent5" xfId="30432" hidden="1" xr:uid="{40C2AE06-8F2B-4EF7-BCF4-B6789C58A480}"/>
    <cellStyle name="60 % - Akzent5" xfId="30949" hidden="1" xr:uid="{7DFBFCA8-B60D-4F11-92F0-AD6E6CE2A2D4}"/>
    <cellStyle name="60 % - Akzent5" xfId="31254" hidden="1" xr:uid="{BF095DD2-880A-405D-93D5-8B2530FB8F44}"/>
    <cellStyle name="60 % - Akzent5" xfId="31756" hidden="1" xr:uid="{8E56A738-9361-4C5F-A03E-E57AB89F282C}"/>
    <cellStyle name="60 % - Akzent5" xfId="30901" hidden="1" xr:uid="{B405CFAB-1346-4331-A705-F78E7A8F6FB7}"/>
    <cellStyle name="60 % - Akzent5" xfId="32154" hidden="1" xr:uid="{54467763-56E5-4102-9D22-F92AB1F26C0F}"/>
    <cellStyle name="60 % - Akzent5" xfId="32420" hidden="1" xr:uid="{5BE59930-5F8A-4475-82B6-492D298674A0}"/>
    <cellStyle name="60 % - Akzent5" xfId="32840" hidden="1" xr:uid="{C8F20184-801C-4756-B722-0766CB5A5CA5}"/>
    <cellStyle name="60 % - Akzent5" xfId="33679" hidden="1" xr:uid="{B2AC3862-973B-46D4-AA31-BFB312BCC2D6}"/>
    <cellStyle name="60 % - Akzent5" xfId="32730" hidden="1" xr:uid="{CF91A516-BA13-4CA4-8AF9-F7E5644C8537}"/>
    <cellStyle name="60 % - Akzent5" xfId="33469" hidden="1" xr:uid="{40AA70E7-9EFF-4DD3-BD1F-C3D42A781B25}"/>
    <cellStyle name="60 % - Akzent5" xfId="34132" hidden="1" xr:uid="{1FFD1A69-EAF4-4C08-8179-7579201F6806}"/>
    <cellStyle name="60 % - Akzent5" xfId="33494" hidden="1" xr:uid="{036CA1B4-6846-4DAF-8611-7BEB0F53462F}"/>
    <cellStyle name="60 % - Akzent5" xfId="32390" hidden="1" xr:uid="{EFDA36E3-DCAA-47F8-9A5C-CCA60FF91051}"/>
    <cellStyle name="60 % - Akzent5" xfId="34553" hidden="1" xr:uid="{D8BC3821-754B-4A32-974B-D98BA2129987}"/>
    <cellStyle name="60 % - Akzent5" xfId="34120" hidden="1" xr:uid="{AF7F290A-2430-45A4-BA38-90DAC8454ED7}"/>
    <cellStyle name="60 % - Akzent5" xfId="34242" hidden="1" xr:uid="{5F7D3D19-DB9D-4B0E-8096-33CBED1BCE78}"/>
    <cellStyle name="60 % - Akzent5" xfId="34550" hidden="1" xr:uid="{D7D69B67-8112-4B55-ACBB-8F897F8DE29C}"/>
    <cellStyle name="60 % - Akzent5" xfId="34715" hidden="1" xr:uid="{2A649459-A590-4879-9C61-5F334CB20272}"/>
    <cellStyle name="60 % - Akzent5" xfId="34842" hidden="1" xr:uid="{B110577F-651F-4A74-9DE9-AB48952CCD2F}"/>
    <cellStyle name="60 % - Akzent5" xfId="32722" hidden="1" xr:uid="{0E8D074A-9E3F-4980-AB37-086ACA84FEEC}"/>
    <cellStyle name="60 % - Akzent5" xfId="34457" hidden="1" xr:uid="{4004DE7D-BF5C-4DB1-B64F-2DF40605639C}"/>
    <cellStyle name="60 % - Akzent5" xfId="35252" hidden="1" xr:uid="{AFB5E27C-2AE9-4A3A-BCD1-D330465A0886}"/>
    <cellStyle name="60 % - Akzent5" xfId="35018" hidden="1" xr:uid="{4CEBA0B0-2705-4B43-BEC3-74D61CBA1343}"/>
    <cellStyle name="60 % - Akzent5" xfId="35749" hidden="1" xr:uid="{452397B1-5F25-4D1E-AE94-C1F5519743F2}"/>
    <cellStyle name="60 % - Akzent5" xfId="35347" hidden="1" xr:uid="{7B5CC187-F127-44E6-AD8D-AACA5861BDC0}"/>
    <cellStyle name="60 % - Akzent5" xfId="36187" hidden="1" xr:uid="{0F756AA4-EC39-4A26-9163-DF5AFC4947FE}"/>
    <cellStyle name="60 % - Akzent5" xfId="36211" hidden="1" xr:uid="{0BCC4A39-11D3-46A4-AFC4-68DFA0CA2E78}"/>
    <cellStyle name="60 % - Akzent5" xfId="36607" hidden="1" xr:uid="{DBD3E76A-883B-49CE-B3C3-8C5E7294A331}"/>
    <cellStyle name="60 % - Akzent5" xfId="36655" hidden="1" xr:uid="{1D8B2D24-C395-4E7A-BB1E-D85D25B8E1D1}"/>
    <cellStyle name="60 % - Akzent5" xfId="37120" hidden="1" xr:uid="{55CDF960-5017-4209-A40D-A66E10E3E67A}"/>
    <cellStyle name="60 % - Akzent5" xfId="37279" hidden="1" xr:uid="{16F44569-FE28-48D9-971B-F78A168FB5A4}"/>
    <cellStyle name="60 % - Akzent5" xfId="38038" hidden="1" xr:uid="{F65874F0-4443-4EDD-917E-501B19722A9E}"/>
    <cellStyle name="60 % - Akzent5" xfId="37089" hidden="1" xr:uid="{5722EFB1-5C30-4066-81AD-87B91CBCB7D4}"/>
    <cellStyle name="60 % - Akzent5" xfId="37834" hidden="1" xr:uid="{67509144-C8CE-4426-84BF-6A50D471AB56}"/>
    <cellStyle name="60 % - Akzent5" xfId="38070" hidden="1" xr:uid="{56C9DABC-BFF1-4110-833C-B07153B0A5ED}"/>
    <cellStyle name="60 % - Akzent5" xfId="38173" hidden="1" xr:uid="{817869CB-3A6C-4EB4-85F9-211F8B9E1819}"/>
    <cellStyle name="60 % - Akzent5" xfId="39000" hidden="1" xr:uid="{76181232-5CEE-42A5-BDFB-C742F915D0A8}"/>
    <cellStyle name="60 % - Akzent5" xfId="39199" hidden="1" xr:uid="{1B973A17-BD9E-4ECC-AD90-755240B012FB}"/>
    <cellStyle name="60 % - Akzent5" xfId="40061" hidden="1" xr:uid="{4248E860-89E0-4167-9C81-526A02294AC6}"/>
    <cellStyle name="60 % - Akzent5" xfId="38964" hidden="1" xr:uid="{6CBB7F9D-EE39-4294-93BB-637F02288944}"/>
    <cellStyle name="60 % - Akzent5" xfId="39381" hidden="1" xr:uid="{43AD0DF1-236B-4C39-8ED8-7D3C18FB4FF0}"/>
    <cellStyle name="60 % - Akzent5" xfId="40217" hidden="1" xr:uid="{51C257D1-771E-4263-9C87-BC223095EB8A}"/>
    <cellStyle name="60 % - Akzent5" xfId="39164" hidden="1" xr:uid="{92A6D8F5-9D72-4F04-922F-7F261691E089}"/>
    <cellStyle name="60 % - Akzent5" xfId="41205" hidden="1" xr:uid="{42E2B016-1D35-46A9-801E-72C4C9F130AF}"/>
    <cellStyle name="60 % - Akzent5" xfId="40196" hidden="1" xr:uid="{97E374A8-1FFD-43F8-9389-46971772AF19}"/>
    <cellStyle name="60 % - Akzent5" xfId="41045" hidden="1" xr:uid="{3FAC725F-3364-4378-90C3-1DEEED6CC57B}"/>
    <cellStyle name="60 % - Akzent5" xfId="39997" hidden="1" xr:uid="{82017F7C-712D-4422-9614-BEE17895D0DD}"/>
    <cellStyle name="60 % - Akzent5" xfId="39802" hidden="1" xr:uid="{56102AA5-FF38-4512-900B-55B72B7C11F4}"/>
    <cellStyle name="60 % - Akzent5" xfId="41277" hidden="1" xr:uid="{CD78107B-E0AD-4F3A-BCC5-D2F66758F251}"/>
    <cellStyle name="60 % - Akzent5" xfId="41431" hidden="1" xr:uid="{2E54F380-52C3-4709-AC38-B6F4E6C74591}"/>
    <cellStyle name="60 % - Akzent5" xfId="41641" hidden="1" xr:uid="{C3523300-CD2B-44CA-BD4C-0EB02C021DFE}"/>
    <cellStyle name="60 % - Akzent5" xfId="42564" hidden="1" xr:uid="{A52710DF-B315-49AF-8E06-13B03D6AC0D7}"/>
    <cellStyle name="60 % - Akzent5" xfId="41395" hidden="1" xr:uid="{BBA3792C-5CAE-4CDC-9750-C2CEBEDF8EBE}"/>
    <cellStyle name="60 % - Akzent5" xfId="42268" hidden="1" xr:uid="{48885132-3BBB-4703-92C5-A9204C9BFE36}"/>
    <cellStyle name="60 % - Akzent5" xfId="42604" hidden="1" xr:uid="{6CDA9486-B4CA-4812-97CE-F5DCBF798F30}"/>
    <cellStyle name="60 % - Akzent5" xfId="42820" hidden="1" xr:uid="{372CE636-D9ED-430C-90C2-6D61608F0074}"/>
    <cellStyle name="60 % - Akzent5" xfId="42933" hidden="1" xr:uid="{045F16F7-0E54-4F9C-B16A-414F3968E4BF}"/>
    <cellStyle name="60 % - Akzent5" xfId="43397" hidden="1" xr:uid="{CF255A71-5CEB-4240-AA44-954BAF7C10C1}"/>
    <cellStyle name="60 % - Akzent5" xfId="43025" hidden="1" xr:uid="{AEC98888-CFCF-46CF-BDAA-36BA8027C1A5}"/>
    <cellStyle name="60 % - Akzent5" xfId="43640" hidden="1" xr:uid="{D63C5B3C-D00A-4B84-9BF2-87C246C93C1B}"/>
    <cellStyle name="60 % - Akzent5" xfId="43689" hidden="1" xr:uid="{DFB44BD1-F70E-429A-9F9C-FAAEFD5A0654}"/>
    <cellStyle name="60 % - Akzent5 2" xfId="421" xr:uid="{00000000-0005-0000-0000-000065030000}"/>
    <cellStyle name="60 % - Akzent5 3" xfId="290" xr:uid="{00000000-0005-0000-0000-000066030000}"/>
    <cellStyle name="60 % - Akzent5 4" xfId="8166" hidden="1" xr:uid="{63481FCF-7BE5-42B7-88A2-0C3D6F5E2E0B}"/>
    <cellStyle name="60 % - Akzent5 4" xfId="30452" hidden="1" xr:uid="{9A5E85B4-F313-4EF6-91F9-68A3CECB8F0D}"/>
    <cellStyle name="60 % - Akzent6" xfId="7215" hidden="1" xr:uid="{00000000-0005-0000-0000-000085030000}"/>
    <cellStyle name="60 % - Akzent6" xfId="7030" hidden="1" xr:uid="{00000000-0005-0000-0000-000083030000}"/>
    <cellStyle name="60 % - Akzent6" xfId="7188" hidden="1" xr:uid="{00000000-0005-0000-0000-000084030000}"/>
    <cellStyle name="60 % - Akzent6" xfId="7106" hidden="1" xr:uid="{00000000-0005-0000-0000-000082030000}"/>
    <cellStyle name="60 % - Akzent6" xfId="5679" hidden="1" xr:uid="{00000000-0005-0000-0000-000079030000}"/>
    <cellStyle name="60 % - Akzent6" xfId="3340" hidden="1" xr:uid="{00000000-0005-0000-0000-000071030000}"/>
    <cellStyle name="60 % - Akzent6" xfId="6730" hidden="1" xr:uid="{00000000-0005-0000-0000-00007F030000}"/>
    <cellStyle name="60 % - Akzent6" xfId="5887" hidden="1" xr:uid="{00000000-0005-0000-0000-00007C030000}"/>
    <cellStyle name="60 % - Akzent6" xfId="1476" hidden="1" xr:uid="{00000000-0005-0000-0000-00006A030000}"/>
    <cellStyle name="60 % - Akzent6" xfId="6169" hidden="1" xr:uid="{00000000-0005-0000-0000-00007E030000}"/>
    <cellStyle name="60 % - Akzent6" xfId="4865" hidden="1" xr:uid="{00000000-0005-0000-0000-000075030000}"/>
    <cellStyle name="60 % - Akzent6" xfId="2833" hidden="1" xr:uid="{00000000-0005-0000-0000-00006E030000}"/>
    <cellStyle name="60 % - Akzent6" xfId="6689" hidden="1" xr:uid="{00000000-0005-0000-0000-000081030000}"/>
    <cellStyle name="60 % - Akzent6" xfId="2295" hidden="1" xr:uid="{00000000-0005-0000-0000-00006C030000}"/>
    <cellStyle name="60 % - Akzent6" xfId="2440" hidden="1" xr:uid="{00000000-0005-0000-0000-00006D030000}"/>
    <cellStyle name="60 % - Akzent6" xfId="6408" hidden="1" xr:uid="{00000000-0005-0000-0000-00007B030000}"/>
    <cellStyle name="60 % - Akzent6" xfId="3432" hidden="1" xr:uid="{00000000-0005-0000-0000-000073030000}"/>
    <cellStyle name="60 % - Akzent6" xfId="3570" hidden="1" xr:uid="{00000000-0005-0000-0000-000070030000}"/>
    <cellStyle name="60 % - Akzent6" xfId="4686" hidden="1" xr:uid="{00000000-0005-0000-0000-000074030000}"/>
    <cellStyle name="60 % - Akzent6" xfId="4412" hidden="1" xr:uid="{00000000-0005-0000-0000-000072030000}"/>
    <cellStyle name="60 % - Akzent6" xfId="6230" hidden="1" xr:uid="{00000000-0005-0000-0000-000080030000}"/>
    <cellStyle name="60 % - Akzent6" xfId="5515" hidden="1" xr:uid="{00000000-0005-0000-0000-000078030000}"/>
    <cellStyle name="60 % - Akzent6" xfId="1724" hidden="1" xr:uid="{00000000-0005-0000-0000-00006B030000}"/>
    <cellStyle name="60 % - Akzent6" xfId="6319" hidden="1" xr:uid="{00000000-0005-0000-0000-00007A030000}"/>
    <cellStyle name="60 % - Akzent6" xfId="4977" hidden="1" xr:uid="{00000000-0005-0000-0000-000076030000}"/>
    <cellStyle name="60 % - Akzent6" xfId="5525" hidden="1" xr:uid="{00000000-0005-0000-0000-000077030000}"/>
    <cellStyle name="60 % - Akzent6" xfId="3610" hidden="1" xr:uid="{00000000-0005-0000-0000-00006F030000}"/>
    <cellStyle name="60 % - Akzent6" xfId="5734" hidden="1" xr:uid="{00000000-0005-0000-0000-00007D030000}"/>
    <cellStyle name="60 % - Akzent6" xfId="99" hidden="1" xr:uid="{00000000-0005-0000-0000-000067030000}"/>
    <cellStyle name="60 % - Akzent6" xfId="969" hidden="1" xr:uid="{00000000-0005-0000-0000-000068030000}"/>
    <cellStyle name="60 % - Akzent6" xfId="1316" hidden="1" xr:uid="{00000000-0005-0000-0000-000069030000}"/>
    <cellStyle name="60 % - Akzent6" xfId="7673" hidden="1" xr:uid="{B662D62F-D7BD-44E4-83FA-2631FD63C447}"/>
    <cellStyle name="60 % - Akzent6" xfId="7747" hidden="1" xr:uid="{1E4E8D5B-9358-4B2F-A27E-282F0FBCF46C}"/>
    <cellStyle name="60 % - Akzent6" xfId="7677" hidden="1" xr:uid="{D5E372FF-C9CC-4750-B335-4ECCA81E0CDD}"/>
    <cellStyle name="60 % - Akzent6" xfId="8699" hidden="1" xr:uid="{FEDFEE51-3CEB-49FF-9A8C-8FFF58DB4B3F}"/>
    <cellStyle name="60 % - Akzent6" xfId="9106" hidden="1" xr:uid="{7B38E4B6-DC47-4920-93DF-2381ED73A860}"/>
    <cellStyle name="60 % - Akzent6" xfId="9688" hidden="1" xr:uid="{4B2721D7-ACAA-4E40-B1F5-8232A5DFD01E}"/>
    <cellStyle name="60 % - Akzent6" xfId="8975" hidden="1" xr:uid="{8B559F4B-67EE-43F4-82A9-4135D8D80FBE}"/>
    <cellStyle name="60 % - Akzent6" xfId="10349" hidden="1" xr:uid="{E70E923A-8D6D-4D6A-9674-B14412A60B6D}"/>
    <cellStyle name="60 % - Akzent6" xfId="11857" hidden="1" xr:uid="{58E447BE-B362-4A32-A249-D39B62EC9B21}"/>
    <cellStyle name="60 % - Akzent6" xfId="12277" hidden="1" xr:uid="{31614C60-7322-46D7-82DE-83A75467A3A3}"/>
    <cellStyle name="60 % - Akzent6" xfId="11924" hidden="1" xr:uid="{B387E5D0-E24C-4A73-A0B0-F560285B4F9C}"/>
    <cellStyle name="60 % - Akzent6" xfId="11893" hidden="1" xr:uid="{4BD5120D-A34D-441F-98EC-73AB885F3AC1}"/>
    <cellStyle name="60 % - Akzent6" xfId="13041" hidden="1" xr:uid="{42EAC38E-D610-4B8E-9FC6-A7AE636899DE}"/>
    <cellStyle name="60 % - Akzent6" xfId="13126" hidden="1" xr:uid="{24B2FF67-8316-4877-A7D7-20ACA813A979}"/>
    <cellStyle name="60 % - Akzent6" xfId="11886" hidden="1" xr:uid="{1E0237EC-4B07-4662-86E2-AC101A9ACE24}"/>
    <cellStyle name="60 % - Akzent6" xfId="13566" hidden="1" xr:uid="{5D15A482-5E5C-47BE-A867-FEC49D2906C4}"/>
    <cellStyle name="60 % - Akzent6" xfId="14017" hidden="1" xr:uid="{790334B6-E941-4354-BBCF-10A395552890}"/>
    <cellStyle name="60 % - Akzent6" xfId="12804" hidden="1" xr:uid="{61FA9C6F-AC60-46A8-B912-0CB5DEC0CCD0}"/>
    <cellStyle name="60 % - Akzent6" xfId="13698" hidden="1" xr:uid="{B0A3AE6A-4B63-40D5-96F7-C8ED3237FB9F}"/>
    <cellStyle name="60 % - Akzent6" xfId="13973" hidden="1" xr:uid="{5C9931FA-840C-463C-A65D-40CB16D77D95}"/>
    <cellStyle name="60 % - Akzent6" xfId="14094" hidden="1" xr:uid="{5ACA08FB-F105-499D-A506-A54AC9254B77}"/>
    <cellStyle name="60 % - Akzent6" xfId="14308" hidden="1" xr:uid="{49399124-FC54-4963-B171-64F5EDEAB2A1}"/>
    <cellStyle name="60 % - Akzent6" xfId="13801" hidden="1" xr:uid="{2B47CD26-D986-46C2-A31D-A8171FA10948}"/>
    <cellStyle name="60 % - Akzent6" xfId="12734" hidden="1" xr:uid="{18BBFB07-957F-4695-89DE-F8E9D06A48E0}"/>
    <cellStyle name="60 % - Akzent6" xfId="14718" hidden="1" xr:uid="{F93FA724-3BD4-4E72-BA9F-2D0D51E47AE5}"/>
    <cellStyle name="60 % - Akzent6" xfId="12775" hidden="1" xr:uid="{2D141A4E-0155-4FFB-8022-D3C51A6C3AE0}"/>
    <cellStyle name="60 % - Akzent6" xfId="15226" hidden="1" xr:uid="{0546FBB0-8488-455D-B16D-E92C3ED53BBA}"/>
    <cellStyle name="60 % - Akzent6" xfId="14693" hidden="1" xr:uid="{82AA702A-87FA-4C54-BB35-43A37A17A45B}"/>
    <cellStyle name="60 % - Akzent6" xfId="15584" hidden="1" xr:uid="{5FED3CB9-14A9-4A36-801D-616D89C78C77}"/>
    <cellStyle name="60 % - Akzent6" xfId="15709" hidden="1" xr:uid="{35200D42-668C-4394-A08E-7C30A5EE180E}"/>
    <cellStyle name="60 % - Akzent6" xfId="16202" hidden="1" xr:uid="{75F80D5F-580A-4C59-A789-65BF914A115F}"/>
    <cellStyle name="60 % - Akzent6" xfId="16272" hidden="1" xr:uid="{BF0A9356-A97B-49BC-849F-78640EAC551C}"/>
    <cellStyle name="60 % - Akzent6" xfId="16717" hidden="1" xr:uid="{BDB887A9-DAD1-4A70-86AF-0BB825BCE64F}"/>
    <cellStyle name="60 % - Akzent6" xfId="17002" hidden="1" xr:uid="{EC6F18F6-6196-4044-93FF-88101EAC9765}"/>
    <cellStyle name="60 % - Akzent6" xfId="17656" hidden="1" xr:uid="{A3F815FC-A771-4170-9EA9-3B7CCEB75956}"/>
    <cellStyle name="60 % - Akzent6" xfId="16822" hidden="1" xr:uid="{1EFF5B83-C104-4A8E-999E-D62B35F41A21}"/>
    <cellStyle name="60 % - Akzent6" xfId="17446" hidden="1" xr:uid="{CE064A9C-8AC9-4143-9642-7FE92CEE28CC}"/>
    <cellStyle name="60 % - Akzent6" xfId="16951" hidden="1" xr:uid="{65A87875-9B58-495F-A9D4-92D099B8C63A}"/>
    <cellStyle name="60 % - Akzent6" xfId="17760" hidden="1" xr:uid="{A2472955-0FA7-415D-98BB-8235EB6FBD50}"/>
    <cellStyle name="60 % - Akzent6" xfId="18599" hidden="1" xr:uid="{97F90DE8-A9EB-4313-A8F6-6747E95AD51F}"/>
    <cellStyle name="60 % - Akzent6" xfId="18965" hidden="1" xr:uid="{F13FDBDB-162A-49D7-87CE-EAD628C79B59}"/>
    <cellStyle name="60 % - Akzent6" xfId="19680" hidden="1" xr:uid="{11E67864-88C6-4F35-9C79-92012853A156}"/>
    <cellStyle name="60 % - Akzent6" xfId="18742" hidden="1" xr:uid="{F7138ADE-85BB-4CE8-ABB7-3227D42DCFA1}"/>
    <cellStyle name="60 % - Akzent6" xfId="18544" hidden="1" xr:uid="{057BEEB3-BDB5-4621-A7EA-AAA3DFC4D5FA}"/>
    <cellStyle name="60 % - Akzent6" xfId="19812" hidden="1" xr:uid="{8A007EA9-9ED9-4CED-B284-AD80BCC91B1F}"/>
    <cellStyle name="60 % - Akzent6" xfId="19639" hidden="1" xr:uid="{62C73C92-9B7B-4A47-84B1-98973A46DCB5}"/>
    <cellStyle name="60 % - Akzent6" xfId="20822" hidden="1" xr:uid="{4EDE5514-0555-40F0-BCB0-2AD820D8EC47}"/>
    <cellStyle name="60 % - Akzent6" xfId="18862" hidden="1" xr:uid="{79ABC385-4AA5-4A57-9BB1-6BF7C30BD2DC}"/>
    <cellStyle name="60 % - Akzent6" xfId="20653" hidden="1" xr:uid="{24995285-9E97-4BA1-AAD1-02C34181E2E4}"/>
    <cellStyle name="60 % - Akzent6" xfId="19716" hidden="1" xr:uid="{D115E9A9-D34A-495F-827E-E4FADA5BE0FB}"/>
    <cellStyle name="60 % - Akzent6" xfId="20659" hidden="1" xr:uid="{CC86E1D9-D398-4B88-827C-98DEEF535D15}"/>
    <cellStyle name="60 % - Akzent6" xfId="18530" hidden="1" xr:uid="{8676BD73-93F8-46C9-B3BC-A8657E8DB8A1}"/>
    <cellStyle name="60 % - Akzent6" xfId="21033" hidden="1" xr:uid="{AA8A0320-DEA3-4403-95AC-543DEAA4F9DB}"/>
    <cellStyle name="60 % - Akzent6" xfId="21421" hidden="1" xr:uid="{DA87D104-DEAA-419C-BDFC-3FAA05FF6FC5}"/>
    <cellStyle name="60 % - Akzent6" xfId="22191" hidden="1" xr:uid="{3119E92D-8780-4D23-B554-D4B2F0030D01}"/>
    <cellStyle name="60 % - Akzent6" xfId="21183" hidden="1" xr:uid="{99A18DC2-292B-46FD-AE4D-A20F55954966}"/>
    <cellStyle name="60 % - Akzent6" xfId="21888" hidden="1" xr:uid="{A6E3B125-86AD-460F-99AE-F45DB600B463}"/>
    <cellStyle name="60 % - Akzent6" xfId="21355" hidden="1" xr:uid="{E193B77B-B6A8-4C48-A91E-AE24C5BA8B59}"/>
    <cellStyle name="60 % - Akzent6" xfId="22536" hidden="1" xr:uid="{3FA79937-63A6-49D8-BDFF-FD83E1FD7540}"/>
    <cellStyle name="60 % - Akzent6" xfId="22631" hidden="1" xr:uid="{3AE5A873-B00A-4ECE-874A-06335F4F5B5A}"/>
    <cellStyle name="60 % - Akzent6" xfId="23018" hidden="1" xr:uid="{2AFE7895-DC27-43E3-B323-B733B7EEDA2B}"/>
    <cellStyle name="60 % - Akzent6" xfId="23006" hidden="1" xr:uid="{F77688EA-7872-4A1A-BF58-02FA8F584B2D}"/>
    <cellStyle name="60 % - Akzent6" xfId="23255" hidden="1" xr:uid="{2491AFC9-3BA1-45A7-825C-C8A196313EAC}"/>
    <cellStyle name="60 % - Akzent6" xfId="23040" hidden="1" xr:uid="{9034569F-446F-404A-A8EA-4797785979C9}"/>
    <cellStyle name="60 % - Akzent6" xfId="29512" hidden="1" xr:uid="{619A3097-F4E4-4CAC-99EE-67BCF6B8F0CD}"/>
    <cellStyle name="60 % - Akzent6" xfId="29327" hidden="1" xr:uid="{B07A3794-7FFC-4625-8505-16111B500DBF}"/>
    <cellStyle name="60 % - Akzent6" xfId="29485" hidden="1" xr:uid="{38A2D89E-0039-4B5D-B9C1-AE670080C1E7}"/>
    <cellStyle name="60 % - Akzent6" xfId="29403" hidden="1" xr:uid="{52004668-3CC5-4C7C-B572-FDC83694230A}"/>
    <cellStyle name="60 % - Akzent6" xfId="28012" hidden="1" xr:uid="{0112136B-DB63-45F3-A526-FA2231382900}"/>
    <cellStyle name="60 % - Akzent6" xfId="25706" hidden="1" xr:uid="{60746AC6-979E-4556-88F6-E614153FD248}"/>
    <cellStyle name="60 % - Akzent6" xfId="29027" hidden="1" xr:uid="{A6C16AA8-3DE7-41B8-8712-6D59558D97FE}"/>
    <cellStyle name="60 % - Akzent6" xfId="28201" hidden="1" xr:uid="{D97D8C85-DDC3-4EBF-B8AA-7FEDD036695F}"/>
    <cellStyle name="60 % - Akzent6" xfId="23864" hidden="1" xr:uid="{7C8E4D5B-5AB4-4410-A70A-CA0F99330187}"/>
    <cellStyle name="60 % - Akzent6" xfId="28466" hidden="1" xr:uid="{2A9D05F2-E7B0-49E5-9010-AB3604CDB9F3}"/>
    <cellStyle name="60 % - Akzent6" xfId="27218" hidden="1" xr:uid="{650C2F16-3D13-4F47-B1AA-0C1E354C2D6F}"/>
    <cellStyle name="60 % - Akzent6" xfId="25199" hidden="1" xr:uid="{5510ADB1-61E4-4929-9448-060370ECD51F}"/>
    <cellStyle name="60 % - Akzent6" xfId="28986" hidden="1" xr:uid="{FAB6BE64-DA73-4591-A665-C005212D64F2}"/>
    <cellStyle name="60 % - Akzent6" xfId="24670" hidden="1" xr:uid="{B5566DB6-90C9-499D-B2A1-A4E8B55BAD67}"/>
    <cellStyle name="60 % - Akzent6" xfId="24807" hidden="1" xr:uid="{DD599A33-5138-43A4-B67E-8E4D232F41AE}"/>
    <cellStyle name="60 % - Akzent6" xfId="28705" hidden="1" xr:uid="{D2C638CE-8443-4353-AECB-5FE0AAE7510A}"/>
    <cellStyle name="60 % - Akzent6" xfId="25797" hidden="1" xr:uid="{E1647ED0-FC25-4658-B708-BC21E2FA839E}"/>
    <cellStyle name="60 % - Akzent6" xfId="25934" hidden="1" xr:uid="{0A64C5E1-0E4B-48FE-A173-AF063EF39BD4}"/>
    <cellStyle name="60 % - Akzent6" xfId="27039" hidden="1" xr:uid="{085F3853-C966-4A22-961F-B7311523633A}"/>
    <cellStyle name="60 % - Akzent6" xfId="26766" hidden="1" xr:uid="{EC703325-83CD-4B5E-BC61-ED8511DE262E}"/>
    <cellStyle name="60 % - Akzent6" xfId="28527" hidden="1" xr:uid="{5173CAAF-93DC-4F73-BE4A-0F3F0EA368AC}"/>
    <cellStyle name="60 % - Akzent6" xfId="27868" hidden="1" xr:uid="{8AA3E1D7-A710-4E22-B004-BF2AA66048D2}"/>
    <cellStyle name="60 % - Akzent6" xfId="24108" hidden="1" xr:uid="{4BE362D8-B06B-44D3-B287-73EFE7C30690}"/>
    <cellStyle name="60 % - Akzent6" xfId="28616" hidden="1" xr:uid="{8B1F5448-E290-4C98-A794-7B8AC5EAF317}"/>
    <cellStyle name="60 % - Akzent6" xfId="27330" hidden="1" xr:uid="{65B4F660-AF50-454E-BAB7-99ACE242F3AA}"/>
    <cellStyle name="60 % - Akzent6" xfId="27878" hidden="1" xr:uid="{12CF1806-F69B-4C2F-9787-419DF9FD9EEA}"/>
    <cellStyle name="60 % - Akzent6" xfId="25973" hidden="1" xr:uid="{796D6DEF-0FBB-44B9-8099-9150610EE32C}"/>
    <cellStyle name="60 % - Akzent6" xfId="28055" hidden="1" xr:uid="{D433D9F8-D264-48DB-8DF5-98671E0F6939}"/>
    <cellStyle name="60 % - Akzent6" xfId="23351" hidden="1" xr:uid="{B44D45D7-A56E-4B15-9178-CC2BE8502BE7}"/>
    <cellStyle name="60 % - Akzent6" xfId="23406" hidden="1" xr:uid="{22316182-2CFB-47A1-9BB3-A147CCAEE7F0}"/>
    <cellStyle name="60 % - Akzent6" xfId="23753" hidden="1" xr:uid="{CD58BC24-62A8-440D-8904-0167108CF05F}"/>
    <cellStyle name="60 % - Akzent6" xfId="29961" hidden="1" xr:uid="{C3F50354-B62F-4CA1-B2EC-6B9CD7A1320D}"/>
    <cellStyle name="60 % - Akzent6" xfId="30033" hidden="1" xr:uid="{207F1D62-4C4F-436E-9B54-5C3535FAE0DD}"/>
    <cellStyle name="60 % - Akzent6" xfId="29965" hidden="1" xr:uid="{E6B5A405-E9C6-41FC-B443-BBFD587E68A0}"/>
    <cellStyle name="60 % - Akzent6" xfId="30953" hidden="1" xr:uid="{4780F0DC-1138-47EB-8F8F-EDB721470C20}"/>
    <cellStyle name="60 % - Akzent6" xfId="31252" hidden="1" xr:uid="{D1688DBE-B3AD-4355-A5EC-6DEDCE7EB018}"/>
    <cellStyle name="60 % - Akzent6" xfId="31765" hidden="1" xr:uid="{98405B46-CCF4-4BD7-9E87-C34FB3E4E88E}"/>
    <cellStyle name="60 % - Akzent6" xfId="31145" hidden="1" xr:uid="{3C398F40-DBEF-4B58-A73C-75912DDD33A2}"/>
    <cellStyle name="60 % - Akzent6" xfId="32160" hidden="1" xr:uid="{4E76FC87-8418-4D3B-8ACC-A14177DA1191}"/>
    <cellStyle name="60 % - Akzent6" xfId="32424" hidden="1" xr:uid="{B72372F4-41BB-4BDC-AF91-4AABCD5C5167}"/>
    <cellStyle name="60 % - Akzent6" xfId="32842" hidden="1" xr:uid="{55251677-B95F-4710-853D-3D6E3C3AFFA1}"/>
    <cellStyle name="60 % - Akzent6" xfId="32489" hidden="1" xr:uid="{020641CA-F3C3-43DC-8F11-E0937EEA00A8}"/>
    <cellStyle name="60 % - Akzent6" xfId="32460" hidden="1" xr:uid="{3EC58CD9-200D-40F4-85C8-6C89B10935ED}"/>
    <cellStyle name="60 % - Akzent6" xfId="33606" hidden="1" xr:uid="{B1E17323-51A7-4709-A54E-518DF222E596}"/>
    <cellStyle name="60 % - Akzent6" xfId="33691" hidden="1" xr:uid="{B85BE35E-6B08-4BE4-AC63-AA0716DC0C10}"/>
    <cellStyle name="60 % - Akzent6" xfId="32453" hidden="1" xr:uid="{2CCFB642-65B6-4805-B752-6D0B5C55B474}"/>
    <cellStyle name="60 % - Akzent6" xfId="34130" hidden="1" xr:uid="{967EEFB8-9ABE-4512-A196-32841B0DD66C}"/>
    <cellStyle name="60 % - Akzent6" xfId="34581" hidden="1" xr:uid="{8B81927F-775B-47BC-BB56-4BE5ABDE8A90}"/>
    <cellStyle name="60 % - Akzent6" xfId="33369" hidden="1" xr:uid="{D4309064-1698-4DE5-AEBB-D29FBC9EEF37}"/>
    <cellStyle name="60 % - Akzent6" xfId="34262" hidden="1" xr:uid="{78C7F45E-5657-4E08-94B8-14F57B238CCB}"/>
    <cellStyle name="60 % - Akzent6" xfId="34537" hidden="1" xr:uid="{614F962A-D2AB-4787-AC39-2A68DFC9A45C}"/>
    <cellStyle name="60 % - Akzent6" xfId="34658" hidden="1" xr:uid="{4FEBD201-EF12-4EEE-99E9-9D530D5BA76F}"/>
    <cellStyle name="60 % - Akzent6" xfId="34871" hidden="1" xr:uid="{F6429BAC-B443-45FA-A63D-D3FC737A4840}"/>
    <cellStyle name="60 % - Akzent6" xfId="34365" hidden="1" xr:uid="{1BEA8710-95D9-4ABD-B693-758488C6A27B}"/>
    <cellStyle name="60 % - Akzent6" xfId="33299" hidden="1" xr:uid="{0EC38734-15B6-408F-B9C4-2B55BB8AFDE7}"/>
    <cellStyle name="60 % - Akzent6" xfId="35275" hidden="1" xr:uid="{1BAA149F-46E4-4BFB-A2A9-4A1504674190}"/>
    <cellStyle name="60 % - Akzent6" xfId="33340" hidden="1" xr:uid="{5B55A5E9-C765-4A5C-8CA5-99CC58629C12}"/>
    <cellStyle name="60 % - Akzent6" xfId="35766" hidden="1" xr:uid="{ACABF4A2-3B25-4D97-8AA7-2487ABDA2C2D}"/>
    <cellStyle name="60 % - Akzent6" xfId="35251" hidden="1" xr:uid="{2115EBE9-00F2-4D6E-B264-A3C7833A4351}"/>
    <cellStyle name="60 % - Akzent6" xfId="36082" hidden="1" xr:uid="{AFA4AAD1-6186-4249-A886-5A343EFE28FB}"/>
    <cellStyle name="60 % - Akzent6" xfId="36167" hidden="1" xr:uid="{BDA6D1D2-B4A3-4255-955D-E0804AECF148}"/>
    <cellStyle name="60 % - Akzent6" xfId="36610" hidden="1" xr:uid="{2D16F0FF-2568-48C5-8FCD-D02A7EB3D98D}"/>
    <cellStyle name="60 % - Akzent6" xfId="36678" hidden="1" xr:uid="{C99E4E1B-1772-4585-B770-A9893C676790}"/>
    <cellStyle name="60 % - Akzent6" xfId="37123" hidden="1" xr:uid="{1BB5DA2D-E471-4AF0-A028-958F7F61067E}"/>
    <cellStyle name="60 % - Akzent6" xfId="37406" hidden="1" xr:uid="{8FEACABA-89D8-442E-A1BD-920DF842A853}"/>
    <cellStyle name="60 % - Akzent6" xfId="38060" hidden="1" xr:uid="{9C435566-80A9-4D6A-B8DB-8CF1C8052ED6}"/>
    <cellStyle name="60 % - Akzent6" xfId="37226" hidden="1" xr:uid="{FD1E71AD-9E2D-4ACB-90CD-CAF57D07B95B}"/>
    <cellStyle name="60 % - Akzent6" xfId="37850" hidden="1" xr:uid="{24167263-DCD0-4067-BA1B-4AAD8332A2EC}"/>
    <cellStyle name="60 % - Akzent6" xfId="37355" hidden="1" xr:uid="{8AF02389-68A4-4898-802D-41FF1BD7FFB5}"/>
    <cellStyle name="60 % - Akzent6" xfId="38164" hidden="1" xr:uid="{9C866527-066E-4199-95EE-8BEE885E1231}"/>
    <cellStyle name="60 % - Akzent6" xfId="39003" hidden="1" xr:uid="{F96849E2-DC14-404E-A785-372D4BF1777D}"/>
    <cellStyle name="60 % - Akzent6" xfId="39367" hidden="1" xr:uid="{F126DFCD-9ED1-4093-B695-7E28A05D46C2}"/>
    <cellStyle name="60 % - Akzent6" xfId="40082" hidden="1" xr:uid="{65534233-F9BD-49D6-979C-52FDD5FA86D3}"/>
    <cellStyle name="60 % - Akzent6" xfId="39144" hidden="1" xr:uid="{8A8F0A07-719F-4B6A-A924-10987F25C071}"/>
    <cellStyle name="60 % - Akzent6" xfId="38948" hidden="1" xr:uid="{6B904087-A8F8-4B86-B998-BA043B726A46}"/>
    <cellStyle name="60 % - Akzent6" xfId="40214" hidden="1" xr:uid="{A98A4A12-20DF-4875-8804-5936551FD02E}"/>
    <cellStyle name="60 % - Akzent6" xfId="40041" hidden="1" xr:uid="{87F614A3-4FEA-4BFC-9604-C9261C396677}"/>
    <cellStyle name="60 % - Akzent6" xfId="41224" hidden="1" xr:uid="{CF49C721-7C9C-4290-8E8B-C82FC26CFE5F}"/>
    <cellStyle name="60 % - Akzent6" xfId="39264" hidden="1" xr:uid="{41A9FB2C-249B-4E80-81D4-9C38BBED3CDC}"/>
    <cellStyle name="60 % - Akzent6" xfId="41055" hidden="1" xr:uid="{8A09D053-91BA-452C-9D8D-94964D0E9F9F}"/>
    <cellStyle name="60 % - Akzent6" xfId="40118" hidden="1" xr:uid="{7B2D0453-9EF6-45A3-B7F0-FAF9F22E711C}"/>
    <cellStyle name="60 % - Akzent6" xfId="41061" hidden="1" xr:uid="{645AD36A-9FB8-4047-BD4E-6CA128C8B9F0}"/>
    <cellStyle name="60 % - Akzent6" xfId="38934" hidden="1" xr:uid="{86D8CCA3-D2C3-4248-8E51-3027D4C30A17}"/>
    <cellStyle name="60 % - Akzent6" xfId="41435" hidden="1" xr:uid="{99658A73-63F0-4AC8-8E2F-B8315FE65CB7}"/>
    <cellStyle name="60 % - Akzent6" xfId="41821" hidden="1" xr:uid="{EACEB8B5-2059-4340-869F-E330C8D158F2}"/>
    <cellStyle name="60 % - Akzent6" xfId="42591" hidden="1" xr:uid="{90909B1A-8074-40B7-B60D-0A1BBDD29211}"/>
    <cellStyle name="60 % - Akzent6" xfId="41583" hidden="1" xr:uid="{9C8FB1B0-4D83-4C6E-8650-A38CA41B302F}"/>
    <cellStyle name="60 % - Akzent6" xfId="42288" hidden="1" xr:uid="{A1086550-FF18-42BE-AEBE-CA71FECA284C}"/>
    <cellStyle name="60 % - Akzent6" xfId="41755" hidden="1" xr:uid="{8F864A0F-D36F-4089-94E9-769BF45F112C}"/>
    <cellStyle name="60 % - Akzent6" xfId="42936" hidden="1" xr:uid="{E33F0425-B96D-4C47-A84F-46D902D18959}"/>
    <cellStyle name="60 % - Akzent6" xfId="43031" hidden="1" xr:uid="{A7A623BD-C8D0-4AFB-9894-955321BFE158}"/>
    <cellStyle name="60 % - Akzent6" xfId="43418" hidden="1" xr:uid="{104DED21-CB89-4EE4-A631-DF18A07891DF}"/>
    <cellStyle name="60 % - Akzent6" xfId="43406" hidden="1" xr:uid="{43AAAD55-13F7-4181-9216-E90A87E7416E}"/>
    <cellStyle name="60 % - Akzent6" xfId="43655" hidden="1" xr:uid="{FB68F1B1-A5ED-48DE-8810-73A71984456C}"/>
    <cellStyle name="60 % - Akzent6" xfId="43440" hidden="1" xr:uid="{368718EE-A697-4689-8952-65F9DB6663C6}"/>
    <cellStyle name="60 % - Akzent6 2" xfId="422" xr:uid="{00000000-0005-0000-0000-000086030000}"/>
    <cellStyle name="60 % - Akzent6 3" xfId="291" xr:uid="{00000000-0005-0000-0000-000087030000}"/>
    <cellStyle name="60 % - Akzent6 4" xfId="8169" hidden="1" xr:uid="{0F6441CA-071A-47C3-AC87-1197FA7F780C}"/>
    <cellStyle name="60 % - Akzent6 4" xfId="30455" hidden="1" xr:uid="{F9EC676D-D234-4FA3-A635-FBCD1071D912}"/>
    <cellStyle name="60 % - Accent1" xfId="10" builtinId="32" customBuiltin="1"/>
    <cellStyle name="60 % - Accent2" xfId="13" builtinId="36" customBuiltin="1"/>
    <cellStyle name="60 % - Accent3" xfId="17" builtinId="40" customBuiltin="1"/>
    <cellStyle name="60 % - Accent4" xfId="20" builtinId="44" customBuiltin="1"/>
    <cellStyle name="60 % - Accent5" xfId="23" builtinId="48" customBuiltin="1"/>
    <cellStyle name="60 % - Accent6" xfId="26" builtinId="52" customBuiltin="1"/>
    <cellStyle name="60% - Accent1 2" xfId="129" xr:uid="{00000000-0005-0000-0000-00008E030000}"/>
    <cellStyle name="60% - Accent1 3" xfId="243" xr:uid="{00000000-0005-0000-0000-00008F030000}"/>
    <cellStyle name="60% - Accent1 4" xfId="10061" xr:uid="{48C0A116-A001-43A7-8EB6-6F650983A207}"/>
    <cellStyle name="60% - Accent2 2" xfId="130" xr:uid="{00000000-0005-0000-0000-000090030000}"/>
    <cellStyle name="60% - Accent2 3" xfId="244" xr:uid="{00000000-0005-0000-0000-000091030000}"/>
    <cellStyle name="60% - Accent2 4" xfId="8986" xr:uid="{A4045C97-FA46-4158-99BE-A1170FBE536F}"/>
    <cellStyle name="60% - Accent3 2" xfId="131" xr:uid="{00000000-0005-0000-0000-000092030000}"/>
    <cellStyle name="60% - Accent3 3" xfId="245" xr:uid="{00000000-0005-0000-0000-000093030000}"/>
    <cellStyle name="60% - Accent3 4" xfId="9050" xr:uid="{569B4164-E570-45B9-977F-33718BE359CE}"/>
    <cellStyle name="60% - Accent4 2" xfId="132" xr:uid="{00000000-0005-0000-0000-000094030000}"/>
    <cellStyle name="60% - Accent4 3" xfId="246" xr:uid="{00000000-0005-0000-0000-000095030000}"/>
    <cellStyle name="60% - Accent4 4" xfId="10066" xr:uid="{D2E6ABC3-A508-4434-A0FC-2C1B1BEB571F}"/>
    <cellStyle name="60% - Accent5 2" xfId="133" xr:uid="{00000000-0005-0000-0000-000096030000}"/>
    <cellStyle name="60% - Accent5 3" xfId="247" xr:uid="{00000000-0005-0000-0000-000097030000}"/>
    <cellStyle name="60% - Accent5 4" xfId="8665" xr:uid="{FDD8F0FB-4BD6-4263-96D1-43CD654FABC0}"/>
    <cellStyle name="60% - Accent6 2" xfId="134" xr:uid="{00000000-0005-0000-0000-000098030000}"/>
    <cellStyle name="60% - Accent6 3" xfId="248" xr:uid="{00000000-0005-0000-0000-000099030000}"/>
    <cellStyle name="60% - Accent6 4" xfId="10298" xr:uid="{2ED75C47-79FD-4912-913C-BB7B19DB4901}"/>
    <cellStyle name="60% - Énfasis1 10" xfId="10501" xr:uid="{A0DA710E-5106-42FE-90A9-E85A0F212A2E}"/>
    <cellStyle name="60% - Énfasis1 2" xfId="8983" xr:uid="{7B828ABC-40D1-410F-8775-12A97C9E5903}"/>
    <cellStyle name="60% - Énfasis1 2 2" xfId="10503" xr:uid="{E367FE9E-0F1F-4763-BC60-CC023EBE5A1A}"/>
    <cellStyle name="60% - Énfasis1 2 3" xfId="10504" xr:uid="{C1951584-051C-4624-9460-460EFC6CA7F2}"/>
    <cellStyle name="60% - Énfasis1 2 4" xfId="10502" xr:uid="{C1FB38A9-E851-4B53-9AE9-2B87D67635AF}"/>
    <cellStyle name="60% - Énfasis1 2 5" xfId="10943" xr:uid="{1CFA06A9-AE1E-44AF-9D68-D730AB194DC7}"/>
    <cellStyle name="60% - Énfasis1 3" xfId="10505" xr:uid="{4807BAAE-C8FB-4D2D-AD05-1AF5D8C7DA56}"/>
    <cellStyle name="60% - Énfasis1 4" xfId="10506" xr:uid="{11FDC87E-BADB-40FB-B362-ADB5A38B9AD6}"/>
    <cellStyle name="60% - Énfasis1 5" xfId="10507" xr:uid="{9CB379BA-5457-4318-A142-4704DCC63B34}"/>
    <cellStyle name="60% - Énfasis1 6" xfId="10508" xr:uid="{33CA4B3E-504C-4532-8CF1-E77DABAD69E9}"/>
    <cellStyle name="60% - Énfasis1 7" xfId="10509" xr:uid="{E3E709E2-BB02-463A-9839-D7A80515EAE2}"/>
    <cellStyle name="60% - Énfasis1 8" xfId="10510" xr:uid="{4DB67E92-A112-456C-9C36-3C8D5066A2E7}"/>
    <cellStyle name="60% - Énfasis1 9" xfId="10511" xr:uid="{AFF37E5E-D385-4ADB-934D-A9C3006C6B75}"/>
    <cellStyle name="60% - Énfasis2 10" xfId="10512" xr:uid="{A6510270-DB53-4EB5-A033-B044C0F53161}"/>
    <cellStyle name="60% - Énfasis2 2" xfId="10090" xr:uid="{4BEFFCFC-7157-40D8-B9BB-6B621103D771}"/>
    <cellStyle name="60% - Énfasis2 2 2" xfId="10513" xr:uid="{27DDD7AF-FEF6-4A41-A2F5-ACBAE3D1955A}"/>
    <cellStyle name="60% - Énfasis2 2 3" xfId="10947" xr:uid="{B87D6CAE-ACC9-4F9E-9331-EA4BAD35DDB7}"/>
    <cellStyle name="60% - Énfasis2 3" xfId="10514" xr:uid="{15303CEA-B853-44A2-B675-B8FDA9FB9576}"/>
    <cellStyle name="60% - Énfasis2 4" xfId="10515" xr:uid="{D611031F-5714-4D29-A432-56F52F4778EA}"/>
    <cellStyle name="60% - Énfasis2 5" xfId="10516" xr:uid="{3EDA16CA-C21B-42C3-BB54-3CA4B98DFF5B}"/>
    <cellStyle name="60% - Énfasis2 6" xfId="10517" xr:uid="{802DCBC6-57EF-45D4-963F-3D6B2E55CD9A}"/>
    <cellStyle name="60% - Énfasis2 7" xfId="10518" xr:uid="{31AE9EFB-CD3F-4008-998E-7665FEA95C45}"/>
    <cellStyle name="60% - Énfasis2 8" xfId="10519" xr:uid="{EBE867B6-7854-4DD6-AC1E-2D99EB443118}"/>
    <cellStyle name="60% - Énfasis2 9" xfId="10520" xr:uid="{9B16E57D-7BA7-4939-9ED4-497A9E2BB807}"/>
    <cellStyle name="60% - Énfasis3 10" xfId="10521" xr:uid="{E9AB7562-47B7-4AFD-BC55-B97112DA1023}"/>
    <cellStyle name="60% - Énfasis3 2" xfId="8618" xr:uid="{6753D3B7-C28D-4222-B7E6-85F15172CE5D}"/>
    <cellStyle name="60% - Énfasis3 2 2" xfId="10522" xr:uid="{EED9B2AD-1FA9-4D5C-8693-7082EBA71217}"/>
    <cellStyle name="60% - Énfasis3 2 3" xfId="10951" xr:uid="{6D06E3A8-2EC7-49D4-8C67-B7AA08B58406}"/>
    <cellStyle name="60% - Énfasis3 3" xfId="10523" xr:uid="{21418EFC-A75D-4E32-A8AC-6136B1CF665C}"/>
    <cellStyle name="60% - Énfasis3 4" xfId="10524" xr:uid="{7096052D-5081-4B45-9FAB-2B362D426A8A}"/>
    <cellStyle name="60% - Énfasis3 5" xfId="10525" xr:uid="{E8067D9E-B7DB-4DE9-8B27-2E52EEB8DCE3}"/>
    <cellStyle name="60% - Énfasis3 6" xfId="10526" xr:uid="{081AE6E3-9428-40E6-93F5-F4DCF6136291}"/>
    <cellStyle name="60% - Énfasis3 7" xfId="10527" xr:uid="{43FF066F-552F-44F0-B3E3-737853E34986}"/>
    <cellStyle name="60% - Énfasis3 8" xfId="10528" xr:uid="{9A471009-8ECC-4FE3-8A9C-6913ED68F619}"/>
    <cellStyle name="60% - Énfasis3 9" xfId="10529" xr:uid="{6BA87B35-3642-4D48-ADAF-E9D1BA7D9DB5}"/>
    <cellStyle name="60% - Énfasis4 10" xfId="10530" xr:uid="{8AD67B0E-4633-4D27-BB30-6345D50F8D51}"/>
    <cellStyle name="60% - Énfasis4 2" xfId="9634" xr:uid="{0DA1F1BC-B3BE-41F7-AEF1-7EBA5A3E368F}"/>
    <cellStyle name="60% - Énfasis4 2 2" xfId="10531" xr:uid="{AE1ECD8F-D718-4024-9825-D00FCC0B1B01}"/>
    <cellStyle name="60% - Énfasis4 2 3" xfId="10955" xr:uid="{A74A281D-01BA-42DE-AA18-0B51492089FA}"/>
    <cellStyle name="60% - Énfasis4 3" xfId="10532" xr:uid="{0BC5F08D-E20D-441C-BA9C-1A2E41E4F5AA}"/>
    <cellStyle name="60% - Énfasis4 4" xfId="10533" xr:uid="{B128A9BB-189A-4F26-8250-A5C151B5AFE2}"/>
    <cellStyle name="60% - Énfasis4 5" xfId="10534" xr:uid="{E20A1BB3-09A7-42AC-90B7-650DAE224563}"/>
    <cellStyle name="60% - Énfasis4 6" xfId="10535" xr:uid="{29754260-52D4-48B2-A200-158CE1B05352}"/>
    <cellStyle name="60% - Énfasis4 7" xfId="10536" xr:uid="{36BB4952-48C6-4B95-B95A-BAFD52217E83}"/>
    <cellStyle name="60% - Énfasis4 8" xfId="10537" xr:uid="{48FA8FA4-BC60-48E6-BA8C-233FA717BBBB}"/>
    <cellStyle name="60% - Énfasis4 9" xfId="10538" xr:uid="{6BEAD8A6-0A2E-43A7-8C77-C09AF6E10337}"/>
    <cellStyle name="60% - Énfasis5 10" xfId="10539" xr:uid="{8A257FBF-D4EB-4313-81D2-8F3CBA3D7B43}"/>
    <cellStyle name="60% - Énfasis5 2" xfId="10402" xr:uid="{339CCE20-BABD-49AD-BC5A-190209F95A46}"/>
    <cellStyle name="60% - Énfasis5 2 2" xfId="10540" xr:uid="{0075785C-3B3E-491D-87BB-4FCE3C7F86FF}"/>
    <cellStyle name="60% - Énfasis5 2 3" xfId="10959" xr:uid="{4BFFD6E1-9EDC-4071-A235-A618F32C243C}"/>
    <cellStyle name="60% - Énfasis5 3" xfId="10541" xr:uid="{C1481932-F0C5-4A4C-A3AE-BDCE257D64B9}"/>
    <cellStyle name="60% - Énfasis5 4" xfId="10542" xr:uid="{74B0515F-2E1C-43AF-B176-C6ED252685A7}"/>
    <cellStyle name="60% - Énfasis5 5" xfId="10543" xr:uid="{84C6050F-5DAF-482D-9767-39D72B1EE709}"/>
    <cellStyle name="60% - Énfasis5 6" xfId="10544" xr:uid="{D8F36CBC-8076-499A-8DC3-BDE888B321C4}"/>
    <cellStyle name="60% - Énfasis5 7" xfId="10545" xr:uid="{3D775F88-50AF-4161-9A0A-077AC7C30F66}"/>
    <cellStyle name="60% - Énfasis5 8" xfId="10546" xr:uid="{DD473FEB-A296-462C-9E32-CCF51F5C9E84}"/>
    <cellStyle name="60% - Énfasis5 9" xfId="10547" xr:uid="{7683C955-168B-42AD-B999-766D79134C3B}"/>
    <cellStyle name="60% - Énfasis6 10" xfId="10548" xr:uid="{E68DB08B-1136-4B48-874F-3DCF257DE810}"/>
    <cellStyle name="60% - Énfasis6 2" xfId="8727" xr:uid="{B699E543-B2D3-4145-93C7-F7FA6DFA7964}"/>
    <cellStyle name="60% - Énfasis6 2 2" xfId="10549" xr:uid="{BD4AD26E-9A52-47F4-AF05-AF4CEDCD44B9}"/>
    <cellStyle name="60% - Énfasis6 2 3" xfId="10963" xr:uid="{BBAFF182-42D0-413F-B52F-009C62626FC2}"/>
    <cellStyle name="60% - Énfasis6 3" xfId="10550" xr:uid="{A4B5714B-0735-4A94-90D3-5FB0725BEC64}"/>
    <cellStyle name="60% - Énfasis6 4" xfId="10551" xr:uid="{9C6DF3E4-D634-422E-AB34-4CF4D14A2488}"/>
    <cellStyle name="60% - Énfasis6 5" xfId="10552" xr:uid="{D1781F01-E5AC-4936-9217-03C2CBDA56ED}"/>
    <cellStyle name="60% - Énfasis6 6" xfId="10553" xr:uid="{1D5369F3-477A-490C-9FCC-8A30A08E3070}"/>
    <cellStyle name="60% - Énfasis6 7" xfId="10554" xr:uid="{5727D973-7B00-48CF-AAC5-E6AC3B59518B}"/>
    <cellStyle name="60% - Énfasis6 8" xfId="10555" xr:uid="{946F2242-E8BB-40DE-8671-36F7F9CD6EB5}"/>
    <cellStyle name="60% - Énfasis6 9" xfId="10556" xr:uid="{0E6FE1EC-2CA3-45F1-8406-6C03DF6F66BA}"/>
    <cellStyle name="Accent1" xfId="152" builtinId="29" customBuiltin="1"/>
    <cellStyle name="Accent1 2" xfId="135" xr:uid="{00000000-0005-0000-0000-00009B030000}"/>
    <cellStyle name="Accent1 3" xfId="249" xr:uid="{00000000-0005-0000-0000-00009C030000}"/>
    <cellStyle name="Accent1 4" xfId="382" xr:uid="{00000000-0005-0000-0000-00009D030000}"/>
    <cellStyle name="Accent1 5" xfId="9975" xr:uid="{DE98B437-8FA1-4F41-B386-9D87B79C97CE}"/>
    <cellStyle name="Accent2" xfId="153" builtinId="33" customBuiltin="1"/>
    <cellStyle name="Accent2 2" xfId="136" xr:uid="{00000000-0005-0000-0000-00009F030000}"/>
    <cellStyle name="Accent2 3" xfId="250" xr:uid="{00000000-0005-0000-0000-0000A0030000}"/>
    <cellStyle name="Accent2 4" xfId="383" xr:uid="{00000000-0005-0000-0000-0000A1030000}"/>
    <cellStyle name="Accent2 5" xfId="8646" xr:uid="{C995119C-4EFB-4A10-B36C-90FEDB676225}"/>
    <cellStyle name="Accent3" xfId="154" builtinId="37" customBuiltin="1"/>
    <cellStyle name="Accent3 2" xfId="137" xr:uid="{00000000-0005-0000-0000-0000A3030000}"/>
    <cellStyle name="Accent3 3" xfId="251" xr:uid="{00000000-0005-0000-0000-0000A4030000}"/>
    <cellStyle name="Accent3 4" xfId="384" xr:uid="{00000000-0005-0000-0000-0000A5030000}"/>
    <cellStyle name="Accent3 5" xfId="9755" xr:uid="{0F02D1D9-0E77-41E9-9179-2E316AB885D1}"/>
    <cellStyle name="Accent4" xfId="155" builtinId="41" customBuiltin="1"/>
    <cellStyle name="Accent4 2" xfId="138" xr:uid="{00000000-0005-0000-0000-0000A7030000}"/>
    <cellStyle name="Accent4 3" xfId="252" xr:uid="{00000000-0005-0000-0000-0000A8030000}"/>
    <cellStyle name="Accent4 4" xfId="385" xr:uid="{00000000-0005-0000-0000-0000A9030000}"/>
    <cellStyle name="Accent4 5" xfId="9622" xr:uid="{9E68362F-6993-4370-BA95-A61A3E947286}"/>
    <cellStyle name="Accent5" xfId="156" builtinId="45" customBuiltin="1"/>
    <cellStyle name="Accent5 2" xfId="139" xr:uid="{00000000-0005-0000-0000-0000AB030000}"/>
    <cellStyle name="Accent5 3" xfId="253" xr:uid="{00000000-0005-0000-0000-0000AC030000}"/>
    <cellStyle name="Accent5 4" xfId="386" xr:uid="{00000000-0005-0000-0000-0000AD030000}"/>
    <cellStyle name="Accent5 5" xfId="9881" xr:uid="{880A8DCD-FBA9-4ABD-A62E-BED74286BB42}"/>
    <cellStyle name="Accent6" xfId="157" builtinId="49" customBuiltin="1"/>
    <cellStyle name="Accent6 2" xfId="140" xr:uid="{00000000-0005-0000-0000-0000AF030000}"/>
    <cellStyle name="Accent6 3" xfId="254" xr:uid="{00000000-0005-0000-0000-0000B0030000}"/>
    <cellStyle name="Accent6 4" xfId="387" xr:uid="{00000000-0005-0000-0000-0000B1030000}"/>
    <cellStyle name="Accent6 5" xfId="10135" xr:uid="{6F74C318-BD3E-458F-AF70-D3E4E10C8576}"/>
    <cellStyle name="AggblueBoldCels" xfId="141" xr:uid="{00000000-0005-0000-0000-0000B2030000}"/>
    <cellStyle name="AggblueBoldCels 2" xfId="142" xr:uid="{00000000-0005-0000-0000-0000B3030000}"/>
    <cellStyle name="AggblueCels" xfId="59" xr:uid="{00000000-0005-0000-0000-0000B4030000}"/>
    <cellStyle name="AggblueCels 2" xfId="143" xr:uid="{00000000-0005-0000-0000-0000B5030000}"/>
    <cellStyle name="AggblueCels_1x" xfId="58" xr:uid="{00000000-0005-0000-0000-0000B6030000}"/>
    <cellStyle name="AggBoldCells" xfId="32" xr:uid="{00000000-0005-0000-0000-0000B7030000}"/>
    <cellStyle name="AggBoldCells 2" xfId="144" xr:uid="{00000000-0005-0000-0000-0000B8030000}"/>
    <cellStyle name="AggBoldCells 3" xfId="224" xr:uid="{00000000-0005-0000-0000-0000B9030000}"/>
    <cellStyle name="AggBoldCells 4" xfId="376" xr:uid="{00000000-0005-0000-0000-0000BA030000}"/>
    <cellStyle name="AggCels" xfId="35" xr:uid="{00000000-0005-0000-0000-0000BB030000}"/>
    <cellStyle name="AggCels 2" xfId="145" xr:uid="{00000000-0005-0000-0000-0000BC030000}"/>
    <cellStyle name="AggCels 3" xfId="225" xr:uid="{00000000-0005-0000-0000-0000BD030000}"/>
    <cellStyle name="AggCels 4" xfId="377" xr:uid="{00000000-0005-0000-0000-0000BE030000}"/>
    <cellStyle name="AggCels_T(2)" xfId="33" xr:uid="{00000000-0005-0000-0000-0000BF030000}"/>
    <cellStyle name="AggGreen" xfId="49" xr:uid="{00000000-0005-0000-0000-0000C0030000}"/>
    <cellStyle name="AggGreen 2" xfId="146" xr:uid="{00000000-0005-0000-0000-0000C1030000}"/>
    <cellStyle name="AggGreen 2 2" xfId="435" xr:uid="{00000000-0005-0000-0000-0000C2030000}"/>
    <cellStyle name="AggGreen 2 2 2" xfId="612" xr:uid="{00000000-0005-0000-0000-0000C3030000}"/>
    <cellStyle name="AggGreen 2 2 2 10" xfId="4560" xr:uid="{00000000-0005-0000-0000-0000C4030000}"/>
    <cellStyle name="AggGreen 2 2 2 10 2" xfId="26913" xr:uid="{2368DCF0-5FAE-4EB3-9F16-7CB35D410B15}"/>
    <cellStyle name="AggGreen 2 2 2 11" xfId="5063" xr:uid="{00000000-0005-0000-0000-0000C5030000}"/>
    <cellStyle name="AggGreen 2 2 2 11 2" xfId="27416" xr:uid="{E547BCF0-003B-44A9-AE77-7F50FFC0C1FD}"/>
    <cellStyle name="AggGreen 2 2 2 12" xfId="5442" xr:uid="{00000000-0005-0000-0000-0000C6030000}"/>
    <cellStyle name="AggGreen 2 2 2 12 2" xfId="27795" xr:uid="{02AE31DA-9EBA-4EE3-815C-2B4AFA33F857}"/>
    <cellStyle name="AggGreen 2 2 2 13" xfId="5841" xr:uid="{00000000-0005-0000-0000-0000C7030000}"/>
    <cellStyle name="AggGreen 2 2 2 13 2" xfId="28155" xr:uid="{E18E0E86-5C93-4DBB-85C2-553C1A3B44D1}"/>
    <cellStyle name="AggGreen 2 2 2 14" xfId="6335" xr:uid="{00000000-0005-0000-0000-0000C8030000}"/>
    <cellStyle name="AggGreen 2 2 2 14 2" xfId="28632" xr:uid="{998DD5AA-2114-4EF3-826F-2ED82CDBD14A}"/>
    <cellStyle name="AggGreen 2 2 2 15" xfId="7009" xr:uid="{00000000-0005-0000-0000-0000C9030000}"/>
    <cellStyle name="AggGreen 2 2 2 15 2" xfId="29306" xr:uid="{00758C64-30ED-4858-9A93-FBD48A1A1C58}"/>
    <cellStyle name="AggGreen 2 2 2 16" xfId="7341" xr:uid="{00000000-0005-0000-0000-0000CA030000}"/>
    <cellStyle name="AggGreen 2 2 2 16 2" xfId="29636" xr:uid="{CCB3DFCB-E58C-40FC-A46C-199184294607}"/>
    <cellStyle name="AggGreen 2 2 2 17" xfId="7827" xr:uid="{E8DD70EB-9FC5-48C7-9044-56980839A908}"/>
    <cellStyle name="AggGreen 2 2 2 17 2" xfId="30113" xr:uid="{5884AC94-841F-439E-97F9-18609C1F6D3D}"/>
    <cellStyle name="AggGreen 2 2 2 18" xfId="8312" xr:uid="{F0913F8F-0F38-4F96-B32C-7D68CC74A02F}"/>
    <cellStyle name="AggGreen 2 2 2 18 2" xfId="30581" xr:uid="{6A7C55ED-A998-42DA-B07B-13CD7D08FA21}"/>
    <cellStyle name="AggGreen 2 2 2 19" xfId="9197" xr:uid="{FCDD9877-8C27-464B-9BD4-34925C9D3AE5}"/>
    <cellStyle name="AggGreen 2 2 2 19 2" xfId="31338" xr:uid="{F966E99C-1DAD-40FB-A5FE-71007F542AD1}"/>
    <cellStyle name="AggGreen 2 2 2 2" xfId="827" xr:uid="{00000000-0005-0000-0000-0000CB030000}"/>
    <cellStyle name="AggGreen 2 2 2 2 10" xfId="5274" xr:uid="{00000000-0005-0000-0000-0000CC030000}"/>
    <cellStyle name="AggGreen 2 2 2 2 10 2" xfId="27627" xr:uid="{34DC0C55-2BB2-4D48-AABB-7E6C2F2557D9}"/>
    <cellStyle name="AggGreen 2 2 2 2 11" xfId="5412" xr:uid="{00000000-0005-0000-0000-0000CD030000}"/>
    <cellStyle name="AggGreen 2 2 2 2 11 2" xfId="27765" xr:uid="{B81A485E-363C-4A6A-946A-B929B3C095B5}"/>
    <cellStyle name="AggGreen 2 2 2 2 12" xfId="6277" xr:uid="{00000000-0005-0000-0000-0000CE030000}"/>
    <cellStyle name="AggGreen 2 2 2 2 12 2" xfId="28574" xr:uid="{C04484B4-4B27-4197-989F-3F4E0632861F}"/>
    <cellStyle name="AggGreen 2 2 2 2 13" xfId="6634" xr:uid="{00000000-0005-0000-0000-0000CF030000}"/>
    <cellStyle name="AggGreen 2 2 2 2 13 2" xfId="28931" xr:uid="{665D954D-A062-4B22-B4B2-76219A23F7CC}"/>
    <cellStyle name="AggGreen 2 2 2 2 14" xfId="6976" xr:uid="{00000000-0005-0000-0000-0000D0030000}"/>
    <cellStyle name="AggGreen 2 2 2 2 14 2" xfId="29273" xr:uid="{B7BD5BF7-A2B4-49CB-B98C-A2AC19EC99BF}"/>
    <cellStyle name="AggGreen 2 2 2 2 15" xfId="7547" xr:uid="{00000000-0005-0000-0000-0000D1030000}"/>
    <cellStyle name="AggGreen 2 2 2 2 15 2" xfId="29842" xr:uid="{58EE688E-9F47-4483-A390-7037269710AB}"/>
    <cellStyle name="AggGreen 2 2 2 2 16" xfId="8033" xr:uid="{E0B137A3-6678-48FF-912D-FAA6813F5D08}"/>
    <cellStyle name="AggGreen 2 2 2 2 16 2" xfId="30319" xr:uid="{CB8D54F2-3AE3-4DA8-B94E-785E5C339BF1}"/>
    <cellStyle name="AggGreen 2 2 2 2 17" xfId="8522" xr:uid="{A1E13643-A771-4129-A570-D443171239A6}"/>
    <cellStyle name="AggGreen 2 2 2 2 17 2" xfId="30791" xr:uid="{F49AA330-E662-40F8-BC93-74E85BCCD536}"/>
    <cellStyle name="AggGreen 2 2 2 2 18" xfId="9412" xr:uid="{6D22CBDE-98D7-477A-8B5D-06F724342679}"/>
    <cellStyle name="AggGreen 2 2 2 2 18 2" xfId="31551" xr:uid="{BEABBDD2-FF99-4130-B0C2-7CAE6D7743C3}"/>
    <cellStyle name="AggGreen 2 2 2 2 19" xfId="8987" xr:uid="{5BC9E523-EF92-485C-A830-0D665E6B7238}"/>
    <cellStyle name="AggGreen 2 2 2 2 19 2" xfId="31154" xr:uid="{4C797669-4393-4BA2-A2E0-6200FAC2AF6A}"/>
    <cellStyle name="AggGreen 2 2 2 2 2" xfId="1206" xr:uid="{00000000-0005-0000-0000-0000D2030000}"/>
    <cellStyle name="AggGreen 2 2 2 2 2 2" xfId="23643" xr:uid="{C9CCA1DD-9C33-4C24-846F-63827DD29D56}"/>
    <cellStyle name="AggGreen 2 2 2 2 20" xfId="8742" xr:uid="{2E523103-A53D-4168-8345-E83268FFB921}"/>
    <cellStyle name="AggGreen 2 2 2 2 20 2" xfId="30981" xr:uid="{1BA4E710-2A72-4E91-A21A-1AF7BB926B6A}"/>
    <cellStyle name="AggGreen 2 2 2 2 21" xfId="12580" xr:uid="{D5279F8D-C540-4BB2-BEC2-BB8A73F13CAB}"/>
    <cellStyle name="AggGreen 2 2 2 2 21 2" xfId="33145" xr:uid="{B324B2B2-065A-4681-94D3-BF5FB162D86B}"/>
    <cellStyle name="AggGreen 2 2 2 2 22" xfId="12479" xr:uid="{DD81C196-9F3E-4583-B132-54EC81B20C4C}"/>
    <cellStyle name="AggGreen 2 2 2 2 22 2" xfId="33044" xr:uid="{4D638DF8-F78B-4430-8F5E-43CF21EABB03}"/>
    <cellStyle name="AggGreen 2 2 2 2 23" xfId="13247" xr:uid="{AF813D69-8C6F-4672-962E-84B65A7B9E01}"/>
    <cellStyle name="AggGreen 2 2 2 2 23 2" xfId="33811" xr:uid="{6385E65E-9DAA-4492-A611-A6A97D88A591}"/>
    <cellStyle name="AggGreen 2 2 2 2 24" xfId="13489" xr:uid="{BF836A65-64D0-4794-B7F6-F7DF7577E182}"/>
    <cellStyle name="AggGreen 2 2 2 2 24 2" xfId="34053" xr:uid="{51BF243B-5253-43F0-98F4-8B17C67280AA}"/>
    <cellStyle name="AggGreen 2 2 2 2 25" xfId="12682" xr:uid="{0C0C5641-877E-4F96-958F-D40FA136C85B}"/>
    <cellStyle name="AggGreen 2 2 2 2 25 2" xfId="33247" xr:uid="{4B005B66-930E-4A65-9C44-FFBD42756DA3}"/>
    <cellStyle name="AggGreen 2 2 2 2 26" xfId="14502" xr:uid="{3BCCC27A-75AF-46AF-A11D-503511C46C36}"/>
    <cellStyle name="AggGreen 2 2 2 2 26 2" xfId="35063" xr:uid="{6952D566-4831-45B4-8683-73AAD9D8A67E}"/>
    <cellStyle name="AggGreen 2 2 2 2 27" xfId="15157" xr:uid="{B312A2BE-97CC-4F9C-8559-A944A03102C8}"/>
    <cellStyle name="AggGreen 2 2 2 2 27 2" xfId="35700" xr:uid="{EE1F9038-4C1A-4EF4-AD1C-7FCE77712087}"/>
    <cellStyle name="AggGreen 2 2 2 2 28" xfId="14785" xr:uid="{02AE5044-F20F-4486-9DB3-41D8A1935426}"/>
    <cellStyle name="AggGreen 2 2 2 2 28 2" xfId="35340" xr:uid="{5EE34C90-147A-407C-AAE1-D29F78DAD58B}"/>
    <cellStyle name="AggGreen 2 2 2 2 29" xfId="16084" xr:uid="{840D846C-C223-483B-B1A9-1FC88A466655}"/>
    <cellStyle name="AggGreen 2 2 2 2 29 2" xfId="36492" xr:uid="{B3A1AEB7-FC78-4CBC-BC3F-F117140A1BFD}"/>
    <cellStyle name="AggGreen 2 2 2 2 3" xfId="2018" xr:uid="{00000000-0005-0000-0000-0000D3030000}"/>
    <cellStyle name="AggGreen 2 2 2 2 3 2" xfId="24400" xr:uid="{35804980-8058-4838-B725-D064371A7037}"/>
    <cellStyle name="AggGreen 2 2 2 2 30" xfId="16557" xr:uid="{44699593-B787-44D3-B788-4FBAF34F98AD}"/>
    <cellStyle name="AggGreen 2 2 2 2 30 2" xfId="36963" xr:uid="{09AB577B-37F7-41EF-90E1-77A2273B7AAE}"/>
    <cellStyle name="AggGreen 2 2 2 2 31" xfId="17301" xr:uid="{FFE07160-CF65-41A3-9698-CFBC7EC03B15}"/>
    <cellStyle name="AggGreen 2 2 2 2 31 2" xfId="37705" xr:uid="{70C83EA8-E2E1-4170-A37F-30418099A987}"/>
    <cellStyle name="AggGreen 2 2 2 2 32" xfId="16800" xr:uid="{78B0E14D-3B08-49AF-AA72-D19D5D4D02B2}"/>
    <cellStyle name="AggGreen 2 2 2 2 32 2" xfId="37204" xr:uid="{4D0E205A-D196-43C8-8031-54C93179D737}"/>
    <cellStyle name="AggGreen 2 2 2 2 33" xfId="18050" xr:uid="{42F84462-164B-44F9-8E44-7F702D97027D}"/>
    <cellStyle name="AggGreen 2 2 2 2 33 2" xfId="38454" xr:uid="{FB4568DB-0EB9-45D0-A959-EC2A0CF16331}"/>
    <cellStyle name="AggGreen 2 2 2 2 34" xfId="18429" xr:uid="{0D1D958A-0B09-4D88-AC77-C0DED134DE4E}"/>
    <cellStyle name="AggGreen 2 2 2 2 34 2" xfId="38833" xr:uid="{D36C8BA3-AFCF-45A2-A3FC-DC842335450D}"/>
    <cellStyle name="AggGreen 2 2 2 2 35" xfId="19273" xr:uid="{CD4AD0E0-0358-416B-A641-4B93550C8745}"/>
    <cellStyle name="AggGreen 2 2 2 2 35 2" xfId="39675" xr:uid="{D5E15F69-1D57-41FB-8950-4E5EE848D4FE}"/>
    <cellStyle name="AggGreen 2 2 2 2 36" xfId="18645" xr:uid="{6675C23C-16DF-4767-AB66-65467D8B99BC}"/>
    <cellStyle name="AggGreen 2 2 2 2 36 2" xfId="39049" xr:uid="{89DD2063-EC5E-42BB-B6F5-8BDAEE8774D2}"/>
    <cellStyle name="AggGreen 2 2 2 2 37" xfId="20111" xr:uid="{9F987141-5B9D-4642-A31F-F23DA2182683}"/>
    <cellStyle name="AggGreen 2 2 2 2 37 2" xfId="40513" xr:uid="{2B18C873-D41D-40A7-A8B0-41F75BAAD8F5}"/>
    <cellStyle name="AggGreen 2 2 2 2 38" xfId="20533" xr:uid="{3B61788A-2ADB-479A-8F25-74AB31643255}"/>
    <cellStyle name="AggGreen 2 2 2 2 38 2" xfId="40935" xr:uid="{321AC9F9-6120-4927-B8E3-2D1E7CABF72E}"/>
    <cellStyle name="AggGreen 2 2 2 2 39" xfId="20230" xr:uid="{B7AB9092-489E-465D-9C64-CBEF29D5DC48}"/>
    <cellStyle name="AggGreen 2 2 2 2 39 2" xfId="40632" xr:uid="{61AC1C34-A230-4DD4-9E1A-4501C343A395}"/>
    <cellStyle name="AggGreen 2 2 2 2 4" xfId="2181" xr:uid="{00000000-0005-0000-0000-0000D4030000}"/>
    <cellStyle name="AggGreen 2 2 2 2 4 2" xfId="24560" xr:uid="{98EA0880-B675-4BDF-B584-186CB81A988F}"/>
    <cellStyle name="AggGreen 2 2 2 2 40" xfId="21727" xr:uid="{6E48A8B5-091B-4F98-ADCD-217EA06FBF4D}"/>
    <cellStyle name="AggGreen 2 2 2 2 40 2" xfId="42127" xr:uid="{2BF31085-3725-4F1C-83FB-50597125D664}"/>
    <cellStyle name="AggGreen 2 2 2 2 41" xfId="21148" xr:uid="{9BEB03C3-2121-4487-8237-8FC2628A04B5}"/>
    <cellStyle name="AggGreen 2 2 2 2 41 2" xfId="41548" xr:uid="{D9F4F853-BC89-4B58-82C6-1108B19CB698}"/>
    <cellStyle name="AggGreen 2 2 2 2 42" xfId="21070" xr:uid="{A06550C3-BD32-4736-B12A-44A7DB9FB05F}"/>
    <cellStyle name="AggGreen 2 2 2 2 42 2" xfId="41472" xr:uid="{2058E118-8DB1-485B-9E88-F8E59D1F4722}"/>
    <cellStyle name="AggGreen 2 2 2 2 43" xfId="22852" xr:uid="{42CF219C-76C6-4955-AA2F-EC54650E4FEB}"/>
    <cellStyle name="AggGreen 2 2 2 2 43 2" xfId="43252" xr:uid="{4248A920-D136-4E56-A190-1743E5FA85F1}"/>
    <cellStyle name="AggGreen 2 2 2 2 44" xfId="23141" xr:uid="{28516F1B-4E06-49B8-B5AD-CDE2AE0A3C02}"/>
    <cellStyle name="AggGreen 2 2 2 2 44 2" xfId="43541" xr:uid="{0FB344EC-D85B-4E04-B2FE-5C01312834E6}"/>
    <cellStyle name="AggGreen 2 2 2 2 5" xfId="3141" xr:uid="{00000000-0005-0000-0000-0000D5030000}"/>
    <cellStyle name="AggGreen 2 2 2 2 5 2" xfId="25507" xr:uid="{28BE202D-D5C2-4FF7-8900-620FA06891DB}"/>
    <cellStyle name="AggGreen 2 2 2 2 6" xfId="3398" xr:uid="{00000000-0005-0000-0000-0000D6030000}"/>
    <cellStyle name="AggGreen 2 2 2 2 6 2" xfId="25763" xr:uid="{000F8D4F-A4D5-416E-BA8B-A8659456B444}"/>
    <cellStyle name="AggGreen 2 2 2 2 7" xfId="4035" xr:uid="{00000000-0005-0000-0000-0000D7030000}"/>
    <cellStyle name="AggGreen 2 2 2 2 7 2" xfId="26398" xr:uid="{DA131DA1-9746-4946-99BF-F33EC24295F1}"/>
    <cellStyle name="AggGreen 2 2 2 2 8" xfId="4228" xr:uid="{00000000-0005-0000-0000-0000D8030000}"/>
    <cellStyle name="AggGreen 2 2 2 2 8 2" xfId="26586" xr:uid="{F98BE0A2-38AD-4837-93E2-38D2485D7408}"/>
    <cellStyle name="AggGreen 2 2 2 2 9" xfId="4383" xr:uid="{00000000-0005-0000-0000-0000D9030000}"/>
    <cellStyle name="AggGreen 2 2 2 2 9 2" xfId="26738" xr:uid="{47F048B2-50B4-4CBB-A887-DA50C867CF9F}"/>
    <cellStyle name="AggGreen 2 2 2 20" xfId="9894" xr:uid="{DAFB5780-32C3-44D9-81D9-6B71BBE53E4D}"/>
    <cellStyle name="AggGreen 2 2 2 20 2" xfId="31927" xr:uid="{A05E1E11-2F9C-4E3A-9D13-1F52ADF8C597}"/>
    <cellStyle name="AggGreen 2 2 2 21" xfId="10261" xr:uid="{D070E7BA-423C-4679-B875-E05DFF960443}"/>
    <cellStyle name="AggGreen 2 2 2 21 2" xfId="32121" xr:uid="{DC7ECA11-BE40-4F9F-9C0E-52B7C1A38F21}"/>
    <cellStyle name="AggGreen 2 2 2 22" xfId="12365" xr:uid="{82F0053A-2C8E-4713-B426-1B709722057D}"/>
    <cellStyle name="AggGreen 2 2 2 22 2" xfId="32930" xr:uid="{B7B1154D-B15F-4D71-94D7-673A6610CCD4}"/>
    <cellStyle name="AggGreen 2 2 2 23" xfId="12978" xr:uid="{B666CBB3-60C7-4396-84C8-3ABD886C6948}"/>
    <cellStyle name="AggGreen 2 2 2 23 2" xfId="33543" xr:uid="{8B68A273-DDEF-4D93-832C-C422099508FB}"/>
    <cellStyle name="AggGreen 2 2 2 24" xfId="12144" xr:uid="{94A089F9-6E14-4FF5-894B-43941F0A0D0B}"/>
    <cellStyle name="AggGreen 2 2 2 24 2" xfId="32709" xr:uid="{DB645DFE-A2B7-47A5-A517-A2EE47BE5FDD}"/>
    <cellStyle name="AggGreen 2 2 2 25" xfId="13453" xr:uid="{758B4B1E-27C1-4490-BF56-B22F14C10E40}"/>
    <cellStyle name="AggGreen 2 2 2 25 2" xfId="34017" xr:uid="{F9C2CEE1-1181-4656-BE4A-1EDCF272DF61}"/>
    <cellStyle name="AggGreen 2 2 2 26" xfId="14101" xr:uid="{A63A9AC2-3B82-40F9-90AA-F50CF77549F0}"/>
    <cellStyle name="AggGreen 2 2 2 26 2" xfId="34665" xr:uid="{A85746B3-3695-4D5C-B7EF-2335B4D912DB}"/>
    <cellStyle name="AggGreen 2 2 2 27" xfId="14276" xr:uid="{9468F2BB-2BB1-45C0-B137-8FB26836731A}"/>
    <cellStyle name="AggGreen 2 2 2 27 2" xfId="34839" xr:uid="{B8428435-945A-40F5-8243-BFC153006E2B}"/>
    <cellStyle name="AggGreen 2 2 2 28" xfId="13236" xr:uid="{F8CFCDCF-44E6-4D0A-B476-0AF5385C4E17}"/>
    <cellStyle name="AggGreen 2 2 2 28 2" xfId="33800" xr:uid="{732C1AFA-F108-43B9-A197-05E40922AB15}"/>
    <cellStyle name="AggGreen 2 2 2 29" xfId="15888" xr:uid="{B6751F7A-19D2-46AC-BEC0-7574DD83CC9A}"/>
    <cellStyle name="AggGreen 2 2 2 29 2" xfId="36296" xr:uid="{3872B115-3462-41C1-BA3A-F9230136F275}"/>
    <cellStyle name="AggGreen 2 2 2 3" xfId="1236" xr:uid="{00000000-0005-0000-0000-0000DA030000}"/>
    <cellStyle name="AggGreen 2 2 2 3 2" xfId="23673" xr:uid="{4B89B03E-4182-4974-9159-67E5F7F8D7FD}"/>
    <cellStyle name="AggGreen 2 2 2 30" xfId="15551" xr:uid="{12FDA798-AAC2-4FA7-8455-6A5E6FFFED2F}"/>
    <cellStyle name="AggGreen 2 2 2 30 2" xfId="36069" xr:uid="{DB948303-8B95-469F-9DF2-8D400E46B91D}"/>
    <cellStyle name="AggGreen 2 2 2 31" xfId="16351" xr:uid="{AE52AE6A-C478-4413-A332-BE0622DB2454}"/>
    <cellStyle name="AggGreen 2 2 2 31 2" xfId="36757" xr:uid="{150505F2-C8A8-4C4B-893C-AC89FF29B431}"/>
    <cellStyle name="AggGreen 2 2 2 32" xfId="17092" xr:uid="{215D1AA6-ED6F-48FC-BBF9-9DFD436248A6}"/>
    <cellStyle name="AggGreen 2 2 2 32 2" xfId="37496" xr:uid="{63E3E5ED-AABA-45A4-9DF7-6A3C9AFF2E5B}"/>
    <cellStyle name="AggGreen 2 2 2 33" xfId="17613" xr:uid="{2F1C6ADC-D1C8-476A-B33A-18B0D4338738}"/>
    <cellStyle name="AggGreen 2 2 2 33 2" xfId="38017" xr:uid="{94BB4696-E651-4123-BCD0-B28A5AF35892}"/>
    <cellStyle name="AggGreen 2 2 2 34" xfId="17843" xr:uid="{91359202-940E-45EA-AF59-A036429ADEE9}"/>
    <cellStyle name="AggGreen 2 2 2 34 2" xfId="38247" xr:uid="{8C31D992-199E-4F07-A490-03524BFA1F27}"/>
    <cellStyle name="AggGreen 2 2 2 35" xfId="18215" xr:uid="{CC2E814A-E965-4EA8-8039-7E43029A67D2}"/>
    <cellStyle name="AggGreen 2 2 2 35 2" xfId="38619" xr:uid="{A972C16E-0FE2-4C59-AB63-55611E8E9C3B}"/>
    <cellStyle name="AggGreen 2 2 2 36" xfId="19058" xr:uid="{2E1E7543-C1D3-4CE2-A099-1059D4B2D3F7}"/>
    <cellStyle name="AggGreen 2 2 2 36 2" xfId="39460" xr:uid="{F90AABCD-9ECA-4A32-82E3-6F3FCDE44EAE}"/>
    <cellStyle name="AggGreen 2 2 2 37" xfId="19615" xr:uid="{E09EC8CC-09CD-42C9-AABC-C29CCD91CF2A}"/>
    <cellStyle name="AggGreen 2 2 2 37 2" xfId="40017" xr:uid="{F930BB9D-DC1C-4975-B5B8-5882D615ABE7}"/>
    <cellStyle name="AggGreen 2 2 2 38" xfId="19896" xr:uid="{4C4511AC-4096-482D-9FAB-6F67EB432799}"/>
    <cellStyle name="AggGreen 2 2 2 38 2" xfId="40298" xr:uid="{FE46C7DC-57CD-4577-9BAA-CAC940E31227}"/>
    <cellStyle name="AggGreen 2 2 2 39" xfId="20320" xr:uid="{E97C8F46-B38D-4A8A-BE9A-38DA341F1BD7}"/>
    <cellStyle name="AggGreen 2 2 2 39 2" xfId="40722" xr:uid="{436B6B14-2DA2-4812-AFD5-13929840CEF7}"/>
    <cellStyle name="AggGreen 2 2 2 4" xfId="1805" xr:uid="{00000000-0005-0000-0000-0000DB030000}"/>
    <cellStyle name="AggGreen 2 2 2 4 2" xfId="24188" xr:uid="{E3593B2A-0217-4A96-99EA-8883715BF500}"/>
    <cellStyle name="AggGreen 2 2 2 40" xfId="18904" xr:uid="{342B1E2C-C42F-4660-AEEB-1C0E3C71F64B}"/>
    <cellStyle name="AggGreen 2 2 2 40 2" xfId="39306" xr:uid="{9D9A2AE0-9EFF-4346-ADF0-DF1C81BFA8B8}"/>
    <cellStyle name="AggGreen 2 2 2 41" xfId="21515" xr:uid="{732359F4-A62A-4B92-9908-509833309C1E}"/>
    <cellStyle name="AggGreen 2 2 2 41 2" xfId="41915" xr:uid="{5A88556E-A0CF-4054-BB4F-C34CE2A54FB6}"/>
    <cellStyle name="AggGreen 2 2 2 42" xfId="22134" xr:uid="{91F31433-BDFC-4976-8EA3-DA3970E503A2}"/>
    <cellStyle name="AggGreen 2 2 2 42 2" xfId="42534" xr:uid="{6F801F78-02F0-4061-B78C-FFCF3490A25D}"/>
    <cellStyle name="AggGreen 2 2 2 43" xfId="21870" xr:uid="{6F7C7A4E-BE8A-4AD8-B9DF-07FE3A0E7325}"/>
    <cellStyle name="AggGreen 2 2 2 43 2" xfId="42270" xr:uid="{66DE8F5A-2006-4A88-9F55-56027BA3C11E}"/>
    <cellStyle name="AggGreen 2 2 2 44" xfId="22895" xr:uid="{4CA023AC-26F9-4B54-9D1A-865297C7B111}"/>
    <cellStyle name="AggGreen 2 2 2 44 2" xfId="43295" xr:uid="{DBD012DF-1000-4940-9FB4-4E153710C803}"/>
    <cellStyle name="AggGreen 2 2 2 45" xfId="23171" xr:uid="{4E472381-1204-46EE-A2A1-79723CF644E0}"/>
    <cellStyle name="AggGreen 2 2 2 45 2" xfId="43571" xr:uid="{9BD8177A-6A21-4E29-952A-02487A081242}"/>
    <cellStyle name="AggGreen 2 2 2 5" xfId="2213" xr:uid="{00000000-0005-0000-0000-0000DC030000}"/>
    <cellStyle name="AggGreen 2 2 2 5 2" xfId="24590" xr:uid="{0FC007F7-2252-44C0-BFF0-0414CAA3C186}"/>
    <cellStyle name="AggGreen 2 2 2 6" xfId="2926" xr:uid="{00000000-0005-0000-0000-0000DD030000}"/>
    <cellStyle name="AggGreen 2 2 2 6 2" xfId="25292" xr:uid="{76B9ADBD-B7EC-418F-869A-74A61EC64BB0}"/>
    <cellStyle name="AggGreen 2 2 2 7" xfId="3452" xr:uid="{00000000-0005-0000-0000-0000DE030000}"/>
    <cellStyle name="AggGreen 2 2 2 7 2" xfId="25817" xr:uid="{CA0EDDC6-B539-453F-989E-D174C0194BEB}"/>
    <cellStyle name="AggGreen 2 2 2 8" xfId="3824" xr:uid="{00000000-0005-0000-0000-0000DF030000}"/>
    <cellStyle name="AggGreen 2 2 2 8 2" xfId="26187" xr:uid="{008C6117-92A1-4F32-89AA-5B4E5E2BB6FB}"/>
    <cellStyle name="AggGreen 2 2 2 9" xfId="4281" xr:uid="{00000000-0005-0000-0000-0000E0030000}"/>
    <cellStyle name="AggGreen 2 2 2 9 2" xfId="26638" xr:uid="{E8FDF514-E238-42B2-B0F9-224BAC43D89E}"/>
    <cellStyle name="AggGreen 2 2 3" xfId="742" xr:uid="{00000000-0005-0000-0000-0000E1030000}"/>
    <cellStyle name="AggGreen 2 2 3 10" xfId="5189" xr:uid="{00000000-0005-0000-0000-0000E2030000}"/>
    <cellStyle name="AggGreen 2 2 3 10 2" xfId="27542" xr:uid="{E8721E4C-DA40-4870-ADC0-E31DFA6D4A0E}"/>
    <cellStyle name="AggGreen 2 2 3 11" xfId="5487" xr:uid="{00000000-0005-0000-0000-0000E3030000}"/>
    <cellStyle name="AggGreen 2 2 3 11 2" xfId="27840" xr:uid="{ABA1FF8A-E423-4389-9FB8-8426EC938070}"/>
    <cellStyle name="AggGreen 2 2 3 12" xfId="5963" xr:uid="{00000000-0005-0000-0000-0000E4030000}"/>
    <cellStyle name="AggGreen 2 2 3 12 2" xfId="28277" xr:uid="{6D3E8211-4C41-4034-B1ED-65A5AA2DB295}"/>
    <cellStyle name="AggGreen 2 2 3 13" xfId="6059" xr:uid="{00000000-0005-0000-0000-0000E5030000}"/>
    <cellStyle name="AggGreen 2 2 3 13 2" xfId="28356" xr:uid="{51AB0AA4-EFCD-49A2-B4BF-53538B8BDD5C}"/>
    <cellStyle name="AggGreen 2 2 3 14" xfId="7063" xr:uid="{00000000-0005-0000-0000-0000E6030000}"/>
    <cellStyle name="AggGreen 2 2 3 14 2" xfId="29360" xr:uid="{D2A4261D-0587-4C7D-9C92-221862EE0014}"/>
    <cellStyle name="AggGreen 2 2 3 15" xfId="7462" xr:uid="{00000000-0005-0000-0000-0000E7030000}"/>
    <cellStyle name="AggGreen 2 2 3 15 2" xfId="29757" xr:uid="{A24E1DA6-A0E0-4A49-BC41-FED67650852C}"/>
    <cellStyle name="AggGreen 2 2 3 16" xfId="7948" xr:uid="{D21DAAD5-7419-4849-9B4E-26CE7AA49066}"/>
    <cellStyle name="AggGreen 2 2 3 16 2" xfId="30234" xr:uid="{11CA882F-ADE9-4FD5-BECB-E0C2A8923B34}"/>
    <cellStyle name="AggGreen 2 2 3 17" xfId="8437" xr:uid="{DFBC751A-36C3-48C7-A0FD-2C1553B71625}"/>
    <cellStyle name="AggGreen 2 2 3 17 2" xfId="30706" xr:uid="{39097CEB-4D2F-4D5B-BE6B-A8C40D26CDDD}"/>
    <cellStyle name="AggGreen 2 2 3 18" xfId="9327" xr:uid="{7154EDBB-6259-444C-96B2-1854C635E649}"/>
    <cellStyle name="AggGreen 2 2 3 18 2" xfId="31466" xr:uid="{E5D6FD9A-172B-4946-940C-1F4DAC5FD20F}"/>
    <cellStyle name="AggGreen 2 2 3 19" xfId="9985" xr:uid="{F77792C7-7384-4202-821D-3933C106D629}"/>
    <cellStyle name="AggGreen 2 2 3 19 2" xfId="31997" xr:uid="{6D65123C-28F1-428F-97B9-A0270DFD1FB2}"/>
    <cellStyle name="AggGreen 2 2 3 2" xfId="1280" xr:uid="{00000000-0005-0000-0000-0000E8030000}"/>
    <cellStyle name="AggGreen 2 2 3 2 2" xfId="23717" xr:uid="{D7006E9E-DB29-42D0-87BD-D3C65CBBB1C8}"/>
    <cellStyle name="AggGreen 2 2 3 20" xfId="8801" xr:uid="{E87BC0CD-0EF4-42C9-B866-F244F05E2D38}"/>
    <cellStyle name="AggGreen 2 2 3 20 2" xfId="31019" xr:uid="{1C17DB57-2D17-4851-98A6-0CD3E31F271C}"/>
    <cellStyle name="AggGreen 2 2 3 21" xfId="12495" xr:uid="{10132EC9-970A-41A8-93B9-D63B4BAB5AE1}"/>
    <cellStyle name="AggGreen 2 2 3 21 2" xfId="33060" xr:uid="{58889770-98AA-4002-B1EA-7759494B3247}"/>
    <cellStyle name="AggGreen 2 2 3 22" xfId="12161" xr:uid="{79D945F6-24F4-4261-B9A8-8A65CC03B651}"/>
    <cellStyle name="AggGreen 2 2 3 22 2" xfId="32726" xr:uid="{90B59FBE-9A3A-4816-9BCC-6CF44DD9D2B2}"/>
    <cellStyle name="AggGreen 2 2 3 23" xfId="13446" xr:uid="{5B06D1E4-26C6-48E7-8339-DEEB023BABB1}"/>
    <cellStyle name="AggGreen 2 2 3 23 2" xfId="34010" xr:uid="{6985E0E1-8761-4FA7-824B-81E46E8BA68E}"/>
    <cellStyle name="AggGreen 2 2 3 24" xfId="13943" xr:uid="{73F1A506-5AA9-4668-AACA-FA86C9A64571}"/>
    <cellStyle name="AggGreen 2 2 3 24 2" xfId="34507" xr:uid="{7C6C044B-0BBF-41EB-A894-6A2BDA4FDE94}"/>
    <cellStyle name="AggGreen 2 2 3 25" xfId="13564" xr:uid="{E2CECFA0-CB7B-4AC9-8BCC-C97600A896CA}"/>
    <cellStyle name="AggGreen 2 2 3 25 2" xfId="34128" xr:uid="{A7A234C8-DADA-435C-95D7-71DDAC47D529}"/>
    <cellStyle name="AggGreen 2 2 3 26" xfId="14903" xr:uid="{52764A85-398A-445F-AD9C-B61D901C8B72}"/>
    <cellStyle name="AggGreen 2 2 3 26 2" xfId="35456" xr:uid="{CED74934-6EF9-4555-97ED-EAA8BE8B44C4}"/>
    <cellStyle name="AggGreen 2 2 3 27" xfId="14589" xr:uid="{28E27546-FCF9-474E-8357-13BE25BDB757}"/>
    <cellStyle name="AggGreen 2 2 3 27 2" xfId="35149" xr:uid="{FA1EEACB-9076-4D63-81A3-8FA6FBE17E7F}"/>
    <cellStyle name="AggGreen 2 2 3 28" xfId="14648" xr:uid="{4EF5BAC7-4BAA-4D00-BB94-77FC82BDE1FD}"/>
    <cellStyle name="AggGreen 2 2 3 28 2" xfId="35207" xr:uid="{ED04AE90-6667-4C11-BE29-0E00C008C3A4}"/>
    <cellStyle name="AggGreen 2 2 3 29" xfId="15999" xr:uid="{06A68DBE-94D7-4853-BF78-3D722ADD7B67}"/>
    <cellStyle name="AggGreen 2 2 3 29 2" xfId="36407" xr:uid="{0C8B976D-0354-4C14-B090-4296FC8B9804}"/>
    <cellStyle name="AggGreen 2 2 3 3" xfId="1933" xr:uid="{00000000-0005-0000-0000-0000E9030000}"/>
    <cellStyle name="AggGreen 2 2 3 3 2" xfId="24315" xr:uid="{5331C790-13BC-4CE7-84F9-ACEA092ED3EB}"/>
    <cellStyle name="AggGreen 2 2 3 30" xfId="16472" xr:uid="{CE45A982-725A-4B27-AB6A-DFBC61780E39}"/>
    <cellStyle name="AggGreen 2 2 3 30 2" xfId="36878" xr:uid="{9B2614C6-EAD7-472B-89F8-69A11C64C36E}"/>
    <cellStyle name="AggGreen 2 2 3 31" xfId="17216" xr:uid="{C640B457-1417-4A31-B0A4-858178103404}"/>
    <cellStyle name="AggGreen 2 2 3 31 2" xfId="37620" xr:uid="{04769573-D79A-44EE-A316-845B1B57F532}"/>
    <cellStyle name="AggGreen 2 2 3 32" xfId="17589" xr:uid="{94047AE6-886F-48CE-BC11-1444E9D64A2E}"/>
    <cellStyle name="AggGreen 2 2 3 32 2" xfId="37993" xr:uid="{8DD6E692-5FAC-43E6-9299-F2030DD7B455}"/>
    <cellStyle name="AggGreen 2 2 3 33" xfId="17965" xr:uid="{EF8266BC-FA44-4413-A782-606B02A4D14C}"/>
    <cellStyle name="AggGreen 2 2 3 33 2" xfId="38369" xr:uid="{6F6BD77E-DCCE-41B5-9653-CA548E048F62}"/>
    <cellStyle name="AggGreen 2 2 3 34" xfId="18344" xr:uid="{083274E3-D661-4E5C-AFD7-209624AAB5EF}"/>
    <cellStyle name="AggGreen 2 2 3 34 2" xfId="38748" xr:uid="{447B83BA-C489-433C-B043-2CA490D528A2}"/>
    <cellStyle name="AggGreen 2 2 3 35" xfId="19188" xr:uid="{22A2A6FB-A5B0-4696-B575-647C3A78CEFF}"/>
    <cellStyle name="AggGreen 2 2 3 35 2" xfId="39590" xr:uid="{1B5DBB4B-CE82-4C0C-AF03-06FB6105857C}"/>
    <cellStyle name="AggGreen 2 2 3 36" xfId="18867" xr:uid="{8B23E124-748E-4A0F-BC67-057C471C06C8}"/>
    <cellStyle name="AggGreen 2 2 3 36 2" xfId="39269" xr:uid="{4334EC66-74B4-4953-8D03-27B457B777A7}"/>
    <cellStyle name="AggGreen 2 2 3 37" xfId="20026" xr:uid="{11875D64-33D4-44D9-BDA8-AD9B3F8F8840}"/>
    <cellStyle name="AggGreen 2 2 3 37 2" xfId="40428" xr:uid="{7B987A85-3BB9-49CD-A430-48F801BEAE07}"/>
    <cellStyle name="AggGreen 2 2 3 38" xfId="20448" xr:uid="{18FDD5A5-C81E-427B-9095-7FF49B7B8D3A}"/>
    <cellStyle name="AggGreen 2 2 3 38 2" xfId="40850" xr:uid="{8DC417C0-6AC5-4464-9D77-FB5F78D671D2}"/>
    <cellStyle name="AggGreen 2 2 3 39" xfId="18532" xr:uid="{C68E3E3E-8A93-44F8-9572-2A33254E4762}"/>
    <cellStyle name="AggGreen 2 2 3 39 2" xfId="38936" xr:uid="{0DBF999E-086A-4C09-85BA-45041BF96022}"/>
    <cellStyle name="AggGreen 2 2 3 4" xfId="2259" xr:uid="{00000000-0005-0000-0000-0000EA030000}"/>
    <cellStyle name="AggGreen 2 2 3 4 2" xfId="24634" xr:uid="{A19F70BF-B435-44F8-A6A3-6FD92664AC03}"/>
    <cellStyle name="AggGreen 2 2 3 40" xfId="21642" xr:uid="{B57D9F01-1770-4040-A3A5-E06F56AFAB5A}"/>
    <cellStyle name="AggGreen 2 2 3 40 2" xfId="42042" xr:uid="{F1953824-FE3C-4C6A-A6F0-C323E14E477C}"/>
    <cellStyle name="AggGreen 2 2 3 41" xfId="22100" xr:uid="{1197C175-EF47-471D-9A53-256E4EB4D8A4}"/>
    <cellStyle name="AggGreen 2 2 3 41 2" xfId="42500" xr:uid="{A97343C8-EDBD-458C-96AC-AF73FFBB165D}"/>
    <cellStyle name="AggGreen 2 2 3 42" xfId="21866" xr:uid="{31F4DE28-5F18-4539-B2AE-A8F8E6709ED8}"/>
    <cellStyle name="AggGreen 2 2 3 42 2" xfId="42266" xr:uid="{BC5F256C-A1E6-4592-9640-E8115F67650A}"/>
    <cellStyle name="AggGreen 2 2 3 43" xfId="22964" xr:uid="{DBAE12B1-0DC1-4116-A227-59CA11676D1E}"/>
    <cellStyle name="AggGreen 2 2 3 43 2" xfId="43364" xr:uid="{429E30A9-31F4-41F4-8EAC-59F9D64BB73C}"/>
    <cellStyle name="AggGreen 2 2 3 44" xfId="23217" xr:uid="{90B6FDFB-5D58-426A-94F7-6CE6F9F6891F}"/>
    <cellStyle name="AggGreen 2 2 3 44 2" xfId="43617" xr:uid="{FDE7ED0A-C69B-4455-AAA3-39106617BB4A}"/>
    <cellStyle name="AggGreen 2 2 3 5" xfId="3056" xr:uid="{00000000-0005-0000-0000-0000EB030000}"/>
    <cellStyle name="AggGreen 2 2 3 5 2" xfId="25422" xr:uid="{343380C0-911D-481F-8740-B38DA2328593}"/>
    <cellStyle name="AggGreen 2 2 3 6" xfId="3534" xr:uid="{00000000-0005-0000-0000-0000EC030000}"/>
    <cellStyle name="AggGreen 2 2 3 6 2" xfId="25899" xr:uid="{20FDD93E-7536-403C-81DD-35349EEFE264}"/>
    <cellStyle name="AggGreen 2 2 3 7" xfId="3950" xr:uid="{00000000-0005-0000-0000-0000ED030000}"/>
    <cellStyle name="AggGreen 2 2 3 7 2" xfId="26313" xr:uid="{56ABFB77-E21E-4384-A3E6-C294BC2DD615}"/>
    <cellStyle name="AggGreen 2 2 3 8" xfId="4349" xr:uid="{00000000-0005-0000-0000-0000EE030000}"/>
    <cellStyle name="AggGreen 2 2 3 8 2" xfId="26705" xr:uid="{E1702507-A547-489A-9D5F-40D9F4B1DD5A}"/>
    <cellStyle name="AggGreen 2 2 3 9" xfId="4850" xr:uid="{00000000-0005-0000-0000-0000EF030000}"/>
    <cellStyle name="AggGreen 2 2 3 9 2" xfId="27203" xr:uid="{C5368486-C0D9-4450-936C-D47B32C20BFF}"/>
    <cellStyle name="AggGreen 2 2 4" xfId="5975" xr:uid="{00000000-0005-0000-0000-0000F0030000}"/>
    <cellStyle name="AggGreen 2 3" xfId="293" xr:uid="{00000000-0005-0000-0000-0000F1030000}"/>
    <cellStyle name="AggGreen 2 3 10" xfId="3658" xr:uid="{00000000-0005-0000-0000-0000F2030000}"/>
    <cellStyle name="AggGreen 2 3 10 2" xfId="26021" xr:uid="{C19A418A-C14B-4ED6-BF8D-56EA02630ABD}"/>
    <cellStyle name="AggGreen 2 3 11" xfId="2528" xr:uid="{00000000-0005-0000-0000-0000F3030000}"/>
    <cellStyle name="AggGreen 2 3 11 2" xfId="24895" xr:uid="{6FCFEA44-4AD7-4E66-BEE5-FC34A05FFFE0}"/>
    <cellStyle name="AggGreen 2 3 12" xfId="4591" xr:uid="{00000000-0005-0000-0000-0000F4030000}"/>
    <cellStyle name="AggGreen 2 3 12 2" xfId="26944" xr:uid="{44DA73AD-7F05-4333-B345-59FA383FAEE9}"/>
    <cellStyle name="AggGreen 2 3 13" xfId="4912" xr:uid="{00000000-0005-0000-0000-0000F5030000}"/>
    <cellStyle name="AggGreen 2 3 13 2" xfId="27265" xr:uid="{008691B2-FB83-4378-B6B8-107BE3227182}"/>
    <cellStyle name="AggGreen 2 3 14" xfId="4608" xr:uid="{00000000-0005-0000-0000-0000F6030000}"/>
    <cellStyle name="AggGreen 2 3 14 2" xfId="26961" xr:uid="{52E2DCE6-CD9D-41CD-BE83-C37EAC17812E}"/>
    <cellStyle name="AggGreen 2 3 15" xfId="6434" xr:uid="{00000000-0005-0000-0000-0000F7030000}"/>
    <cellStyle name="AggGreen 2 3 15 2" xfId="28731" xr:uid="{CE6BCFC5-D4F2-4CFB-A30C-D12A9C84BCAF}"/>
    <cellStyle name="AggGreen 2 3 16" xfId="6764" xr:uid="{00000000-0005-0000-0000-0000F8030000}"/>
    <cellStyle name="AggGreen 2 3 16 2" xfId="29061" xr:uid="{9F44006A-6E56-4ECE-8547-B31D2D4CA655}"/>
    <cellStyle name="AggGreen 2 3 17" xfId="6596" xr:uid="{00000000-0005-0000-0000-0000F9030000}"/>
    <cellStyle name="AggGreen 2 3 17 2" xfId="28893" xr:uid="{4DF9CCEE-77C0-4C8F-B696-0257DA702686}"/>
    <cellStyle name="AggGreen 2 3 18" xfId="7238" xr:uid="{00000000-0005-0000-0000-0000FA030000}"/>
    <cellStyle name="AggGreen 2 3 18 2" xfId="29533" xr:uid="{1A298DC4-9BE8-4205-A809-B8A0ED4D1166}"/>
    <cellStyle name="AggGreen 2 3 19" xfId="7701" xr:uid="{1956AC90-A069-4B90-A87F-0D3A7639F6BD}"/>
    <cellStyle name="AggGreen 2 3 19 2" xfId="29987" xr:uid="{FB08C250-90B5-4F4C-B2B7-8C8CE0CB25D7}"/>
    <cellStyle name="AggGreen 2 3 2" xfId="632" xr:uid="{00000000-0005-0000-0000-0000FB030000}"/>
    <cellStyle name="AggGreen 2 3 2 10" xfId="4857" xr:uid="{00000000-0005-0000-0000-0000FC030000}"/>
    <cellStyle name="AggGreen 2 3 2 10 2" xfId="27210" xr:uid="{2F245CF6-D95C-4BAD-9EAD-8F4C29F44770}"/>
    <cellStyle name="AggGreen 2 3 2 11" xfId="5083" xr:uid="{00000000-0005-0000-0000-0000FD030000}"/>
    <cellStyle name="AggGreen 2 3 2 11 2" xfId="27436" xr:uid="{432814BB-F4B9-45C7-9EC4-68E163D2334F}"/>
    <cellStyle name="AggGreen 2 3 2 12" xfId="4569" xr:uid="{00000000-0005-0000-0000-0000FE030000}"/>
    <cellStyle name="AggGreen 2 3 2 12 2" xfId="26922" xr:uid="{2C182BBF-CB6D-4AA3-828D-BFDD18F26AFE}"/>
    <cellStyle name="AggGreen 2 3 2 13" xfId="5950" xr:uid="{00000000-0005-0000-0000-0000FF030000}"/>
    <cellStyle name="AggGreen 2 3 2 13 2" xfId="28264" xr:uid="{2A1B66DB-D4DE-44AD-A4DA-EE67D55BFA54}"/>
    <cellStyle name="AggGreen 2 3 2 14" xfId="5749" xr:uid="{00000000-0005-0000-0000-000000040000}"/>
    <cellStyle name="AggGreen 2 3 2 14 2" xfId="28067" xr:uid="{A0318D42-6156-4175-84DF-C592AB239843}"/>
    <cellStyle name="AggGreen 2 3 2 15" xfId="5733" xr:uid="{00000000-0005-0000-0000-000001040000}"/>
    <cellStyle name="AggGreen 2 3 2 15 2" xfId="28054" xr:uid="{ACA8B49A-837D-400A-90E0-4922D90833FC}"/>
    <cellStyle name="AggGreen 2 3 2 16" xfId="7361" xr:uid="{00000000-0005-0000-0000-000002040000}"/>
    <cellStyle name="AggGreen 2 3 2 16 2" xfId="29656" xr:uid="{1EDD77D4-A38F-41B1-8949-3D8268AA58C9}"/>
    <cellStyle name="AggGreen 2 3 2 17" xfId="7847" xr:uid="{ADE1BBBA-7BCE-46EE-B943-DEA217AF35CB}"/>
    <cellStyle name="AggGreen 2 3 2 17 2" xfId="30133" xr:uid="{33D3FFF2-57D0-489F-BB2C-30082299DB10}"/>
    <cellStyle name="AggGreen 2 3 2 18" xfId="8332" xr:uid="{3D592EA9-7A11-46B7-8C58-CC52B8D72AF3}"/>
    <cellStyle name="AggGreen 2 3 2 18 2" xfId="30601" xr:uid="{71913095-6235-4A61-8304-61B4197012E1}"/>
    <cellStyle name="AggGreen 2 3 2 19" xfId="9217" xr:uid="{2B8CB102-B156-483D-8430-84EA70627ADD}"/>
    <cellStyle name="AggGreen 2 3 2 19 2" xfId="31358" xr:uid="{7B421AAF-8534-494C-BC69-D132366695A0}"/>
    <cellStyle name="AggGreen 2 3 2 2" xfId="847" xr:uid="{00000000-0005-0000-0000-000003040000}"/>
    <cellStyle name="AggGreen 2 3 2 2 10" xfId="5294" xr:uid="{00000000-0005-0000-0000-000004040000}"/>
    <cellStyle name="AggGreen 2 3 2 2 10 2" xfId="27647" xr:uid="{E7AF8361-B716-470B-8F07-6AB6BFAE6DC9}"/>
    <cellStyle name="AggGreen 2 3 2 2 11" xfId="4974" xr:uid="{00000000-0005-0000-0000-000005040000}"/>
    <cellStyle name="AggGreen 2 3 2 2 11 2" xfId="27327" xr:uid="{F808D2F3-64AC-4B52-8332-BFCD750C0012}"/>
    <cellStyle name="AggGreen 2 3 2 2 12" xfId="5753" xr:uid="{00000000-0005-0000-0000-000006040000}"/>
    <cellStyle name="AggGreen 2 3 2 2 12 2" xfId="28071" xr:uid="{1E385560-A9CD-46B8-81EF-DF0DE05B5703}"/>
    <cellStyle name="AggGreen 2 3 2 2 13" xfId="6314" xr:uid="{00000000-0005-0000-0000-000007040000}"/>
    <cellStyle name="AggGreen 2 3 2 2 13 2" xfId="28611" xr:uid="{EFC57CCD-86FC-4262-9747-0C5E9A00D392}"/>
    <cellStyle name="AggGreen 2 3 2 2 14" xfId="6369" xr:uid="{00000000-0005-0000-0000-000008040000}"/>
    <cellStyle name="AggGreen 2 3 2 2 14 2" xfId="28666" xr:uid="{13C0F704-4C71-423A-A176-D8B285AC2505}"/>
    <cellStyle name="AggGreen 2 3 2 2 15" xfId="7567" xr:uid="{00000000-0005-0000-0000-000009040000}"/>
    <cellStyle name="AggGreen 2 3 2 2 15 2" xfId="29862" xr:uid="{6E05D3E6-076C-468B-8B4F-1376582BC44C}"/>
    <cellStyle name="AggGreen 2 3 2 2 16" xfId="8053" xr:uid="{2774215B-D9C8-40A7-8222-A167122F4CC1}"/>
    <cellStyle name="AggGreen 2 3 2 2 16 2" xfId="30339" xr:uid="{DB08DDB4-E58B-4C2C-9623-BC838289D3AC}"/>
    <cellStyle name="AggGreen 2 3 2 2 17" xfId="8542" xr:uid="{C7EDCA7F-6CDB-4C16-B775-122FF79B3E2D}"/>
    <cellStyle name="AggGreen 2 3 2 2 17 2" xfId="30811" xr:uid="{E7B11E17-CF3F-496C-8453-6E01107505C6}"/>
    <cellStyle name="AggGreen 2 3 2 2 18" xfId="9432" xr:uid="{352935EA-B680-48B8-881F-71142E44B7EE}"/>
    <cellStyle name="AggGreen 2 3 2 2 18 2" xfId="31571" xr:uid="{A7930D83-AB7D-4B2E-84CA-8391C6F53C1A}"/>
    <cellStyle name="AggGreen 2 3 2 2 19" xfId="9311" xr:uid="{3061817D-4F9A-4860-9830-A1688361DF72}"/>
    <cellStyle name="AggGreen 2 3 2 2 19 2" xfId="31451" xr:uid="{5DED1C9D-068D-4D94-A3C7-D0BF6D4864E6}"/>
    <cellStyle name="AggGreen 2 3 2 2 2" xfId="985" xr:uid="{00000000-0005-0000-0000-00000A040000}"/>
    <cellStyle name="AggGreen 2 3 2 2 2 2" xfId="23422" xr:uid="{7BCDC617-A924-4811-8332-97EF7BA306EC}"/>
    <cellStyle name="AggGreen 2 3 2 2 20" xfId="9749" xr:uid="{4BD62746-398D-4F0D-9CFF-606CE4711DE5}"/>
    <cellStyle name="AggGreen 2 3 2 2 20 2" xfId="31810" xr:uid="{3C9B1F3B-C966-450A-8089-3B57F55FD787}"/>
    <cellStyle name="AggGreen 2 3 2 2 21" xfId="12600" xr:uid="{BA98D9AA-B9E4-419B-806E-CBA2452D5BAD}"/>
    <cellStyle name="AggGreen 2 3 2 2 21 2" xfId="33165" xr:uid="{74AA4178-FA58-40BD-BB88-D852114CD2CF}"/>
    <cellStyle name="AggGreen 2 3 2 2 22" xfId="12855" xr:uid="{FEF1BB9C-64B6-4514-8897-05D83719E822}"/>
    <cellStyle name="AggGreen 2 3 2 2 22 2" xfId="33420" xr:uid="{F22BE2F7-4825-4F37-A1CD-DB11325A8A4C}"/>
    <cellStyle name="AggGreen 2 3 2 2 23" xfId="12853" xr:uid="{74BC40F5-A8E1-4201-AE1D-EB0F1F6F3BC3}"/>
    <cellStyle name="AggGreen 2 3 2 2 23 2" xfId="33418" xr:uid="{0F369FB7-6775-478F-AAA7-91C91F6406FA}"/>
    <cellStyle name="AggGreen 2 3 2 2 24" xfId="13475" xr:uid="{6CCC2614-50CC-4226-BD53-374BF44FAD61}"/>
    <cellStyle name="AggGreen 2 3 2 2 24 2" xfId="34039" xr:uid="{04D07102-C61A-4217-895C-FD0101733107}"/>
    <cellStyle name="AggGreen 2 3 2 2 25" xfId="13705" xr:uid="{E7F8043A-C3D3-4E34-BB99-F0E21FB79989}"/>
    <cellStyle name="AggGreen 2 3 2 2 25 2" xfId="34269" xr:uid="{EDE2229D-9E11-4777-82E6-C2DE6CDA27B2}"/>
    <cellStyle name="AggGreen 2 3 2 2 26" xfId="14671" xr:uid="{D4D0BC96-F3E8-4733-9240-C13198F1BEAA}"/>
    <cellStyle name="AggGreen 2 3 2 2 26 2" xfId="35229" xr:uid="{BD050CC4-6A02-4D92-BCE3-184C9C5EDDA2}"/>
    <cellStyle name="AggGreen 2 3 2 2 27" xfId="15069" xr:uid="{E280AD16-BC79-4C79-8F64-6A6DA6C671B0}"/>
    <cellStyle name="AggGreen 2 3 2 2 27 2" xfId="35617" xr:uid="{A2BFBFBE-38E2-43DC-982D-720FB94ED27D}"/>
    <cellStyle name="AggGreen 2 3 2 2 28" xfId="14808" xr:uid="{E069EE1A-8DAE-4EDF-89A2-638C2613E1D1}"/>
    <cellStyle name="AggGreen 2 3 2 2 28 2" xfId="35362" xr:uid="{36C82964-12BC-4035-BA3D-08B0467D2897}"/>
    <cellStyle name="AggGreen 2 3 2 2 29" xfId="16104" xr:uid="{D25107ED-EDB5-4E92-90C6-5A74AEE5797B}"/>
    <cellStyle name="AggGreen 2 3 2 2 29 2" xfId="36512" xr:uid="{C406F88F-DB8D-448D-AD36-DFFFB934F379}"/>
    <cellStyle name="AggGreen 2 3 2 2 3" xfId="2038" xr:uid="{00000000-0005-0000-0000-00000B040000}"/>
    <cellStyle name="AggGreen 2 3 2 2 3 2" xfId="24420" xr:uid="{FF0ACD1A-4DB2-4940-B0FE-AD1B696A6574}"/>
    <cellStyle name="AggGreen 2 3 2 2 30" xfId="16577" xr:uid="{D4AA583B-8FAF-43CC-AB0E-76093D2C1088}"/>
    <cellStyle name="AggGreen 2 3 2 2 30 2" xfId="36983" xr:uid="{A6FD9DAC-C6BD-48A8-923E-1CF56680D4AB}"/>
    <cellStyle name="AggGreen 2 3 2 2 31" xfId="17321" xr:uid="{48AD7B78-1398-4B28-821B-A4142A93A3EB}"/>
    <cellStyle name="AggGreen 2 3 2 2 31 2" xfId="37725" xr:uid="{13F4130E-BC58-4E31-BA37-3F3F1CAA797C}"/>
    <cellStyle name="AggGreen 2 3 2 2 32" xfId="16946" xr:uid="{E5AB6C73-6043-442A-9484-BDB9EAC04624}"/>
    <cellStyle name="AggGreen 2 3 2 2 32 2" xfId="37350" xr:uid="{8390B2BA-0B1D-45E8-AC0B-4E3AF0DA1645}"/>
    <cellStyle name="AggGreen 2 3 2 2 33" xfId="18070" xr:uid="{3DF42CB7-30E6-4184-9406-663620FB7AC0}"/>
    <cellStyle name="AggGreen 2 3 2 2 33 2" xfId="38474" xr:uid="{A5F42EC9-C4D3-4548-9785-B4CDB2248E76}"/>
    <cellStyle name="AggGreen 2 3 2 2 34" xfId="18449" xr:uid="{EBB79C73-9896-414D-A2D9-B052D3127D7A}"/>
    <cellStyle name="AggGreen 2 3 2 2 34 2" xfId="38853" xr:uid="{4F5479E2-3872-40A9-AA55-4E97C6F93852}"/>
    <cellStyle name="AggGreen 2 3 2 2 35" xfId="19293" xr:uid="{4B8487B9-EEB5-4F92-9616-9161A3ADA090}"/>
    <cellStyle name="AggGreen 2 3 2 2 35 2" xfId="39695" xr:uid="{682D9552-19D6-484C-ABC8-4D8DC8D717B4}"/>
    <cellStyle name="AggGreen 2 3 2 2 36" xfId="19489" xr:uid="{DD888FF6-6657-49B9-8C2F-C116DA69589B}"/>
    <cellStyle name="AggGreen 2 3 2 2 36 2" xfId="39891" xr:uid="{2611213B-80A4-44CC-A607-C2F4523DD2E8}"/>
    <cellStyle name="AggGreen 2 3 2 2 37" xfId="20131" xr:uid="{C2757246-59F0-4F67-A31D-374CCC24A00F}"/>
    <cellStyle name="AggGreen 2 3 2 2 37 2" xfId="40533" xr:uid="{6A808A95-D59F-40CE-BEE0-44487C05AF84}"/>
    <cellStyle name="AggGreen 2 3 2 2 38" xfId="20553" xr:uid="{5EBBFE39-E780-40A5-B5EE-AE6355DF7A62}"/>
    <cellStyle name="AggGreen 2 3 2 2 38 2" xfId="40955" xr:uid="{455F36A3-7ACF-4546-83BC-AE4E597BC57D}"/>
    <cellStyle name="AggGreen 2 3 2 2 39" xfId="18765" xr:uid="{C9DBB7D3-BF15-4033-935A-F093F4F3729D}"/>
    <cellStyle name="AggGreen 2 3 2 2 39 2" xfId="39167" xr:uid="{3934831F-AB41-404A-A4C1-D67D78057002}"/>
    <cellStyle name="AggGreen 2 3 2 2 4" xfId="1716" xr:uid="{00000000-0005-0000-0000-00000C040000}"/>
    <cellStyle name="AggGreen 2 3 2 2 4 2" xfId="24100" xr:uid="{A87746FD-1535-451C-8026-659B08BCDE31}"/>
    <cellStyle name="AggGreen 2 3 2 2 40" xfId="21747" xr:uid="{44E59B4D-92CD-4C38-88B1-909049FA5C7D}"/>
    <cellStyle name="AggGreen 2 3 2 2 40 2" xfId="42147" xr:uid="{DEE81B23-AE24-4747-B9B2-A1A931B7C0AA}"/>
    <cellStyle name="AggGreen 2 3 2 2 41" xfId="21347" xr:uid="{969E10C5-BDCC-44CC-869B-DDC9311C4342}"/>
    <cellStyle name="AggGreen 2 3 2 2 41 2" xfId="41747" xr:uid="{E43AC8E3-C9B9-4BE1-A166-D5AD63A3B7BC}"/>
    <cellStyle name="AggGreen 2 3 2 2 42" xfId="21244" xr:uid="{ADA25959-0E30-4CE9-9584-CDC5E3FF7E14}"/>
    <cellStyle name="AggGreen 2 3 2 2 42 2" xfId="41644" xr:uid="{362B687C-9DB6-491F-8C2B-A04744EF19B8}"/>
    <cellStyle name="AggGreen 2 3 2 2 43" xfId="22597" xr:uid="{9E1DDC9F-337E-474A-AD91-E5D681B9337E}"/>
    <cellStyle name="AggGreen 2 3 2 2 43 2" xfId="42997" xr:uid="{C1419264-4AF8-4AF4-93E2-DB2F26F286E0}"/>
    <cellStyle name="AggGreen 2 3 2 2 44" xfId="21428" xr:uid="{8EBEED8C-4F55-4BE0-B254-BA712F6573B8}"/>
    <cellStyle name="AggGreen 2 3 2 2 44 2" xfId="41828" xr:uid="{B40E60D0-812A-44F8-BAF6-2927F8D7D79E}"/>
    <cellStyle name="AggGreen 2 3 2 2 5" xfId="3161" xr:uid="{00000000-0005-0000-0000-00000D040000}"/>
    <cellStyle name="AggGreen 2 3 2 2 5 2" xfId="25527" xr:uid="{5834F84F-C70C-4ECB-B9DB-011B9AC4FC4E}"/>
    <cellStyle name="AggGreen 2 3 2 2 6" xfId="2822" xr:uid="{00000000-0005-0000-0000-00000E040000}"/>
    <cellStyle name="AggGreen 2 3 2 2 6 2" xfId="25188" xr:uid="{3A979151-B72C-4006-9F00-64F4502E9F62}"/>
    <cellStyle name="AggGreen 2 3 2 2 7" xfId="4055" xr:uid="{00000000-0005-0000-0000-00000F040000}"/>
    <cellStyle name="AggGreen 2 3 2 2 7 2" xfId="26418" xr:uid="{47E0C5D5-2979-4A10-AF54-D28931B34C52}"/>
    <cellStyle name="AggGreen 2 3 2 2 8" xfId="3731" xr:uid="{00000000-0005-0000-0000-000010040000}"/>
    <cellStyle name="AggGreen 2 3 2 2 8 2" xfId="26094" xr:uid="{26F85A9F-5848-476C-9297-8A46BFFAC4C8}"/>
    <cellStyle name="AggGreen 2 3 2 2 9" xfId="4642" xr:uid="{00000000-0005-0000-0000-000011040000}"/>
    <cellStyle name="AggGreen 2 3 2 2 9 2" xfId="26995" xr:uid="{250D1B1D-E64C-4638-9A6A-F0667EB6FF2E}"/>
    <cellStyle name="AggGreen 2 3 2 20" xfId="9028" xr:uid="{B4DF7E08-19FB-4687-8B43-43C3FDA4D924}"/>
    <cellStyle name="AggGreen 2 3 2 20 2" xfId="31189" xr:uid="{3BB4B32F-0879-4E9C-84C4-6BE3FCBB1DB7}"/>
    <cellStyle name="AggGreen 2 3 2 21" xfId="10176" xr:uid="{4FD570F5-D4B7-4A09-AC1E-41E12C3376A0}"/>
    <cellStyle name="AggGreen 2 3 2 21 2" xfId="32081" xr:uid="{C2BE426E-EED8-49BF-A9CA-5659E0431A19}"/>
    <cellStyle name="AggGreen 2 3 2 22" xfId="12385" xr:uid="{7453C584-F5D8-488E-8BF1-C8F7FF66C819}"/>
    <cellStyle name="AggGreen 2 3 2 22 2" xfId="32950" xr:uid="{EBE43420-EF16-44C3-B43B-021470ED7A85}"/>
    <cellStyle name="AggGreen 2 3 2 23" xfId="11964" xr:uid="{A77EC7AF-93AE-41AF-B2A7-717A5EAB3377}"/>
    <cellStyle name="AggGreen 2 3 2 23 2" xfId="32529" xr:uid="{B48D7AB1-E3B1-4523-A350-290E7B3A7FEC}"/>
    <cellStyle name="AggGreen 2 3 2 24" xfId="13101" xr:uid="{38293191-A4B3-4A93-8584-8C5542908290}"/>
    <cellStyle name="AggGreen 2 3 2 24 2" xfId="33666" xr:uid="{914E689A-D74C-44C6-AC93-DADABC060345}"/>
    <cellStyle name="AggGreen 2 3 2 25" xfId="13454" xr:uid="{39919A0A-E148-4172-9B5F-E7E355F9B940}"/>
    <cellStyle name="AggGreen 2 3 2 25 2" xfId="34018" xr:uid="{B422B7EF-54DB-417A-A6E1-C98522F0A198}"/>
    <cellStyle name="AggGreen 2 3 2 26" xfId="14271" xr:uid="{64251B1C-2BEB-4580-AC59-5C53E002AE02}"/>
    <cellStyle name="AggGreen 2 3 2 26 2" xfId="34834" xr:uid="{922333BB-2280-406F-B622-D8B279386A26}"/>
    <cellStyle name="AggGreen 2 3 2 27" xfId="14910" xr:uid="{67D2B787-011B-42D0-B0B1-3C048E1D6132}"/>
    <cellStyle name="AggGreen 2 3 2 27 2" xfId="35463" xr:uid="{B90BB476-E053-40FD-AD5A-C206E23F01A7}"/>
    <cellStyle name="AggGreen 2 3 2 28" xfId="14893" xr:uid="{451B58ED-188D-4783-9661-BF1E599052DD}"/>
    <cellStyle name="AggGreen 2 3 2 28 2" xfId="35446" xr:uid="{E824D575-68F1-49E4-845C-580843B1CF9D}"/>
    <cellStyle name="AggGreen 2 3 2 29" xfId="15738" xr:uid="{574E18D5-4879-4F28-B940-0C8F88E01ED8}"/>
    <cellStyle name="AggGreen 2 3 2 29 2" xfId="36176" xr:uid="{3EB90DFE-5242-4A7C-8287-D5153E69521D}"/>
    <cellStyle name="AggGreen 2 3 2 3" xfId="925" xr:uid="{00000000-0005-0000-0000-000012040000}"/>
    <cellStyle name="AggGreen 2 3 2 3 2" xfId="23362" xr:uid="{83FB71C7-4DB9-43A3-94EF-60A490028E1B}"/>
    <cellStyle name="AggGreen 2 3 2 30" xfId="15632" xr:uid="{4B2C82AD-013E-4D13-8DAD-BAC9F30FA6C9}"/>
    <cellStyle name="AggGreen 2 3 2 30 2" xfId="36114" xr:uid="{6C4850B2-A284-47E8-9EAF-229920E677B6}"/>
    <cellStyle name="AggGreen 2 3 2 31" xfId="16371" xr:uid="{D544431E-35CD-48F6-AEF8-F1AA2D710A7C}"/>
    <cellStyle name="AggGreen 2 3 2 31 2" xfId="36777" xr:uid="{8D36E817-5A9C-4A78-814A-ADA5836E078A}"/>
    <cellStyle name="AggGreen 2 3 2 32" xfId="17112" xr:uid="{7884F869-56A1-402B-B518-B4D256158413}"/>
    <cellStyle name="AggGreen 2 3 2 32 2" xfId="37516" xr:uid="{3AA64D85-3BB4-44C5-AF0A-87C48F002842}"/>
    <cellStyle name="AggGreen 2 3 2 33" xfId="17637" xr:uid="{BDCC5D51-FD75-48B7-8874-C4FF6647F95C}"/>
    <cellStyle name="AggGreen 2 3 2 33 2" xfId="38041" xr:uid="{4E229AC0-020A-481B-9BCD-67758B6D9E60}"/>
    <cellStyle name="AggGreen 2 3 2 34" xfId="17863" xr:uid="{C3FC6A98-8342-4209-A4DC-9B0DCB891516}"/>
    <cellStyle name="AggGreen 2 3 2 34 2" xfId="38267" xr:uid="{132601F9-3B03-4144-8E3D-C99A7359FC1B}"/>
    <cellStyle name="AggGreen 2 3 2 35" xfId="18235" xr:uid="{5C5032B6-B9FC-4523-A10B-1788A89AFF60}"/>
    <cellStyle name="AggGreen 2 3 2 35 2" xfId="38639" xr:uid="{6E14FED1-0AB9-4EB1-9709-C5437E364F80}"/>
    <cellStyle name="AggGreen 2 3 2 36" xfId="19078" xr:uid="{60B06815-5503-425B-8ACF-DAFDE3077188}"/>
    <cellStyle name="AggGreen 2 3 2 36 2" xfId="39480" xr:uid="{78F1085F-D1F4-4779-B217-CDE561F3C6C1}"/>
    <cellStyle name="AggGreen 2 3 2 37" xfId="18696" xr:uid="{B1855479-CE99-4B1B-868D-85684C19C899}"/>
    <cellStyle name="AggGreen 2 3 2 37 2" xfId="39098" xr:uid="{5DA97EFA-9805-4E9A-B6D7-3FECABD77C7B}"/>
    <cellStyle name="AggGreen 2 3 2 38" xfId="19916" xr:uid="{CF1508EE-8A07-47E1-8873-75F20464061F}"/>
    <cellStyle name="AggGreen 2 3 2 38 2" xfId="40318" xr:uid="{933DF4A3-2958-4E85-841B-ECE349294E01}"/>
    <cellStyle name="AggGreen 2 3 2 39" xfId="20340" xr:uid="{D3852EEA-E074-4226-A9BB-905483423038}"/>
    <cellStyle name="AggGreen 2 3 2 39 2" xfId="40742" xr:uid="{B7C46E62-5457-401D-A360-B33F0F3387A3}"/>
    <cellStyle name="AggGreen 2 3 2 4" xfId="1825" xr:uid="{00000000-0005-0000-0000-000013040000}"/>
    <cellStyle name="AggGreen 2 3 2 4 2" xfId="24208" xr:uid="{93875EAB-4539-4809-B3B0-2121A9641E5A}"/>
    <cellStyle name="AggGreen 2 3 2 40" xfId="20410" xr:uid="{0EB6CBFF-9680-4C93-9788-F2BEED66BD99}"/>
    <cellStyle name="AggGreen 2 3 2 40 2" xfId="40812" xr:uid="{078C0DF6-BBC5-4458-AAC6-A3A8ED063094}"/>
    <cellStyle name="AggGreen 2 3 2 41" xfId="21535" xr:uid="{661840DC-D707-42AE-8773-313285C19E0A}"/>
    <cellStyle name="AggGreen 2 3 2 41 2" xfId="41935" xr:uid="{C7AC8A7D-4420-4463-B2BD-C8EFF1B42C60}"/>
    <cellStyle name="AggGreen 2 3 2 42" xfId="22168" xr:uid="{86A2A736-3AC3-49C0-88C3-23DD55FE61AE}"/>
    <cellStyle name="AggGreen 2 3 2 42 2" xfId="42568" xr:uid="{A10470DA-6DD0-490B-9331-95CFFFA9BC0C}"/>
    <cellStyle name="AggGreen 2 3 2 43" xfId="21292" xr:uid="{F91DB9A3-F343-489F-8171-D193DADB5804}"/>
    <cellStyle name="AggGreen 2 3 2 43 2" xfId="41692" xr:uid="{93DD6510-4809-4D59-95D8-B74565D3CAEE}"/>
    <cellStyle name="AggGreen 2 3 2 44" xfId="22665" xr:uid="{1B0FE7D8-05D3-4EB8-A89C-DFD06A9DB791}"/>
    <cellStyle name="AggGreen 2 3 2 44 2" xfId="43065" xr:uid="{6F7620BC-8B8D-48D2-92F0-73AB6C665C32}"/>
    <cellStyle name="AggGreen 2 3 2 45" xfId="22999" xr:uid="{0DBA9F7B-992C-4DB9-BD2F-34284C16BD96}"/>
    <cellStyle name="AggGreen 2 3 2 45 2" xfId="43399" xr:uid="{5C28E30E-2593-4FE3-BC7B-84438EFB9980}"/>
    <cellStyle name="AggGreen 2 3 2 5" xfId="1550" xr:uid="{00000000-0005-0000-0000-000014040000}"/>
    <cellStyle name="AggGreen 2 3 2 5 2" xfId="23936" xr:uid="{9488EB45-FF00-402F-A31F-8840FF360270}"/>
    <cellStyle name="AggGreen 2 3 2 6" xfId="2946" xr:uid="{00000000-0005-0000-0000-000015040000}"/>
    <cellStyle name="AggGreen 2 3 2 6 2" xfId="25312" xr:uid="{359865DA-7D2C-46B7-87E2-571FE785AABA}"/>
    <cellStyle name="AggGreen 2 3 2 7" xfId="2554" xr:uid="{00000000-0005-0000-0000-000016040000}"/>
    <cellStyle name="AggGreen 2 3 2 7 2" xfId="24921" xr:uid="{D909CA6E-E1CE-41C5-BDFE-E8DBF6D8DAA0}"/>
    <cellStyle name="AggGreen 2 3 2 8" xfId="3844" xr:uid="{00000000-0005-0000-0000-000017040000}"/>
    <cellStyle name="AggGreen 2 3 2 8 2" xfId="26207" xr:uid="{8C477109-D9D3-4194-80E5-CE9797EE2427}"/>
    <cellStyle name="AggGreen 2 3 2 9" xfId="2373" xr:uid="{00000000-0005-0000-0000-000018040000}"/>
    <cellStyle name="AggGreen 2 3 2 9 2" xfId="24740" xr:uid="{9A88AC71-2A38-4C93-83FC-9A1A36E0D062}"/>
    <cellStyle name="AggGreen 2 3 20" xfId="8209" xr:uid="{2C378913-305F-428E-AA1E-1E32BCC7269E}"/>
    <cellStyle name="AggGreen 2 3 20 2" xfId="30478" xr:uid="{BF6E13F1-EEAF-425E-A8E4-918B5CBE9512}"/>
    <cellStyle name="AggGreen 2 3 21" xfId="8892" xr:uid="{D7F41CC5-5BDA-412D-9831-1546D6344D6D}"/>
    <cellStyle name="AggGreen 2 3 21 2" xfId="31076" xr:uid="{CAA30B50-63A6-4118-9B29-6D083AA7FDA3}"/>
    <cellStyle name="AggGreen 2 3 22" xfId="8738" xr:uid="{B8B13057-526F-46F5-A271-CB311ABCA8FC}"/>
    <cellStyle name="AggGreen 2 3 22 2" xfId="30978" xr:uid="{9B573E37-B33F-4533-A526-260D47867044}"/>
    <cellStyle name="AggGreen 2 3 23" xfId="9670" xr:uid="{7AE8FB66-A6FD-4CC9-93D8-CA5706DE0791}"/>
    <cellStyle name="AggGreen 2 3 23 2" xfId="31753" xr:uid="{5F2B51DA-DB88-41A9-B58E-1703BA66536E}"/>
    <cellStyle name="AggGreen 2 3 24" xfId="12049" xr:uid="{DDAA7A46-0399-45FF-88B0-EA6C7B3DF8A7}"/>
    <cellStyle name="AggGreen 2 3 24 2" xfId="32614" xr:uid="{0BC047C4-3F70-4FB1-9EC1-843EFDE8FE57}"/>
    <cellStyle name="AggGreen 2 3 25" xfId="12243" xr:uid="{7C109F75-5219-43B1-B223-CD9653F6E022}"/>
    <cellStyle name="AggGreen 2 3 25 2" xfId="32808" xr:uid="{9068047C-AE8C-40A2-B2F6-B20D5BB20549}"/>
    <cellStyle name="AggGreen 2 3 26" xfId="13515" xr:uid="{60B93F08-3E56-4ABD-BB47-D97FD0F5030A}"/>
    <cellStyle name="AggGreen 2 3 26 2" xfId="34079" xr:uid="{6EDAB257-7433-4204-8F7D-12231637EAE2}"/>
    <cellStyle name="AggGreen 2 3 27" xfId="12196" xr:uid="{996D04D1-9CC8-40E0-BF57-93D9777F95E7}"/>
    <cellStyle name="AggGreen 2 3 27 2" xfId="32761" xr:uid="{40008D02-CC15-45BE-8A7C-65BA30E8A84C}"/>
    <cellStyle name="AggGreen 2 3 28" xfId="13714" xr:uid="{2AC940DA-7FF6-44E2-90A2-40DF2E78EC6B}"/>
    <cellStyle name="AggGreen 2 3 28 2" xfId="34278" xr:uid="{E80A97C0-63C9-425C-953C-2E706FEC7097}"/>
    <cellStyle name="AggGreen 2 3 29" xfId="14621" xr:uid="{CE69BB29-126B-4999-8C7B-926C7B6E1EE5}"/>
    <cellStyle name="AggGreen 2 3 29 2" xfId="35181" xr:uid="{E458E5D3-12BF-4083-8583-8D13BB3E290A}"/>
    <cellStyle name="AggGreen 2 3 3" xfId="701" xr:uid="{00000000-0005-0000-0000-000019040000}"/>
    <cellStyle name="AggGreen 2 3 3 10" xfId="3575" xr:uid="{00000000-0005-0000-0000-00001A040000}"/>
    <cellStyle name="AggGreen 2 3 3 10 2" xfId="25939" xr:uid="{E109A4A8-6943-4C83-A9BE-07AF222BAB20}"/>
    <cellStyle name="AggGreen 2 3 3 11" xfId="5152" xr:uid="{00000000-0005-0000-0000-00001B040000}"/>
    <cellStyle name="AggGreen 2 3 3 11 2" xfId="27505" xr:uid="{2B1A3858-40B6-4D8F-9274-E5C5A9332F20}"/>
    <cellStyle name="AggGreen 2 3 3 12" xfId="5485" xr:uid="{00000000-0005-0000-0000-00001C040000}"/>
    <cellStyle name="AggGreen 2 3 3 12 2" xfId="27838" xr:uid="{553101E9-DED9-45B3-9796-1A3CA7BAEB2D}"/>
    <cellStyle name="AggGreen 2 3 3 13" xfId="5702" xr:uid="{00000000-0005-0000-0000-00001D040000}"/>
    <cellStyle name="AggGreen 2 3 3 13 2" xfId="28027" xr:uid="{13735360-2FED-47E3-BE5E-C268A813D05C}"/>
    <cellStyle name="AggGreen 2 3 3 14" xfId="6281" xr:uid="{00000000-0005-0000-0000-00001E040000}"/>
    <cellStyle name="AggGreen 2 3 3 14 2" xfId="28578" xr:uid="{EC3653F2-4C14-47BE-B627-FDAB635ADF32}"/>
    <cellStyle name="AggGreen 2 3 3 15" xfId="7061" xr:uid="{00000000-0005-0000-0000-00001F040000}"/>
    <cellStyle name="AggGreen 2 3 3 15 2" xfId="29358" xr:uid="{7A354CA3-4676-4A64-ABF1-44E782BBDC9F}"/>
    <cellStyle name="AggGreen 2 3 3 16" xfId="7430" xr:uid="{00000000-0005-0000-0000-000020040000}"/>
    <cellStyle name="AggGreen 2 3 3 16 2" xfId="29725" xr:uid="{DD13441E-7D0E-4DA0-A13A-6D6C4366492C}"/>
    <cellStyle name="AggGreen 2 3 3 17" xfId="7916" xr:uid="{8A01B833-EEC6-41BB-87FE-3FED3A7D56D7}"/>
    <cellStyle name="AggGreen 2 3 3 17 2" xfId="30202" xr:uid="{FAB5B3E1-338D-45D1-996E-628F5CFF0F52}"/>
    <cellStyle name="AggGreen 2 3 3 18" xfId="8401" xr:uid="{32A01B1F-5960-43C4-A737-34CED1249051}"/>
    <cellStyle name="AggGreen 2 3 3 18 2" xfId="30670" xr:uid="{522FE448-F1B6-44A6-A4F5-BC03B28177FD}"/>
    <cellStyle name="AggGreen 2 3 3 19" xfId="9286" xr:uid="{99A3407D-6B3D-4466-A568-DC30F083D5EE}"/>
    <cellStyle name="AggGreen 2 3 3 19 2" xfId="31427" xr:uid="{19934ACD-D2E2-4E54-A0D4-D570FE8EC69F}"/>
    <cellStyle name="AggGreen 2 3 3 2" xfId="916" xr:uid="{00000000-0005-0000-0000-000021040000}"/>
    <cellStyle name="AggGreen 2 3 3 2 10" xfId="5363" xr:uid="{00000000-0005-0000-0000-000022040000}"/>
    <cellStyle name="AggGreen 2 3 3 2 10 2" xfId="27716" xr:uid="{A098F2C9-20A2-4BC1-B78E-B20F0AEBEB13}"/>
    <cellStyle name="AggGreen 2 3 3 2 11" xfId="5584" xr:uid="{00000000-0005-0000-0000-000023040000}"/>
    <cellStyle name="AggGreen 2 3 3 2 11 2" xfId="27937" xr:uid="{AA96701E-43A6-4EC8-831C-B49A6EBB1053}"/>
    <cellStyle name="AggGreen 2 3 3 2 12" xfId="6536" xr:uid="{00000000-0005-0000-0000-000024040000}"/>
    <cellStyle name="AggGreen 2 3 3 2 12 2" xfId="28833" xr:uid="{BD61F132-AE32-42C9-80DE-3811BC457E08}"/>
    <cellStyle name="AggGreen 2 3 3 2 13" xfId="6926" xr:uid="{00000000-0005-0000-0000-000025040000}"/>
    <cellStyle name="AggGreen 2 3 3 2 13 2" xfId="29223" xr:uid="{393ED117-23FD-4559-9E07-7001AA6DFB50}"/>
    <cellStyle name="AggGreen 2 3 3 2 14" xfId="7168" xr:uid="{00000000-0005-0000-0000-000026040000}"/>
    <cellStyle name="AggGreen 2 3 3 2 14 2" xfId="29465" xr:uid="{BAE90534-38D0-4847-A47D-9576B94130C3}"/>
    <cellStyle name="AggGreen 2 3 3 2 15" xfId="7636" xr:uid="{00000000-0005-0000-0000-000027040000}"/>
    <cellStyle name="AggGreen 2 3 3 2 15 2" xfId="29931" xr:uid="{45C576A0-03CB-4192-ADC4-082366D51910}"/>
    <cellStyle name="AggGreen 2 3 3 2 16" xfId="8122" xr:uid="{10515553-C832-43F6-ABF9-0E6F182A6EC5}"/>
    <cellStyle name="AggGreen 2 3 3 2 16 2" xfId="30408" xr:uid="{261E0F2E-9D8B-4E01-80DE-B42D6C9DEC33}"/>
    <cellStyle name="AggGreen 2 3 3 2 17" xfId="8611" xr:uid="{1EBE266E-47E1-4CDF-B88A-2415AC93D77B}"/>
    <cellStyle name="AggGreen 2 3 3 2 17 2" xfId="30880" xr:uid="{5CFCD18C-7BC0-4D9F-ADB1-008E60C75F3D}"/>
    <cellStyle name="AggGreen 2 3 3 2 18" xfId="9501" xr:uid="{4D51FA53-7819-4190-8050-CC6C9028507B}"/>
    <cellStyle name="AggGreen 2 3 3 2 18 2" xfId="31640" xr:uid="{2AFA695A-4D40-4381-AE0C-EF51D3BE5A68}"/>
    <cellStyle name="AggGreen 2 3 3 2 19" xfId="10021" xr:uid="{4B945DEE-A01A-4305-B841-100C19638A78}"/>
    <cellStyle name="AggGreen 2 3 3 2 19 2" xfId="32030" xr:uid="{215CCED8-4983-440C-A789-93ACF51A94D4}"/>
    <cellStyle name="AggGreen 2 3 3 2 2" xfId="1374" xr:uid="{00000000-0005-0000-0000-000028040000}"/>
    <cellStyle name="AggGreen 2 3 3 2 2 2" xfId="23811" xr:uid="{A84260F2-EE5B-4F7A-B122-A1E85CD07136}"/>
    <cellStyle name="AggGreen 2 3 3 2 20" xfId="10472" xr:uid="{073B3834-66E7-42F4-BC59-8710C9BD839E}"/>
    <cellStyle name="AggGreen 2 3 3 2 20 2" xfId="32231" xr:uid="{61898FA0-7588-474B-842B-FFAE8FAA21C9}"/>
    <cellStyle name="AggGreen 2 3 3 2 21" xfId="12669" xr:uid="{5B8B64A9-4036-47C4-B646-77FAD495A44D}"/>
    <cellStyle name="AggGreen 2 3 3 2 21 2" xfId="33234" xr:uid="{71C34B58-86F4-4173-A83B-58E316A79438}"/>
    <cellStyle name="AggGreen 2 3 3 2 22" xfId="13188" xr:uid="{4DD62F12-2C49-43BA-AB73-6DC75C655E86}"/>
    <cellStyle name="AggGreen 2 3 3 2 22 2" xfId="33752" xr:uid="{3398FCE4-B27B-4F0F-AFC1-033E462AB392}"/>
    <cellStyle name="AggGreen 2 3 3 2 23" xfId="13649" xr:uid="{9561B4BC-C168-4F57-8157-57C593399452}"/>
    <cellStyle name="AggGreen 2 3 3 2 23 2" xfId="34213" xr:uid="{7305BCB1-77B6-409B-B88F-98EAC03BAF17}"/>
    <cellStyle name="AggGreen 2 3 3 2 24" xfId="14187" xr:uid="{046EA624-DA95-44A3-971F-78B5528C9D4A}"/>
    <cellStyle name="AggGreen 2 3 3 2 24 2" xfId="34751" xr:uid="{AF5E4BB9-ECD2-49C3-8D25-E5952E32E4CF}"/>
    <cellStyle name="AggGreen 2 3 3 2 25" xfId="14609" xr:uid="{B9619244-4E74-4831-B4E8-3F9A510229FB}"/>
    <cellStyle name="AggGreen 2 3 3 2 25 2" xfId="35169" xr:uid="{8D0EF5B0-1617-4B1B-B349-CD2EA23C8110}"/>
    <cellStyle name="AggGreen 2 3 3 2 26" xfId="14988" xr:uid="{A7C9D65D-380B-422C-A780-742BBCC5B64B}"/>
    <cellStyle name="AggGreen 2 3 3 2 26 2" xfId="35540" xr:uid="{0A05D014-706E-4DF1-9EDA-76A1DDA4A42A}"/>
    <cellStyle name="AggGreen 2 3 3 2 27" xfId="15307" xr:uid="{2B11258A-5748-4A3C-B5AD-132DF7DBA55C}"/>
    <cellStyle name="AggGreen 2 3 3 2 27 2" xfId="35844" xr:uid="{E31AC46F-09A4-4E04-8DDB-D86E6E6E10C0}"/>
    <cellStyle name="AggGreen 2 3 3 2 28" xfId="15326" xr:uid="{53917004-1EA4-42CF-8ADD-ADB9C96FA95A}"/>
    <cellStyle name="AggGreen 2 3 3 2 28 2" xfId="35863" xr:uid="{8E91C8AB-8CCD-4934-9C20-5C34B0233A9C}"/>
    <cellStyle name="AggGreen 2 3 3 2 29" xfId="16173" xr:uid="{FDE01592-E4FA-4F97-BD23-C97AC34F25EB}"/>
    <cellStyle name="AggGreen 2 3 3 2 29 2" xfId="36581" xr:uid="{596EFBAC-1DA6-4AD1-90F2-FEA354161980}"/>
    <cellStyle name="AggGreen 2 3 3 2 3" xfId="2107" xr:uid="{00000000-0005-0000-0000-000029040000}"/>
    <cellStyle name="AggGreen 2 3 3 2 3 2" xfId="24489" xr:uid="{5AF5C4B8-1E5F-4DD7-9E5B-14585B59638F}"/>
    <cellStyle name="AggGreen 2 3 3 2 30" xfId="16646" xr:uid="{292913D4-F116-4174-8916-FCB244E92C17}"/>
    <cellStyle name="AggGreen 2 3 3 2 30 2" xfId="37052" xr:uid="{F293E7CD-36F1-47F5-AD37-402EF154D97D}"/>
    <cellStyle name="AggGreen 2 3 3 2 31" xfId="17390" xr:uid="{1A55444C-2868-4B9D-9759-7733AF312F5E}"/>
    <cellStyle name="AggGreen 2 3 3 2 31 2" xfId="37794" xr:uid="{BB3B8BAD-FDB6-4008-BB8D-DDE7B28C6285}"/>
    <cellStyle name="AggGreen 2 3 3 2 32" xfId="17746" xr:uid="{29B110D7-9D49-439A-8C3F-F8BBA548EC31}"/>
    <cellStyle name="AggGreen 2 3 3 2 32 2" xfId="38150" xr:uid="{3B7FE9A0-063C-49C6-AD2F-440DB335879B}"/>
    <cellStyle name="AggGreen 2 3 3 2 33" xfId="18139" xr:uid="{4AC5126A-8AF4-43F5-B1FA-BF98D1AC68E7}"/>
    <cellStyle name="AggGreen 2 3 3 2 33 2" xfId="38543" xr:uid="{F95B2358-5CCA-4999-B1FA-4EECE502162D}"/>
    <cellStyle name="AggGreen 2 3 3 2 34" xfId="18518" xr:uid="{C7FD2B75-4BEA-4E86-9137-8FA7EF89D62C}"/>
    <cellStyle name="AggGreen 2 3 3 2 34 2" xfId="38922" xr:uid="{37C887A1-3985-40D8-9187-7C77A64E0F5D}"/>
    <cellStyle name="AggGreen 2 3 3 2 35" xfId="19362" xr:uid="{57705B0A-9C5C-4775-B55C-70AF164F9410}"/>
    <cellStyle name="AggGreen 2 3 3 2 35 2" xfId="39764" xr:uid="{2D3DCF78-8D76-4F5D-A098-6E297C9D2C37}"/>
    <cellStyle name="AggGreen 2 3 3 2 36" xfId="19782" xr:uid="{89281022-6A70-45E6-A354-D4C2359368DC}"/>
    <cellStyle name="AggGreen 2 3 3 2 36 2" xfId="40184" xr:uid="{6924AA56-13BA-44AC-95B4-8833471A4019}"/>
    <cellStyle name="AggGreen 2 3 3 2 37" xfId="20200" xr:uid="{E40B7E1C-0639-4727-86B5-7C928AC2E377}"/>
    <cellStyle name="AggGreen 2 3 3 2 37 2" xfId="40602" xr:uid="{56FABFF4-512F-4D68-81EF-01D4D7F7DA0F}"/>
    <cellStyle name="AggGreen 2 3 3 2 38" xfId="20622" xr:uid="{CF96F009-A3D3-430F-913D-515E20F7053B}"/>
    <cellStyle name="AggGreen 2 3 3 2 38 2" xfId="41024" xr:uid="{322D74CF-476A-4EAB-8EA2-1B29EBB79E88}"/>
    <cellStyle name="AggGreen 2 3 3 2 39" xfId="20945" xr:uid="{F1397394-D300-4FA5-A08E-BABEBD74655A}"/>
    <cellStyle name="AggGreen 2 3 3 2 39 2" xfId="41347" xr:uid="{1284EEDB-78B9-4DC0-9A80-55702DAA35A5}"/>
    <cellStyle name="AggGreen 2 3 3 2 4" xfId="2353" xr:uid="{00000000-0005-0000-0000-00002A040000}"/>
    <cellStyle name="AggGreen 2 3 3 2 4 2" xfId="24728" xr:uid="{1AB93B6D-99CF-420D-A2E3-87767120A631}"/>
    <cellStyle name="AggGreen 2 3 3 2 40" xfId="21816" xr:uid="{D440D3D9-207A-4AA7-BB2A-9CAE7D47754C}"/>
    <cellStyle name="AggGreen 2 3 3 2 40 2" xfId="42216" xr:uid="{B723534C-3D55-4108-91CA-9F6FE27B0AFC}"/>
    <cellStyle name="AggGreen 2 3 3 2 41" xfId="22327" xr:uid="{55043E21-A443-4BA6-8296-F78AFC6EAA26}"/>
    <cellStyle name="AggGreen 2 3 3 2 41 2" xfId="42727" xr:uid="{A756DA22-683A-4593-A1B4-8139E03C339C}"/>
    <cellStyle name="AggGreen 2 3 3 2 42" xfId="22749" xr:uid="{0AB84060-C6F2-4EED-8AEE-E3396AD5B17C}"/>
    <cellStyle name="AggGreen 2 3 3 2 42 2" xfId="43149" xr:uid="{B4806596-D3F4-466A-8AA3-071C6647E556}"/>
    <cellStyle name="AggGreen 2 3 3 2 43" xfId="23096" xr:uid="{22898920-6F0A-4B89-9E9E-5146EFEFA9AB}"/>
    <cellStyle name="AggGreen 2 3 3 2 43 2" xfId="43496" xr:uid="{31D8DBA6-55BE-4D0C-9FD2-39BFB51884D5}"/>
    <cellStyle name="AggGreen 2 3 3 2 44" xfId="23315" xr:uid="{0A7A245D-BF6F-45A6-8EBC-1F1AB39D7800}"/>
    <cellStyle name="AggGreen 2 3 3 2 44 2" xfId="43715" xr:uid="{5A30F0E5-BE0F-4A38-8D9C-1D2F653348AB}"/>
    <cellStyle name="AggGreen 2 3 3 2 5" xfId="3230" xr:uid="{00000000-0005-0000-0000-00002B040000}"/>
    <cellStyle name="AggGreen 2 3 3 2 5 2" xfId="25596" xr:uid="{34E305F8-3304-49D7-B234-CD556F527858}"/>
    <cellStyle name="AggGreen 2 3 3 2 6" xfId="3697" xr:uid="{00000000-0005-0000-0000-00002C040000}"/>
    <cellStyle name="AggGreen 2 3 3 2 6 2" xfId="26060" xr:uid="{007CEA1B-5251-44D8-A4B6-974E6EF331C8}"/>
    <cellStyle name="AggGreen 2 3 3 2 7" xfId="4124" xr:uid="{00000000-0005-0000-0000-00002D040000}"/>
    <cellStyle name="AggGreen 2 3 3 2 7 2" xfId="26487" xr:uid="{300DE2D6-DFDB-4A11-8B71-8D1283927F66}"/>
    <cellStyle name="AggGreen 2 3 3 2 8" xfId="4495" xr:uid="{00000000-0005-0000-0000-00002E040000}"/>
    <cellStyle name="AggGreen 2 3 3 2 8 2" xfId="26848" xr:uid="{41B925F0-05DD-4B86-92E6-3FA4F9964168}"/>
    <cellStyle name="AggGreen 2 3 3 2 9" xfId="4944" xr:uid="{00000000-0005-0000-0000-00002F040000}"/>
    <cellStyle name="AggGreen 2 3 3 2 9 2" xfId="27297" xr:uid="{0763A2F2-C884-452F-AC14-5699450D3DF7}"/>
    <cellStyle name="AggGreen 2 3 3 20" xfId="8791" xr:uid="{192F0B20-6088-4AF7-811F-FFBC97C0C261}"/>
    <cellStyle name="AggGreen 2 3 3 20 2" xfId="31010" xr:uid="{18433A9A-99F2-4E05-B162-7391C36D693C}"/>
    <cellStyle name="AggGreen 2 3 3 21" xfId="8845" xr:uid="{2C6C5478-C898-48F9-85E7-086AB15F8162}"/>
    <cellStyle name="AggGreen 2 3 3 21 2" xfId="31038" xr:uid="{6356CE3D-F15A-45AE-82EC-6539E9A2705F}"/>
    <cellStyle name="AggGreen 2 3 3 22" xfId="12454" xr:uid="{936BC56D-C9ED-42D7-80FF-E1F0927F997E}"/>
    <cellStyle name="AggGreen 2 3 3 22 2" xfId="33019" xr:uid="{1CA81397-E19E-4B3D-A9FF-B5EDF3FB07FD}"/>
    <cellStyle name="AggGreen 2 3 3 23" xfId="12973" xr:uid="{0209A02B-29F0-4847-8D27-04867E0A34CE}"/>
    <cellStyle name="AggGreen 2 3 3 23 2" xfId="33538" xr:uid="{E3AA3257-A5C3-4169-B65C-8C2D9913D00A}"/>
    <cellStyle name="AggGreen 2 3 3 24" xfId="13609" xr:uid="{54DC2501-2086-4824-BDCC-35A96FA4DCDA}"/>
    <cellStyle name="AggGreen 2 3 3 24 2" xfId="34173" xr:uid="{63B2179B-DB32-484B-9B9A-74CE0C6C72AE}"/>
    <cellStyle name="AggGreen 2 3 3 25" xfId="12965" xr:uid="{DF99F1FD-AFDD-40A1-8CCD-30A8B2EFC867}"/>
    <cellStyle name="AggGreen 2 3 3 25 2" xfId="33530" xr:uid="{75E7F067-D3AF-418F-A772-3AEF02471C55}"/>
    <cellStyle name="AggGreen 2 3 3 26" xfId="14287" xr:uid="{A79CC64E-2F46-4FC7-BB89-DBE334A1CBA0}"/>
    <cellStyle name="AggGreen 2 3 3 26 2" xfId="34850" xr:uid="{7F10C186-909D-477D-97A1-942578A485C9}"/>
    <cellStyle name="AggGreen 2 3 3 27" xfId="14113" xr:uid="{F6AD2CF3-AAA2-46F9-8CDF-F74208C50919}"/>
    <cellStyle name="AggGreen 2 3 3 27 2" xfId="34677" xr:uid="{C437ADF7-52E4-49C2-8F5F-C0AF63648371}"/>
    <cellStyle name="AggGreen 2 3 3 28" xfId="14847" xr:uid="{3215AE92-283C-4D75-A16A-0F8ABB01FEFD}"/>
    <cellStyle name="AggGreen 2 3 3 28 2" xfId="35400" xr:uid="{3EA6966A-5564-4798-A85E-99C1F43CCA0E}"/>
    <cellStyle name="AggGreen 2 3 3 29" xfId="15811" xr:uid="{767B8E18-8D0B-4485-80BB-DFC7F03AA65C}"/>
    <cellStyle name="AggGreen 2 3 3 29 2" xfId="36227" xr:uid="{8120764B-713B-4D34-9838-88990135A1E3}"/>
    <cellStyle name="AggGreen 2 3 3 3" xfId="1278" xr:uid="{00000000-0005-0000-0000-000030040000}"/>
    <cellStyle name="AggGreen 2 3 3 3 2" xfId="23715" xr:uid="{88496C50-F867-452D-A2E2-80B286C7928C}"/>
    <cellStyle name="AggGreen 2 3 3 30" xfId="15965" xr:uid="{AB69902A-522E-4950-82E3-3031F5ADE8A5}"/>
    <cellStyle name="AggGreen 2 3 3 30 2" xfId="36373" xr:uid="{652C4E88-0F97-44C9-954C-AF7DB7316719}"/>
    <cellStyle name="AggGreen 2 3 3 31" xfId="16440" xr:uid="{4CE22726-850E-4DCA-9D80-7A0C1DB50B81}"/>
    <cellStyle name="AggGreen 2 3 3 31 2" xfId="36846" xr:uid="{0DB89218-8BF1-4900-BF2F-7E3C9D461889}"/>
    <cellStyle name="AggGreen 2 3 3 32" xfId="17181" xr:uid="{A32E13AD-490D-4B59-943D-93AA7926F77A}"/>
    <cellStyle name="AggGreen 2 3 3 32 2" xfId="37585" xr:uid="{49F1CC63-DDD3-477A-8EAE-C8C88F299AFB}"/>
    <cellStyle name="AggGreen 2 3 3 33" xfId="17606" xr:uid="{604C947C-34DC-414F-98CC-4D8409989D4F}"/>
    <cellStyle name="AggGreen 2 3 3 33 2" xfId="38010" xr:uid="{1D787665-CD44-4C07-B7C6-B41636E49E80}"/>
    <cellStyle name="AggGreen 2 3 3 34" xfId="17932" xr:uid="{579DC1F3-C689-4362-918A-980D7BAEE819}"/>
    <cellStyle name="AggGreen 2 3 3 34 2" xfId="38336" xr:uid="{03C03ABD-F902-49C8-ACB3-9FA750C01D7D}"/>
    <cellStyle name="AggGreen 2 3 3 35" xfId="18304" xr:uid="{28176343-D274-4640-826F-B9B85565E4BC}"/>
    <cellStyle name="AggGreen 2 3 3 35 2" xfId="38708" xr:uid="{0E24CA66-3AE5-43C9-8C04-9548AD794CD4}"/>
    <cellStyle name="AggGreen 2 3 3 36" xfId="19147" xr:uid="{F1A50B5F-A074-408E-9BC5-A5B7BE637058}"/>
    <cellStyle name="AggGreen 2 3 3 36 2" xfId="39549" xr:uid="{86FC25B9-6384-45AA-81C0-A2D9A8A3B55F}"/>
    <cellStyle name="AggGreen 2 3 3 37" xfId="19609" xr:uid="{2C3C1AD6-9FB6-4080-A74C-A9A4CA14B9AC}"/>
    <cellStyle name="AggGreen 2 3 3 37 2" xfId="40011" xr:uid="{5946CFFD-143A-422B-A26C-68776F23F4F1}"/>
    <cellStyle name="AggGreen 2 3 3 38" xfId="19985" xr:uid="{DDC8D2A3-7DA2-45EA-ADC4-D94AA01A5F24}"/>
    <cellStyle name="AggGreen 2 3 3 38 2" xfId="40387" xr:uid="{AA0F7E9A-4A60-4C95-B87E-9754CAB86A35}"/>
    <cellStyle name="AggGreen 2 3 3 39" xfId="20409" xr:uid="{FC6687A0-4473-4D93-AC2C-4D9B77C8F5F4}"/>
    <cellStyle name="AggGreen 2 3 3 39 2" xfId="40811" xr:uid="{73ADA218-A279-4FEF-A7A3-61F13751DE3B}"/>
    <cellStyle name="AggGreen 2 3 3 4" xfId="1894" xr:uid="{00000000-0005-0000-0000-000031040000}"/>
    <cellStyle name="AggGreen 2 3 3 4 2" xfId="24277" xr:uid="{9133C814-95DB-4FB1-8A70-EBF3FBB021A2}"/>
    <cellStyle name="AggGreen 2 3 3 40" xfId="20865" xr:uid="{8D1E4536-67B1-4836-A736-5F0FF8CC88D9}"/>
    <cellStyle name="AggGreen 2 3 3 40 2" xfId="41267" xr:uid="{38E30F17-3264-4068-84AB-407E95AF00C5}"/>
    <cellStyle name="AggGreen 2 3 3 41" xfId="21604" xr:uid="{225F491B-952A-4154-BF26-3FECC926C0B6}"/>
    <cellStyle name="AggGreen 2 3 3 41 2" xfId="42004" xr:uid="{96B26DB1-49FE-4D60-924B-D08B85121A9E}"/>
    <cellStyle name="AggGreen 2 3 3 42" xfId="22120" xr:uid="{2D2DBB05-D5DC-4012-A5EE-C16F941E793A}"/>
    <cellStyle name="AggGreen 2 3 3 42 2" xfId="42520" xr:uid="{F8A38BD4-B2E6-4059-8BF9-E8467B4EEB1B}"/>
    <cellStyle name="AggGreen 2 3 3 43" xfId="22398" xr:uid="{58BA085E-63FE-459A-94F9-6FB417813D45}"/>
    <cellStyle name="AggGreen 2 3 3 43 2" xfId="42798" xr:uid="{60E1744E-67AB-4C57-90AC-D27BA64B1F59}"/>
    <cellStyle name="AggGreen 2 3 3 44" xfId="22961" xr:uid="{37EA2499-2CB6-4DA6-87AC-43A67DE32A47}"/>
    <cellStyle name="AggGreen 2 3 3 44 2" xfId="43361" xr:uid="{D0207F2B-725B-4038-B0FD-8602A82A1349}"/>
    <cellStyle name="AggGreen 2 3 3 45" xfId="23215" xr:uid="{7767A3E8-0C82-445B-9670-31CE247701A0}"/>
    <cellStyle name="AggGreen 2 3 3 45 2" xfId="43615" xr:uid="{7447F7E3-2216-48CF-8086-7980D54CD21B}"/>
    <cellStyle name="AggGreen 2 3 3 5" xfId="2257" xr:uid="{00000000-0005-0000-0000-000032040000}"/>
    <cellStyle name="AggGreen 2 3 3 5 2" xfId="24632" xr:uid="{A0451095-4FE6-44D2-9DFC-0F47E79F19B2}"/>
    <cellStyle name="AggGreen 2 3 3 6" xfId="3015" xr:uid="{00000000-0005-0000-0000-000033040000}"/>
    <cellStyle name="AggGreen 2 3 3 6 2" xfId="25381" xr:uid="{9AB25C72-54F1-41F2-B580-6928A389E757}"/>
    <cellStyle name="AggGreen 2 3 3 7" xfId="3531" xr:uid="{00000000-0005-0000-0000-000034040000}"/>
    <cellStyle name="AggGreen 2 3 3 7 2" xfId="25896" xr:uid="{5F76443B-9363-4B40-A5B7-D6AEEBA64525}"/>
    <cellStyle name="AggGreen 2 3 3 8" xfId="3913" xr:uid="{00000000-0005-0000-0000-000035040000}"/>
    <cellStyle name="AggGreen 2 3 3 8 2" xfId="26276" xr:uid="{3BDDC8F2-400D-4468-ACA7-5ECC32394F94}"/>
    <cellStyle name="AggGreen 2 3 3 9" xfId="4347" xr:uid="{00000000-0005-0000-0000-000036040000}"/>
    <cellStyle name="AggGreen 2 3 3 9 2" xfId="26703" xr:uid="{E1A5035B-2531-4217-A775-1E7EC8A21C65}"/>
    <cellStyle name="AggGreen 2 3 30" xfId="14834" xr:uid="{E4B99F1C-D659-47EB-B317-CF93B3CB9297}"/>
    <cellStyle name="AggGreen 2 3 30 2" xfId="35388" xr:uid="{0A3AF996-635A-4A0A-982F-BCEB830759E9}"/>
    <cellStyle name="AggGreen 2 3 31" xfId="15532" xr:uid="{7BD03D63-DC7B-4D13-BDDF-F12B05D1C6DB}"/>
    <cellStyle name="AggGreen 2 3 31 2" xfId="36053" xr:uid="{2B972941-2317-4D9B-9FD1-3DF82DF8074F}"/>
    <cellStyle name="AggGreen 2 3 32" xfId="15647" xr:uid="{41E98F91-791A-46E6-8F63-D843939ADA42}"/>
    <cellStyle name="AggGreen 2 3 32 2" xfId="36124" xr:uid="{6576A66D-C206-4F27-8DD4-8A72FD57FF6B}"/>
    <cellStyle name="AggGreen 2 3 33" xfId="16225" xr:uid="{A4729252-9618-46D8-8452-92D8BA710BB1}"/>
    <cellStyle name="AggGreen 2 3 33 2" xfId="36631" xr:uid="{78998E8A-062E-4FF7-BCF1-CAD4D5931519}"/>
    <cellStyle name="AggGreen 2 3 34" xfId="16845" xr:uid="{98C51A34-7920-42A4-A3B4-07EA06DBA97C}"/>
    <cellStyle name="AggGreen 2 3 34 2" xfId="37249" xr:uid="{142D961D-F2DF-449D-A9DF-CCE056D8C2FD}"/>
    <cellStyle name="AggGreen 2 3 35" xfId="17676" xr:uid="{90B31713-5BC9-4E15-A0A3-8054DADA8693}"/>
    <cellStyle name="AggGreen 2 3 35 2" xfId="38080" xr:uid="{46B871CC-0B6B-4932-814C-3901791A638C}"/>
    <cellStyle name="AggGreen 2 3 36" xfId="17518" xr:uid="{2908B0D1-DB0C-43CC-9CDB-9B28BA9E4BB8}"/>
    <cellStyle name="AggGreen 2 3 36 2" xfId="37922" xr:uid="{2BE031D9-77BC-43F4-AFF6-66F9028645B9}"/>
    <cellStyle name="AggGreen 2 3 37" xfId="17956" xr:uid="{CB9C8546-BAB8-49CC-8ABD-D4E6546AE53C}"/>
    <cellStyle name="AggGreen 2 3 37 2" xfId="38360" xr:uid="{3E9D87E6-B249-4A86-8006-D3438C22EDC6}"/>
    <cellStyle name="AggGreen 2 3 38" xfId="18768" xr:uid="{F58FF7A7-B55D-414F-834E-7ACA13B065F8}"/>
    <cellStyle name="AggGreen 2 3 38 2" xfId="39170" xr:uid="{23B38FDA-E771-4DF3-896B-BD655C379BB7}"/>
    <cellStyle name="AggGreen 2 3 39" xfId="18686" xr:uid="{9D7CB810-80C3-40F0-A55B-06591AF23FAD}"/>
    <cellStyle name="AggGreen 2 3 39 2" xfId="39088" xr:uid="{E1E192BB-E413-4D65-89B2-9A4A725FED79}"/>
    <cellStyle name="AggGreen 2 3 4" xfId="697" xr:uid="{00000000-0005-0000-0000-000037040000}"/>
    <cellStyle name="AggGreen 2 3 4 10" xfId="4803" xr:uid="{00000000-0005-0000-0000-000038040000}"/>
    <cellStyle name="AggGreen 2 3 4 10 2" xfId="27156" xr:uid="{89C036C5-7794-4503-A453-436AC840C0A6}"/>
    <cellStyle name="AggGreen 2 3 4 11" xfId="5148" xr:uid="{00000000-0005-0000-0000-000039040000}"/>
    <cellStyle name="AggGreen 2 3 4 11 2" xfId="27501" xr:uid="{F1D4D227-5523-49A4-8541-AF85AA3EB8D0}"/>
    <cellStyle name="AggGreen 2 3 4 12" xfId="5445" xr:uid="{00000000-0005-0000-0000-00003A040000}"/>
    <cellStyle name="AggGreen 2 3 4 12 2" xfId="27798" xr:uid="{B24F40D8-AF5B-4EA3-90BD-1DC06000ECA0}"/>
    <cellStyle name="AggGreen 2 3 4 13" xfId="6180" xr:uid="{00000000-0005-0000-0000-00003B040000}"/>
    <cellStyle name="AggGreen 2 3 4 13 2" xfId="28477" xr:uid="{6ED45AC5-E795-40E7-A895-2AC050143739}"/>
    <cellStyle name="AggGreen 2 3 4 14" xfId="6016" xr:uid="{00000000-0005-0000-0000-00003C040000}"/>
    <cellStyle name="AggGreen 2 3 4 14 2" xfId="28313" xr:uid="{82033ED5-DBB3-4DCA-98DF-A05797458596}"/>
    <cellStyle name="AggGreen 2 3 4 15" xfId="7012" xr:uid="{00000000-0005-0000-0000-00003D040000}"/>
    <cellStyle name="AggGreen 2 3 4 15 2" xfId="29309" xr:uid="{FB18CB1A-8B02-49AF-88CA-4BB8615EB2BB}"/>
    <cellStyle name="AggGreen 2 3 4 16" xfId="7426" xr:uid="{00000000-0005-0000-0000-00003E040000}"/>
    <cellStyle name="AggGreen 2 3 4 16 2" xfId="29721" xr:uid="{239DE9D3-DDDD-4632-88A4-C2807C3BA5A7}"/>
    <cellStyle name="AggGreen 2 3 4 17" xfId="7912" xr:uid="{B7DD8EC8-3C42-44DD-B43C-4393BB4F5259}"/>
    <cellStyle name="AggGreen 2 3 4 17 2" xfId="30198" xr:uid="{82CB0ACD-344E-4FFF-AAC5-9125E0BDA7F2}"/>
    <cellStyle name="AggGreen 2 3 4 18" xfId="8397" xr:uid="{5769ADB6-41CD-46DE-B829-E00D20492A7E}"/>
    <cellStyle name="AggGreen 2 3 4 18 2" xfId="30666" xr:uid="{C9F03590-D20D-4966-93C1-5153A7841627}"/>
    <cellStyle name="AggGreen 2 3 4 19" xfId="9282" xr:uid="{4C3F70AE-9F11-4A80-A38A-67CA14AD4A8E}"/>
    <cellStyle name="AggGreen 2 3 4 19 2" xfId="31423" xr:uid="{8FCCCF22-F0CB-4FB0-AF61-2386E14E348A}"/>
    <cellStyle name="AggGreen 2 3 4 2" xfId="912" xr:uid="{00000000-0005-0000-0000-00003F040000}"/>
    <cellStyle name="AggGreen 2 3 4 2 10" xfId="5359" xr:uid="{00000000-0005-0000-0000-000040040000}"/>
    <cellStyle name="AggGreen 2 3 4 2 10 2" xfId="27712" xr:uid="{8FB89768-E7E9-4532-8F2B-98343E0FAFD9}"/>
    <cellStyle name="AggGreen 2 3 4 2 11" xfId="5580" xr:uid="{00000000-0005-0000-0000-000041040000}"/>
    <cellStyle name="AggGreen 2 3 4 2 11 2" xfId="27933" xr:uid="{E0085C97-C3DC-4864-9A5A-A3C12C3D291B}"/>
    <cellStyle name="AggGreen 2 3 4 2 12" xfId="6532" xr:uid="{00000000-0005-0000-0000-000042040000}"/>
    <cellStyle name="AggGreen 2 3 4 2 12 2" xfId="28829" xr:uid="{501B7408-3BF4-4504-93D4-A10C2040860B}"/>
    <cellStyle name="AggGreen 2 3 4 2 13" xfId="6922" xr:uid="{00000000-0005-0000-0000-000043040000}"/>
    <cellStyle name="AggGreen 2 3 4 2 13 2" xfId="29219" xr:uid="{511DF32A-B855-4C56-A741-85C490B846A1}"/>
    <cellStyle name="AggGreen 2 3 4 2 14" xfId="7164" xr:uid="{00000000-0005-0000-0000-000044040000}"/>
    <cellStyle name="AggGreen 2 3 4 2 14 2" xfId="29461" xr:uid="{66A5D381-71FF-4B85-91E6-9C5097F80CF0}"/>
    <cellStyle name="AggGreen 2 3 4 2 15" xfId="7632" xr:uid="{00000000-0005-0000-0000-000045040000}"/>
    <cellStyle name="AggGreen 2 3 4 2 15 2" xfId="29927" xr:uid="{6B346077-6724-46A0-9DE2-95524963E2EE}"/>
    <cellStyle name="AggGreen 2 3 4 2 16" xfId="8118" xr:uid="{D4556B68-0ECB-4F7F-8348-3E2C652BD73D}"/>
    <cellStyle name="AggGreen 2 3 4 2 16 2" xfId="30404" xr:uid="{6895C650-65D6-4FAA-B1FF-CDFA414FE55B}"/>
    <cellStyle name="AggGreen 2 3 4 2 17" xfId="8607" xr:uid="{3B11910B-5FE8-4FAC-9648-67B3A292D841}"/>
    <cellStyle name="AggGreen 2 3 4 2 17 2" xfId="30876" xr:uid="{DB165148-4AF0-4701-8FEF-5B5013FE1C6D}"/>
    <cellStyle name="AggGreen 2 3 4 2 18" xfId="9497" xr:uid="{6C1526C3-4D2B-487A-B3F8-06BA2BA85ACA}"/>
    <cellStyle name="AggGreen 2 3 4 2 18 2" xfId="31636" xr:uid="{2145D5DF-99EF-4910-8E9B-8A16F966A63A}"/>
    <cellStyle name="AggGreen 2 3 4 2 19" xfId="10017" xr:uid="{74485E42-74F8-4FE7-8D87-7544239396A6}"/>
    <cellStyle name="AggGreen 2 3 4 2 19 2" xfId="32026" xr:uid="{0763DFC5-E52F-415C-9C94-BDA50E5DCF14}"/>
    <cellStyle name="AggGreen 2 3 4 2 2" xfId="1370" xr:uid="{00000000-0005-0000-0000-000046040000}"/>
    <cellStyle name="AggGreen 2 3 4 2 2 2" xfId="23807" xr:uid="{FB197649-0BF2-4BA8-AFF7-313FD851BA85}"/>
    <cellStyle name="AggGreen 2 3 4 2 20" xfId="10468" xr:uid="{B20D9EED-4DF6-4BB0-891C-9423B5347EAE}"/>
    <cellStyle name="AggGreen 2 3 4 2 20 2" xfId="32227" xr:uid="{51530227-DCF4-41E8-AC2A-924DBBDB0246}"/>
    <cellStyle name="AggGreen 2 3 4 2 21" xfId="12665" xr:uid="{F2EC7540-2F0E-4E13-A493-AE45456A8175}"/>
    <cellStyle name="AggGreen 2 3 4 2 21 2" xfId="33230" xr:uid="{A20E8F98-A834-4555-90B3-04B103A2006E}"/>
    <cellStyle name="AggGreen 2 3 4 2 22" xfId="13184" xr:uid="{0BBA9EFC-71C9-479A-BF26-DB1FA3117960}"/>
    <cellStyle name="AggGreen 2 3 4 2 22 2" xfId="33748" xr:uid="{67111D60-0ECA-47D9-8BFD-C1AD4995F84B}"/>
    <cellStyle name="AggGreen 2 3 4 2 23" xfId="13645" xr:uid="{86F445FC-C57E-4D9A-A601-7710B4523045}"/>
    <cellStyle name="AggGreen 2 3 4 2 23 2" xfId="34209" xr:uid="{0DB8B50F-D8CC-40BE-81BD-280A8AAA9266}"/>
    <cellStyle name="AggGreen 2 3 4 2 24" xfId="14183" xr:uid="{766A1D5A-2016-497E-8E80-610600338FAE}"/>
    <cellStyle name="AggGreen 2 3 4 2 24 2" xfId="34747" xr:uid="{C439D389-C6EA-4221-9A3F-8B2D96F8A4FE}"/>
    <cellStyle name="AggGreen 2 3 4 2 25" xfId="14605" xr:uid="{FE654986-C440-4A8D-957A-AE91CC9F10B1}"/>
    <cellStyle name="AggGreen 2 3 4 2 25 2" xfId="35165" xr:uid="{60C1EEFA-20E8-4E9A-823F-B9C30A40040F}"/>
    <cellStyle name="AggGreen 2 3 4 2 26" xfId="14984" xr:uid="{A297F5FD-922C-44F1-B019-694DA0FF175D}"/>
    <cellStyle name="AggGreen 2 3 4 2 26 2" xfId="35536" xr:uid="{107B21D4-84E1-42E5-8A9A-A3B36096D57F}"/>
    <cellStyle name="AggGreen 2 3 4 2 27" xfId="15303" xr:uid="{18B253EE-F464-4E8F-810D-51B6FCA092F1}"/>
    <cellStyle name="AggGreen 2 3 4 2 27 2" xfId="35840" xr:uid="{21C6B049-E033-4A12-8977-83E9711D8152}"/>
    <cellStyle name="AggGreen 2 3 4 2 28" xfId="15535" xr:uid="{69E42181-BFA0-4A09-9428-0E8493999465}"/>
    <cellStyle name="AggGreen 2 3 4 2 28 2" xfId="36056" xr:uid="{69A8AF1F-4A40-4A59-A6DC-7C2C690B169A}"/>
    <cellStyle name="AggGreen 2 3 4 2 29" xfId="16169" xr:uid="{A0E44462-5F0B-454C-BC13-42472238FF14}"/>
    <cellStyle name="AggGreen 2 3 4 2 29 2" xfId="36577" xr:uid="{5C513343-E602-4FF6-AC1A-FA27D473FE4F}"/>
    <cellStyle name="AggGreen 2 3 4 2 3" xfId="2103" xr:uid="{00000000-0005-0000-0000-000047040000}"/>
    <cellStyle name="AggGreen 2 3 4 2 3 2" xfId="24485" xr:uid="{103EBF23-C8D1-4803-8CBA-527FFA80B90B}"/>
    <cellStyle name="AggGreen 2 3 4 2 30" xfId="16642" xr:uid="{B1F57CDF-3BF8-42B8-8292-282F3D5317FD}"/>
    <cellStyle name="AggGreen 2 3 4 2 30 2" xfId="37048" xr:uid="{4ACA3BC3-366D-4121-9C15-C1E760468800}"/>
    <cellStyle name="AggGreen 2 3 4 2 31" xfId="17386" xr:uid="{F0E1D832-75D5-43F8-8EB4-28F1AE7E3F4C}"/>
    <cellStyle name="AggGreen 2 3 4 2 31 2" xfId="37790" xr:uid="{D0F4EC36-E5D9-432F-8CC1-F52DF97C9CF4}"/>
    <cellStyle name="AggGreen 2 3 4 2 32" xfId="17742" xr:uid="{39DFDE10-D6EB-42F7-8298-E59D83C5769B}"/>
    <cellStyle name="AggGreen 2 3 4 2 32 2" xfId="38146" xr:uid="{F5976FD7-5A0F-4236-ADD7-FCCB24DFE875}"/>
    <cellStyle name="AggGreen 2 3 4 2 33" xfId="18135" xr:uid="{ED1EAE7B-87E9-4C0C-9213-1A0A2D753781}"/>
    <cellStyle name="AggGreen 2 3 4 2 33 2" xfId="38539" xr:uid="{C121C6B1-0944-4D28-BBD8-E7C937EA7B21}"/>
    <cellStyle name="AggGreen 2 3 4 2 34" xfId="18514" xr:uid="{79A3C7AD-C68D-4205-A2FD-AC0B34906BA1}"/>
    <cellStyle name="AggGreen 2 3 4 2 34 2" xfId="38918" xr:uid="{CCB0C7C6-1E0E-493E-9562-B75ED2C23B66}"/>
    <cellStyle name="AggGreen 2 3 4 2 35" xfId="19358" xr:uid="{AA84E450-1DF0-4510-A7ED-F70F0A7ED34C}"/>
    <cellStyle name="AggGreen 2 3 4 2 35 2" xfId="39760" xr:uid="{F6ACB0C4-85A6-4CF9-B498-EE9FC667077A}"/>
    <cellStyle name="AggGreen 2 3 4 2 36" xfId="19778" xr:uid="{7AF49695-3E9E-4BD4-96D7-AEF73B66CC9A}"/>
    <cellStyle name="AggGreen 2 3 4 2 36 2" xfId="40180" xr:uid="{206B8E23-0ECE-4589-89A4-9371FBC8DC14}"/>
    <cellStyle name="AggGreen 2 3 4 2 37" xfId="20196" xr:uid="{82B6638D-CB53-45BB-AE58-425B9155BCBD}"/>
    <cellStyle name="AggGreen 2 3 4 2 37 2" xfId="40598" xr:uid="{312C79B5-38BD-446D-8DDD-3C7D4B22C25E}"/>
    <cellStyle name="AggGreen 2 3 4 2 38" xfId="20618" xr:uid="{95931937-BA0C-472B-8E43-39D4AB1D5702}"/>
    <cellStyle name="AggGreen 2 3 4 2 38 2" xfId="41020" xr:uid="{9D1E8138-8A20-4B27-BD88-13259CD1A2D5}"/>
    <cellStyle name="AggGreen 2 3 4 2 39" xfId="20941" xr:uid="{E474616F-B6FE-49D9-96CD-412ED0FD1443}"/>
    <cellStyle name="AggGreen 2 3 4 2 39 2" xfId="41343" xr:uid="{91014D92-87E5-4461-ABB7-901D88DE08FB}"/>
    <cellStyle name="AggGreen 2 3 4 2 4" xfId="2349" xr:uid="{00000000-0005-0000-0000-000048040000}"/>
    <cellStyle name="AggGreen 2 3 4 2 4 2" xfId="24724" xr:uid="{2D4F20E8-F8F3-419D-A618-1EF4AC84FC86}"/>
    <cellStyle name="AggGreen 2 3 4 2 40" xfId="21812" xr:uid="{1586DFF0-7A79-48D3-BFEB-4A7B7691CF45}"/>
    <cellStyle name="AggGreen 2 3 4 2 40 2" xfId="42212" xr:uid="{274C81D8-B210-41CD-827C-EE5AA3186C35}"/>
    <cellStyle name="AggGreen 2 3 4 2 41" xfId="22323" xr:uid="{BF05AA5E-2BBA-494A-A71E-4F28124CBAB4}"/>
    <cellStyle name="AggGreen 2 3 4 2 41 2" xfId="42723" xr:uid="{371B6FFF-96A1-490B-9969-8AB3DCF766B2}"/>
    <cellStyle name="AggGreen 2 3 4 2 42" xfId="22745" xr:uid="{98CD6AB8-E1D3-4C28-8EAC-FC2A1EEC8FF8}"/>
    <cellStyle name="AggGreen 2 3 4 2 42 2" xfId="43145" xr:uid="{C90E3991-83EF-4325-B7E5-64F31767DB06}"/>
    <cellStyle name="AggGreen 2 3 4 2 43" xfId="23092" xr:uid="{BACFC523-1A40-46C6-B1B4-686239A5B5B4}"/>
    <cellStyle name="AggGreen 2 3 4 2 43 2" xfId="43492" xr:uid="{409CE230-4ACA-49F2-B77D-A05CA2445644}"/>
    <cellStyle name="AggGreen 2 3 4 2 44" xfId="23311" xr:uid="{CCB38E25-4ACC-43E0-B581-3F7C89F58847}"/>
    <cellStyle name="AggGreen 2 3 4 2 44 2" xfId="43711" xr:uid="{159B2119-6773-4D20-9D32-B9AF2C07E23E}"/>
    <cellStyle name="AggGreen 2 3 4 2 5" xfId="3226" xr:uid="{00000000-0005-0000-0000-000049040000}"/>
    <cellStyle name="AggGreen 2 3 4 2 5 2" xfId="25592" xr:uid="{9DF99AFC-F717-48B7-9704-0739918BE48F}"/>
    <cellStyle name="AggGreen 2 3 4 2 6" xfId="3693" xr:uid="{00000000-0005-0000-0000-00004A040000}"/>
    <cellStyle name="AggGreen 2 3 4 2 6 2" xfId="26056" xr:uid="{D2510A6D-3483-4366-8920-5D2A0043BECE}"/>
    <cellStyle name="AggGreen 2 3 4 2 7" xfId="4120" xr:uid="{00000000-0005-0000-0000-00004B040000}"/>
    <cellStyle name="AggGreen 2 3 4 2 7 2" xfId="26483" xr:uid="{FF816805-DF19-4A49-81A4-4742442B1EBA}"/>
    <cellStyle name="AggGreen 2 3 4 2 8" xfId="4491" xr:uid="{00000000-0005-0000-0000-00004C040000}"/>
    <cellStyle name="AggGreen 2 3 4 2 8 2" xfId="26844" xr:uid="{52213395-C47E-4AD5-9C6A-D20346F07EAF}"/>
    <cellStyle name="AggGreen 2 3 4 2 9" xfId="4940" xr:uid="{00000000-0005-0000-0000-00004D040000}"/>
    <cellStyle name="AggGreen 2 3 4 2 9 2" xfId="27293" xr:uid="{A8505050-E448-417B-8FDF-A4232CBC6088}"/>
    <cellStyle name="AggGreen 2 3 4 20" xfId="9827" xr:uid="{33AB4169-A1A9-4CF3-88C1-601AE082EFD6}"/>
    <cellStyle name="AggGreen 2 3 4 20 2" xfId="31874" xr:uid="{F827F001-ABC4-4942-BBA8-15F7C0399C3D}"/>
    <cellStyle name="AggGreen 2 3 4 21" xfId="9786" xr:uid="{C44F7C2D-DF16-48F3-BFD9-2372A1B3A658}"/>
    <cellStyle name="AggGreen 2 3 4 21 2" xfId="31840" xr:uid="{E76E2E35-0C91-4727-82BB-F54F06E88AFB}"/>
    <cellStyle name="AggGreen 2 3 4 22" xfId="12450" xr:uid="{55AA35FD-2867-4041-8D0C-BBBA0605C177}"/>
    <cellStyle name="AggGreen 2 3 4 22 2" xfId="33015" xr:uid="{434FD92A-793B-48C1-9501-F4C8ABC01C21}"/>
    <cellStyle name="AggGreen 2 3 4 23" xfId="12093" xr:uid="{CFCD55D8-061A-4E8D-9F12-B9EBFBAFAB20}"/>
    <cellStyle name="AggGreen 2 3 4 23 2" xfId="32658" xr:uid="{D59E42A2-E37A-45AC-A561-99EB1FA89934}"/>
    <cellStyle name="AggGreen 2 3 4 24" xfId="13264" xr:uid="{8A118302-0426-4AFC-A992-78B195D489F0}"/>
    <cellStyle name="AggGreen 2 3 4 24 2" xfId="33828" xr:uid="{A022FE75-9693-4666-B46E-53AE3C624600}"/>
    <cellStyle name="AggGreen 2 3 4 25" xfId="13942" xr:uid="{F9705627-11CC-4EDD-9773-753CE8BD831D}"/>
    <cellStyle name="AggGreen 2 3 4 25 2" xfId="34506" xr:uid="{48A7FF07-53BB-4272-B4DA-F3FEBBC2ACA9}"/>
    <cellStyle name="AggGreen 2 3 4 26" xfId="14257" xr:uid="{4BD32BAE-3A6E-4077-832B-C58E780EBAC8}"/>
    <cellStyle name="AggGreen 2 3 4 26 2" xfId="34820" xr:uid="{F235E3CE-D9D5-422D-A1F1-0C605428468D}"/>
    <cellStyle name="AggGreen 2 3 4 27" xfId="14843" xr:uid="{476D3AB9-7439-4F9E-B991-58F39987B203}"/>
    <cellStyle name="AggGreen 2 3 4 27 2" xfId="35396" xr:uid="{FA96A47B-EB3A-4074-85A3-6B24F7303749}"/>
    <cellStyle name="AggGreen 2 3 4 28" xfId="14813" xr:uid="{869AA5D8-1B78-41F9-9BD2-25733B9CA54A}"/>
    <cellStyle name="AggGreen 2 3 4 28 2" xfId="35367" xr:uid="{F5C49E48-3965-410A-B214-C2C8011886EE}"/>
    <cellStyle name="AggGreen 2 3 4 29" xfId="14638" xr:uid="{351D3B24-0863-43B0-B382-7B95F31C18F2}"/>
    <cellStyle name="AggGreen 2 3 4 29 2" xfId="35198" xr:uid="{21E6EB92-1B7F-4EE1-A740-5CCBB98ECD5C}"/>
    <cellStyle name="AggGreen 2 3 4 3" xfId="1239" xr:uid="{00000000-0005-0000-0000-00004E040000}"/>
    <cellStyle name="AggGreen 2 3 4 3 2" xfId="23676" xr:uid="{CD49A9A3-610E-4A6B-A91C-889844117619}"/>
    <cellStyle name="AggGreen 2 3 4 30" xfId="15961" xr:uid="{7147E427-965A-4543-83E1-23CE15CE8C5F}"/>
    <cellStyle name="AggGreen 2 3 4 30 2" xfId="36369" xr:uid="{3CEB1562-0CDC-46C1-A690-865D451267FB}"/>
    <cellStyle name="AggGreen 2 3 4 31" xfId="16436" xr:uid="{06C4971C-46AD-4564-952D-F7736BFBD64B}"/>
    <cellStyle name="AggGreen 2 3 4 31 2" xfId="36842" xr:uid="{4A5BF1C1-CF37-424A-B031-D9C70781B6E7}"/>
    <cellStyle name="AggGreen 2 3 4 32" xfId="17177" xr:uid="{A51E0C0A-9F92-4F4C-B0F8-564DE67747B8}"/>
    <cellStyle name="AggGreen 2 3 4 32 2" xfId="37581" xr:uid="{681AD185-1C0C-41A3-B47A-970655D1EDEA}"/>
    <cellStyle name="AggGreen 2 3 4 33" xfId="17484" xr:uid="{1B7DE53E-F016-467F-99BF-EDC05437A22D}"/>
    <cellStyle name="AggGreen 2 3 4 33 2" xfId="37888" xr:uid="{B8D2E12B-0878-4F4A-8C1E-11D94B1A666D}"/>
    <cellStyle name="AggGreen 2 3 4 34" xfId="17928" xr:uid="{2E8CD1A2-5422-4A30-93B6-E9232445F4F8}"/>
    <cellStyle name="AggGreen 2 3 4 34 2" xfId="38332" xr:uid="{AB175C69-A282-4F72-9CCF-9FF51A375AD6}"/>
    <cellStyle name="AggGreen 2 3 4 35" xfId="18300" xr:uid="{C9F621ED-E901-48FE-A891-B42447368D44}"/>
    <cellStyle name="AggGreen 2 3 4 35 2" xfId="38704" xr:uid="{E8A4D135-97DC-4C2A-AAB5-7987DB1AA0DC}"/>
    <cellStyle name="AggGreen 2 3 4 36" xfId="19143" xr:uid="{3FA67664-F1CB-465F-A756-FD6E940B803E}"/>
    <cellStyle name="AggGreen 2 3 4 36 2" xfId="39545" xr:uid="{5D61E79F-F604-41A5-BD6D-CBAC6F1E5410}"/>
    <cellStyle name="AggGreen 2 3 4 37" xfId="18801" xr:uid="{78F5E818-937F-4576-B1E0-E6F8AD48A802}"/>
    <cellStyle name="AggGreen 2 3 4 37 2" xfId="39203" xr:uid="{AF0A1F84-B37A-4291-A8EA-DAB01444AB16}"/>
    <cellStyle name="AggGreen 2 3 4 38" xfId="19981" xr:uid="{F47A8B06-6289-4D7F-A92B-61277FCF8DF8}"/>
    <cellStyle name="AggGreen 2 3 4 38 2" xfId="40383" xr:uid="{507E2470-9C8A-411C-9EEC-332C7A0E3B16}"/>
    <cellStyle name="AggGreen 2 3 4 39" xfId="20405" xr:uid="{2531E08B-8CE6-40A7-A5FA-769F4B95C6EC}"/>
    <cellStyle name="AggGreen 2 3 4 39 2" xfId="40807" xr:uid="{5E33569B-17AA-45F0-9B10-795C203EF3B6}"/>
    <cellStyle name="AggGreen 2 3 4 4" xfId="1890" xr:uid="{00000000-0005-0000-0000-00004F040000}"/>
    <cellStyle name="AggGreen 2 3 4 4 2" xfId="24273" xr:uid="{2D9CEAF6-85F2-49AE-BBD2-9D53F0441BD8}"/>
    <cellStyle name="AggGreen 2 3 4 40" xfId="20853" xr:uid="{0985CC8B-A13A-4494-8442-7475E2AC384D}"/>
    <cellStyle name="AggGreen 2 3 4 40 2" xfId="41255" xr:uid="{432DA81D-E8AA-43C3-85CD-26E5138F3397}"/>
    <cellStyle name="AggGreen 2 3 4 41" xfId="21600" xr:uid="{CBA8BB71-4071-4012-9956-F25EF3FEF19C}"/>
    <cellStyle name="AggGreen 2 3 4 41 2" xfId="42000" xr:uid="{328D301D-8D66-414D-AF00-BECBB8B5BC13}"/>
    <cellStyle name="AggGreen 2 3 4 42" xfId="21945" xr:uid="{47E423FA-BF10-4A7C-9A57-66968211D797}"/>
    <cellStyle name="AggGreen 2 3 4 42 2" xfId="42345" xr:uid="{CD126FAD-9FBE-4666-B362-F6F009B98803}"/>
    <cellStyle name="AggGreen 2 3 4 43" xfId="22463" xr:uid="{DA2BDFC8-C73D-4EB2-9F49-2D7120C0BDC8}"/>
    <cellStyle name="AggGreen 2 3 4 43 2" xfId="42863" xr:uid="{87519031-FCD9-4064-B8BF-121D6E6432A5}"/>
    <cellStyle name="AggGreen 2 3 4 44" xfId="22899" xr:uid="{3A4651AF-6C54-4D89-B18D-30B7D2D33063}"/>
    <cellStyle name="AggGreen 2 3 4 44 2" xfId="43299" xr:uid="{29BA487E-3EF8-4A5E-B632-717CF1B66CC2}"/>
    <cellStyle name="AggGreen 2 3 4 45" xfId="23174" xr:uid="{E748ACE1-77FE-479B-9220-FC7F43A8B2EA}"/>
    <cellStyle name="AggGreen 2 3 4 45 2" xfId="43574" xr:uid="{B065872D-DCDF-4E19-8550-316D5C6CD518}"/>
    <cellStyle name="AggGreen 2 3 4 5" xfId="2216" xr:uid="{00000000-0005-0000-0000-000050040000}"/>
    <cellStyle name="AggGreen 2 3 4 5 2" xfId="24593" xr:uid="{77575964-0F85-477D-B5CB-7DFC2B249BE1}"/>
    <cellStyle name="AggGreen 2 3 4 6" xfId="3011" xr:uid="{00000000-0005-0000-0000-000051040000}"/>
    <cellStyle name="AggGreen 2 3 4 6 2" xfId="25377" xr:uid="{CEAAFC2E-2486-4659-89E7-F87007646F59}"/>
    <cellStyle name="AggGreen 2 3 4 7" xfId="3455" xr:uid="{00000000-0005-0000-0000-000052040000}"/>
    <cellStyle name="AggGreen 2 3 4 7 2" xfId="25820" xr:uid="{0804A307-F14B-4367-9447-75FF38AC0641}"/>
    <cellStyle name="AggGreen 2 3 4 8" xfId="3909" xr:uid="{00000000-0005-0000-0000-000053040000}"/>
    <cellStyle name="AggGreen 2 3 4 8 2" xfId="26272" xr:uid="{71AF4D44-FAFF-4B62-983E-465BFDBA75E2}"/>
    <cellStyle name="AggGreen 2 3 4 9" xfId="4285" xr:uid="{00000000-0005-0000-0000-000054040000}"/>
    <cellStyle name="AggGreen 2 3 4 9 2" xfId="26642" xr:uid="{A26E33CD-2FA3-4512-9E96-F60BAB85C0E7}"/>
    <cellStyle name="AggGreen 2 3 40" xfId="19789" xr:uid="{2E167853-6EEE-451A-853E-95971ED16C18}"/>
    <cellStyle name="AggGreen 2 3 40 2" xfId="40191" xr:uid="{E7D476D9-8560-464F-A44B-BE6E7DD963DB}"/>
    <cellStyle name="AggGreen 2 3 41" xfId="18577" xr:uid="{1592B53A-30FC-48F0-9A8A-BB67870FEB5E}"/>
    <cellStyle name="AggGreen 2 3 41 2" xfId="38981" xr:uid="{6FA0CC8F-DF4C-4365-AA9E-010F1C7F3586}"/>
    <cellStyle name="AggGreen 2 3 42" xfId="20782" xr:uid="{A01E6D7A-C367-487D-9BAA-9AEB23D2F785}"/>
    <cellStyle name="AggGreen 2 3 42 2" xfId="41184" xr:uid="{01B6E7A0-3117-46F8-AB92-94CB950E5759}"/>
    <cellStyle name="AggGreen 2 3 43" xfId="21211" xr:uid="{DFA9B6FD-A0A0-4EAC-90F3-62356313E4DD}"/>
    <cellStyle name="AggGreen 2 3 43 2" xfId="41611" xr:uid="{CCE278E0-000B-4A0E-9958-CAE95B739DF5}"/>
    <cellStyle name="AggGreen 2 3 44" xfId="22216" xr:uid="{8EAE8B65-AE18-48EC-B033-AB8B2867CBF1}"/>
    <cellStyle name="AggGreen 2 3 44 2" xfId="42616" xr:uid="{1EEEB03B-1EEE-4C0F-A59B-8C98B0037FBF}"/>
    <cellStyle name="AggGreen 2 3 45" xfId="22342" xr:uid="{001EB97F-D94F-487F-89B2-BFFCF9CEEFA8}"/>
    <cellStyle name="AggGreen 2 3 45 2" xfId="42742" xr:uid="{B12F4262-670F-4DD7-A0A9-FCEFAD7EA3FE}"/>
    <cellStyle name="AggGreen 2 3 46" xfId="22363" xr:uid="{10B4184E-2425-4324-A2F3-69A613DF2D56}"/>
    <cellStyle name="AggGreen 2 3 46 2" xfId="42763" xr:uid="{CDA29D63-E745-4C94-A677-61194D6C0DFA}"/>
    <cellStyle name="AggGreen 2 3 47" xfId="22821" xr:uid="{E776F007-CDA6-455D-BBFC-1F10BC44B27E}"/>
    <cellStyle name="AggGreen 2 3 47 2" xfId="43221" xr:uid="{09A63D26-3672-4ECA-ACB6-CC6515096C81}"/>
    <cellStyle name="AggGreen 2 3 5" xfId="1104" xr:uid="{00000000-0005-0000-0000-000055040000}"/>
    <cellStyle name="AggGreen 2 3 5 2" xfId="23541" xr:uid="{F7D80D4A-58FF-49A5-8965-C40214C607F9}"/>
    <cellStyle name="AggGreen 2 3 6" xfId="1588" xr:uid="{00000000-0005-0000-0000-000056040000}"/>
    <cellStyle name="AggGreen 2 3 6 2" xfId="23973" xr:uid="{5B04E132-2CE3-4BA1-837E-8028A94451D5}"/>
    <cellStyle name="AggGreen 2 3 7" xfId="1503" xr:uid="{00000000-0005-0000-0000-000057040000}"/>
    <cellStyle name="AggGreen 2 3 7 2" xfId="23891" xr:uid="{5627C98B-452E-4944-A410-B0F5EBA6795B}"/>
    <cellStyle name="AggGreen 2 3 8" xfId="2621" xr:uid="{00000000-0005-0000-0000-000058040000}"/>
    <cellStyle name="AggGreen 2 3 8 2" xfId="24988" xr:uid="{4322A31A-FFA2-4898-907F-51FD9F037BEF}"/>
    <cellStyle name="AggGreen 2 3 9" xfId="2474" xr:uid="{00000000-0005-0000-0000-000059040000}"/>
    <cellStyle name="AggGreen 2 3 9 2" xfId="24841" xr:uid="{DFCFB705-8325-4EFB-A455-2B91FC306213}"/>
    <cellStyle name="AggGreen 2 4" xfId="5722" xr:uid="{00000000-0005-0000-0000-00005A040000}"/>
    <cellStyle name="AggGreen 3" xfId="434" xr:uid="{00000000-0005-0000-0000-00005B040000}"/>
    <cellStyle name="AggGreen 3 2" xfId="561" xr:uid="{00000000-0005-0000-0000-00005C040000}"/>
    <cellStyle name="AggGreen 3 2 10" xfId="4651" xr:uid="{00000000-0005-0000-0000-00005D040000}"/>
    <cellStyle name="AggGreen 3 2 10 2" xfId="27004" xr:uid="{1EDE8E47-B351-4052-B234-FA6727CF374E}"/>
    <cellStyle name="AggGreen 3 2 11" xfId="5012" xr:uid="{00000000-0005-0000-0000-00005E040000}"/>
    <cellStyle name="AggGreen 3 2 11 2" xfId="27365" xr:uid="{15383876-461D-4ADC-BAD2-1E612C2A4D2F}"/>
    <cellStyle name="AggGreen 3 2 12" xfId="5451" xr:uid="{00000000-0005-0000-0000-00005F040000}"/>
    <cellStyle name="AggGreen 3 2 12 2" xfId="27804" xr:uid="{ED8D6A63-E60D-4027-B1F5-D6311228F3FE}"/>
    <cellStyle name="AggGreen 3 2 13" xfId="5833" xr:uid="{00000000-0005-0000-0000-000060040000}"/>
    <cellStyle name="AggGreen 3 2 13 2" xfId="28147" xr:uid="{CAB11F73-C1DB-45F3-9012-4B02190F38B1}"/>
    <cellStyle name="AggGreen 3 2 14" xfId="6605" xr:uid="{00000000-0005-0000-0000-000061040000}"/>
    <cellStyle name="AggGreen 3 2 14 2" xfId="28902" xr:uid="{2E3BA629-3E5B-432D-B684-D96CA1311148}"/>
    <cellStyle name="AggGreen 3 2 15" xfId="7020" xr:uid="{00000000-0005-0000-0000-000062040000}"/>
    <cellStyle name="AggGreen 3 2 15 2" xfId="29317" xr:uid="{B10C7E88-51E1-4FEF-8A06-E5C0CC1E21C2}"/>
    <cellStyle name="AggGreen 3 2 16" xfId="7290" xr:uid="{00000000-0005-0000-0000-000063040000}"/>
    <cellStyle name="AggGreen 3 2 16 2" xfId="29585" xr:uid="{7B043552-C821-48CD-A6B7-B9EE0044A799}"/>
    <cellStyle name="AggGreen 3 2 17" xfId="7776" xr:uid="{21C3CE20-FD2E-48D5-9165-5CE79378ACFB}"/>
    <cellStyle name="AggGreen 3 2 17 2" xfId="30062" xr:uid="{94B42734-CB19-477F-B713-36D80FC0908B}"/>
    <cellStyle name="AggGreen 3 2 18" xfId="8261" xr:uid="{0AB985AF-6512-4FD5-88C2-08A26333301A}"/>
    <cellStyle name="AggGreen 3 2 18 2" xfId="30530" xr:uid="{482453D8-3829-44F8-A717-52E76A191D25}"/>
    <cellStyle name="AggGreen 3 2 19" xfId="9146" xr:uid="{E459608F-39EB-4182-97ED-A2B5A25E1BD2}"/>
    <cellStyle name="AggGreen 3 2 19 2" xfId="31287" xr:uid="{E8D5B97C-37F0-452E-893F-BE3F1E4208CA}"/>
    <cellStyle name="AggGreen 3 2 2" xfId="776" xr:uid="{00000000-0005-0000-0000-000064040000}"/>
    <cellStyle name="AggGreen 3 2 2 10" xfId="5223" xr:uid="{00000000-0005-0000-0000-000065040000}"/>
    <cellStyle name="AggGreen 3 2 2 10 2" xfId="27576" xr:uid="{E9E395AD-105F-4B01-9C56-767E21847913}"/>
    <cellStyle name="AggGreen 3 2 2 11" xfId="4811" xr:uid="{00000000-0005-0000-0000-000066040000}"/>
    <cellStyle name="AggGreen 3 2 2 11 2" xfId="27164" xr:uid="{F7FD86A5-C3A9-4FC9-B68A-522BF4D5208A}"/>
    <cellStyle name="AggGreen 3 2 2 12" xfId="5939" xr:uid="{00000000-0005-0000-0000-000067040000}"/>
    <cellStyle name="AggGreen 3 2 2 12 2" xfId="28253" xr:uid="{50DD31B3-886E-4178-90DD-665895BCF119}"/>
    <cellStyle name="AggGreen 3 2 2 13" xfId="6843" xr:uid="{00000000-0005-0000-0000-000068040000}"/>
    <cellStyle name="AggGreen 3 2 2 13 2" xfId="29140" xr:uid="{65C1E5AE-E5B3-4578-A831-7B923D6ECAB8}"/>
    <cellStyle name="AggGreen 3 2 2 14" xfId="5851" xr:uid="{00000000-0005-0000-0000-000069040000}"/>
    <cellStyle name="AggGreen 3 2 2 14 2" xfId="28165" xr:uid="{AD1C5B8A-77E5-4BF5-94C2-57852D4C7A60}"/>
    <cellStyle name="AggGreen 3 2 2 15" xfId="7496" xr:uid="{00000000-0005-0000-0000-00006A040000}"/>
    <cellStyle name="AggGreen 3 2 2 15 2" xfId="29791" xr:uid="{C3DC399B-0256-4C4D-9319-4AF1E4C0A231}"/>
    <cellStyle name="AggGreen 3 2 2 16" xfId="7982" xr:uid="{E1421D49-F6DA-4BDD-B092-7557E94F29FF}"/>
    <cellStyle name="AggGreen 3 2 2 16 2" xfId="30268" xr:uid="{898D88AB-10B0-4618-B38F-C9E038CFC292}"/>
    <cellStyle name="AggGreen 3 2 2 17" xfId="8471" xr:uid="{6B90C549-CDBF-4404-A738-230FE149A362}"/>
    <cellStyle name="AggGreen 3 2 2 17 2" xfId="30740" xr:uid="{D143E2FB-1976-46D0-ACBB-462A3661EB68}"/>
    <cellStyle name="AggGreen 3 2 2 18" xfId="9361" xr:uid="{C5E50595-2B3F-47CE-9D02-FC4C56E8558E}"/>
    <cellStyle name="AggGreen 3 2 2 18 2" xfId="31500" xr:uid="{6A9D6357-FFEC-477C-A893-31B10FD84D79}"/>
    <cellStyle name="AggGreen 3 2 2 19" xfId="9087" xr:uid="{C3102E74-10FE-4E45-951A-77F4C53C80F1}"/>
    <cellStyle name="AggGreen 3 2 2 19 2" xfId="31234" xr:uid="{8E704161-31B0-47AE-9D37-3DCFC887510B}"/>
    <cellStyle name="AggGreen 3 2 2 2" xfId="1008" xr:uid="{00000000-0005-0000-0000-00006B040000}"/>
    <cellStyle name="AggGreen 3 2 2 2 2" xfId="23445" xr:uid="{71FB3192-10F0-4BF6-A9A8-2336649A077C}"/>
    <cellStyle name="AggGreen 3 2 2 20" xfId="9068" xr:uid="{26A05D89-9173-45A9-B344-FC842CEA7DF2}"/>
    <cellStyle name="AggGreen 3 2 2 20 2" xfId="31220" xr:uid="{867771FD-32C5-4D4F-BDD4-0338030E1BDD}"/>
    <cellStyle name="AggGreen 3 2 2 21" xfId="12529" xr:uid="{4A7BA7CA-8B15-4024-A623-49A3AE08538A}"/>
    <cellStyle name="AggGreen 3 2 2 21 2" xfId="33094" xr:uid="{5EC86967-25BF-4E53-8A3A-AC5654339A2F}"/>
    <cellStyle name="AggGreen 3 2 2 22" xfId="11948" xr:uid="{D0735CD9-E0C1-4CFC-B1B3-66B570EDF488}"/>
    <cellStyle name="AggGreen 3 2 2 22 2" xfId="32513" xr:uid="{74286D27-9E72-4BBB-A1CE-EB51E1FA5F4A}"/>
    <cellStyle name="AggGreen 3 2 2 23" xfId="13071" xr:uid="{A948DB22-6003-4B30-94E8-3C103F6C79F1}"/>
    <cellStyle name="AggGreen 3 2 2 23 2" xfId="33636" xr:uid="{6A9F1ED9-7557-44BE-AC6B-9802D21D394C}"/>
    <cellStyle name="AggGreen 3 2 2 24" xfId="13594" xr:uid="{7B350360-F834-4CCC-BCAA-4A77355609AA}"/>
    <cellStyle name="AggGreen 3 2 2 24 2" xfId="34158" xr:uid="{8D35F3AA-A175-4C9A-AD0C-7348124C2CDE}"/>
    <cellStyle name="AggGreen 3 2 2 25" xfId="12707" xr:uid="{8518D514-5B89-4D0C-85E7-33B4DF4867CB}"/>
    <cellStyle name="AggGreen 3 2 2 25 2" xfId="33272" xr:uid="{2F5F2607-9401-4AB8-9AEF-C44E9A33A32E}"/>
    <cellStyle name="AggGreen 3 2 2 26" xfId="14126" xr:uid="{0130CD58-CE40-4687-B21B-11B480A4636B}"/>
    <cellStyle name="AggGreen 3 2 2 26 2" xfId="34690" xr:uid="{61C38D09-5804-4CC6-98A0-6F1EE3D8739E}"/>
    <cellStyle name="AggGreen 3 2 2 27" xfId="14890" xr:uid="{1A8FEFDA-BEB7-4136-9540-3D53DBC33BFC}"/>
    <cellStyle name="AggGreen 3 2 2 27 2" xfId="35443" xr:uid="{085AF0B8-5041-460B-869B-7AEF53E5B093}"/>
    <cellStyle name="AggGreen 3 2 2 28" xfId="15835" xr:uid="{E2ED55E1-DDAF-4550-9A2B-102AC47CD302}"/>
    <cellStyle name="AggGreen 3 2 2 28 2" xfId="36243" xr:uid="{FD117C2C-4418-47CC-B351-E8DB2330D7E6}"/>
    <cellStyle name="AggGreen 3 2 2 29" xfId="16033" xr:uid="{02D2590D-D0D5-46DE-B687-02551C4F3167}"/>
    <cellStyle name="AggGreen 3 2 2 29 2" xfId="36441" xr:uid="{F71F09FB-05FC-4932-8648-9338B081BECE}"/>
    <cellStyle name="AggGreen 3 2 2 3" xfId="1967" xr:uid="{00000000-0005-0000-0000-00006C040000}"/>
    <cellStyle name="AggGreen 3 2 2 3 2" xfId="24349" xr:uid="{32D5A7F9-1353-43DB-A957-D1CF842D7A2F}"/>
    <cellStyle name="AggGreen 3 2 2 30" xfId="16506" xr:uid="{6A087028-290E-44F8-B6D4-70E312B85B5D}"/>
    <cellStyle name="AggGreen 3 2 2 30 2" xfId="36912" xr:uid="{D2369699-3B75-437A-89E4-8B9D43675D72}"/>
    <cellStyle name="AggGreen 3 2 2 31" xfId="17250" xr:uid="{4EF82335-3784-4269-B84F-14DCF56DCC40}"/>
    <cellStyle name="AggGreen 3 2 2 31 2" xfId="37654" xr:uid="{9DA7585D-4C47-4A8B-A36E-F65143452CBC}"/>
    <cellStyle name="AggGreen 3 2 2 32" xfId="17460" xr:uid="{476345F8-E36D-4BB1-A302-DB4F8A7E1217}"/>
    <cellStyle name="AggGreen 3 2 2 32 2" xfId="37864" xr:uid="{2098E9A3-B6C6-44BA-BA06-B955D65C586F}"/>
    <cellStyle name="AggGreen 3 2 2 33" xfId="17999" xr:uid="{31ABF033-C626-4E36-9773-65577659A1FD}"/>
    <cellStyle name="AggGreen 3 2 2 33 2" xfId="38403" xr:uid="{E8786C9B-943D-47D6-815A-C632C0D1F696}"/>
    <cellStyle name="AggGreen 3 2 2 34" xfId="18378" xr:uid="{5EE8231F-AD27-49D3-997E-8712FBEC9FE5}"/>
    <cellStyle name="AggGreen 3 2 2 34 2" xfId="38782" xr:uid="{56E17D3C-B718-4DEB-BA4D-2BBC53782748}"/>
    <cellStyle name="AggGreen 3 2 2 35" xfId="19222" xr:uid="{E588CA25-F243-4D83-B1FD-876C6F76027A}"/>
    <cellStyle name="AggGreen 3 2 2 35 2" xfId="39624" xr:uid="{9CB6572F-EC29-4474-A484-75069CD57663}"/>
    <cellStyle name="AggGreen 3 2 2 36" xfId="18854" xr:uid="{8D65D370-AEF1-4BC6-A6AF-AB069207A4C4}"/>
    <cellStyle name="AggGreen 3 2 2 36 2" xfId="39256" xr:uid="{88AB626D-A0EB-49FE-BF25-65D5375C5330}"/>
    <cellStyle name="AggGreen 3 2 2 37" xfId="20060" xr:uid="{1A36BB6B-72B7-4C0A-BEC2-5E241CA1DF68}"/>
    <cellStyle name="AggGreen 3 2 2 37 2" xfId="40462" xr:uid="{F6AA72E0-F859-4061-A9D5-B0E33AE2FA53}"/>
    <cellStyle name="AggGreen 3 2 2 38" xfId="20482" xr:uid="{0FD08665-B24C-4BE7-963D-C704E3A2F04C}"/>
    <cellStyle name="AggGreen 3 2 2 38 2" xfId="40884" xr:uid="{C24272BE-AF0E-4F4F-B04D-A5F948D33104}"/>
    <cellStyle name="AggGreen 3 2 2 39" xfId="20232" xr:uid="{61414970-F3B6-4493-803D-19669024B6C3}"/>
    <cellStyle name="AggGreen 3 2 2 39 2" xfId="40634" xr:uid="{B2913D63-333E-4CB0-BA15-2528FA20DD01}"/>
    <cellStyle name="AggGreen 3 2 2 4" xfId="1706" xr:uid="{00000000-0005-0000-0000-00006D040000}"/>
    <cellStyle name="AggGreen 3 2 2 4 2" xfId="24090" xr:uid="{BC8C5DF3-503F-472D-AF74-702449476058}"/>
    <cellStyle name="AggGreen 3 2 2 40" xfId="21676" xr:uid="{FD88744B-024E-4CCF-96B2-3377EA6022B6}"/>
    <cellStyle name="AggGreen 3 2 2 40 2" xfId="42076" xr:uid="{C799BBAD-69CB-4A22-978E-3F3DF3158C10}"/>
    <cellStyle name="AggGreen 3 2 2 41" xfId="21910" xr:uid="{2CB38048-0374-464B-9384-B13EBB3FC27F}"/>
    <cellStyle name="AggGreen 3 2 2 41 2" xfId="42310" xr:uid="{31CB493D-AD73-492B-BBE2-E72A9F786218}"/>
    <cellStyle name="AggGreen 3 2 2 42" xfId="21323" xr:uid="{D98DB461-4141-48FD-8225-B3F7A094735C}"/>
    <cellStyle name="AggGreen 3 2 2 42 2" xfId="41723" xr:uid="{EEC1A233-97CD-46AC-8DB5-A32056AEE9AC}"/>
    <cellStyle name="AggGreen 3 2 2 43" xfId="22693" xr:uid="{E3FD0328-DBE0-4E4A-B33B-E6910C6F617E}"/>
    <cellStyle name="AggGreen 3 2 2 43 2" xfId="43093" xr:uid="{C374D940-83ED-4AD0-8CF8-14B22E67D1FF}"/>
    <cellStyle name="AggGreen 3 2 2 44" xfId="22982" xr:uid="{11F71938-68C7-4A01-B7D0-795D4B7BAE02}"/>
    <cellStyle name="AggGreen 3 2 2 44 2" xfId="43382" xr:uid="{0EED1450-BF30-4309-B645-2349641B5F48}"/>
    <cellStyle name="AggGreen 3 2 2 5" xfId="3090" xr:uid="{00000000-0005-0000-0000-00006E040000}"/>
    <cellStyle name="AggGreen 3 2 2 5 2" xfId="25456" xr:uid="{D194D0AD-E6D9-4AD9-B0FD-DBBBC61190F8}"/>
    <cellStyle name="AggGreen 3 2 2 6" xfId="2812" xr:uid="{00000000-0005-0000-0000-00006F040000}"/>
    <cellStyle name="AggGreen 3 2 2 6 2" xfId="25178" xr:uid="{4E390597-74BC-4CCF-B0F4-AAF42011E692}"/>
    <cellStyle name="AggGreen 3 2 2 7" xfId="3984" xr:uid="{00000000-0005-0000-0000-000070040000}"/>
    <cellStyle name="AggGreen 3 2 2 7 2" xfId="26347" xr:uid="{2F3D1D83-1337-4CD6-986A-2B71C9B77DE3}"/>
    <cellStyle name="AggGreen 3 2 2 8" xfId="3717" xr:uid="{00000000-0005-0000-0000-000071040000}"/>
    <cellStyle name="AggGreen 3 2 2 8 2" xfId="26080" xr:uid="{153F4724-98E3-43B1-B136-15EC4E1755D1}"/>
    <cellStyle name="AggGreen 3 2 2 9" xfId="4207" xr:uid="{00000000-0005-0000-0000-000072040000}"/>
    <cellStyle name="AggGreen 3 2 2 9 2" xfId="26566" xr:uid="{AF6D9FF9-B4C5-48DE-8F0E-E9D7A594D374}"/>
    <cellStyle name="AggGreen 3 2 20" xfId="9726" xr:uid="{2C2D9C30-DC8F-4F7F-A7E0-4F7019D688CD}"/>
    <cellStyle name="AggGreen 3 2 20 2" xfId="31798" xr:uid="{7F61C924-6670-4DE5-8533-FAD6CA439812}"/>
    <cellStyle name="AggGreen 3 2 21" xfId="10386" xr:uid="{43A8F919-CFF0-4B54-874C-9A2059E16465}"/>
    <cellStyle name="AggGreen 3 2 21 2" xfId="32183" xr:uid="{83A04733-76A2-4E9A-A214-918AC30CD1BD}"/>
    <cellStyle name="AggGreen 3 2 22" xfId="12314" xr:uid="{DAE1BE6C-9817-40F5-B877-5513EFC2A177}"/>
    <cellStyle name="AggGreen 3 2 22 2" xfId="32879" xr:uid="{B4E939FC-F5B1-4E29-8186-AEF22BC37A11}"/>
    <cellStyle name="AggGreen 3 2 23" xfId="12869" xr:uid="{061C8D07-DE3C-457E-8247-A04C42507FE9}"/>
    <cellStyle name="AggGreen 3 2 23 2" xfId="33434" xr:uid="{C746477A-F73E-4B27-A2EF-7118DFDE66BD}"/>
    <cellStyle name="AggGreen 3 2 24" xfId="12190" xr:uid="{AA2CB24A-6252-4BDD-B17A-D0EF8672801B}"/>
    <cellStyle name="AggGreen 3 2 24 2" xfId="32755" xr:uid="{BCD9CD9C-3783-4081-AB5A-6A49C2696EFA}"/>
    <cellStyle name="AggGreen 3 2 25" xfId="13882" xr:uid="{3CB03C15-663C-4F46-B9C5-EC95015D1E2A}"/>
    <cellStyle name="AggGreen 3 2 25 2" xfId="34446" xr:uid="{89057904-F592-409D-8683-49781C61A13D}"/>
    <cellStyle name="AggGreen 3 2 26" xfId="13850" xr:uid="{429163D0-6842-4EC1-9A35-3B148CD36E43}"/>
    <cellStyle name="AggGreen 3 2 26 2" xfId="34414" xr:uid="{8EE9F343-F7A1-473C-BA7D-CB6538B0FBAE}"/>
    <cellStyle name="AggGreen 3 2 27" xfId="14683" xr:uid="{5A82AE80-D86B-4E73-87B0-8BC08E616D6F}"/>
    <cellStyle name="AggGreen 3 2 27 2" xfId="35241" xr:uid="{3ABAAFDC-D1A8-4C58-815B-1022F7A5B31D}"/>
    <cellStyle name="AggGreen 3 2 28" xfId="15184" xr:uid="{C0F044D8-2C99-42B0-86A3-5C7A847B1C01}"/>
    <cellStyle name="AggGreen 3 2 28 2" xfId="35725" xr:uid="{EE221B81-F3EB-44C4-9974-B17BBAD81F31}"/>
    <cellStyle name="AggGreen 3 2 29" xfId="15810" xr:uid="{DE000CC7-53E0-45EF-9F6C-C9E3E6D32322}"/>
    <cellStyle name="AggGreen 3 2 29 2" xfId="36226" xr:uid="{0CFEC930-E4B8-48AA-83C5-6E6298755754}"/>
    <cellStyle name="AggGreen 3 2 3" xfId="1245" xr:uid="{00000000-0005-0000-0000-000073040000}"/>
    <cellStyle name="AggGreen 3 2 3 2" xfId="23682" xr:uid="{C53F1379-5D73-44E1-A427-E9977FAA5966}"/>
    <cellStyle name="AggGreen 3 2 30" xfId="15368" xr:uid="{DD3F9426-4F6E-417D-9263-4C55A15CE0D7}"/>
    <cellStyle name="AggGreen 3 2 30 2" xfId="35905" xr:uid="{C3B6538C-D621-4EBB-AC13-093B971B8BD6}"/>
    <cellStyle name="AggGreen 3 2 31" xfId="16300" xr:uid="{A53D7E1E-71A4-4AEA-B3AD-9390893AE63E}"/>
    <cellStyle name="AggGreen 3 2 31 2" xfId="36706" xr:uid="{AD0E33E9-8DD5-49C0-B8E2-6427084C4928}"/>
    <cellStyle name="AggGreen 3 2 32" xfId="17041" xr:uid="{53AAB774-98A8-48E2-9EFE-F2B5E04F7B16}"/>
    <cellStyle name="AggGreen 3 2 32 2" xfId="37445" xr:uid="{A754C346-0373-4884-9EB9-95F72F238062}"/>
    <cellStyle name="AggGreen 3 2 33" xfId="17639" xr:uid="{0DDF05D4-FB77-4470-B354-011B021EF86A}"/>
    <cellStyle name="AggGreen 3 2 33 2" xfId="38043" xr:uid="{7C17161A-83AC-4531-B76C-328C3868AD94}"/>
    <cellStyle name="AggGreen 3 2 34" xfId="17792" xr:uid="{39EEA6B0-D737-4753-A5D4-3407F5E26313}"/>
    <cellStyle name="AggGreen 3 2 34 2" xfId="38196" xr:uid="{95702D43-4A4B-497B-9C52-6D18488712CD}"/>
    <cellStyle name="AggGreen 3 2 35" xfId="18164" xr:uid="{6A4CDC27-D707-486A-BB8A-986132A08A59}"/>
    <cellStyle name="AggGreen 3 2 35 2" xfId="38568" xr:uid="{43E2C85A-8A48-4BF1-8EE4-CC1C290C7F02}"/>
    <cellStyle name="AggGreen 3 2 36" xfId="19007" xr:uid="{E9D4479A-743E-4015-95FF-FC95906818C8}"/>
    <cellStyle name="AggGreen 3 2 36 2" xfId="39409" xr:uid="{F55EBFA5-70F8-498A-8469-CE5D76E7B331}"/>
    <cellStyle name="AggGreen 3 2 37" xfId="19527" xr:uid="{388766AE-7BB6-4919-A90F-578BFF87C3F1}"/>
    <cellStyle name="AggGreen 3 2 37 2" xfId="39929" xr:uid="{422A0483-219F-4935-97FF-9BF8E83AF825}"/>
    <cellStyle name="AggGreen 3 2 38" xfId="19845" xr:uid="{6D4831F9-195A-435A-A19D-41CC335229E4}"/>
    <cellStyle name="AggGreen 3 2 38 2" xfId="40247" xr:uid="{91805283-1AD2-4DF8-B577-D37DD4B23E38}"/>
    <cellStyle name="AggGreen 3 2 39" xfId="20269" xr:uid="{39148BC0-1F68-45EC-8397-2F9A814C803C}"/>
    <cellStyle name="AggGreen 3 2 39 2" xfId="40671" xr:uid="{998274C5-21BD-44E7-B694-2C5AA389C754}"/>
    <cellStyle name="AggGreen 3 2 4" xfId="1754" xr:uid="{00000000-0005-0000-0000-000074040000}"/>
    <cellStyle name="AggGreen 3 2 4 2" xfId="24137" xr:uid="{9718B5ED-7521-446A-A469-641C4D6FBFF8}"/>
    <cellStyle name="AggGreen 3 2 40" xfId="20883" xr:uid="{50D9BDE4-EB2C-41AC-A015-1FF8E07C6C97}"/>
    <cellStyle name="AggGreen 3 2 40 2" xfId="41285" xr:uid="{ADB6420B-1171-4736-B18A-3E52A6109745}"/>
    <cellStyle name="AggGreen 3 2 41" xfId="21464" xr:uid="{7298181F-F324-43BB-A1CA-F7004A8CFDA6}"/>
    <cellStyle name="AggGreen 3 2 41 2" xfId="41864" xr:uid="{C277E751-49C6-42B6-A048-9FB65019F1A1}"/>
    <cellStyle name="AggGreen 3 2 42" xfId="22171" xr:uid="{47DC8E34-DC18-4E24-9065-F5DA1ED5C8A5}"/>
    <cellStyle name="AggGreen 3 2 42 2" xfId="42571" xr:uid="{AD034283-A046-448A-80AF-40A0EA5B2263}"/>
    <cellStyle name="AggGreen 3 2 43" xfId="21249" xr:uid="{E36D3310-65DE-42B7-9CD5-5FA9E48FB5D5}"/>
    <cellStyle name="AggGreen 3 2 43 2" xfId="41649" xr:uid="{CFE85503-6D22-4F92-8006-5EA06FFAA1D3}"/>
    <cellStyle name="AggGreen 3 2 44" xfId="22909" xr:uid="{1AFD7CD7-3E71-4C56-81F4-E5EFDDD429BE}"/>
    <cellStyle name="AggGreen 3 2 44 2" xfId="43309" xr:uid="{2CD599A3-EC00-49CB-BE59-B6AD9EA7CF02}"/>
    <cellStyle name="AggGreen 3 2 45" xfId="23181" xr:uid="{AFDE2EDA-2222-45E5-BCF9-8F73E0DE3A5A}"/>
    <cellStyle name="AggGreen 3 2 45 2" xfId="43581" xr:uid="{D7C8ED12-E192-4780-BDA7-B04952F8B554}"/>
    <cellStyle name="AggGreen 3 2 5" xfId="2223" xr:uid="{00000000-0005-0000-0000-000075040000}"/>
    <cellStyle name="AggGreen 3 2 5 2" xfId="24599" xr:uid="{4EDADA1F-0005-4591-8379-EECF50B85434}"/>
    <cellStyle name="AggGreen 3 2 6" xfId="2875" xr:uid="{00000000-0005-0000-0000-000076040000}"/>
    <cellStyle name="AggGreen 3 2 6 2" xfId="25241" xr:uid="{434F90E4-AE15-418B-937E-AD2546E98D45}"/>
    <cellStyle name="AggGreen 3 2 7" xfId="3468" xr:uid="{00000000-0005-0000-0000-000077040000}"/>
    <cellStyle name="AggGreen 3 2 7 2" xfId="25833" xr:uid="{4C91282B-A5B9-489E-8FB4-EA811FB29052}"/>
    <cellStyle name="AggGreen 3 2 8" xfId="3773" xr:uid="{00000000-0005-0000-0000-000078040000}"/>
    <cellStyle name="AggGreen 3 2 8 2" xfId="26136" xr:uid="{E3FB8966-7BD9-4205-A36C-900AA3E32870}"/>
    <cellStyle name="AggGreen 3 2 9" xfId="4295" xr:uid="{00000000-0005-0000-0000-000079040000}"/>
    <cellStyle name="AggGreen 3 2 9 2" xfId="26652" xr:uid="{31D0BE94-9DFE-4A9B-AF5A-D294A371A419}"/>
    <cellStyle name="AggGreen 3 3" xfId="741" xr:uid="{00000000-0005-0000-0000-00007A040000}"/>
    <cellStyle name="AggGreen 3 3 10" xfId="5188" xr:uid="{00000000-0005-0000-0000-00007B040000}"/>
    <cellStyle name="AggGreen 3 3 10 2" xfId="27541" xr:uid="{BB73462D-ACB1-4A37-BA5D-F8357BEA9A28}"/>
    <cellStyle name="AggGreen 3 3 11" xfId="5437" xr:uid="{00000000-0005-0000-0000-00007C040000}"/>
    <cellStyle name="AggGreen 3 3 11 2" xfId="27790" xr:uid="{53888A05-8E18-4F7C-8A8E-43AF84B63E57}"/>
    <cellStyle name="AggGreen 3 3 12" xfId="6034" xr:uid="{00000000-0005-0000-0000-00007D040000}"/>
    <cellStyle name="AggGreen 3 3 12 2" xfId="28331" xr:uid="{40637A28-DD6E-451D-966C-C0308DB5DD6B}"/>
    <cellStyle name="AggGreen 3 3 13" xfId="6834" xr:uid="{00000000-0005-0000-0000-00007E040000}"/>
    <cellStyle name="AggGreen 3 3 13 2" xfId="29131" xr:uid="{AA57EACC-B81C-456F-A32A-E65F66E3F653}"/>
    <cellStyle name="AggGreen 3 3 14" xfId="7004" xr:uid="{00000000-0005-0000-0000-00007F040000}"/>
    <cellStyle name="AggGreen 3 3 14 2" xfId="29301" xr:uid="{5DA72732-0CA0-477C-AF2B-B74B85D42689}"/>
    <cellStyle name="AggGreen 3 3 15" xfId="7461" xr:uid="{00000000-0005-0000-0000-000080040000}"/>
    <cellStyle name="AggGreen 3 3 15 2" xfId="29756" xr:uid="{E7C4DF35-47ED-44DA-86D5-E39A3F9B178A}"/>
    <cellStyle name="AggGreen 3 3 16" xfId="7947" xr:uid="{C3AA2AC8-4BEB-4F51-A7D7-2CED08CF54AE}"/>
    <cellStyle name="AggGreen 3 3 16 2" xfId="30233" xr:uid="{8EF72526-87D6-4D25-AFC7-CB19D5E051DA}"/>
    <cellStyle name="AggGreen 3 3 17" xfId="8436" xr:uid="{D2E5D174-8F35-4DE0-91A0-4AEDF41F6BEF}"/>
    <cellStyle name="AggGreen 3 3 17 2" xfId="30705" xr:uid="{6754C550-1A91-4886-9B9C-08651F68123F}"/>
    <cellStyle name="AggGreen 3 3 18" xfId="9326" xr:uid="{C9B54CDA-08D7-4412-9FBA-06988AC385B2}"/>
    <cellStyle name="AggGreen 3 3 18 2" xfId="31465" xr:uid="{1C2B642E-DAEB-45CF-B8E5-A79839A38AE9}"/>
    <cellStyle name="AggGreen 3 3 19" xfId="9522" xr:uid="{A3B90241-03CB-494A-AB74-8A543CDA09A0}"/>
    <cellStyle name="AggGreen 3 3 19 2" xfId="31656" xr:uid="{F6A2F869-290A-41C5-B732-734461B3BA35}"/>
    <cellStyle name="AggGreen 3 3 2" xfId="1231" xr:uid="{00000000-0005-0000-0000-000081040000}"/>
    <cellStyle name="AggGreen 3 3 2 2" xfId="23668" xr:uid="{915F4160-9D8E-4F9F-95CF-E5C2277E47A2}"/>
    <cellStyle name="AggGreen 3 3 20" xfId="10103" xr:uid="{04BE9BBF-93A2-4DCB-90EF-9A57BC803830}"/>
    <cellStyle name="AggGreen 3 3 20 2" xfId="32048" xr:uid="{51908E86-6901-4C2E-9E1A-512B79B5E67A}"/>
    <cellStyle name="AggGreen 3 3 21" xfId="12494" xr:uid="{6748F32F-D13E-44AE-A193-FDCBD537B1C1}"/>
    <cellStyle name="AggGreen 3 3 21 2" xfId="33059" xr:uid="{A1A3C849-3F58-4246-8A68-3AE75E390796}"/>
    <cellStyle name="AggGreen 3 3 22" xfId="13070" xr:uid="{5D11C63E-2996-4F8C-B83C-F71B581E46EC}"/>
    <cellStyle name="AggGreen 3 3 22 2" xfId="33635" xr:uid="{9F2DF995-F344-4DEB-BE91-4D1A643219C1}"/>
    <cellStyle name="AggGreen 3 3 23" xfId="13614" xr:uid="{560A36DF-C6AE-4BBA-AEBD-F078CC854E6A}"/>
    <cellStyle name="AggGreen 3 3 23 2" xfId="34178" xr:uid="{3E395D52-44BE-4D46-AEC3-A45230F85570}"/>
    <cellStyle name="AggGreen 3 3 24" xfId="13287" xr:uid="{CD5E629A-5892-41FB-8B1C-D2740F34838B}"/>
    <cellStyle name="AggGreen 3 3 24 2" xfId="33851" xr:uid="{E25C91F1-6D76-4AD5-9552-E061DB297287}"/>
    <cellStyle name="AggGreen 3 3 25" xfId="14007" xr:uid="{AC7C96FB-B2D1-4084-89CA-1B317112156D}"/>
    <cellStyle name="AggGreen 3 3 25 2" xfId="34571" xr:uid="{016525F9-BD1F-4246-97E7-2760D294017E}"/>
    <cellStyle name="AggGreen 3 3 26" xfId="14784" xr:uid="{436A6DD8-243E-4256-A9EC-98ECC095CEA2}"/>
    <cellStyle name="AggGreen 3 3 26 2" xfId="35339" xr:uid="{0AC0DAF7-069F-4C94-B318-E364CF6C6DA1}"/>
    <cellStyle name="AggGreen 3 3 27" xfId="15263" xr:uid="{A7194F31-CEDB-4F69-B9A4-8306C6B211A4}"/>
    <cellStyle name="AggGreen 3 3 27 2" xfId="35800" xr:uid="{E8A36ED1-450A-4553-BFA5-0FCAA668054E}"/>
    <cellStyle name="AggGreen 3 3 28" xfId="15230" xr:uid="{AF64660E-72FA-4093-8472-DB2C0209DC84}"/>
    <cellStyle name="AggGreen 3 3 28 2" xfId="35770" xr:uid="{40AFC691-5426-418D-B2C3-AB3302B0F75C}"/>
    <cellStyle name="AggGreen 3 3 29" xfId="15998" xr:uid="{EF654C2E-D96F-4B0A-8E0F-D3C6E134B517}"/>
    <cellStyle name="AggGreen 3 3 29 2" xfId="36406" xr:uid="{F8B8EE68-3B33-4FCE-BB5D-7201740F1509}"/>
    <cellStyle name="AggGreen 3 3 3" xfId="1932" xr:uid="{00000000-0005-0000-0000-000082040000}"/>
    <cellStyle name="AggGreen 3 3 3 2" xfId="24314" xr:uid="{97E04A9B-B452-4072-9165-35544F02AD40}"/>
    <cellStyle name="AggGreen 3 3 30" xfId="16471" xr:uid="{5189FEFD-7D46-4F1A-87A4-B457FC233F1D}"/>
    <cellStyle name="AggGreen 3 3 30 2" xfId="36877" xr:uid="{166299BC-E3A5-4488-AB4D-8962921A88DB}"/>
    <cellStyle name="AggGreen 3 3 31" xfId="17215" xr:uid="{FF21A00E-2ED2-4745-8F35-146D4D6D67EA}"/>
    <cellStyle name="AggGreen 3 3 31 2" xfId="37619" xr:uid="{38EB7454-2285-4A8B-BAD2-ECCABA2AA9F4}"/>
    <cellStyle name="AggGreen 3 3 32" xfId="16765" xr:uid="{AFBD38F8-E78A-4DD6-941B-940376A18FC5}"/>
    <cellStyle name="AggGreen 3 3 32 2" xfId="37169" xr:uid="{CDB7D60F-B5C0-4FCE-B23E-AAAE66DE4200}"/>
    <cellStyle name="AggGreen 3 3 33" xfId="17964" xr:uid="{E45E04E4-D8E3-41D6-963D-BBBDB8DBD50A}"/>
    <cellStyle name="AggGreen 3 3 33 2" xfId="38368" xr:uid="{DAA23C3C-9E31-40AD-9260-5C5E2633EE74}"/>
    <cellStyle name="AggGreen 3 3 34" xfId="18343" xr:uid="{66A3010C-C6FF-4399-9A2D-695D385F9950}"/>
    <cellStyle name="AggGreen 3 3 34 2" xfId="38747" xr:uid="{8C8794CA-EF44-47A7-A853-72AC944DD8BB}"/>
    <cellStyle name="AggGreen 3 3 35" xfId="19187" xr:uid="{83E77846-0B86-45EB-AD1E-E0448327A0DA}"/>
    <cellStyle name="AggGreen 3 3 35 2" xfId="39589" xr:uid="{5024CFE9-054D-4D3C-A157-5E679DBFA1B8}"/>
    <cellStyle name="AggGreen 3 3 36" xfId="19682" xr:uid="{3EEDA330-D126-4C87-8285-3049DD669822}"/>
    <cellStyle name="AggGreen 3 3 36 2" xfId="40084" xr:uid="{104E7AEF-7EA4-405C-9244-05044F6C203F}"/>
    <cellStyle name="AggGreen 3 3 37" xfId="20025" xr:uid="{FDE96CDA-853B-42C6-BE8B-A656464DC9F6}"/>
    <cellStyle name="AggGreen 3 3 37 2" xfId="40427" xr:uid="{0CE2F41F-BB82-47EC-801A-A02A64555429}"/>
    <cellStyle name="AggGreen 3 3 38" xfId="20447" xr:uid="{AE9B58BD-EF49-446F-AA10-E06F0E373133}"/>
    <cellStyle name="AggGreen 3 3 38 2" xfId="40849" xr:uid="{8292F292-754C-4E73-B453-56FB9660EA5B}"/>
    <cellStyle name="AggGreen 3 3 39" xfId="20770" xr:uid="{7637E1A5-6540-4D7E-994F-9A5A689B3637}"/>
    <cellStyle name="AggGreen 3 3 39 2" xfId="41172" xr:uid="{A8806AFD-3F2C-4AB0-8C02-C550436F632E}"/>
    <cellStyle name="AggGreen 3 3 4" xfId="2207" xr:uid="{00000000-0005-0000-0000-000083040000}"/>
    <cellStyle name="AggGreen 3 3 4 2" xfId="24585" xr:uid="{B8B5DCFA-401D-4A76-875D-DFD65ADF5D2A}"/>
    <cellStyle name="AggGreen 3 3 40" xfId="21641" xr:uid="{E06801A2-3E17-46F2-9EDC-A548BC1AC5D2}"/>
    <cellStyle name="AggGreen 3 3 40 2" xfId="42041" xr:uid="{EF4981B3-3986-415A-BF15-CFD43ADDAD55}"/>
    <cellStyle name="AggGreen 3 3 41" xfId="21101" xr:uid="{81B320F4-02BC-404E-AC66-A24C0BEC6C7F}"/>
    <cellStyle name="AggGreen 3 3 41 2" xfId="41501" xr:uid="{2CE3CCAB-2251-4505-BA1F-907F08BD80EF}"/>
    <cellStyle name="AggGreen 3 3 42" xfId="22235" xr:uid="{32477A7F-290F-43E1-A17B-2E10775D2091}"/>
    <cellStyle name="AggGreen 3 3 42 2" xfId="42635" xr:uid="{79BB2182-79B4-4214-B41B-F0E2D14C3938}"/>
    <cellStyle name="AggGreen 3 3 43" xfId="22887" xr:uid="{35A1B450-DB0D-428E-8FC2-C52727C149A5}"/>
    <cellStyle name="AggGreen 3 3 43 2" xfId="43287" xr:uid="{98046BCD-65C9-428B-9AFC-413C5BBECB9A}"/>
    <cellStyle name="AggGreen 3 3 44" xfId="23166" xr:uid="{3FACD687-035D-44C4-90C3-E2C571F351F7}"/>
    <cellStyle name="AggGreen 3 3 44 2" xfId="43566" xr:uid="{C1F9D035-62B5-4D56-A0E9-E39AE8114874}"/>
    <cellStyle name="AggGreen 3 3 5" xfId="3055" xr:uid="{00000000-0005-0000-0000-000084040000}"/>
    <cellStyle name="AggGreen 3 3 5 2" xfId="25421" xr:uid="{CEB5F2CB-34D2-4757-A602-3EFD4BE09989}"/>
    <cellStyle name="AggGreen 3 3 6" xfId="3443" xr:uid="{00000000-0005-0000-0000-000085040000}"/>
    <cellStyle name="AggGreen 3 3 6 2" xfId="25808" xr:uid="{04F5BCA2-F43F-4569-B4F2-DBECC864FC73}"/>
    <cellStyle name="AggGreen 3 3 7" xfId="3949" xr:uid="{00000000-0005-0000-0000-000086040000}"/>
    <cellStyle name="AggGreen 3 3 7 2" xfId="26312" xr:uid="{E1B07E3C-0F1B-4FE0-8050-3FDBF343CF46}"/>
    <cellStyle name="AggGreen 3 3 8" xfId="4272" xr:uid="{00000000-0005-0000-0000-000087040000}"/>
    <cellStyle name="AggGreen 3 3 8 2" xfId="26629" xr:uid="{6CB766A9-B509-4880-9384-8A074B949CD5}"/>
    <cellStyle name="AggGreen 3 3 9" xfId="4746" xr:uid="{00000000-0005-0000-0000-000088040000}"/>
    <cellStyle name="AggGreen 3 3 9 2" xfId="27099" xr:uid="{6C93CEEE-1024-4741-B80A-9F4B3D3E3B8E}"/>
    <cellStyle name="AggGreen 3 4" xfId="5974" xr:uid="{00000000-0005-0000-0000-000089040000}"/>
    <cellStyle name="AggGreen 4" xfId="292" xr:uid="{00000000-0005-0000-0000-00008A040000}"/>
    <cellStyle name="AggGreen 4 10" xfId="3663" xr:uid="{00000000-0005-0000-0000-00008B040000}"/>
    <cellStyle name="AggGreen 4 10 2" xfId="26026" xr:uid="{7721DB53-756F-4E98-A9B3-4ECF040ABEC0}"/>
    <cellStyle name="AggGreen 4 11" xfId="4137" xr:uid="{00000000-0005-0000-0000-00008C040000}"/>
    <cellStyle name="AggGreen 4 11 2" xfId="26500" xr:uid="{AAB66E52-86C4-45F4-942B-781CC17BC5B9}"/>
    <cellStyle name="AggGreen 4 12" xfId="4588" xr:uid="{00000000-0005-0000-0000-00008D040000}"/>
    <cellStyle name="AggGreen 4 12 2" xfId="26941" xr:uid="{2384701B-DEB3-459E-9BF7-67B969BB7506}"/>
    <cellStyle name="AggGreen 4 13" xfId="4754" xr:uid="{00000000-0005-0000-0000-00008E040000}"/>
    <cellStyle name="AggGreen 4 13 2" xfId="27107" xr:uid="{ECE165DA-FB46-4F43-B72E-E1433CF9D0C8}"/>
    <cellStyle name="AggGreen 4 14" xfId="5371" xr:uid="{00000000-0005-0000-0000-00008F040000}"/>
    <cellStyle name="AggGreen 4 14 2" xfId="27724" xr:uid="{4A119A24-40E7-44C5-AE35-3A85DADDB5A6}"/>
    <cellStyle name="AggGreen 4 15" xfId="5801" xr:uid="{00000000-0005-0000-0000-000090040000}"/>
    <cellStyle name="AggGreen 4 15 2" xfId="28115" xr:uid="{5B6FCAF8-5FA0-4B19-8B14-6C03EB3D149A}"/>
    <cellStyle name="AggGreen 4 16" xfId="6840" xr:uid="{00000000-0005-0000-0000-000091040000}"/>
    <cellStyle name="AggGreen 4 16 2" xfId="29137" xr:uid="{00A62E6A-2168-4A94-9B82-823CA8DAFC9B}"/>
    <cellStyle name="AggGreen 4 17" xfId="6934" xr:uid="{00000000-0005-0000-0000-000092040000}"/>
    <cellStyle name="AggGreen 4 17 2" xfId="29231" xr:uid="{3540E516-C5E9-46D8-89BC-F1E0E96E18CC}"/>
    <cellStyle name="AggGreen 4 18" xfId="7237" xr:uid="{00000000-0005-0000-0000-000093040000}"/>
    <cellStyle name="AggGreen 4 18 2" xfId="29532" xr:uid="{AB2F399A-86F7-4E84-831C-28942F93EF52}"/>
    <cellStyle name="AggGreen 4 19" xfId="7700" xr:uid="{BF2E9526-C821-4F13-97AC-ED5359136E83}"/>
    <cellStyle name="AggGreen 4 19 2" xfId="29986" xr:uid="{0380149C-2F15-4D03-B53C-4F5A349DE9FE}"/>
    <cellStyle name="AggGreen 4 2" xfId="631" xr:uid="{00000000-0005-0000-0000-000094040000}"/>
    <cellStyle name="AggGreen 4 2 10" xfId="4653" xr:uid="{00000000-0005-0000-0000-000095040000}"/>
    <cellStyle name="AggGreen 4 2 10 2" xfId="27006" xr:uid="{4F8311EE-E2BE-4A05-B1E2-692798E32EAA}"/>
    <cellStyle name="AggGreen 4 2 11" xfId="5082" xr:uid="{00000000-0005-0000-0000-000096040000}"/>
    <cellStyle name="AggGreen 4 2 11 2" xfId="27435" xr:uid="{9AB8E863-8B15-48A1-AFDD-109FF4C54A64}"/>
    <cellStyle name="AggGreen 4 2 12" xfId="4629" xr:uid="{00000000-0005-0000-0000-000097040000}"/>
    <cellStyle name="AggGreen 4 2 12 2" xfId="26982" xr:uid="{DF8C9C69-8554-42C9-8DD5-B0F7FB286ABE}"/>
    <cellStyle name="AggGreen 4 2 13" xfId="5638" xr:uid="{00000000-0005-0000-0000-000098040000}"/>
    <cellStyle name="AggGreen 4 2 13 2" xfId="27972" xr:uid="{8466704F-F8DA-4D60-97EC-1932A5B1FCCC}"/>
    <cellStyle name="AggGreen 4 2 14" xfId="6798" xr:uid="{00000000-0005-0000-0000-000099040000}"/>
    <cellStyle name="AggGreen 4 2 14 2" xfId="29095" xr:uid="{470FE47A-CD69-45EE-ACB9-9C866C865F37}"/>
    <cellStyle name="AggGreen 4 2 15" xfId="6779" xr:uid="{00000000-0005-0000-0000-00009A040000}"/>
    <cellStyle name="AggGreen 4 2 15 2" xfId="29076" xr:uid="{9E1E4EEB-55E5-42B3-81E3-C88C2B3389F6}"/>
    <cellStyle name="AggGreen 4 2 16" xfId="7360" xr:uid="{00000000-0005-0000-0000-00009B040000}"/>
    <cellStyle name="AggGreen 4 2 16 2" xfId="29655" xr:uid="{223D3989-AD9D-4BCD-A63B-A5712F5CC619}"/>
    <cellStyle name="AggGreen 4 2 17" xfId="7846" xr:uid="{68CE9FF5-D2AB-474E-9FF2-E7A7631927D7}"/>
    <cellStyle name="AggGreen 4 2 17 2" xfId="30132" xr:uid="{FE008470-5386-43DE-B98F-459239B33B78}"/>
    <cellStyle name="AggGreen 4 2 18" xfId="8331" xr:uid="{06712682-2B98-43AB-B038-10612DD05967}"/>
    <cellStyle name="AggGreen 4 2 18 2" xfId="30600" xr:uid="{8E4D8A68-D86F-4071-8978-B3E72F8ED7EE}"/>
    <cellStyle name="AggGreen 4 2 19" xfId="9216" xr:uid="{DD7DC711-1A12-45D8-AAB6-A1A3CC562B4D}"/>
    <cellStyle name="AggGreen 4 2 19 2" xfId="31357" xr:uid="{93CABA0B-4540-4FE8-8180-1C0854262EE5}"/>
    <cellStyle name="AggGreen 4 2 2" xfId="846" xr:uid="{00000000-0005-0000-0000-00009C040000}"/>
    <cellStyle name="AggGreen 4 2 2 10" xfId="5293" xr:uid="{00000000-0005-0000-0000-00009D040000}"/>
    <cellStyle name="AggGreen 4 2 2 10 2" xfId="27646" xr:uid="{A58FBD17-5CE8-41B5-A539-9E9980F9AE70}"/>
    <cellStyle name="AggGreen 4 2 2 11" xfId="4795" xr:uid="{00000000-0005-0000-0000-00009E040000}"/>
    <cellStyle name="AggGreen 4 2 2 11 2" xfId="27148" xr:uid="{2BEBE681-0A62-4F0B-B4E6-EDC05DAE945A}"/>
    <cellStyle name="AggGreen 4 2 2 12" xfId="6316" xr:uid="{00000000-0005-0000-0000-00009F040000}"/>
    <cellStyle name="AggGreen 4 2 2 12 2" xfId="28613" xr:uid="{766E9BF9-D3AE-4BC1-B438-3BD9DD50B5D2}"/>
    <cellStyle name="AggGreen 4 2 2 13" xfId="6569" xr:uid="{00000000-0005-0000-0000-0000A0040000}"/>
    <cellStyle name="AggGreen 4 2 2 13 2" xfId="28866" xr:uid="{1F7051C2-0BB8-4FA7-9F7F-F0703D7F05CC}"/>
    <cellStyle name="AggGreen 4 2 2 14" xfId="5910" xr:uid="{00000000-0005-0000-0000-0000A1040000}"/>
    <cellStyle name="AggGreen 4 2 2 14 2" xfId="28224" xr:uid="{E6E9F99C-5043-4574-AA14-F6F150E6D0E9}"/>
    <cellStyle name="AggGreen 4 2 2 15" xfId="7566" xr:uid="{00000000-0005-0000-0000-0000A2040000}"/>
    <cellStyle name="AggGreen 4 2 2 15 2" xfId="29861" xr:uid="{FCA088C9-0810-410F-B6FA-A3869873DA0B}"/>
    <cellStyle name="AggGreen 4 2 2 16" xfId="8052" xr:uid="{37EB3E1A-233C-4955-B419-2F7DD501FE12}"/>
    <cellStyle name="AggGreen 4 2 2 16 2" xfId="30338" xr:uid="{1C2E6747-04B7-4437-AAE5-73C6853DF4D1}"/>
    <cellStyle name="AggGreen 4 2 2 17" xfId="8541" xr:uid="{C28F1FB3-EE58-4BE7-8638-791E63B91DEA}"/>
    <cellStyle name="AggGreen 4 2 2 17 2" xfId="30810" xr:uid="{9D4929E3-6C2D-4B4B-9676-4C5DBBE58CE8}"/>
    <cellStyle name="AggGreen 4 2 2 18" xfId="9431" xr:uid="{4D342478-C00F-46BE-A051-631065CB4D18}"/>
    <cellStyle name="AggGreen 4 2 2 18 2" xfId="31570" xr:uid="{C1B043EF-894D-4D9C-B388-83B71B61481F}"/>
    <cellStyle name="AggGreen 4 2 2 19" xfId="8876" xr:uid="{1DC86E5A-F545-4F0F-9816-B9EDF7B1A0C7}"/>
    <cellStyle name="AggGreen 4 2 2 19 2" xfId="31061" xr:uid="{A5132B1E-776B-4DC9-99A8-20B988A169F0}"/>
    <cellStyle name="AggGreen 4 2 2 2" xfId="1040" xr:uid="{00000000-0005-0000-0000-0000A3040000}"/>
    <cellStyle name="AggGreen 4 2 2 2 2" xfId="23477" xr:uid="{EC1BDB9C-50F8-48BE-820B-158F764DFAC1}"/>
    <cellStyle name="AggGreen 4 2 2 20" xfId="8779" xr:uid="{2DCC3827-30C4-4E61-A6A2-F6A2D3615BE1}"/>
    <cellStyle name="AggGreen 4 2 2 20 2" xfId="31004" xr:uid="{8D727ECC-47DC-4A32-A453-0E382A4BFB7B}"/>
    <cellStyle name="AggGreen 4 2 2 21" xfId="12599" xr:uid="{DAE7853C-CE27-4BEF-8F80-A0181B37077D}"/>
    <cellStyle name="AggGreen 4 2 2 21 2" xfId="33164" xr:uid="{00F3D69B-E2E6-481F-B625-6D77DF3CC661}"/>
    <cellStyle name="AggGreen 4 2 2 22" xfId="12748" xr:uid="{B77184CE-7C58-48B1-85CB-EF44591C9056}"/>
    <cellStyle name="AggGreen 4 2 2 22 2" xfId="33313" xr:uid="{1AA03501-78D0-4B18-B41D-25D9CF026C5E}"/>
    <cellStyle name="AggGreen 4 2 2 23" xfId="11993" xr:uid="{CA9B3B2C-A07E-42BF-ACFA-400AE5D28830}"/>
    <cellStyle name="AggGreen 4 2 2 23 2" xfId="32558" xr:uid="{AB037601-DF18-4291-9D41-48710598CB7D}"/>
    <cellStyle name="AggGreen 4 2 2 24" xfId="12914" xr:uid="{39B676DB-8380-49A6-B561-BF13CD937ADF}"/>
    <cellStyle name="AggGreen 4 2 2 24 2" xfId="33479" xr:uid="{B9A9C0EA-28A7-4856-BF84-866E06CF7A95}"/>
    <cellStyle name="AggGreen 4 2 2 25" xfId="13771" xr:uid="{267083C7-42C7-44F3-A7C2-07261B30D777}"/>
    <cellStyle name="AggGreen 4 2 2 25 2" xfId="34335" xr:uid="{D1FD5E70-9E1D-414E-B4ED-3419E8F62EAE}"/>
    <cellStyle name="AggGreen 4 2 2 26" xfId="14849" xr:uid="{59420292-BFAD-4B05-9A89-514D5A94E68B}"/>
    <cellStyle name="AggGreen 4 2 2 26 2" xfId="35402" xr:uid="{0A92665E-ED9A-4710-A87B-2C9924788E9C}"/>
    <cellStyle name="AggGreen 4 2 2 27" xfId="15025" xr:uid="{31F68A6A-E80B-4782-9C1A-5A271490AB27}"/>
    <cellStyle name="AggGreen 4 2 2 27 2" xfId="35577" xr:uid="{D8D40F99-8C21-428C-ACBA-B6FD53B6A9C9}"/>
    <cellStyle name="AggGreen 4 2 2 28" xfId="15836" xr:uid="{A4529E16-882A-4064-BC3E-28F1A27099E6}"/>
    <cellStyle name="AggGreen 4 2 2 28 2" xfId="36244" xr:uid="{24679EC5-4B4E-40D1-A8A6-7A6C1A4EBB94}"/>
    <cellStyle name="AggGreen 4 2 2 29" xfId="16103" xr:uid="{864558F8-59C1-4ED9-9AB1-0D910AE15491}"/>
    <cellStyle name="AggGreen 4 2 2 29 2" xfId="36511" xr:uid="{AC7F953D-320D-47A7-A9A7-728A1DC0490D}"/>
    <cellStyle name="AggGreen 4 2 2 3" xfId="2037" xr:uid="{00000000-0005-0000-0000-0000A4040000}"/>
    <cellStyle name="AggGreen 4 2 2 3 2" xfId="24419" xr:uid="{78B33E04-96D4-441E-9F3E-1D41D21BB1FE}"/>
    <cellStyle name="AggGreen 4 2 2 30" xfId="16576" xr:uid="{2FAE2629-DB26-4A5A-AD37-ED26FE0365B2}"/>
    <cellStyle name="AggGreen 4 2 2 30 2" xfId="36982" xr:uid="{C9FB6CE9-5EB3-46BE-84C8-BF1DC9A84F99}"/>
    <cellStyle name="AggGreen 4 2 2 31" xfId="17320" xr:uid="{A1963055-3C04-4FA0-B790-C9C1E1221047}"/>
    <cellStyle name="AggGreen 4 2 2 31 2" xfId="37724" xr:uid="{3D73F37F-99ED-4AE7-A00E-C7A1E715C7AE}"/>
    <cellStyle name="AggGreen 4 2 2 32" xfId="17487" xr:uid="{D39D1FDE-59D7-4186-9708-BC5676DAE731}"/>
    <cellStyle name="AggGreen 4 2 2 32 2" xfId="37891" xr:uid="{AF0B7207-5BF6-484B-AE0F-DE47A27A3860}"/>
    <cellStyle name="AggGreen 4 2 2 33" xfId="18069" xr:uid="{581DEB8A-8EE0-494F-94E8-D67FEFD86D31}"/>
    <cellStyle name="AggGreen 4 2 2 33 2" xfId="38473" xr:uid="{1BA9298B-665B-469D-9CF6-FD08585967DB}"/>
    <cellStyle name="AggGreen 4 2 2 34" xfId="18448" xr:uid="{2AFE68AE-C665-404E-A97F-28D81EF327EC}"/>
    <cellStyle name="AggGreen 4 2 2 34 2" xfId="38852" xr:uid="{1F23B12D-0EF5-4DAF-A702-26B7B5DFD409}"/>
    <cellStyle name="AggGreen 4 2 2 35" xfId="19292" xr:uid="{284EF9BD-586A-4EB9-B12A-A6578B2E37D7}"/>
    <cellStyle name="AggGreen 4 2 2 35 2" xfId="39694" xr:uid="{E6C52249-8657-4260-95B6-32CFE517C384}"/>
    <cellStyle name="AggGreen 4 2 2 36" xfId="19433" xr:uid="{84E12044-5E24-43C9-A695-A5F1BE1480E2}"/>
    <cellStyle name="AggGreen 4 2 2 36 2" xfId="39835" xr:uid="{459C9CF1-C308-4753-AFD8-D1F17C2C93C7}"/>
    <cellStyle name="AggGreen 4 2 2 37" xfId="20130" xr:uid="{C10F545D-E034-4E67-B299-3E209825BC34}"/>
    <cellStyle name="AggGreen 4 2 2 37 2" xfId="40532" xr:uid="{1203FA88-17CC-437D-9D30-715165E127B2}"/>
    <cellStyle name="AggGreen 4 2 2 38" xfId="20552" xr:uid="{DBAB0C23-D222-4254-878E-C78601B54B93}"/>
    <cellStyle name="AggGreen 4 2 2 38 2" xfId="40954" xr:uid="{4F25751E-7A53-4C82-9169-B0F4F6C75CA6}"/>
    <cellStyle name="AggGreen 4 2 2 39" xfId="19591" xr:uid="{19CF98D3-42D0-4081-9616-68469659A075}"/>
    <cellStyle name="AggGreen 4 2 2 39 2" xfId="39993" xr:uid="{3E34C045-211F-4E3E-8727-E8025EBC496A}"/>
    <cellStyle name="AggGreen 4 2 2 4" xfId="1576" xr:uid="{00000000-0005-0000-0000-0000A5040000}"/>
    <cellStyle name="AggGreen 4 2 2 4 2" xfId="23961" xr:uid="{7C5C7B8C-2F6D-4FC5-89A4-E293A5816793}"/>
    <cellStyle name="AggGreen 4 2 2 40" xfId="21746" xr:uid="{ED72CA0D-F375-41D5-B882-EF2995FA7428}"/>
    <cellStyle name="AggGreen 4 2 2 40 2" xfId="42146" xr:uid="{556427F9-20DC-4796-B200-A24D7E793BA0}"/>
    <cellStyle name="AggGreen 4 2 2 41" xfId="21951" xr:uid="{E7C9C0E3-AAF6-43F2-9D5C-5308019BAB94}"/>
    <cellStyle name="AggGreen 4 2 2 41 2" xfId="42351" xr:uid="{E97EB47D-1FFE-4869-8F8C-27C5B6462D01}"/>
    <cellStyle name="AggGreen 4 2 2 42" xfId="22399" xr:uid="{F1B5EE70-6B66-400F-879E-01C5ABD04D8F}"/>
    <cellStyle name="AggGreen 4 2 2 42 2" xfId="42799" xr:uid="{03006897-A053-4584-A682-592AC0E4B4AC}"/>
    <cellStyle name="AggGreen 4 2 2 43" xfId="22247" xr:uid="{DBE47D60-55B5-48A4-96FB-D44BBA024B7F}"/>
    <cellStyle name="AggGreen 4 2 2 43 2" xfId="42647" xr:uid="{7DD98A87-DB01-44E5-ABDE-256D2AC084C1}"/>
    <cellStyle name="AggGreen 4 2 2 44" xfId="23008" xr:uid="{BC4CBED8-FB61-4A9B-A74A-F84EAA582B16}"/>
    <cellStyle name="AggGreen 4 2 2 44 2" xfId="43408" xr:uid="{905B8448-80C5-4C1C-8B3D-97C811375304}"/>
    <cellStyle name="AggGreen 4 2 2 5" xfId="3160" xr:uid="{00000000-0005-0000-0000-0000A6040000}"/>
    <cellStyle name="AggGreen 4 2 2 5 2" xfId="25526" xr:uid="{525B1EF7-D596-424D-9306-78CFDD73552A}"/>
    <cellStyle name="AggGreen 4 2 2 6" xfId="2595" xr:uid="{00000000-0005-0000-0000-0000A7040000}"/>
    <cellStyle name="AggGreen 4 2 2 6 2" xfId="24962" xr:uid="{869DBE68-E601-42C6-8549-1E48F7E630B4}"/>
    <cellStyle name="AggGreen 4 2 2 7" xfId="4054" xr:uid="{00000000-0005-0000-0000-0000A8040000}"/>
    <cellStyle name="AggGreen 4 2 2 7 2" xfId="26417" xr:uid="{3E89F99B-38B5-4B78-BB05-FBB3D8487592}"/>
    <cellStyle name="AggGreen 4 2 2 8" xfId="2677" xr:uid="{00000000-0005-0000-0000-0000A9040000}"/>
    <cellStyle name="AggGreen 4 2 2 8 2" xfId="25043" xr:uid="{E7DAD7E2-5F6F-4F45-9CE0-A0B6DA5D4B7A}"/>
    <cellStyle name="AggGreen 4 2 2 9" xfId="4808" xr:uid="{00000000-0005-0000-0000-0000AA040000}"/>
    <cellStyle name="AggGreen 4 2 2 9 2" xfId="27161" xr:uid="{CBA9274E-3747-4D50-87FE-722924A1D77F}"/>
    <cellStyle name="AggGreen 4 2 20" xfId="9722" xr:uid="{1C3B1AFA-A8DD-4265-8F26-038A456F9C5C}"/>
    <cellStyle name="AggGreen 4 2 20 2" xfId="31794" xr:uid="{CC5097FA-DF4F-4AFC-8C49-4EEDED7E1BF1}"/>
    <cellStyle name="AggGreen 4 2 21" xfId="10382" xr:uid="{ED9704CC-6C02-41EE-B27E-E9CE26C0E8B1}"/>
    <cellStyle name="AggGreen 4 2 21 2" xfId="32179" xr:uid="{7100D3F1-6E90-4B59-A38E-4498C5FA73BA}"/>
    <cellStyle name="AggGreen 4 2 22" xfId="12384" xr:uid="{3FAB448E-1383-43E3-B096-2E2C7EEF45C7}"/>
    <cellStyle name="AggGreen 4 2 22 2" xfId="32949" xr:uid="{286261D8-1AC3-4F96-BA6E-569E83714476}"/>
    <cellStyle name="AggGreen 4 2 23" xfId="13091" xr:uid="{B020E03D-4303-43D4-B1CA-9DE74416C9B7}"/>
    <cellStyle name="AggGreen 4 2 23 2" xfId="33656" xr:uid="{B0D44E9C-DCC9-4F59-AC15-58B7443341E1}"/>
    <cellStyle name="AggGreen 4 2 24" xfId="13484" xr:uid="{4394706A-0C83-4464-8CE4-C6261EA78ED2}"/>
    <cellStyle name="AggGreen 4 2 24 2" xfId="34048" xr:uid="{BEC09CC9-BF3D-4D9B-ABF8-197875EE22CF}"/>
    <cellStyle name="AggGreen 4 2 25" xfId="12272" xr:uid="{52A0A651-BE72-46E9-A137-4A9E3B23340F}"/>
    <cellStyle name="AggGreen 4 2 25 2" xfId="32837" xr:uid="{226F4193-01F4-48D8-971D-339C2DB2B6E4}"/>
    <cellStyle name="AggGreen 4 2 26" xfId="14117" xr:uid="{31449F39-8A15-41E7-9E8C-AB236FA482E2}"/>
    <cellStyle name="AggGreen 4 2 26 2" xfId="34681" xr:uid="{C848BBA8-125E-4310-98AB-0D7B7635EB26}"/>
    <cellStyle name="AggGreen 4 2 27" xfId="14685" xr:uid="{A3313ABF-95C8-4FA3-ABC3-50D280662230}"/>
    <cellStyle name="AggGreen 4 2 27 2" xfId="35243" xr:uid="{C52A8F5B-C638-4192-9630-D927C87EFC95}"/>
    <cellStyle name="AggGreen 4 2 28" xfId="15107" xr:uid="{8482D9C1-0956-41DB-BC37-BC44B67979E9}"/>
    <cellStyle name="AggGreen 4 2 28 2" xfId="35654" xr:uid="{3D5C646F-8743-4791-BD14-785949D2B7E4}"/>
    <cellStyle name="AggGreen 4 2 29" xfId="15352" xr:uid="{44DCAFE1-F847-4410-AACE-454EB65855E7}"/>
    <cellStyle name="AggGreen 4 2 29 2" xfId="35889" xr:uid="{0710E62F-9929-4593-B32D-D189D680E946}"/>
    <cellStyle name="AggGreen 4 2 3" xfId="1016" xr:uid="{00000000-0005-0000-0000-0000AB040000}"/>
    <cellStyle name="AggGreen 4 2 3 2" xfId="23453" xr:uid="{01FCA5D2-4F3D-4836-95A4-5D50282B7ED5}"/>
    <cellStyle name="AggGreen 4 2 30" xfId="15430" xr:uid="{C2CD0FD9-5758-4C9A-8C45-5F7D7553D390}"/>
    <cellStyle name="AggGreen 4 2 30 2" xfId="35967" xr:uid="{05F6A517-8ED3-4DDB-9288-914A6E5D7368}"/>
    <cellStyle name="AggGreen 4 2 31" xfId="16370" xr:uid="{68429EAB-D708-4E5B-A9FB-DD8174DA2282}"/>
    <cellStyle name="AggGreen 4 2 31 2" xfId="36776" xr:uid="{08EBC934-58B5-4C6C-922D-E6761F860155}"/>
    <cellStyle name="AggGreen 4 2 32" xfId="17111" xr:uid="{CF505694-20C0-48F4-AC40-A3E26F4D1D14}"/>
    <cellStyle name="AggGreen 4 2 32 2" xfId="37515" xr:uid="{15129722-0D46-4EF9-948D-649C42F4D167}"/>
    <cellStyle name="AggGreen 4 2 33" xfId="16950" xr:uid="{5299D2F9-DE6D-40EC-934D-E0C86E3DD3A7}"/>
    <cellStyle name="AggGreen 4 2 33 2" xfId="37354" xr:uid="{7F340882-F332-44E1-919D-EFF5B537FBB5}"/>
    <cellStyle name="AggGreen 4 2 34" xfId="17862" xr:uid="{46B48368-F8C1-495B-8269-314654BE4EA2}"/>
    <cellStyle name="AggGreen 4 2 34 2" xfId="38266" xr:uid="{B667A120-439F-4EEA-BD4A-8A4939975A4E}"/>
    <cellStyle name="AggGreen 4 2 35" xfId="18234" xr:uid="{07E69D33-1EC5-4096-8D13-81259491317F}"/>
    <cellStyle name="AggGreen 4 2 35 2" xfId="38638" xr:uid="{7048D693-F582-4F59-A199-1EE5039930D4}"/>
    <cellStyle name="AggGreen 4 2 36" xfId="19077" xr:uid="{F5F07C76-A9C5-496C-82FB-EE03E0FFCFAC}"/>
    <cellStyle name="AggGreen 4 2 36 2" xfId="39479" xr:uid="{82B5336F-D687-4EC5-AE84-CE4498DCF2CD}"/>
    <cellStyle name="AggGreen 4 2 37" xfId="19537" xr:uid="{2380D3D4-68FF-4C81-BF61-3C670786F3D4}"/>
    <cellStyle name="AggGreen 4 2 37 2" xfId="39939" xr:uid="{9EE7A453-4C0B-4D8E-A6CC-C21CC1DBF8D2}"/>
    <cellStyle name="AggGreen 4 2 38" xfId="19915" xr:uid="{D01F88B4-55FF-4549-8DEB-38FD2AB237E8}"/>
    <cellStyle name="AggGreen 4 2 38 2" xfId="40317" xr:uid="{E73AAD87-7B1A-4A4D-9944-3444936E6E14}"/>
    <cellStyle name="AggGreen 4 2 39" xfId="20339" xr:uid="{11E26E68-F7FE-42C3-B369-169DDF9F8AF6}"/>
    <cellStyle name="AggGreen 4 2 39 2" xfId="40741" xr:uid="{CFCF4D27-FE1A-4388-8F82-24CBF01ADFF5}"/>
    <cellStyle name="AggGreen 4 2 4" xfId="1824" xr:uid="{00000000-0005-0000-0000-0000AC040000}"/>
    <cellStyle name="AggGreen 4 2 4 2" xfId="24207" xr:uid="{E8447676-E06C-4B7C-B87A-49C1B646F479}"/>
    <cellStyle name="AggGreen 4 2 40" xfId="20690" xr:uid="{544BA2C9-82ED-4753-8989-6F2D239088B0}"/>
    <cellStyle name="AggGreen 4 2 40 2" xfId="41092" xr:uid="{882144D1-864A-40EE-9B58-A63F5A3612FA}"/>
    <cellStyle name="AggGreen 4 2 41" xfId="21534" xr:uid="{D813F952-77EF-45ED-BB8C-3AFDA632408C}"/>
    <cellStyle name="AggGreen 4 2 41 2" xfId="41934" xr:uid="{05FBA122-531B-4029-8D98-389B71E87ECE}"/>
    <cellStyle name="AggGreen 4 2 42" xfId="21354" xr:uid="{457803BE-E830-4F69-8153-672F8F78B9F3}"/>
    <cellStyle name="AggGreen 4 2 42 2" xfId="41754" xr:uid="{2A2AB78F-98EE-4E2B-8E91-0B366F3F5AE4}"/>
    <cellStyle name="AggGreen 4 2 43" xfId="21889" xr:uid="{9C834DB1-5227-493E-B16C-939E2914807B}"/>
    <cellStyle name="AggGreen 4 2 43 2" xfId="42289" xr:uid="{9B914F39-0DD9-4CDD-880D-125266DE2D3D}"/>
    <cellStyle name="AggGreen 4 2 44" xfId="21209" xr:uid="{A8138F22-0E34-4FF5-B7B7-69265A19B34B}"/>
    <cellStyle name="AggGreen 4 2 44 2" xfId="41609" xr:uid="{B12BE128-6244-4009-9638-A14B7DCBA0E6}"/>
    <cellStyle name="AggGreen 4 2 45" xfId="22798" xr:uid="{A33E3D93-4F84-4FB9-B70B-30B2C5A6A99F}"/>
    <cellStyle name="AggGreen 4 2 45 2" xfId="43198" xr:uid="{5074BD30-483F-4FD3-A007-DF575627894B}"/>
    <cellStyle name="AggGreen 4 2 5" xfId="1700" xr:uid="{00000000-0005-0000-0000-0000AD040000}"/>
    <cellStyle name="AggGreen 4 2 5 2" xfId="24084" xr:uid="{E713FCA5-E64E-4E66-A5A3-DB34D133B7EB}"/>
    <cellStyle name="AggGreen 4 2 6" xfId="2945" xr:uid="{00000000-0005-0000-0000-0000AE040000}"/>
    <cellStyle name="AggGreen 4 2 6 2" xfId="25311" xr:uid="{B09B50A4-471E-426B-96A8-F91BD7178E85}"/>
    <cellStyle name="AggGreen 4 2 7" xfId="2806" xr:uid="{00000000-0005-0000-0000-0000AF040000}"/>
    <cellStyle name="AggGreen 4 2 7 2" xfId="25172" xr:uid="{C4598CB3-91E4-400C-B98F-666705C96AEC}"/>
    <cellStyle name="AggGreen 4 2 8" xfId="3843" xr:uid="{00000000-0005-0000-0000-0000B0040000}"/>
    <cellStyle name="AggGreen 4 2 8 2" xfId="26206" xr:uid="{ACF5A0AB-CD5B-4780-B59A-1D643F249549}"/>
    <cellStyle name="AggGreen 4 2 9" xfId="3387" xr:uid="{00000000-0005-0000-0000-0000B1040000}"/>
    <cellStyle name="AggGreen 4 2 9 2" xfId="25752" xr:uid="{67E0EF2D-64F3-454C-8FCA-EC7BED377082}"/>
    <cellStyle name="AggGreen 4 20" xfId="8208" xr:uid="{B9093C99-0B09-4B52-8F8E-9477937589A8}"/>
    <cellStyle name="AggGreen 4 20 2" xfId="30477" xr:uid="{9C9548DA-6DBA-4F99-B8B3-D66CCBA270F9}"/>
    <cellStyle name="AggGreen 4 21" xfId="8891" xr:uid="{7FFF4430-4C07-45D8-8466-78EB17A2ACB9}"/>
    <cellStyle name="AggGreen 4 21 2" xfId="31075" xr:uid="{DE9E39F4-2DF2-4DBA-9955-0CE9B52E1113}"/>
    <cellStyle name="AggGreen 4 22" xfId="8848" xr:uid="{DE9BBE12-0F07-4E52-887A-9CB8461F854F}"/>
    <cellStyle name="AggGreen 4 22 2" xfId="31039" xr:uid="{B746FD55-8B35-4B31-BF98-94BFE3ADF1E6}"/>
    <cellStyle name="AggGreen 4 23" xfId="9847" xr:uid="{F8CDF7D4-56F5-455B-94CA-50F13462621F}"/>
    <cellStyle name="AggGreen 4 23 2" xfId="31890" xr:uid="{B864B6DD-0010-4DF5-83A8-F06BF61ECF01}"/>
    <cellStyle name="AggGreen 4 24" xfId="12048" xr:uid="{B314EA16-7F6B-44F9-B219-2BF3706895AD}"/>
    <cellStyle name="AggGreen 4 24 2" xfId="32613" xr:uid="{51F81CE6-F96F-4580-B0CF-A5EE0690EE0D}"/>
    <cellStyle name="AggGreen 4 25" xfId="12683" xr:uid="{70315AF2-3688-413E-AB70-E604F33F1044}"/>
    <cellStyle name="AggGreen 4 25 2" xfId="33248" xr:uid="{17087665-667C-48B7-819F-58BD938139A7}"/>
    <cellStyle name="AggGreen 4 26" xfId="13377" xr:uid="{36F28005-BFE8-461C-98B7-60E588AD55CC}"/>
    <cellStyle name="AggGreen 4 26 2" xfId="33941" xr:uid="{C66706AA-FBD9-4CA9-A89B-0BDDD095FFF9}"/>
    <cellStyle name="AggGreen 4 27" xfId="13619" xr:uid="{3DCCC08D-722A-4AE5-99E8-1B4AE0DFDEEF}"/>
    <cellStyle name="AggGreen 4 27 2" xfId="34183" xr:uid="{6EBB38D1-D530-4F5F-A13D-11C52B373414}"/>
    <cellStyle name="AggGreen 4 28" xfId="13902" xr:uid="{F17C07DF-35A9-475A-880D-077B548FE41D}"/>
    <cellStyle name="AggGreen 4 28 2" xfId="34466" xr:uid="{7A195AE4-5011-45F0-8391-D749CAA1376C}"/>
    <cellStyle name="AggGreen 4 29" xfId="14618" xr:uid="{E0238E89-F3CF-410E-9D42-BC7122C77A5E}"/>
    <cellStyle name="AggGreen 4 29 2" xfId="35178" xr:uid="{2B0EFB4B-D4A4-4B6A-9801-8393FB25C7F1}"/>
    <cellStyle name="AggGreen 4 3" xfId="546" xr:uid="{00000000-0005-0000-0000-0000B2040000}"/>
    <cellStyle name="AggGreen 4 3 10" xfId="4814" xr:uid="{00000000-0005-0000-0000-0000B3040000}"/>
    <cellStyle name="AggGreen 4 3 10 2" xfId="27167" xr:uid="{44B67751-CAC9-4809-808C-A58B20769162}"/>
    <cellStyle name="AggGreen 4 3 11" xfId="4997" xr:uid="{00000000-0005-0000-0000-0000B4040000}"/>
    <cellStyle name="AggGreen 4 3 11 2" xfId="27350" xr:uid="{BBC7CAEF-52FE-48A3-8922-6C240ABD60C4}"/>
    <cellStyle name="AggGreen 4 3 12" xfId="5413" xr:uid="{00000000-0005-0000-0000-0000B5040000}"/>
    <cellStyle name="AggGreen 4 3 12 2" xfId="27766" xr:uid="{BE583963-D769-4FBB-A3E6-B1EC434CAD19}"/>
    <cellStyle name="AggGreen 4 3 13" xfId="5849" xr:uid="{00000000-0005-0000-0000-0000B6040000}"/>
    <cellStyle name="AggGreen 4 3 13 2" xfId="28163" xr:uid="{0804D1A2-EFBA-4A95-8918-88118385F200}"/>
    <cellStyle name="AggGreen 4 3 14" xfId="6651" xr:uid="{00000000-0005-0000-0000-0000B7040000}"/>
    <cellStyle name="AggGreen 4 3 14 2" xfId="28948" xr:uid="{BF5F2FF4-4C4C-40A2-9868-2A686F885A51}"/>
    <cellStyle name="AggGreen 4 3 15" xfId="6977" xr:uid="{00000000-0005-0000-0000-0000B8040000}"/>
    <cellStyle name="AggGreen 4 3 15 2" xfId="29274" xr:uid="{D1F7EEA3-96BC-4301-8CF4-E68DBF0A73C1}"/>
    <cellStyle name="AggGreen 4 3 16" xfId="7275" xr:uid="{00000000-0005-0000-0000-0000B9040000}"/>
    <cellStyle name="AggGreen 4 3 16 2" xfId="29570" xr:uid="{17482424-B26F-489E-9C1D-4D3558C703C2}"/>
    <cellStyle name="AggGreen 4 3 17" xfId="7761" xr:uid="{9ADA2614-6069-45A9-A555-0F9BF4362549}"/>
    <cellStyle name="AggGreen 4 3 17 2" xfId="30047" xr:uid="{A719AB66-5431-4841-A9C6-7BF49943F79A}"/>
    <cellStyle name="AggGreen 4 3 18" xfId="8246" xr:uid="{61E0CCC7-5900-422E-8130-F4C261E382AE}"/>
    <cellStyle name="AggGreen 4 3 18 2" xfId="30515" xr:uid="{154B2DF4-2E2C-4293-BCD5-374C7FC5632D}"/>
    <cellStyle name="AggGreen 4 3 19" xfId="9131" xr:uid="{DE80FDBD-3166-4971-8066-10C7DA2BC534}"/>
    <cellStyle name="AggGreen 4 3 19 2" xfId="31272" xr:uid="{3CB41D78-73B2-4717-934E-0BABEC0060E1}"/>
    <cellStyle name="AggGreen 4 3 2" xfId="761" xr:uid="{00000000-0005-0000-0000-0000BA040000}"/>
    <cellStyle name="AggGreen 4 3 2 10" xfId="5208" xr:uid="{00000000-0005-0000-0000-0000BB040000}"/>
    <cellStyle name="AggGreen 4 3 2 10 2" xfId="27561" xr:uid="{7806EF15-D474-4B00-9447-DBD220043C52}"/>
    <cellStyle name="AggGreen 4 3 2 11" xfId="4709" xr:uid="{00000000-0005-0000-0000-0000BC040000}"/>
    <cellStyle name="AggGreen 4 3 2 11 2" xfId="27062" xr:uid="{D1E438D4-0020-4195-83D5-29B76465C05A}"/>
    <cellStyle name="AggGreen 4 3 2 12" xfId="6364" xr:uid="{00000000-0005-0000-0000-0000BD040000}"/>
    <cellStyle name="AggGreen 4 3 2 12 2" xfId="28661" xr:uid="{D8C60DCC-FD1B-48A9-9A9D-9104B7B0A340}"/>
    <cellStyle name="AggGreen 4 3 2 13" xfId="6015" xr:uid="{00000000-0005-0000-0000-0000BE040000}"/>
    <cellStyle name="AggGreen 4 3 2 13 2" xfId="28312" xr:uid="{8EFC0570-BCA8-4D0F-AEE1-2C71ABA041D4}"/>
    <cellStyle name="AggGreen 4 3 2 14" xfId="6720" xr:uid="{00000000-0005-0000-0000-0000BF040000}"/>
    <cellStyle name="AggGreen 4 3 2 14 2" xfId="29017" xr:uid="{66FCE1ED-EF20-41EB-A559-35BA439D9D23}"/>
    <cellStyle name="AggGreen 4 3 2 15" xfId="7481" xr:uid="{00000000-0005-0000-0000-0000C0040000}"/>
    <cellStyle name="AggGreen 4 3 2 15 2" xfId="29776" xr:uid="{54F19C32-296B-4ABE-84B1-F3CA9953BAB2}"/>
    <cellStyle name="AggGreen 4 3 2 16" xfId="7967" xr:uid="{6D6822A4-7F19-45CD-ACB2-FD0884109333}"/>
    <cellStyle name="AggGreen 4 3 2 16 2" xfId="30253" xr:uid="{323AEF60-EE5F-48AE-942B-8340C0B2328C}"/>
    <cellStyle name="AggGreen 4 3 2 17" xfId="8456" xr:uid="{E716C0D8-A6BE-4435-AE94-FFE247EBFF44}"/>
    <cellStyle name="AggGreen 4 3 2 17 2" xfId="30725" xr:uid="{DDB73B43-DB69-422A-B410-C963CD8A8CF0}"/>
    <cellStyle name="AggGreen 4 3 2 18" xfId="9346" xr:uid="{889DAAA7-B0D0-4FE1-953C-BBD0B1337EF4}"/>
    <cellStyle name="AggGreen 4 3 2 18 2" xfId="31485" xr:uid="{90A75AFA-178E-440C-B2BC-09DE25F33443}"/>
    <cellStyle name="AggGreen 4 3 2 19" xfId="8826" xr:uid="{68294497-712F-4015-B106-49FC3CA9C049}"/>
    <cellStyle name="AggGreen 4 3 2 19 2" xfId="31030" xr:uid="{701AC8F3-6B94-4E67-96CF-E7D203D55096}"/>
    <cellStyle name="AggGreen 4 3 2 2" xfId="1143" xr:uid="{00000000-0005-0000-0000-0000C1040000}"/>
    <cellStyle name="AggGreen 4 3 2 2 2" xfId="23580" xr:uid="{1B37BC4A-7369-4233-909C-682126E59C09}"/>
    <cellStyle name="AggGreen 4 3 2 20" xfId="8743" xr:uid="{CBDA2AA8-A5C0-4C6A-86B9-5898FD2F230E}"/>
    <cellStyle name="AggGreen 4 3 2 20 2" xfId="30982" xr:uid="{FED3E443-ABCD-4A2B-AF7A-0CEFE2844489}"/>
    <cellStyle name="AggGreen 4 3 2 21" xfId="12514" xr:uid="{CA1672B9-0227-4C0D-AA30-17ECC8F1D814}"/>
    <cellStyle name="AggGreen 4 3 2 21 2" xfId="33079" xr:uid="{DF760FB4-909A-42E2-BD59-DEC0D51A8198}"/>
    <cellStyle name="AggGreen 4 3 2 22" xfId="12966" xr:uid="{432FA7C3-6F4C-45E1-8EA2-3FB6C66E0E7A}"/>
    <cellStyle name="AggGreen 4 3 2 22 2" xfId="33531" xr:uid="{7516315B-2A16-4B4A-820D-59248BA1C00E}"/>
    <cellStyle name="AggGreen 4 3 2 23" xfId="13233" xr:uid="{EA8AAE0D-7093-407F-BE7B-1E3E8002A39A}"/>
    <cellStyle name="AggGreen 4 3 2 23 2" xfId="33797" xr:uid="{FCA811F4-979A-461E-A4BB-705729BC6611}"/>
    <cellStyle name="AggGreen 4 3 2 24" xfId="13841" xr:uid="{FA885CE3-4E1B-45D1-8015-FEB3D31059A7}"/>
    <cellStyle name="AggGreen 4 3 2 24 2" xfId="34405" xr:uid="{7C24A167-8F9F-4280-A8C4-73E8CDC87927}"/>
    <cellStyle name="AggGreen 4 3 2 25" xfId="14336" xr:uid="{7B4D16E1-1F2B-4E7F-BC17-A9664FE68DFE}"/>
    <cellStyle name="AggGreen 4 3 2 25 2" xfId="34899" xr:uid="{1850B4EB-4EA7-42A2-8B0E-704FF8D32E6B}"/>
    <cellStyle name="AggGreen 4 3 2 26" xfId="14346" xr:uid="{471B2211-FB46-4F17-A354-29128F94971E}"/>
    <cellStyle name="AggGreen 4 3 2 26 2" xfId="34909" xr:uid="{A4DDD3E7-1399-4B6C-988F-B3846A873029}"/>
    <cellStyle name="AggGreen 4 3 2 27" xfId="15055" xr:uid="{0C1B0A8D-D467-4F42-94B1-972FBBF359EF}"/>
    <cellStyle name="AggGreen 4 3 2 27 2" xfId="35604" xr:uid="{060463BF-8EB7-4A89-ABCD-CE215C6C966E}"/>
    <cellStyle name="AggGreen 4 3 2 28" xfId="15318" xr:uid="{CBC5170C-A8A5-48E0-821F-87DDBECEFC7B}"/>
    <cellStyle name="AggGreen 4 3 2 28 2" xfId="35855" xr:uid="{90BAB5A7-8D31-4F7F-A895-A3C4B35241C3}"/>
    <cellStyle name="AggGreen 4 3 2 29" xfId="16018" xr:uid="{29C78FB9-4B4D-496B-A6C4-2EC92A9F1070}"/>
    <cellStyle name="AggGreen 4 3 2 29 2" xfId="36426" xr:uid="{9CF7667B-0F48-414A-9F26-29A66D7B168A}"/>
    <cellStyle name="AggGreen 4 3 2 3" xfId="1952" xr:uid="{00000000-0005-0000-0000-0000C2040000}"/>
    <cellStyle name="AggGreen 4 3 2 3 2" xfId="24334" xr:uid="{29F9DA7D-08C1-45C5-8F75-6609827F3359}"/>
    <cellStyle name="AggGreen 4 3 2 30" xfId="16491" xr:uid="{51D6076F-BCD4-4651-AEC1-F2E232516C8E}"/>
    <cellStyle name="AggGreen 4 3 2 30 2" xfId="36897" xr:uid="{D0A47E20-DEEB-48F0-AFD8-86D6F843BDC7}"/>
    <cellStyle name="AggGreen 4 3 2 31" xfId="17235" xr:uid="{5AB1B1D0-71D6-4F6E-AF27-893299DA5748}"/>
    <cellStyle name="AggGreen 4 3 2 31 2" xfId="37639" xr:uid="{ACA5A162-2AFC-44DE-9617-B62F5934D379}"/>
    <cellStyle name="AggGreen 4 3 2 32" xfId="16895" xr:uid="{F0DED7DF-B376-4C20-88A7-BA2CA7CD8A55}"/>
    <cellStyle name="AggGreen 4 3 2 32 2" xfId="37299" xr:uid="{3CAC262B-3EE8-445E-9336-E35B3D9F592C}"/>
    <cellStyle name="AggGreen 4 3 2 33" xfId="17984" xr:uid="{4D011444-6E97-485B-88F7-CCA92325349E}"/>
    <cellStyle name="AggGreen 4 3 2 33 2" xfId="38388" xr:uid="{E5CF68EB-0514-468D-95A0-8306468153B3}"/>
    <cellStyle name="AggGreen 4 3 2 34" xfId="18363" xr:uid="{9B35D608-17D5-408B-8156-B7557648A0D4}"/>
    <cellStyle name="AggGreen 4 3 2 34 2" xfId="38767" xr:uid="{F0837812-E2C1-4621-ACED-0F7DC664DC5F}"/>
    <cellStyle name="AggGreen 4 3 2 35" xfId="19207" xr:uid="{D738F57D-27F2-4530-9798-929012DA69BA}"/>
    <cellStyle name="AggGreen 4 3 2 35 2" xfId="39609" xr:uid="{3B5B030C-7AE2-4E17-AF18-9FE82916DEC0}"/>
    <cellStyle name="AggGreen 4 3 2 36" xfId="19603" xr:uid="{4FD69E68-3B4E-4850-99F1-B019CF80FFF3}"/>
    <cellStyle name="AggGreen 4 3 2 36 2" xfId="40005" xr:uid="{3DACED06-8DF6-46AE-9015-2608CABF6A4E}"/>
    <cellStyle name="AggGreen 4 3 2 37" xfId="20045" xr:uid="{30EBF88E-4B77-407A-8B46-4129268923C1}"/>
    <cellStyle name="AggGreen 4 3 2 37 2" xfId="40447" xr:uid="{056B4391-85DA-448C-8496-13FFA2028791}"/>
    <cellStyle name="AggGreen 4 3 2 38" xfId="20467" xr:uid="{7E82246B-0160-476B-8D0E-805FDB42C5DF}"/>
    <cellStyle name="AggGreen 4 3 2 38 2" xfId="40869" xr:uid="{7DDD8DA8-E611-4ECC-B6CC-5D9CCAA22CD4}"/>
    <cellStyle name="AggGreen 4 3 2 39" xfId="19804" xr:uid="{318BF444-6C18-48C8-8FB1-E3D03A991317}"/>
    <cellStyle name="AggGreen 4 3 2 39 2" xfId="40206" xr:uid="{6D0D8C88-5084-4D15-85A0-69ED41499B05}"/>
    <cellStyle name="AggGreen 4 3 2 4" xfId="2115" xr:uid="{00000000-0005-0000-0000-0000C3040000}"/>
    <cellStyle name="AggGreen 4 3 2 4 2" xfId="24497" xr:uid="{E7C07BAF-39FD-4768-A267-4D78690325C6}"/>
    <cellStyle name="AggGreen 4 3 2 40" xfId="21661" xr:uid="{E5854948-B6DC-44ED-A0D5-A27C993C619D}"/>
    <cellStyle name="AggGreen 4 3 2 40 2" xfId="42061" xr:uid="{D99B09FD-77C1-40B5-8A14-E906139696EA}"/>
    <cellStyle name="AggGreen 4 3 2 41" xfId="21272" xr:uid="{93CD47AC-7DC8-4D94-9724-40D9503DC83A}"/>
    <cellStyle name="AggGreen 4 3 2 41 2" xfId="41672" xr:uid="{1269CF4E-7CFA-47D5-9C77-C2216B0CC664}"/>
    <cellStyle name="AggGreen 4 3 2 42" xfId="21415" xr:uid="{621D5AB5-B922-4C82-93E7-CBBF733F7685}"/>
    <cellStyle name="AggGreen 4 3 2 42 2" xfId="41815" xr:uid="{58172E32-A67A-49AE-A8CC-4FB7C9C1B047}"/>
    <cellStyle name="AggGreen 4 3 2 43" xfId="22347" xr:uid="{61F54FC3-9CC8-44A6-934E-6E2BE23E2923}"/>
    <cellStyle name="AggGreen 4 3 2 43 2" xfId="42747" xr:uid="{ABEDFD2D-02D4-4894-92F2-07949DE808A5}"/>
    <cellStyle name="AggGreen 4 3 2 44" xfId="22788" xr:uid="{538C57AE-E58B-4609-A187-EE9A90589C77}"/>
    <cellStyle name="AggGreen 4 3 2 44 2" xfId="43188" xr:uid="{B6F48CF8-DDD1-4F96-9881-1EEEACD3994E}"/>
    <cellStyle name="AggGreen 4 3 2 5" xfId="3075" xr:uid="{00000000-0005-0000-0000-0000C4040000}"/>
    <cellStyle name="AggGreen 4 3 2 5 2" xfId="25441" xr:uid="{EE0744DC-8055-42FF-800D-5E533C895AA2}"/>
    <cellStyle name="AggGreen 4 3 2 6" xfId="2396" xr:uid="{00000000-0005-0000-0000-0000C5040000}"/>
    <cellStyle name="AggGreen 4 3 2 6 2" xfId="24763" xr:uid="{9CB4A9BF-6BB8-43C4-852E-A99FEEF0CC1C}"/>
    <cellStyle name="AggGreen 4 3 2 7" xfId="3969" xr:uid="{00000000-0005-0000-0000-0000C6040000}"/>
    <cellStyle name="AggGreen 4 3 2 7 2" xfId="26332" xr:uid="{7B4A68CA-1781-4368-BC37-49095580A660}"/>
    <cellStyle name="AggGreen 4 3 2 8" xfId="3295" xr:uid="{00000000-0005-0000-0000-0000C7040000}"/>
    <cellStyle name="AggGreen 4 3 2 8 2" xfId="25661" xr:uid="{68371667-2CD0-4CDA-99EA-1C1C7A5109EB}"/>
    <cellStyle name="AggGreen 4 3 2 9" xfId="4478" xr:uid="{00000000-0005-0000-0000-0000C8040000}"/>
    <cellStyle name="AggGreen 4 3 2 9 2" xfId="26831" xr:uid="{E8FBD41B-338C-4551-A286-19FEDD834A57}"/>
    <cellStyle name="AggGreen 4 3 20" xfId="8950" xr:uid="{30F7B59B-8AD0-45C0-BAC7-09DF572484BA}"/>
    <cellStyle name="AggGreen 4 3 20 2" xfId="31124" xr:uid="{7B91B0E7-C454-4953-86D2-A97B8C4F79E2}"/>
    <cellStyle name="AggGreen 4 3 21" xfId="10119" xr:uid="{F1640306-8FAC-4CFB-8858-C824E2AACECE}"/>
    <cellStyle name="AggGreen 4 3 21 2" xfId="32055" xr:uid="{C8AC1146-83BB-4193-917E-755ECCD6D30A}"/>
    <cellStyle name="AggGreen 4 3 22" xfId="12299" xr:uid="{0D1A8AA3-6D32-42B3-A4C9-77DAFC9D2F0A}"/>
    <cellStyle name="AggGreen 4 3 22 2" xfId="32864" xr:uid="{BCEC6A39-B606-4EEA-B9DA-4E58E621BAEA}"/>
    <cellStyle name="AggGreen 4 3 23" xfId="12909" xr:uid="{027E542F-A203-4911-B076-CA80CAAFE902}"/>
    <cellStyle name="AggGreen 4 3 23 2" xfId="33474" xr:uid="{3A676358-6ABC-4561-AFB7-2C2D8821B327}"/>
    <cellStyle name="AggGreen 4 3 24" xfId="13617" xr:uid="{DB979C7A-B6E5-41F5-9D6F-F8BABDE8D48A}"/>
    <cellStyle name="AggGreen 4 3 24 2" xfId="34181" xr:uid="{DE67B7A8-11C9-452B-B68E-EF3F7448D05F}"/>
    <cellStyle name="AggGreen 4 3 25" xfId="11802" xr:uid="{940AE687-FD04-4487-BF05-2393DCC10690}"/>
    <cellStyle name="AggGreen 4 3 25 2" xfId="32369" xr:uid="{C0ECBABD-4E15-40DD-A331-85A14DA06E45}"/>
    <cellStyle name="AggGreen 4 3 26" xfId="11792" xr:uid="{F965D63C-E6F7-4D4F-926D-102D32F219F0}"/>
    <cellStyle name="AggGreen 4 3 26 2" xfId="32359" xr:uid="{79D1F907-4CDE-4A19-84D8-1B2D1072F3F1}"/>
    <cellStyle name="AggGreen 4 3 27" xfId="14859" xr:uid="{DDA3B6E4-37AB-421D-A30A-B24A9E5E6D20}"/>
    <cellStyle name="AggGreen 4 3 27 2" xfId="35412" xr:uid="{DDAE1FA9-E4B7-485A-BEFB-3E2C4A0013C3}"/>
    <cellStyle name="AggGreen 4 3 28" xfId="15074" xr:uid="{9B049A6C-6410-4105-A2AD-30B1851468E2}"/>
    <cellStyle name="AggGreen 4 3 28 2" xfId="35622" xr:uid="{F79C8948-D459-435E-8328-413FA9ADBB96}"/>
    <cellStyle name="AggGreen 4 3 29" xfId="15800" xr:uid="{ADD7B53C-BE30-43FF-A3F0-F49ABAEC153B}"/>
    <cellStyle name="AggGreen 4 3 29 2" xfId="36216" xr:uid="{FBB9DF1B-95DE-43CA-A207-0BC2CB97B7D0}"/>
    <cellStyle name="AggGreen 4 3 3" xfId="1207" xr:uid="{00000000-0005-0000-0000-0000C9040000}"/>
    <cellStyle name="AggGreen 4 3 3 2" xfId="23644" xr:uid="{E469138C-1B76-49B5-AA84-3C147A1D7C2A}"/>
    <cellStyle name="AggGreen 4 3 30" xfId="15799" xr:uid="{D82021DE-ADF5-40CC-A44B-78AF9B44A739}"/>
    <cellStyle name="AggGreen 4 3 30 2" xfId="36215" xr:uid="{CA467ACA-2BF8-422F-AD90-F00A2C7A055E}"/>
    <cellStyle name="AggGreen 4 3 31" xfId="16285" xr:uid="{63A0794D-2999-4A1C-8ABC-6E687D532753}"/>
    <cellStyle name="AggGreen 4 3 31 2" xfId="36691" xr:uid="{5B59C9D2-B229-4E3B-B58C-4BD939D876DC}"/>
    <cellStyle name="AggGreen 4 3 32" xfId="17026" xr:uid="{36B877D3-C195-41C4-B505-107108C20362}"/>
    <cellStyle name="AggGreen 4 3 32 2" xfId="37430" xr:uid="{B9D8C799-3226-45A9-B322-01D9FB9B329F}"/>
    <cellStyle name="AggGreen 4 3 33" xfId="17549" xr:uid="{39BDE6F7-27D4-4EAC-BB6E-1D18943B764C}"/>
    <cellStyle name="AggGreen 4 3 33 2" xfId="37953" xr:uid="{BD70BF17-340E-40BA-8349-FF1C3ADF7A41}"/>
    <cellStyle name="AggGreen 4 3 34" xfId="17777" xr:uid="{5CFC0677-6E89-409D-898B-00935E30519E}"/>
    <cellStyle name="AggGreen 4 3 34 2" xfId="38181" xr:uid="{CCF6A2DF-3213-423B-8844-C65588EF1AD8}"/>
    <cellStyle name="AggGreen 4 3 35" xfId="18149" xr:uid="{407585A2-B870-4D73-B5C8-2D3138460E62}"/>
    <cellStyle name="AggGreen 4 3 35 2" xfId="38553" xr:uid="{5E263E6C-2AED-4E33-8667-B07B0B40CCB9}"/>
    <cellStyle name="AggGreen 4 3 36" xfId="18992" xr:uid="{78E75923-6C69-46BF-B695-B9523144E6E8}"/>
    <cellStyle name="AggGreen 4 3 36 2" xfId="39394" xr:uid="{6F401D2B-A4E5-44F3-AD6C-DD88885E6410}"/>
    <cellStyle name="AggGreen 4 3 37" xfId="19558" xr:uid="{13470B2A-A7B7-4950-9B44-50FCEC29E924}"/>
    <cellStyle name="AggGreen 4 3 37 2" xfId="39960" xr:uid="{76875922-9E66-4A63-920F-455E486184C5}"/>
    <cellStyle name="AggGreen 4 3 38" xfId="19830" xr:uid="{33761E19-BF68-48DF-BFB8-06F68CF88913}"/>
    <cellStyle name="AggGreen 4 3 38 2" xfId="40232" xr:uid="{978EA668-3786-489F-BFBF-6BC5AC96F043}"/>
    <cellStyle name="AggGreen 4 3 39" xfId="20254" xr:uid="{B9EFEB94-C8F2-43E1-A4E8-7804C6B3F970}"/>
    <cellStyle name="AggGreen 4 3 39 2" xfId="40656" xr:uid="{F842B713-CEBB-4E69-8706-B45ED37FBB63}"/>
    <cellStyle name="AggGreen 4 3 4" xfId="1739" xr:uid="{00000000-0005-0000-0000-0000CA040000}"/>
    <cellStyle name="AggGreen 4 3 4 2" xfId="24122" xr:uid="{8D135BE4-747F-48FF-959C-2B3B0F6CE17A}"/>
    <cellStyle name="AggGreen 4 3 40" xfId="20789" xr:uid="{6A662DD0-CB54-4DC6-86E8-3AE5A7DF4F31}"/>
    <cellStyle name="AggGreen 4 3 40 2" xfId="41191" xr:uid="{9A11C474-33EF-4D1F-9731-3A870F064D79}"/>
    <cellStyle name="AggGreen 4 3 41" xfId="21449" xr:uid="{F7B3D72C-A1A9-47CD-B789-8628F40835AA}"/>
    <cellStyle name="AggGreen 4 3 41 2" xfId="41849" xr:uid="{D2BC6E5C-A435-445D-BACA-81CCA307BBC0}"/>
    <cellStyle name="AggGreen 4 3 42" xfId="22044" xr:uid="{61E0D1F4-9480-421D-9EA4-4D0BA0BB9041}"/>
    <cellStyle name="AggGreen 4 3 42 2" xfId="42444" xr:uid="{7C541CCF-804F-48DC-A9B9-0476820DFE54}"/>
    <cellStyle name="AggGreen 4 3 43" xfId="22612" xr:uid="{4635CE67-A37F-46E2-B190-556F533E6381}"/>
    <cellStyle name="AggGreen 4 3 43 2" xfId="43012" xr:uid="{6BA66271-53E4-460A-A3D8-6A05D8047E3F}"/>
    <cellStyle name="AggGreen 4 3 44" xfId="22853" xr:uid="{99E80831-7F3A-4FAE-B8D1-F1936EDD762A}"/>
    <cellStyle name="AggGreen 4 3 44 2" xfId="43253" xr:uid="{3D34152B-B28F-42AC-97E7-1195E7E7F684}"/>
    <cellStyle name="AggGreen 4 3 45" xfId="23142" xr:uid="{A3AE2E3C-BCA4-4EE5-9983-CC3249497DEE}"/>
    <cellStyle name="AggGreen 4 3 45 2" xfId="43542" xr:uid="{E8630A30-5817-417D-9663-30EACF82D690}"/>
    <cellStyle name="AggGreen 4 3 5" xfId="2182" xr:uid="{00000000-0005-0000-0000-0000CB040000}"/>
    <cellStyle name="AggGreen 4 3 5 2" xfId="24561" xr:uid="{35FA260F-2C65-41FC-8595-031B81BF4726}"/>
    <cellStyle name="AggGreen 4 3 6" xfId="2860" xr:uid="{00000000-0005-0000-0000-0000CC040000}"/>
    <cellStyle name="AggGreen 4 3 6 2" xfId="25226" xr:uid="{ACB0B9E6-73E4-42E2-A204-B2E21A1A7588}"/>
    <cellStyle name="AggGreen 4 3 7" xfId="3400" xr:uid="{00000000-0005-0000-0000-0000CD040000}"/>
    <cellStyle name="AggGreen 4 3 7 2" xfId="25765" xr:uid="{96B09F1F-ECEF-4A4D-BB91-D4FA1D3EBA3A}"/>
    <cellStyle name="AggGreen 4 3 8" xfId="3758" xr:uid="{00000000-0005-0000-0000-0000CE040000}"/>
    <cellStyle name="AggGreen 4 3 8 2" xfId="26121" xr:uid="{CB9EC423-89A8-4266-B02D-A10730628F83}"/>
    <cellStyle name="AggGreen 4 3 9" xfId="4230" xr:uid="{00000000-0005-0000-0000-0000CF040000}"/>
    <cellStyle name="AggGreen 4 3 9 2" xfId="26588" xr:uid="{D1D09EF5-06AA-4BDB-A7E7-1791619074D5}"/>
    <cellStyle name="AggGreen 4 30" xfId="15068" xr:uid="{E765A9BC-8A75-4B56-BF21-DD5F334B8AE6}"/>
    <cellStyle name="AggGreen 4 30 2" xfId="35616" xr:uid="{D4A375F7-AD61-4FF0-B68A-078DDAECB49E}"/>
    <cellStyle name="AggGreen 4 31" xfId="14999" xr:uid="{100BBD97-A2A7-4AC4-9AC1-A554C06CEB5F}"/>
    <cellStyle name="AggGreen 4 31 2" xfId="35551" xr:uid="{5FE6A650-A0C3-46D3-98F8-D711802E02F7}"/>
    <cellStyle name="AggGreen 4 32" xfId="15652" xr:uid="{F97E38A2-C6FD-4D78-B791-17ED3AB4F487}"/>
    <cellStyle name="AggGreen 4 32 2" xfId="36129" xr:uid="{E9C5395D-051B-4291-8FCD-EDC99DCA76B9}"/>
    <cellStyle name="AggGreen 4 33" xfId="16224" xr:uid="{2D6AF50E-695F-453C-8CC1-FEFA5CA7A722}"/>
    <cellStyle name="AggGreen 4 33 2" xfId="36630" xr:uid="{E25DD026-E223-4AE9-B4F4-EAE3885E3812}"/>
    <cellStyle name="AggGreen 4 34" xfId="16844" xr:uid="{75E4BD4B-2EF4-4FBD-9A11-1BFBA5647E64}"/>
    <cellStyle name="AggGreen 4 34 2" xfId="37248" xr:uid="{463F2245-3D7C-43B7-87CA-1769C1906750}"/>
    <cellStyle name="AggGreen 4 35" xfId="17610" xr:uid="{FD26D661-3596-4405-A474-E86821EC3392}"/>
    <cellStyle name="AggGreen 4 35 2" xfId="38014" xr:uid="{2AB67075-28BF-4B34-B2A6-5B1DD58A991E}"/>
    <cellStyle name="AggGreen 4 36" xfId="16756" xr:uid="{68126179-91EA-47D3-B3E7-654F76DE2397}"/>
    <cellStyle name="AggGreen 4 36 2" xfId="37162" xr:uid="{311E1406-BBC4-4DC3-A491-060141C58E49}"/>
    <cellStyle name="AggGreen 4 37" xfId="16840" xr:uid="{EDAF31A7-F117-41DA-B2CE-DF74738E1F6F}"/>
    <cellStyle name="AggGreen 4 37 2" xfId="37244" xr:uid="{59C900CD-45D4-4F22-AC11-FA408BBD19F6}"/>
    <cellStyle name="AggGreen 4 38" xfId="18767" xr:uid="{F30B364A-9761-4E76-BD3E-36DA1F89A7C9}"/>
    <cellStyle name="AggGreen 4 38 2" xfId="39169" xr:uid="{3C7BAF36-B94E-4AEF-8521-6F3959A104DD}"/>
    <cellStyle name="AggGreen 4 39" xfId="18820" xr:uid="{38768F1A-2BB8-43E9-87AA-749B078A7317}"/>
    <cellStyle name="AggGreen 4 39 2" xfId="39222" xr:uid="{7CCB8D4D-11F3-417F-9114-02C7E66C7034}"/>
    <cellStyle name="AggGreen 4 4" xfId="664" xr:uid="{00000000-0005-0000-0000-0000D0040000}"/>
    <cellStyle name="AggGreen 4 4 10" xfId="4698" xr:uid="{00000000-0005-0000-0000-0000D1040000}"/>
    <cellStyle name="AggGreen 4 4 10 2" xfId="27051" xr:uid="{243B750B-2F22-4CAF-8D1A-7B79C637B95D}"/>
    <cellStyle name="AggGreen 4 4 11" xfId="5115" xr:uid="{00000000-0005-0000-0000-0000D2040000}"/>
    <cellStyle name="AggGreen 4 4 11 2" xfId="27468" xr:uid="{381E0DEA-0B69-402C-96AC-F1A105C23DED}"/>
    <cellStyle name="AggGreen 4 4 12" xfId="5527" xr:uid="{00000000-0005-0000-0000-0000D3040000}"/>
    <cellStyle name="AggGreen 4 4 12 2" xfId="27880" xr:uid="{A98A4A8F-C606-44A0-BF88-9E2AD1E13913}"/>
    <cellStyle name="AggGreen 4 4 13" xfId="5640" xr:uid="{00000000-0005-0000-0000-0000D4040000}"/>
    <cellStyle name="AggGreen 4 4 13 2" xfId="27974" xr:uid="{ABC02F92-14C4-4B9D-9962-C7D954942931}"/>
    <cellStyle name="AggGreen 4 4 14" xfId="5604" xr:uid="{00000000-0005-0000-0000-0000D5040000}"/>
    <cellStyle name="AggGreen 4 4 14 2" xfId="27946" xr:uid="{5AA918B2-EB14-431E-8F28-BA277314B6FB}"/>
    <cellStyle name="AggGreen 4 4 15" xfId="7109" xr:uid="{00000000-0005-0000-0000-0000D6040000}"/>
    <cellStyle name="AggGreen 4 4 15 2" xfId="29406" xr:uid="{F76048D6-FB4E-4EF5-BCEC-0F4B3F6FFB17}"/>
    <cellStyle name="AggGreen 4 4 16" xfId="7393" xr:uid="{00000000-0005-0000-0000-0000D7040000}"/>
    <cellStyle name="AggGreen 4 4 16 2" xfId="29688" xr:uid="{8DB1656C-742A-4BA3-9557-1A8B8AC2356F}"/>
    <cellStyle name="AggGreen 4 4 17" xfId="7879" xr:uid="{0D1E5227-AD88-4608-B78B-05B36FE5DA03}"/>
    <cellStyle name="AggGreen 4 4 17 2" xfId="30165" xr:uid="{A093A241-E784-45A3-9856-A5BD2E912D1D}"/>
    <cellStyle name="AggGreen 4 4 18" xfId="8364" xr:uid="{AD759EA9-1319-4E54-96D8-15709C1B895C}"/>
    <cellStyle name="AggGreen 4 4 18 2" xfId="30633" xr:uid="{7A4402F5-6436-4951-8C04-22C6E04CDC34}"/>
    <cellStyle name="AggGreen 4 4 19" xfId="9249" xr:uid="{68BBEC70-AB85-4E7F-B3C9-D85B74684817}"/>
    <cellStyle name="AggGreen 4 4 19 2" xfId="31390" xr:uid="{3331D04D-4221-4ABC-8CE5-4AF7E99FC56F}"/>
    <cellStyle name="AggGreen 4 4 2" xfId="879" xr:uid="{00000000-0005-0000-0000-0000D8040000}"/>
    <cellStyle name="AggGreen 4 4 2 10" xfId="5326" xr:uid="{00000000-0005-0000-0000-0000D9040000}"/>
    <cellStyle name="AggGreen 4 4 2 10 2" xfId="27679" xr:uid="{D9B03790-DA6F-48B4-AAA6-36B754E761F6}"/>
    <cellStyle name="AggGreen 4 4 2 11" xfId="3495" xr:uid="{00000000-0005-0000-0000-0000DA040000}"/>
    <cellStyle name="AggGreen 4 4 2 11 2" xfId="25860" xr:uid="{2D83A52C-B7B5-4EDF-B72A-1E538B81E288}"/>
    <cellStyle name="AggGreen 4 4 2 12" xfId="6425" xr:uid="{00000000-0005-0000-0000-0000DB040000}"/>
    <cellStyle name="AggGreen 4 4 2 12 2" xfId="28722" xr:uid="{BD46BAB7-7966-4C1D-919F-B1E30B18357F}"/>
    <cellStyle name="AggGreen 4 4 2 13" xfId="6570" xr:uid="{00000000-0005-0000-0000-0000DC040000}"/>
    <cellStyle name="AggGreen 4 4 2 13 2" xfId="28867" xr:uid="{2949F334-FA50-45DD-A279-EF4C332B31C1}"/>
    <cellStyle name="AggGreen 4 4 2 14" xfId="6543" xr:uid="{00000000-0005-0000-0000-0000DD040000}"/>
    <cellStyle name="AggGreen 4 4 2 14 2" xfId="28840" xr:uid="{E2521D3D-E262-4F05-8552-546CC70FE0E3}"/>
    <cellStyle name="AggGreen 4 4 2 15" xfId="7599" xr:uid="{00000000-0005-0000-0000-0000DE040000}"/>
    <cellStyle name="AggGreen 4 4 2 15 2" xfId="29894" xr:uid="{714B07E3-0E79-432F-AFC3-09C99FA3961D}"/>
    <cellStyle name="AggGreen 4 4 2 16" xfId="8085" xr:uid="{393F5ABA-38FB-404C-910C-89701DAD0712}"/>
    <cellStyle name="AggGreen 4 4 2 16 2" xfId="30371" xr:uid="{0422FD23-3904-44C2-8414-9E662688D9B7}"/>
    <cellStyle name="AggGreen 4 4 2 17" xfId="8574" xr:uid="{217C2738-DB03-4A4E-977D-4387A9A507C9}"/>
    <cellStyle name="AggGreen 4 4 2 17 2" xfId="30843" xr:uid="{5E3F3273-0E20-4008-9E64-C79F91639903}"/>
    <cellStyle name="AggGreen 4 4 2 18" xfId="9464" xr:uid="{9AC50895-876F-44F5-99D5-66F6A793FF68}"/>
    <cellStyle name="AggGreen 4 4 2 18 2" xfId="31603" xr:uid="{9D4D619D-82EF-40DE-A4EA-5BD90FD339BF}"/>
    <cellStyle name="AggGreen 4 4 2 19" xfId="9005" xr:uid="{049E6857-22A9-43B4-B5FC-C906291FA03E}"/>
    <cellStyle name="AggGreen 4 4 2 19 2" xfId="31170" xr:uid="{C8BC8E87-14E4-4EE4-A2F3-BF4A37FCB6EF}"/>
    <cellStyle name="AggGreen 4 4 2 2" xfId="1037" xr:uid="{00000000-0005-0000-0000-0000DF040000}"/>
    <cellStyle name="AggGreen 4 4 2 2 2" xfId="23474" xr:uid="{6A030E4B-0F33-4DD7-B2A3-1C642CD3C5C1}"/>
    <cellStyle name="AggGreen 4 4 2 20" xfId="9816" xr:uid="{A1CAE01A-9007-4494-A4A0-6B83FD4E4229}"/>
    <cellStyle name="AggGreen 4 4 2 20 2" xfId="31864" xr:uid="{1D330019-23FA-4EEB-BAC7-9D78A84B0705}"/>
    <cellStyle name="AggGreen 4 4 2 21" xfId="12632" xr:uid="{0987978B-AFC8-4D65-B7D1-50B75793E82F}"/>
    <cellStyle name="AggGreen 4 4 2 21 2" xfId="33197" xr:uid="{B1C38CCD-C59E-4760-AD09-3546A0104A8E}"/>
    <cellStyle name="AggGreen 4 4 2 22" xfId="11998" xr:uid="{A3A5E180-AD75-4D33-BF4A-54EEF992A8F9}"/>
    <cellStyle name="AggGreen 4 4 2 22 2" xfId="32563" xr:uid="{B5F1B2BC-0E95-4093-866D-BF1DB0BBDBFD}"/>
    <cellStyle name="AggGreen 4 4 2 23" xfId="13094" xr:uid="{3984973F-2479-4547-A1A1-0F51CCAB135F}"/>
    <cellStyle name="AggGreen 4 4 2 23 2" xfId="33659" xr:uid="{435EF178-488D-4BF1-96B8-184CBB507A66}"/>
    <cellStyle name="AggGreen 4 4 2 24" xfId="13923" xr:uid="{80AFB86E-B1F8-45B9-AE1E-F7543E17C968}"/>
    <cellStyle name="AggGreen 4 4 2 24 2" xfId="34487" xr:uid="{D654C84E-9E0B-4AF3-A5A0-0A46797052A5}"/>
    <cellStyle name="AggGreen 4 4 2 25" xfId="14431" xr:uid="{CB4C4E63-09EA-4D69-8C14-F148817A3AAF}"/>
    <cellStyle name="AggGreen 4 4 2 25 2" xfId="34993" xr:uid="{873841DF-9EE6-4C4B-B9D0-0EC30F14F578}"/>
    <cellStyle name="AggGreen 4 4 2 26" xfId="14568" xr:uid="{CED82C3A-C2A2-479E-934C-6FD2F0FA9072}"/>
    <cellStyle name="AggGreen 4 4 2 26 2" xfId="35128" xr:uid="{64D36A22-AB91-4C32-B8C7-CF1E826A233A}"/>
    <cellStyle name="AggGreen 4 4 2 27" xfId="15026" xr:uid="{61AE15C9-E51F-47CF-B87B-C69DDBD54C65}"/>
    <cellStyle name="AggGreen 4 4 2 27 2" xfId="35578" xr:uid="{CAA27CF8-A013-4587-B83E-D75674455662}"/>
    <cellStyle name="AggGreen 4 4 2 28" xfId="14744" xr:uid="{6E42408C-D19A-4EA9-8EB7-88EF3CFC2D29}"/>
    <cellStyle name="AggGreen 4 4 2 28 2" xfId="35300" xr:uid="{80CE72C8-8F7A-4728-BFED-0394D226083F}"/>
    <cellStyle name="AggGreen 4 4 2 29" xfId="16136" xr:uid="{D39548B9-0E1D-4432-9B3A-600F78C5D723}"/>
    <cellStyle name="AggGreen 4 4 2 29 2" xfId="36544" xr:uid="{E3782B27-F781-435F-AE85-676BE004EFCA}"/>
    <cellStyle name="AggGreen 4 4 2 3" xfId="2070" xr:uid="{00000000-0005-0000-0000-0000E0040000}"/>
    <cellStyle name="AggGreen 4 4 2 3 2" xfId="24452" xr:uid="{1613BD1A-0E77-4C1C-9801-B515AA1C8D34}"/>
    <cellStyle name="AggGreen 4 4 2 30" xfId="16609" xr:uid="{F23542A7-8173-48F8-BD51-0D2071981B8E}"/>
    <cellStyle name="AggGreen 4 4 2 30 2" xfId="37015" xr:uid="{9CF6A1CB-9175-4462-AEC2-86C4622667A0}"/>
    <cellStyle name="AggGreen 4 4 2 31" xfId="17353" xr:uid="{A03F25B9-AEAA-4944-BEB8-59343466DF5B}"/>
    <cellStyle name="AggGreen 4 4 2 31 2" xfId="37757" xr:uid="{CF6B39DA-BFB7-4FC6-B72A-13E2218A69EF}"/>
    <cellStyle name="AggGreen 4 4 2 32" xfId="17668" xr:uid="{8DA069D2-790F-4177-9E95-6DE57AA687EC}"/>
    <cellStyle name="AggGreen 4 4 2 32 2" xfId="38072" xr:uid="{37BC0DA9-C469-44C9-B6A5-49C90AD2ABB0}"/>
    <cellStyle name="AggGreen 4 4 2 33" xfId="18102" xr:uid="{4ED0B6B3-A012-4275-BE5F-A247C508F86C}"/>
    <cellStyle name="AggGreen 4 4 2 33 2" xfId="38506" xr:uid="{2D050A30-2EA1-42A8-969E-46AD1F6C18DF}"/>
    <cellStyle name="AggGreen 4 4 2 34" xfId="18481" xr:uid="{8E7CF0E8-C78D-435A-96EE-594B50D09904}"/>
    <cellStyle name="AggGreen 4 4 2 34 2" xfId="38885" xr:uid="{A8DE69A4-C649-4197-B3E3-0A467EABA6C9}"/>
    <cellStyle name="AggGreen 4 4 2 35" xfId="19325" xr:uid="{A13D5D90-DF47-46FA-BEBA-EF68D9931839}"/>
    <cellStyle name="AggGreen 4 4 2 35 2" xfId="39727" xr:uid="{AD8A68D9-F0B3-494D-930F-62DDA7E46389}"/>
    <cellStyle name="AggGreen 4 4 2 36" xfId="19434" xr:uid="{372224A2-A2AD-4798-B121-9A9E5F83540D}"/>
    <cellStyle name="AggGreen 4 4 2 36 2" xfId="39836" xr:uid="{B829D520-BEDA-4388-9D78-95C74C88DE95}"/>
    <cellStyle name="AggGreen 4 4 2 37" xfId="20163" xr:uid="{FD10738D-2770-48FF-B2A5-F0569A3E786E}"/>
    <cellStyle name="AggGreen 4 4 2 37 2" xfId="40565" xr:uid="{37803026-5B16-4843-9BBB-A72E4B1A5F43}"/>
    <cellStyle name="AggGreen 4 4 2 38" xfId="20585" xr:uid="{EEB980FB-CF1D-4F7D-9E2A-042F4825A77C}"/>
    <cellStyle name="AggGreen 4 4 2 38 2" xfId="40987" xr:uid="{674007DB-157E-4594-98E4-DEEEAE144E6A}"/>
    <cellStyle name="AggGreen 4 4 2 39" xfId="18794" xr:uid="{DDDEA43A-B1FE-455A-9464-599B71EAE770}"/>
    <cellStyle name="AggGreen 4 4 2 39 2" xfId="39196" xr:uid="{BA3F6D39-76F6-44A1-B09E-3D1A22BB2CAF}"/>
    <cellStyle name="AggGreen 4 4 2 4" xfId="1446" xr:uid="{00000000-0005-0000-0000-0000E1040000}"/>
    <cellStyle name="AggGreen 4 4 2 4 2" xfId="23834" xr:uid="{0E12B4E6-738C-48E8-8C76-13BE94721C58}"/>
    <cellStyle name="AggGreen 4 4 2 40" xfId="21779" xr:uid="{82E352BE-95B6-44E3-99F1-F760DA3AE511}"/>
    <cellStyle name="AggGreen 4 4 2 40 2" xfId="42179" xr:uid="{D372D817-EB9D-4A88-93C7-10491459F81B}"/>
    <cellStyle name="AggGreen 4 4 2 41" xfId="22207" xr:uid="{8A65D811-D94F-4A29-8CB3-903AC8BAEC04}"/>
    <cellStyle name="AggGreen 4 4 2 41 2" xfId="42607" xr:uid="{AEF0143A-3DFC-40E2-BF68-B78B030A2266}"/>
    <cellStyle name="AggGreen 4 4 2 42" xfId="22712" xr:uid="{15CA8AD8-75B3-4296-8EB1-BC19EDA81444}"/>
    <cellStyle name="AggGreen 4 4 2 42 2" xfId="43112" xr:uid="{F1A6F6CA-2DCD-4BE4-8058-B037050EB479}"/>
    <cellStyle name="AggGreen 4 4 2 43" xfId="22380" xr:uid="{931E840A-1E03-4140-B5A5-C9E41BBF7EFC}"/>
    <cellStyle name="AggGreen 4 4 2 43 2" xfId="42780" xr:uid="{97F04FEA-A550-44B1-9BDB-57574A0EAF5C}"/>
    <cellStyle name="AggGreen 4 4 2 44" xfId="22993" xr:uid="{1534DCBA-1000-4CAC-80F6-38163450650E}"/>
    <cellStyle name="AggGreen 4 4 2 44 2" xfId="43393" xr:uid="{F1B08D3B-70E0-4CB4-9E14-A7A9C5F5D08D}"/>
    <cellStyle name="AggGreen 4 4 2 5" xfId="3193" xr:uid="{00000000-0005-0000-0000-0000E2040000}"/>
    <cellStyle name="AggGreen 4 4 2 5 2" xfId="25559" xr:uid="{38C0D7DE-946E-47E8-8451-C5802C9DBE29}"/>
    <cellStyle name="AggGreen 4 4 2 6" xfId="2401" xr:uid="{00000000-0005-0000-0000-0000E3040000}"/>
    <cellStyle name="AggGreen 4 4 2 6 2" xfId="24768" xr:uid="{F73EF8E3-0767-4CD2-A102-6303C767452B}"/>
    <cellStyle name="AggGreen 4 4 2 7" xfId="4087" xr:uid="{00000000-0005-0000-0000-0000E4040000}"/>
    <cellStyle name="AggGreen 4 4 2 7 2" xfId="26450" xr:uid="{D66549FA-1584-4B4E-A7C2-66A2ECD97133}"/>
    <cellStyle name="AggGreen 4 4 2 8" xfId="2533" xr:uid="{00000000-0005-0000-0000-0000E5040000}"/>
    <cellStyle name="AggGreen 4 4 2 8 2" xfId="24900" xr:uid="{1BE565C9-04AB-4128-8559-CB7F6DD840DA}"/>
    <cellStyle name="AggGreen 4 4 2 9" xfId="3341" xr:uid="{00000000-0005-0000-0000-0000E6040000}"/>
    <cellStyle name="AggGreen 4 4 2 9 2" xfId="25707" xr:uid="{6E9272D6-9B47-4582-8AB4-5124DA41794C}"/>
    <cellStyle name="AggGreen 4 4 20" xfId="8640" xr:uid="{D9ED14A0-0CDA-4F2F-8B30-3121053318BC}"/>
    <cellStyle name="AggGreen 4 4 20 2" xfId="30903" xr:uid="{0907DB46-6045-4DF4-8FA5-1A8FFC91908B}"/>
    <cellStyle name="AggGreen 4 4 21" xfId="10175" xr:uid="{5D0E67BA-9B13-4D47-9314-21657DEE7372}"/>
    <cellStyle name="AggGreen 4 4 21 2" xfId="32080" xr:uid="{EE32DF2D-49FC-4936-8E0C-4D9278CD9230}"/>
    <cellStyle name="AggGreen 4 4 22" xfId="12417" xr:uid="{DE396DCD-0BB4-4BCE-8B0B-DB19998293B8}"/>
    <cellStyle name="AggGreen 4 4 22 2" xfId="32982" xr:uid="{7A9BE97E-EE50-44C9-8CE4-075F7330B753}"/>
    <cellStyle name="AggGreen 4 4 23" xfId="11984" xr:uid="{985C4683-466D-4752-AA13-AB47EB965232}"/>
    <cellStyle name="AggGreen 4 4 23 2" xfId="32549" xr:uid="{23A17CD7-CAEE-4950-825A-5D6D831C4AE4}"/>
    <cellStyle name="AggGreen 4 4 24" xfId="11906" xr:uid="{A1793259-215A-417B-AEE5-2C65E20CE58D}"/>
    <cellStyle name="AggGreen 4 4 24 2" xfId="32473" xr:uid="{2A2971A6-F8FB-40A4-9B52-4EEF7A08BBAB}"/>
    <cellStyle name="AggGreen 4 4 25" xfId="13742" xr:uid="{DDAFDFE9-A874-452D-A5A8-0D715B741B3C}"/>
    <cellStyle name="AggGreen 4 4 25 2" xfId="34306" xr:uid="{E512F561-728F-4B26-B059-48A80E3A0C55}"/>
    <cellStyle name="AggGreen 4 4 26" xfId="14089" xr:uid="{F3E6C20A-1424-4A97-B715-177A0651AD72}"/>
    <cellStyle name="AggGreen 4 4 26 2" xfId="34653" xr:uid="{242EFC79-2B2B-4C35-AC99-A80B6837F08B}"/>
    <cellStyle name="AggGreen 4 4 27" xfId="14730" xr:uid="{DB84EF2D-BA0B-4C39-BBD5-133E7D87B28A}"/>
    <cellStyle name="AggGreen 4 4 27 2" xfId="35287" xr:uid="{356285BF-6CC6-4B3A-BB19-DB940769F4AF}"/>
    <cellStyle name="AggGreen 4 4 28" xfId="14787" xr:uid="{6273A85D-BDEF-4BA0-9B3D-65DD6F2AE13B}"/>
    <cellStyle name="AggGreen 4 4 28 2" xfId="35342" xr:uid="{FEEC75D1-E832-42C4-99C3-9132004879D6}"/>
    <cellStyle name="AggGreen 4 4 29" xfId="15235" xr:uid="{0305845E-6FFA-4934-9578-CF2E31A61FF7}"/>
    <cellStyle name="AggGreen 4 4 29 2" xfId="35775" xr:uid="{95F1DA3A-7F12-4C46-A54F-A7F63149C1B0}"/>
    <cellStyle name="AggGreen 4 4 3" xfId="1318" xr:uid="{00000000-0005-0000-0000-0000E7040000}"/>
    <cellStyle name="AggGreen 4 4 3 2" xfId="23755" xr:uid="{70C9BEC1-0957-4DFF-9AEE-49C7BA284C80}"/>
    <cellStyle name="AggGreen 4 4 30" xfId="15928" xr:uid="{9681D94E-A29C-4433-AE74-8F40BAC34350}"/>
    <cellStyle name="AggGreen 4 4 30 2" xfId="36336" xr:uid="{C0C80D25-8887-47C0-9E2A-3BF12805799D}"/>
    <cellStyle name="AggGreen 4 4 31" xfId="16403" xr:uid="{88F78C10-A41F-4231-B196-74AD584F5411}"/>
    <cellStyle name="AggGreen 4 4 31 2" xfId="36809" xr:uid="{1DCD91DE-EECE-4004-BDB1-B6F9E44AD31C}"/>
    <cellStyle name="AggGreen 4 4 32" xfId="17144" xr:uid="{4208550F-0B74-401D-9A32-BE9340ED09CF}"/>
    <cellStyle name="AggGreen 4 4 32 2" xfId="37548" xr:uid="{19956B1C-30A0-4C58-ABC2-B2B15E1E4A2C}"/>
    <cellStyle name="AggGreen 4 4 33" xfId="16738" xr:uid="{0363CC8B-DCD6-453A-8CD2-2ABCB837596B}"/>
    <cellStyle name="AggGreen 4 4 33 2" xfId="37144" xr:uid="{0FB365F9-6170-45BC-A495-F45E392C3ACC}"/>
    <cellStyle name="AggGreen 4 4 34" xfId="17895" xr:uid="{CFB0FB05-7331-4726-BBC9-9693A9187B14}"/>
    <cellStyle name="AggGreen 4 4 34 2" xfId="38299" xr:uid="{C1A3DE13-3784-45DA-89C7-D98897912E97}"/>
    <cellStyle name="AggGreen 4 4 35" xfId="18267" xr:uid="{1C17DCC2-490B-4E1A-A27D-9B41C0C2690B}"/>
    <cellStyle name="AggGreen 4 4 35 2" xfId="38671" xr:uid="{7C1C0ECA-DD50-4237-BBE4-443281071199}"/>
    <cellStyle name="AggGreen 4 4 36" xfId="19110" xr:uid="{FB7205CA-FE24-47CC-A8B1-06CA528F0B37}"/>
    <cellStyle name="AggGreen 4 4 36 2" xfId="39512" xr:uid="{105DA03B-9036-42A9-9F95-5EF1FC6517AB}"/>
    <cellStyle name="AggGreen 4 4 37" xfId="18667" xr:uid="{ABDCCDE0-EFD8-4612-9083-01A210B6C5C6}"/>
    <cellStyle name="AggGreen 4 4 37 2" xfId="39069" xr:uid="{DF7EDEF5-C253-4A02-93B6-417A328CCA04}"/>
    <cellStyle name="AggGreen 4 4 38" xfId="19948" xr:uid="{2D88CD61-A59F-47A2-A590-97901D1E4C7A}"/>
    <cellStyle name="AggGreen 4 4 38 2" xfId="40350" xr:uid="{69588604-2236-4626-B59C-A46FDA13C260}"/>
    <cellStyle name="AggGreen 4 4 39" xfId="20372" xr:uid="{CB0F2B12-71DA-4C6C-8CD9-6B62B684D018}"/>
    <cellStyle name="AggGreen 4 4 39 2" xfId="40774" xr:uid="{9EEA6701-222E-4AE5-8F2F-6AE82EB3BEA2}"/>
    <cellStyle name="AggGreen 4 4 4" xfId="1857" xr:uid="{00000000-0005-0000-0000-0000E8040000}"/>
    <cellStyle name="AggGreen 4 4 4 2" xfId="24240" xr:uid="{C5D1B9B3-80E0-44B5-8426-B33D34189443}"/>
    <cellStyle name="AggGreen 4 4 40" xfId="20668" xr:uid="{E889A355-90CA-4C56-B62D-17B38C6523AF}"/>
    <cellStyle name="AggGreen 4 4 40 2" xfId="41070" xr:uid="{BD32A945-B5C8-43AA-8D68-2FC1B1D15803}"/>
    <cellStyle name="AggGreen 4 4 41" xfId="21567" xr:uid="{59CB80A0-4945-4E7F-B91D-CB66AE6F24D8}"/>
    <cellStyle name="AggGreen 4 4 41 2" xfId="41967" xr:uid="{9364A861-53FC-4C1A-B9D2-EF7A88A30619}"/>
    <cellStyle name="AggGreen 4 4 42" xfId="21062" xr:uid="{9703F577-BB2C-413F-A6A6-58DE10632913}"/>
    <cellStyle name="AggGreen 4 4 42 2" xfId="41464" xr:uid="{AE3B0E21-FE34-442C-AA92-3F5123D047B0}"/>
    <cellStyle name="AggGreen 4 4 43" xfId="22058" xr:uid="{4DB2084A-6640-4306-9291-2CB2283442A9}"/>
    <cellStyle name="AggGreen 4 4 43 2" xfId="42458" xr:uid="{71EA4B3F-41A6-4987-8247-23AA5601512B}"/>
    <cellStyle name="AggGreen 4 4 44" xfId="23020" xr:uid="{B7C3E24D-2096-468A-AC9B-E326BC971B23}"/>
    <cellStyle name="AggGreen 4 4 44 2" xfId="43420" xr:uid="{DFE71EC3-F4E8-4FC9-A3EB-7439549F691A}"/>
    <cellStyle name="AggGreen 4 4 45" xfId="23258" xr:uid="{21336090-AF38-44A0-B8C2-FFD649B10DDE}"/>
    <cellStyle name="AggGreen 4 4 45 2" xfId="43658" xr:uid="{570EB4E6-A19B-4976-A24D-9DC1071B6C1D}"/>
    <cellStyle name="AggGreen 4 4 5" xfId="2297" xr:uid="{00000000-0005-0000-0000-0000E9040000}"/>
    <cellStyle name="AggGreen 4 4 5 2" xfId="24672" xr:uid="{4DCBBD0E-8787-45C4-B925-221466A5128D}"/>
    <cellStyle name="AggGreen 4 4 6" xfId="2978" xr:uid="{00000000-0005-0000-0000-0000EA040000}"/>
    <cellStyle name="AggGreen 4 4 6 2" xfId="25344" xr:uid="{09E4708B-7816-4D21-99C3-18CA070FD762}"/>
    <cellStyle name="AggGreen 4 4 7" xfId="3614" xr:uid="{00000000-0005-0000-0000-0000EB040000}"/>
    <cellStyle name="AggGreen 4 4 7 2" xfId="25977" xr:uid="{427B0348-41E5-44C2-B7C1-472CCF1567F7}"/>
    <cellStyle name="AggGreen 4 4 8" xfId="3876" xr:uid="{00000000-0005-0000-0000-0000EC040000}"/>
    <cellStyle name="AggGreen 4 4 8 2" xfId="26239" xr:uid="{E1D4220C-A146-4CA5-8FE0-B4DE44932134}"/>
    <cellStyle name="AggGreen 4 4 9" xfId="4415" xr:uid="{00000000-0005-0000-0000-0000ED040000}"/>
    <cellStyle name="AggGreen 4 4 9 2" xfId="26768" xr:uid="{B467BBF0-8D21-493E-BDA0-4B9B8A1F9BC8}"/>
    <cellStyle name="AggGreen 4 40" xfId="19683" xr:uid="{C0681367-7DAF-4138-9F46-C8EC8432C103}"/>
    <cellStyle name="AggGreen 4 40 2" xfId="40085" xr:uid="{DB5070A4-AEE9-465C-84D0-3CDDF1B5EF24}"/>
    <cellStyle name="AggGreen 4 41" xfId="19501" xr:uid="{6A118B94-805E-44DE-B048-352C4CFE4DEE}"/>
    <cellStyle name="AggGreen 4 41 2" xfId="39903" xr:uid="{AD334233-2E9C-4371-87C7-73631B62CBA0}"/>
    <cellStyle name="AggGreen 4 42" xfId="19688" xr:uid="{A638A907-ECCB-4383-A037-FE33AE832DAB}"/>
    <cellStyle name="AggGreen 4 42 2" xfId="40090" xr:uid="{95B600DF-B018-43AC-97B7-962D45D090C6}"/>
    <cellStyle name="AggGreen 4 43" xfId="21210" xr:uid="{650DA31F-ED89-4AFF-B912-6B87E8A499EF}"/>
    <cellStyle name="AggGreen 4 43 2" xfId="41610" xr:uid="{B3436C2D-C6E9-4DCB-A5BF-08C0F8489500}"/>
    <cellStyle name="AggGreen 4 44" xfId="22129" xr:uid="{3201F346-B1CF-4683-AF3C-BED41CA037C1}"/>
    <cellStyle name="AggGreen 4 44 2" xfId="42529" xr:uid="{06D87CE7-EFC3-4B3A-B607-DDF75C54DA38}"/>
    <cellStyle name="AggGreen 4 45" xfId="21977" xr:uid="{1B0A8BDD-2B0F-4214-8266-498300F7D5F4}"/>
    <cellStyle name="AggGreen 4 45 2" xfId="42377" xr:uid="{904AFC12-B093-4030-8715-DCFCEE9F7CC7}"/>
    <cellStyle name="AggGreen 4 46" xfId="22774" xr:uid="{18F891D7-2F9B-4F7B-B0A6-04EA67481E55}"/>
    <cellStyle name="AggGreen 4 46 2" xfId="43174" xr:uid="{291F860D-EB27-4E6F-9BC0-43D18EA8B643}"/>
    <cellStyle name="AggGreen 4 47" xfId="23104" xr:uid="{DC55EB9E-326F-40EB-8607-FA0281623A63}"/>
    <cellStyle name="AggGreen 4 47 2" xfId="43504" xr:uid="{5A298A19-522A-4B5E-9921-334683A84B40}"/>
    <cellStyle name="AggGreen 4 5" xfId="1168" xr:uid="{00000000-0005-0000-0000-0000EE040000}"/>
    <cellStyle name="AggGreen 4 5 2" xfId="23605" xr:uid="{D1B93B19-3078-4C13-8707-760EBDC3E290}"/>
    <cellStyle name="AggGreen 4 6" xfId="1587" xr:uid="{00000000-0005-0000-0000-0000EF040000}"/>
    <cellStyle name="AggGreen 4 6 2" xfId="23972" xr:uid="{A5D55CAD-AF01-4499-9FBF-EDBC72930FDD}"/>
    <cellStyle name="AggGreen 4 7" xfId="2141" xr:uid="{00000000-0005-0000-0000-0000F0040000}"/>
    <cellStyle name="AggGreen 4 7 2" xfId="24522" xr:uid="{35B3A278-9264-4BAC-AE72-97BE8DC3A930}"/>
    <cellStyle name="AggGreen 4 8" xfId="2620" xr:uid="{00000000-0005-0000-0000-0000F1040000}"/>
    <cellStyle name="AggGreen 4 8 2" xfId="24987" xr:uid="{0BA72992-F569-4F1A-988E-6F05BD6AC7D4}"/>
    <cellStyle name="AggGreen 4 9" xfId="3285" xr:uid="{00000000-0005-0000-0000-0000F2040000}"/>
    <cellStyle name="AggGreen 4 9 2" xfId="25651" xr:uid="{F95887A8-647A-48BB-98E3-96237DEEF5A0}"/>
    <cellStyle name="AggGreen 5" xfId="108" xr:uid="{00000000-0005-0000-0000-0000F3040000}"/>
    <cellStyle name="AggGreen 5 10" xfId="8708" xr:uid="{2AE44507-1B82-401D-9FC3-3C8684FD4C3E}"/>
    <cellStyle name="AggGreen 5 10 2" xfId="30962" xr:uid="{B220FBCD-A4DD-48CC-9F77-BF2C9F3BDDC8}"/>
    <cellStyle name="AggGreen 5 11" xfId="11866" xr:uid="{E9442CB3-365A-4B5B-B240-273E9FC77BA1}"/>
    <cellStyle name="AggGreen 5 11 2" xfId="32433" xr:uid="{AFFB0FE6-FAE9-4648-8A85-0EC588931386}"/>
    <cellStyle name="AggGreen 5 12" xfId="13500" xr:uid="{B9AF7AFF-7D9E-4AA2-B9CA-F4BD5B8140C4}"/>
    <cellStyle name="AggGreen 5 12 2" xfId="34064" xr:uid="{FDCE1DC3-4797-4069-ABE9-DD2383A7A2FE}"/>
    <cellStyle name="AggGreen 5 13" xfId="13542" xr:uid="{53325CBE-FC4C-483F-AAED-AD3940CF1F82}"/>
    <cellStyle name="AggGreen 5 13 2" xfId="34106" xr:uid="{D66FFEBB-B16D-42CC-ADCE-F9921CB2781D}"/>
    <cellStyle name="AggGreen 5 14" xfId="14866" xr:uid="{B7CBBFD2-5E6F-43E1-BF2A-83AFDB65E605}"/>
    <cellStyle name="AggGreen 5 14 2" xfId="35419" xr:uid="{73CC0FDD-0D76-40C3-AC01-6842C05DBB53}"/>
    <cellStyle name="AggGreen 5 15" xfId="15496" xr:uid="{E445D988-694D-4CB1-A875-17C5AAF0BAAD}"/>
    <cellStyle name="AggGreen 5 15 2" xfId="36020" xr:uid="{3401505E-19B8-45D2-BC65-585E183B1FCB}"/>
    <cellStyle name="AggGreen 5 16" xfId="16209" xr:uid="{94A7AFE0-739B-42BE-A6A8-BB8CF8800702}"/>
    <cellStyle name="AggGreen 5 16 2" xfId="36617" xr:uid="{FAB79254-B54E-4FC5-8E4E-11AEBD209DDA}"/>
    <cellStyle name="AggGreen 5 17" xfId="16726" xr:uid="{28C34137-AD82-45ED-8FD7-FE111971FE4C}"/>
    <cellStyle name="AggGreen 5 17 2" xfId="37132" xr:uid="{D0034DDD-F655-4CE7-B6CE-9D94E10DAB7D}"/>
    <cellStyle name="AggGreen 5 18" xfId="16664" xr:uid="{560FA759-1714-4C90-AB40-ADC97AE9AF63}"/>
    <cellStyle name="AggGreen 5 18 2" xfId="37070" xr:uid="{05ED6811-F4EA-4D45-9D7F-438EE5985F00}"/>
    <cellStyle name="AggGreen 5 19" xfId="17761" xr:uid="{D9283E9A-9E9C-4914-8D91-E103DC4CBD53}"/>
    <cellStyle name="AggGreen 5 19 2" xfId="38165" xr:uid="{EBAA97D2-BFFB-450F-8017-3AECCC057A17}"/>
    <cellStyle name="AggGreen 5 2" xfId="1485" xr:uid="{00000000-0005-0000-0000-0000F4040000}"/>
    <cellStyle name="AggGreen 5 2 2" xfId="23873" xr:uid="{1F5868CE-74EB-422D-BD24-F6E4EAB7CD86}"/>
    <cellStyle name="AggGreen 5 20" xfId="18608" xr:uid="{C247C5D0-C102-4375-8F0D-EB2424EC35F4}"/>
    <cellStyle name="AggGreen 5 20 2" xfId="39012" xr:uid="{320FF4A3-7F88-4F37-B708-F178F0E99FDF}"/>
    <cellStyle name="AggGreen 5 21" xfId="18823" xr:uid="{05DD2C86-5EBE-484D-8FC8-15F8CE17FC10}"/>
    <cellStyle name="AggGreen 5 21 2" xfId="39225" xr:uid="{E8BDFC4F-608E-42AB-BB8C-8C81623256A2}"/>
    <cellStyle name="AggGreen 5 22" xfId="18550" xr:uid="{056574E7-D3FB-4B60-887C-50D87DEA681B}"/>
    <cellStyle name="AggGreen 5 22 2" xfId="38954" xr:uid="{FBCA8BBE-ED0B-4C5E-94A6-FEFC29997509}"/>
    <cellStyle name="AggGreen 5 23" xfId="21042" xr:uid="{38045493-CBAE-4504-95F9-F0193CCB6DA9}"/>
    <cellStyle name="AggGreen 5 23 2" xfId="41444" xr:uid="{39F8F7AF-7823-46C1-9A1A-B542DCF1D85E}"/>
    <cellStyle name="AggGreen 5 24" xfId="20968" xr:uid="{EFE1758A-B411-49F2-8544-F4463B7BE7CE}"/>
    <cellStyle name="AggGreen 5 24 2" xfId="41370" xr:uid="{1D4BEFB9-60B6-4666-9AD0-57C5C1892BEF}"/>
    <cellStyle name="AggGreen 5 25" xfId="22071" xr:uid="{68925D4A-D21B-467C-90D0-0E1D8ACC99AF}"/>
    <cellStyle name="AggGreen 5 25 2" xfId="42471" xr:uid="{F0FE6CE1-117F-4187-8E0F-4F03E0792751}"/>
    <cellStyle name="AggGreen 5 26" xfId="23358" xr:uid="{DF7F8C72-4C15-455F-93C2-F2CBADA50E8A}"/>
    <cellStyle name="AggGreen 5 3" xfId="2449" xr:uid="{00000000-0005-0000-0000-0000F5040000}"/>
    <cellStyle name="AggGreen 5 3 2" xfId="24816" xr:uid="{866AA81D-7918-4B6B-B3CA-341B7009068F}"/>
    <cellStyle name="AggGreen 5 4" xfId="3323" xr:uid="{00000000-0005-0000-0000-0000F6040000}"/>
    <cellStyle name="AggGreen 5 4 2" xfId="25689" xr:uid="{174811A2-E8F5-4FB7-AA1F-9A96EB20A178}"/>
    <cellStyle name="AggGreen 5 5" xfId="5688" xr:uid="{00000000-0005-0000-0000-0000F7040000}"/>
    <cellStyle name="AggGreen 5 6" xfId="6972" xr:uid="{00000000-0005-0000-0000-0000F8040000}"/>
    <cellStyle name="AggGreen 5 6 2" xfId="29269" xr:uid="{ACFD82BE-3DDA-49CA-A920-5C1E3BE71D4B}"/>
    <cellStyle name="AggGreen 5 7" xfId="7222" xr:uid="{00000000-0005-0000-0000-0000F9040000}"/>
    <cellStyle name="AggGreen 5 7 2" xfId="29519" xr:uid="{B2D1D53A-EB08-48C1-897C-6E2D16267CE8}"/>
    <cellStyle name="AggGreen 5 8" xfId="7681" xr:uid="{91A5B495-FE91-4C4F-A702-8BAF1B889C47}"/>
    <cellStyle name="AggGreen 5 8 2" xfId="29969" xr:uid="{CAFBE545-BE97-4520-AE14-72934D548CE4}"/>
    <cellStyle name="AggGreen 5 9" xfId="8178" xr:uid="{F03EBB6F-DF4B-41AF-A552-142D4C4C37DD}"/>
    <cellStyle name="AggGreen 5 9 2" xfId="30464" xr:uid="{CBC55A9F-7C5B-4D98-B871-B12DDE86D2B5}"/>
    <cellStyle name="AggGreen 6" xfId="5624" xr:uid="{00000000-0005-0000-0000-0000FA040000}"/>
    <cellStyle name="AggGreen_Bbdr" xfId="50" xr:uid="{00000000-0005-0000-0000-0000FB040000}"/>
    <cellStyle name="AggGreen12" xfId="47" xr:uid="{00000000-0005-0000-0000-0000FC040000}"/>
    <cellStyle name="AggGreen12 2" xfId="147" xr:uid="{00000000-0005-0000-0000-0000FD040000}"/>
    <cellStyle name="AggGreen12 2 2" xfId="437" xr:uid="{00000000-0005-0000-0000-0000FE040000}"/>
    <cellStyle name="AggGreen12 2 2 2" xfId="630" xr:uid="{00000000-0005-0000-0000-0000FF040000}"/>
    <cellStyle name="AggGreen12 2 2 2 10" xfId="4817" xr:uid="{00000000-0005-0000-0000-000000050000}"/>
    <cellStyle name="AggGreen12 2 2 2 10 2" xfId="27170" xr:uid="{ACD38627-584D-4C98-8B1A-0A81D11B4D3A}"/>
    <cellStyle name="AggGreen12 2 2 2 11" xfId="5081" xr:uid="{00000000-0005-0000-0000-000001050000}"/>
    <cellStyle name="AggGreen12 2 2 2 11 2" xfId="27434" xr:uid="{BE581FDA-8071-4109-A87A-9BF83CA46DFB}"/>
    <cellStyle name="AggGreen12 2 2 2 12" xfId="4293" xr:uid="{00000000-0005-0000-0000-000002050000}"/>
    <cellStyle name="AggGreen12 2 2 2 12 2" xfId="26650" xr:uid="{3944EFEB-4975-421B-9A39-FF3BF5B79D99}"/>
    <cellStyle name="AggGreen12 2 2 2 13" xfId="5763" xr:uid="{00000000-0005-0000-0000-000003050000}"/>
    <cellStyle name="AggGreen12 2 2 2 13 2" xfId="28081" xr:uid="{F833F182-2979-4619-A544-5BF5ACB51313}"/>
    <cellStyle name="AggGreen12 2 2 2 14" xfId="6087" xr:uid="{00000000-0005-0000-0000-000004050000}"/>
    <cellStyle name="AggGreen12 2 2 2 14 2" xfId="28384" xr:uid="{08A1E19D-6A6C-41DF-B044-E66468DF0829}"/>
    <cellStyle name="AggGreen12 2 2 2 15" xfId="6587" xr:uid="{00000000-0005-0000-0000-000005050000}"/>
    <cellStyle name="AggGreen12 2 2 2 15 2" xfId="28884" xr:uid="{6D68F4AA-724E-4940-AB22-45331EB7E48F}"/>
    <cellStyle name="AggGreen12 2 2 2 16" xfId="7359" xr:uid="{00000000-0005-0000-0000-000006050000}"/>
    <cellStyle name="AggGreen12 2 2 2 16 2" xfId="29654" xr:uid="{D6DFF0E6-C23D-4E48-9C9B-113CB3A76F7B}"/>
    <cellStyle name="AggGreen12 2 2 2 17" xfId="7845" xr:uid="{B0219301-5935-446B-97BE-79F844D8EF02}"/>
    <cellStyle name="AggGreen12 2 2 2 17 2" xfId="30131" xr:uid="{09D9E514-293D-4A98-BA56-AEB181A7910B}"/>
    <cellStyle name="AggGreen12 2 2 2 18" xfId="8330" xr:uid="{37556622-BC27-4E9C-9BA4-A10C070F8A2D}"/>
    <cellStyle name="AggGreen12 2 2 2 18 2" xfId="30599" xr:uid="{1D547662-FC7F-46B2-B955-C512B6FA3D3F}"/>
    <cellStyle name="AggGreen12 2 2 2 19" xfId="9215" xr:uid="{9198D993-E93A-411D-952F-EEA298342430}"/>
    <cellStyle name="AggGreen12 2 2 2 19 2" xfId="31356" xr:uid="{174C9DC7-C23C-4C30-9F29-023A8EAABC18}"/>
    <cellStyle name="AggGreen12 2 2 2 2" xfId="845" xr:uid="{00000000-0005-0000-0000-000007050000}"/>
    <cellStyle name="AggGreen12 2 2 2 2 10" xfId="5292" xr:uid="{00000000-0005-0000-0000-000008050000}"/>
    <cellStyle name="AggGreen12 2 2 2 2 10 2" xfId="27645" xr:uid="{C47A9696-F3EC-48CB-81A7-F652E2089578}"/>
    <cellStyle name="AggGreen12 2 2 2 2 11" xfId="4355" xr:uid="{00000000-0005-0000-0000-000009050000}"/>
    <cellStyle name="AggGreen12 2 2 2 2 11 2" xfId="26710" xr:uid="{4D5B3979-C8D3-4C11-B207-E3C320C56E4E}"/>
    <cellStyle name="AggGreen12 2 2 2 2 12" xfId="5822" xr:uid="{00000000-0005-0000-0000-00000A050000}"/>
    <cellStyle name="AggGreen12 2 2 2 2 12 2" xfId="28136" xr:uid="{73ECB36E-08A9-42A5-8003-7B8D04386675}"/>
    <cellStyle name="AggGreen12 2 2 2 2 13" xfId="6175" xr:uid="{00000000-0005-0000-0000-00000B050000}"/>
    <cellStyle name="AggGreen12 2 2 2 2 13 2" xfId="28472" xr:uid="{7A726770-4EC6-44F8-9032-14B0A50F82FC}"/>
    <cellStyle name="AggGreen12 2 2 2 2 14" xfId="6794" xr:uid="{00000000-0005-0000-0000-00000C050000}"/>
    <cellStyle name="AggGreen12 2 2 2 2 14 2" xfId="29091" xr:uid="{7CC0151C-9DB2-483A-A7EC-9EFD5F331674}"/>
    <cellStyle name="AggGreen12 2 2 2 2 15" xfId="7565" xr:uid="{00000000-0005-0000-0000-00000D050000}"/>
    <cellStyle name="AggGreen12 2 2 2 2 15 2" xfId="29860" xr:uid="{346F85C0-6742-45AF-9A0C-AA5DE4676162}"/>
    <cellStyle name="AggGreen12 2 2 2 2 16" xfId="8051" xr:uid="{DEFCD927-A4B7-441A-A226-D9749449AC3D}"/>
    <cellStyle name="AggGreen12 2 2 2 2 16 2" xfId="30337" xr:uid="{40674491-A64B-4D29-B8BB-327BE2A5CF0E}"/>
    <cellStyle name="AggGreen12 2 2 2 2 17" xfId="8540" xr:uid="{BF9D25EE-CBE1-4895-B872-FF61E7DA7C33}"/>
    <cellStyle name="AggGreen12 2 2 2 2 17 2" xfId="30809" xr:uid="{BA6EE7EA-FCC4-4C1B-8FDC-FF805C23396C}"/>
    <cellStyle name="AggGreen12 2 2 2 2 18" xfId="9430" xr:uid="{05E07C0F-9837-4E04-815F-F903CBB77731}"/>
    <cellStyle name="AggGreen12 2 2 2 2 18 2" xfId="31569" xr:uid="{72B8279B-69E4-4D7C-8718-8C4046B15690}"/>
    <cellStyle name="AggGreen12 2 2 2 2 19" xfId="9037" xr:uid="{D5EE2B7B-B5E0-4573-8B10-8C1E14B7B186}"/>
    <cellStyle name="AggGreen12 2 2 2 2 19 2" xfId="31198" xr:uid="{1743D4D8-36BA-4FFF-ABF4-5FF6B6C21D1C}"/>
    <cellStyle name="AggGreen12 2 2 2 2 2" xfId="986" xr:uid="{00000000-0005-0000-0000-00000E050000}"/>
    <cellStyle name="AggGreen12 2 2 2 2 2 2" xfId="23423" xr:uid="{56F8FE09-6865-4B8B-AC2C-99B0247871CB}"/>
    <cellStyle name="AggGreen12 2 2 2 2 20" xfId="9571" xr:uid="{D6CE1AC2-E652-45F9-9BBA-6DC7AA34BE08}"/>
    <cellStyle name="AggGreen12 2 2 2 2 20 2" xfId="31693" xr:uid="{9F288DD2-2040-44DF-90F0-0F6694582625}"/>
    <cellStyle name="AggGreen12 2 2 2 2 21" xfId="12598" xr:uid="{ED42BBBA-9D4E-49B5-BBA6-EDC169DC5956}"/>
    <cellStyle name="AggGreen12 2 2 2 2 21 2" xfId="33163" xr:uid="{C7BC5A6E-CE4B-43E1-8394-3425BEA5A002}"/>
    <cellStyle name="AggGreen12 2 2 2 2 22" xfId="12202" xr:uid="{7C643718-E2EA-48EC-994A-2A22AAC22053}"/>
    <cellStyle name="AggGreen12 2 2 2 2 22 2" xfId="32767" xr:uid="{F67CA50C-1B12-4B18-9771-45DBF3B9F07A}"/>
    <cellStyle name="AggGreen12 2 2 2 2 23" xfId="12022" xr:uid="{98E501DA-32BD-4402-BCAA-033678ACF5DA}"/>
    <cellStyle name="AggGreen12 2 2 2 2 23 2" xfId="32587" xr:uid="{920E2ABA-FB8E-4C62-A603-A54E2EF924E2}"/>
    <cellStyle name="AggGreen12 2 2 2 2 24" xfId="14041" xr:uid="{386979C5-4B82-4CB3-898F-A3768E2FCBC4}"/>
    <cellStyle name="AggGreen12 2 2 2 2 24 2" xfId="34605" xr:uid="{FC171EEA-BDE0-40DE-8FBF-B0FBA8733E25}"/>
    <cellStyle name="AggGreen12 2 2 2 2 25" xfId="13221" xr:uid="{9429951E-27F0-444A-B7BA-744747EAD38B}"/>
    <cellStyle name="AggGreen12 2 2 2 2 25 2" xfId="33785" xr:uid="{D811D0F9-D624-46C5-8FB7-C2A9865141B6}"/>
    <cellStyle name="AggGreen12 2 2 2 2 26" xfId="11980" xr:uid="{0FE7BFDC-C137-4F81-9C07-537715C53399}"/>
    <cellStyle name="AggGreen12 2 2 2 2 26 2" xfId="32545" xr:uid="{2B1FB02D-E4F0-41D2-80EC-80EE600B78CF}"/>
    <cellStyle name="AggGreen12 2 2 2 2 27" xfId="14352" xr:uid="{2D4802A8-C4CD-4EC0-A43F-778E4D4A925C}"/>
    <cellStyle name="AggGreen12 2 2 2 2 27 2" xfId="34915" xr:uid="{B246F31C-63F8-4B4D-B8DF-88BC7722D045}"/>
    <cellStyle name="AggGreen12 2 2 2 2 28" xfId="15705" xr:uid="{1C213129-7A4E-4D3F-88E9-CD3B9474893A}"/>
    <cellStyle name="AggGreen12 2 2 2 2 28 2" xfId="36163" xr:uid="{64EF563D-14FF-410E-AF61-52FAB89A4126}"/>
    <cellStyle name="AggGreen12 2 2 2 2 29" xfId="16102" xr:uid="{1CF36DB8-DA63-460D-8B49-8266D4BCC721}"/>
    <cellStyle name="AggGreen12 2 2 2 2 29 2" xfId="36510" xr:uid="{F43D347F-7B8E-4F38-8BCF-9F136A7B5889}"/>
    <cellStyle name="AggGreen12 2 2 2 2 3" xfId="2036" xr:uid="{00000000-0005-0000-0000-00000F050000}"/>
    <cellStyle name="AggGreen12 2 2 2 2 3 2" xfId="24418" xr:uid="{ADF898E4-8976-4787-BE19-F919D8244112}"/>
    <cellStyle name="AggGreen12 2 2 2 2 30" xfId="16575" xr:uid="{40E6A32F-9527-4D74-91EC-8DFDA7665392}"/>
    <cellStyle name="AggGreen12 2 2 2 2 30 2" xfId="36981" xr:uid="{3EAADB55-9FD6-4C08-9335-853FEE878AD2}"/>
    <cellStyle name="AggGreen12 2 2 2 2 31" xfId="17319" xr:uid="{221D21F6-E82D-4CFF-903D-AD6EC719F722}"/>
    <cellStyle name="AggGreen12 2 2 2 2 31 2" xfId="37723" xr:uid="{94F9CC4B-409D-4699-A3E3-A3EDC6949423}"/>
    <cellStyle name="AggGreen12 2 2 2 2 32" xfId="16934" xr:uid="{81F9569F-6396-4F9A-BC51-A3100DC015D3}"/>
    <cellStyle name="AggGreen12 2 2 2 2 32 2" xfId="37338" xr:uid="{CAB88166-6F98-4EA6-B884-D18FF8394751}"/>
    <cellStyle name="AggGreen12 2 2 2 2 33" xfId="18068" xr:uid="{F4375D2C-C1F5-4FA2-AAE6-C0F4FFDAC689}"/>
    <cellStyle name="AggGreen12 2 2 2 2 33 2" xfId="38472" xr:uid="{27B0E178-04A0-4D31-BCDB-8544E9D98B2D}"/>
    <cellStyle name="AggGreen12 2 2 2 2 34" xfId="18447" xr:uid="{08FF3B08-F13F-4918-9871-D32A82812BCF}"/>
    <cellStyle name="AggGreen12 2 2 2 2 34 2" xfId="38851" xr:uid="{2A3CB79A-CCEE-4CF6-843C-5883B09DBF1A}"/>
    <cellStyle name="AggGreen12 2 2 2 2 35" xfId="19291" xr:uid="{A0F1B3B0-23C2-4932-823F-94139352BB10}"/>
    <cellStyle name="AggGreen12 2 2 2 2 35 2" xfId="39693" xr:uid="{44B08669-E083-494B-BE4E-84B6ECF157E8}"/>
    <cellStyle name="AggGreen12 2 2 2 2 36" xfId="18910" xr:uid="{4E5DE023-1094-432F-90AD-1DD8183E2092}"/>
    <cellStyle name="AggGreen12 2 2 2 2 36 2" xfId="39312" xr:uid="{E2F6040A-93F1-45C5-B25A-D2B4D1DBF329}"/>
    <cellStyle name="AggGreen12 2 2 2 2 37" xfId="20129" xr:uid="{6C131F36-9DB7-401C-B611-CF84E4CBA614}"/>
    <cellStyle name="AggGreen12 2 2 2 2 37 2" xfId="40531" xr:uid="{6885E6B8-2972-41A9-B620-A123E74F601C}"/>
    <cellStyle name="AggGreen12 2 2 2 2 38" xfId="20551" xr:uid="{B0BBF209-1889-4991-ACAD-4E066A7C2E64}"/>
    <cellStyle name="AggGreen12 2 2 2 2 38 2" xfId="40953" xr:uid="{52F4A4C9-7BC8-4C53-AC7D-A644EE7F0D36}"/>
    <cellStyle name="AggGreen12 2 2 2 2 39" xfId="19617" xr:uid="{1ABDAA73-7CE3-4577-8A93-4141A4F529A9}"/>
    <cellStyle name="AggGreen12 2 2 2 2 39 2" xfId="40019" xr:uid="{F7176F87-F296-4729-BDD9-D7BC13086E37}"/>
    <cellStyle name="AggGreen12 2 2 2 2 4" xfId="1717" xr:uid="{00000000-0005-0000-0000-000010050000}"/>
    <cellStyle name="AggGreen12 2 2 2 2 4 2" xfId="24101" xr:uid="{19AA7927-510B-4ED1-8F84-9EDCBBFF728E}"/>
    <cellStyle name="AggGreen12 2 2 2 2 40" xfId="21745" xr:uid="{F9FB4837-1A4E-4513-A734-3065397FA9FA}"/>
    <cellStyle name="AggGreen12 2 2 2 2 40 2" xfId="42145" xr:uid="{8659B938-D85E-4746-91D5-063C658F9A7E}"/>
    <cellStyle name="AggGreen12 2 2 2 2 41" xfId="21331" xr:uid="{94AF48CA-3FD1-4ABF-8917-B1D2258031A8}"/>
    <cellStyle name="AggGreen12 2 2 2 2 41 2" xfId="41731" xr:uid="{161C2539-CA1E-4463-A2FC-43DC2C2993E3}"/>
    <cellStyle name="AggGreen12 2 2 2 2 42" xfId="22587" xr:uid="{914AAC3D-CDE2-440D-8431-14256FE87F96}"/>
    <cellStyle name="AggGreen12 2 2 2 2 42 2" xfId="42987" xr:uid="{872DE75D-10FA-47C3-AD48-8014F5EE55A3}"/>
    <cellStyle name="AggGreen12 2 2 2 2 43" xfId="22083" xr:uid="{73E3714E-D163-4C71-AFBB-6811C058E1CA}"/>
    <cellStyle name="AggGreen12 2 2 2 2 43 2" xfId="42483" xr:uid="{33809F65-C548-4D2D-BB54-4E4FBB393A3F}"/>
    <cellStyle name="AggGreen12 2 2 2 2 44" xfId="22007" xr:uid="{CC91041D-CE77-4BD4-9242-603DAFEE3693}"/>
    <cellStyle name="AggGreen12 2 2 2 2 44 2" xfId="42407" xr:uid="{3EEF8EE4-4A9A-4083-9BC6-001499377442}"/>
    <cellStyle name="AggGreen12 2 2 2 2 5" xfId="3159" xr:uid="{00000000-0005-0000-0000-000011050000}"/>
    <cellStyle name="AggGreen12 2 2 2 2 5 2" xfId="25525" xr:uid="{E73F7BB3-C05B-40F8-BE6A-B4FDDE8D8B9E}"/>
    <cellStyle name="AggGreen12 2 2 2 2 6" xfId="2823" xr:uid="{00000000-0005-0000-0000-000012050000}"/>
    <cellStyle name="AggGreen12 2 2 2 2 6 2" xfId="25189" xr:uid="{06D1AF7C-DE6C-4711-BB38-1E863FA22D86}"/>
    <cellStyle name="AggGreen12 2 2 2 2 7" xfId="4053" xr:uid="{00000000-0005-0000-0000-000013050000}"/>
    <cellStyle name="AggGreen12 2 2 2 2 7 2" xfId="26416" xr:uid="{59A8C027-8411-4F0C-AD81-3C8CC42D70AB}"/>
    <cellStyle name="AggGreen12 2 2 2 2 8" xfId="2394" xr:uid="{00000000-0005-0000-0000-000014050000}"/>
    <cellStyle name="AggGreen12 2 2 2 2 8 2" xfId="24761" xr:uid="{F1172FC1-63A1-44DA-84DA-20EA78DEA2D7}"/>
    <cellStyle name="AggGreen12 2 2 2 2 9" xfId="4530" xr:uid="{00000000-0005-0000-0000-000015050000}"/>
    <cellStyle name="AggGreen12 2 2 2 2 9 2" xfId="26883" xr:uid="{0D095CC6-5C4A-4B69-9A7D-210CBB8C9FD2}"/>
    <cellStyle name="AggGreen12 2 2 2 20" xfId="9931" xr:uid="{18A7B76D-23A9-43D5-92A3-47A259193AC7}"/>
    <cellStyle name="AggGreen12 2 2 2 20 2" xfId="31957" xr:uid="{FDFD7A9E-6DBA-41B7-A92C-7D680C7A303F}"/>
    <cellStyle name="AggGreen12 2 2 2 21" xfId="10122" xr:uid="{2848DC52-8120-4E84-B8A0-119539382798}"/>
    <cellStyle name="AggGreen12 2 2 2 21 2" xfId="32058" xr:uid="{FBD647C5-36CD-4F7F-AA27-A983C785EE17}"/>
    <cellStyle name="AggGreen12 2 2 2 22" xfId="12383" xr:uid="{5E79A6A7-DDEA-466A-BC62-A4898C08249E}"/>
    <cellStyle name="AggGreen12 2 2 2 22 2" xfId="32948" xr:uid="{F3B3CFBA-6349-48B5-89F7-2A74DF82EE41}"/>
    <cellStyle name="AggGreen12 2 2 2 23" xfId="12838" xr:uid="{D0357E9C-D7FE-4FE8-85B2-7F5E1160DD0C}"/>
    <cellStyle name="AggGreen12 2 2 2 23 2" xfId="33403" xr:uid="{5F907A04-8ECD-437C-92B4-1A1FF10BB567}"/>
    <cellStyle name="AggGreen12 2 2 2 24" xfId="13131" xr:uid="{ADA30006-1776-4FCF-85DF-FAF5AD0311F1}"/>
    <cellStyle name="AggGreen12 2 2 2 24 2" xfId="33696" xr:uid="{95A478E2-D113-422B-8959-C629DADCD00B}"/>
    <cellStyle name="AggGreen12 2 2 2 25" xfId="13936" xr:uid="{495B5FF2-FE71-41C0-9C13-C96155437FEF}"/>
    <cellStyle name="AggGreen12 2 2 2 25 2" xfId="34500" xr:uid="{A206D982-7A83-438D-AA88-2448EB34D497}"/>
    <cellStyle name="AggGreen12 2 2 2 26" xfId="13387" xr:uid="{D40F4BBA-E679-41E2-A726-2EC3AC1B13AD}"/>
    <cellStyle name="AggGreen12 2 2 2 26 2" xfId="33951" xr:uid="{646C5D57-30F5-41F9-BA76-B407D7E0F600}"/>
    <cellStyle name="AggGreen12 2 2 2 27" xfId="14862" xr:uid="{17977275-3447-4AAA-A93A-05B9C6A8B3DE}"/>
    <cellStyle name="AggGreen12 2 2 2 27 2" xfId="35415" xr:uid="{05C0FCDB-3120-41E1-8095-B8B81D0B998B}"/>
    <cellStyle name="AggGreen12 2 2 2 28" xfId="15127" xr:uid="{A96E71A5-E494-4D4B-80DD-0C33E8811B95}"/>
    <cellStyle name="AggGreen12 2 2 2 28 2" xfId="35674" xr:uid="{DC5CAFA5-5594-430E-956C-D4B552FE4ACE}"/>
    <cellStyle name="AggGreen12 2 2 2 29" xfId="15081" xr:uid="{0FA0EC1F-0FD2-4BAF-8E38-09A37FE710F4}"/>
    <cellStyle name="AggGreen12 2 2 2 29 2" xfId="35629" xr:uid="{8982318B-12AE-4297-881D-5FCCB70BEDEA}"/>
    <cellStyle name="AggGreen12 2 2 2 3" xfId="1153" xr:uid="{00000000-0005-0000-0000-000016050000}"/>
    <cellStyle name="AggGreen12 2 2 2 3 2" xfId="23590" xr:uid="{E0C0F55B-2477-45BE-AF77-4A4AA7F44318}"/>
    <cellStyle name="AggGreen12 2 2 2 30" xfId="15880" xr:uid="{A4A5DA9F-FA1D-4BF9-9D9D-1B0B101E399C}"/>
    <cellStyle name="AggGreen12 2 2 2 30 2" xfId="36288" xr:uid="{843744E4-B987-415E-9C8C-73B522ABCB3B}"/>
    <cellStyle name="AggGreen12 2 2 2 31" xfId="16369" xr:uid="{40C2517D-5194-4D44-96F4-F2F170CD7F68}"/>
    <cellStyle name="AggGreen12 2 2 2 31 2" xfId="36775" xr:uid="{1F5A619A-D75B-4D92-BF14-2BF6BE25019A}"/>
    <cellStyle name="AggGreen12 2 2 2 32" xfId="17110" xr:uid="{C5CE05A3-4B0E-4255-A8CC-E7B204CEB333}"/>
    <cellStyle name="AggGreen12 2 2 2 32 2" xfId="37514" xr:uid="{A9EFB037-B557-4F11-BBF2-7940542E2591}"/>
    <cellStyle name="AggGreen12 2 2 2 33" xfId="16959" xr:uid="{93CB1D29-6590-4058-9E1F-746CEA04F701}"/>
    <cellStyle name="AggGreen12 2 2 2 33 2" xfId="37363" xr:uid="{9136FB5C-CE5E-4258-BE20-6F3EE160CD27}"/>
    <cellStyle name="AggGreen12 2 2 2 34" xfId="17861" xr:uid="{E52B615D-6006-4E81-BB59-28EAF9534F54}"/>
    <cellStyle name="AggGreen12 2 2 2 34 2" xfId="38265" xr:uid="{A77205A7-30C1-4158-9FF1-A5D375B5CDC2}"/>
    <cellStyle name="AggGreen12 2 2 2 35" xfId="18233" xr:uid="{E02E7715-6A32-4E3F-BA76-52C8BB8B35E6}"/>
    <cellStyle name="AggGreen12 2 2 2 35 2" xfId="38637" xr:uid="{4F82FB6A-6927-4E66-8406-5D787F18A288}"/>
    <cellStyle name="AggGreen12 2 2 2 36" xfId="19076" xr:uid="{85599698-43C0-4F61-8A0C-11A23B3D46E4}"/>
    <cellStyle name="AggGreen12 2 2 2 36 2" xfId="39478" xr:uid="{6185AAB1-5710-475C-A07D-799401704BF1}"/>
    <cellStyle name="AggGreen12 2 2 2 37" xfId="19499" xr:uid="{C7D54EF0-99CB-48CC-BC42-1211F5280634}"/>
    <cellStyle name="AggGreen12 2 2 2 37 2" xfId="39901" xr:uid="{D11D1DC2-D7E6-4ECD-8D0A-4BAFA3C17A79}"/>
    <cellStyle name="AggGreen12 2 2 2 38" xfId="19914" xr:uid="{B26CE9CA-DC7C-4CD8-B462-7F25861D35F9}"/>
    <cellStyle name="AggGreen12 2 2 2 38 2" xfId="40316" xr:uid="{E26A40BA-51F1-4CF3-A30B-D4550A2864A2}"/>
    <cellStyle name="AggGreen12 2 2 2 39" xfId="20338" xr:uid="{F2ED0B20-2E17-4100-9E60-41B0D75B9656}"/>
    <cellStyle name="AggGreen12 2 2 2 39 2" xfId="40740" xr:uid="{221E3B6F-3082-4059-BC8D-B55E6CCE521D}"/>
    <cellStyle name="AggGreen12 2 2 2 4" xfId="1823" xr:uid="{00000000-0005-0000-0000-000017050000}"/>
    <cellStyle name="AggGreen12 2 2 2 4 2" xfId="24206" xr:uid="{35A616A9-F960-492D-A243-5D88F78E6D2B}"/>
    <cellStyle name="AggGreen12 2 2 2 40" xfId="19655" xr:uid="{8024781B-1933-497D-8CFE-31EAC85C6799}"/>
    <cellStyle name="AggGreen12 2 2 2 40 2" xfId="40057" xr:uid="{E32447A7-9739-47DA-96C9-F9E9076596DF}"/>
    <cellStyle name="AggGreen12 2 2 2 41" xfId="21533" xr:uid="{6870E951-C065-4799-8385-2A22D859FC67}"/>
    <cellStyle name="AggGreen12 2 2 2 41 2" xfId="41933" xr:uid="{489B05E4-BCBE-4F53-BED2-94D1DCC9E479}"/>
    <cellStyle name="AggGreen12 2 2 2 42" xfId="21366" xr:uid="{874B8F95-07FD-4193-9AF0-59BBD5817710}"/>
    <cellStyle name="AggGreen12 2 2 2 42 2" xfId="41766" xr:uid="{E7EED18F-2A50-48E4-9623-907F64A6FA0D}"/>
    <cellStyle name="AggGreen12 2 2 2 43" xfId="22295" xr:uid="{F1A11BDE-29DB-482D-B651-52D8D470D0FB}"/>
    <cellStyle name="AggGreen12 2 2 2 43 2" xfId="42695" xr:uid="{9712DF52-72D6-423F-9EFC-B48E5F4A23A4}"/>
    <cellStyle name="AggGreen12 2 2 2 44" xfId="22108" xr:uid="{10B4B771-30B2-45C7-A44B-A52FAE913E32}"/>
    <cellStyle name="AggGreen12 2 2 2 44 2" xfId="42508" xr:uid="{958CDC95-88AD-4804-AB23-DB016C5EAE98}"/>
    <cellStyle name="AggGreen12 2 2 2 45" xfId="22580" xr:uid="{79DD1A0B-8463-4D55-AC33-85511AD83B06}"/>
    <cellStyle name="AggGreen12 2 2 2 45 2" xfId="42980" xr:uid="{D6C1ABC1-10DD-4ED3-8D4B-1F9225772A45}"/>
    <cellStyle name="AggGreen12 2 2 2 5" xfId="2125" xr:uid="{00000000-0005-0000-0000-000018050000}"/>
    <cellStyle name="AggGreen12 2 2 2 5 2" xfId="24507" xr:uid="{D1AF3141-ABC7-4789-AFE8-C10BEF6E7E98}"/>
    <cellStyle name="AggGreen12 2 2 2 6" xfId="2944" xr:uid="{00000000-0005-0000-0000-000019050000}"/>
    <cellStyle name="AggGreen12 2 2 2 6 2" xfId="25310" xr:uid="{129608FE-0BE3-45FD-A402-A2B59909BC5D}"/>
    <cellStyle name="AggGreen12 2 2 2 7" xfId="3247" xr:uid="{00000000-0005-0000-0000-00001A050000}"/>
    <cellStyle name="AggGreen12 2 2 2 7 2" xfId="25613" xr:uid="{E97097A5-245E-4391-B69E-62FF2DF7E22E}"/>
    <cellStyle name="AggGreen12 2 2 2 8" xfId="3842" xr:uid="{00000000-0005-0000-0000-00001B050000}"/>
    <cellStyle name="AggGreen12 2 2 2 8 2" xfId="26205" xr:uid="{6DEDFF64-DFCB-4F9B-93E6-E9191755FC72}"/>
    <cellStyle name="AggGreen12 2 2 2 9" xfId="3374" xr:uid="{00000000-0005-0000-0000-00001C050000}"/>
    <cellStyle name="AggGreen12 2 2 2 9 2" xfId="25739" xr:uid="{DCD9E68A-B46E-4E28-BF9A-271499BA0FB8}"/>
    <cellStyle name="AggGreen12 2 2 3" xfId="744" xr:uid="{00000000-0005-0000-0000-00001D050000}"/>
    <cellStyle name="AggGreen12 2 2 3 10" xfId="5191" xr:uid="{00000000-0005-0000-0000-00001E050000}"/>
    <cellStyle name="AggGreen12 2 2 3 10 2" xfId="27544" xr:uid="{B31FAAF5-4169-4E5A-A1C4-43F675A76974}"/>
    <cellStyle name="AggGreen12 2 2 3 11" xfId="5528" xr:uid="{00000000-0005-0000-0000-00001F050000}"/>
    <cellStyle name="AggGreen12 2 2 3 11 2" xfId="27881" xr:uid="{836A7CC4-4DE0-4D9C-B725-D97C080A00B7}"/>
    <cellStyle name="AggGreen12 2 2 3 12" xfId="6194" xr:uid="{00000000-0005-0000-0000-000020050000}"/>
    <cellStyle name="AggGreen12 2 2 3 12 2" xfId="28491" xr:uid="{33C04CC6-F8C1-4EBE-A27A-C175EE31ECAA}"/>
    <cellStyle name="AggGreen12 2 2 3 13" xfId="5837" xr:uid="{00000000-0005-0000-0000-000021050000}"/>
    <cellStyle name="AggGreen12 2 2 3 13 2" xfId="28151" xr:uid="{7A236DC4-93B5-4040-A939-2B5BBB9BE444}"/>
    <cellStyle name="AggGreen12 2 2 3 14" xfId="7111" xr:uid="{00000000-0005-0000-0000-000022050000}"/>
    <cellStyle name="AggGreen12 2 2 3 14 2" xfId="29408" xr:uid="{03869A09-F5D3-4343-A3FE-DB219DEF6240}"/>
    <cellStyle name="AggGreen12 2 2 3 15" xfId="7464" xr:uid="{00000000-0005-0000-0000-000023050000}"/>
    <cellStyle name="AggGreen12 2 2 3 15 2" xfId="29759" xr:uid="{48CD78DA-06FD-4390-A8AD-98568913BF97}"/>
    <cellStyle name="AggGreen12 2 2 3 16" xfId="7950" xr:uid="{23974700-97A8-4CA6-8296-F1D81D51A414}"/>
    <cellStyle name="AggGreen12 2 2 3 16 2" xfId="30236" xr:uid="{A5C55E7E-6348-4E99-8630-0C374363EAC0}"/>
    <cellStyle name="AggGreen12 2 2 3 17" xfId="8439" xr:uid="{59FC4734-DEA4-465D-8DD4-92B0B47097CC}"/>
    <cellStyle name="AggGreen12 2 2 3 17 2" xfId="30708" xr:uid="{7F70D719-6D0F-469B-A480-F43953E901D7}"/>
    <cellStyle name="AggGreen12 2 2 3 18" xfId="9329" xr:uid="{F6EE912F-F21D-462E-9925-F32153B71192}"/>
    <cellStyle name="AggGreen12 2 2 3 18 2" xfId="31468" xr:uid="{A1C3941D-110A-4067-A3E4-75543DFFBD1D}"/>
    <cellStyle name="AggGreen12 2 2 3 19" xfId="9989" xr:uid="{0AA97E96-A10B-4035-8DAE-BB918C9FDAD7}"/>
    <cellStyle name="AggGreen12 2 2 3 19 2" xfId="32001" xr:uid="{C4FB109E-E041-4A34-A2D1-05B136BA7664}"/>
    <cellStyle name="AggGreen12 2 2 3 2" xfId="1319" xr:uid="{00000000-0005-0000-0000-000024050000}"/>
    <cellStyle name="AggGreen12 2 2 3 2 2" xfId="23756" xr:uid="{BDBC3373-51C7-4470-B6A0-11A8F651D3DD}"/>
    <cellStyle name="AggGreen12 2 2 3 20" xfId="10232" xr:uid="{8DCB34FE-F908-40A8-8B65-B15A7364F5E1}"/>
    <cellStyle name="AggGreen12 2 2 3 20 2" xfId="32108" xr:uid="{CF945441-103A-4F8F-B249-48AB0F879E4A}"/>
    <cellStyle name="AggGreen12 2 2 3 21" xfId="12497" xr:uid="{537B9E5E-67D6-4343-B502-023DA8AEFCEF}"/>
    <cellStyle name="AggGreen12 2 2 3 21 2" xfId="33062" xr:uid="{38973CD0-4B4E-4A42-BEF6-358440B8302A}"/>
    <cellStyle name="AggGreen12 2 2 3 22" xfId="12132" xr:uid="{3678F0DC-8AF2-48DE-972F-3D2B72F7159B}"/>
    <cellStyle name="AggGreen12 2 2 3 22 2" xfId="32697" xr:uid="{4DEAA97E-DD0D-4E2B-826E-AB7D6018C286}"/>
    <cellStyle name="AggGreen12 2 2 3 23" xfId="11914" xr:uid="{06F8BD5C-CDD9-4A1B-8948-58074E83EF59}"/>
    <cellStyle name="AggGreen12 2 2 3 23 2" xfId="32481" xr:uid="{00A1DD0A-A5A5-4F67-8E7B-8BAEF162622C}"/>
    <cellStyle name="AggGreen12 2 2 3 24" xfId="14097" xr:uid="{959A3A52-783D-46C2-9F1D-DBF9688F449D}"/>
    <cellStyle name="AggGreen12 2 2 3 24 2" xfId="34661" xr:uid="{0C88114C-5D93-4EF0-91E6-2DA934D4090F}"/>
    <cellStyle name="AggGreen12 2 2 3 25" xfId="14062" xr:uid="{5E6E5439-3033-4FC2-9415-BEB7BBA9A892}"/>
    <cellStyle name="AggGreen12 2 2 3 25 2" xfId="34626" xr:uid="{D72A7D46-6274-41E3-90C4-BF6B5C0B0515}"/>
    <cellStyle name="AggGreen12 2 2 3 26" xfId="12233" xr:uid="{62D8015B-B86E-47D7-8920-FC9734C0F3F3}"/>
    <cellStyle name="AggGreen12 2 2 3 26 2" xfId="32798" xr:uid="{618E9D4E-35EB-4BE4-A3A3-4F4FB1B13228}"/>
    <cellStyle name="AggGreen12 2 2 3 27" xfId="14723" xr:uid="{D20226AE-9FC1-4D8D-A369-ED74EBBF1F85}"/>
    <cellStyle name="AggGreen12 2 2 3 27 2" xfId="35280" xr:uid="{9D7E97B8-A227-4D5A-A4D0-4572782BA4B2}"/>
    <cellStyle name="AggGreen12 2 2 3 28" xfId="15650" xr:uid="{627586A7-6759-4811-8A31-3758BAB418FE}"/>
    <cellStyle name="AggGreen12 2 2 3 28 2" xfId="36127" xr:uid="{6FF7B352-21D0-41B7-9E5D-EDF33824DD1B}"/>
    <cellStyle name="AggGreen12 2 2 3 29" xfId="16001" xr:uid="{7871430E-0093-46F4-B883-890E60C10497}"/>
    <cellStyle name="AggGreen12 2 2 3 29 2" xfId="36409" xr:uid="{FEFCE0F0-E288-4284-B180-A622EBB3B842}"/>
    <cellStyle name="AggGreen12 2 2 3 3" xfId="1935" xr:uid="{00000000-0005-0000-0000-000025050000}"/>
    <cellStyle name="AggGreen12 2 2 3 3 2" xfId="24317" xr:uid="{9B93A5E7-127B-4470-93F8-0C40F329D78C}"/>
    <cellStyle name="AggGreen12 2 2 3 30" xfId="16474" xr:uid="{6D132663-265B-42EE-AE51-6EDBE91E9D8D}"/>
    <cellStyle name="AggGreen12 2 2 3 30 2" xfId="36880" xr:uid="{95F5E627-9CF1-4D9E-A9C0-DFDF22A0D40C}"/>
    <cellStyle name="AggGreen12 2 2 3 31" xfId="17218" xr:uid="{B65BDEEA-C4A8-45A6-B7E7-E44FD77D277E}"/>
    <cellStyle name="AggGreen12 2 2 3 31 2" xfId="37622" xr:uid="{94EB51EE-5611-4374-A8F2-2405FA56EBA9}"/>
    <cellStyle name="AggGreen12 2 2 3 32" xfId="17448" xr:uid="{EA056857-69B3-43DB-A451-D54B48886684}"/>
    <cellStyle name="AggGreen12 2 2 3 32 2" xfId="37852" xr:uid="{7B5AC057-A645-4054-8D0A-8C114B89D132}"/>
    <cellStyle name="AggGreen12 2 2 3 33" xfId="17967" xr:uid="{DAC9D833-46A4-42C0-AB37-1D7C888F8449}"/>
    <cellStyle name="AggGreen12 2 2 3 33 2" xfId="38371" xr:uid="{A0614CCE-8667-414C-9A79-2E70672EC96A}"/>
    <cellStyle name="AggGreen12 2 2 3 34" xfId="18346" xr:uid="{43E1C4B2-CC6C-4486-9E62-EA2D18AE3A24}"/>
    <cellStyle name="AggGreen12 2 2 3 34 2" xfId="38750" xr:uid="{B2AF4AA9-3C98-4ECD-944E-A2AE7C648D80}"/>
    <cellStyle name="AggGreen12 2 2 3 35" xfId="19190" xr:uid="{06E73C65-004C-481C-B107-54E528FB185F}"/>
    <cellStyle name="AggGreen12 2 2 3 35 2" xfId="39592" xr:uid="{CAC5981A-62E8-4C0C-9F71-D0794061AAAA}"/>
    <cellStyle name="AggGreen12 2 2 3 36" xfId="18743" xr:uid="{D1AEE3F9-4522-4954-BF5E-D8B379F2FD61}"/>
    <cellStyle name="AggGreen12 2 2 3 36 2" xfId="39145" xr:uid="{1EE9377D-7CAD-4711-BBDB-5CCDBBE0C1D3}"/>
    <cellStyle name="AggGreen12 2 2 3 37" xfId="20028" xr:uid="{DB11151B-13B2-4AD5-AA6F-3EBD56A0E9E2}"/>
    <cellStyle name="AggGreen12 2 2 3 37 2" xfId="40430" xr:uid="{AB53F0E3-E4F9-44F5-A147-96135E9F04CF}"/>
    <cellStyle name="AggGreen12 2 2 3 38" xfId="20450" xr:uid="{F1E0C1DA-5EE1-4B46-A986-E257F5163773}"/>
    <cellStyle name="AggGreen12 2 2 3 38 2" xfId="40852" xr:uid="{C3112F95-FEFE-48BD-8625-165EA4791423}"/>
    <cellStyle name="AggGreen12 2 2 3 39" xfId="20807" xr:uid="{9B5075E6-F720-47C3-9D4D-CC506404A53E}"/>
    <cellStyle name="AggGreen12 2 2 3 39 2" xfId="41209" xr:uid="{ABE0F35A-B0E2-4DB1-A496-97651C1882F2}"/>
    <cellStyle name="AggGreen12 2 2 3 4" xfId="2298" xr:uid="{00000000-0005-0000-0000-000026050000}"/>
    <cellStyle name="AggGreen12 2 2 3 4 2" xfId="24673" xr:uid="{02982EAC-28DE-4BFA-926B-621460D3C6E5}"/>
    <cellStyle name="AggGreen12 2 2 3 40" xfId="21644" xr:uid="{AD69C09C-4B50-4D61-B403-CDAE11C419E5}"/>
    <cellStyle name="AggGreen12 2 2 3 40 2" xfId="42044" xr:uid="{548CFD41-8449-47C0-84F3-0CB3522E7CAF}"/>
    <cellStyle name="AggGreen12 2 2 3 41" xfId="21892" xr:uid="{21EB864F-D235-4C98-9BDF-ABBA7747253F}"/>
    <cellStyle name="AggGreen12 2 2 3 41 2" xfId="42292" xr:uid="{FA764DE5-C17F-4100-892F-0D9B965B8652}"/>
    <cellStyle name="AggGreen12 2 2 3 42" xfId="22025" xr:uid="{A4443E4D-0D80-456B-8987-711C4EC901F1}"/>
    <cellStyle name="AggGreen12 2 2 3 42 2" xfId="42425" xr:uid="{4819FC44-6B84-47D3-9507-CDCE6510BBDA}"/>
    <cellStyle name="AggGreen12 2 2 3 43" xfId="23022" xr:uid="{76EBAE75-41F8-4D6F-BA04-0EA9718EC4EB}"/>
    <cellStyle name="AggGreen12 2 2 3 43 2" xfId="43422" xr:uid="{61615C31-7A2C-473E-B006-DA043492B999}"/>
    <cellStyle name="AggGreen12 2 2 3 44" xfId="23259" xr:uid="{5C7ACFB7-E6E9-42CA-9894-77EC560E1378}"/>
    <cellStyle name="AggGreen12 2 2 3 44 2" xfId="43659" xr:uid="{BF3E8FBA-1604-41B3-BE7C-147B63289878}"/>
    <cellStyle name="AggGreen12 2 2 3 5" xfId="3058" xr:uid="{00000000-0005-0000-0000-000027050000}"/>
    <cellStyle name="AggGreen12 2 2 3 5 2" xfId="25424" xr:uid="{3ADE177E-5DF3-456B-BA14-0E900AD84B68}"/>
    <cellStyle name="AggGreen12 2 2 3 6" xfId="3616" xr:uid="{00000000-0005-0000-0000-000028050000}"/>
    <cellStyle name="AggGreen12 2 2 3 6 2" xfId="25979" xr:uid="{6D866735-53A4-4E31-9772-C78A25FA08E4}"/>
    <cellStyle name="AggGreen12 2 2 3 7" xfId="3952" xr:uid="{00000000-0005-0000-0000-000029050000}"/>
    <cellStyle name="AggGreen12 2 2 3 7 2" xfId="26315" xr:uid="{D396DC72-1189-43CB-933A-2A6835C2CF2B}"/>
    <cellStyle name="AggGreen12 2 2 3 8" xfId="4416" xr:uid="{00000000-0005-0000-0000-00002A050000}"/>
    <cellStyle name="AggGreen12 2 2 3 8 2" xfId="26769" xr:uid="{7F442025-E845-4362-9387-B8B29E6B80DC}"/>
    <cellStyle name="AggGreen12 2 2 3 9" xfId="3319" xr:uid="{00000000-0005-0000-0000-00002B050000}"/>
    <cellStyle name="AggGreen12 2 2 3 9 2" xfId="25685" xr:uid="{993A79F5-FB8B-4213-99FA-C63A7123EE07}"/>
    <cellStyle name="AggGreen12 2 2 4" xfId="5977" xr:uid="{00000000-0005-0000-0000-00002C050000}"/>
    <cellStyle name="AggGreen12 2 3" xfId="295" xr:uid="{00000000-0005-0000-0000-00002D050000}"/>
    <cellStyle name="AggGreen12 2 3 10" xfId="2762" xr:uid="{00000000-0005-0000-0000-00002E050000}"/>
    <cellStyle name="AggGreen12 2 3 10 2" xfId="25128" xr:uid="{0B37B490-0556-4142-A1AA-37CBC864882D}"/>
    <cellStyle name="AggGreen12 2 3 11" xfId="4132" xr:uid="{00000000-0005-0000-0000-00002F050000}"/>
    <cellStyle name="AggGreen12 2 3 11 2" xfId="26495" xr:uid="{4D3FFD58-04FD-4BC9-87C4-00C37F980E1C}"/>
    <cellStyle name="AggGreen12 2 3 12" xfId="4589" xr:uid="{00000000-0005-0000-0000-000030050000}"/>
    <cellStyle name="AggGreen12 2 3 12 2" xfId="26942" xr:uid="{FA4F8009-CB3C-4202-A30F-20431AD83DFC}"/>
    <cellStyle name="AggGreen12 2 3 13" xfId="4627" xr:uid="{00000000-0005-0000-0000-000031050000}"/>
    <cellStyle name="AggGreen12 2 3 13 2" xfId="26980" xr:uid="{8ABEA771-880F-47D4-8399-E67B04906F4E}"/>
    <cellStyle name="AggGreen12 2 3 14" xfId="4212" xr:uid="{00000000-0005-0000-0000-000032050000}"/>
    <cellStyle name="AggGreen12 2 3 14 2" xfId="26570" xr:uid="{30D2320B-297F-4FE8-84C8-9AFEE1FA4BA1}"/>
    <cellStyle name="AggGreen12 2 3 15" xfId="6452" xr:uid="{00000000-0005-0000-0000-000033050000}"/>
    <cellStyle name="AggGreen12 2 3 15 2" xfId="28749" xr:uid="{9DFE8706-4D53-4B94-BE2E-6DC4C6104ADB}"/>
    <cellStyle name="AggGreen12 2 3 16" xfId="6738" xr:uid="{00000000-0005-0000-0000-000034050000}"/>
    <cellStyle name="AggGreen12 2 3 16 2" xfId="29035" xr:uid="{34B0F150-3857-44F4-879B-88BB06EF04E9}"/>
    <cellStyle name="AggGreen12 2 3 17" xfId="6707" xr:uid="{00000000-0005-0000-0000-000035050000}"/>
    <cellStyle name="AggGreen12 2 3 17 2" xfId="29004" xr:uid="{7D2D7C8B-A625-4ABA-8C75-E51F8D51F42D}"/>
    <cellStyle name="AggGreen12 2 3 18" xfId="7240" xr:uid="{00000000-0005-0000-0000-000036050000}"/>
    <cellStyle name="AggGreen12 2 3 18 2" xfId="29535" xr:uid="{DAD9920B-0A12-4551-8832-FF3318E42E57}"/>
    <cellStyle name="AggGreen12 2 3 19" xfId="7703" xr:uid="{426E45F7-18B4-40F5-A5BB-316632CDC4E0}"/>
    <cellStyle name="AggGreen12 2 3 19 2" xfId="29989" xr:uid="{FE542A76-80B3-4ED6-843A-4060507A3CB2}"/>
    <cellStyle name="AggGreen12 2 3 2" xfId="634" xr:uid="{00000000-0005-0000-0000-000037050000}"/>
    <cellStyle name="AggGreen12 2 3 2 10" xfId="3529" xr:uid="{00000000-0005-0000-0000-000038050000}"/>
    <cellStyle name="AggGreen12 2 3 2 10 2" xfId="25894" xr:uid="{4E21D065-3C8C-44B7-B4CE-757486B5D255}"/>
    <cellStyle name="AggGreen12 2 3 2 11" xfId="5085" xr:uid="{00000000-0005-0000-0000-000039050000}"/>
    <cellStyle name="AggGreen12 2 3 2 11 2" xfId="27438" xr:uid="{16FA0BAB-A162-40B9-ADF8-C9878ABDD1FA}"/>
    <cellStyle name="AggGreen12 2 3 2 12" xfId="5467" xr:uid="{00000000-0005-0000-0000-00003A050000}"/>
    <cellStyle name="AggGreen12 2 3 2 12 2" xfId="27820" xr:uid="{B9766B0A-599E-4436-8C25-1FF879AA1998}"/>
    <cellStyle name="AggGreen12 2 3 2 13" xfId="6233" xr:uid="{00000000-0005-0000-0000-00003B050000}"/>
    <cellStyle name="AggGreen12 2 3 2 13 2" xfId="28530" xr:uid="{64AE6024-441A-46F7-BE9F-93FAAFF7E6AD}"/>
    <cellStyle name="AggGreen12 2 3 2 14" xfId="6827" xr:uid="{00000000-0005-0000-0000-00003C050000}"/>
    <cellStyle name="AggGreen12 2 3 2 14 2" xfId="29124" xr:uid="{77E8E6D8-CA5F-4BC2-8D96-683E43CD0682}"/>
    <cellStyle name="AggGreen12 2 3 2 15" xfId="7039" xr:uid="{00000000-0005-0000-0000-00003D050000}"/>
    <cellStyle name="AggGreen12 2 3 2 15 2" xfId="29336" xr:uid="{212270AC-8F42-4F9B-8993-0F1547B08F47}"/>
    <cellStyle name="AggGreen12 2 3 2 16" xfId="7363" xr:uid="{00000000-0005-0000-0000-00003E050000}"/>
    <cellStyle name="AggGreen12 2 3 2 16 2" xfId="29658" xr:uid="{44266E5B-BDBE-4398-8822-54F43CB132A9}"/>
    <cellStyle name="AggGreen12 2 3 2 17" xfId="7849" xr:uid="{6E28E70A-5319-478C-A8D2-D4D7175C86AF}"/>
    <cellStyle name="AggGreen12 2 3 2 17 2" xfId="30135" xr:uid="{228FC1D4-C08D-457D-8E10-A0C6712F6C8F}"/>
    <cellStyle name="AggGreen12 2 3 2 18" xfId="8334" xr:uid="{DB566577-9CCE-4ADD-A8FE-F64332A02962}"/>
    <cellStyle name="AggGreen12 2 3 2 18 2" xfId="30603" xr:uid="{D0394A62-1084-42AA-BE67-9BA102A8DD28}"/>
    <cellStyle name="AggGreen12 2 3 2 19" xfId="9219" xr:uid="{E421CF5E-5EFE-4B1B-BE47-55945885CA43}"/>
    <cellStyle name="AggGreen12 2 3 2 19 2" xfId="31360" xr:uid="{96BFE1A0-F98C-4BD3-9389-A62F9343B60A}"/>
    <cellStyle name="AggGreen12 2 3 2 2" xfId="849" xr:uid="{00000000-0005-0000-0000-00003F050000}"/>
    <cellStyle name="AggGreen12 2 3 2 2 10" xfId="5296" xr:uid="{00000000-0005-0000-0000-000040050000}"/>
    <cellStyle name="AggGreen12 2 3 2 2 10 2" xfId="27649" xr:uid="{82EBA696-A2ED-4C4C-9F13-1321A031CA33}"/>
    <cellStyle name="AggGreen12 2 3 2 2 11" xfId="4849" xr:uid="{00000000-0005-0000-0000-000041050000}"/>
    <cellStyle name="AggGreen12 2 3 2 2 11 2" xfId="27202" xr:uid="{E183A47C-0304-4DFB-A5AB-1AF96B76C64D}"/>
    <cellStyle name="AggGreen12 2 3 2 2 12" xfId="5656" xr:uid="{00000000-0005-0000-0000-000042050000}"/>
    <cellStyle name="AggGreen12 2 3 2 2 12 2" xfId="27989" xr:uid="{4AE6F524-DE5D-4F3C-8F91-8CA0F914720C}"/>
    <cellStyle name="AggGreen12 2 3 2 2 13" xfId="6195" xr:uid="{00000000-0005-0000-0000-000043050000}"/>
    <cellStyle name="AggGreen12 2 3 2 2 13 2" xfId="28492" xr:uid="{4C145C83-785D-4E86-98B2-70145726C50D}"/>
    <cellStyle name="AggGreen12 2 3 2 2 14" xfId="5716" xr:uid="{00000000-0005-0000-0000-000044050000}"/>
    <cellStyle name="AggGreen12 2 3 2 2 14 2" xfId="28041" xr:uid="{1B1BDD4E-3141-4BDA-A99A-B455F3ACDA08}"/>
    <cellStyle name="AggGreen12 2 3 2 2 15" xfId="7569" xr:uid="{00000000-0005-0000-0000-000045050000}"/>
    <cellStyle name="AggGreen12 2 3 2 2 15 2" xfId="29864" xr:uid="{18CA8157-68D2-48D4-9651-CF2FC498E107}"/>
    <cellStyle name="AggGreen12 2 3 2 2 16" xfId="8055" xr:uid="{41808B19-DFE0-45B0-A1CF-A6EFF8A73E82}"/>
    <cellStyle name="AggGreen12 2 3 2 2 16 2" xfId="30341" xr:uid="{6CC6F30A-9A65-4E48-862B-26D899D80233}"/>
    <cellStyle name="AggGreen12 2 3 2 2 17" xfId="8544" xr:uid="{6E625FFC-8511-47E2-8DEE-A6D0EEA5B39B}"/>
    <cellStyle name="AggGreen12 2 3 2 2 17 2" xfId="30813" xr:uid="{8AAB94D6-E46E-4BA3-B409-3347E4C64E66}"/>
    <cellStyle name="AggGreen12 2 3 2 2 18" xfId="9434" xr:uid="{CC914D63-6DC7-4784-9799-662E664AA6D8}"/>
    <cellStyle name="AggGreen12 2 3 2 2 18 2" xfId="31573" xr:uid="{EA7FE028-543F-4946-84FB-CE2510F9A485}"/>
    <cellStyle name="AggGreen12 2 3 2 2 19" xfId="9036" xr:uid="{D4A751C5-140F-4E2F-A1BB-7917327CDB27}"/>
    <cellStyle name="AggGreen12 2 3 2 2 19 2" xfId="31197" xr:uid="{45B2EEEB-1C30-421F-88F2-9DD1864CB855}"/>
    <cellStyle name="AggGreen12 2 3 2 2 2" xfId="1130" xr:uid="{00000000-0005-0000-0000-000046050000}"/>
    <cellStyle name="AggGreen12 2 3 2 2 2 2" xfId="23567" xr:uid="{44A199BD-63DF-4965-9EB1-84E8B96C9CCC}"/>
    <cellStyle name="AggGreen12 2 3 2 2 20" xfId="9572" xr:uid="{B8531002-F2DC-4077-9BEC-0A1022D97913}"/>
    <cellStyle name="AggGreen12 2 3 2 2 20 2" xfId="31694" xr:uid="{35A1965F-DAD1-40B0-8E5C-6D5C3533E8C4}"/>
    <cellStyle name="AggGreen12 2 3 2 2 21" xfId="12602" xr:uid="{044BAF06-48EE-4A14-88FC-992EB06F4ADB}"/>
    <cellStyle name="AggGreen12 2 3 2 2 21 2" xfId="33167" xr:uid="{C837ADE8-C411-4CF9-9053-EFCE870C51DF}"/>
    <cellStyle name="AggGreen12 2 3 2 2 22" xfId="12088" xr:uid="{9533EF1B-3450-49DA-84B9-52B0662B52F1}"/>
    <cellStyle name="AggGreen12 2 3 2 2 22 2" xfId="32653" xr:uid="{D2B9DE18-9116-4EE4-88CB-4C49A291DA3D}"/>
    <cellStyle name="AggGreen12 2 3 2 2 23" xfId="13492" xr:uid="{A6E58781-38BE-4531-A518-0DBF642F9DF7}"/>
    <cellStyle name="AggGreen12 2 3 2 2 23 2" xfId="34056" xr:uid="{6A65B6AD-4E30-429D-BBBA-B06C51FD1915}"/>
    <cellStyle name="AggGreen12 2 3 2 2 24" xfId="13292" xr:uid="{A19EB821-B379-49F6-A249-0AE480CFBF17}"/>
    <cellStyle name="AggGreen12 2 3 2 2 24 2" xfId="33856" xr:uid="{B53CE7E8-569F-4858-8E77-0C0BF1A37174}"/>
    <cellStyle name="AggGreen12 2 3 2 2 25" xfId="13541" xr:uid="{ED3AA118-E3FA-4BC6-860C-8796A6F445D6}"/>
    <cellStyle name="AggGreen12 2 3 2 2 25 2" xfId="34105" xr:uid="{C9BDF27D-5484-4E1E-8533-065161ED79DC}"/>
    <cellStyle name="AggGreen12 2 3 2 2 26" xfId="14758" xr:uid="{F0624964-B0E6-411D-B78B-EAC15E3848A4}"/>
    <cellStyle name="AggGreen12 2 3 2 2 26 2" xfId="35314" xr:uid="{24D79749-9C6D-43C0-A3DE-975D88F143E8}"/>
    <cellStyle name="AggGreen12 2 3 2 2 27" xfId="14855" xr:uid="{6ECE8E96-BD4D-4F7F-8D9B-86F9B659EADE}"/>
    <cellStyle name="AggGreen12 2 3 2 2 27 2" xfId="35408" xr:uid="{BE6BAF82-D594-4FAC-9CB8-9A52C61CA4AA}"/>
    <cellStyle name="AggGreen12 2 3 2 2 28" xfId="15399" xr:uid="{0EA300ED-A65C-46FC-9559-BFE399E33795}"/>
    <cellStyle name="AggGreen12 2 3 2 2 28 2" xfId="35936" xr:uid="{0C79FC7D-1374-43CD-B10C-372466521175}"/>
    <cellStyle name="AggGreen12 2 3 2 2 29" xfId="16106" xr:uid="{C146EF75-5EE1-4F1C-AA56-B8DD04A9DDA7}"/>
    <cellStyle name="AggGreen12 2 3 2 2 29 2" xfId="36514" xr:uid="{CE690ABF-1BAA-410D-9831-A501D8C1DF69}"/>
    <cellStyle name="AggGreen12 2 3 2 2 3" xfId="2040" xr:uid="{00000000-0005-0000-0000-000047050000}"/>
    <cellStyle name="AggGreen12 2 3 2 2 3 2" xfId="24422" xr:uid="{24839363-8B0B-431C-AAFF-B09907BD4D4C}"/>
    <cellStyle name="AggGreen12 2 3 2 2 30" xfId="16579" xr:uid="{C4C8FE2A-4A16-41A6-94C2-3F2061DC7237}"/>
    <cellStyle name="AggGreen12 2 3 2 2 30 2" xfId="36985" xr:uid="{EAD6BC3C-457D-4DDC-843D-5A4FABA22A87}"/>
    <cellStyle name="AggGreen12 2 3 2 2 31" xfId="17323" xr:uid="{56F95E76-5602-41B9-B482-BEC708A3E6F3}"/>
    <cellStyle name="AggGreen12 2 3 2 2 31 2" xfId="37727" xr:uid="{258EB9FE-6876-48D2-AE1C-64427F9BF96B}"/>
    <cellStyle name="AggGreen12 2 3 2 2 32" xfId="16696" xr:uid="{75577721-5554-46CC-801C-40F6684165C1}"/>
    <cellStyle name="AggGreen12 2 3 2 2 32 2" xfId="37102" xr:uid="{EEA7CF1A-4E66-4BED-A7F4-181A551738C0}"/>
    <cellStyle name="AggGreen12 2 3 2 2 33" xfId="18072" xr:uid="{8C454B4A-36CC-4B6B-9344-ED19AD4C07A2}"/>
    <cellStyle name="AggGreen12 2 3 2 2 33 2" xfId="38476" xr:uid="{28715D8F-41F1-45DA-A93F-F6F760CE0BA5}"/>
    <cellStyle name="AggGreen12 2 3 2 2 34" xfId="18451" xr:uid="{7DF761B4-6707-4229-B474-3D483CCB8E29}"/>
    <cellStyle name="AggGreen12 2 3 2 2 34 2" xfId="38855" xr:uid="{11958F91-5045-4BBA-A0D9-4A0CB216C874}"/>
    <cellStyle name="AggGreen12 2 3 2 2 35" xfId="19295" xr:uid="{B882D1C8-689E-4859-A77B-C332E1F9C1F6}"/>
    <cellStyle name="AggGreen12 2 3 2 2 35 2" xfId="39697" xr:uid="{EA12AFF0-5BBE-4180-890D-C6EC9125DE02}"/>
    <cellStyle name="AggGreen12 2 3 2 2 36" xfId="18798" xr:uid="{DC29F56C-AE49-4F2B-A994-3181B93C3F29}"/>
    <cellStyle name="AggGreen12 2 3 2 2 36 2" xfId="39200" xr:uid="{D99F0722-AFB1-400D-B74D-5BA0C6BB0D0E}"/>
    <cellStyle name="AggGreen12 2 3 2 2 37" xfId="20133" xr:uid="{0FB44F90-75C6-4979-B9EE-17E297BA66E7}"/>
    <cellStyle name="AggGreen12 2 3 2 2 37 2" xfId="40535" xr:uid="{7DF484A2-5743-498C-8A14-028DF9EE3D18}"/>
    <cellStyle name="AggGreen12 2 3 2 2 38" xfId="20555" xr:uid="{5BFF9E90-1194-4DE1-A9F0-B6B01BA510E9}"/>
    <cellStyle name="AggGreen12 2 3 2 2 38 2" xfId="40957" xr:uid="{6A443C4B-C206-4A0F-9DF3-F708B9F3011D}"/>
    <cellStyle name="AggGreen12 2 3 2 2 39" xfId="20851" xr:uid="{DBFD3725-DF89-4B8E-B637-1B6A6B772620}"/>
    <cellStyle name="AggGreen12 2 3 2 2 39 2" xfId="41253" xr:uid="{FB52C53A-5ECF-4996-B1CD-1A68E6713420}"/>
    <cellStyle name="AggGreen12 2 3 2 2 4" xfId="1554" xr:uid="{00000000-0005-0000-0000-000048050000}"/>
    <cellStyle name="AggGreen12 2 3 2 2 4 2" xfId="23939" xr:uid="{0B6A4E27-C27D-46B8-AC9E-26986CB2084C}"/>
    <cellStyle name="AggGreen12 2 3 2 2 40" xfId="21749" xr:uid="{7E86FC13-BD07-4730-AB4A-690E28CD0544}"/>
    <cellStyle name="AggGreen12 2 3 2 2 40 2" xfId="42149" xr:uid="{C24C0A9F-29A4-4E77-8039-F4BB6708356D}"/>
    <cellStyle name="AggGreen12 2 3 2 2 41" xfId="21010" xr:uid="{3E794955-42B6-42D6-BFE8-8F808C155A21}"/>
    <cellStyle name="AggGreen12 2 3 2 2 41 2" xfId="41412" xr:uid="{129F14AE-B317-41B8-8CF3-BB0315483C11}"/>
    <cellStyle name="AggGreen12 2 3 2 2 42" xfId="21150" xr:uid="{D177CEA3-313C-4F8D-9B9A-E5D01EE7D51F}"/>
    <cellStyle name="AggGreen12 2 3 2 2 42 2" xfId="41550" xr:uid="{2E4D5502-FDE4-4F83-8FBD-CC2463FE5A94}"/>
    <cellStyle name="AggGreen12 2 3 2 2 43" xfId="21132" xr:uid="{12D2EF07-73C5-4362-A8EF-F5E6394523A4}"/>
    <cellStyle name="AggGreen12 2 3 2 2 43 2" xfId="41532" xr:uid="{2F1EE017-AC24-41B0-96A8-37C9597795FA}"/>
    <cellStyle name="AggGreen12 2 3 2 2 44" xfId="22671" xr:uid="{8C41CC70-00DE-45FC-8A28-077A1EF66368}"/>
    <cellStyle name="AggGreen12 2 3 2 2 44 2" xfId="43071" xr:uid="{D87471A6-3350-4A85-8C94-3BD61079DCD6}"/>
    <cellStyle name="AggGreen12 2 3 2 2 5" xfId="3163" xr:uid="{00000000-0005-0000-0000-000049050000}"/>
    <cellStyle name="AggGreen12 2 3 2 2 5 2" xfId="25529" xr:uid="{2254E631-6678-48E9-A2E1-65EF431375A2}"/>
    <cellStyle name="AggGreen12 2 3 2 2 6" xfId="2566" xr:uid="{00000000-0005-0000-0000-00004A050000}"/>
    <cellStyle name="AggGreen12 2 3 2 2 6 2" xfId="24933" xr:uid="{E98F69AC-B6B6-486C-8848-A6271B699443}"/>
    <cellStyle name="AggGreen12 2 3 2 2 7" xfId="4057" xr:uid="{00000000-0005-0000-0000-00004B050000}"/>
    <cellStyle name="AggGreen12 2 3 2 2 7 2" xfId="26420" xr:uid="{C93E9C8F-43AB-4A78-8A9C-3C5DE6300B86}"/>
    <cellStyle name="AggGreen12 2 3 2 2 8" xfId="3542" xr:uid="{00000000-0005-0000-0000-00004C050000}"/>
    <cellStyle name="AggGreen12 2 3 2 2 8 2" xfId="25907" xr:uid="{256104B4-9902-4931-832F-C74E541514F6}"/>
    <cellStyle name="AggGreen12 2 3 2 2 9" xfId="4720" xr:uid="{00000000-0005-0000-0000-00004D050000}"/>
    <cellStyle name="AggGreen12 2 3 2 2 9 2" xfId="27073" xr:uid="{60009DC3-AD4B-4CE2-8FB1-0829FD2FCEB2}"/>
    <cellStyle name="AggGreen12 2 3 2 20" xfId="9807" xr:uid="{2B6E8AF6-B7EA-4A37-BA2F-A738A5D7BCA4}"/>
    <cellStyle name="AggGreen12 2 3 2 20 2" xfId="31856" xr:uid="{982FC452-743F-4587-9EA7-CB363F89D736}"/>
    <cellStyle name="AggGreen12 2 3 2 21" xfId="9075" xr:uid="{E15E484B-96C8-49B3-BA1C-9244C343304A}"/>
    <cellStyle name="AggGreen12 2 3 2 21 2" xfId="31223" xr:uid="{C34DF592-4D56-440F-953C-2116BCA567F9}"/>
    <cellStyle name="AggGreen12 2 3 2 22" xfId="12387" xr:uid="{813EE6CC-4E17-454E-99A8-A29897613446}"/>
    <cellStyle name="AggGreen12 2 3 2 22 2" xfId="32952" xr:uid="{877E8209-668E-492D-A2CB-5A1A7FB9ECC3}"/>
    <cellStyle name="AggGreen12 2 3 2 23" xfId="12896" xr:uid="{FE1966A7-944C-4A85-8DF8-76D066F95D2C}"/>
    <cellStyle name="AggGreen12 2 3 2 23 2" xfId="33461" xr:uid="{3A2489A2-B5D7-473B-BDE1-15078B65199B}"/>
    <cellStyle name="AggGreen12 2 3 2 24" xfId="12706" xr:uid="{8D889958-991C-4DF6-ADBC-C358492E4B39}"/>
    <cellStyle name="AggGreen12 2 3 2 24 2" xfId="33271" xr:uid="{16C14AB1-1A0B-49AF-945C-881D6E012142}"/>
    <cellStyle name="AggGreen12 2 3 2 25" xfId="13884" xr:uid="{9DA4A475-A4C3-44DE-930E-82F903269E2D}"/>
    <cellStyle name="AggGreen12 2 3 2 25 2" xfId="34448" xr:uid="{19FD23C7-412B-4D71-9300-F5D1EB2C7F98}"/>
    <cellStyle name="AggGreen12 2 3 2 26" xfId="14006" xr:uid="{069BDE89-80C8-4954-892D-85AC948B93A1}"/>
    <cellStyle name="AggGreen12 2 3 2 26 2" xfId="34570" xr:uid="{82B40376-E2A6-44B7-BAEE-AF7D685A2B64}"/>
    <cellStyle name="AggGreen12 2 3 2 27" xfId="14303" xr:uid="{53EA275D-82BC-48A0-ACC3-B45C2386E02F}"/>
    <cellStyle name="AggGreen12 2 3 2 27 2" xfId="34866" xr:uid="{CF8EC5CD-A0C5-4BDC-A63C-47824D8B5FB6}"/>
    <cellStyle name="AggGreen12 2 3 2 28" xfId="15169" xr:uid="{50B8D782-26AD-4B93-AA14-6E811C162B1B}"/>
    <cellStyle name="AggGreen12 2 3 2 28 2" xfId="35711" xr:uid="{2AC53667-3A70-4926-8159-E666B2071F9C}"/>
    <cellStyle name="AggGreen12 2 3 2 29" xfId="15646" xr:uid="{1778396A-E585-46E6-AD45-DB6ED4510664}"/>
    <cellStyle name="AggGreen12 2 3 2 29 2" xfId="36123" xr:uid="{1449C4C8-ADEA-41AF-AA21-72B6BAF62625}"/>
    <cellStyle name="AggGreen12 2 3 2 3" xfId="1260" xr:uid="{00000000-0005-0000-0000-00004E050000}"/>
    <cellStyle name="AggGreen12 2 3 2 3 2" xfId="23697" xr:uid="{88433AE0-6513-4B4D-8FE1-43A2BE057A1B}"/>
    <cellStyle name="AggGreen12 2 3 2 30" xfId="15898" xr:uid="{EA63275C-C5D1-4F1B-B3FA-B6811BA881D8}"/>
    <cellStyle name="AggGreen12 2 3 2 30 2" xfId="36306" xr:uid="{27CD1A6D-E9E7-4454-8825-39AB0BCE14D4}"/>
    <cellStyle name="AggGreen12 2 3 2 31" xfId="16373" xr:uid="{57BB023C-19A5-416B-9364-38E7D2E69BE4}"/>
    <cellStyle name="AggGreen12 2 3 2 31 2" xfId="36779" xr:uid="{D94E153C-A125-4486-9F36-FB97E9954184}"/>
    <cellStyle name="AggGreen12 2 3 2 32" xfId="17114" xr:uid="{52A80F34-650E-4534-B526-42C057BC7B17}"/>
    <cellStyle name="AggGreen12 2 3 2 32 2" xfId="37518" xr:uid="{F6798D77-FFA5-46BE-BFCD-0B461E76357E}"/>
    <cellStyle name="AggGreen12 2 3 2 33" xfId="17596" xr:uid="{7D1E7563-E233-47EC-9C8D-5C24EC136B92}"/>
    <cellStyle name="AggGreen12 2 3 2 33 2" xfId="38000" xr:uid="{B1CDE9B9-9FEA-49C8-AE83-620B93A99E64}"/>
    <cellStyle name="AggGreen12 2 3 2 34" xfId="17865" xr:uid="{CB35CD90-C668-4AD9-9008-1DE05264F03D}"/>
    <cellStyle name="AggGreen12 2 3 2 34 2" xfId="38269" xr:uid="{01CF2547-5104-41CC-9732-B07730A2AC4A}"/>
    <cellStyle name="AggGreen12 2 3 2 35" xfId="18237" xr:uid="{3B39CDDA-584D-4690-AF50-6248E128551D}"/>
    <cellStyle name="AggGreen12 2 3 2 35 2" xfId="38641" xr:uid="{BA459B43-0A34-42A8-87CD-76A6BA04F7E1}"/>
    <cellStyle name="AggGreen12 2 3 2 36" xfId="19080" xr:uid="{4FBF90C3-41CE-49C0-9D2E-1907EDA5E906}"/>
    <cellStyle name="AggGreen12 2 3 2 36 2" xfId="39482" xr:uid="{A2119058-B57E-4874-A744-B857BABF20E3}"/>
    <cellStyle name="AggGreen12 2 3 2 37" xfId="19549" xr:uid="{6D17E2A2-81AD-412C-A1C9-9284396EE063}"/>
    <cellStyle name="AggGreen12 2 3 2 37 2" xfId="39951" xr:uid="{839B7FEE-663C-4C05-906A-A67075821CD1}"/>
    <cellStyle name="AggGreen12 2 3 2 38" xfId="19918" xr:uid="{84D1FD3D-4E65-400D-9A46-5358C2387D90}"/>
    <cellStyle name="AggGreen12 2 3 2 38 2" xfId="40320" xr:uid="{97D96FDB-1F50-4C59-92A3-42409643D317}"/>
    <cellStyle name="AggGreen12 2 3 2 39" xfId="20342" xr:uid="{EC35048E-425F-472C-82C1-EF693115C071}"/>
    <cellStyle name="AggGreen12 2 3 2 39 2" xfId="40744" xr:uid="{F650B558-53D8-41EF-B485-BE8F39C9F931}"/>
    <cellStyle name="AggGreen12 2 3 2 4" xfId="1827" xr:uid="{00000000-0005-0000-0000-00004F050000}"/>
    <cellStyle name="AggGreen12 2 3 2 4 2" xfId="24210" xr:uid="{D582433B-D275-491C-8F9F-6EDDDD4D0817}"/>
    <cellStyle name="AggGreen12 2 3 2 40" xfId="20860" xr:uid="{F71D58E7-21B9-456C-AB0B-CD85D771656E}"/>
    <cellStyle name="AggGreen12 2 3 2 40 2" xfId="41262" xr:uid="{EE49B509-DBAE-4507-88A1-2C097CB1ECCB}"/>
    <cellStyle name="AggGreen12 2 3 2 41" xfId="21537" xr:uid="{E8D6ED27-2837-4BE2-B527-8737C3A5CE76}"/>
    <cellStyle name="AggGreen12 2 3 2 41 2" xfId="41937" xr:uid="{3E53C49B-9966-43D8-8BAF-9C6923404BA0}"/>
    <cellStyle name="AggGreen12 2 3 2 42" xfId="22109" xr:uid="{48ACC6CE-8777-4BFE-8878-1912D8FB74FA}"/>
    <cellStyle name="AggGreen12 2 3 2 42 2" xfId="42509" xr:uid="{A4794FA6-8824-4C16-8682-DC73C8299F2D}"/>
    <cellStyle name="AggGreen12 2 3 2 43" xfId="22121" xr:uid="{0154180E-CC48-4032-85DC-F934AB4A5073}"/>
    <cellStyle name="AggGreen12 2 3 2 43 2" xfId="42521" xr:uid="{904631A7-2B13-4F11-B57E-1E252E8B9B6A}"/>
    <cellStyle name="AggGreen12 2 3 2 44" xfId="22934" xr:uid="{174734B2-3483-4FB5-99EB-9D418887CBFB}"/>
    <cellStyle name="AggGreen12 2 3 2 44 2" xfId="43334" xr:uid="{27A6C63A-68B6-485E-A342-6FD6A3AB8268}"/>
    <cellStyle name="AggGreen12 2 3 2 45" xfId="23196" xr:uid="{825CCC6F-3764-4CDB-A1AD-B2D2F9A4DAF1}"/>
    <cellStyle name="AggGreen12 2 3 2 45 2" xfId="43596" xr:uid="{08E9D970-578A-40D7-9D21-82D2281768F0}"/>
    <cellStyle name="AggGreen12 2 3 2 5" xfId="2239" xr:uid="{00000000-0005-0000-0000-000050050000}"/>
    <cellStyle name="AggGreen12 2 3 2 5 2" xfId="24614" xr:uid="{A1DEB100-770B-469A-A86B-32E0A601B52F}"/>
    <cellStyle name="AggGreen12 2 3 2 6" xfId="2948" xr:uid="{00000000-0005-0000-0000-000051050000}"/>
    <cellStyle name="AggGreen12 2 3 2 6 2" xfId="25314" xr:uid="{5631463F-009C-4503-B288-F29A424410A6}"/>
    <cellStyle name="AggGreen12 2 3 2 7" xfId="3498" xr:uid="{00000000-0005-0000-0000-000052050000}"/>
    <cellStyle name="AggGreen12 2 3 2 7 2" xfId="25863" xr:uid="{7B40D45C-4B2D-4FED-8F7C-1D94762F378F}"/>
    <cellStyle name="AggGreen12 2 3 2 8" xfId="3846" xr:uid="{00000000-0005-0000-0000-000053050000}"/>
    <cellStyle name="AggGreen12 2 3 2 8 2" xfId="26209" xr:uid="{C531BCE5-88B8-4F9A-839B-957916E06B76}"/>
    <cellStyle name="AggGreen12 2 3 2 9" xfId="4320" xr:uid="{00000000-0005-0000-0000-000054050000}"/>
    <cellStyle name="AggGreen12 2 3 2 9 2" xfId="26676" xr:uid="{E2D79627-884E-4223-AFB7-08D47DC068CD}"/>
    <cellStyle name="AggGreen12 2 3 20" xfId="8211" xr:uid="{5496819E-58A8-4D17-A371-A82F3D325059}"/>
    <cellStyle name="AggGreen12 2 3 20 2" xfId="30480" xr:uid="{ABDD7D4F-3D90-493C-B9D4-99D00765E7B4}"/>
    <cellStyle name="AggGreen12 2 3 21" xfId="8894" xr:uid="{458A93CD-47D5-4320-8460-6CA3F57115ED}"/>
    <cellStyle name="AggGreen12 2 3 21 2" xfId="31078" xr:uid="{474D81F1-DA70-41EB-A2ED-FE042A0416E2}"/>
    <cellStyle name="AggGreen12 2 3 22" xfId="9569" xr:uid="{509AA3A4-47FD-4B47-B0D4-A1E83DF45F59}"/>
    <cellStyle name="AggGreen12 2 3 22 2" xfId="31691" xr:uid="{B5358064-11A6-4D34-9552-13B36DDA18A8}"/>
    <cellStyle name="AggGreen12 2 3 23" xfId="8716" xr:uid="{6563ADB1-BFF9-40FE-8B86-390D1B91A639}"/>
    <cellStyle name="AggGreen12 2 3 23 2" xfId="30969" xr:uid="{F6EB84FD-6AC9-48FA-B591-859F7C8FE39D}"/>
    <cellStyle name="AggGreen12 2 3 24" xfId="12051" xr:uid="{B6F85690-75A5-4A77-90D0-8336E232965E}"/>
    <cellStyle name="AggGreen12 2 3 24 2" xfId="32616" xr:uid="{194804AC-6F7F-4DC9-80B6-B345E2D5234C}"/>
    <cellStyle name="AggGreen12 2 3 25" xfId="12234" xr:uid="{7B954519-E72E-41CE-B3C9-81BD3C48714C}"/>
    <cellStyle name="AggGreen12 2 3 25 2" xfId="32799" xr:uid="{E4412ACA-DC95-4851-ABDD-AE6EFE06D2AF}"/>
    <cellStyle name="AggGreen12 2 3 26" xfId="13244" xr:uid="{FF7DFC99-CEC2-4F30-80B4-F1B94870E7B7}"/>
    <cellStyle name="AggGreen12 2 3 26 2" xfId="33808" xr:uid="{BDF35EC9-20B7-48C0-AB81-D23ACCB607DE}"/>
    <cellStyle name="AggGreen12 2 3 27" xfId="13438" xr:uid="{3790FAC2-A101-4F5F-8377-6C016034B9A8}"/>
    <cellStyle name="AggGreen12 2 3 27 2" xfId="34002" xr:uid="{91519C17-CA5B-40C4-B61F-CCFDFBF37B73}"/>
    <cellStyle name="AggGreen12 2 3 28" xfId="14517" xr:uid="{D9F79963-6A9A-4129-A314-E3C4B76CB3C2}"/>
    <cellStyle name="AggGreen12 2 3 28 2" xfId="35078" xr:uid="{D823FD81-B010-494C-B077-D1EEA1423E4E}"/>
    <cellStyle name="AggGreen12 2 3 29" xfId="14619" xr:uid="{160016E5-4B90-4FB0-AC25-3E40C8C026BE}"/>
    <cellStyle name="AggGreen12 2 3 29 2" xfId="35179" xr:uid="{7B720ABD-8B11-4CE2-9AB4-3D9C27ABC2CC}"/>
    <cellStyle name="AggGreen12 2 3 3" xfId="583" xr:uid="{00000000-0005-0000-0000-000055050000}"/>
    <cellStyle name="AggGreen12 2 3 3 10" xfId="4645" xr:uid="{00000000-0005-0000-0000-000056050000}"/>
    <cellStyle name="AggGreen12 2 3 3 10 2" xfId="26998" xr:uid="{49FF53AE-C775-4C69-99EC-38380BEAF766}"/>
    <cellStyle name="AggGreen12 2 3 3 11" xfId="5034" xr:uid="{00000000-0005-0000-0000-000057050000}"/>
    <cellStyle name="AggGreen12 2 3 3 11 2" xfId="27387" xr:uid="{A8C4F07D-D327-4DFE-A508-8499AF83F51F}"/>
    <cellStyle name="AggGreen12 2 3 3 12" xfId="5462" xr:uid="{00000000-0005-0000-0000-000058050000}"/>
    <cellStyle name="AggGreen12 2 3 3 12 2" xfId="27815" xr:uid="{263F8202-94CC-4C26-BC1A-CA7FA1546A56}"/>
    <cellStyle name="AggGreen12 2 3 3 13" xfId="6363" xr:uid="{00000000-0005-0000-0000-000059050000}"/>
    <cellStyle name="AggGreen12 2 3 3 13 2" xfId="28660" xr:uid="{C4376B2D-D75E-4DB6-943C-C9C7877B47D5}"/>
    <cellStyle name="AggGreen12 2 3 3 14" xfId="6830" xr:uid="{00000000-0005-0000-0000-00005A050000}"/>
    <cellStyle name="AggGreen12 2 3 3 14 2" xfId="29127" xr:uid="{3E345BAD-9C06-4715-BF70-3B0C18BE92C7}"/>
    <cellStyle name="AggGreen12 2 3 3 15" xfId="7032" xr:uid="{00000000-0005-0000-0000-00005B050000}"/>
    <cellStyle name="AggGreen12 2 3 3 15 2" xfId="29329" xr:uid="{3E6ECEBB-AF8A-4F7E-8B39-2920BAD3E1E5}"/>
    <cellStyle name="AggGreen12 2 3 3 16" xfId="7312" xr:uid="{00000000-0005-0000-0000-00005C050000}"/>
    <cellStyle name="AggGreen12 2 3 3 16 2" xfId="29607" xr:uid="{FF3D61D9-EB79-45A2-BB03-886A8335CE17}"/>
    <cellStyle name="AggGreen12 2 3 3 17" xfId="7798" xr:uid="{AE64426F-F4D0-4616-906F-17A4EB4D6369}"/>
    <cellStyle name="AggGreen12 2 3 3 17 2" xfId="30084" xr:uid="{EE98B3AD-A649-4DC2-AA48-8FB18ABB3CC8}"/>
    <cellStyle name="AggGreen12 2 3 3 18" xfId="8283" xr:uid="{5785C05D-8318-48CD-BCEC-39E39236AF4D}"/>
    <cellStyle name="AggGreen12 2 3 3 18 2" xfId="30552" xr:uid="{6915A472-5938-4F27-9AFA-CFF4C201D437}"/>
    <cellStyle name="AggGreen12 2 3 3 19" xfId="9168" xr:uid="{84D5BF9F-9FD8-4212-903C-52DBE197F2A2}"/>
    <cellStyle name="AggGreen12 2 3 3 19 2" xfId="31309" xr:uid="{9D32C8E6-B675-42AC-BC9E-9F9D456CD94B}"/>
    <cellStyle name="AggGreen12 2 3 3 2" xfId="798" xr:uid="{00000000-0005-0000-0000-00005D050000}"/>
    <cellStyle name="AggGreen12 2 3 3 2 10" xfId="5245" xr:uid="{00000000-0005-0000-0000-00005E050000}"/>
    <cellStyle name="AggGreen12 2 3 3 2 10 2" xfId="27598" xr:uid="{8C3A76C1-C078-44C7-BBC1-1CE8DA337113}"/>
    <cellStyle name="AggGreen12 2 3 3 2 11" xfId="4615" xr:uid="{00000000-0005-0000-0000-00005F050000}"/>
    <cellStyle name="AggGreen12 2 3 3 2 11 2" xfId="26968" xr:uid="{E1A90393-5211-426B-833A-BDF8D944AB0A}"/>
    <cellStyle name="AggGreen12 2 3 3 2 12" xfId="5964" xr:uid="{00000000-0005-0000-0000-000060050000}"/>
    <cellStyle name="AggGreen12 2 3 3 2 12 2" xfId="28278" xr:uid="{891B200F-E0E6-4397-B169-120D27BEB7E6}"/>
    <cellStyle name="AggGreen12 2 3 3 2 13" xfId="6560" xr:uid="{00000000-0005-0000-0000-000061050000}"/>
    <cellStyle name="AggGreen12 2 3 3 2 13 2" xfId="28857" xr:uid="{10535393-2BD4-4544-816D-606F2CC33E31}"/>
    <cellStyle name="AggGreen12 2 3 3 2 14" xfId="6577" xr:uid="{00000000-0005-0000-0000-000062050000}"/>
    <cellStyle name="AggGreen12 2 3 3 2 14 2" xfId="28874" xr:uid="{FA6B8E24-C5A4-4636-B07F-E5343A26E922}"/>
    <cellStyle name="AggGreen12 2 3 3 2 15" xfId="7518" xr:uid="{00000000-0005-0000-0000-000063050000}"/>
    <cellStyle name="AggGreen12 2 3 3 2 15 2" xfId="29813" xr:uid="{5D9E7F7C-E66F-47E0-AA58-0D91877FC5D5}"/>
    <cellStyle name="AggGreen12 2 3 3 2 16" xfId="8004" xr:uid="{805C26AB-9C6B-42F4-ABDF-3E9FC4DD21BD}"/>
    <cellStyle name="AggGreen12 2 3 3 2 16 2" xfId="30290" xr:uid="{AA3BBEFE-7C52-44AD-A341-4139545DD5D4}"/>
    <cellStyle name="AggGreen12 2 3 3 2 17" xfId="8493" xr:uid="{39C81343-BE30-4C21-B8B6-22E6BF97A5F5}"/>
    <cellStyle name="AggGreen12 2 3 3 2 17 2" xfId="30762" xr:uid="{6A05CCC9-37D8-4702-B56F-B41CB023CC25}"/>
    <cellStyle name="AggGreen12 2 3 3 2 18" xfId="9383" xr:uid="{075A25E1-12EA-49B3-B7C1-16AA1C8F7F4D}"/>
    <cellStyle name="AggGreen12 2 3 3 2 18 2" xfId="31522" xr:uid="{A6A1A50E-6F6F-4D65-87A1-57DBA587191A}"/>
    <cellStyle name="AggGreen12 2 3 3 2 19" xfId="9092" xr:uid="{15A90C8E-F671-4BCA-8531-90058EB3520E}"/>
    <cellStyle name="AggGreen12 2 3 3 2 19 2" xfId="31239" xr:uid="{ACE3CBFE-8159-4876-A1D9-336936512BAD}"/>
    <cellStyle name="AggGreen12 2 3 3 2 2" xfId="1051" xr:uid="{00000000-0005-0000-0000-000064050000}"/>
    <cellStyle name="AggGreen12 2 3 3 2 2 2" xfId="23488" xr:uid="{34D79139-4257-418E-A45F-69863AF38308}"/>
    <cellStyle name="AggGreen12 2 3 3 2 20" xfId="9621" xr:uid="{27EDB9B0-2B48-4C66-977A-671EB184162E}"/>
    <cellStyle name="AggGreen12 2 3 3 2 20 2" xfId="31715" xr:uid="{488F9AD8-6F04-477C-95E1-C2E92AFB4674}"/>
    <cellStyle name="AggGreen12 2 3 3 2 21" xfId="12551" xr:uid="{89240DE9-AAEE-4F12-9962-974EFCB84245}"/>
    <cellStyle name="AggGreen12 2 3 3 2 21 2" xfId="33116" xr:uid="{ADFF6D88-0E85-42F2-ABC3-6489A9158FDA}"/>
    <cellStyle name="AggGreen12 2 3 3 2 22" xfId="12131" xr:uid="{4423C392-9953-4B20-9AA7-7DF8693A3BA6}"/>
    <cellStyle name="AggGreen12 2 3 3 2 22 2" xfId="32696" xr:uid="{8B5704CA-4F2E-4CD9-8A1F-2312BFBE9BD9}"/>
    <cellStyle name="AggGreen12 2 3 3 2 23" xfId="12019" xr:uid="{9E03845E-1500-4B1E-9E4D-72E800E7957C}"/>
    <cellStyle name="AggGreen12 2 3 3 2 23 2" xfId="32584" xr:uid="{49B457DE-B40C-42CA-B585-52A3FF31E84D}"/>
    <cellStyle name="AggGreen12 2 3 3 2 24" xfId="13894" xr:uid="{FA5867F3-D570-4F54-93FC-15B3B9C38592}"/>
    <cellStyle name="AggGreen12 2 3 3 2 24 2" xfId="34458" xr:uid="{784D6097-3144-4943-8522-5BF1B4A2EA4F}"/>
    <cellStyle name="AggGreen12 2 3 3 2 25" xfId="14123" xr:uid="{CA9820BB-A54B-49A0-ABD4-0E8B0523CF13}"/>
    <cellStyle name="AggGreen12 2 3 3 2 25 2" xfId="34687" xr:uid="{F170EFA2-92B2-4409-B657-15E3D36F0AED}"/>
    <cellStyle name="AggGreen12 2 3 3 2 26" xfId="14043" xr:uid="{80EECC6B-7B8C-4A92-B8F7-B13CD28633AE}"/>
    <cellStyle name="AggGreen12 2 3 3 2 26 2" xfId="34607" xr:uid="{1F489660-ECF2-4571-B9A8-0D42243BBB2E}"/>
    <cellStyle name="AggGreen12 2 3 3 2 27" xfId="15013" xr:uid="{03382368-80DF-42C6-9975-7BDA7931F691}"/>
    <cellStyle name="AggGreen12 2 3 3 2 27 2" xfId="35565" xr:uid="{8984CF8C-6139-49BF-BBB5-307047541695}"/>
    <cellStyle name="AggGreen12 2 3 3 2 28" xfId="15878" xr:uid="{40A0F759-415C-47B9-B909-B3B3189B4306}"/>
    <cellStyle name="AggGreen12 2 3 3 2 28 2" xfId="36286" xr:uid="{14E1715E-F1A1-4F66-87B4-2FFAEE916BD9}"/>
    <cellStyle name="AggGreen12 2 3 3 2 29" xfId="16055" xr:uid="{F042AA28-101A-480E-8B5D-66754C5209D5}"/>
    <cellStyle name="AggGreen12 2 3 3 2 29 2" xfId="36463" xr:uid="{FDF9EB9B-0AB9-423C-AF89-6C15FD688669}"/>
    <cellStyle name="AggGreen12 2 3 3 2 3" xfId="1989" xr:uid="{00000000-0005-0000-0000-000065050000}"/>
    <cellStyle name="AggGreen12 2 3 3 2 3 2" xfId="24371" xr:uid="{DFB1516D-2433-44EE-A583-F709F9D90C51}"/>
    <cellStyle name="AggGreen12 2 3 3 2 30" xfId="16528" xr:uid="{0CA4B36A-9FF5-41B6-B399-FCE26ED13B42}"/>
    <cellStyle name="AggGreen12 2 3 3 2 30 2" xfId="36934" xr:uid="{1E30802D-32B6-44A4-A07F-8C817D81C463}"/>
    <cellStyle name="AggGreen12 2 3 3 2 31" xfId="17272" xr:uid="{80D63FF3-AC97-48B9-85C0-FDF50893168B}"/>
    <cellStyle name="AggGreen12 2 3 3 2 31 2" xfId="37676" xr:uid="{36F7B336-31DE-4772-B40E-129336C8EB8A}"/>
    <cellStyle name="AggGreen12 2 3 3 2 32" xfId="17472" xr:uid="{36F33992-78F0-45C7-9C05-AC0369C4CF1A}"/>
    <cellStyle name="AggGreen12 2 3 3 2 32 2" xfId="37876" xr:uid="{71332290-8965-49BB-9DC6-6A4D69453FBF}"/>
    <cellStyle name="AggGreen12 2 3 3 2 33" xfId="18021" xr:uid="{7993D93C-6E9A-4E8E-B8D9-3F00BCC1AA3E}"/>
    <cellStyle name="AggGreen12 2 3 3 2 33 2" xfId="38425" xr:uid="{3F4195F2-F236-4B69-9636-89AF045DF815}"/>
    <cellStyle name="AggGreen12 2 3 3 2 34" xfId="18400" xr:uid="{CB81BEAE-74E1-44D5-B013-DBDFBD2CD329}"/>
    <cellStyle name="AggGreen12 2 3 3 2 34 2" xfId="38804" xr:uid="{13C09A07-3858-470C-B7D9-0405FD1A476E}"/>
    <cellStyle name="AggGreen12 2 3 3 2 35" xfId="19244" xr:uid="{B532C312-3903-4CCF-9E8F-934D64641D3F}"/>
    <cellStyle name="AggGreen12 2 3 3 2 35 2" xfId="39646" xr:uid="{6E48EB43-2F5B-486F-BECF-0ACFC35DD099}"/>
    <cellStyle name="AggGreen12 2 3 3 2 36" xfId="19421" xr:uid="{C7E5D640-DEFC-485F-957B-D82882B78251}"/>
    <cellStyle name="AggGreen12 2 3 3 2 36 2" xfId="39823" xr:uid="{43817D27-CB6B-4166-94EA-E4F0AD5FAD73}"/>
    <cellStyle name="AggGreen12 2 3 3 2 37" xfId="20082" xr:uid="{3476C938-03C9-4448-9405-BB26F0A8C236}"/>
    <cellStyle name="AggGreen12 2 3 3 2 37 2" xfId="40484" xr:uid="{57D78269-21DC-45DF-A77E-2CACB189C982}"/>
    <cellStyle name="AggGreen12 2 3 3 2 38" xfId="20504" xr:uid="{76C2456D-130D-42D7-AE80-E2F79CE0B715}"/>
    <cellStyle name="AggGreen12 2 3 3 2 38 2" xfId="40906" xr:uid="{DD7FF8B2-6B82-40F3-93EB-AD5BC09E4E0B}"/>
    <cellStyle name="AggGreen12 2 3 3 2 39" xfId="20885" xr:uid="{D36C59F3-910C-4415-9CC7-F5CCB4DFB45C}"/>
    <cellStyle name="AggGreen12 2 3 3 2 39 2" xfId="41287" xr:uid="{68BBC82B-5E61-414D-A98D-87622EDFBB07}"/>
    <cellStyle name="AggGreen12 2 3 3 2 4" xfId="1526" xr:uid="{00000000-0005-0000-0000-000066050000}"/>
    <cellStyle name="AggGreen12 2 3 3 2 4 2" xfId="23912" xr:uid="{CF3A0E75-9502-470A-AA00-CC07E7AC0046}"/>
    <cellStyle name="AggGreen12 2 3 3 2 40" xfId="21698" xr:uid="{EC74E984-8D08-42FB-A05C-FFF81D775DB0}"/>
    <cellStyle name="AggGreen12 2 3 3 2 40 2" xfId="42098" xr:uid="{F9883430-2CF5-4474-9161-8F0DB17442CD}"/>
    <cellStyle name="AggGreen12 2 3 3 2 41" xfId="21928" xr:uid="{2F75AB8C-EA1F-4F45-9C58-0AF717D827DE}"/>
    <cellStyle name="AggGreen12 2 3 3 2 41 2" xfId="42328" xr:uid="{98EC9CB7-457D-4911-BE29-A7BF0E3FE61B}"/>
    <cellStyle name="AggGreen12 2 3 3 2 42" xfId="21134" xr:uid="{0C096D2D-470B-4598-B8D7-B7342A52194A}"/>
    <cellStyle name="AggGreen12 2 3 3 2 42 2" xfId="41534" xr:uid="{29FE68C3-7C59-4BA2-85B2-BECE778A694C}"/>
    <cellStyle name="AggGreen12 2 3 3 2 43" xfId="21106" xr:uid="{8F777ADE-FDF1-46F0-B4EF-EE968F5C5A85}"/>
    <cellStyle name="AggGreen12 2 3 3 2 43 2" xfId="41506" xr:uid="{00D35FD6-987E-4313-896B-733A8F2C78AB}"/>
    <cellStyle name="AggGreen12 2 3 3 2 44" xfId="21976" xr:uid="{558C18BB-03EC-4D48-9B7F-A0EA34BEDEEA}"/>
    <cellStyle name="AggGreen12 2 3 3 2 44 2" xfId="42376" xr:uid="{4EB8EEEF-F9E1-4D19-BE84-94B014480EC7}"/>
    <cellStyle name="AggGreen12 2 3 3 2 5" xfId="3112" xr:uid="{00000000-0005-0000-0000-000067050000}"/>
    <cellStyle name="AggGreen12 2 3 3 2 5 2" xfId="25478" xr:uid="{39B1ACAC-F0DC-451C-A5D8-61F7F27693E9}"/>
    <cellStyle name="AggGreen12 2 3 3 2 6" xfId="2505" xr:uid="{00000000-0005-0000-0000-000068050000}"/>
    <cellStyle name="AggGreen12 2 3 3 2 6 2" xfId="24872" xr:uid="{ED6CFFF5-599B-4A16-90F2-8BBCBCED5D93}"/>
    <cellStyle name="AggGreen12 2 3 3 2 7" xfId="4006" xr:uid="{00000000-0005-0000-0000-000069050000}"/>
    <cellStyle name="AggGreen12 2 3 3 2 7 2" xfId="26369" xr:uid="{ABCA0E38-513F-4458-A6E7-4F2D10CB5FE2}"/>
    <cellStyle name="AggGreen12 2 3 3 2 8" xfId="2393" xr:uid="{00000000-0005-0000-0000-00006A050000}"/>
    <cellStyle name="AggGreen12 2 3 3 2 8 2" xfId="24760" xr:uid="{9FBF9886-2925-46E1-A31B-A7594B89612F}"/>
    <cellStyle name="AggGreen12 2 3 3 2 9" xfId="2606" xr:uid="{00000000-0005-0000-0000-00006B050000}"/>
    <cellStyle name="AggGreen12 2 3 3 2 9 2" xfId="24973" xr:uid="{00541DD7-FAA5-4E2C-873B-5DA259D031DF}"/>
    <cellStyle name="AggGreen12 2 3 3 20" xfId="9734" xr:uid="{329BDC0E-BDB1-45C2-A7BF-7586E1B7F451}"/>
    <cellStyle name="AggGreen12 2 3 3 20 2" xfId="31801" xr:uid="{4265E812-F328-441F-AC88-759877342BBB}"/>
    <cellStyle name="AggGreen12 2 3 3 21" xfId="10394" xr:uid="{C6C33469-2393-4503-89F9-B3D9FEBC43ED}"/>
    <cellStyle name="AggGreen12 2 3 3 21 2" xfId="32184" xr:uid="{11E26364-CFC8-42E8-AF6D-41861B0A962E}"/>
    <cellStyle name="AggGreen12 2 3 3 22" xfId="12336" xr:uid="{5196DEFE-71FC-4AEA-973B-80498F4589CC}"/>
    <cellStyle name="AggGreen12 2 3 3 22 2" xfId="32901" xr:uid="{5ED6C462-5E78-4913-89FC-3A6ACCAA0A86}"/>
    <cellStyle name="AggGreen12 2 3 3 23" xfId="12114" xr:uid="{1078A026-38FD-4B34-8F26-BADD74F348EC}"/>
    <cellStyle name="AggGreen12 2 3 3 23 2" xfId="32679" xr:uid="{94FF62A3-7BF2-46C2-839B-19B78D551CF2}"/>
    <cellStyle name="AggGreen12 2 3 3 24" xfId="13021" xr:uid="{9781295D-7670-497D-BF11-BD39D0AF0EE8}"/>
    <cellStyle name="AggGreen12 2 3 3 24 2" xfId="33586" xr:uid="{5BED3219-4C24-4F6A-B4DA-1BCC1D0E4D6E}"/>
    <cellStyle name="AggGreen12 2 3 3 25" xfId="12801" xr:uid="{E0E1F79E-B503-471B-BBE6-FB5B8AF20F05}"/>
    <cellStyle name="AggGreen12 2 3 3 25 2" xfId="33366" xr:uid="{BC455924-D313-44F7-97CA-70E2DAC8BA90}"/>
    <cellStyle name="AggGreen12 2 3 3 26" xfId="14580" xr:uid="{61E3E94C-79D8-4C9C-AB71-FE32B92B3B9F}"/>
    <cellStyle name="AggGreen12 2 3 3 26 2" xfId="35140" xr:uid="{0C42604C-E2B1-4F63-897C-3B26A5F7EE31}"/>
    <cellStyle name="AggGreen12 2 3 3 27" xfId="14674" xr:uid="{08F66882-3C9E-40BD-B66D-DDAE7FA2F0C2}"/>
    <cellStyle name="AggGreen12 2 3 3 27 2" xfId="35232" xr:uid="{01057C43-537C-40F0-ADE9-C2F905AB78BB}"/>
    <cellStyle name="AggGreen12 2 3 3 28" xfId="15130" xr:uid="{0ACCE7B8-B747-4EA5-9DBC-06B859890F2C}"/>
    <cellStyle name="AggGreen12 2 3 3 28 2" xfId="35677" xr:uid="{C6CCF804-4107-4AFE-8CD6-1481B9A8F2D9}"/>
    <cellStyle name="AggGreen12 2 3 3 29" xfId="15159" xr:uid="{697DAEE8-6E21-40F3-A213-15E10D2791B8}"/>
    <cellStyle name="AggGreen12 2 3 3 29 2" xfId="35702" xr:uid="{E88E2F46-024E-479A-BE34-76AAFEEA76A1}"/>
    <cellStyle name="AggGreen12 2 3 3 3" xfId="1255" xr:uid="{00000000-0005-0000-0000-00006C050000}"/>
    <cellStyle name="AggGreen12 2 3 3 3 2" xfId="23692" xr:uid="{BB7D97DA-D514-44CB-9BD2-BB2F5D6FB24D}"/>
    <cellStyle name="AggGreen12 2 3 3 30" xfId="15272" xr:uid="{48F2D890-AC96-4F9B-9D1E-B26D986B633E}"/>
    <cellStyle name="AggGreen12 2 3 3 30 2" xfId="35809" xr:uid="{1F1F2AB5-4F14-4998-9A06-75AD4DAF2510}"/>
    <cellStyle name="AggGreen12 2 3 3 31" xfId="16322" xr:uid="{32F47232-D5D8-4A5F-93BB-9FDC247B7EE1}"/>
    <cellStyle name="AggGreen12 2 3 3 31 2" xfId="36728" xr:uid="{D5876814-BBFB-45DF-B13D-B4FEC0ADA417}"/>
    <cellStyle name="AggGreen12 2 3 3 32" xfId="17063" xr:uid="{C14DADC5-B40D-40AD-BE55-033391873A76}"/>
    <cellStyle name="AggGreen12 2 3 3 32 2" xfId="37467" xr:uid="{93683E8B-DFC4-41F8-99C7-12DC40744DDA}"/>
    <cellStyle name="AggGreen12 2 3 3 33" xfId="17621" xr:uid="{B7B84A0B-13AE-4448-89A8-08FB257DDACE}"/>
    <cellStyle name="AggGreen12 2 3 3 33 2" xfId="38025" xr:uid="{584988A6-9A29-460D-A55B-E0A3C3F2946E}"/>
    <cellStyle name="AggGreen12 2 3 3 34" xfId="17814" xr:uid="{2DA5B31C-9859-4DB9-B4E8-28F709DF4EA3}"/>
    <cellStyle name="AggGreen12 2 3 3 34 2" xfId="38218" xr:uid="{9B69F2CB-BFB0-4FE1-9C31-23626FDB611E}"/>
    <cellStyle name="AggGreen12 2 3 3 35" xfId="18186" xr:uid="{84DC0222-6890-477E-A6E7-8AED2502C688}"/>
    <cellStyle name="AggGreen12 2 3 3 35 2" xfId="38590" xr:uid="{C9DCDE34-C3D2-48C7-A8D1-ADDA90333FA6}"/>
    <cellStyle name="AggGreen12 2 3 3 36" xfId="19029" xr:uid="{E1A13435-A766-4A0A-BAF2-52DAE006A7F0}"/>
    <cellStyle name="AggGreen12 2 3 3 36 2" xfId="39431" xr:uid="{E119B9E0-4A87-4305-BF00-55B0725841F6}"/>
    <cellStyle name="AggGreen12 2 3 3 37" xfId="18809" xr:uid="{8C679A90-7413-40BB-AD22-AD9C5E9DCE71}"/>
    <cellStyle name="AggGreen12 2 3 3 37 2" xfId="39211" xr:uid="{B2D67511-D3D2-45AC-8B08-9EB96E23CF42}"/>
    <cellStyle name="AggGreen12 2 3 3 38" xfId="19867" xr:uid="{E434A9C7-D157-4547-B9C5-D769330EC76D}"/>
    <cellStyle name="AggGreen12 2 3 3 38 2" xfId="40269" xr:uid="{E3397992-21ED-4AC8-A1C5-E635AD4A9E15}"/>
    <cellStyle name="AggGreen12 2 3 3 39" xfId="20291" xr:uid="{CC9F61E4-7490-4A6A-8175-126728D99AA9}"/>
    <cellStyle name="AggGreen12 2 3 3 39 2" xfId="40693" xr:uid="{5187DF74-9729-4A5C-9F39-FABCEAB011D8}"/>
    <cellStyle name="AggGreen12 2 3 3 4" xfId="1776" xr:uid="{00000000-0005-0000-0000-00006D050000}"/>
    <cellStyle name="AggGreen12 2 3 3 4 2" xfId="24159" xr:uid="{4DC0DFB8-B9D4-4BA4-A3CB-A3C3F0186B4C}"/>
    <cellStyle name="AggGreen12 2 3 3 40" xfId="18828" xr:uid="{32587827-35EA-4F9B-858B-CCAA06A23387}"/>
    <cellStyle name="AggGreen12 2 3 3 40 2" xfId="39230" xr:uid="{753DE051-7E27-438F-B8E7-B604A2D4E748}"/>
    <cellStyle name="AggGreen12 2 3 3 41" xfId="21486" xr:uid="{CE429DF8-0BDE-4E55-A431-4EC0045DFC0D}"/>
    <cellStyle name="AggGreen12 2 3 3 41 2" xfId="41886" xr:uid="{6291EEB5-28CC-4C1C-9DCC-530619177173}"/>
    <cellStyle name="AggGreen12 2 3 3 42" xfId="22143" xr:uid="{DEE0701B-C274-41D2-8153-FD181E894C01}"/>
    <cellStyle name="AggGreen12 2 3 3 42 2" xfId="42543" xr:uid="{E2EEBD66-7286-4CDF-B59E-595EE3906D4D}"/>
    <cellStyle name="AggGreen12 2 3 3 43" xfId="22311" xr:uid="{DF8A34EA-C90D-4E8D-997E-BE61F125EC90}"/>
    <cellStyle name="AggGreen12 2 3 3 43 2" xfId="42711" xr:uid="{37FE113A-6155-4866-9C57-07E9D7A2CCD6}"/>
    <cellStyle name="AggGreen12 2 3 3 44" xfId="22925" xr:uid="{F5FC748E-A318-43AC-A1EA-DB172D9E7AC5}"/>
    <cellStyle name="AggGreen12 2 3 3 44 2" xfId="43325" xr:uid="{E90FFA05-64B8-4115-8A2E-329F51680270}"/>
    <cellStyle name="AggGreen12 2 3 3 45" xfId="23191" xr:uid="{41B5646F-40D8-4A0F-BB94-F4CB45B934F5}"/>
    <cellStyle name="AggGreen12 2 3 3 45 2" xfId="43591" xr:uid="{D520E214-C6C4-4C45-B1D1-42BF1F854221}"/>
    <cellStyle name="AggGreen12 2 3 3 5" xfId="2233" xr:uid="{00000000-0005-0000-0000-00006E050000}"/>
    <cellStyle name="AggGreen12 2 3 3 5 2" xfId="24609" xr:uid="{7A021F29-7934-4701-9505-DC2E802AFD14}"/>
    <cellStyle name="AggGreen12 2 3 3 6" xfId="2897" xr:uid="{00000000-0005-0000-0000-00006F050000}"/>
    <cellStyle name="AggGreen12 2 3 3 6 2" xfId="25263" xr:uid="{54A9029C-B806-4098-9A79-4516B1BC81F8}"/>
    <cellStyle name="AggGreen12 2 3 3 7" xfId="3484" xr:uid="{00000000-0005-0000-0000-000070050000}"/>
    <cellStyle name="AggGreen12 2 3 3 7 2" xfId="25849" xr:uid="{A442A658-03E9-4977-889C-D4230820DFB3}"/>
    <cellStyle name="AggGreen12 2 3 3 8" xfId="3795" xr:uid="{00000000-0005-0000-0000-000071050000}"/>
    <cellStyle name="AggGreen12 2 3 3 8 2" xfId="26158" xr:uid="{38098F8F-C4E1-44BD-BE81-59A6A80237C9}"/>
    <cellStyle name="AggGreen12 2 3 3 9" xfId="4309" xr:uid="{00000000-0005-0000-0000-000072050000}"/>
    <cellStyle name="AggGreen12 2 3 3 9 2" xfId="26666" xr:uid="{840083B3-9984-4EA2-A1F2-A603E2D30FF0}"/>
    <cellStyle name="AggGreen12 2 3 30" xfId="14661" xr:uid="{2290DB03-588D-496C-9121-166A742794AB}"/>
    <cellStyle name="AggGreen12 2 3 30 2" xfId="35219" xr:uid="{2019D8AB-A5EB-4DCB-97B6-6F6E4E797F89}"/>
    <cellStyle name="AggGreen12 2 3 31" xfId="15653" xr:uid="{01EE3262-7DC8-4FCA-B6B2-F7748CCA28DD}"/>
    <cellStyle name="AggGreen12 2 3 31 2" xfId="36130" xr:uid="{22373EED-22EA-454B-ACEF-10BC54F95DE0}"/>
    <cellStyle name="AggGreen12 2 3 32" xfId="14540" xr:uid="{D038CD1B-619E-455A-9A19-DAB7A2EE8800}"/>
    <cellStyle name="AggGreen12 2 3 32 2" xfId="35101" xr:uid="{CFE338A8-068A-45B2-9055-E8BA392E85C6}"/>
    <cellStyle name="AggGreen12 2 3 33" xfId="16227" xr:uid="{4BE9C026-08EB-4FE1-BED5-10DCC5716FF4}"/>
    <cellStyle name="AggGreen12 2 3 33 2" xfId="36633" xr:uid="{2E0EA06C-BF33-4DCB-9A62-C775A83733BE}"/>
    <cellStyle name="AggGreen12 2 3 34" xfId="16847" xr:uid="{25DA84A0-3AD1-4AF1-8215-E858C568B06C}"/>
    <cellStyle name="AggGreen12 2 3 34 2" xfId="37251" xr:uid="{7F772EB5-93FF-4E8F-8734-085B1BB5D255}"/>
    <cellStyle name="AggGreen12 2 3 35" xfId="17688" xr:uid="{E5888783-0919-4570-9AC9-3E439B2E6BDC}"/>
    <cellStyle name="AggGreen12 2 3 35 2" xfId="38092" xr:uid="{54C54AAD-798D-4538-8E27-55CAEF39AF03}"/>
    <cellStyle name="AggGreen12 2 3 36" xfId="16661" xr:uid="{8C27E456-767A-4198-B36B-3A9E9332D69B}"/>
    <cellStyle name="AggGreen12 2 3 36 2" xfId="37067" xr:uid="{3601FC25-43DC-4E2F-BB34-9F74EE0D4135}"/>
    <cellStyle name="AggGreen12 2 3 37" xfId="16940" xr:uid="{BD5C5FB1-D32D-43F6-A632-36E801E575F7}"/>
    <cellStyle name="AggGreen12 2 3 37 2" xfId="37344" xr:uid="{733DDE0A-931A-41AB-B39F-B6E1D7646B76}"/>
    <cellStyle name="AggGreen12 2 3 38" xfId="18770" xr:uid="{F52C15AF-BF47-4B17-838F-CFD55D6574B2}"/>
    <cellStyle name="AggGreen12 2 3 38 2" xfId="39172" xr:uid="{6E7665E0-EA53-4336-8E00-41DA223B97B0}"/>
    <cellStyle name="AggGreen12 2 3 39" xfId="19510" xr:uid="{9DE51B41-AE5F-44DA-B2F5-13008D188560}"/>
    <cellStyle name="AggGreen12 2 3 39 2" xfId="39912" xr:uid="{BDB7AADF-4E95-402F-9989-6266EBA0C98C}"/>
    <cellStyle name="AggGreen12 2 3 4" xfId="663" xr:uid="{00000000-0005-0000-0000-000073050000}"/>
    <cellStyle name="AggGreen12 2 3 4 10" xfId="4856" xr:uid="{00000000-0005-0000-0000-000074050000}"/>
    <cellStyle name="AggGreen12 2 3 4 10 2" xfId="27209" xr:uid="{FC0267BF-5786-4A51-B222-055CF388B5CF}"/>
    <cellStyle name="AggGreen12 2 3 4 11" xfId="5114" xr:uid="{00000000-0005-0000-0000-000075050000}"/>
    <cellStyle name="AggGreen12 2 3 4 11 2" xfId="27467" xr:uid="{867C14B8-98F2-4588-AEDA-D25688141830}"/>
    <cellStyle name="AggGreen12 2 3 4 12" xfId="5482" xr:uid="{00000000-0005-0000-0000-000076050000}"/>
    <cellStyle name="AggGreen12 2 3 4 12 2" xfId="27835" xr:uid="{CD425EFB-51A9-4709-AEBD-E7F76B0E6269}"/>
    <cellStyle name="AggGreen12 2 3 4 13" xfId="6332" xr:uid="{00000000-0005-0000-0000-000077050000}"/>
    <cellStyle name="AggGreen12 2 3 4 13 2" xfId="28629" xr:uid="{AF188045-A017-4289-92DF-3E62BFD835E8}"/>
    <cellStyle name="AggGreen12 2 3 4 14" xfId="6717" xr:uid="{00000000-0005-0000-0000-000078050000}"/>
    <cellStyle name="AggGreen12 2 3 4 14 2" xfId="29014" xr:uid="{5CB2692A-DB94-4F5B-9D51-3AB08F07E374}"/>
    <cellStyle name="AggGreen12 2 3 4 15" xfId="7057" xr:uid="{00000000-0005-0000-0000-000079050000}"/>
    <cellStyle name="AggGreen12 2 3 4 15 2" xfId="29354" xr:uid="{EC2BB521-7EF6-4176-AF72-C8D00E06D7D8}"/>
    <cellStyle name="AggGreen12 2 3 4 16" xfId="7392" xr:uid="{00000000-0005-0000-0000-00007A050000}"/>
    <cellStyle name="AggGreen12 2 3 4 16 2" xfId="29687" xr:uid="{F22CB6CA-B371-4B6C-A67C-DF554D158774}"/>
    <cellStyle name="AggGreen12 2 3 4 17" xfId="7878" xr:uid="{2FE3E697-CB12-436A-98CD-78F71B5A7160}"/>
    <cellStyle name="AggGreen12 2 3 4 17 2" xfId="30164" xr:uid="{91D92760-FA00-49D7-BCDF-6DDF5B008846}"/>
    <cellStyle name="AggGreen12 2 3 4 18" xfId="8363" xr:uid="{4933D0C6-06FF-4CD6-B5A0-50CA0DCA14E6}"/>
    <cellStyle name="AggGreen12 2 3 4 18 2" xfId="30632" xr:uid="{A1F955E7-62C0-4EFC-B5F0-C2F4BBC3ABBB}"/>
    <cellStyle name="AggGreen12 2 3 4 19" xfId="9248" xr:uid="{A32BC7A6-886E-4BB2-98D0-F5EFBDB6A767}"/>
    <cellStyle name="AggGreen12 2 3 4 19 2" xfId="31389" xr:uid="{26082D02-E6EB-4B4B-8A7D-A290BE5399CA}"/>
    <cellStyle name="AggGreen12 2 3 4 2" xfId="878" xr:uid="{00000000-0005-0000-0000-00007B050000}"/>
    <cellStyle name="AggGreen12 2 3 4 2 10" xfId="5325" xr:uid="{00000000-0005-0000-0000-00007C050000}"/>
    <cellStyle name="AggGreen12 2 3 4 2 10 2" xfId="27678" xr:uid="{618D58AF-C8EA-4521-A0EA-9F9916B264E6}"/>
    <cellStyle name="AggGreen12 2 3 4 2 11" xfId="4258" xr:uid="{00000000-0005-0000-0000-00007D050000}"/>
    <cellStyle name="AggGreen12 2 3 4 2 11 2" xfId="26615" xr:uid="{49139904-1576-4EEE-BB8B-68214933C35D}"/>
    <cellStyle name="AggGreen12 2 3 4 2 12" xfId="6273" xr:uid="{00000000-0005-0000-0000-00007E050000}"/>
    <cellStyle name="AggGreen12 2 3 4 2 12 2" xfId="28570" xr:uid="{9296A6AB-9E17-4D4C-8301-09F4E238769D}"/>
    <cellStyle name="AggGreen12 2 3 4 2 13" xfId="6108" xr:uid="{00000000-0005-0000-0000-00007F050000}"/>
    <cellStyle name="AggGreen12 2 3 4 2 13 2" xfId="28405" xr:uid="{7C6AEB93-6CFF-4341-BD12-446B80FA644E}"/>
    <cellStyle name="AggGreen12 2 3 4 2 14" xfId="6869" xr:uid="{00000000-0005-0000-0000-000080050000}"/>
    <cellStyle name="AggGreen12 2 3 4 2 14 2" xfId="29166" xr:uid="{6325C68C-CA3B-4772-B505-CF8DD029E856}"/>
    <cellStyle name="AggGreen12 2 3 4 2 15" xfId="7598" xr:uid="{00000000-0005-0000-0000-000081050000}"/>
    <cellStyle name="AggGreen12 2 3 4 2 15 2" xfId="29893" xr:uid="{C9CC5A62-5A91-45C6-B73E-2C89AF526746}"/>
    <cellStyle name="AggGreen12 2 3 4 2 16" xfId="8084" xr:uid="{FC63664E-0582-41A9-9113-B28175A36CB2}"/>
    <cellStyle name="AggGreen12 2 3 4 2 16 2" xfId="30370" xr:uid="{B64A9F1F-FDDF-4D16-BCA0-3936E299ECCA}"/>
    <cellStyle name="AggGreen12 2 3 4 2 17" xfId="8573" xr:uid="{B48BD5DB-46A7-4409-A130-71E7B79A1AF1}"/>
    <cellStyle name="AggGreen12 2 3 4 2 17 2" xfId="30842" xr:uid="{51538AE7-3754-4EEF-8F1F-333076E6A11F}"/>
    <cellStyle name="AggGreen12 2 3 4 2 18" xfId="9463" xr:uid="{FA8AA5B0-8556-454B-B2AE-62632E2BCEA9}"/>
    <cellStyle name="AggGreen12 2 3 4 2 18 2" xfId="31602" xr:uid="{C0AC46C3-EB6D-4051-A682-D805D132C776}"/>
    <cellStyle name="AggGreen12 2 3 4 2 19" xfId="9310" xr:uid="{E2944FD0-24E1-44F4-84CA-4D049DCA5050}"/>
    <cellStyle name="AggGreen12 2 3 4 2 19 2" xfId="31450" xr:uid="{589A7077-4148-4309-B773-611FC52E59A9}"/>
    <cellStyle name="AggGreen12 2 3 4 2 2" xfId="980" xr:uid="{00000000-0005-0000-0000-000082050000}"/>
    <cellStyle name="AggGreen12 2 3 4 2 2 2" xfId="23417" xr:uid="{DE9350BC-459A-423C-A64A-B72EF055ECE7}"/>
    <cellStyle name="AggGreen12 2 3 4 2 20" xfId="9832" xr:uid="{FC65C11F-4F2D-4B93-BC56-2D4F60051CB9}"/>
    <cellStyle name="AggGreen12 2 3 4 2 20 2" xfId="31879" xr:uid="{DD08B183-7ACE-4FD4-96E3-8F786261E5BC}"/>
    <cellStyle name="AggGreen12 2 3 4 2 21" xfId="12631" xr:uid="{757CE1ED-5E0F-422B-B66F-B9B95A190069}"/>
    <cellStyle name="AggGreen12 2 3 4 2 21 2" xfId="33196" xr:uid="{5DBF581F-546C-421D-935B-1CEACE56C553}"/>
    <cellStyle name="AggGreen12 2 3 4 2 22" xfId="13047" xr:uid="{B4605B2C-631E-4D21-9F64-EA39459712A8}"/>
    <cellStyle name="AggGreen12 2 3 4 2 22 2" xfId="33612" xr:uid="{AC53E279-E16F-40EB-962F-411330F64360}"/>
    <cellStyle name="AggGreen12 2 3 4 2 23" xfId="13164" xr:uid="{B15BC17B-B8C5-412A-BF0A-4C545B0E0DE5}"/>
    <cellStyle name="AggGreen12 2 3 4 2 23 2" xfId="33728" xr:uid="{EF243D4E-8162-4269-BFE1-7E02D0599C11}"/>
    <cellStyle name="AggGreen12 2 3 4 2 24" xfId="13309" xr:uid="{2392A0D5-D187-44C8-998B-19E124D23DE2}"/>
    <cellStyle name="AggGreen12 2 3 4 2 24 2" xfId="33873" xr:uid="{CA9214E5-4A77-46C7-9F48-3E3D11BEF0B4}"/>
    <cellStyle name="AggGreen12 2 3 4 2 25" xfId="13007" xr:uid="{9DE9203B-BEEA-4A59-9B37-57E1AEFCDE0F}"/>
    <cellStyle name="AggGreen12 2 3 4 2 25 2" xfId="33572" xr:uid="{013E10FD-7145-4C90-8AA0-B4B7F62B4419}"/>
    <cellStyle name="AggGreen12 2 3 4 2 26" xfId="14050" xr:uid="{EDE7819B-0033-4F6B-B3D2-40FD72DDC925}"/>
    <cellStyle name="AggGreen12 2 3 4 2 26 2" xfId="34614" xr:uid="{48EEC4A3-3D4D-4F4A-9BA8-4C48F201919D}"/>
    <cellStyle name="AggGreen12 2 3 4 2 27" xfId="15182" xr:uid="{ABB673EE-8073-41D6-8143-8B4419813191}"/>
    <cellStyle name="AggGreen12 2 3 4 2 27 2" xfId="35723" xr:uid="{737A3780-605B-484E-942D-6CC20444702F}"/>
    <cellStyle name="AggGreen12 2 3 4 2 28" xfId="15841" xr:uid="{B4BA084B-AF14-4B28-B4EF-F0A4F79CF356}"/>
    <cellStyle name="AggGreen12 2 3 4 2 28 2" xfId="36249" xr:uid="{51665BC0-46D7-42C0-87AD-1D8019269DD0}"/>
    <cellStyle name="AggGreen12 2 3 4 2 29" xfId="16135" xr:uid="{123459E1-BD2E-4EB1-920B-AF184E4F0C44}"/>
    <cellStyle name="AggGreen12 2 3 4 2 29 2" xfId="36543" xr:uid="{622FC156-E74F-44FB-B505-3EEB4F5C5AE1}"/>
    <cellStyle name="AggGreen12 2 3 4 2 3" xfId="2069" xr:uid="{00000000-0005-0000-0000-000083050000}"/>
    <cellStyle name="AggGreen12 2 3 4 2 3 2" xfId="24451" xr:uid="{30794629-A78E-4054-81F9-E5957180DFA0}"/>
    <cellStyle name="AggGreen12 2 3 4 2 30" xfId="16608" xr:uid="{9BBA4135-1973-42E0-8950-2F59E51E13BD}"/>
    <cellStyle name="AggGreen12 2 3 4 2 30 2" xfId="37014" xr:uid="{4756B2A1-8F77-4B5D-AF10-E88AE4F10C6C}"/>
    <cellStyle name="AggGreen12 2 3 4 2 31" xfId="17352" xr:uid="{FDD714EF-6C34-40FB-A949-D02F5A6EEF12}"/>
    <cellStyle name="AggGreen12 2 3 4 2 31 2" xfId="37756" xr:uid="{A05ED0FD-4F41-4356-8F69-DECDAF27BC33}"/>
    <cellStyle name="AggGreen12 2 3 4 2 32" xfId="16987" xr:uid="{D818D99F-828B-4883-A80E-EA3C8DE7EB4F}"/>
    <cellStyle name="AggGreen12 2 3 4 2 32 2" xfId="37391" xr:uid="{F0CFAC86-DB10-4FB2-B198-8655DAABBCC5}"/>
    <cellStyle name="AggGreen12 2 3 4 2 33" xfId="18101" xr:uid="{A616DFED-8FAF-45CF-913E-5F328E29C822}"/>
    <cellStyle name="AggGreen12 2 3 4 2 33 2" xfId="38505" xr:uid="{B9F51ABA-B309-404A-9EF4-E929A2C5275B}"/>
    <cellStyle name="AggGreen12 2 3 4 2 34" xfId="18480" xr:uid="{FB7EF746-C3B8-49D7-B29A-97FB2CDACD37}"/>
    <cellStyle name="AggGreen12 2 3 4 2 34 2" xfId="38884" xr:uid="{5F560BC0-74E8-4DCC-B699-AAA994EE3DEE}"/>
    <cellStyle name="AggGreen12 2 3 4 2 35" xfId="19324" xr:uid="{36C6BE03-2932-44AF-AC4C-61371B121B56}"/>
    <cellStyle name="AggGreen12 2 3 4 2 35 2" xfId="39726" xr:uid="{A21DDD00-0408-41DD-A650-14D06C3CCFBA}"/>
    <cellStyle name="AggGreen12 2 3 4 2 36" xfId="19629" xr:uid="{690A7EE5-21FE-4F31-8CF5-AAEB09CBEBDE}"/>
    <cellStyle name="AggGreen12 2 3 4 2 36 2" xfId="40031" xr:uid="{A4C84E38-B10E-4825-9A7F-20DE3C72728F}"/>
    <cellStyle name="AggGreen12 2 3 4 2 37" xfId="20162" xr:uid="{69B13819-2884-4465-93D0-B3BE88F9EEC9}"/>
    <cellStyle name="AggGreen12 2 3 4 2 37 2" xfId="40564" xr:uid="{44964EFE-DFBB-41FF-BBAE-C41B87393640}"/>
    <cellStyle name="AggGreen12 2 3 4 2 38" xfId="20584" xr:uid="{62E41D90-8B71-4F5C-9C9C-28BCED19D41E}"/>
    <cellStyle name="AggGreen12 2 3 4 2 38 2" xfId="40986" xr:uid="{7624AFD3-E2BC-412B-A66F-F1AA69B3C1EA}"/>
    <cellStyle name="AggGreen12 2 3 4 2 39" xfId="19764" xr:uid="{78B78E3E-C8E5-462A-91ED-BC0F656C0D03}"/>
    <cellStyle name="AggGreen12 2 3 4 2 39 2" xfId="40166" xr:uid="{FA906145-1521-4B46-BB94-64E8B8962474}"/>
    <cellStyle name="AggGreen12 2 3 4 2 4" xfId="1628" xr:uid="{00000000-0005-0000-0000-000084050000}"/>
    <cellStyle name="AggGreen12 2 3 4 2 4 2" xfId="24012" xr:uid="{A3753998-1CF4-4184-8820-A3C830FAA433}"/>
    <cellStyle name="AggGreen12 2 3 4 2 40" xfId="21778" xr:uid="{C9893426-3899-4D6F-AE64-28D1356E483B}"/>
    <cellStyle name="AggGreen12 2 3 4 2 40 2" xfId="42178" xr:uid="{60A08562-54B4-42B1-B6FD-40D7922BDF86}"/>
    <cellStyle name="AggGreen12 2 3 4 2 41" xfId="21400" xr:uid="{FAD22D80-7A6D-49FF-A9FF-1716A38E0713}"/>
    <cellStyle name="AggGreen12 2 3 4 2 41 2" xfId="41800" xr:uid="{A83D0870-7B28-43F9-8FA9-0E7B72D30755}"/>
    <cellStyle name="AggGreen12 2 3 4 2 42" xfId="22711" xr:uid="{BE70D722-1701-470F-A11A-E21A72514703}"/>
    <cellStyle name="AggGreen12 2 3 4 2 42 2" xfId="43111" xr:uid="{DEFF3AC1-5068-493D-B655-660C1149EAB9}"/>
    <cellStyle name="AggGreen12 2 3 4 2 43" xfId="21981" xr:uid="{E39BA256-BC98-4EA2-BB7A-C74DFD3547D8}"/>
    <cellStyle name="AggGreen12 2 3 4 2 43 2" xfId="42381" xr:uid="{DB31484B-36D5-4307-AE1E-6DA741707477}"/>
    <cellStyle name="AggGreen12 2 3 4 2 44" xfId="22446" xr:uid="{87C11196-2651-4BCA-B005-BF408AC211FF}"/>
    <cellStyle name="AggGreen12 2 3 4 2 44 2" xfId="42846" xr:uid="{901CAE9F-F6E6-479C-BDAE-20306C730868}"/>
    <cellStyle name="AggGreen12 2 3 4 2 5" xfId="3192" xr:uid="{00000000-0005-0000-0000-000085050000}"/>
    <cellStyle name="AggGreen12 2 3 4 2 5 2" xfId="25558" xr:uid="{53D6984E-A459-4099-80F9-5D34CD95074E}"/>
    <cellStyle name="AggGreen12 2 3 4 2 6" xfId="2667" xr:uid="{00000000-0005-0000-0000-000086050000}"/>
    <cellStyle name="AggGreen12 2 3 4 2 6 2" xfId="25034" xr:uid="{C9F66A26-5110-4B2D-8CC1-68207BD7E0D0}"/>
    <cellStyle name="AggGreen12 2 3 4 2 7" xfId="4086" xr:uid="{00000000-0005-0000-0000-000087050000}"/>
    <cellStyle name="AggGreen12 2 3 4 2 7 2" xfId="26449" xr:uid="{05C4CFA7-9C78-42D1-813E-E61F78495614}"/>
    <cellStyle name="AggGreen12 2 3 4 2 8" xfId="3593" xr:uid="{00000000-0005-0000-0000-000088050000}"/>
    <cellStyle name="AggGreen12 2 3 4 2 8 2" xfId="25956" xr:uid="{8AEC2187-5D70-43B8-8BF0-F03F085E4DC2}"/>
    <cellStyle name="AggGreen12 2 3 4 2 9" xfId="4527" xr:uid="{00000000-0005-0000-0000-000089050000}"/>
    <cellStyle name="AggGreen12 2 3 4 2 9 2" xfId="26880" xr:uid="{C13FC3EB-5CFB-4511-94C3-8E597F5B2518}"/>
    <cellStyle name="AggGreen12 2 3 4 20" xfId="9721" xr:uid="{1F4CDEF5-A842-440C-9AFE-18A2CFE84139}"/>
    <cellStyle name="AggGreen12 2 3 4 20 2" xfId="31793" xr:uid="{6C11FD21-DAC3-480D-949F-CB74BC4B08D0}"/>
    <cellStyle name="AggGreen12 2 3 4 21" xfId="10381" xr:uid="{07097B47-4644-488B-8BD1-29AFD392CCAC}"/>
    <cellStyle name="AggGreen12 2 3 4 21 2" xfId="32178" xr:uid="{5BF57161-5F28-4997-B460-24B981B6BEC3}"/>
    <cellStyle name="AggGreen12 2 3 4 22" xfId="12416" xr:uid="{A9113A2C-7501-478F-A5A6-212A743B652D}"/>
    <cellStyle name="AggGreen12 2 3 4 22 2" xfId="32981" xr:uid="{4801D591-74DC-4E34-9C8C-9445469AB7CE}"/>
    <cellStyle name="AggGreen12 2 3 4 23" xfId="12972" xr:uid="{47B0D66E-CEC1-4865-AE59-45ADB10F2514}"/>
    <cellStyle name="AggGreen12 2 3 4 23 2" xfId="33537" xr:uid="{F2A917EF-7A52-4EF8-BEC0-3289ABC9579F}"/>
    <cellStyle name="AggGreen12 2 3 4 24" xfId="11936" xr:uid="{7425DBC6-14C0-4333-9054-0461455746F9}"/>
    <cellStyle name="AggGreen12 2 3 4 24 2" xfId="32501" xr:uid="{2CDF1392-CE0B-41B3-B8C2-8994C5A6A645}"/>
    <cellStyle name="AggGreen12 2 3 4 25" xfId="14074" xr:uid="{F446C7B4-46AB-4B36-880C-3FC22A7271A8}"/>
    <cellStyle name="AggGreen12 2 3 4 25 2" xfId="34638" xr:uid="{59160B88-3447-4257-B8B0-07050AE30AFC}"/>
    <cellStyle name="AggGreen12 2 3 4 26" xfId="13410" xr:uid="{09D71E1B-649C-40CF-8ABD-F60CB3E2B1DC}"/>
    <cellStyle name="AggGreen12 2 3 4 26 2" xfId="33974" xr:uid="{BB9ECD6D-8817-4AAB-A990-C1A1CF0A5658}"/>
    <cellStyle name="AggGreen12 2 3 4 27" xfId="14909" xr:uid="{F953AB73-40AE-4086-96CF-117116577883}"/>
    <cellStyle name="AggGreen12 2 3 4 27 2" xfId="35462" xr:uid="{E0440099-86F1-4EC4-B56D-3B25D176A0D5}"/>
    <cellStyle name="AggGreen12 2 3 4 28" xfId="15141" xr:uid="{40C2281A-E622-4E6D-908E-FBBF4094B1AB}"/>
    <cellStyle name="AggGreen12 2 3 4 28 2" xfId="35684" xr:uid="{D2762FBF-1CBB-4D5F-8A24-847E00DAD972}"/>
    <cellStyle name="AggGreen12 2 3 4 29" xfId="15815" xr:uid="{D1AB15C6-5763-4CBF-BDEC-E0DD7F3061DB}"/>
    <cellStyle name="AggGreen12 2 3 4 29 2" xfId="36231" xr:uid="{2B328E92-5E0B-4C97-8F89-F8830450E94B}"/>
    <cellStyle name="AggGreen12 2 3 4 3" xfId="1275" xr:uid="{00000000-0005-0000-0000-00008A050000}"/>
    <cellStyle name="AggGreen12 2 3 4 3 2" xfId="23712" xr:uid="{9532CABD-9710-4DEA-9478-99BE6FE41F66}"/>
    <cellStyle name="AggGreen12 2 3 4 30" xfId="15927" xr:uid="{901086E5-CDD8-4C1A-A586-C6393CF953D8}"/>
    <cellStyle name="AggGreen12 2 3 4 30 2" xfId="36335" xr:uid="{518E88EE-E40A-4C67-BB97-DDCDD5873A57}"/>
    <cellStyle name="AggGreen12 2 3 4 31" xfId="16402" xr:uid="{DDCA25EE-EE70-4164-8245-01EE25441AAA}"/>
    <cellStyle name="AggGreen12 2 3 4 31 2" xfId="36808" xr:uid="{A2DF2FD4-9BFA-40C4-B661-4E1440327696}"/>
    <cellStyle name="AggGreen12 2 3 4 32" xfId="17143" xr:uid="{6AB68C2F-4D32-46E1-AAF4-B3F0A1B0BAE2}"/>
    <cellStyle name="AggGreen12 2 3 4 32 2" xfId="37547" xr:uid="{8575799F-99FF-44CF-9677-C37BF778F4D0}"/>
    <cellStyle name="AggGreen12 2 3 4 33" xfId="17540" xr:uid="{AAB2014A-BFE4-48A4-973E-BA91F5881345}"/>
    <cellStyle name="AggGreen12 2 3 4 33 2" xfId="37944" xr:uid="{50195F6F-C513-4B0F-A8AB-AF1389B18EE6}"/>
    <cellStyle name="AggGreen12 2 3 4 34" xfId="17894" xr:uid="{A7B0D84C-618D-44F2-A9AE-29EC21072472}"/>
    <cellStyle name="AggGreen12 2 3 4 34 2" xfId="38298" xr:uid="{21FB5245-F42F-4E05-92D1-21272C161378}"/>
    <cellStyle name="AggGreen12 2 3 4 35" xfId="18266" xr:uid="{1B2C3DFB-AD75-4401-ABED-B96D196A22B1}"/>
    <cellStyle name="AggGreen12 2 3 4 35 2" xfId="38670" xr:uid="{0AC81CE3-9130-4D44-93E1-D8C5BE7EE8A8}"/>
    <cellStyle name="AggGreen12 2 3 4 36" xfId="19109" xr:uid="{D98242BC-B620-443F-BBF8-5153E3C3DE86}"/>
    <cellStyle name="AggGreen12 2 3 4 36 2" xfId="39511" xr:uid="{4E3341DF-0F5D-4DA4-A8BF-F9B4E138AC14}"/>
    <cellStyle name="AggGreen12 2 3 4 37" xfId="19608" xr:uid="{8B60B059-4E8B-42D4-B97E-C0BF7B0F9C2D}"/>
    <cellStyle name="AggGreen12 2 3 4 37 2" xfId="40010" xr:uid="{07833340-50AD-4303-A70B-3113A1F03363}"/>
    <cellStyle name="AggGreen12 2 3 4 38" xfId="19947" xr:uid="{08705895-1C96-44AC-8C98-3B514A9D20D8}"/>
    <cellStyle name="AggGreen12 2 3 4 38 2" xfId="40349" xr:uid="{63BC36F9-EE75-4C19-B503-9B370350F8E8}"/>
    <cellStyle name="AggGreen12 2 3 4 39" xfId="20371" xr:uid="{73DCFCE2-2BF7-43C2-9812-07897FD7F1E9}"/>
    <cellStyle name="AggGreen12 2 3 4 39 2" xfId="40773" xr:uid="{DD36C30F-3907-44BA-9CE2-A36004D65154}"/>
    <cellStyle name="AggGreen12 2 3 4 4" xfId="1856" xr:uid="{00000000-0005-0000-0000-00008B050000}"/>
    <cellStyle name="AggGreen12 2 3 4 4 2" xfId="24239" xr:uid="{E2946DB6-28B9-463A-9EE8-0A918972AC66}"/>
    <cellStyle name="AggGreen12 2 3 4 40" xfId="20922" xr:uid="{3471F60A-77AC-4C87-9841-1B400BCF625F}"/>
    <cellStyle name="AggGreen12 2 3 4 40 2" xfId="41324" xr:uid="{8CC4A553-26CF-4ADE-B421-E2F522E1AA09}"/>
    <cellStyle name="AggGreen12 2 3 4 41" xfId="21566" xr:uid="{101C95AE-2E9B-4F77-9ABA-85D7E1B4C6B9}"/>
    <cellStyle name="AggGreen12 2 3 4 41 2" xfId="41966" xr:uid="{04A7301E-70B2-40ED-9867-C25F644E37FF}"/>
    <cellStyle name="AggGreen12 2 3 4 42" xfId="22033" xr:uid="{9FA8A68F-F41F-4715-ADCC-CE885871E044}"/>
    <cellStyle name="AggGreen12 2 3 4 42 2" xfId="42433" xr:uid="{CF1302DA-3A25-47A9-969A-78E6E18214B6}"/>
    <cellStyle name="AggGreen12 2 3 4 43" xfId="22238" xr:uid="{6CF93834-A976-49FC-A210-3D05B90BF856}"/>
    <cellStyle name="AggGreen12 2 3 4 43 2" xfId="42638" xr:uid="{D533718D-6878-44D8-8CCA-BB81BE4903F9}"/>
    <cellStyle name="AggGreen12 2 3 4 44" xfId="22952" xr:uid="{9E6A33C3-BC8F-4413-88B4-1368D93FBCBD}"/>
    <cellStyle name="AggGreen12 2 3 4 44 2" xfId="43352" xr:uid="{B273B341-7D9F-4006-9682-948C7493DC3F}"/>
    <cellStyle name="AggGreen12 2 3 4 45" xfId="23212" xr:uid="{02BDA4AF-42B3-452B-80DE-36B5EE19B72E}"/>
    <cellStyle name="AggGreen12 2 3 4 45 2" xfId="43612" xr:uid="{D4E42857-7699-413B-BE70-177EF7BDB0E1}"/>
    <cellStyle name="AggGreen12 2 3 4 5" xfId="2254" xr:uid="{00000000-0005-0000-0000-00008C050000}"/>
    <cellStyle name="AggGreen12 2 3 4 5 2" xfId="24629" xr:uid="{C1ADDEC0-F720-48FF-8495-C1766817E7F1}"/>
    <cellStyle name="AggGreen12 2 3 4 6" xfId="2977" xr:uid="{00000000-0005-0000-0000-00008D050000}"/>
    <cellStyle name="AggGreen12 2 3 4 6 2" xfId="25343" xr:uid="{FD228D2F-FB13-46CC-8C52-8522E2F3E767}"/>
    <cellStyle name="AggGreen12 2 3 4 7" xfId="3520" xr:uid="{00000000-0005-0000-0000-00008E050000}"/>
    <cellStyle name="AggGreen12 2 3 4 7 2" xfId="25885" xr:uid="{DBC1A2B7-36FC-4AD3-99E4-E7F8D0AA8B43}"/>
    <cellStyle name="AggGreen12 2 3 4 8" xfId="3875" xr:uid="{00000000-0005-0000-0000-00008F050000}"/>
    <cellStyle name="AggGreen12 2 3 4 8 2" xfId="26238" xr:uid="{534D841F-BCF2-484C-817E-D0E5E2054960}"/>
    <cellStyle name="AggGreen12 2 3 4 9" xfId="4339" xr:uid="{00000000-0005-0000-0000-000090050000}"/>
    <cellStyle name="AggGreen12 2 3 4 9 2" xfId="26695" xr:uid="{10945816-AD28-44E1-BB7E-631650605942}"/>
    <cellStyle name="AggGreen12 2 3 40" xfId="18873" xr:uid="{BA8F7CDF-6A41-40AB-B5C6-18EF8F8B7539}"/>
    <cellStyle name="AggGreen12 2 3 40 2" xfId="39275" xr:uid="{FCC2768D-C88A-41AA-B197-E519E9B8E3AA}"/>
    <cellStyle name="AggGreen12 2 3 41" xfId="19385" xr:uid="{23540B14-1836-4A82-9D0B-DEA634898EE7}"/>
    <cellStyle name="AggGreen12 2 3 41 2" xfId="39787" xr:uid="{C2C007A3-1EFB-4719-AB4D-AF0FFAB8DAA4}"/>
    <cellStyle name="AggGreen12 2 3 42" xfId="20657" xr:uid="{BDE894BC-6B59-4FCC-922C-7957DDE7491A}"/>
    <cellStyle name="AggGreen12 2 3 42 2" xfId="41059" xr:uid="{27093DB4-1969-487C-879E-8D3E4AA9274B}"/>
    <cellStyle name="AggGreen12 2 3 43" xfId="21213" xr:uid="{08FD4C8B-A2E9-4F3E-BF26-AF43FBA43832}"/>
    <cellStyle name="AggGreen12 2 3 43 2" xfId="41613" xr:uid="{087DBD9A-571B-42E7-AD5A-44688CED32A8}"/>
    <cellStyle name="AggGreen12 2 3 44" xfId="22236" xr:uid="{D91A19B3-C2CA-461B-8C96-CB581DCB162E}"/>
    <cellStyle name="AggGreen12 2 3 44 2" xfId="42636" xr:uid="{86562540-2AF9-432A-A479-011166A511AD}"/>
    <cellStyle name="AggGreen12 2 3 45" xfId="22027" xr:uid="{48704002-490D-4FDA-9064-DAB2066BA4B6}"/>
    <cellStyle name="AggGreen12 2 3 45 2" xfId="42427" xr:uid="{056EFFBA-6934-4344-9365-3599324CCB50}"/>
    <cellStyle name="AggGreen12 2 3 46" xfId="22769" xr:uid="{2BDA5047-BE6A-4B3F-9819-9610E9239780}"/>
    <cellStyle name="AggGreen12 2 3 46 2" xfId="43169" xr:uid="{E0919252-34F6-47D4-A7B6-F9495A9CDE53}"/>
    <cellStyle name="AggGreen12 2 3 47" xfId="22779" xr:uid="{0C8BCBF9-1D56-4F83-8DE3-A86D1164CB16}"/>
    <cellStyle name="AggGreen12 2 3 47 2" xfId="43179" xr:uid="{3CF639D6-F4D6-45EF-A9E6-927ACBA9FF6D}"/>
    <cellStyle name="AggGreen12 2 3 5" xfId="1164" xr:uid="{00000000-0005-0000-0000-000091050000}"/>
    <cellStyle name="AggGreen12 2 3 5 2" xfId="23601" xr:uid="{C8FD7BC0-0EDB-401F-908C-6443FEE4D514}"/>
    <cellStyle name="AggGreen12 2 3 6" xfId="1590" xr:uid="{00000000-0005-0000-0000-000092050000}"/>
    <cellStyle name="AggGreen12 2 3 6 2" xfId="23975" xr:uid="{5BB39B0A-FE83-4B9A-8397-997560402666}"/>
    <cellStyle name="AggGreen12 2 3 7" xfId="2137" xr:uid="{00000000-0005-0000-0000-000093050000}"/>
    <cellStyle name="AggGreen12 2 3 7 2" xfId="24518" xr:uid="{AB2D900C-3FC4-4145-A913-21CAE9BF1601}"/>
    <cellStyle name="AggGreen12 2 3 8" xfId="2623" xr:uid="{00000000-0005-0000-0000-000094050000}"/>
    <cellStyle name="AggGreen12 2 3 8 2" xfId="24990" xr:uid="{9D37CFB3-3908-4F24-AB5C-7D1CDA37F158}"/>
    <cellStyle name="AggGreen12 2 3 9" xfId="3280" xr:uid="{00000000-0005-0000-0000-000095050000}"/>
    <cellStyle name="AggGreen12 2 3 9 2" xfId="25646" xr:uid="{D3F9EE5F-2A97-4B16-BD26-8F3912EC47C0}"/>
    <cellStyle name="AggGreen12 2 4" xfId="5723" xr:uid="{00000000-0005-0000-0000-000096050000}"/>
    <cellStyle name="AggGreen12 3" xfId="436" xr:uid="{00000000-0005-0000-0000-000097050000}"/>
    <cellStyle name="AggGreen12 3 2" xfId="560" xr:uid="{00000000-0005-0000-0000-000098050000}"/>
    <cellStyle name="AggGreen12 3 2 10" xfId="4815" xr:uid="{00000000-0005-0000-0000-000099050000}"/>
    <cellStyle name="AggGreen12 3 2 10 2" xfId="27168" xr:uid="{43DD5195-86A6-469A-A265-FABA9CFA5E5F}"/>
    <cellStyle name="AggGreen12 3 2 11" xfId="5011" xr:uid="{00000000-0005-0000-0000-00009A050000}"/>
    <cellStyle name="AggGreen12 3 2 11 2" xfId="27364" xr:uid="{153143C8-19DB-4E74-ABBD-E0D4D912717E}"/>
    <cellStyle name="AggGreen12 3 2 12" xfId="5560" xr:uid="{00000000-0005-0000-0000-00009B050000}"/>
    <cellStyle name="AggGreen12 3 2 12 2" xfId="27913" xr:uid="{3F4436C1-F8E5-4E6C-BDDE-C3BC82265902}"/>
    <cellStyle name="AggGreen12 3 2 13" xfId="6506" xr:uid="{00000000-0005-0000-0000-00009C050000}"/>
    <cellStyle name="AggGreen12 3 2 13 2" xfId="28803" xr:uid="{7A2CD623-61F1-4652-B325-2BE237BE9E12}"/>
    <cellStyle name="AggGreen12 3 2 14" xfId="6898" xr:uid="{00000000-0005-0000-0000-00009D050000}"/>
    <cellStyle name="AggGreen12 3 2 14 2" xfId="29195" xr:uid="{E2DB44C5-8F1B-4A8D-BB62-2955AA97C1B2}"/>
    <cellStyle name="AggGreen12 3 2 15" xfId="7144" xr:uid="{00000000-0005-0000-0000-00009E050000}"/>
    <cellStyle name="AggGreen12 3 2 15 2" xfId="29441" xr:uid="{C27A782D-6117-4FB7-A373-16B63FBAFA46}"/>
    <cellStyle name="AggGreen12 3 2 16" xfId="7289" xr:uid="{00000000-0005-0000-0000-00009F050000}"/>
    <cellStyle name="AggGreen12 3 2 16 2" xfId="29584" xr:uid="{829879D5-AD61-4CB8-96FE-A86370ACE5E9}"/>
    <cellStyle name="AggGreen12 3 2 17" xfId="7775" xr:uid="{18058CA3-DF42-497A-87FA-09AA040DFCDD}"/>
    <cellStyle name="AggGreen12 3 2 17 2" xfId="30061" xr:uid="{87DC42DC-51D8-4D00-87BB-4731B02CFD92}"/>
    <cellStyle name="AggGreen12 3 2 18" xfId="8260" xr:uid="{55EEC5BE-43BB-4A5D-9178-3F603EA11866}"/>
    <cellStyle name="AggGreen12 3 2 18 2" xfId="30529" xr:uid="{BFDEFC46-A01E-4D7A-8A6A-F40F6F49C65B}"/>
    <cellStyle name="AggGreen12 3 2 19" xfId="9145" xr:uid="{35C5CABF-9B7E-4FFC-85E6-8C84A0878C76}"/>
    <cellStyle name="AggGreen12 3 2 19 2" xfId="31286" xr:uid="{FC491851-427C-4905-8895-E80C867C83FF}"/>
    <cellStyle name="AggGreen12 3 2 2" xfId="775" xr:uid="{00000000-0005-0000-0000-0000A0050000}"/>
    <cellStyle name="AggGreen12 3 2 2 10" xfId="5222" xr:uid="{00000000-0005-0000-0000-0000A1050000}"/>
    <cellStyle name="AggGreen12 3 2 2 10 2" xfId="27575" xr:uid="{D7E74336-5B9D-4C17-8D92-9C5FDE1BF1C6}"/>
    <cellStyle name="AggGreen12 3 2 2 11" xfId="2855" xr:uid="{00000000-0005-0000-0000-0000A2050000}"/>
    <cellStyle name="AggGreen12 3 2 2 11 2" xfId="25221" xr:uid="{AF953635-41BE-4BBA-8AFA-6A5F6AAF0DBE}"/>
    <cellStyle name="AggGreen12 3 2 2 12" xfId="6159" xr:uid="{00000000-0005-0000-0000-0000A3050000}"/>
    <cellStyle name="AggGreen12 3 2 2 12 2" xfId="28456" xr:uid="{FF9042A5-8ACF-4E93-A267-04A4209EFCC5}"/>
    <cellStyle name="AggGreen12 3 2 2 13" xfId="5920" xr:uid="{00000000-0005-0000-0000-0000A4050000}"/>
    <cellStyle name="AggGreen12 3 2 2 13 2" xfId="28234" xr:uid="{524659AA-8075-4EB2-BF67-265A245452B1}"/>
    <cellStyle name="AggGreen12 3 2 2 14" xfId="6744" xr:uid="{00000000-0005-0000-0000-0000A5050000}"/>
    <cellStyle name="AggGreen12 3 2 2 14 2" xfId="29041" xr:uid="{940361DA-85FE-43FC-B776-B330A4D98CCD}"/>
    <cellStyle name="AggGreen12 3 2 2 15" xfId="7495" xr:uid="{00000000-0005-0000-0000-0000A6050000}"/>
    <cellStyle name="AggGreen12 3 2 2 15 2" xfId="29790" xr:uid="{745BD913-793E-4282-840F-57DD3FC2FFEE}"/>
    <cellStyle name="AggGreen12 3 2 2 16" xfId="7981" xr:uid="{3CBC53DD-E24D-47AF-9C3D-9E3A885ECD31}"/>
    <cellStyle name="AggGreen12 3 2 2 16 2" xfId="30267" xr:uid="{ABA7CD5A-9D83-4A51-A637-2929B31F7B7F}"/>
    <cellStyle name="AggGreen12 3 2 2 17" xfId="8470" xr:uid="{F8F4B7A5-1001-4AFC-BF61-A2EB9287392E}"/>
    <cellStyle name="AggGreen12 3 2 2 17 2" xfId="30739" xr:uid="{AADD0CC6-A0FC-47F2-A31D-5966F318766D}"/>
    <cellStyle name="AggGreen12 3 2 2 18" xfId="9360" xr:uid="{D9F2E9B3-5CE5-4F6D-B694-061F992CF4F6}"/>
    <cellStyle name="AggGreen12 3 2 2 18 2" xfId="31499" xr:uid="{027F164F-AD92-4CB1-AE85-F36B9435D2D1}"/>
    <cellStyle name="AggGreen12 3 2 2 19" xfId="9043" xr:uid="{295D374B-565B-4B14-8023-C0415ECB3B79}"/>
    <cellStyle name="AggGreen12 3 2 2 19 2" xfId="31202" xr:uid="{C49B4A62-3E7F-4422-96E2-85B3756E6ED7}"/>
    <cellStyle name="AggGreen12 3 2 2 2" xfId="940" xr:uid="{00000000-0005-0000-0000-0000A7050000}"/>
    <cellStyle name="AggGreen12 3 2 2 2 2" xfId="23377" xr:uid="{878FD5B3-E8A4-48AF-AB4B-9805BD49A7B0}"/>
    <cellStyle name="AggGreen12 3 2 2 20" xfId="9702" xr:uid="{625EE0A8-58FB-4CBF-8348-4548E38CAE40}"/>
    <cellStyle name="AggGreen12 3 2 2 20 2" xfId="31775" xr:uid="{26076C93-9701-4E97-A0AE-00E74B0EB7DC}"/>
    <cellStyle name="AggGreen12 3 2 2 21" xfId="12528" xr:uid="{906925EF-E733-426E-A2AD-434069A0F865}"/>
    <cellStyle name="AggGreen12 3 2 2 21 2" xfId="33093" xr:uid="{82F4F7C0-0381-4BE9-B24C-49717585F39E}"/>
    <cellStyle name="AggGreen12 3 2 2 22" xfId="12833" xr:uid="{1C25FFFB-40F1-4B82-BBFF-10AF36B7F18B}"/>
    <cellStyle name="AggGreen12 3 2 2 22 2" xfId="33398" xr:uid="{900ABE50-1560-4C69-AF87-9265993C441E}"/>
    <cellStyle name="AggGreen12 3 2 2 23" xfId="13203" xr:uid="{C5BD7074-B4C6-48CA-AD7D-598523BF1AD8}"/>
    <cellStyle name="AggGreen12 3 2 2 23 2" xfId="33767" xr:uid="{E67EC640-EBA5-4CE1-9D25-B9A6F281FDB9}"/>
    <cellStyle name="AggGreen12 3 2 2 24" xfId="12903" xr:uid="{C12DC51E-EE7A-4B3B-B6E2-EF206A4BE66B}"/>
    <cellStyle name="AggGreen12 3 2 2 24 2" xfId="33468" xr:uid="{C6FE94B9-C664-4932-8121-109ABCE61E9C}"/>
    <cellStyle name="AggGreen12 3 2 2 25" xfId="12968" xr:uid="{7ACCBBAC-E54C-4D12-A0C9-E18C0EA4AAE7}"/>
    <cellStyle name="AggGreen12 3 2 2 25 2" xfId="33533" xr:uid="{F0218C9E-E05D-463A-B868-735661C3D452}"/>
    <cellStyle name="AggGreen12 3 2 2 26" xfId="14495" xr:uid="{FD038C37-9282-4EE8-BAB6-075FFE374092}"/>
    <cellStyle name="AggGreen12 3 2 2 26 2" xfId="35056" xr:uid="{AB36E401-E698-4B3E-B890-900D03BB1F11}"/>
    <cellStyle name="AggGreen12 3 2 2 27" xfId="15073" xr:uid="{C1E301A9-5271-45FD-B56F-366D52F4034F}"/>
    <cellStyle name="AggGreen12 3 2 2 27 2" xfId="35621" xr:uid="{78F4379B-6629-440A-8167-E6C047861E36}"/>
    <cellStyle name="AggGreen12 3 2 2 28" xfId="15571" xr:uid="{1778A1C0-635D-4D8B-842D-B9319BE1C5F7}"/>
    <cellStyle name="AggGreen12 3 2 2 28 2" xfId="36077" xr:uid="{5D969671-3D61-4421-AC5A-8E2747909928}"/>
    <cellStyle name="AggGreen12 3 2 2 29" xfId="16032" xr:uid="{A5D914DF-2B97-4450-BD09-DB984832AEBA}"/>
    <cellStyle name="AggGreen12 3 2 2 29 2" xfId="36440" xr:uid="{E2ED2FB8-641C-43E6-9DD1-81C6CE86015D}"/>
    <cellStyle name="AggGreen12 3 2 2 3" xfId="1966" xr:uid="{00000000-0005-0000-0000-0000A8050000}"/>
    <cellStyle name="AggGreen12 3 2 2 3 2" xfId="24348" xr:uid="{0090317A-602E-491D-A525-DDC19F6E38DC}"/>
    <cellStyle name="AggGreen12 3 2 2 30" xfId="16505" xr:uid="{7D0F826E-6A39-4E48-B54E-97F5EF192522}"/>
    <cellStyle name="AggGreen12 3 2 2 30 2" xfId="36911" xr:uid="{B75FDD4E-204B-4435-89A0-C59F2660765F}"/>
    <cellStyle name="AggGreen12 3 2 2 31" xfId="17249" xr:uid="{58CD7F7D-97D2-4706-82FF-73DFE62A7661}"/>
    <cellStyle name="AggGreen12 3 2 2 31 2" xfId="37653" xr:uid="{C2FEDF7A-5593-4C65-8DEC-88CC00D32A37}"/>
    <cellStyle name="AggGreen12 3 2 2 32" xfId="16728" xr:uid="{D2077F82-24D3-4151-A41D-22F5AD43693E}"/>
    <cellStyle name="AggGreen12 3 2 2 32 2" xfId="37134" xr:uid="{561D2350-AE50-4332-BBF8-6F20D66100B5}"/>
    <cellStyle name="AggGreen12 3 2 2 33" xfId="17998" xr:uid="{617A1391-A4F9-4ACD-A4F6-759462BB2FFF}"/>
    <cellStyle name="AggGreen12 3 2 2 33 2" xfId="38402" xr:uid="{39D13085-695A-4106-A70E-D1CECDE8B07A}"/>
    <cellStyle name="AggGreen12 3 2 2 34" xfId="18377" xr:uid="{D9C159BE-E2C2-4E0C-BAAF-737C797D5870}"/>
    <cellStyle name="AggGreen12 3 2 2 34 2" xfId="38781" xr:uid="{AD535969-D841-4534-A7F2-337F343C1E49}"/>
    <cellStyle name="AggGreen12 3 2 2 35" xfId="19221" xr:uid="{C614AFE3-2D9C-44EF-A62F-B53F88450C01}"/>
    <cellStyle name="AggGreen12 3 2 2 35 2" xfId="39623" xr:uid="{D23099B1-62B1-448A-93AA-E2F27EA277DA}"/>
    <cellStyle name="AggGreen12 3 2 2 36" xfId="19494" xr:uid="{2827E098-F743-4406-9932-A3665CE86A99}"/>
    <cellStyle name="AggGreen12 3 2 2 36 2" xfId="39896" xr:uid="{16F0AE1A-CFF0-44AA-A8C8-149E35827E3D}"/>
    <cellStyle name="AggGreen12 3 2 2 37" xfId="20059" xr:uid="{600EF222-0E05-468B-A206-18E76E21C9AF}"/>
    <cellStyle name="AggGreen12 3 2 2 37 2" xfId="40461" xr:uid="{7A6644C7-7040-41DE-AF67-D0FFBB4F97EA}"/>
    <cellStyle name="AggGreen12 3 2 2 38" xfId="20481" xr:uid="{AF6D0A45-0120-4CE8-805D-97AFB8E5CC6D}"/>
    <cellStyle name="AggGreen12 3 2 2 38 2" xfId="40883" xr:uid="{ACFCB45F-30B7-429D-9C68-8ECA5099FA36}"/>
    <cellStyle name="AggGreen12 3 2 2 39" xfId="20725" xr:uid="{0FCADE05-D6D5-4500-A510-B60C5A3E6994}"/>
    <cellStyle name="AggGreen12 3 2 2 39 2" xfId="41127" xr:uid="{2DA29C0C-D027-4721-9845-239FED4C85BE}"/>
    <cellStyle name="AggGreen12 3 2 2 4" xfId="1440" xr:uid="{00000000-0005-0000-0000-0000A9050000}"/>
    <cellStyle name="AggGreen12 3 2 2 4 2" xfId="23828" xr:uid="{4B31B587-16E1-4EEF-ABC5-D6E4B02C04FD}"/>
    <cellStyle name="AggGreen12 3 2 2 40" xfId="21675" xr:uid="{7320F183-7437-4ACD-99FD-19E7EA5AFAD2}"/>
    <cellStyle name="AggGreen12 3 2 2 40 2" xfId="42075" xr:uid="{F5423DF8-2854-4476-BE32-1C87DEFED214}"/>
    <cellStyle name="AggGreen12 3 2 2 41" xfId="21046" xr:uid="{6140D599-6E13-4284-AC01-DF3136A99766}"/>
    <cellStyle name="AggGreen12 3 2 2 41 2" xfId="41448" xr:uid="{34F9437A-7246-4BD9-93A8-ADC61B40A6E9}"/>
    <cellStyle name="AggGreen12 3 2 2 42" xfId="21405" xr:uid="{FCA70578-D360-4B54-AC6C-359E63978A77}"/>
    <cellStyle name="AggGreen12 3 2 2 42 2" xfId="41805" xr:uid="{85087801-7AA7-4024-9536-9DFBBCF34138}"/>
    <cellStyle name="AggGreen12 3 2 2 43" xfId="22476" xr:uid="{582DEABC-5A73-42EC-9DE9-2A0B4EF96CBE}"/>
    <cellStyle name="AggGreen12 3 2 2 43 2" xfId="42876" xr:uid="{E9F50D5C-7A42-4B30-9678-3DF02E69FC8B}"/>
    <cellStyle name="AggGreen12 3 2 2 44" xfId="22834" xr:uid="{C06A230E-5AA9-4C52-9CE4-448C51C60B73}"/>
    <cellStyle name="AggGreen12 3 2 2 44 2" xfId="43234" xr:uid="{9BDE83ED-6A57-4C84-ABDE-5074C38E7F6F}"/>
    <cellStyle name="AggGreen12 3 2 2 5" xfId="3089" xr:uid="{00000000-0005-0000-0000-0000AA050000}"/>
    <cellStyle name="AggGreen12 3 2 2 5 2" xfId="25455" xr:uid="{28906406-75CF-4750-BB88-0A155DF126CB}"/>
    <cellStyle name="AggGreen12 3 2 2 6" xfId="2390" xr:uid="{00000000-0005-0000-0000-0000AB050000}"/>
    <cellStyle name="AggGreen12 3 2 2 6 2" xfId="24757" xr:uid="{DD05C6FE-0573-4F78-A913-0B343A36113C}"/>
    <cellStyle name="AggGreen12 3 2 2 7" xfId="3983" xr:uid="{00000000-0005-0000-0000-0000AC050000}"/>
    <cellStyle name="AggGreen12 3 2 2 7 2" xfId="26346" xr:uid="{15E709EF-F836-484B-BB0A-41C7DEB66B4E}"/>
    <cellStyle name="AggGreen12 3 2 2 8" xfId="3465" xr:uid="{00000000-0005-0000-0000-0000AD050000}"/>
    <cellStyle name="AggGreen12 3 2 2 8 2" xfId="25830" xr:uid="{A78D131A-A0EF-4E0B-BD98-CE2ED1C99448}"/>
    <cellStyle name="AggGreen12 3 2 2 9" xfId="4509" xr:uid="{00000000-0005-0000-0000-0000AE050000}"/>
    <cellStyle name="AggGreen12 3 2 2 9 2" xfId="26862" xr:uid="{49DA2814-A730-420D-A96F-96161C8047FB}"/>
    <cellStyle name="AggGreen12 3 2 20" xfId="9935" xr:uid="{718DD967-CD5C-4D30-B310-C8CAA880EBA6}"/>
    <cellStyle name="AggGreen12 3 2 20 2" xfId="31961" xr:uid="{D803EE0E-CABF-4161-93DF-67DE2D5A20D2}"/>
    <cellStyle name="AggGreen12 3 2 21" xfId="10120" xr:uid="{97C208D4-91F9-464C-9075-F84447B9EDA2}"/>
    <cellStyle name="AggGreen12 3 2 21 2" xfId="32056" xr:uid="{E3FF8292-873A-4B99-9DAD-516A5C741B40}"/>
    <cellStyle name="AggGreen12 3 2 22" xfId="12313" xr:uid="{BE539206-F50C-4807-B173-F8079981C2E5}"/>
    <cellStyle name="AggGreen12 3 2 22 2" xfId="32878" xr:uid="{28D06D60-D81B-467E-AFB2-9AB624A530B8}"/>
    <cellStyle name="AggGreen12 3 2 23" xfId="13157" xr:uid="{F4C83C22-C978-43DD-8EDD-40A1BD1AF8F3}"/>
    <cellStyle name="AggGreen12 3 2 23 2" xfId="33721" xr:uid="{54ED6903-CE04-4D57-A81E-1A4A6D3994DB}"/>
    <cellStyle name="AggGreen12 3 2 24" xfId="12774" xr:uid="{EB9011FA-D439-43C2-A004-5690DC93F156}"/>
    <cellStyle name="AggGreen12 3 2 24 2" xfId="33339" xr:uid="{913ADE3C-468C-4855-9995-31925DF33449}"/>
    <cellStyle name="AggGreen12 3 2 25" xfId="14156" xr:uid="{F1CA4718-776F-43B9-B855-EE2429A7B02C}"/>
    <cellStyle name="AggGreen12 3 2 25 2" xfId="34720" xr:uid="{3BC75E04-6EAC-4CE7-BF00-9C308C714770}"/>
    <cellStyle name="AggGreen12 3 2 26" xfId="11934" xr:uid="{130FD28B-952E-489C-90FA-24732195ED92}"/>
    <cellStyle name="AggGreen12 3 2 26 2" xfId="32499" xr:uid="{C9322978-E397-4204-9AD8-5F458641281E}"/>
    <cellStyle name="AggGreen12 3 2 27" xfId="14860" xr:uid="{DFB8A040-C6B7-4944-A084-D59B4369DDAE}"/>
    <cellStyle name="AggGreen12 3 2 27 2" xfId="35413" xr:uid="{87A4B40E-6CAD-4F5D-9275-49060BAEC47B}"/>
    <cellStyle name="AggGreen12 3 2 28" xfId="15280" xr:uid="{4FB6C894-0FDF-4F86-AE29-830AC9138A76}"/>
    <cellStyle name="AggGreen12 3 2 28 2" xfId="35817" xr:uid="{28AC31B1-C039-454A-B3FA-8D2A520DC2F8}"/>
    <cellStyle name="AggGreen12 3 2 29" xfId="15734" xr:uid="{D5B03E4A-29DA-4E02-936C-B83714DD121A}"/>
    <cellStyle name="AggGreen12 3 2 29 2" xfId="36175" xr:uid="{3A2053F7-E9E6-4264-812F-CAD1CAB5DB4A}"/>
    <cellStyle name="AggGreen12 3 2 3" xfId="1350" xr:uid="{00000000-0005-0000-0000-0000AF050000}"/>
    <cellStyle name="AggGreen12 3 2 3 2" xfId="23787" xr:uid="{2C38578E-D919-4838-91EE-7FAEDCF7C5CD}"/>
    <cellStyle name="AggGreen12 3 2 30" xfId="15363" xr:uid="{055DDE4B-567B-473A-9CDD-E99282EF7EBC}"/>
    <cellStyle name="AggGreen12 3 2 30 2" xfId="35900" xr:uid="{B4800770-FDAE-4F75-A225-361F74072362}"/>
    <cellStyle name="AggGreen12 3 2 31" xfId="16299" xr:uid="{F7CC4EC4-95A0-41AC-B6F7-4F32DDD12864}"/>
    <cellStyle name="AggGreen12 3 2 31 2" xfId="36705" xr:uid="{4182B049-0AFE-4789-96BB-86DB308B5116}"/>
    <cellStyle name="AggGreen12 3 2 32" xfId="17040" xr:uid="{E4B79349-B93C-48C6-AB66-71FE16790819}"/>
    <cellStyle name="AggGreen12 3 2 32 2" xfId="37444" xr:uid="{F1CDBD40-3AFF-4702-A046-D264915C35B6}"/>
    <cellStyle name="AggGreen12 3 2 33" xfId="17719" xr:uid="{E586DC96-C301-4715-960F-9764817BD545}"/>
    <cellStyle name="AggGreen12 3 2 33 2" xfId="38123" xr:uid="{22335C9C-F657-4EE8-8E6F-24286CD89E08}"/>
    <cellStyle name="AggGreen12 3 2 34" xfId="17791" xr:uid="{F3E8A935-7548-4AF4-B8C0-C044B6B27A56}"/>
    <cellStyle name="AggGreen12 3 2 34 2" xfId="38195" xr:uid="{3997CEC8-51CA-4589-8D2C-85EA3D38B5F8}"/>
    <cellStyle name="AggGreen12 3 2 35" xfId="18163" xr:uid="{50FB0666-C4AF-480F-90E5-16B81DF257D3}"/>
    <cellStyle name="AggGreen12 3 2 35 2" xfId="38567" xr:uid="{3CAB208A-4448-4670-964E-75D21E521086}"/>
    <cellStyle name="AggGreen12 3 2 36" xfId="19006" xr:uid="{DE33C754-1694-42D5-B79E-254311388CCE}"/>
    <cellStyle name="AggGreen12 3 2 36 2" xfId="39408" xr:uid="{475CBEB9-FCF4-411F-9A19-26DDCB8AAD6D}"/>
    <cellStyle name="AggGreen12 3 2 37" xfId="19752" xr:uid="{96BDDC12-A8C3-48BF-9831-A18384CDF32B}"/>
    <cellStyle name="AggGreen12 3 2 37 2" xfId="40154" xr:uid="{A099BB4A-6E69-4A77-AE25-1236BEE31E3B}"/>
    <cellStyle name="AggGreen12 3 2 38" xfId="19844" xr:uid="{856019D0-A544-4A7C-AD33-40A598714551}"/>
    <cellStyle name="AggGreen12 3 2 38 2" xfId="40246" xr:uid="{D19CB62A-58B8-4AC1-A79A-95334D7AC087}"/>
    <cellStyle name="AggGreen12 3 2 39" xfId="20268" xr:uid="{CFFBCFE9-E2AD-420E-A198-5302DEBD863C}"/>
    <cellStyle name="AggGreen12 3 2 39 2" xfId="40670" xr:uid="{2A464D1E-AD2A-477B-9564-6DD5D337B8A1}"/>
    <cellStyle name="AggGreen12 3 2 4" xfId="1753" xr:uid="{00000000-0005-0000-0000-0000B0050000}"/>
    <cellStyle name="AggGreen12 3 2 4 2" xfId="24136" xr:uid="{7C9A4C73-A316-425E-BCF8-374D5F7993F9}"/>
    <cellStyle name="AggGreen12 3 2 40" xfId="20711" xr:uid="{3CB5AAA6-5C1B-40DA-9F9C-CE7935262E87}"/>
    <cellStyle name="AggGreen12 3 2 40 2" xfId="41113" xr:uid="{F07AAA5E-E341-45AD-B87D-B69669BA18E9}"/>
    <cellStyle name="AggGreen12 3 2 41" xfId="21463" xr:uid="{F88D332F-DFA1-4CA5-B4D1-8A63EB836C89}"/>
    <cellStyle name="AggGreen12 3 2 41 2" xfId="41863" xr:uid="{4FF9863F-B14B-4199-9F85-D54ACA62BDD6}"/>
    <cellStyle name="AggGreen12 3 2 42" xfId="22296" xr:uid="{D99E3C8F-28B3-4C84-A865-3D05D3313603}"/>
    <cellStyle name="AggGreen12 3 2 42 2" xfId="42696" xr:uid="{3956DCC8-8755-405C-949F-868D1F2AC21F}"/>
    <cellStyle name="AggGreen12 3 2 43" xfId="21123" xr:uid="{223657CD-DA09-4CA7-8391-B027E22DD39B}"/>
    <cellStyle name="AggGreen12 3 2 43 2" xfId="41523" xr:uid="{8B3A8337-F6FB-4ACB-89C2-64F6EE15B95C}"/>
    <cellStyle name="AggGreen12 3 2 44" xfId="23068" xr:uid="{DFE87861-B8D9-4F79-AB59-24C7939B8778}"/>
    <cellStyle name="AggGreen12 3 2 44 2" xfId="43468" xr:uid="{B9FF4C8C-2897-4D31-97EF-F27B949DADDE}"/>
    <cellStyle name="AggGreen12 3 2 45" xfId="23291" xr:uid="{6831212C-6018-41CD-AEC7-52C62F00DFE9}"/>
    <cellStyle name="AggGreen12 3 2 45 2" xfId="43691" xr:uid="{8B28007C-970A-4BF8-80C5-67513EE69D0E}"/>
    <cellStyle name="AggGreen12 3 2 5" xfId="2329" xr:uid="{00000000-0005-0000-0000-0000B1050000}"/>
    <cellStyle name="AggGreen12 3 2 5 2" xfId="24704" xr:uid="{7AC71764-CF6C-4374-9632-BC4E235BD67E}"/>
    <cellStyle name="AggGreen12 3 2 6" xfId="2874" xr:uid="{00000000-0005-0000-0000-0000B2050000}"/>
    <cellStyle name="AggGreen12 3 2 6 2" xfId="25240" xr:uid="{78CE2C83-2541-4FFC-87AE-CAA0D66C0DB1}"/>
    <cellStyle name="AggGreen12 3 2 7" xfId="3668" xr:uid="{00000000-0005-0000-0000-0000B3050000}"/>
    <cellStyle name="AggGreen12 3 2 7 2" xfId="26031" xr:uid="{B458CCFA-4BFC-49E2-AD2F-7699D88A3F03}"/>
    <cellStyle name="AggGreen12 3 2 8" xfId="3772" xr:uid="{00000000-0005-0000-0000-0000B4050000}"/>
    <cellStyle name="AggGreen12 3 2 8 2" xfId="26135" xr:uid="{58966756-DFE9-4FA1-9B69-3357258023CD}"/>
    <cellStyle name="AggGreen12 3 2 9" xfId="4466" xr:uid="{00000000-0005-0000-0000-0000B5050000}"/>
    <cellStyle name="AggGreen12 3 2 9 2" xfId="26819" xr:uid="{B5F8D0A7-E168-49A3-A99D-0E3857EF36D1}"/>
    <cellStyle name="AggGreen12 3 3" xfId="743" xr:uid="{00000000-0005-0000-0000-0000B6050000}"/>
    <cellStyle name="AggGreen12 3 3 10" xfId="5190" xr:uid="{00000000-0005-0000-0000-0000B7050000}"/>
    <cellStyle name="AggGreen12 3 3 10 2" xfId="27543" xr:uid="{6F209ED6-2592-4E64-806D-0902FD3298B5}"/>
    <cellStyle name="AggGreen12 3 3 11" xfId="5379" xr:uid="{00000000-0005-0000-0000-0000B8050000}"/>
    <cellStyle name="AggGreen12 3 3 11 2" xfId="27732" xr:uid="{FEB53223-CFC0-4BF1-8820-86A782019115}"/>
    <cellStyle name="AggGreen12 3 3 12" xfId="6144" xr:uid="{00000000-0005-0000-0000-0000B9050000}"/>
    <cellStyle name="AggGreen12 3 3 12 2" xfId="28441" xr:uid="{927FFF1B-A5F8-40CB-8301-AA6034F052E0}"/>
    <cellStyle name="AggGreen12 3 3 13" xfId="6788" xr:uid="{00000000-0005-0000-0000-0000BA050000}"/>
    <cellStyle name="AggGreen12 3 3 13 2" xfId="29085" xr:uid="{EAC1E8EE-3103-4344-9B94-A67964682CB8}"/>
    <cellStyle name="AggGreen12 3 3 14" xfId="6942" xr:uid="{00000000-0005-0000-0000-0000BB050000}"/>
    <cellStyle name="AggGreen12 3 3 14 2" xfId="29239" xr:uid="{F8090C1D-5DDC-46EB-B2C5-C6D22B5FBB5A}"/>
    <cellStyle name="AggGreen12 3 3 15" xfId="7463" xr:uid="{00000000-0005-0000-0000-0000BC050000}"/>
    <cellStyle name="AggGreen12 3 3 15 2" xfId="29758" xr:uid="{C420FE15-01B7-466A-8A68-2EFD67D29862}"/>
    <cellStyle name="AggGreen12 3 3 16" xfId="7949" xr:uid="{A8B8547F-7569-4C2E-84BA-3C0CF6E2E224}"/>
    <cellStyle name="AggGreen12 3 3 16 2" xfId="30235" xr:uid="{FDC0CC44-ADE1-4078-AE39-2A1E97673AEE}"/>
    <cellStyle name="AggGreen12 3 3 17" xfId="8438" xr:uid="{E84F6D51-A653-409B-9B33-CFAC7CE1B6A2}"/>
    <cellStyle name="AggGreen12 3 3 17 2" xfId="30707" xr:uid="{B2B5E82F-78A6-45F4-A5D1-48B9D7101FAD}"/>
    <cellStyle name="AggGreen12 3 3 18" xfId="9328" xr:uid="{7F4B864D-87BE-4232-A7BB-2B41C26DEBD7}"/>
    <cellStyle name="AggGreen12 3 3 18 2" xfId="31467" xr:uid="{A2E71E77-DDB8-4AF8-875F-0447DCD13E10}"/>
    <cellStyle name="AggGreen12 3 3 19" xfId="9779" xr:uid="{91EB0A34-E08C-4629-BA67-375B09E83B5A}"/>
    <cellStyle name="AggGreen12 3 3 19 2" xfId="31834" xr:uid="{30209F03-DF56-4515-904F-F8A074A3D456}"/>
    <cellStyle name="AggGreen12 3 3 2" xfId="1176" xr:uid="{00000000-0005-0000-0000-0000BD050000}"/>
    <cellStyle name="AggGreen12 3 3 2 2" xfId="23613" xr:uid="{48B2BEBE-A73C-4E0D-B48E-9BD3B66EA4CE}"/>
    <cellStyle name="AggGreen12 3 3 20" xfId="10437" xr:uid="{A52808B6-E45A-4A4D-8251-0138FB1789E9}"/>
    <cellStyle name="AggGreen12 3 3 20 2" xfId="32206" xr:uid="{B1FE3513-1C9D-4C09-9671-19E5314C86E6}"/>
    <cellStyle name="AggGreen12 3 3 21" xfId="12496" xr:uid="{3FE0EBEF-E1CF-4E0C-A87D-B19004F74369}"/>
    <cellStyle name="AggGreen12 3 3 21 2" xfId="33061" xr:uid="{0081A60B-2BCC-4FFC-9C67-6AA1577FF522}"/>
    <cellStyle name="AggGreen12 3 3 22" xfId="12851" xr:uid="{5A76BF1B-C7F3-4FEC-818A-15D3BFEB9644}"/>
    <cellStyle name="AggGreen12 3 3 22 2" xfId="33416" xr:uid="{13B7B75F-EAA7-434F-84E8-1E4B165F199C}"/>
    <cellStyle name="AggGreen12 3 3 23" xfId="12210" xr:uid="{4D38F1A2-B930-4FA0-8C42-002405F2B323}"/>
    <cellStyle name="AggGreen12 3 3 23 2" xfId="32775" xr:uid="{D6CB1DC3-7AD7-4683-B8E4-D2F2A2C7F1F4}"/>
    <cellStyle name="AggGreen12 3 3 24" xfId="13582" xr:uid="{E5F0BA24-89DC-4D6B-AF2A-3CB23936B7D0}"/>
    <cellStyle name="AggGreen12 3 3 24 2" xfId="34146" xr:uid="{7F251AD1-8A8A-4772-B798-B5F1FCC1610D}"/>
    <cellStyle name="AggGreen12 3 3 25" xfId="14170" xr:uid="{6DEACB1D-058B-45AD-886B-51E547DC7896}"/>
    <cellStyle name="AggGreen12 3 3 25 2" xfId="34734" xr:uid="{93CCE650-AD1F-400C-B71D-0746297BD0C7}"/>
    <cellStyle name="AggGreen12 3 3 26" xfId="14724" xr:uid="{61D426D9-0ABA-4333-94D8-D508335E845F}"/>
    <cellStyle name="AggGreen12 3 3 26 2" xfId="35281" xr:uid="{2888EEC9-61FB-4B63-A28D-5B6A2C48C7F2}"/>
    <cellStyle name="AggGreen12 3 3 27" xfId="15054" xr:uid="{5DC467B1-FC00-4520-8878-878DE67D26F9}"/>
    <cellStyle name="AggGreen12 3 3 27 2" xfId="35603" xr:uid="{4D42D553-6A86-4737-972E-70FD130B0641}"/>
    <cellStyle name="AggGreen12 3 3 28" xfId="13599" xr:uid="{B2C529C3-607B-40DD-8483-1D8683C5FFFE}"/>
    <cellStyle name="AggGreen12 3 3 28 2" xfId="34163" xr:uid="{7219AC02-E563-46AE-93D0-68A5509D62DA}"/>
    <cellStyle name="AggGreen12 3 3 29" xfId="16000" xr:uid="{EF6A5FB3-5A19-485A-9B25-B3254D65C9B9}"/>
    <cellStyle name="AggGreen12 3 3 29 2" xfId="36408" xr:uid="{27A9144B-3967-451D-8521-7E32A49B3CB4}"/>
    <cellStyle name="AggGreen12 3 3 3" xfId="1934" xr:uid="{00000000-0005-0000-0000-0000BE050000}"/>
    <cellStyle name="AggGreen12 3 3 3 2" xfId="24316" xr:uid="{A57F45D3-1BA3-4F3B-B11B-69A702E6DA69}"/>
    <cellStyle name="AggGreen12 3 3 30" xfId="16473" xr:uid="{2A8E6C79-5E27-4504-A845-68E8442D10A7}"/>
    <cellStyle name="AggGreen12 3 3 30 2" xfId="36879" xr:uid="{F13BA32D-118E-4D88-BAA4-79172B749151}"/>
    <cellStyle name="AggGreen12 3 3 31" xfId="17217" xr:uid="{59EFDDAD-18C6-4F9B-AE73-06513EF22ED1}"/>
    <cellStyle name="AggGreen12 3 3 31 2" xfId="37621" xr:uid="{D7F923E8-5D80-4B1E-AF62-6488219325C2}"/>
    <cellStyle name="AggGreen12 3 3 32" xfId="17548" xr:uid="{D9E74B5D-EDF6-4827-9FAD-ADEC9ACD325D}"/>
    <cellStyle name="AggGreen12 3 3 32 2" xfId="37952" xr:uid="{573DB454-E365-4167-B489-D9BA4F241FA9}"/>
    <cellStyle name="AggGreen12 3 3 33" xfId="17966" xr:uid="{83DC69A9-B183-413A-8609-319FF66C60BC}"/>
    <cellStyle name="AggGreen12 3 3 33 2" xfId="38370" xr:uid="{F4CA0EC0-9899-4448-894E-BF9B18617DFF}"/>
    <cellStyle name="AggGreen12 3 3 34" xfId="18345" xr:uid="{41A41CA4-B54C-41E3-B996-0E025DC5B8DF}"/>
    <cellStyle name="AggGreen12 3 3 34 2" xfId="38749" xr:uid="{1B04FC16-AF6E-4C26-9637-9D86BB8E6602}"/>
    <cellStyle name="AggGreen12 3 3 35" xfId="19189" xr:uid="{255B139F-FF9D-458E-8622-83F2D27AEC05}"/>
    <cellStyle name="AggGreen12 3 3 35 2" xfId="39591" xr:uid="{E5CB5103-F36D-4164-B5F6-7D90CEAD6391}"/>
    <cellStyle name="AggGreen12 3 3 36" xfId="19511" xr:uid="{10AE6D12-B62C-4B6F-82F2-04E8DB5DF024}"/>
    <cellStyle name="AggGreen12 3 3 36 2" xfId="39913" xr:uid="{514BD2BE-E31A-4D00-A9D9-84A4B89BCA0C}"/>
    <cellStyle name="AggGreen12 3 3 37" xfId="20027" xr:uid="{938A4BBC-762C-4BB0-858F-1469A9DAD39D}"/>
    <cellStyle name="AggGreen12 3 3 37 2" xfId="40429" xr:uid="{E1BE6F75-FB8F-49E0-9CEC-6856C206BE97}"/>
    <cellStyle name="AggGreen12 3 3 38" xfId="20449" xr:uid="{53D3A830-0450-4CFC-992D-7F0E9831917F}"/>
    <cellStyle name="AggGreen12 3 3 38 2" xfId="40851" xr:uid="{4FB4877B-6B68-44B6-B43B-6F506C4D6E15}"/>
    <cellStyle name="AggGreen12 3 3 39" xfId="19693" xr:uid="{521CC99E-78B6-4917-8DBA-D3893D83DE97}"/>
    <cellStyle name="AggGreen12 3 3 39 2" xfId="40095" xr:uid="{9963C86E-2564-4023-B35D-A40AC8831574}"/>
    <cellStyle name="AggGreen12 3 3 4" xfId="2149" xr:uid="{00000000-0005-0000-0000-0000BF050000}"/>
    <cellStyle name="AggGreen12 3 3 4 2" xfId="24530" xr:uid="{91A57CD3-225A-4CE9-8F3D-9E175B99DF99}"/>
    <cellStyle name="AggGreen12 3 3 40" xfId="21643" xr:uid="{2911869B-746F-4BB0-9245-EC3F84015FCA}"/>
    <cellStyle name="AggGreen12 3 3 40 2" xfId="42043" xr:uid="{ECE7F503-7495-49D1-9B5C-96F12550B8B5}"/>
    <cellStyle name="AggGreen12 3 3 41" xfId="22043" xr:uid="{5962CAFF-9A45-4286-AA73-2C820AD673AA}"/>
    <cellStyle name="AggGreen12 3 3 41 2" xfId="42443" xr:uid="{160C8DD8-4DE0-4861-94FE-90579303A1A6}"/>
    <cellStyle name="AggGreen12 3 3 42" xfId="21319" xr:uid="{03C4EF6C-546C-46AB-ACF3-D75AA0430748}"/>
    <cellStyle name="AggGreen12 3 3 42 2" xfId="41719" xr:uid="{3677E6E4-5424-41C6-9C5F-24F2C9D217D7}"/>
    <cellStyle name="AggGreen12 3 3 43" xfId="22801" xr:uid="{FBFF00DD-A166-4738-AFB5-EC87B5270A19}"/>
    <cellStyle name="AggGreen12 3 3 43 2" xfId="43201" xr:uid="{44258A51-0B32-4520-B3C9-7E1F447BB38F}"/>
    <cellStyle name="AggGreen12 3 3 44" xfId="23110" xr:uid="{72B09512-EF38-4541-8243-9FDBD0363DF6}"/>
    <cellStyle name="AggGreen12 3 3 44 2" xfId="43510" xr:uid="{9CA8A657-AB2E-4018-B175-97E088FE0457}"/>
    <cellStyle name="AggGreen12 3 3 5" xfId="3057" xr:uid="{00000000-0005-0000-0000-0000C0050000}"/>
    <cellStyle name="AggGreen12 3 3 5 2" xfId="25423" xr:uid="{8584B961-A4D9-4768-AB60-DB1F354311E1}"/>
    <cellStyle name="AggGreen12 3 3 6" xfId="3335" xr:uid="{00000000-0005-0000-0000-0000C1050000}"/>
    <cellStyle name="AggGreen12 3 3 6 2" xfId="25701" xr:uid="{114CC6ED-FAB9-448C-9535-BBC8E6FF474A}"/>
    <cellStyle name="AggGreen12 3 3 7" xfId="3951" xr:uid="{00000000-0005-0000-0000-0000C2050000}"/>
    <cellStyle name="AggGreen12 3 3 7 2" xfId="26314" xr:uid="{816D99E0-10CB-494B-A3B1-B161BA472A01}"/>
    <cellStyle name="AggGreen12 3 3 8" xfId="4173" xr:uid="{00000000-0005-0000-0000-0000C3050000}"/>
    <cellStyle name="AggGreen12 3 3 8 2" xfId="26534" xr:uid="{7F3B7CEA-A724-4756-A0F9-1F2BBDA40FCB}"/>
    <cellStyle name="AggGreen12 3 3 9" xfId="4692" xr:uid="{00000000-0005-0000-0000-0000C4050000}"/>
    <cellStyle name="AggGreen12 3 3 9 2" xfId="27045" xr:uid="{EDA836A2-4ADC-4DD1-BFF1-B01631CA293D}"/>
    <cellStyle name="AggGreen12 3 4" xfId="5976" xr:uid="{00000000-0005-0000-0000-0000C5050000}"/>
    <cellStyle name="AggGreen12 4" xfId="294" xr:uid="{00000000-0005-0000-0000-0000C6050000}"/>
    <cellStyle name="AggGreen12 4 10" xfId="2407" xr:uid="{00000000-0005-0000-0000-0000C7050000}"/>
    <cellStyle name="AggGreen12 4 10 2" xfId="24774" xr:uid="{C43E8B49-A621-4E0F-A817-866A69C424DD}"/>
    <cellStyle name="AggGreen12 4 11" xfId="2675" xr:uid="{00000000-0005-0000-0000-0000C8050000}"/>
    <cellStyle name="AggGreen12 4 11 2" xfId="25042" xr:uid="{B7D0CD89-71C2-4E6D-91D7-4404929BD2D6}"/>
    <cellStyle name="AggGreen12 4 12" xfId="2743" xr:uid="{00000000-0005-0000-0000-0000C9050000}"/>
    <cellStyle name="AggGreen12 4 12 2" xfId="25109" xr:uid="{0F698256-C6C0-4BE8-9829-CD007137462C}"/>
    <cellStyle name="AggGreen12 4 13" xfId="3276" xr:uid="{00000000-0005-0000-0000-0000CA050000}"/>
    <cellStyle name="AggGreen12 4 13 2" xfId="25642" xr:uid="{35D8FEB5-74C5-42AE-99E0-A9F9FF2CC7AC}"/>
    <cellStyle name="AggGreen12 4 14" xfId="5175" xr:uid="{00000000-0005-0000-0000-0000CB050000}"/>
    <cellStyle name="AggGreen12 4 14 2" xfId="27528" xr:uid="{69C84C24-4EF6-45A5-A135-B718FCEA1604}"/>
    <cellStyle name="AggGreen12 4 15" xfId="6185" xr:uid="{00000000-0005-0000-0000-0000CC050000}"/>
    <cellStyle name="AggGreen12 4 15 2" xfId="28482" xr:uid="{3C7351A6-FDEF-40A9-A972-05A95F695AB4}"/>
    <cellStyle name="AggGreen12 4 16" xfId="6718" xr:uid="{00000000-0005-0000-0000-0000CD050000}"/>
    <cellStyle name="AggGreen12 4 16 2" xfId="29015" xr:uid="{F973E8ED-7627-46E9-B852-F6BC480364B5}"/>
    <cellStyle name="AggGreen12 4 17" xfId="6702" xr:uid="{00000000-0005-0000-0000-0000CE050000}"/>
    <cellStyle name="AggGreen12 4 17 2" xfId="28999" xr:uid="{1998869C-29DE-4CA8-8E4A-14093D4EB61D}"/>
    <cellStyle name="AggGreen12 4 18" xfId="7239" xr:uid="{00000000-0005-0000-0000-0000CF050000}"/>
    <cellStyle name="AggGreen12 4 18 2" xfId="29534" xr:uid="{1277A64C-AEED-4536-89E8-2450699F1032}"/>
    <cellStyle name="AggGreen12 4 19" xfId="7702" xr:uid="{4BE7D089-D49A-4E0E-9B95-C4BFF11D729D}"/>
    <cellStyle name="AggGreen12 4 19 2" xfId="29988" xr:uid="{BF88BF8C-37ED-4C50-A5A4-0170FE953892}"/>
    <cellStyle name="AggGreen12 4 2" xfId="633" xr:uid="{00000000-0005-0000-0000-0000D0050000}"/>
    <cellStyle name="AggGreen12 4 2 10" xfId="4699" xr:uid="{00000000-0005-0000-0000-0000D1050000}"/>
    <cellStyle name="AggGreen12 4 2 10 2" xfId="27052" xr:uid="{5AA96414-DF26-4D90-99F7-1EA29C0AAFBF}"/>
    <cellStyle name="AggGreen12 4 2 11" xfId="5084" xr:uid="{00000000-0005-0000-0000-0000D2050000}"/>
    <cellStyle name="AggGreen12 4 2 11 2" xfId="27437" xr:uid="{49FA9807-B9FA-4AFB-AF74-27890B67199D}"/>
    <cellStyle name="AggGreen12 4 2 12" xfId="4981" xr:uid="{00000000-0005-0000-0000-0000D3050000}"/>
    <cellStyle name="AggGreen12 4 2 12 2" xfId="27334" xr:uid="{6F3A1762-65C9-4F71-BE57-E2138AEAD264}"/>
    <cellStyle name="AggGreen12 4 2 13" xfId="5905" xr:uid="{00000000-0005-0000-0000-0000D4050000}"/>
    <cellStyle name="AggGreen12 4 2 13 2" xfId="28219" xr:uid="{86659413-EF65-4EB5-9B23-7C69A73CB8B2}"/>
    <cellStyle name="AggGreen12 4 2 14" xfId="6601" xr:uid="{00000000-0005-0000-0000-0000D5050000}"/>
    <cellStyle name="AggGreen12 4 2 14 2" xfId="28898" xr:uid="{30FF6CEB-665E-42C1-A8F8-7EC86D9AB344}"/>
    <cellStyle name="AggGreen12 4 2 15" xfId="6907" xr:uid="{00000000-0005-0000-0000-0000D6050000}"/>
    <cellStyle name="AggGreen12 4 2 15 2" xfId="29204" xr:uid="{D357ED78-932E-4C2B-A707-636C57970130}"/>
    <cellStyle name="AggGreen12 4 2 16" xfId="7362" xr:uid="{00000000-0005-0000-0000-0000D7050000}"/>
    <cellStyle name="AggGreen12 4 2 16 2" xfId="29657" xr:uid="{A8B90915-F234-4E20-A8E2-843A3D2B0F67}"/>
    <cellStyle name="AggGreen12 4 2 17" xfId="7848" xr:uid="{1E0F83F5-0026-4F48-8A5A-0A355C703BD3}"/>
    <cellStyle name="AggGreen12 4 2 17 2" xfId="30134" xr:uid="{9B131512-F84B-47E5-A1D7-8868A7B59F6F}"/>
    <cellStyle name="AggGreen12 4 2 18" xfId="8333" xr:uid="{62CCCDD8-A857-442E-9FD4-F10358F5DF02}"/>
    <cellStyle name="AggGreen12 4 2 18 2" xfId="30602" xr:uid="{E4BC1A72-8471-42B8-9FDF-2CDAB301788B}"/>
    <cellStyle name="AggGreen12 4 2 19" xfId="9218" xr:uid="{6EB563F1-7269-4B7F-8C0E-75EF88C2301A}"/>
    <cellStyle name="AggGreen12 4 2 19 2" xfId="31359" xr:uid="{6A8F2AC7-02FE-42BC-862F-2B977A721562}"/>
    <cellStyle name="AggGreen12 4 2 2" xfId="848" xr:uid="{00000000-0005-0000-0000-0000D8050000}"/>
    <cellStyle name="AggGreen12 4 2 2 10" xfId="5295" xr:uid="{00000000-0005-0000-0000-0000D9050000}"/>
    <cellStyle name="AggGreen12 4 2 2 10 2" xfId="27648" xr:uid="{59B702A2-EB19-4054-BA90-4EF10D4C5E24}"/>
    <cellStyle name="AggGreen12 4 2 2 11" xfId="4603" xr:uid="{00000000-0005-0000-0000-0000DA050000}"/>
    <cellStyle name="AggGreen12 4 2 2 11 2" xfId="26956" xr:uid="{BA19744D-6FBC-46AB-96CD-902594356FB0}"/>
    <cellStyle name="AggGreen12 4 2 2 12" xfId="6023" xr:uid="{00000000-0005-0000-0000-0000DB050000}"/>
    <cellStyle name="AggGreen12 4 2 2 12 2" xfId="28320" xr:uid="{F64ACCB3-0584-4EF5-91A6-4FA9D9B5E66E}"/>
    <cellStyle name="AggGreen12 4 2 2 13" xfId="6549" xr:uid="{00000000-0005-0000-0000-0000DC050000}"/>
    <cellStyle name="AggGreen12 4 2 2 13 2" xfId="28846" xr:uid="{1B913080-C74F-4FAA-80C6-9DA5C6C85704}"/>
    <cellStyle name="AggGreen12 4 2 2 14" xfId="6776" xr:uid="{00000000-0005-0000-0000-0000DD050000}"/>
    <cellStyle name="AggGreen12 4 2 2 14 2" xfId="29073" xr:uid="{5C8245F4-4703-4819-9006-6378DFDD8C1C}"/>
    <cellStyle name="AggGreen12 4 2 2 15" xfId="7568" xr:uid="{00000000-0005-0000-0000-0000DE050000}"/>
    <cellStyle name="AggGreen12 4 2 2 15 2" xfId="29863" xr:uid="{7D53F0FB-45E3-4E82-B469-FAD0BD43ACEC}"/>
    <cellStyle name="AggGreen12 4 2 2 16" xfId="8054" xr:uid="{1D2BCB33-BA3C-4F96-89BC-C49C5A86ED6E}"/>
    <cellStyle name="AggGreen12 4 2 2 16 2" xfId="30340" xr:uid="{7BF5FB34-BF06-45EE-9915-F3F70F903BC0}"/>
    <cellStyle name="AggGreen12 4 2 2 17" xfId="8543" xr:uid="{97EB4338-EB08-402C-9D7D-B05A95FE00F0}"/>
    <cellStyle name="AggGreen12 4 2 2 17 2" xfId="30812" xr:uid="{379ED2BB-23FA-4139-B77A-3B57A2716F3D}"/>
    <cellStyle name="AggGreen12 4 2 2 18" xfId="9433" xr:uid="{E50C4320-41A6-46C4-A457-1BCD2D6353AD}"/>
    <cellStyle name="AggGreen12 4 2 2 18 2" xfId="31572" xr:uid="{59DF96E7-50C7-4BF7-9133-F6F1DC35EBEF}"/>
    <cellStyle name="AggGreen12 4 2 2 19" xfId="9004" xr:uid="{B65CAF88-FB20-48C2-A44A-D74FCE38411A}"/>
    <cellStyle name="AggGreen12 4 2 2 19 2" xfId="31169" xr:uid="{FB707A60-99F1-4BD5-904B-3D784C04399F}"/>
    <cellStyle name="AggGreen12 4 2 2 2" xfId="1073" xr:uid="{00000000-0005-0000-0000-0000DF050000}"/>
    <cellStyle name="AggGreen12 4 2 2 2 2" xfId="23510" xr:uid="{52AC6AD0-617B-41DC-9C04-4AD96DBACC95}"/>
    <cellStyle name="AggGreen12 4 2 2 20" xfId="8798" xr:uid="{20A887ED-3507-4583-A5D9-9112650B5304}"/>
    <cellStyle name="AggGreen12 4 2 2 20 2" xfId="31016" xr:uid="{5755BCBF-9B12-442B-911C-47EC84272743}"/>
    <cellStyle name="AggGreen12 4 2 2 21" xfId="12601" xr:uid="{525E902A-6CE6-479F-B2AA-EF1497DD66B3}"/>
    <cellStyle name="AggGreen12 4 2 2 21 2" xfId="33166" xr:uid="{DE58C772-9AB2-482C-B6BC-A57577C0B132}"/>
    <cellStyle name="AggGreen12 4 2 2 22" xfId="12691" xr:uid="{9DA35660-62D6-4326-BD0C-B863405B76B5}"/>
    <cellStyle name="AggGreen12 4 2 2 22 2" xfId="33256" xr:uid="{E5053F44-5761-45E7-8348-ED89D60C8BB9}"/>
    <cellStyle name="AggGreen12 4 2 2 23" xfId="12001" xr:uid="{B40D4CA2-9C3F-4AFF-81AB-1497CAA5F54F}"/>
    <cellStyle name="AggGreen12 4 2 2 23 2" xfId="32566" xr:uid="{2F9016CF-0256-4377-B477-C683139821D9}"/>
    <cellStyle name="AggGreen12 4 2 2 24" xfId="13688" xr:uid="{72069E11-DBB5-47C9-925D-06676D474790}"/>
    <cellStyle name="AggGreen12 4 2 2 24 2" xfId="34252" xr:uid="{F0B3D057-FDDA-4D1F-81E0-70BD61A3A55C}"/>
    <cellStyle name="AggGreen12 4 2 2 25" xfId="13363" xr:uid="{889AD969-3596-407C-8F4A-64A0511F67A4}"/>
    <cellStyle name="AggGreen12 4 2 2 25 2" xfId="33927" xr:uid="{F27C5309-AB60-49FA-8F9A-8C26308DE291}"/>
    <cellStyle name="AggGreen12 4 2 2 26" xfId="14931" xr:uid="{A0D15637-32DC-4EBF-A247-33267D96155E}"/>
    <cellStyle name="AggGreen12 4 2 2 26 2" xfId="35484" xr:uid="{07484447-5D40-462F-A588-85B510A43B98}"/>
    <cellStyle name="AggGreen12 4 2 2 27" xfId="13799" xr:uid="{78B25DE3-062E-4725-AAB7-638053ED9D6D}"/>
    <cellStyle name="AggGreen12 4 2 2 27 2" xfId="34363" xr:uid="{8109050C-7421-4250-B428-4B4CAA34CB17}"/>
    <cellStyle name="AggGreen12 4 2 2 28" xfId="15030" xr:uid="{0FD5A37B-2FF1-4954-80D1-C34FD15124B3}"/>
    <cellStyle name="AggGreen12 4 2 2 28 2" xfId="35582" xr:uid="{9E1297ED-EA5E-4F46-A764-CBD982B3F135}"/>
    <cellStyle name="AggGreen12 4 2 2 29" xfId="16105" xr:uid="{461C958C-2536-4E31-9203-F2F342FDE706}"/>
    <cellStyle name="AggGreen12 4 2 2 29 2" xfId="36513" xr:uid="{6D71B036-8425-4EF2-8B69-03A0556281B8}"/>
    <cellStyle name="AggGreen12 4 2 2 3" xfId="2039" xr:uid="{00000000-0005-0000-0000-0000E0050000}"/>
    <cellStyle name="AggGreen12 4 2 2 3 2" xfId="24421" xr:uid="{1236E82A-F7EF-4992-B9DE-6F50953DEDDF}"/>
    <cellStyle name="AggGreen12 4 2 2 30" xfId="16578" xr:uid="{F55A3819-06CB-48BD-A9B8-5E4C02852A94}"/>
    <cellStyle name="AggGreen12 4 2 2 30 2" xfId="36984" xr:uid="{41545C57-A45C-43DB-9016-6D0AC7C65C2C}"/>
    <cellStyle name="AggGreen12 4 2 2 31" xfId="17322" xr:uid="{A68DBFCF-C52E-4B7E-8F40-79992CF02902}"/>
    <cellStyle name="AggGreen12 4 2 2 31 2" xfId="37726" xr:uid="{731BB4B3-7FFD-4CC7-9F6D-4E3955F86C69}"/>
    <cellStyle name="AggGreen12 4 2 2 32" xfId="16665" xr:uid="{3DB6C875-EB1F-46CB-8C14-08B3F3C560F8}"/>
    <cellStyle name="AggGreen12 4 2 2 32 2" xfId="37071" xr:uid="{8C1B9C02-3B3C-435D-8848-1B56B1B377F0}"/>
    <cellStyle name="AggGreen12 4 2 2 33" xfId="18071" xr:uid="{5E95169E-E876-49AC-91D3-6FABF7930900}"/>
    <cellStyle name="AggGreen12 4 2 2 33 2" xfId="38475" xr:uid="{198071E0-9541-40BF-BAEB-28186DF37865}"/>
    <cellStyle name="AggGreen12 4 2 2 34" xfId="18450" xr:uid="{71D0E5BA-442E-4C7D-9386-E44A0AB6C26F}"/>
    <cellStyle name="AggGreen12 4 2 2 34 2" xfId="38854" xr:uid="{120DF59C-F192-428D-AF15-ACAFE5E3183A}"/>
    <cellStyle name="AggGreen12 4 2 2 35" xfId="19294" xr:uid="{5732363E-8D47-4F8F-9514-4F1F4DD05BAA}"/>
    <cellStyle name="AggGreen12 4 2 2 35 2" xfId="39696" xr:uid="{9F372A6A-330C-4489-9E7E-D7E7C7805EBA}"/>
    <cellStyle name="AggGreen12 4 2 2 36" xfId="18911" xr:uid="{403D02DB-E1F4-491F-877E-403175C164D2}"/>
    <cellStyle name="AggGreen12 4 2 2 36 2" xfId="39313" xr:uid="{BA39E6F1-9B5A-455E-8640-3CB46ADFB9AF}"/>
    <cellStyle name="AggGreen12 4 2 2 37" xfId="20132" xr:uid="{D86BF841-A0A2-4E80-B680-5252268CD299}"/>
    <cellStyle name="AggGreen12 4 2 2 37 2" xfId="40534" xr:uid="{804A9292-A381-4B61-B516-F4382785E020}"/>
    <cellStyle name="AggGreen12 4 2 2 38" xfId="20554" xr:uid="{B99A011A-AB24-4407-B5CA-729D4D9553DC}"/>
    <cellStyle name="AggGreen12 4 2 2 38 2" xfId="40956" xr:uid="{A7638E61-14E5-4843-8A8B-4F264EBF4CE6}"/>
    <cellStyle name="AggGreen12 4 2 2 39" xfId="20696" xr:uid="{8CD45B9D-96D2-4463-8D51-B01A466F85AD}"/>
    <cellStyle name="AggGreen12 4 2 2 39 2" xfId="41098" xr:uid="{7199DB22-2681-4875-AB19-4EDF7BDD2C1E}"/>
    <cellStyle name="AggGreen12 4 2 2 4" xfId="1512" xr:uid="{00000000-0005-0000-0000-0000E1050000}"/>
    <cellStyle name="AggGreen12 4 2 2 4 2" xfId="23900" xr:uid="{394B94C7-0401-43E5-A6C0-52B92305B10D}"/>
    <cellStyle name="AggGreen12 4 2 2 40" xfId="21748" xr:uid="{EB02A68C-2870-492A-B402-31F4D766CE28}"/>
    <cellStyle name="AggGreen12 4 2 2 40 2" xfId="42148" xr:uid="{E0B99E27-1B58-418D-8C0B-605D0AEBD8AD}"/>
    <cellStyle name="AggGreen12 4 2 2 41" xfId="20969" xr:uid="{288A62CA-D979-4E32-869B-FB0444ED2D10}"/>
    <cellStyle name="AggGreen12 4 2 2 41 2" xfId="41371" xr:uid="{C64B22D2-E5F4-4CE6-BEF0-33E12B27A471}"/>
    <cellStyle name="AggGreen12 4 2 2 42" xfId="21327" xr:uid="{32693B9F-4F2B-42A8-B0A6-05C2126DCE39}"/>
    <cellStyle name="AggGreen12 4 2 2 42 2" xfId="41727" xr:uid="{49A1B0B6-92E6-4509-834E-26CDC622B1EB}"/>
    <cellStyle name="AggGreen12 4 2 2 43" xfId="22696" xr:uid="{7E579EAF-444B-41EB-8003-882FBE1E9283}"/>
    <cellStyle name="AggGreen12 4 2 2 43 2" xfId="43096" xr:uid="{2B314E5D-43D0-4A0C-B981-9C8812DF8F43}"/>
    <cellStyle name="AggGreen12 4 2 2 44" xfId="22835" xr:uid="{602A8F46-E162-43F0-868C-10688233EFCC}"/>
    <cellStyle name="AggGreen12 4 2 2 44 2" xfId="43235" xr:uid="{CEDB9A52-D418-452F-A526-5B31C82EF665}"/>
    <cellStyle name="AggGreen12 4 2 2 5" xfId="3162" xr:uid="{00000000-0005-0000-0000-0000E2050000}"/>
    <cellStyle name="AggGreen12 4 2 2 5 2" xfId="25528" xr:uid="{099FA06F-21DE-4A36-8D29-880E55643FDD}"/>
    <cellStyle name="AggGreen12 4 2 2 6" xfId="2493" xr:uid="{00000000-0005-0000-0000-0000E3050000}"/>
    <cellStyle name="AggGreen12 4 2 2 6 2" xfId="24860" xr:uid="{ACD72195-B61D-4CD0-90D9-54C6146B7958}"/>
    <cellStyle name="AggGreen12 4 2 2 7" xfId="4056" xr:uid="{00000000-0005-0000-0000-0000E4050000}"/>
    <cellStyle name="AggGreen12 4 2 2 7 2" xfId="26419" xr:uid="{267DD80F-1A9C-4704-8ECE-BB004FAFFDEC}"/>
    <cellStyle name="AggGreen12 4 2 2 8" xfId="2371" xr:uid="{00000000-0005-0000-0000-0000E5050000}"/>
    <cellStyle name="AggGreen12 4 2 2 8 2" xfId="24738" xr:uid="{1A3F5AE4-8333-4A6B-A7D4-62B6C3F6A14F}"/>
    <cellStyle name="AggGreen12 4 2 2 9" xfId="4884" xr:uid="{00000000-0005-0000-0000-0000E6050000}"/>
    <cellStyle name="AggGreen12 4 2 2 9 2" xfId="27237" xr:uid="{024A8E66-4AB0-4F32-A88A-C8D9A2D90FD7}"/>
    <cellStyle name="AggGreen12 4 2 20" xfId="9530" xr:uid="{97346620-059E-4F55-8E89-7422C9775AB6}"/>
    <cellStyle name="AggGreen12 4 2 20 2" xfId="31664" xr:uid="{2FF003BF-2B98-434B-8D67-1252A73DE197}"/>
    <cellStyle name="AggGreen12 4 2 21" xfId="8944" xr:uid="{85B0AB82-D4EA-4A14-9AEB-4C7BC8531899}"/>
    <cellStyle name="AggGreen12 4 2 21 2" xfId="31120" xr:uid="{674D25B6-882F-4F4A-ADD7-B2ED007BC77F}"/>
    <cellStyle name="AggGreen12 4 2 22" xfId="12386" xr:uid="{2BC8F9A2-2F22-4C49-9B7F-9722D7E8C061}"/>
    <cellStyle name="AggGreen12 4 2 22 2" xfId="32951" xr:uid="{2252768F-AD20-4B58-ABED-80E23D7CB917}"/>
    <cellStyle name="AggGreen12 4 2 23" xfId="13097" xr:uid="{E1EDB4CA-6D19-4354-8B97-E02D93AFEECA}"/>
    <cellStyle name="AggGreen12 4 2 23 2" xfId="33662" xr:uid="{DC9D9B43-B530-4A10-807F-CFF51FA14E67}"/>
    <cellStyle name="AggGreen12 4 2 24" xfId="12795" xr:uid="{C3F5CDA5-C03A-4443-B23E-5CF5F1B91F3E}"/>
    <cellStyle name="AggGreen12 4 2 24 2" xfId="33360" xr:uid="{7BBB7EE9-2565-4F09-990B-48234F33C1F6}"/>
    <cellStyle name="AggGreen12 4 2 25" xfId="13563" xr:uid="{C4C8CBB7-CC24-409F-A2F3-305D553A4D64}"/>
    <cellStyle name="AggGreen12 4 2 25 2" xfId="34127" xr:uid="{E6C0E273-9B7B-4A8D-99E4-DB15AA7F2C09}"/>
    <cellStyle name="AggGreen12 4 2 26" xfId="14460" xr:uid="{ABE2A7F4-E9A1-4E8B-BA3F-5CC0CB07015A}"/>
    <cellStyle name="AggGreen12 4 2 26 2" xfId="35021" xr:uid="{F49374A3-36EF-4ABD-8359-E797E801EF4B}"/>
    <cellStyle name="AggGreen12 4 2 27" xfId="14731" xr:uid="{D9DF3DF2-12E0-472A-9B9F-E22765750025}"/>
    <cellStyle name="AggGreen12 4 2 27 2" xfId="35288" xr:uid="{05143653-8944-4194-BB35-1731D39B0B25}"/>
    <cellStyle name="AggGreen12 4 2 28" xfId="15202" xr:uid="{EEEEF594-45CC-4BD9-B171-249CA4E8094B}"/>
    <cellStyle name="AggGreen12 4 2 28 2" xfId="35743" xr:uid="{72677628-0F8D-4B74-A166-609C71C369F7}"/>
    <cellStyle name="AggGreen12 4 2 29" xfId="15472" xr:uid="{00BAECB1-333E-4C71-B3AE-66EF87BBC633}"/>
    <cellStyle name="AggGreen12 4 2 29 2" xfId="35997" xr:uid="{11493093-B1D4-4F47-BCF8-C2C6CAD518F5}"/>
    <cellStyle name="AggGreen12 4 2 3" xfId="975" xr:uid="{00000000-0005-0000-0000-0000E7050000}"/>
    <cellStyle name="AggGreen12 4 2 3 2" xfId="23412" xr:uid="{93886CF3-A6F7-4F31-8A2F-5105CC19D320}"/>
    <cellStyle name="AggGreen12 4 2 30" xfId="15897" xr:uid="{A579FB95-60C9-4DB3-9DEC-5CE6F8C05C85}"/>
    <cellStyle name="AggGreen12 4 2 30 2" xfId="36305" xr:uid="{3E087569-C040-4DE2-A459-0039EC20C0A2}"/>
    <cellStyle name="AggGreen12 4 2 31" xfId="16372" xr:uid="{2398F7AB-1372-4F2A-AC65-946B07C9AB91}"/>
    <cellStyle name="AggGreen12 4 2 31 2" xfId="36778" xr:uid="{DC297955-4F09-41FA-B1F9-90D93C0D7DDB}"/>
    <cellStyle name="AggGreen12 4 2 32" xfId="17113" xr:uid="{2E45E1DE-022F-4F43-998F-D2B0BE36ECC3}"/>
    <cellStyle name="AggGreen12 4 2 32 2" xfId="37517" xr:uid="{77D4B529-7008-41C1-BFDD-7C6A814E0229}"/>
    <cellStyle name="AggGreen12 4 2 33" xfId="16820" xr:uid="{7C834643-42F5-40D9-96B0-D7E7405D243A}"/>
    <cellStyle name="AggGreen12 4 2 33 2" xfId="37224" xr:uid="{C90B6739-A59F-4369-87E7-104A549C33AD}"/>
    <cellStyle name="AggGreen12 4 2 34" xfId="17864" xr:uid="{50549321-9117-4824-A7F9-73D8658AA7D9}"/>
    <cellStyle name="AggGreen12 4 2 34 2" xfId="38268" xr:uid="{113D7C62-0359-4ABB-AE54-A55860418D82}"/>
    <cellStyle name="AggGreen12 4 2 35" xfId="18236" xr:uid="{286E720F-DE0C-4231-BFEA-58454B742937}"/>
    <cellStyle name="AggGreen12 4 2 35 2" xfId="38640" xr:uid="{F2D7E91C-21DC-49B4-8485-D77A25720E0C}"/>
    <cellStyle name="AggGreen12 4 2 36" xfId="19079" xr:uid="{2EA5829F-96EF-4B5C-8816-53DCFC24A20D}"/>
    <cellStyle name="AggGreen12 4 2 36 2" xfId="39481" xr:uid="{F6D0DB9B-20FB-4627-9A10-61594B062EC3}"/>
    <cellStyle name="AggGreen12 4 2 37" xfId="19653" xr:uid="{51E88E17-C69C-4960-80FB-268CA3054F6A}"/>
    <cellStyle name="AggGreen12 4 2 37 2" xfId="40055" xr:uid="{A9C14AC3-F368-4283-AED9-FBA9D9C14E7E}"/>
    <cellStyle name="AggGreen12 4 2 38" xfId="19917" xr:uid="{546B7F9B-FA83-4115-B566-3860C2D7D17A}"/>
    <cellStyle name="AggGreen12 4 2 38 2" xfId="40319" xr:uid="{799326AE-B1FC-4A09-B966-D01CDAFAAB7B}"/>
    <cellStyle name="AggGreen12 4 2 39" xfId="20341" xr:uid="{FE9C6E6E-1953-4418-B4BD-AA6AB5B979B3}"/>
    <cellStyle name="AggGreen12 4 2 39 2" xfId="40743" xr:uid="{5FB61642-F5D7-43B2-9AFD-6C68375BB821}"/>
    <cellStyle name="AggGreen12 4 2 4" xfId="1826" xr:uid="{00000000-0005-0000-0000-0000E8050000}"/>
    <cellStyle name="AggGreen12 4 2 4 2" xfId="24209" xr:uid="{4C6AAC88-BF96-4663-BCF4-428693B5F9AA}"/>
    <cellStyle name="AggGreen12 4 2 40" xfId="20655" xr:uid="{3B8BFF61-DD73-40EB-B9C8-20C9CDDCFBF2}"/>
    <cellStyle name="AggGreen12 4 2 40 2" xfId="41057" xr:uid="{E3535337-44E1-45D7-BA83-4BA7B48772C6}"/>
    <cellStyle name="AggGreen12 4 2 41" xfId="21536" xr:uid="{603F6599-5A3E-41EE-BE9B-FD983A5008B1}"/>
    <cellStyle name="AggGreen12 4 2 41 2" xfId="41936" xr:uid="{59018FAC-08B3-454E-B838-ADD773CC2E98}"/>
    <cellStyle name="AggGreen12 4 2 42" xfId="21181" xr:uid="{65816904-CC86-49FA-AB4A-14DC988AA1BC}"/>
    <cellStyle name="AggGreen12 4 2 42 2" xfId="41581" xr:uid="{08FA6D2B-2C9E-479F-8748-03EDBCE5371A}"/>
    <cellStyle name="AggGreen12 4 2 43" xfId="21161" xr:uid="{29CD4372-A999-4967-814B-1BF697CC79E0}"/>
    <cellStyle name="AggGreen12 4 2 43 2" xfId="41561" xr:uid="{463CF7B0-AD22-4BD1-A0EE-A0A52152321A}"/>
    <cellStyle name="AggGreen12 4 2 44" xfId="22409" xr:uid="{E9480ECE-5EE9-414E-8E1C-85E3F562A8D0}"/>
    <cellStyle name="AggGreen12 4 2 44 2" xfId="42809" xr:uid="{13ADB960-A660-4FB0-B138-551679A6B1CC}"/>
    <cellStyle name="AggGreen12 4 2 45" xfId="23077" xr:uid="{AC8EB2AE-BEA1-4DE2-A571-C3463FC49A8F}"/>
    <cellStyle name="AggGreen12 4 2 45 2" xfId="43477" xr:uid="{8173689C-84EF-43ED-8CC3-4C7B6FACD108}"/>
    <cellStyle name="AggGreen12 4 2 5" xfId="1719" xr:uid="{00000000-0005-0000-0000-0000E9050000}"/>
    <cellStyle name="AggGreen12 4 2 5 2" xfId="24103" xr:uid="{26BC4AE3-3410-46E7-BCFD-88310DC0C97B}"/>
    <cellStyle name="AggGreen12 4 2 6" xfId="2947" xr:uid="{00000000-0005-0000-0000-0000EA050000}"/>
    <cellStyle name="AggGreen12 4 2 6 2" xfId="25313" xr:uid="{5C8121BB-8550-4200-9558-768B5F80F4E8}"/>
    <cellStyle name="AggGreen12 4 2 7" xfId="2825" xr:uid="{00000000-0005-0000-0000-0000EB050000}"/>
    <cellStyle name="AggGreen12 4 2 7 2" xfId="25191" xr:uid="{9D1848E4-8D9F-44EB-9E40-A194991A6170}"/>
    <cellStyle name="AggGreen12 4 2 8" xfId="3845" xr:uid="{00000000-0005-0000-0000-0000EC050000}"/>
    <cellStyle name="AggGreen12 4 2 8 2" xfId="26208" xr:uid="{FDACB468-AA35-4250-9996-FBA74F6E9A31}"/>
    <cellStyle name="AggGreen12 4 2 9" xfId="3737" xr:uid="{00000000-0005-0000-0000-0000ED050000}"/>
    <cellStyle name="AggGreen12 4 2 9 2" xfId="26100" xr:uid="{5B90E6F7-D593-4EBC-8245-0F939999869A}"/>
    <cellStyle name="AggGreen12 4 20" xfId="8210" xr:uid="{59E4BAAE-7080-4DDB-8E1C-AC00F0E1529F}"/>
    <cellStyle name="AggGreen12 4 20 2" xfId="30479" xr:uid="{1A59C51A-3D80-431D-8B62-3537149354C6}"/>
    <cellStyle name="AggGreen12 4 21" xfId="8893" xr:uid="{74F96947-8215-4AF0-9126-1DEBCF83720E}"/>
    <cellStyle name="AggGreen12 4 21 2" xfId="31077" xr:uid="{583FCF78-37D0-4B5C-8582-487DDBF5A590}"/>
    <cellStyle name="AggGreen12 4 22" xfId="9561" xr:uid="{D15FB730-8657-4B25-8B0C-4DAC54903E5F}"/>
    <cellStyle name="AggGreen12 4 22 2" xfId="31683" xr:uid="{F4DBBCBD-5B76-44DE-8F00-DB06BAE5A91C}"/>
    <cellStyle name="AggGreen12 4 23" xfId="9907" xr:uid="{FC0EECE3-DF88-4865-8643-1FCBA886AC9A}"/>
    <cellStyle name="AggGreen12 4 23 2" xfId="31936" xr:uid="{4ED47ADC-7AC4-4E38-AB57-855ED2F72D46}"/>
    <cellStyle name="AggGreen12 4 24" xfId="12050" xr:uid="{A00C9702-DE08-419D-9258-2498BE0F9DB3}"/>
    <cellStyle name="AggGreen12 4 24 2" xfId="32615" xr:uid="{DC52FC9E-FFBC-415E-9D95-D97CA1C02FD5}"/>
    <cellStyle name="AggGreen12 4 25" xfId="12081" xr:uid="{C392855A-1C05-466D-9ADE-3F51108DE393}"/>
    <cellStyle name="AggGreen12 4 25 2" xfId="32646" xr:uid="{74BA7BC1-0550-4671-B346-7117386AA3CB}"/>
    <cellStyle name="AggGreen12 4 26" xfId="13394" xr:uid="{1831FB29-A439-4E47-B8E5-5FEBF2833A27}"/>
    <cellStyle name="AggGreen12 4 26 2" xfId="33958" xr:uid="{B0E091EB-2D98-4B87-AE11-6403583FB9CD}"/>
    <cellStyle name="AggGreen12 4 27" xfId="13938" xr:uid="{6AD38CDB-94AE-4F49-979D-7EC6D935BD76}"/>
    <cellStyle name="AggGreen12 4 27 2" xfId="34502" xr:uid="{8722E844-3713-4D27-A103-5B38AA1C87B9}"/>
    <cellStyle name="AggGreen12 4 28" xfId="13760" xr:uid="{FE303EFC-3B2F-4A50-B9C5-886C08FC117D}"/>
    <cellStyle name="AggGreen12 4 28 2" xfId="34324" xr:uid="{42731972-5D2B-4D18-B595-43A7CCB1A4D4}"/>
    <cellStyle name="AggGreen12 4 29" xfId="13896" xr:uid="{AA5D6C9A-1317-4E94-9556-8383FDF0D409}"/>
    <cellStyle name="AggGreen12 4 29 2" xfId="34460" xr:uid="{348ADE23-E1DA-4F8C-859F-7DE2064E9251}"/>
    <cellStyle name="AggGreen12 4 3" xfId="685" xr:uid="{00000000-0005-0000-0000-0000EE050000}"/>
    <cellStyle name="AggGreen12 4 3 10" xfId="4781" xr:uid="{00000000-0005-0000-0000-0000EF050000}"/>
    <cellStyle name="AggGreen12 4 3 10 2" xfId="27134" xr:uid="{9FBDEC58-763A-4361-BEBE-798472887AF2}"/>
    <cellStyle name="AggGreen12 4 3 11" xfId="5136" xr:uid="{00000000-0005-0000-0000-0000F0050000}"/>
    <cellStyle name="AggGreen12 4 3 11 2" xfId="27489" xr:uid="{80797BC3-6EDC-4E9F-9061-BE07EF439E51}"/>
    <cellStyle name="AggGreen12 4 3 12" xfId="4607" xr:uid="{00000000-0005-0000-0000-0000F1050000}"/>
    <cellStyle name="AggGreen12 4 3 12 2" xfId="26960" xr:uid="{9F955F0F-4E9C-4CA2-843B-2A225E9C7CE7}"/>
    <cellStyle name="AggGreen12 4 3 13" xfId="5922" xr:uid="{00000000-0005-0000-0000-0000F2050000}"/>
    <cellStyle name="AggGreen12 4 3 13 2" xfId="28236" xr:uid="{FF29D9E0-BE80-4711-827C-DA4DA9EDDDEC}"/>
    <cellStyle name="AggGreen12 4 3 14" xfId="5781" xr:uid="{00000000-0005-0000-0000-0000F3050000}"/>
    <cellStyle name="AggGreen12 4 3 14 2" xfId="28095" xr:uid="{F7766314-F4C9-420F-AE0A-CF72125F74E3}"/>
    <cellStyle name="AggGreen12 4 3 15" xfId="6771" xr:uid="{00000000-0005-0000-0000-0000F4050000}"/>
    <cellStyle name="AggGreen12 4 3 15 2" xfId="29068" xr:uid="{C2E28FA7-ECC7-4184-AF17-28DF883712BB}"/>
    <cellStyle name="AggGreen12 4 3 16" xfId="7414" xr:uid="{00000000-0005-0000-0000-0000F5050000}"/>
    <cellStyle name="AggGreen12 4 3 16 2" xfId="29709" xr:uid="{B088D4C6-139E-43F9-8BFD-F4CD4217C03C}"/>
    <cellStyle name="AggGreen12 4 3 17" xfId="7900" xr:uid="{5633129F-CD3D-4FD5-8FA9-8179750C35DD}"/>
    <cellStyle name="AggGreen12 4 3 17 2" xfId="30186" xr:uid="{601ECDE1-2D9D-4284-A950-5636E88A52F4}"/>
    <cellStyle name="AggGreen12 4 3 18" xfId="8385" xr:uid="{0BB3160C-5F82-4F5A-BCF9-78766D4F57BD}"/>
    <cellStyle name="AggGreen12 4 3 18 2" xfId="30654" xr:uid="{72B1B8F5-2430-4F7F-8629-DB6EE6DD101A}"/>
    <cellStyle name="AggGreen12 4 3 19" xfId="9270" xr:uid="{4104D3B8-BFAA-4423-A5DF-D45C57C7AD51}"/>
    <cellStyle name="AggGreen12 4 3 19 2" xfId="31411" xr:uid="{27A026AA-0BFE-42F4-8125-57D92C5FC631}"/>
    <cellStyle name="AggGreen12 4 3 2" xfId="900" xr:uid="{00000000-0005-0000-0000-0000F6050000}"/>
    <cellStyle name="AggGreen12 4 3 2 10" xfId="5347" xr:uid="{00000000-0005-0000-0000-0000F7050000}"/>
    <cellStyle name="AggGreen12 4 3 2 10 2" xfId="27700" xr:uid="{A8B4D299-33A7-4E40-8368-BCF8B35F4CE0}"/>
    <cellStyle name="AggGreen12 4 3 2 11" xfId="4143" xr:uid="{00000000-0005-0000-0000-0000F8050000}"/>
    <cellStyle name="AggGreen12 4 3 2 11 2" xfId="26506" xr:uid="{37F26983-2D8D-4289-8006-A7F08AF3250E}"/>
    <cellStyle name="AggGreen12 4 3 2 12" xfId="6398" xr:uid="{00000000-0005-0000-0000-0000F9050000}"/>
    <cellStyle name="AggGreen12 4 3 2 12 2" xfId="28695" xr:uid="{A8730CB7-37C1-4AAF-8B2B-7E7D7638480D}"/>
    <cellStyle name="AggGreen12 4 3 2 13" xfId="5703" xr:uid="{00000000-0005-0000-0000-0000FA050000}"/>
    <cellStyle name="AggGreen12 4 3 2 13 2" xfId="28028" xr:uid="{FBDC94C1-FB22-44C5-8B5B-C1413BE33160}"/>
    <cellStyle name="AggGreen12 4 3 2 14" xfId="6704" xr:uid="{00000000-0005-0000-0000-0000FB050000}"/>
    <cellStyle name="AggGreen12 4 3 2 14 2" xfId="29001" xr:uid="{5591DF80-2D3D-4F59-A8B5-D291D3B29288}"/>
    <cellStyle name="AggGreen12 4 3 2 15" xfId="7620" xr:uid="{00000000-0005-0000-0000-0000FC050000}"/>
    <cellStyle name="AggGreen12 4 3 2 15 2" xfId="29915" xr:uid="{A6A65A5C-C4B5-46E0-9A8C-4042C731C2A7}"/>
    <cellStyle name="AggGreen12 4 3 2 16" xfId="8106" xr:uid="{6C1B8328-1068-4D40-9EC2-5D3FA1DE91B6}"/>
    <cellStyle name="AggGreen12 4 3 2 16 2" xfId="30392" xr:uid="{E47121EB-0547-4AAF-910F-DF1925014B13}"/>
    <cellStyle name="AggGreen12 4 3 2 17" xfId="8595" xr:uid="{91A6C37C-8AA7-48C8-B1C6-B08A0465AECE}"/>
    <cellStyle name="AggGreen12 4 3 2 17 2" xfId="30864" xr:uid="{92E06F15-76EC-4FF5-A071-0EBCD4F808EB}"/>
    <cellStyle name="AggGreen12 4 3 2 18" xfId="9485" xr:uid="{EFDDB83A-3D47-4561-9F33-641236B819E0}"/>
    <cellStyle name="AggGreen12 4 3 2 18 2" xfId="31624" xr:uid="{9B696553-7707-489C-8B7D-294A327E4162}"/>
    <cellStyle name="AggGreen12 4 3 2 19" xfId="10005" xr:uid="{DCCD29C6-99F6-40AC-A33E-35AE5087E404}"/>
    <cellStyle name="AggGreen12 4 3 2 19 2" xfId="32014" xr:uid="{258D71A9-3F3B-4CB6-8848-8ED560A2903C}"/>
    <cellStyle name="AggGreen12 4 3 2 2" xfId="944" xr:uid="{00000000-0005-0000-0000-0000FD050000}"/>
    <cellStyle name="AggGreen12 4 3 2 2 2" xfId="23381" xr:uid="{994F6363-19E9-4ABE-82E5-E70FC661B797}"/>
    <cellStyle name="AggGreen12 4 3 2 20" xfId="10456" xr:uid="{40546A00-D7E9-4E21-91FE-CC42545430A4}"/>
    <cellStyle name="AggGreen12 4 3 2 20 2" xfId="32217" xr:uid="{30D8F39E-533C-4511-841E-97EEDBA0ECD6}"/>
    <cellStyle name="AggGreen12 4 3 2 21" xfId="12653" xr:uid="{54CA6018-2AFA-4DA6-B719-C3D8A3552F4D}"/>
    <cellStyle name="AggGreen12 4 3 2 21 2" xfId="33218" xr:uid="{E7B37722-8E95-49AD-A7EA-A63CD39DB132}"/>
    <cellStyle name="AggGreen12 4 3 2 22" xfId="12271" xr:uid="{14591F18-E138-46D8-8889-5A2804C775A6}"/>
    <cellStyle name="AggGreen12 4 3 2 22 2" xfId="32836" xr:uid="{551CD355-3C1F-4FB5-BF00-291AC5EA0ECE}"/>
    <cellStyle name="AggGreen12 4 3 2 23" xfId="13633" xr:uid="{46E8E47F-BF7A-4F33-8F56-9DAB18B40F00}"/>
    <cellStyle name="AggGreen12 4 3 2 23 2" xfId="34197" xr:uid="{F62DEAF2-30D3-4F83-A415-6A4B5CDC0844}"/>
    <cellStyle name="AggGreen12 4 3 2 24" xfId="11895" xr:uid="{2AF3B7EC-FF54-4B48-B054-C7E0497F0307}"/>
    <cellStyle name="AggGreen12 4 3 2 24 2" xfId="32462" xr:uid="{7E6AFFF1-B32E-4FFA-88A3-54F1C941F67A}"/>
    <cellStyle name="AggGreen12 4 3 2 25" xfId="14593" xr:uid="{BD17FE54-1583-4C54-AB29-F376ACC7A58D}"/>
    <cellStyle name="AggGreen12 4 3 2 25 2" xfId="35153" xr:uid="{5B24FAFE-FE85-460E-A4EB-9FC96A932DF4}"/>
    <cellStyle name="AggGreen12 4 3 2 26" xfId="14972" xr:uid="{AFB66612-1E11-44AC-8AA5-39C488C4AD27}"/>
    <cellStyle name="AggGreen12 4 3 2 26 2" xfId="35524" xr:uid="{F724A599-679F-40B9-93FC-B36816D3BFDC}"/>
    <cellStyle name="AggGreen12 4 3 2 27" xfId="15177" xr:uid="{C46598BE-444F-4C10-9B82-E181966525B3}"/>
    <cellStyle name="AggGreen12 4 3 2 27 2" xfId="35718" xr:uid="{80E680E2-F67C-46B9-88EA-5A37DA9816F1}"/>
    <cellStyle name="AggGreen12 4 3 2 28" xfId="15754" xr:uid="{E7976586-043A-4F20-8B37-2A0586470C74}"/>
    <cellStyle name="AggGreen12 4 3 2 28 2" xfId="36191" xr:uid="{C7B08E06-765B-482C-98FA-E15B6295B555}"/>
    <cellStyle name="AggGreen12 4 3 2 29" xfId="16157" xr:uid="{1AC91106-4649-4AC0-B3FC-7A4B49329EB6}"/>
    <cellStyle name="AggGreen12 4 3 2 29 2" xfId="36565" xr:uid="{B46F0D25-68A6-4BBB-8272-45FE2C41FF09}"/>
    <cellStyle name="AggGreen12 4 3 2 3" xfId="2091" xr:uid="{00000000-0005-0000-0000-0000FE050000}"/>
    <cellStyle name="AggGreen12 4 3 2 3 2" xfId="24473" xr:uid="{8DFF5C40-CA5B-44CE-B93D-495BB2E89F08}"/>
    <cellStyle name="AggGreen12 4 3 2 30" xfId="16630" xr:uid="{3852D36D-9313-46A4-B494-C98747B38011}"/>
    <cellStyle name="AggGreen12 4 3 2 30 2" xfId="37036" xr:uid="{66D6933C-093B-439C-BBC3-07317EE912F7}"/>
    <cellStyle name="AggGreen12 4 3 2 31" xfId="17374" xr:uid="{E0991ECB-6F5B-479E-9EAB-F650A92F4969}"/>
    <cellStyle name="AggGreen12 4 3 2 31 2" xfId="37778" xr:uid="{74232504-E11A-446F-B4B5-E5C525A6762D}"/>
    <cellStyle name="AggGreen12 4 3 2 32" xfId="17646" xr:uid="{8E8D3A63-5933-44B3-B293-C91E127D4BE5}"/>
    <cellStyle name="AggGreen12 4 3 2 32 2" xfId="38050" xr:uid="{2CBC8FDB-C2CE-4BE2-8DA8-926FA241310C}"/>
    <cellStyle name="AggGreen12 4 3 2 33" xfId="18123" xr:uid="{D6A636B6-335E-48AB-A713-D3C44BF71F89}"/>
    <cellStyle name="AggGreen12 4 3 2 33 2" xfId="38527" xr:uid="{294D1D50-BBBA-45FB-9420-B539133D03DB}"/>
    <cellStyle name="AggGreen12 4 3 2 34" xfId="18502" xr:uid="{0A4C582C-681E-4809-997E-41326CF9E679}"/>
    <cellStyle name="AggGreen12 4 3 2 34 2" xfId="38906" xr:uid="{DE7452C2-4897-4613-A4E1-08B2697358A2}"/>
    <cellStyle name="AggGreen12 4 3 2 35" xfId="19346" xr:uid="{00308831-E5E5-47E3-9F98-00AE3A345D69}"/>
    <cellStyle name="AggGreen12 4 3 2 35 2" xfId="39748" xr:uid="{D4584E98-6407-4C33-8710-56A4737D3904}"/>
    <cellStyle name="AggGreen12 4 3 2 36" xfId="19623" xr:uid="{19685D69-FBFD-416B-AD85-34A706BC1F25}"/>
    <cellStyle name="AggGreen12 4 3 2 36 2" xfId="40025" xr:uid="{7949F9D3-6487-4CE9-895E-78630F5F95BB}"/>
    <cellStyle name="AggGreen12 4 3 2 37" xfId="20184" xr:uid="{3043A2E5-CE5C-4120-8395-8FD54C0257F7}"/>
    <cellStyle name="AggGreen12 4 3 2 37 2" xfId="40586" xr:uid="{B6C4037F-3B32-46F1-B586-D11CA7FF139D}"/>
    <cellStyle name="AggGreen12 4 3 2 38" xfId="20606" xr:uid="{40F38792-A2E3-4AEF-901F-A53C96AFF6B2}"/>
    <cellStyle name="AggGreen12 4 3 2 38 2" xfId="41008" xr:uid="{068EADCA-624C-412E-80FE-C1263CBD1AE5}"/>
    <cellStyle name="AggGreen12 4 3 2 39" xfId="20929" xr:uid="{2AD37E7F-C386-4848-A6B5-9869169CBE50}"/>
    <cellStyle name="AggGreen12 4 3 2 39 2" xfId="41331" xr:uid="{194E5575-C3D9-4C43-9707-82FD5EF658AE}"/>
    <cellStyle name="AggGreen12 4 3 2 4" xfId="1434" xr:uid="{00000000-0005-0000-0000-0000FF050000}"/>
    <cellStyle name="AggGreen12 4 3 2 4 2" xfId="23822" xr:uid="{B9B067B9-2133-473D-8A37-EFACFCE59473}"/>
    <cellStyle name="AggGreen12 4 3 2 40" xfId="21800" xr:uid="{7FCE813A-F879-4754-B2BC-26273F9329C3}"/>
    <cellStyle name="AggGreen12 4 3 2 40 2" xfId="42200" xr:uid="{8F523DA8-09A2-4AB8-A1ED-E769825A824E}"/>
    <cellStyle name="AggGreen12 4 3 2 41" xfId="22180" xr:uid="{0F758956-FBA0-4EF8-A219-F039FF1E231F}"/>
    <cellStyle name="AggGreen12 4 3 2 41 2" xfId="42580" xr:uid="{854CE538-24D9-4D14-B3D9-57E1D14B2D9D}"/>
    <cellStyle name="AggGreen12 4 3 2 42" xfId="22733" xr:uid="{5A512480-198B-4CB5-BCFE-13057BFB4D99}"/>
    <cellStyle name="AggGreen12 4 3 2 42 2" xfId="43133" xr:uid="{DD84FC49-74DA-4DCF-B38A-AAB26B72FDCF}"/>
    <cellStyle name="AggGreen12 4 3 2 43" xfId="22289" xr:uid="{C1D056E3-0F15-4CE3-A362-CA60B8EAB8B5}"/>
    <cellStyle name="AggGreen12 4 3 2 43 2" xfId="42689" xr:uid="{1A64F77A-3E8A-46E1-A129-F3734DC5FAA0}"/>
    <cellStyle name="AggGreen12 4 3 2 44" xfId="22666" xr:uid="{908ECF55-27B8-48D1-87B0-18FB7867AED3}"/>
    <cellStyle name="AggGreen12 4 3 2 44 2" xfId="43066" xr:uid="{E0F580DC-C6EC-4B39-AB2B-5B5F8CF938DF}"/>
    <cellStyle name="AggGreen12 4 3 2 5" xfId="3214" xr:uid="{00000000-0005-0000-0000-000000060000}"/>
    <cellStyle name="AggGreen12 4 3 2 5 2" xfId="25580" xr:uid="{FE54ECBB-5A77-401B-8011-AF7D19476E7C}"/>
    <cellStyle name="AggGreen12 4 3 2 6" xfId="2377" xr:uid="{00000000-0005-0000-0000-000001060000}"/>
    <cellStyle name="AggGreen12 4 3 2 6 2" xfId="24744" xr:uid="{6AB4C77D-7AC8-46B2-AB2A-90BDD13BB73A}"/>
    <cellStyle name="AggGreen12 4 3 2 7" xfId="4108" xr:uid="{00000000-0005-0000-0000-000002060000}"/>
    <cellStyle name="AggGreen12 4 3 2 7 2" xfId="26471" xr:uid="{97F742F8-993A-45F1-87F5-081B5DFFB625}"/>
    <cellStyle name="AggGreen12 4 3 2 8" xfId="2728" xr:uid="{00000000-0005-0000-0000-000003060000}"/>
    <cellStyle name="AggGreen12 4 3 2 8 2" xfId="25094" xr:uid="{0DA1F8DD-EE37-4BB0-8C6B-922899B9F3F8}"/>
    <cellStyle name="AggGreen12 4 3 2 9" xfId="4928" xr:uid="{00000000-0005-0000-0000-000004060000}"/>
    <cellStyle name="AggGreen12 4 3 2 9 2" xfId="27281" xr:uid="{5F2A0DDB-D870-4098-9F37-6B7496CE34D8}"/>
    <cellStyle name="AggGreen12 4 3 20" xfId="9031" xr:uid="{6F29AF3D-BA73-4B71-9740-40A8D804E5A6}"/>
    <cellStyle name="AggGreen12 4 3 20 2" xfId="31192" xr:uid="{9333D63D-8157-4346-A7D5-220A91B1D894}"/>
    <cellStyle name="AggGreen12 4 3 21" xfId="10172" xr:uid="{B1045563-2085-4CE4-B2CB-EA8FA7C1121D}"/>
    <cellStyle name="AggGreen12 4 3 21 2" xfId="32077" xr:uid="{D9AEF7B9-9652-4EC8-B7A7-DB140EED0608}"/>
    <cellStyle name="AggGreen12 4 3 22" xfId="12438" xr:uid="{49422C0E-C96C-4BF2-9B94-9CF13416A2A3}"/>
    <cellStyle name="AggGreen12 4 3 22 2" xfId="33003" xr:uid="{5306BD53-F576-4A25-9EC0-F23567B6BBF1}"/>
    <cellStyle name="AggGreen12 4 3 23" xfId="12168" xr:uid="{B4E1E778-A85B-419B-B1E6-A274714987BA}"/>
    <cellStyle name="AggGreen12 4 3 23 2" xfId="32733" xr:uid="{8D3AD4B5-F982-40CC-830B-96A4DB595875}"/>
    <cellStyle name="AggGreen12 4 3 24" xfId="13004" xr:uid="{D3E82CD0-B1B9-4727-A89D-126B2147E43A}"/>
    <cellStyle name="AggGreen12 4 3 24 2" xfId="33569" xr:uid="{6B88C37A-CCB8-4E5A-BF2D-5BA6C79A9A52}"/>
    <cellStyle name="AggGreen12 4 3 25" xfId="12901" xr:uid="{BCBD22E4-2E0B-4473-8B6B-7191582E8B9A}"/>
    <cellStyle name="AggGreen12 4 3 25 2" xfId="33466" xr:uid="{007BDAD6-89E8-4B27-AA80-32B6B7A19C0D}"/>
    <cellStyle name="AggGreen12 4 3 26" xfId="14270" xr:uid="{F7D566FB-CE13-40FD-8893-B492A5A8F508}"/>
    <cellStyle name="AggGreen12 4 3 26 2" xfId="34833" xr:uid="{C214736D-5EFC-4344-8105-973782498949}"/>
    <cellStyle name="AggGreen12 4 3 27" xfId="14822" xr:uid="{3600995B-05BE-4514-BCA2-E037B7EEA5EE}"/>
    <cellStyle name="AggGreen12 4 3 27 2" xfId="35376" xr:uid="{5F45F3A0-87DD-4D9E-8ED0-70144174ED5A}"/>
    <cellStyle name="AggGreen12 4 3 28" xfId="14622" xr:uid="{07E96D34-FAB4-4C45-8BB5-441ACCDEC90A}"/>
    <cellStyle name="AggGreen12 4 3 28 2" xfId="35182" xr:uid="{5BC5FF96-6A95-4815-A3CC-E7530098711B}"/>
    <cellStyle name="AggGreen12 4 3 29" xfId="15661" xr:uid="{F0B83444-5539-4E20-A260-A43C6A5150A9}"/>
    <cellStyle name="AggGreen12 4 3 29 2" xfId="36138" xr:uid="{853DF8FA-57CA-4691-B392-FBBDA9B77356}"/>
    <cellStyle name="AggGreen12 4 3 3" xfId="926" xr:uid="{00000000-0005-0000-0000-000005060000}"/>
    <cellStyle name="AggGreen12 4 3 3 2" xfId="23363" xr:uid="{39141BD9-14B2-433F-B130-20306DB3F71E}"/>
    <cellStyle name="AggGreen12 4 3 30" xfId="15949" xr:uid="{500EE308-D5DF-472D-BBF7-B68DDD0EA1B8}"/>
    <cellStyle name="AggGreen12 4 3 30 2" xfId="36357" xr:uid="{2277266F-F10D-4BBD-B405-140DE78EBB2F}"/>
    <cellStyle name="AggGreen12 4 3 31" xfId="16424" xr:uid="{C3B4EF02-57FE-413E-B95B-1E3F7355DCB2}"/>
    <cellStyle name="AggGreen12 4 3 31 2" xfId="36830" xr:uid="{3AE9218C-BEBF-46FD-A07E-6E57789092F7}"/>
    <cellStyle name="AggGreen12 4 3 32" xfId="17165" xr:uid="{D4D8F8E5-616B-4800-AFD7-BCDAC2F0457C}"/>
    <cellStyle name="AggGreen12 4 3 32 2" xfId="37569" xr:uid="{EEF194A8-A11F-42AD-B4E4-5D850AF00C45}"/>
    <cellStyle name="AggGreen12 4 3 33" xfId="17559" xr:uid="{52B928F5-AEE4-4318-823B-E05994DFBE22}"/>
    <cellStyle name="AggGreen12 4 3 33 2" xfId="37963" xr:uid="{7ED74E75-8395-498E-8455-3B44B94A522A}"/>
    <cellStyle name="AggGreen12 4 3 34" xfId="17916" xr:uid="{FDB2355E-E193-413D-8CFC-46948190A2B9}"/>
    <cellStyle name="AggGreen12 4 3 34 2" xfId="38320" xr:uid="{A7FAB626-CE78-4132-AD85-896967D142B9}"/>
    <cellStyle name="AggGreen12 4 3 35" xfId="18288" xr:uid="{80BB7CD4-B682-4044-88A7-8D0FDEE3DF77}"/>
    <cellStyle name="AggGreen12 4 3 35 2" xfId="38692" xr:uid="{D39DEF69-B4E4-4447-A0FD-50197B9AF7FB}"/>
    <cellStyle name="AggGreen12 4 3 36" xfId="19131" xr:uid="{5A8149CF-58A2-4B17-84A3-A1644D4120CE}"/>
    <cellStyle name="AggGreen12 4 3 36 2" xfId="39533" xr:uid="{E836EDA6-A2EC-467B-B07B-41A9EB6F9BCE}"/>
    <cellStyle name="AggGreen12 4 3 37" xfId="18875" xr:uid="{6007E74C-7D1F-4127-B549-8919F8B96B4D}"/>
    <cellStyle name="AggGreen12 4 3 37 2" xfId="39277" xr:uid="{AEE0DCD6-522A-44F5-BE43-8518E3288E50}"/>
    <cellStyle name="AggGreen12 4 3 38" xfId="19969" xr:uid="{C6E8DAD5-BAC0-4B1B-BF07-925F49B071F4}"/>
    <cellStyle name="AggGreen12 4 3 38 2" xfId="40371" xr:uid="{2213F9C5-9FFC-4C9B-A6BA-2BE602F8CFF0}"/>
    <cellStyle name="AggGreen12 4 3 39" xfId="20393" xr:uid="{FBB30C02-181F-49E3-9291-019334BE30D9}"/>
    <cellStyle name="AggGreen12 4 3 39 2" xfId="40795" xr:uid="{BD16A79F-1D7A-4B67-9416-A56BEBE09A62}"/>
    <cellStyle name="AggGreen12 4 3 4" xfId="1878" xr:uid="{00000000-0005-0000-0000-000006060000}"/>
    <cellStyle name="AggGreen12 4 3 4 2" xfId="24261" xr:uid="{C1A9B8F2-0AB0-4926-9577-3865F79AEE63}"/>
    <cellStyle name="AggGreen12 4 3 40" xfId="19579" xr:uid="{C9EC1580-AFC0-4E22-9D1C-76ECFCB4ACC4}"/>
    <cellStyle name="AggGreen12 4 3 40 2" xfId="39981" xr:uid="{EDD37DC2-6AD8-40D9-93BA-24B6670C93FD}"/>
    <cellStyle name="AggGreen12 4 3 41" xfId="21588" xr:uid="{4EEC79C5-2A70-4424-9EAA-A55A74F2B7CB}"/>
    <cellStyle name="AggGreen12 4 3 41 2" xfId="41988" xr:uid="{39F143D3-F59A-4856-82B4-B19105CB9559}"/>
    <cellStyle name="AggGreen12 4 3 42" xfId="22057" xr:uid="{E75E0BDF-9AAE-4410-80F6-4F2CAECEAFEB}"/>
    <cellStyle name="AggGreen12 4 3 42 2" xfId="42457" xr:uid="{E77FDE77-556F-4CE6-AB55-47320D289028}"/>
    <cellStyle name="AggGreen12 4 3 43" xfId="22563" xr:uid="{E9C4C7D5-721A-4E7F-9211-DC18BD125FD1}"/>
    <cellStyle name="AggGreen12 4 3 43 2" xfId="42963" xr:uid="{24F08984-2CE8-4F23-ABA7-0470A9F36C6E}"/>
    <cellStyle name="AggGreen12 4 3 44" xfId="21356" xr:uid="{0433C881-E21D-489F-B351-DAE00C961760}"/>
    <cellStyle name="AggGreen12 4 3 44 2" xfId="41756" xr:uid="{586AC7A7-84F2-4AD7-8E19-692BBB42D5A2}"/>
    <cellStyle name="AggGreen12 4 3 45" xfId="22908" xr:uid="{99E41B84-4CAB-444D-A6DB-0B7A9CE5B7B1}"/>
    <cellStyle name="AggGreen12 4 3 45 2" xfId="43308" xr:uid="{FCD37771-659F-4347-80C9-908F1B7BE55A}"/>
    <cellStyle name="AggGreen12 4 3 5" xfId="1549" xr:uid="{00000000-0005-0000-0000-000007060000}"/>
    <cellStyle name="AggGreen12 4 3 5 2" xfId="23935" xr:uid="{BDF3997D-9863-4242-95FF-D47FE6679C62}"/>
    <cellStyle name="AggGreen12 4 3 6" xfId="2999" xr:uid="{00000000-0005-0000-0000-000008060000}"/>
    <cellStyle name="AggGreen12 4 3 6 2" xfId="25365" xr:uid="{111699A4-8FAF-43C4-99E0-F030017D948B}"/>
    <cellStyle name="AggGreen12 4 3 7" xfId="2553" xr:uid="{00000000-0005-0000-0000-000009060000}"/>
    <cellStyle name="AggGreen12 4 3 7 2" xfId="24920" xr:uid="{9EA19A43-A6D8-463E-8A99-552E8FA29D52}"/>
    <cellStyle name="AggGreen12 4 3 8" xfId="3897" xr:uid="{00000000-0005-0000-0000-00000A060000}"/>
    <cellStyle name="AggGreen12 4 3 8 2" xfId="26260" xr:uid="{904E0FFE-5B02-45BA-8989-17E0E9B414F0}"/>
    <cellStyle name="AggGreen12 4 3 9" xfId="2710" xr:uid="{00000000-0005-0000-0000-00000B060000}"/>
    <cellStyle name="AggGreen12 4 3 9 2" xfId="25076" xr:uid="{90022A79-66EE-433F-B71B-97D11E3AE769}"/>
    <cellStyle name="AggGreen12 4 30" xfId="14874" xr:uid="{8FA32B66-D9CF-4E76-81D0-CDDF05CC2023}"/>
    <cellStyle name="AggGreen12 4 30 2" xfId="35427" xr:uid="{56F2DADB-0B04-429B-84AC-7377D56CC159}"/>
    <cellStyle name="AggGreen12 4 31" xfId="15459" xr:uid="{82955724-D289-439A-B208-8053B0F3C3B7}"/>
    <cellStyle name="AggGreen12 4 31 2" xfId="35989" xr:uid="{030FED80-28E9-45F9-9FE1-D2750FA5382A}"/>
    <cellStyle name="AggGreen12 4 32" xfId="15833" xr:uid="{BA4AC028-83E0-4F98-B49E-FBACDD02D72F}"/>
    <cellStyle name="AggGreen12 4 32 2" xfId="36241" xr:uid="{B3C34E80-7DAA-4BE2-B904-F2C28866CA14}"/>
    <cellStyle name="AggGreen12 4 33" xfId="16226" xr:uid="{243AD40C-27FB-4A40-814D-33D2EA47C79E}"/>
    <cellStyle name="AggGreen12 4 33 2" xfId="36632" xr:uid="{900488BB-13E8-4365-A5B7-762AB0E1ABC3}"/>
    <cellStyle name="AggGreen12 4 34" xfId="16846" xr:uid="{2AC886CB-1959-4FDD-9FDA-C68E546DF061}"/>
    <cellStyle name="AggGreen12 4 34 2" xfId="37250" xr:uid="{5BF0FD6A-E532-4CFC-8E40-2B78B3A76E12}"/>
    <cellStyle name="AggGreen12 4 35" xfId="16676" xr:uid="{B61B7601-B004-4775-B2C2-13472C48950E}"/>
    <cellStyle name="AggGreen12 4 35 2" xfId="37082" xr:uid="{C7F15B59-E865-4C1F-B3D1-C8EAD08987C1}"/>
    <cellStyle name="AggGreen12 4 36" xfId="16898" xr:uid="{F73A66E0-C9D6-4861-B44B-382797105B98}"/>
    <cellStyle name="AggGreen12 4 36 2" xfId="37302" xr:uid="{494FA09E-0145-407C-9253-9741CE4EB03A}"/>
    <cellStyle name="AggGreen12 4 37" xfId="17773" xr:uid="{127C54CA-3836-431A-8E3F-914CB3B9BC17}"/>
    <cellStyle name="AggGreen12 4 37 2" xfId="38177" xr:uid="{6675B50F-8A60-4241-8E2B-614F51D399F6}"/>
    <cellStyle name="AggGreen12 4 38" xfId="18769" xr:uid="{6BC00FAB-0C80-48AC-ADE5-A1447EF09D5B}"/>
    <cellStyle name="AggGreen12 4 38 2" xfId="39171" xr:uid="{E19A2B32-EAEA-448C-B980-4186355C2F11}"/>
    <cellStyle name="AggGreen12 4 39" xfId="18689" xr:uid="{9EE0050C-0EB7-4E6D-8CF9-D08F913E9C4B}"/>
    <cellStyle name="AggGreen12 4 39 2" xfId="39091" xr:uid="{6AD97D8B-47C8-4872-97CB-6F8B3185C605}"/>
    <cellStyle name="AggGreen12 4 4" xfId="696" xr:uid="{00000000-0005-0000-0000-00000C060000}"/>
    <cellStyle name="AggGreen12 4 4 10" xfId="4782" xr:uid="{00000000-0005-0000-0000-00000D060000}"/>
    <cellStyle name="AggGreen12 4 4 10 2" xfId="27135" xr:uid="{264D0F5E-ED96-4A49-9161-9BD104171178}"/>
    <cellStyle name="AggGreen12 4 4 11" xfId="5147" xr:uid="{00000000-0005-0000-0000-00000E060000}"/>
    <cellStyle name="AggGreen12 4 4 11 2" xfId="27500" xr:uid="{089C7BEB-4C78-4C08-AA98-673ABBB56DD9}"/>
    <cellStyle name="AggGreen12 4 4 12" xfId="5553" xr:uid="{00000000-0005-0000-0000-00000F060000}"/>
    <cellStyle name="AggGreen12 4 4 12 2" xfId="27906" xr:uid="{BEA553A0-ACB2-4799-A941-47CF54F3ABF9}"/>
    <cellStyle name="AggGreen12 4 4 13" xfId="6378" xr:uid="{00000000-0005-0000-0000-000010060000}"/>
    <cellStyle name="AggGreen12 4 4 13 2" xfId="28675" xr:uid="{7A07AF72-F67F-415A-B9A2-C55D3DADE570}"/>
    <cellStyle name="AggGreen12 4 4 14" xfId="5884" xr:uid="{00000000-0005-0000-0000-000011060000}"/>
    <cellStyle name="AggGreen12 4 4 14 2" xfId="28198" xr:uid="{F94410AD-AB3D-487D-A23B-AB743480882B}"/>
    <cellStyle name="AggGreen12 4 4 15" xfId="7138" xr:uid="{00000000-0005-0000-0000-000012060000}"/>
    <cellStyle name="AggGreen12 4 4 15 2" xfId="29435" xr:uid="{41B28830-9F34-4627-8CA5-4B2420B303CD}"/>
    <cellStyle name="AggGreen12 4 4 16" xfId="7425" xr:uid="{00000000-0005-0000-0000-000013060000}"/>
    <cellStyle name="AggGreen12 4 4 16 2" xfId="29720" xr:uid="{3432F1AD-8702-46D1-AE10-7CE9E6DD8055}"/>
    <cellStyle name="AggGreen12 4 4 17" xfId="7911" xr:uid="{62F7A274-D9E8-4CD9-97E9-4BA2C8E8B039}"/>
    <cellStyle name="AggGreen12 4 4 17 2" xfId="30197" xr:uid="{2AD710EF-0779-45EA-8AED-3F766760A730}"/>
    <cellStyle name="AggGreen12 4 4 18" xfId="8396" xr:uid="{BC5005A9-FE98-460B-8AAD-8B33E4226033}"/>
    <cellStyle name="AggGreen12 4 4 18 2" xfId="30665" xr:uid="{0E6C7C79-152C-4B7D-9D32-EE55A8720755}"/>
    <cellStyle name="AggGreen12 4 4 19" xfId="9281" xr:uid="{F1DBCD25-31C5-431C-BAD1-3A4C7C1321D1}"/>
    <cellStyle name="AggGreen12 4 4 19 2" xfId="31422" xr:uid="{8F379B2B-535A-40BB-980B-1BA61F320F5B}"/>
    <cellStyle name="AggGreen12 4 4 2" xfId="911" xr:uid="{00000000-0005-0000-0000-000014060000}"/>
    <cellStyle name="AggGreen12 4 4 2 10" xfId="5358" xr:uid="{00000000-0005-0000-0000-000015060000}"/>
    <cellStyle name="AggGreen12 4 4 2 10 2" xfId="27711" xr:uid="{94E67E5A-3E8A-4149-AA49-E5F4BAFC1D7E}"/>
    <cellStyle name="AggGreen12 4 4 2 11" xfId="5579" xr:uid="{00000000-0005-0000-0000-000016060000}"/>
    <cellStyle name="AggGreen12 4 4 2 11 2" xfId="27932" xr:uid="{73493F3F-EF11-47C3-A086-419AA093A8F6}"/>
    <cellStyle name="AggGreen12 4 4 2 12" xfId="6531" xr:uid="{00000000-0005-0000-0000-000017060000}"/>
    <cellStyle name="AggGreen12 4 4 2 12 2" xfId="28828" xr:uid="{5F782F2E-18EE-49AC-A67F-40BBD00F1D56}"/>
    <cellStyle name="AggGreen12 4 4 2 13" xfId="6921" xr:uid="{00000000-0005-0000-0000-000018060000}"/>
    <cellStyle name="AggGreen12 4 4 2 13 2" xfId="29218" xr:uid="{8AEFCA19-1E80-446F-B49B-1CC913D55950}"/>
    <cellStyle name="AggGreen12 4 4 2 14" xfId="7163" xr:uid="{00000000-0005-0000-0000-000019060000}"/>
    <cellStyle name="AggGreen12 4 4 2 14 2" xfId="29460" xr:uid="{49D3C5A8-934F-48DA-9C01-AE764E5D33A5}"/>
    <cellStyle name="AggGreen12 4 4 2 15" xfId="7631" xr:uid="{00000000-0005-0000-0000-00001A060000}"/>
    <cellStyle name="AggGreen12 4 4 2 15 2" xfId="29926" xr:uid="{E3C8D925-A809-4890-9067-3371C59307A8}"/>
    <cellStyle name="AggGreen12 4 4 2 16" xfId="8117" xr:uid="{00B1A99C-29D8-4D25-B490-7A33FF8CC75E}"/>
    <cellStyle name="AggGreen12 4 4 2 16 2" xfId="30403" xr:uid="{4A2F2A28-CEBC-4A15-A6EF-7A139BACF965}"/>
    <cellStyle name="AggGreen12 4 4 2 17" xfId="8606" xr:uid="{71DC693D-7632-4F19-B66B-5441D635C230}"/>
    <cellStyle name="AggGreen12 4 4 2 17 2" xfId="30875" xr:uid="{D8C99987-92C1-480A-9C78-A75F8ED87E71}"/>
    <cellStyle name="AggGreen12 4 4 2 18" xfId="9496" xr:uid="{FBF9EB7C-D3CB-4445-82C1-C6024FC8A70C}"/>
    <cellStyle name="AggGreen12 4 4 2 18 2" xfId="31635" xr:uid="{C1439A53-BF76-4904-97EE-91F6D9F9FAEE}"/>
    <cellStyle name="AggGreen12 4 4 2 19" xfId="10016" xr:uid="{E90E22C4-68F3-4030-8707-B03DC8B75739}"/>
    <cellStyle name="AggGreen12 4 4 2 19 2" xfId="32025" xr:uid="{B7CCB181-7686-4414-A51B-D2B13B59BF86}"/>
    <cellStyle name="AggGreen12 4 4 2 2" xfId="1369" xr:uid="{00000000-0005-0000-0000-00001B060000}"/>
    <cellStyle name="AggGreen12 4 4 2 2 2" xfId="23806" xr:uid="{BF63E5A6-BF1D-471C-B185-AF1D5217FA0E}"/>
    <cellStyle name="AggGreen12 4 4 2 20" xfId="10467" xr:uid="{4D40B267-E4F2-4905-AE67-85AAF8ADD4C3}"/>
    <cellStyle name="AggGreen12 4 4 2 20 2" xfId="32226" xr:uid="{46F3055D-3A80-4410-8BB1-8A1F0A0A9CE5}"/>
    <cellStyle name="AggGreen12 4 4 2 21" xfId="12664" xr:uid="{6FF04124-A5F3-4B77-BB09-CCCB7A62032E}"/>
    <cellStyle name="AggGreen12 4 4 2 21 2" xfId="33229" xr:uid="{AC5E671F-903D-4509-A6F9-F028767E3087}"/>
    <cellStyle name="AggGreen12 4 4 2 22" xfId="13183" xr:uid="{A2264BFC-D460-4E0B-96AA-A90EB69A0838}"/>
    <cellStyle name="AggGreen12 4 4 2 22 2" xfId="33747" xr:uid="{6B9ABFBD-B7E9-412B-B8A1-A70DF25F1531}"/>
    <cellStyle name="AggGreen12 4 4 2 23" xfId="13644" xr:uid="{E73F3B1E-7632-4A0B-A492-D3F20818F536}"/>
    <cellStyle name="AggGreen12 4 4 2 23 2" xfId="34208" xr:uid="{8C46A44B-CB8B-46BC-8973-03BE295A4C1F}"/>
    <cellStyle name="AggGreen12 4 4 2 24" xfId="14182" xr:uid="{744ADCC4-D1DD-4B9D-8378-165CD71B7C4B}"/>
    <cellStyle name="AggGreen12 4 4 2 24 2" xfId="34746" xr:uid="{556D3908-C2A7-4137-9349-DCD056FE0155}"/>
    <cellStyle name="AggGreen12 4 4 2 25" xfId="14604" xr:uid="{895717A3-2F70-4262-9067-A61E2E587984}"/>
    <cellStyle name="AggGreen12 4 4 2 25 2" xfId="35164" xr:uid="{988818A4-2C89-4AEA-B83D-5D5C184BE75C}"/>
    <cellStyle name="AggGreen12 4 4 2 26" xfId="14983" xr:uid="{7266E34E-A0F4-4B98-8FED-3C5569260021}"/>
    <cellStyle name="AggGreen12 4 4 2 26 2" xfId="35535" xr:uid="{FE58BB4C-9A7F-4804-B158-66943090F400}"/>
    <cellStyle name="AggGreen12 4 4 2 27" xfId="15302" xr:uid="{C4BCBF44-F517-46BB-BE7C-23B142ED8E92}"/>
    <cellStyle name="AggGreen12 4 4 2 27 2" xfId="35839" xr:uid="{F6954B5D-FF54-4DE0-B93A-46CC2080D5F4}"/>
    <cellStyle name="AggGreen12 4 4 2 28" xfId="15769" xr:uid="{1E76CBBD-24A4-43CE-9366-6E042DF053BF}"/>
    <cellStyle name="AggGreen12 4 4 2 28 2" xfId="36205" xr:uid="{B85DAC0A-980B-4141-92B3-D0D75DBE4433}"/>
    <cellStyle name="AggGreen12 4 4 2 29" xfId="16168" xr:uid="{4C8A0F35-1F9D-428F-B8BC-197CC93E8CCE}"/>
    <cellStyle name="AggGreen12 4 4 2 29 2" xfId="36576" xr:uid="{B5B432DC-BEB9-4342-B441-591EF5236649}"/>
    <cellStyle name="AggGreen12 4 4 2 3" xfId="2102" xr:uid="{00000000-0005-0000-0000-00001C060000}"/>
    <cellStyle name="AggGreen12 4 4 2 3 2" xfId="24484" xr:uid="{8261B5F7-867E-4C47-9829-C05E12C620F1}"/>
    <cellStyle name="AggGreen12 4 4 2 30" xfId="16641" xr:uid="{AA52F9F4-42DE-4165-BD7D-53668EB433D9}"/>
    <cellStyle name="AggGreen12 4 4 2 30 2" xfId="37047" xr:uid="{E17D22F4-C7E6-45B4-A927-A3098009B39A}"/>
    <cellStyle name="AggGreen12 4 4 2 31" xfId="17385" xr:uid="{FC716374-8292-4CD1-965B-B7073664864F}"/>
    <cellStyle name="AggGreen12 4 4 2 31 2" xfId="37789" xr:uid="{2CA1717D-FEF9-464B-A58F-F685106AD477}"/>
    <cellStyle name="AggGreen12 4 4 2 32" xfId="17741" xr:uid="{E8105B0A-CFE3-41A3-983F-A927CF603A48}"/>
    <cellStyle name="AggGreen12 4 4 2 32 2" xfId="38145" xr:uid="{0DDA05CC-13B8-4676-B2CD-1054B5C2D049}"/>
    <cellStyle name="AggGreen12 4 4 2 33" xfId="18134" xr:uid="{DB1905D0-7390-465E-B2ED-10E4C3273174}"/>
    <cellStyle name="AggGreen12 4 4 2 33 2" xfId="38538" xr:uid="{54916F7D-9B73-4BA5-BD93-9A85DC755254}"/>
    <cellStyle name="AggGreen12 4 4 2 34" xfId="18513" xr:uid="{750155A8-1995-4C8C-BC99-EA154DF958E4}"/>
    <cellStyle name="AggGreen12 4 4 2 34 2" xfId="38917" xr:uid="{377A334D-7A43-4721-8584-A5475B1FD5E1}"/>
    <cellStyle name="AggGreen12 4 4 2 35" xfId="19357" xr:uid="{81397F5B-743E-45EA-B58B-9EFCC13A1C0B}"/>
    <cellStyle name="AggGreen12 4 4 2 35 2" xfId="39759" xr:uid="{E912EA11-BF6B-465C-8309-4F91B7BD7BF5}"/>
    <cellStyle name="AggGreen12 4 4 2 36" xfId="19777" xr:uid="{4F2DD294-B086-4BD3-890D-A08781B4BF66}"/>
    <cellStyle name="AggGreen12 4 4 2 36 2" xfId="40179" xr:uid="{A4CF8AF8-5F4F-477B-AC7E-7B781C93B909}"/>
    <cellStyle name="AggGreen12 4 4 2 37" xfId="20195" xr:uid="{1B7D1E10-7B44-40FD-96EA-BC3B102D80D4}"/>
    <cellStyle name="AggGreen12 4 4 2 37 2" xfId="40597" xr:uid="{6529C63F-BC9E-4EC5-9604-F7FD32D332AE}"/>
    <cellStyle name="AggGreen12 4 4 2 38" xfId="20617" xr:uid="{1419F28B-08FF-449A-8DAB-0FA9A50414D4}"/>
    <cellStyle name="AggGreen12 4 4 2 38 2" xfId="41019" xr:uid="{41BACEAC-C46B-4AB4-8311-FF8E61070DB4}"/>
    <cellStyle name="AggGreen12 4 4 2 39" xfId="20940" xr:uid="{7EA647FE-64C2-4F75-B013-ED33FA13F4F3}"/>
    <cellStyle name="AggGreen12 4 4 2 39 2" xfId="41342" xr:uid="{E802365C-C285-4A78-96CF-6D34BC193E59}"/>
    <cellStyle name="AggGreen12 4 4 2 4" xfId="2348" xr:uid="{00000000-0005-0000-0000-00001D060000}"/>
    <cellStyle name="AggGreen12 4 4 2 4 2" xfId="24723" xr:uid="{DD688B29-B251-4EB8-BABA-684F87B66383}"/>
    <cellStyle name="AggGreen12 4 4 2 40" xfId="21811" xr:uid="{0B50FAE0-E26F-4C98-9A9B-97A1A6B7FED5}"/>
    <cellStyle name="AggGreen12 4 4 2 40 2" xfId="42211" xr:uid="{362BCC4F-7DEF-4AE5-9C67-33B99F099EB1}"/>
    <cellStyle name="AggGreen12 4 4 2 41" xfId="22322" xr:uid="{89348BAA-BC2D-43B9-B347-39AAE140C15A}"/>
    <cellStyle name="AggGreen12 4 4 2 41 2" xfId="42722" xr:uid="{A718B2C1-02A1-4B9B-B617-2EBE39F9D258}"/>
    <cellStyle name="AggGreen12 4 4 2 42" xfId="22744" xr:uid="{A6CC4B9E-2E85-4696-B143-75328808F95E}"/>
    <cellStyle name="AggGreen12 4 4 2 42 2" xfId="43144" xr:uid="{DED437DC-5579-4FEF-852E-2BC7CA9F6F7F}"/>
    <cellStyle name="AggGreen12 4 4 2 43" xfId="23091" xr:uid="{C7BB344B-6552-4BB6-93EA-1984B350D1F3}"/>
    <cellStyle name="AggGreen12 4 4 2 43 2" xfId="43491" xr:uid="{C8D7DC8A-8CEA-4C73-8E61-1F1646B8B10A}"/>
    <cellStyle name="AggGreen12 4 4 2 44" xfId="23310" xr:uid="{D6A43D5A-C939-4CE8-9A92-5C903200EE92}"/>
    <cellStyle name="AggGreen12 4 4 2 44 2" xfId="43710" xr:uid="{C6CE2F34-839D-469B-B287-BE5F4A30E6F4}"/>
    <cellStyle name="AggGreen12 4 4 2 5" xfId="3225" xr:uid="{00000000-0005-0000-0000-00001E060000}"/>
    <cellStyle name="AggGreen12 4 4 2 5 2" xfId="25591" xr:uid="{A18CBEF2-35A5-4A0A-85AE-4E75BF45264A}"/>
    <cellStyle name="AggGreen12 4 4 2 6" xfId="3692" xr:uid="{00000000-0005-0000-0000-00001F060000}"/>
    <cellStyle name="AggGreen12 4 4 2 6 2" xfId="26055" xr:uid="{B59AD48C-F975-41EE-A01C-DDDF871660F0}"/>
    <cellStyle name="AggGreen12 4 4 2 7" xfId="4119" xr:uid="{00000000-0005-0000-0000-000020060000}"/>
    <cellStyle name="AggGreen12 4 4 2 7 2" xfId="26482" xr:uid="{6C28053D-DFF5-427A-B9C9-864494CBF89F}"/>
    <cellStyle name="AggGreen12 4 4 2 8" xfId="4490" xr:uid="{00000000-0005-0000-0000-000021060000}"/>
    <cellStyle name="AggGreen12 4 4 2 8 2" xfId="26843" xr:uid="{EC725EEF-0520-4C06-8A99-5A80C1E2875F}"/>
    <cellStyle name="AggGreen12 4 4 2 9" xfId="4939" xr:uid="{00000000-0005-0000-0000-000022060000}"/>
    <cellStyle name="AggGreen12 4 4 2 9 2" xfId="27292" xr:uid="{F1A2538A-68C7-4AF2-B789-F7F78FB5E1B1}"/>
    <cellStyle name="AggGreen12 4 4 20" xfId="8747" xr:uid="{F759CD11-42CE-4B7A-BC4D-43162CCC9E3D}"/>
    <cellStyle name="AggGreen12 4 4 20 2" xfId="30985" xr:uid="{CC8CB5D4-ACEE-4DDC-A0CC-4CE04BF9E46B}"/>
    <cellStyle name="AggGreen12 4 4 21" xfId="10173" xr:uid="{3C693663-67D9-4470-872A-9FA0F705F89B}"/>
    <cellStyle name="AggGreen12 4 4 21 2" xfId="32078" xr:uid="{59D91D2F-DEF4-439C-A12B-E697333D967E}"/>
    <cellStyle name="AggGreen12 4 4 22" xfId="12449" xr:uid="{797D983E-CA25-4D4D-8C0F-4AC7D6FAD27A}"/>
    <cellStyle name="AggGreen12 4 4 22 2" xfId="33014" xr:uid="{3387FFC7-2F56-4685-941B-1BEBDFF88E5D}"/>
    <cellStyle name="AggGreen12 4 4 23" xfId="11923" xr:uid="{DAA021C9-DFA9-4FB0-8FCC-AF987ECBB2CD}"/>
    <cellStyle name="AggGreen12 4 4 23 2" xfId="32488" xr:uid="{BCB5129E-8C17-4D06-8DEC-2384D94BB9C3}"/>
    <cellStyle name="AggGreen12 4 4 24" xfId="13395" xr:uid="{5ABC7B7E-93C4-4FE6-A9D1-92B806BB93AF}"/>
    <cellStyle name="AggGreen12 4 4 24 2" xfId="33959" xr:uid="{6292440C-B678-4B44-8528-077FA925C9DB}"/>
    <cellStyle name="AggGreen12 4 4 25" xfId="14098" xr:uid="{0A428E5B-5B78-4BFC-B4FB-CE0D8292715D}"/>
    <cellStyle name="AggGreen12 4 4 25 2" xfId="34662" xr:uid="{2D4C3BBA-792F-4750-A4F6-C236CEA6C51C}"/>
    <cellStyle name="AggGreen12 4 4 26" xfId="14011" xr:uid="{D05CDAC3-E213-47C6-8DB1-58216A0213BC}"/>
    <cellStyle name="AggGreen12 4 4 26 2" xfId="34575" xr:uid="{946CA1FB-A285-4B9A-BD52-63C7A1EBB730}"/>
    <cellStyle name="AggGreen12 4 4 27" xfId="14823" xr:uid="{B73F01FF-83E0-4FEE-AA0B-3E519E694F62}"/>
    <cellStyle name="AggGreen12 4 4 27 2" xfId="35377" xr:uid="{223D3DED-C9B0-4CA6-A2B5-0CCD8A7C18FB}"/>
    <cellStyle name="AggGreen12 4 4 28" xfId="15273" xr:uid="{EA196F3C-4FF4-4BFE-8F0F-3B3C89E9E6FD}"/>
    <cellStyle name="AggGreen12 4 4 28 2" xfId="35810" xr:uid="{F4F13AC7-247B-4E73-AF47-5EA95599DB79}"/>
    <cellStyle name="AggGreen12 4 4 29" xfId="15744" xr:uid="{16C9BBA6-EFCD-4C9D-BD26-80F70DA4F5F9}"/>
    <cellStyle name="AggGreen12 4 4 29 2" xfId="36181" xr:uid="{AC46FF13-B3DF-430B-9D29-EB579F26227B}"/>
    <cellStyle name="AggGreen12 4 4 3" xfId="1344" xr:uid="{00000000-0005-0000-0000-000023060000}"/>
    <cellStyle name="AggGreen12 4 4 3 2" xfId="23781" xr:uid="{499271F7-B0E6-4CD7-9612-82D0D36C93B9}"/>
    <cellStyle name="AggGreen12 4 4 30" xfId="15960" xr:uid="{FD1B6604-904C-4AFA-B5B1-E2730C925F52}"/>
    <cellStyle name="AggGreen12 4 4 30 2" xfId="36368" xr:uid="{B9ABCB01-962E-423B-BD62-132C2A272147}"/>
    <cellStyle name="AggGreen12 4 4 31" xfId="16435" xr:uid="{3FF1629C-D65D-4CF7-8545-A9B572A9596D}"/>
    <cellStyle name="AggGreen12 4 4 31 2" xfId="36841" xr:uid="{FAA4866C-EF09-484D-A2E5-7F8EFD112E58}"/>
    <cellStyle name="AggGreen12 4 4 32" xfId="17176" xr:uid="{8F774027-A8B4-4CF1-9BF5-6BA1CD4E9B1D}"/>
    <cellStyle name="AggGreen12 4 4 32 2" xfId="37580" xr:uid="{ACCE52EE-5D5A-4C08-BED5-3E4135018068}"/>
    <cellStyle name="AggGreen12 4 4 33" xfId="17436" xr:uid="{CBDD3F21-935F-47DF-9BE4-0C67F8E2F05F}"/>
    <cellStyle name="AggGreen12 4 4 33 2" xfId="37840" xr:uid="{E5408F6A-7030-4F3F-B749-68C3C65F4D94}"/>
    <cellStyle name="AggGreen12 4 4 34" xfId="17927" xr:uid="{0A5E90D3-8ABF-4F06-9233-5221C74F719F}"/>
    <cellStyle name="AggGreen12 4 4 34 2" xfId="38331" xr:uid="{7DE84783-94FF-4496-AA69-5014F30E80ED}"/>
    <cellStyle name="AggGreen12 4 4 35" xfId="18299" xr:uid="{8A48C121-1735-4BC1-BD7D-6CD4DCDD8F18}"/>
    <cellStyle name="AggGreen12 4 4 35 2" xfId="38703" xr:uid="{BCA941E7-3132-4354-9588-A4D5C89904FB}"/>
    <cellStyle name="AggGreen12 4 4 36" xfId="19142" xr:uid="{C57CD20B-7E78-4844-AFF2-DAA3D1A1AF90}"/>
    <cellStyle name="AggGreen12 4 4 36 2" xfId="39544" xr:uid="{D1457BE8-2805-40F8-B29A-87B762F75A2A}"/>
    <cellStyle name="AggGreen12 4 4 37" xfId="18863" xr:uid="{1DE8002D-82DA-4D78-9DD9-AC20CF67B35C}"/>
    <cellStyle name="AggGreen12 4 4 37 2" xfId="39265" xr:uid="{13CBA618-F853-4889-BAE1-F9F08C1D89FC}"/>
    <cellStyle name="AggGreen12 4 4 38" xfId="19980" xr:uid="{98B116FF-517B-4D64-9A13-A727D5235F51}"/>
    <cellStyle name="AggGreen12 4 4 38 2" xfId="40382" xr:uid="{7C47A71A-330D-44A0-B9E6-C7F145290C34}"/>
    <cellStyle name="AggGreen12 4 4 39" xfId="20404" xr:uid="{08E76AB8-3AF0-4427-87AF-701E39CDA6D4}"/>
    <cellStyle name="AggGreen12 4 4 39 2" xfId="40806" xr:uid="{68DEEF9D-A41C-44AA-8C7E-4BC3339A5B8C}"/>
    <cellStyle name="AggGreen12 4 4 4" xfId="1889" xr:uid="{00000000-0005-0000-0000-000024060000}"/>
    <cellStyle name="AggGreen12 4 4 4 2" xfId="24272" xr:uid="{5C9C66EC-C00D-4D5E-A25B-85769F0B4EBD}"/>
    <cellStyle name="AggGreen12 4 4 40" xfId="18642" xr:uid="{0BDD61C5-3CBC-401E-B3BB-BE5BBFAB2D71}"/>
    <cellStyle name="AggGreen12 4 4 40 2" xfId="39046" xr:uid="{C2C96C78-144F-42EC-9479-F7164E223392}"/>
    <cellStyle name="AggGreen12 4 4 41" xfId="21599" xr:uid="{2F0C478C-E276-4E83-B63F-17A31A356EAE}"/>
    <cellStyle name="AggGreen12 4 4 41 2" xfId="41999" xr:uid="{2B8AFF75-DE6F-48E6-9BC5-27ED9C2AF092}"/>
    <cellStyle name="AggGreen12 4 4 42" xfId="21875" xr:uid="{70B8AC0F-643E-4939-8ED5-C74762455638}"/>
    <cellStyle name="AggGreen12 4 4 42 2" xfId="42275" xr:uid="{8170B233-461E-4803-80B0-695746E6A191}"/>
    <cellStyle name="AggGreen12 4 4 43" xfId="22646" xr:uid="{A558B386-5B97-4D09-9845-8E5BD30BFB3E}"/>
    <cellStyle name="AggGreen12 4 4 43 2" xfId="43046" xr:uid="{5BA87941-1C97-4F1A-99E0-866362AD70CF}"/>
    <cellStyle name="AggGreen12 4 4 44" xfId="23057" xr:uid="{F8D2615E-A40B-4D43-8BDF-405B6144D60D}"/>
    <cellStyle name="AggGreen12 4 4 44 2" xfId="43457" xr:uid="{A35C7A9E-EFF8-4193-90BF-0034AE7D36DC}"/>
    <cellStyle name="AggGreen12 4 4 45" xfId="23284" xr:uid="{476233AB-3DC5-44E3-8629-C0002DBA6C3C}"/>
    <cellStyle name="AggGreen12 4 4 45 2" xfId="43684" xr:uid="{DF3EC38C-A635-49A7-9BB1-65C121EFBC86}"/>
    <cellStyle name="AggGreen12 4 4 5" xfId="2323" xr:uid="{00000000-0005-0000-0000-000025060000}"/>
    <cellStyle name="AggGreen12 4 4 5 2" xfId="24698" xr:uid="{CB03379A-EC52-4808-9E4C-392C02AB5724}"/>
    <cellStyle name="AggGreen12 4 4 6" xfId="3010" xr:uid="{00000000-0005-0000-0000-000026060000}"/>
    <cellStyle name="AggGreen12 4 4 6 2" xfId="25376" xr:uid="{88B1E909-A6B8-4591-AD5F-2C7FFE90861C}"/>
    <cellStyle name="AggGreen12 4 4 7" xfId="3655" xr:uid="{00000000-0005-0000-0000-000027060000}"/>
    <cellStyle name="AggGreen12 4 4 7 2" xfId="26018" xr:uid="{86BC7BB7-3CDA-42B8-8F37-D935F27984C8}"/>
    <cellStyle name="AggGreen12 4 4 8" xfId="3908" xr:uid="{00000000-0005-0000-0000-000028060000}"/>
    <cellStyle name="AggGreen12 4 4 8 2" xfId="26271" xr:uid="{082D97F1-550C-433B-8E35-4340132922C2}"/>
    <cellStyle name="AggGreen12 4 4 9" xfId="4456" xr:uid="{00000000-0005-0000-0000-000029060000}"/>
    <cellStyle name="AggGreen12 4 4 9 2" xfId="26809" xr:uid="{C4BB41F5-BE43-45FF-9AD6-33CE616D1346}"/>
    <cellStyle name="AggGreen12 4 40" xfId="19747" xr:uid="{41948340-F541-42A0-BF3E-09473D095955}"/>
    <cellStyle name="AggGreen12 4 40 2" xfId="40149" xr:uid="{CA0A18B0-FAC7-4C71-928A-6DD64B3739CC}"/>
    <cellStyle name="AggGreen12 4 41" xfId="18654" xr:uid="{4104F908-3B14-4777-8584-4D4B089859B6}"/>
    <cellStyle name="AggGreen12 4 41 2" xfId="39058" xr:uid="{F2CD5EE3-84B1-43BD-8B35-FC7857A4EA16}"/>
    <cellStyle name="AggGreen12 4 42" xfId="20210" xr:uid="{8171AC5A-5FD8-4B7C-849C-020C8AD92397}"/>
    <cellStyle name="AggGreen12 4 42 2" xfId="40612" xr:uid="{37DBCD3D-0DF4-4C87-847A-E1A01073E1FE}"/>
    <cellStyle name="AggGreen12 4 43" xfId="21212" xr:uid="{A6D6CEE0-B5D8-4B73-AFBD-8A2A076C827C}"/>
    <cellStyle name="AggGreen12 4 43 2" xfId="41612" xr:uid="{F74953C9-063F-4EA6-930C-E56AB9DB8C34}"/>
    <cellStyle name="AggGreen12 4 44" xfId="20985" xr:uid="{DB54186B-942B-46A3-B4CC-CC4CB4276C8A}"/>
    <cellStyle name="AggGreen12 4 44 2" xfId="41387" xr:uid="{6A8A7E58-D151-4E80-9939-E62A64369466}"/>
    <cellStyle name="AggGreen12 4 45" xfId="22343" xr:uid="{AAC373F7-0BFC-409B-B6AD-2AB8D508CA6C}"/>
    <cellStyle name="AggGreen12 4 45 2" xfId="42743" xr:uid="{E26C8B88-BCCD-4B56-BC59-0480F54FA2CF}"/>
    <cellStyle name="AggGreen12 4 46" xfId="22386" xr:uid="{204DC3DB-60D8-4DBF-8121-42D1F9B7A9DD}"/>
    <cellStyle name="AggGreen12 4 46 2" xfId="42786" xr:uid="{EF6C03F8-277B-4CFB-B6C8-D585C573842E}"/>
    <cellStyle name="AggGreen12 4 47" xfId="22886" xr:uid="{D2A745C4-90B6-4E18-9468-53143AC1F573}"/>
    <cellStyle name="AggGreen12 4 47 2" xfId="43286" xr:uid="{5F264C68-A962-4292-8AE1-13CEEDE12F81}"/>
    <cellStyle name="AggGreen12 4 5" xfId="1094" xr:uid="{00000000-0005-0000-0000-00002A060000}"/>
    <cellStyle name="AggGreen12 4 5 2" xfId="23531" xr:uid="{13DCDD84-BBB0-40CD-9414-E925B1874954}"/>
    <cellStyle name="AggGreen12 4 6" xfId="1589" xr:uid="{00000000-0005-0000-0000-00002B060000}"/>
    <cellStyle name="AggGreen12 4 6 2" xfId="23974" xr:uid="{7BACCB5C-F3AF-4764-AF56-92C00EEE70A2}"/>
    <cellStyle name="AggGreen12 4 7" xfId="1508" xr:uid="{00000000-0005-0000-0000-00002C060000}"/>
    <cellStyle name="AggGreen12 4 7 2" xfId="23896" xr:uid="{01056C1A-C2E0-4B88-944A-65A087AA2B12}"/>
    <cellStyle name="AggGreen12 4 8" xfId="2622" xr:uid="{00000000-0005-0000-0000-00002D060000}"/>
    <cellStyle name="AggGreen12 4 8 2" xfId="24989" xr:uid="{16781597-0757-4C19-BCF8-FB17DC1B0ECB}"/>
    <cellStyle name="AggGreen12 4 9" xfId="2713" xr:uid="{00000000-0005-0000-0000-00002E060000}"/>
    <cellStyle name="AggGreen12 4 9 2" xfId="25079" xr:uid="{47AF73F2-FFD4-416C-A4AE-84EF147C3363}"/>
    <cellStyle name="AggGreen12 5" xfId="106" xr:uid="{00000000-0005-0000-0000-00002F060000}"/>
    <cellStyle name="AggGreen12 5 10" xfId="8706" xr:uid="{B6A8B94D-7FD9-46C2-9DEE-B1DFE6B247F1}"/>
    <cellStyle name="AggGreen12 5 10 2" xfId="30960" xr:uid="{A107DD50-E154-4833-B458-62C51EFA41CE}"/>
    <cellStyle name="AggGreen12 5 11" xfId="11864" xr:uid="{650A98A9-03D1-45C1-974C-F387B8835BAF}"/>
    <cellStyle name="AggGreen12 5 11 2" xfId="32431" xr:uid="{96CBD6DF-B797-43C7-BDAC-D263D745D334}"/>
    <cellStyle name="AggGreen12 5 12" xfId="13270" xr:uid="{4A0DA61C-DAD6-48FD-BFD9-3ACED506DFC9}"/>
    <cellStyle name="AggGreen12 5 12 2" xfId="33834" xr:uid="{BC86EA44-247B-4382-9ED2-7E628DA10FED}"/>
    <cellStyle name="AggGreen12 5 13" xfId="14575" xr:uid="{2495C7F2-2006-414B-A56C-41E07B8BFD50}"/>
    <cellStyle name="AggGreen12 5 13 2" xfId="35135" xr:uid="{2971AB81-E0CF-4247-ACE4-23B63462DCE0}"/>
    <cellStyle name="AggGreen12 5 14" xfId="14880" xr:uid="{5E618C9F-52C6-4A4D-A42C-80B2E8CF38F2}"/>
    <cellStyle name="AggGreen12 5 14 2" xfId="35433" xr:uid="{20CFB108-009A-4C3A-8B4D-71EF7974FD47}"/>
    <cellStyle name="AggGreen12 5 15" xfId="15144" xr:uid="{5C225273-C0BE-42C5-BA56-A331E839AF72}"/>
    <cellStyle name="AggGreen12 5 15 2" xfId="35687" xr:uid="{606CA759-4A1B-45F7-A938-1926E8E5FB64}"/>
    <cellStyle name="AggGreen12 5 16" xfId="16207" xr:uid="{8B171E15-D2AF-4DFE-A83F-FD667E0C9B54}"/>
    <cellStyle name="AggGreen12 5 16 2" xfId="36615" xr:uid="{24480C69-5D32-4247-85D8-7D46F54A1FB6}"/>
    <cellStyle name="AggGreen12 5 17" xfId="16724" xr:uid="{EC816BD3-8188-41E7-B62B-FBE0B742DE35}"/>
    <cellStyle name="AggGreen12 5 17 2" xfId="37130" xr:uid="{3100EDBE-3A72-4A1E-B4BC-782F47E360FD}"/>
    <cellStyle name="AggGreen12 5 18" xfId="17697" xr:uid="{AC796D22-4721-4E2A-B3A3-39BE1300A052}"/>
    <cellStyle name="AggGreen12 5 18 2" xfId="38101" xr:uid="{6755D21F-DE1A-454E-BA9E-B09079365116}"/>
    <cellStyle name="AggGreen12 5 19" xfId="16990" xr:uid="{B68C05B9-D372-42C2-9FD2-2D85B3A477D7}"/>
    <cellStyle name="AggGreen12 5 19 2" xfId="37394" xr:uid="{445778F9-9D29-4515-BB74-DDEBDE6192D9}"/>
    <cellStyle name="AggGreen12 5 2" xfId="1483" xr:uid="{00000000-0005-0000-0000-000030060000}"/>
    <cellStyle name="AggGreen12 5 2 2" xfId="23871" xr:uid="{976027AE-3329-4B06-98C9-73F4FCFA3E89}"/>
    <cellStyle name="AggGreen12 5 20" xfId="18606" xr:uid="{974D2221-C67A-4A1B-B922-82D4FC1CEA21}"/>
    <cellStyle name="AggGreen12 5 20 2" xfId="39010" xr:uid="{7E65FCEB-CA9E-4E0F-97F6-87E382894385}"/>
    <cellStyle name="AggGreen12 5 21" xfId="18564" xr:uid="{89DF542E-B032-451F-8992-B74271AE5FA9}"/>
    <cellStyle name="AggGreen12 5 21 2" xfId="38968" xr:uid="{CD77E367-105F-41DA-BE31-53EC919C8CE1}"/>
    <cellStyle name="AggGreen12 5 22" xfId="19809" xr:uid="{5DCF9E4C-4160-4C4A-A61E-6F2C2DBB600B}"/>
    <cellStyle name="AggGreen12 5 22 2" xfId="40211" xr:uid="{953477BA-CEF7-49A2-A077-77D57D107C5A}"/>
    <cellStyle name="AggGreen12 5 23" xfId="21040" xr:uid="{DFD9B4C9-C764-46BF-8A20-841F8938EF15}"/>
    <cellStyle name="AggGreen12 5 23 2" xfId="41442" xr:uid="{0A3A16A2-E19D-43C0-B134-410789F5BD66}"/>
    <cellStyle name="AggGreen12 5 24" xfId="22252" xr:uid="{73BB162B-CA8F-44F2-A84E-75ED518F6880}"/>
    <cellStyle name="AggGreen12 5 24 2" xfId="42652" xr:uid="{4F77F40A-6C87-4A9E-B68B-285086B4624A}"/>
    <cellStyle name="AggGreen12 5 25" xfId="21107" xr:uid="{98129BD6-D3F9-40C5-9CB3-C4D5553FC626}"/>
    <cellStyle name="AggGreen12 5 25 2" xfId="41507" xr:uid="{1AF89EE1-2EC3-4DC1-8EE1-FE89705362DD}"/>
    <cellStyle name="AggGreen12 5 26" xfId="23356" xr:uid="{1D24E3CB-334A-4B09-A4D2-0B6D5E46FB8B}"/>
    <cellStyle name="AggGreen12 5 3" xfId="2447" xr:uid="{00000000-0005-0000-0000-000031060000}"/>
    <cellStyle name="AggGreen12 5 3 2" xfId="24814" xr:uid="{674440E6-0341-4D29-8CB6-EEBEB90EF897}"/>
    <cellStyle name="AggGreen12 5 4" xfId="4165" xr:uid="{00000000-0005-0000-0000-000032060000}"/>
    <cellStyle name="AggGreen12 5 4 2" xfId="26526" xr:uid="{95895D32-8602-4ADE-BD73-2ECE11367FC9}"/>
    <cellStyle name="AggGreen12 5 5" xfId="5686" xr:uid="{00000000-0005-0000-0000-000033060000}"/>
    <cellStyle name="AggGreen12 5 6" xfId="7037" xr:uid="{00000000-0005-0000-0000-000034060000}"/>
    <cellStyle name="AggGreen12 5 6 2" xfId="29334" xr:uid="{2FD3E821-30C5-4C94-B3DD-1C7FCEF14A0A}"/>
    <cellStyle name="AggGreen12 5 7" xfId="7220" xr:uid="{00000000-0005-0000-0000-000035060000}"/>
    <cellStyle name="AggGreen12 5 7 2" xfId="29517" xr:uid="{C456852F-A109-467B-B264-FB9D9A9F21E0}"/>
    <cellStyle name="AggGreen12 5 8" xfId="7679" xr:uid="{FBBD4EA5-0133-44D2-A052-FFD2A1F8CB4A}"/>
    <cellStyle name="AggGreen12 5 8 2" xfId="29967" xr:uid="{33E56BE0-5A20-482E-81B6-909C1691DB89}"/>
    <cellStyle name="AggGreen12 5 9" xfId="8176" xr:uid="{36E01ED5-F46E-41DE-BD20-0CD4CF2DC30F}"/>
    <cellStyle name="AggGreen12 5 9 2" xfId="30462" xr:uid="{65F3F218-1F3B-4C72-B389-2BA858B7AC3C}"/>
    <cellStyle name="AggGreen12 6" xfId="5622" xr:uid="{00000000-0005-0000-0000-000036060000}"/>
    <cellStyle name="AggOrange" xfId="42" xr:uid="{00000000-0005-0000-0000-000037060000}"/>
    <cellStyle name="AggOrange 2" xfId="148" xr:uid="{00000000-0005-0000-0000-000038060000}"/>
    <cellStyle name="AggOrange 2 2" xfId="439" xr:uid="{00000000-0005-0000-0000-000039060000}"/>
    <cellStyle name="AggOrange 2 2 2" xfId="559" xr:uid="{00000000-0005-0000-0000-00003A060000}"/>
    <cellStyle name="AggOrange 2 2 2 10" xfId="4658" xr:uid="{00000000-0005-0000-0000-00003B060000}"/>
    <cellStyle name="AggOrange 2 2 2 10 2" xfId="27011" xr:uid="{25CA4FFE-2A59-4965-9D50-2062E65A9BDA}"/>
    <cellStyle name="AggOrange 2 2 2 11" xfId="5010" xr:uid="{00000000-0005-0000-0000-00003C060000}"/>
    <cellStyle name="AggOrange 2 2 2 11 2" xfId="27363" xr:uid="{30F5BCC5-45A8-413E-9C79-385BA1E5E13B}"/>
    <cellStyle name="AggOrange 2 2 2 12" xfId="5460" xr:uid="{00000000-0005-0000-0000-00003D060000}"/>
    <cellStyle name="AggOrange 2 2 2 12 2" xfId="27813" xr:uid="{FFF28FE0-4F07-4025-A5AB-8A2448339152}"/>
    <cellStyle name="AggOrange 2 2 2 13" xfId="6089" xr:uid="{00000000-0005-0000-0000-00003E060000}"/>
    <cellStyle name="AggOrange 2 2 2 13 2" xfId="28386" xr:uid="{53C505B6-5CAF-475E-8A87-42186D3F9236}"/>
    <cellStyle name="AggOrange 2 2 2 14" xfId="6151" xr:uid="{00000000-0005-0000-0000-00003F060000}"/>
    <cellStyle name="AggOrange 2 2 2 14 2" xfId="28448" xr:uid="{49CDA91E-7B30-45EC-989E-E2865C36AF61}"/>
    <cellStyle name="AggOrange 2 2 2 15" xfId="7029" xr:uid="{00000000-0005-0000-0000-000040060000}"/>
    <cellStyle name="AggOrange 2 2 2 15 2" xfId="29326" xr:uid="{F6E280FB-2739-4810-BA4F-46D5FCE68B46}"/>
    <cellStyle name="AggOrange 2 2 2 16" xfId="7288" xr:uid="{00000000-0005-0000-0000-000041060000}"/>
    <cellStyle name="AggOrange 2 2 2 16 2" xfId="29583" xr:uid="{1FA2D93D-6C47-4B3B-9575-A249FF58E92D}"/>
    <cellStyle name="AggOrange 2 2 2 17" xfId="7774" xr:uid="{38AD36E2-477D-4D7F-9971-0325D2230B82}"/>
    <cellStyle name="AggOrange 2 2 2 17 2" xfId="30060" xr:uid="{25A99155-CE36-4AE2-9262-12D363B71C1F}"/>
    <cellStyle name="AggOrange 2 2 2 18" xfId="8259" xr:uid="{289DF55B-65E9-4C73-9527-D1BE9EB9EFEB}"/>
    <cellStyle name="AggOrange 2 2 2 18 2" xfId="30528" xr:uid="{B4199A30-C934-4AF0-A57E-86CE86B94942}"/>
    <cellStyle name="AggOrange 2 2 2 19" xfId="9144" xr:uid="{E0944FF7-DD26-4594-BD7E-DB4B12F00992}"/>
    <cellStyle name="AggOrange 2 2 2 19 2" xfId="31285" xr:uid="{6CB0F107-46A2-4E4E-A3D0-9337A571A751}"/>
    <cellStyle name="AggOrange 2 2 2 2" xfId="774" xr:uid="{00000000-0005-0000-0000-000042060000}"/>
    <cellStyle name="AggOrange 2 2 2 2 10" xfId="5221" xr:uid="{00000000-0005-0000-0000-000043060000}"/>
    <cellStyle name="AggOrange 2 2 2 2 10 2" xfId="27574" xr:uid="{C056AF71-E6AB-4061-B4BC-826846332612}"/>
    <cellStyle name="AggOrange 2 2 2 2 11" xfId="4314" xr:uid="{00000000-0005-0000-0000-000044060000}"/>
    <cellStyle name="AggOrange 2 2 2 2 11 2" xfId="26670" xr:uid="{28CF0209-EF65-45C4-A746-59D6F45E9935}"/>
    <cellStyle name="AggOrange 2 2 2 2 12" xfId="6381" xr:uid="{00000000-0005-0000-0000-000045060000}"/>
    <cellStyle name="AggOrange 2 2 2 2 12 2" xfId="28678" xr:uid="{2E201B6D-3107-4A78-80FC-7F7149570A81}"/>
    <cellStyle name="AggOrange 2 2 2 2 13" xfId="6762" xr:uid="{00000000-0005-0000-0000-000046060000}"/>
    <cellStyle name="AggOrange 2 2 2 2 13 2" xfId="29059" xr:uid="{B1BB9FCA-F465-4943-8C81-5CB23F0B18BF}"/>
    <cellStyle name="AggOrange 2 2 2 2 14" xfId="6608" xr:uid="{00000000-0005-0000-0000-000047060000}"/>
    <cellStyle name="AggOrange 2 2 2 2 14 2" xfId="28905" xr:uid="{C5A595A6-A058-430F-BDFB-323A40222E82}"/>
    <cellStyle name="AggOrange 2 2 2 2 15" xfId="7494" xr:uid="{00000000-0005-0000-0000-000048060000}"/>
    <cellStyle name="AggOrange 2 2 2 2 15 2" xfId="29789" xr:uid="{F3F3A4DF-93AE-4487-A8B1-417ABE8788B2}"/>
    <cellStyle name="AggOrange 2 2 2 2 16" xfId="7980" xr:uid="{F374EB0B-037C-4F17-8488-F1AA3F43DC15}"/>
    <cellStyle name="AggOrange 2 2 2 2 16 2" xfId="30266" xr:uid="{B0E3CEFE-04E5-4C90-ADA1-5A093638B00A}"/>
    <cellStyle name="AggOrange 2 2 2 2 17" xfId="8469" xr:uid="{CF39D421-C963-494A-BEF4-629C6F71DF7D}"/>
    <cellStyle name="AggOrange 2 2 2 2 17 2" xfId="30738" xr:uid="{EC27A269-40A3-4054-8948-BFFD9DF94589}"/>
    <cellStyle name="AggOrange 2 2 2 2 18" xfId="9359" xr:uid="{D93DEEAF-2D8C-4F5D-8655-B5AE859BF92B}"/>
    <cellStyle name="AggOrange 2 2 2 2 18 2" xfId="31498" xr:uid="{F2D59CDE-54B8-4E09-A9E6-95678DE5B7C2}"/>
    <cellStyle name="AggOrange 2 2 2 2 19" xfId="8880" xr:uid="{163673CB-3C75-42AE-8645-A9DFB79C3424}"/>
    <cellStyle name="AggOrange 2 2 2 2 19 2" xfId="31065" xr:uid="{BFBB65D1-A38B-4D7C-94D2-F536661E36E5}"/>
    <cellStyle name="AggOrange 2 2 2 2 2" xfId="942" xr:uid="{00000000-0005-0000-0000-000049060000}"/>
    <cellStyle name="AggOrange 2 2 2 2 2 2" xfId="23379" xr:uid="{9305552C-3454-48F6-95AE-F0F360FBC2CC}"/>
    <cellStyle name="AggOrange 2 2 2 2 20" xfId="9727" xr:uid="{6B306971-3F3D-4416-8EDE-41072D98DC8D}"/>
    <cellStyle name="AggOrange 2 2 2 2 20 2" xfId="31799" xr:uid="{5C694D71-F62D-42BD-93EC-99EFF1E7BD28}"/>
    <cellStyle name="AggOrange 2 2 2 2 21" xfId="12527" xr:uid="{C735A05E-67BB-497E-AD94-C7F1426270EF}"/>
    <cellStyle name="AggOrange 2 2 2 2 21 2" xfId="33092" xr:uid="{7488E36F-5EE6-479E-9FA1-15ACC9F2794A}"/>
    <cellStyle name="AggOrange 2 2 2 2 22" xfId="12206" xr:uid="{CD1D373A-E6F0-434A-9376-EAB06B0F046E}"/>
    <cellStyle name="AggOrange 2 2 2 2 22 2" xfId="32771" xr:uid="{AF0F9C7B-7399-4EB1-AFC8-D18BD73022F7}"/>
    <cellStyle name="AggOrange 2 2 2 2 23" xfId="12949" xr:uid="{84422B22-9036-4665-B136-59B68442FB7C}"/>
    <cellStyle name="AggOrange 2 2 2 2 23 2" xfId="33514" xr:uid="{D9D9E509-D635-4C32-BF83-68269612A05E}"/>
    <cellStyle name="AggOrange 2 2 2 2 24" xfId="13736" xr:uid="{716E3C1B-8FCA-4307-941E-1D2C5546CE76}"/>
    <cellStyle name="AggOrange 2 2 2 2 24 2" xfId="34300" xr:uid="{A3F31A03-E8EA-41B2-B156-03B21EE9B07A}"/>
    <cellStyle name="AggOrange 2 2 2 2 25" xfId="14055" xr:uid="{45920C19-DC8B-4D09-98C4-774EC2FC561F}"/>
    <cellStyle name="AggOrange 2 2 2 2 25 2" xfId="34619" xr:uid="{8F8DFDB3-2805-446F-9802-4FD4D6221203}"/>
    <cellStyle name="AggOrange 2 2 2 2 26" xfId="14392" xr:uid="{8FE192F3-0354-4E8B-827F-40FCD6430D87}"/>
    <cellStyle name="AggOrange 2 2 2 2 26 2" xfId="34955" xr:uid="{CD16D562-C04B-457C-9A1C-75C15E3C0A1A}"/>
    <cellStyle name="AggOrange 2 2 2 2 27" xfId="13557" xr:uid="{36317A07-53B1-468F-99A3-8438B471802B}"/>
    <cellStyle name="AggOrange 2 2 2 2 27 2" xfId="34121" xr:uid="{14F124C0-09ED-47D9-9F41-A194CA053FF4}"/>
    <cellStyle name="AggOrange 2 2 2 2 28" xfId="15115" xr:uid="{6F98D49D-4B0A-4485-AF4B-E91445E9D70D}"/>
    <cellStyle name="AggOrange 2 2 2 2 28 2" xfId="35662" xr:uid="{5D5C3118-C5F8-4417-BBC3-7B0EC85C9783}"/>
    <cellStyle name="AggOrange 2 2 2 2 29" xfId="16031" xr:uid="{84176602-B2ED-4E34-A286-3922DEE783B1}"/>
    <cellStyle name="AggOrange 2 2 2 2 29 2" xfId="36439" xr:uid="{8D42D9C9-96E8-43A7-BC6B-35EB53241A65}"/>
    <cellStyle name="AggOrange 2 2 2 2 3" xfId="1965" xr:uid="{00000000-0005-0000-0000-00004A060000}"/>
    <cellStyle name="AggOrange 2 2 2 2 3 2" xfId="24347" xr:uid="{6B3A2A81-D131-4EB2-80D7-71276F21E521}"/>
    <cellStyle name="AggOrange 2 2 2 2 30" xfId="16504" xr:uid="{DECD5F81-AA4A-4DDC-AD65-B02AF5954430}"/>
    <cellStyle name="AggOrange 2 2 2 2 30 2" xfId="36910" xr:uid="{3CF1F53D-AABA-42D9-91E6-69B0FAA3ADF6}"/>
    <cellStyle name="AggOrange 2 2 2 2 31" xfId="17248" xr:uid="{E6077508-D4B9-41AA-9ADC-7E340CFFB389}"/>
    <cellStyle name="AggOrange 2 2 2 2 31 2" xfId="37652" xr:uid="{A6E568CB-80C1-4CBB-941A-F562BF048EDD}"/>
    <cellStyle name="AggOrange 2 2 2 2 32" xfId="17412" xr:uid="{5514F4EA-63F7-4C72-BD98-B7187B70102F}"/>
    <cellStyle name="AggOrange 2 2 2 2 32 2" xfId="37816" xr:uid="{618A1BB0-C0D0-4D4D-A2F7-19D76E8E1260}"/>
    <cellStyle name="AggOrange 2 2 2 2 33" xfId="17997" xr:uid="{BB281985-9408-443A-87BB-99303407A532}"/>
    <cellStyle name="AggOrange 2 2 2 2 33 2" xfId="38401" xr:uid="{CEEEFB74-988E-47E6-9BDB-6533D1009369}"/>
    <cellStyle name="AggOrange 2 2 2 2 34" xfId="18376" xr:uid="{6A05A170-D230-4E47-AEAB-8A53CAC3392B}"/>
    <cellStyle name="AggOrange 2 2 2 2 34 2" xfId="38780" xr:uid="{08949A17-6485-44C9-A132-2B9E2850792A}"/>
    <cellStyle name="AggOrange 2 2 2 2 35" xfId="19220" xr:uid="{282D9141-B8EC-44F1-ADDD-676F29EEA58D}"/>
    <cellStyle name="AggOrange 2 2 2 2 35 2" xfId="39622" xr:uid="{BC54EACD-0278-4271-897C-8FDA2AA39065}"/>
    <cellStyle name="AggOrange 2 2 2 2 36" xfId="18891" xr:uid="{20C2ED87-A475-459A-A358-F7F32B5A7635}"/>
    <cellStyle name="AggOrange 2 2 2 2 36 2" xfId="39293" xr:uid="{D3A1CF4F-2931-41A9-A577-B02844170CBD}"/>
    <cellStyle name="AggOrange 2 2 2 2 37" xfId="20058" xr:uid="{B3910FE3-4AE8-4740-9641-A18138E60DBC}"/>
    <cellStyle name="AggOrange 2 2 2 2 37 2" xfId="40460" xr:uid="{B2D9C028-6EFE-4E25-93E2-E33EE42B2425}"/>
    <cellStyle name="AggOrange 2 2 2 2 38" xfId="20480" xr:uid="{2FC3E412-01BE-4ECC-9EE9-28C2D774B4F0}"/>
    <cellStyle name="AggOrange 2 2 2 2 38 2" xfId="40882" xr:uid="{064CCCF2-6C46-4DBB-B29D-B53E2590DA28}"/>
    <cellStyle name="AggOrange 2 2 2 2 39" xfId="20681" xr:uid="{C9F4B9D9-E82E-4918-AC71-901BAE3609F8}"/>
    <cellStyle name="AggOrange 2 2 2 2 39 2" xfId="41083" xr:uid="{E28050CA-D822-46E4-9849-CA8685F1F83C}"/>
    <cellStyle name="AggOrange 2 2 2 2 4" xfId="1538" xr:uid="{00000000-0005-0000-0000-00004B060000}"/>
    <cellStyle name="AggOrange 2 2 2 2 4 2" xfId="23924" xr:uid="{ADCC50E0-E8F0-432E-972F-C995FC4B111B}"/>
    <cellStyle name="AggOrange 2 2 2 2 40" xfId="21674" xr:uid="{A2365F8E-AEB7-4B63-808A-DE4B1E505AC9}"/>
    <cellStyle name="AggOrange 2 2 2 2 40 2" xfId="42074" xr:uid="{BE3BC2F3-AE06-4417-91C1-942CFB05C639}"/>
    <cellStyle name="AggOrange 2 2 2 2 41" xfId="21842" xr:uid="{A8BC2AEF-FDCD-4528-A7E2-0E07298147E6}"/>
    <cellStyle name="AggOrange 2 2 2 2 41 2" xfId="42242" xr:uid="{630F514F-BC19-440E-8073-9C27FDB2000F}"/>
    <cellStyle name="AggOrange 2 2 2 2 42" xfId="21907" xr:uid="{CED55E66-0778-4B87-B26A-A28E1DCE33AB}"/>
    <cellStyle name="AggOrange 2 2 2 2 42 2" xfId="42307" xr:uid="{6DDBC3C8-733C-4864-BFB6-0119CCF82912}"/>
    <cellStyle name="AggOrange 2 2 2 2 43" xfId="22371" xr:uid="{8BC5332A-AA4C-4330-9ED2-0701953E9764}"/>
    <cellStyle name="AggOrange 2 2 2 2 43 2" xfId="42771" xr:uid="{779A7ABB-919D-424D-9C16-59B2B0F8B0E4}"/>
    <cellStyle name="AggOrange 2 2 2 2 44" xfId="23035" xr:uid="{D7A3A811-8F61-4846-A095-4879C31CCED5}"/>
    <cellStyle name="AggOrange 2 2 2 2 44 2" xfId="43435" xr:uid="{B2E49D9C-EA5F-4DD6-88C3-09A56AF6C437}"/>
    <cellStyle name="AggOrange 2 2 2 2 5" xfId="3088" xr:uid="{00000000-0005-0000-0000-00004C060000}"/>
    <cellStyle name="AggOrange 2 2 2 2 5 2" xfId="25454" xr:uid="{430C13AE-CB98-4E0D-9929-1D64F40CAB05}"/>
    <cellStyle name="AggOrange 2 2 2 2 6" xfId="2535" xr:uid="{00000000-0005-0000-0000-00004D060000}"/>
    <cellStyle name="AggOrange 2 2 2 2 6 2" xfId="24902" xr:uid="{6A6DC31F-9296-43D6-A4D8-25B4C385AB28}"/>
    <cellStyle name="AggOrange 2 2 2 2 7" xfId="3982" xr:uid="{00000000-0005-0000-0000-00004E060000}"/>
    <cellStyle name="AggOrange 2 2 2 2 7 2" xfId="26345" xr:uid="{91FE6AB2-F3CE-4DED-B043-426C8757306F}"/>
    <cellStyle name="AggOrange 2 2 2 2 8" xfId="3308" xr:uid="{00000000-0005-0000-0000-00004F060000}"/>
    <cellStyle name="AggOrange 2 2 2 2 8 2" xfId="25674" xr:uid="{805710CC-6ADE-44ED-AF50-3165541CD371}"/>
    <cellStyle name="AggOrange 2 2 2 2 9" xfId="2578" xr:uid="{00000000-0005-0000-0000-000050060000}"/>
    <cellStyle name="AggOrange 2 2 2 2 9 2" xfId="24945" xr:uid="{90FC2793-0AEF-4BC4-9356-4F1728251EB2}"/>
    <cellStyle name="AggOrange 2 2 2 20" xfId="9662" xr:uid="{83FD0159-7770-4F42-9E68-F5E4047CF498}"/>
    <cellStyle name="AggOrange 2 2 2 20 2" xfId="31747" xr:uid="{55C2183E-71EC-4AA7-A968-CFB1042086B7}"/>
    <cellStyle name="AggOrange 2 2 2 21" xfId="10324" xr:uid="{9CE70EEF-E76B-467C-9903-F769A228FDAA}"/>
    <cellStyle name="AggOrange 2 2 2 21 2" xfId="32148" xr:uid="{FD0CCEE7-0323-49A2-B19C-637C8630D3C7}"/>
    <cellStyle name="AggOrange 2 2 2 22" xfId="12312" xr:uid="{8B0C9933-4A3B-4D6A-A1B9-E1EAD14E33D0}"/>
    <cellStyle name="AggOrange 2 2 2 22 2" xfId="32877" xr:uid="{5A30F128-DAAD-494F-8C62-BEDE40C633AD}"/>
    <cellStyle name="AggOrange 2 2 2 23" xfId="11909" xr:uid="{99528697-6B77-4B2F-8337-6AECF57AD073}"/>
    <cellStyle name="AggOrange 2 2 2 23 2" xfId="32476" xr:uid="{0C567A8D-54E1-4625-9E61-E68AA8E4E199}"/>
    <cellStyle name="AggOrange 2 2 2 24" xfId="12112" xr:uid="{46388C6D-4202-41D8-8456-5A161062736A}"/>
    <cellStyle name="AggOrange 2 2 2 24 2" xfId="32677" xr:uid="{5EC56FB3-3BD2-4B5B-9C4B-2000276AEA1E}"/>
    <cellStyle name="AggOrange 2 2 2 25" xfId="13375" xr:uid="{5504CF57-F042-47FA-BE8F-52EC64BBD904}"/>
    <cellStyle name="AggOrange 2 2 2 25 2" xfId="33939" xr:uid="{1002958B-4424-4E5A-8FF3-95712C55F5CB}"/>
    <cellStyle name="AggOrange 2 2 2 26" xfId="14579" xr:uid="{303C2AB4-5EA6-4184-B6A5-DC22423B9708}"/>
    <cellStyle name="AggOrange 2 2 2 26 2" xfId="35139" xr:uid="{FC3C561D-B9B8-4454-9652-06E61AC0C651}"/>
    <cellStyle name="AggOrange 2 2 2 27" xfId="14691" xr:uid="{F61E17F4-D251-4B83-B637-67D8271C459F}"/>
    <cellStyle name="AggOrange 2 2 2 27 2" xfId="35249" xr:uid="{24428A2E-662B-4FF2-A254-29A0F878A68F}"/>
    <cellStyle name="AggOrange 2 2 2 28" xfId="14213" xr:uid="{33D7A70C-0882-49F1-9A1C-023D6C210CE8}"/>
    <cellStyle name="AggOrange 2 2 2 28 2" xfId="34776" xr:uid="{46BA6BD6-C486-463D-BDC5-C13172E5756A}"/>
    <cellStyle name="AggOrange 2 2 2 29" xfId="15893" xr:uid="{3AE68BEA-07F4-4A9A-9873-C742EB8BDD7D}"/>
    <cellStyle name="AggOrange 2 2 2 29 2" xfId="36301" xr:uid="{AEFDCE1C-EEA1-4063-86A8-E152B86880DB}"/>
    <cellStyle name="AggOrange 2 2 2 3" xfId="1254" xr:uid="{00000000-0005-0000-0000-000051060000}"/>
    <cellStyle name="AggOrange 2 2 2 3 2" xfId="23691" xr:uid="{79EB8375-6E04-4F6F-915F-B679E0149B87}"/>
    <cellStyle name="AggOrange 2 2 2 30" xfId="15814" xr:uid="{C33CC587-EC23-48EC-838B-439A568474BD}"/>
    <cellStyle name="AggOrange 2 2 2 30 2" xfId="36230" xr:uid="{FAA41CE8-CAC5-46B8-8E4B-D0B3EDD30601}"/>
    <cellStyle name="AggOrange 2 2 2 31" xfId="16298" xr:uid="{47E1B1E0-17D5-48EE-9A73-85D46254ABD9}"/>
    <cellStyle name="AggOrange 2 2 2 31 2" xfId="36704" xr:uid="{F3F3EC74-FDF3-40F3-AF7A-FFC4C9905E35}"/>
    <cellStyle name="AggOrange 2 2 2 32" xfId="17039" xr:uid="{98A19BE4-0964-4B18-8C65-9684719DCEE8}"/>
    <cellStyle name="AggOrange 2 2 2 32 2" xfId="37443" xr:uid="{C37D60F1-2961-4C28-9A6F-EF0D5AE39138}"/>
    <cellStyle name="AggOrange 2 2 2 33" xfId="16912" xr:uid="{353D8199-122D-4BC6-BCE7-56B1379D0AAF}"/>
    <cellStyle name="AggOrange 2 2 2 33 2" xfId="37316" xr:uid="{F1AB06A5-607A-48FF-B071-EB2E6B7690EB}"/>
    <cellStyle name="AggOrange 2 2 2 34" xfId="17790" xr:uid="{2F5B97AB-9A16-4F9E-B245-80EF5123E1FC}"/>
    <cellStyle name="AggOrange 2 2 2 34 2" xfId="38194" xr:uid="{0E909826-9B01-4935-8B87-50B2B3F3AB70}"/>
    <cellStyle name="AggOrange 2 2 2 35" xfId="18162" xr:uid="{A631F5D3-9CB6-452E-A6E7-BD5A12250EA9}"/>
    <cellStyle name="AggOrange 2 2 2 35 2" xfId="38566" xr:uid="{5FF5A14C-C993-45E3-A297-A67DF6C1F6D5}"/>
    <cellStyle name="AggOrange 2 2 2 36" xfId="19005" xr:uid="{7D423D42-3739-4785-B073-5D3265671CB1}"/>
    <cellStyle name="AggOrange 2 2 2 36 2" xfId="39407" xr:uid="{61560C6A-3FB0-4363-8E5D-D2A9D448A4E0}"/>
    <cellStyle name="AggOrange 2 2 2 37" xfId="18609" xr:uid="{86861E08-32AD-4F61-861C-C88ADC17BCCB}"/>
    <cellStyle name="AggOrange 2 2 2 37 2" xfId="39013" xr:uid="{4E934994-657C-4C97-9424-4DDE3104581F}"/>
    <cellStyle name="AggOrange 2 2 2 38" xfId="19843" xr:uid="{D9D51204-AE95-4B3F-9A81-D692F9482D13}"/>
    <cellStyle name="AggOrange 2 2 2 38 2" xfId="40245" xr:uid="{7094E5E6-A733-4620-973A-D7BB81F2F07B}"/>
    <cellStyle name="AggOrange 2 2 2 39" xfId="20267" xr:uid="{E29DB8A5-9CCC-4EF4-9399-6E7699434E08}"/>
    <cellStyle name="AggOrange 2 2 2 39 2" xfId="40669" xr:uid="{992A03E1-E440-4747-801A-CBB8F23AFEC3}"/>
    <cellStyle name="AggOrange 2 2 2 4" xfId="1752" xr:uid="{00000000-0005-0000-0000-000052060000}"/>
    <cellStyle name="AggOrange 2 2 2 4 2" xfId="24135" xr:uid="{57A0DFB1-DD29-4CA4-BE7E-1ADC2DF00322}"/>
    <cellStyle name="AggOrange 2 2 2 40" xfId="20887" xr:uid="{41FBA567-E93D-4E95-8965-0FA33C618790}"/>
    <cellStyle name="AggOrange 2 2 2 40 2" xfId="41289" xr:uid="{917CA5C4-699D-4F2C-9BD7-C75EFFA3B16A}"/>
    <cellStyle name="AggOrange 2 2 2 41" xfId="21462" xr:uid="{3A1993A2-9243-450D-BC10-4583B86A68FA}"/>
    <cellStyle name="AggOrange 2 2 2 41 2" xfId="41862" xr:uid="{9CBA76D0-EB42-41B2-9B1B-CD79A713F685}"/>
    <cellStyle name="AggOrange 2 2 2 42" xfId="21295" xr:uid="{079292E0-E949-4B9A-AC51-302170A34901}"/>
    <cellStyle name="AggOrange 2 2 2 42 2" xfId="41695" xr:uid="{7282D87F-EA42-41AF-81B0-94D05A3E4C2B}"/>
    <cellStyle name="AggOrange 2 2 2 43" xfId="22507" xr:uid="{A972C9F7-96AB-4CCA-B7AC-7D99298B6B9F}"/>
    <cellStyle name="AggOrange 2 2 2 43 2" xfId="42907" xr:uid="{C54807EC-E902-46EF-94C3-A89BC26588C4}"/>
    <cellStyle name="AggOrange 2 2 2 44" xfId="22920" xr:uid="{A7E77E8F-6A3F-4254-816A-7B9FD278E4B1}"/>
    <cellStyle name="AggOrange 2 2 2 44 2" xfId="43320" xr:uid="{E2E589BF-73AA-4022-9F7F-1CC0B31E5F09}"/>
    <cellStyle name="AggOrange 2 2 2 45" xfId="23189" xr:uid="{3B269F01-8287-4370-B5EE-5151D273C5C2}"/>
    <cellStyle name="AggOrange 2 2 2 45 2" xfId="43589" xr:uid="{54BBC5D0-FBEB-4B4B-96BC-17BAFD27AB1B}"/>
    <cellStyle name="AggOrange 2 2 2 5" xfId="2232" xr:uid="{00000000-0005-0000-0000-000053060000}"/>
    <cellStyle name="AggOrange 2 2 2 5 2" xfId="24608" xr:uid="{00B4BD00-18F8-4C4E-863C-EEADD0A5008E}"/>
    <cellStyle name="AggOrange 2 2 2 6" xfId="2873" xr:uid="{00000000-0005-0000-0000-000054060000}"/>
    <cellStyle name="AggOrange 2 2 2 6 2" xfId="25239" xr:uid="{CE5773C0-BA58-4889-98BC-E45345B96A69}"/>
    <cellStyle name="AggOrange 2 2 2 7" xfId="3479" xr:uid="{00000000-0005-0000-0000-000055060000}"/>
    <cellStyle name="AggOrange 2 2 2 7 2" xfId="25844" xr:uid="{E839D08D-3030-40F5-A7DF-C958467DFF35}"/>
    <cellStyle name="AggOrange 2 2 2 8" xfId="3771" xr:uid="{00000000-0005-0000-0000-000056060000}"/>
    <cellStyle name="AggOrange 2 2 2 8 2" xfId="26134" xr:uid="{74DE0B7E-9CF4-4B5E-998E-5DC32F2819BD}"/>
    <cellStyle name="AggOrange 2 2 2 9" xfId="4306" xr:uid="{00000000-0005-0000-0000-000057060000}"/>
    <cellStyle name="AggOrange 2 2 2 9 2" xfId="26663" xr:uid="{10D933D3-8CDA-400E-A952-A5ABFCEFFC95}"/>
    <cellStyle name="AggOrange 2 2 3" xfId="746" xr:uid="{00000000-0005-0000-0000-000058060000}"/>
    <cellStyle name="AggOrange 2 2 3 10" xfId="5193" xr:uid="{00000000-0005-0000-0000-000059060000}"/>
    <cellStyle name="AggOrange 2 2 3 10 2" xfId="27546" xr:uid="{CD7C858A-C0B5-412C-9034-AD76E2BD79EE}"/>
    <cellStyle name="AggOrange 2 2 3 11" xfId="5179" xr:uid="{00000000-0005-0000-0000-00005A060000}"/>
    <cellStyle name="AggOrange 2 2 3 11 2" xfId="27532" xr:uid="{512C8E3F-46C7-4741-8DBA-47912DBA2B65}"/>
    <cellStyle name="AggOrange 2 2 3 12" xfId="6066" xr:uid="{00000000-0005-0000-0000-00005B060000}"/>
    <cellStyle name="AggOrange 2 2 3 12 2" xfId="28363" xr:uid="{83A6CE07-A27B-4FAC-9114-97DC840C314A}"/>
    <cellStyle name="AggOrange 2 2 3 13" xfId="6546" xr:uid="{00000000-0005-0000-0000-00005C060000}"/>
    <cellStyle name="AggOrange 2 2 3 13 2" xfId="28843" xr:uid="{9E72743C-5A4F-49DA-AB75-2B134986BB94}"/>
    <cellStyle name="AggOrange 2 2 3 14" xfId="6880" xr:uid="{00000000-0005-0000-0000-00005D060000}"/>
    <cellStyle name="AggOrange 2 2 3 14 2" xfId="29177" xr:uid="{07673FA0-7EFB-4C9E-BA17-327CF1776531}"/>
    <cellStyle name="AggOrange 2 2 3 15" xfId="7466" xr:uid="{00000000-0005-0000-0000-00005E060000}"/>
    <cellStyle name="AggOrange 2 2 3 15 2" xfId="29761" xr:uid="{D025B3E9-C2FE-44B8-93F6-AB40FEBAEFF7}"/>
    <cellStyle name="AggOrange 2 2 3 16" xfId="7952" xr:uid="{37ACF02E-9EAA-4922-8767-04801BECD8E8}"/>
    <cellStyle name="AggOrange 2 2 3 16 2" xfId="30238" xr:uid="{6561743D-23D9-4F45-AF75-776FB714C936}"/>
    <cellStyle name="AggOrange 2 2 3 17" xfId="8441" xr:uid="{8A84F15F-792A-4968-A7C6-F661C37B929C}"/>
    <cellStyle name="AggOrange 2 2 3 17 2" xfId="30710" xr:uid="{120C9AC3-1C12-419D-981C-BACBE4694D7C}"/>
    <cellStyle name="AggOrange 2 2 3 18" xfId="9331" xr:uid="{E5C44942-2C56-4044-B422-5E60371EB5CD}"/>
    <cellStyle name="AggOrange 2 2 3 18 2" xfId="31470" xr:uid="{13EFE84A-9D99-47BA-9906-8B653C200E26}"/>
    <cellStyle name="AggOrange 2 2 3 19" xfId="9924" xr:uid="{9AFAE40F-F1B6-40CC-951C-802B6F675237}"/>
    <cellStyle name="AggOrange 2 2 3 19 2" xfId="31950" xr:uid="{69851735-8BD3-4AED-A7B6-F0B85E8831CC}"/>
    <cellStyle name="AggOrange 2 2 3 2" xfId="1080" xr:uid="{00000000-0005-0000-0000-00005F060000}"/>
    <cellStyle name="AggOrange 2 2 3 2 2" xfId="23517" xr:uid="{0583E74E-A5E7-453E-A189-39C7C80EED4C}"/>
    <cellStyle name="AggOrange 2 2 3 20" xfId="10236" xr:uid="{8EE53F47-55EE-42DE-8665-FD28D2E510C1}"/>
    <cellStyle name="AggOrange 2 2 3 20 2" xfId="32111" xr:uid="{0C31573B-3371-4F8F-94EF-5A92340549F7}"/>
    <cellStyle name="AggOrange 2 2 3 21" xfId="12499" xr:uid="{017B31E2-8641-495D-BBBE-DAD9E897A374}"/>
    <cellStyle name="AggOrange 2 2 3 21 2" xfId="33064" xr:uid="{9127BA79-B276-4CBB-A075-4F6A91E455BB}"/>
    <cellStyle name="AggOrange 2 2 3 22" xfId="12722" xr:uid="{68ED777C-6F44-40E1-B8C6-F58492405FF2}"/>
    <cellStyle name="AggOrange 2 2 3 22 2" xfId="33287" xr:uid="{57EE9101-DDA8-4E79-A4E1-E75088FD2153}"/>
    <cellStyle name="AggOrange 2 2 3 23" xfId="13449" xr:uid="{02F17F0E-A05E-439F-A3ED-4DC1CAD37459}"/>
    <cellStyle name="AggOrange 2 2 3 23 2" xfId="34013" xr:uid="{171392A5-CBE4-41C9-91DD-67261056BA05}"/>
    <cellStyle name="AggOrange 2 2 3 24" xfId="13952" xr:uid="{54C94F02-267D-4E74-A5CF-7C87FD416CAF}"/>
    <cellStyle name="AggOrange 2 2 3 24 2" xfId="34516" xr:uid="{1EB30BD1-CF70-4B83-B57F-D58362B295C5}"/>
    <cellStyle name="AggOrange 2 2 3 25" xfId="14426" xr:uid="{F6FD52C5-6EA1-4855-B879-0A2921714338}"/>
    <cellStyle name="AggOrange 2 2 3 25 2" xfId="34988" xr:uid="{459ADA01-CA90-41DE-ACAB-C191309017C9}"/>
    <cellStyle name="AggOrange 2 2 3 26" xfId="14887" xr:uid="{D5DF2D9F-FC08-4D11-81F0-5985415CD217}"/>
    <cellStyle name="AggOrange 2 2 3 26 2" xfId="35440" xr:uid="{72B04932-A35E-429E-ABDA-3AF25D4209E4}"/>
    <cellStyle name="AggOrange 2 2 3 27" xfId="15005" xr:uid="{10CD61FF-A4D1-4998-81B9-FF6A20811456}"/>
    <cellStyle name="AggOrange 2 2 3 27 2" xfId="35557" xr:uid="{9C6E0841-5945-4CBA-965E-0CDE984A3872}"/>
    <cellStyle name="AggOrange 2 2 3 28" xfId="15668" xr:uid="{575B1F64-4BCF-46DC-85E5-50E62FC8082E}"/>
    <cellStyle name="AggOrange 2 2 3 28 2" xfId="36141" xr:uid="{BC94515E-BB75-4B2A-AE30-535A4BE0EA80}"/>
    <cellStyle name="AggOrange 2 2 3 29" xfId="16003" xr:uid="{154D4251-DC56-4387-A48C-B0AE029FC3D6}"/>
    <cellStyle name="AggOrange 2 2 3 29 2" xfId="36411" xr:uid="{C3D266A1-522E-468D-99B0-71912491F4A0}"/>
    <cellStyle name="AggOrange 2 2 3 3" xfId="1937" xr:uid="{00000000-0005-0000-0000-000060060000}"/>
    <cellStyle name="AggOrange 2 2 3 3 2" xfId="24319" xr:uid="{BA4DC3E4-969D-4281-8016-32C8B3017526}"/>
    <cellStyle name="AggOrange 2 2 3 30" xfId="16476" xr:uid="{AA59D471-BDCD-49ED-8DEE-CC93BDD4E98F}"/>
    <cellStyle name="AggOrange 2 2 3 30 2" xfId="36882" xr:uid="{2E96C26E-33EF-4F19-B60F-305E9D06F796}"/>
    <cellStyle name="AggOrange 2 2 3 31" xfId="17220" xr:uid="{AB6870EC-18C7-4473-BCD2-954780888B59}"/>
    <cellStyle name="AggOrange 2 2 3 31 2" xfId="37624" xr:uid="{01AEAD15-DB62-4DE9-97E3-0D7D59D5101F}"/>
    <cellStyle name="AggOrange 2 2 3 32" xfId="16891" xr:uid="{D47B1057-F23B-4DAE-95FF-DAB0DE56CB63}"/>
    <cellStyle name="AggOrange 2 2 3 32 2" xfId="37295" xr:uid="{BC4BDF72-3A36-4F8A-A631-D92B2DE00441}"/>
    <cellStyle name="AggOrange 2 2 3 33" xfId="17969" xr:uid="{C74419F9-8090-4462-9FD9-8A2C3F049F40}"/>
    <cellStyle name="AggOrange 2 2 3 33 2" xfId="38373" xr:uid="{093DF44A-953D-46A1-829C-DF7BCB3C3BAF}"/>
    <cellStyle name="AggOrange 2 2 3 34" xfId="18348" xr:uid="{7CE7597C-43FC-4AA2-A334-B58031466E28}"/>
    <cellStyle name="AggOrange 2 2 3 34 2" xfId="38752" xr:uid="{F3D1D465-1724-43F0-8F29-89C31ADC9550}"/>
    <cellStyle name="AggOrange 2 2 3 35" xfId="19192" xr:uid="{CD74F951-7594-4650-8AF7-94453EE95F08}"/>
    <cellStyle name="AggOrange 2 2 3 35 2" xfId="39594" xr:uid="{BD0E0FD3-EF51-4FB6-A03D-43108790706F}"/>
    <cellStyle name="AggOrange 2 2 3 36" xfId="19409" xr:uid="{DC217205-19D2-4557-B540-7F5F0AD07DAD}"/>
    <cellStyle name="AggOrange 2 2 3 36 2" xfId="39811" xr:uid="{95ACDF7D-CACD-4262-B0D6-448FA11E46E9}"/>
    <cellStyle name="AggOrange 2 2 3 37" xfId="20030" xr:uid="{C9384377-D2A7-4D5B-8288-C2C46E35F817}"/>
    <cellStyle name="AggOrange 2 2 3 37 2" xfId="40432" xr:uid="{43F84249-FC9F-452D-B8EF-B295C10F751F}"/>
    <cellStyle name="AggOrange 2 2 3 38" xfId="20452" xr:uid="{50C4FFD0-FA36-4D4B-A683-8E9ADCD7F04A}"/>
    <cellStyle name="AggOrange 2 2 3 38 2" xfId="40854" xr:uid="{6894A267-F5B0-4C81-AC43-AA7BFDB17ED8}"/>
    <cellStyle name="AggOrange 2 2 3 39" xfId="19173" xr:uid="{40F5166B-E299-4D7B-9EEE-92FB7D8E9C49}"/>
    <cellStyle name="AggOrange 2 2 3 39 2" xfId="39575" xr:uid="{9FE8957D-132B-4562-A48F-67F138B3EEBA}"/>
    <cellStyle name="AggOrange 2 2 3 4" xfId="1918" xr:uid="{00000000-0005-0000-0000-000061060000}"/>
    <cellStyle name="AggOrange 2 2 3 4 2" xfId="24300" xr:uid="{01507A83-25F7-4DE8-AD07-DE152FD4F9F6}"/>
    <cellStyle name="AggOrange 2 2 3 40" xfId="21646" xr:uid="{43D77898-E945-4941-8E2D-A04012C10457}"/>
    <cellStyle name="AggOrange 2 2 3 40 2" xfId="42046" xr:uid="{FD7B8809-F1BF-4640-9CB6-3D4A8866C80F}"/>
    <cellStyle name="AggOrange 2 2 3 41" xfId="21267" xr:uid="{1DF59D5C-8FCC-4985-B96A-5B8AE393CC78}"/>
    <cellStyle name="AggOrange 2 2 3 41 2" xfId="41667" xr:uid="{D37D8E92-6999-4A67-AADB-FF9E15DD5680}"/>
    <cellStyle name="AggOrange 2 2 3 42" xfId="21255" xr:uid="{0EF43C38-EEE3-49BC-8C47-24D8476BD38D}"/>
    <cellStyle name="AggOrange 2 2 3 42 2" xfId="41655" xr:uid="{AA64D4ED-A6F6-4077-BCCE-20E7B88195A2}"/>
    <cellStyle name="AggOrange 2 2 3 43" xfId="21100" xr:uid="{09D64EEB-D0A1-42B4-BC8C-ADAF363F90A6}"/>
    <cellStyle name="AggOrange 2 2 3 43 2" xfId="41500" xr:uid="{228AB68F-D27A-4F42-BCBD-DAA10F1F10AB}"/>
    <cellStyle name="AggOrange 2 2 3 44" xfId="22949" xr:uid="{1032DD41-55E5-4479-AE88-18B1505B7DCF}"/>
    <cellStyle name="AggOrange 2 2 3 44 2" xfId="43349" xr:uid="{DF64D110-571A-418E-AD4E-E5DD4FEC3E7B}"/>
    <cellStyle name="AggOrange 2 2 3 5" xfId="3060" xr:uid="{00000000-0005-0000-0000-000062060000}"/>
    <cellStyle name="AggOrange 2 2 3 5 2" xfId="25426" xr:uid="{08099665-E1C3-4A86-B6EE-34854CAB6243}"/>
    <cellStyle name="AggOrange 2 2 3 6" xfId="2383" xr:uid="{00000000-0005-0000-0000-000063060000}"/>
    <cellStyle name="AggOrange 2 2 3 6 2" xfId="24750" xr:uid="{65248DAF-4D0F-4BFC-BE7F-3B35DF3C15C2}"/>
    <cellStyle name="AggOrange 2 2 3 7" xfId="3954" xr:uid="{00000000-0005-0000-0000-000064060000}"/>
    <cellStyle name="AggOrange 2 2 3 7 2" xfId="26317" xr:uid="{AE7C115C-32BB-4BCB-8E8E-0D91923F51F8}"/>
    <cellStyle name="AggOrange 2 2 3 8" xfId="3753" xr:uid="{00000000-0005-0000-0000-000065060000}"/>
    <cellStyle name="AggOrange 2 2 3 8 2" xfId="26116" xr:uid="{B35EEDDE-71E5-493C-804B-96896F5BB4E4}"/>
    <cellStyle name="AggOrange 2 2 3 9" xfId="4836" xr:uid="{00000000-0005-0000-0000-000066060000}"/>
    <cellStyle name="AggOrange 2 2 3 9 2" xfId="27189" xr:uid="{F60E1ED3-101A-406B-ADD9-D518CD4AF6CB}"/>
    <cellStyle name="AggOrange 2 2 4" xfId="5979" xr:uid="{00000000-0005-0000-0000-000067060000}"/>
    <cellStyle name="AggOrange 2 3" xfId="297" xr:uid="{00000000-0005-0000-0000-000068060000}"/>
    <cellStyle name="AggOrange 2 3 10" xfId="3396" xr:uid="{00000000-0005-0000-0000-000069060000}"/>
    <cellStyle name="AggOrange 2 3 10 2" xfId="25761" xr:uid="{9E3D98F9-BC6A-4E27-91CC-8111B07FA0E9}"/>
    <cellStyle name="AggOrange 2 3 11" xfId="2725" xr:uid="{00000000-0005-0000-0000-00006A060000}"/>
    <cellStyle name="AggOrange 2 3 11 2" xfId="25091" xr:uid="{18A65542-2203-46B5-A3C9-2CB6C202986F}"/>
    <cellStyle name="AggOrange 2 3 12" xfId="4354" xr:uid="{00000000-0005-0000-0000-00006B060000}"/>
    <cellStyle name="AggOrange 2 3 12 2" xfId="26709" xr:uid="{35842614-14FD-4CF0-A2D1-4F5B51B62C0D}"/>
    <cellStyle name="AggOrange 2 3 13" xfId="4755" xr:uid="{00000000-0005-0000-0000-00006C060000}"/>
    <cellStyle name="AggOrange 2 3 13 2" xfId="27108" xr:uid="{4358FEEA-D5C5-4A0F-8DEE-046B18660902}"/>
    <cellStyle name="AggOrange 2 3 14" xfId="2647" xr:uid="{00000000-0005-0000-0000-00006D060000}"/>
    <cellStyle name="AggOrange 2 3 14 2" xfId="25014" xr:uid="{1D45796E-63B9-4D75-A371-75EF13C8B0DC}"/>
    <cellStyle name="AggOrange 2 3 15" xfId="5817" xr:uid="{00000000-0005-0000-0000-00006E060000}"/>
    <cellStyle name="AggOrange 2 3 15 2" xfId="28131" xr:uid="{BB78D821-92E9-4326-88FB-5060D69973CA}"/>
    <cellStyle name="AggOrange 2 3 16" xfId="5810" xr:uid="{00000000-0005-0000-0000-00006F060000}"/>
    <cellStyle name="AggOrange 2 3 16 2" xfId="28124" xr:uid="{735F388C-1FF0-49D9-9E6A-129A02A91E4B}"/>
    <cellStyle name="AggOrange 2 3 17" xfId="6752" xr:uid="{00000000-0005-0000-0000-000070060000}"/>
    <cellStyle name="AggOrange 2 3 17 2" xfId="29049" xr:uid="{FFE91025-EB83-4478-AD61-E94EDBD7CD30}"/>
    <cellStyle name="AggOrange 2 3 18" xfId="7242" xr:uid="{00000000-0005-0000-0000-000071060000}"/>
    <cellStyle name="AggOrange 2 3 18 2" xfId="29537" xr:uid="{B92E1E3D-BA01-4D58-890A-144DAFF798D1}"/>
    <cellStyle name="AggOrange 2 3 19" xfId="7705" xr:uid="{CE52D875-B5FF-4708-8482-B36D3825AC52}"/>
    <cellStyle name="AggOrange 2 3 19 2" xfId="29991" xr:uid="{7ACE38CA-837D-46D2-A3B7-8848B86F3507}"/>
    <cellStyle name="AggOrange 2 3 2" xfId="636" xr:uid="{00000000-0005-0000-0000-000072060000}"/>
    <cellStyle name="AggOrange 2 3 2 10" xfId="4765" xr:uid="{00000000-0005-0000-0000-000073060000}"/>
    <cellStyle name="AggOrange 2 3 2 10 2" xfId="27118" xr:uid="{4F8F6BAD-F19C-4C16-9844-87D02FC227A9}"/>
    <cellStyle name="AggOrange 2 3 2 11" xfId="5087" xr:uid="{00000000-0005-0000-0000-000074060000}"/>
    <cellStyle name="AggOrange 2 3 2 11 2" xfId="27440" xr:uid="{E589CF5B-8053-406F-9677-4DC3A53FF83D}"/>
    <cellStyle name="AggOrange 2 3 2 12" xfId="5407" xr:uid="{00000000-0005-0000-0000-000075060000}"/>
    <cellStyle name="AggOrange 2 3 2 12 2" xfId="27760" xr:uid="{3D52A038-E8F5-4A28-B48E-4BDEFF6DA0E0}"/>
    <cellStyle name="AggOrange 2 3 2 13" xfId="6141" xr:uid="{00000000-0005-0000-0000-000076060000}"/>
    <cellStyle name="AggOrange 2 3 2 13 2" xfId="28438" xr:uid="{96B3833B-CB72-4139-B927-1F58B30E048E}"/>
    <cellStyle name="AggOrange 2 3 2 14" xfId="6878" xr:uid="{00000000-0005-0000-0000-000077060000}"/>
    <cellStyle name="AggOrange 2 3 2 14 2" xfId="29175" xr:uid="{F49B7D90-3C55-4B57-98BC-56A2482DFBB7}"/>
    <cellStyle name="AggOrange 2 3 2 15" xfId="6970" xr:uid="{00000000-0005-0000-0000-000078060000}"/>
    <cellStyle name="AggOrange 2 3 2 15 2" xfId="29267" xr:uid="{24DCF21F-904E-4B2F-8905-60C142EDA904}"/>
    <cellStyle name="AggOrange 2 3 2 16" xfId="7365" xr:uid="{00000000-0005-0000-0000-000079060000}"/>
    <cellStyle name="AggOrange 2 3 2 16 2" xfId="29660" xr:uid="{AA794A53-6803-4693-BED0-999D866A8C6D}"/>
    <cellStyle name="AggOrange 2 3 2 17" xfId="7851" xr:uid="{F7748AC3-2ABC-471A-923B-CDA67CD4B74F}"/>
    <cellStyle name="AggOrange 2 3 2 17 2" xfId="30137" xr:uid="{8EB7D98C-6371-45BD-9952-74212DB34092}"/>
    <cellStyle name="AggOrange 2 3 2 18" xfId="8336" xr:uid="{048F7449-E2AF-4067-A0C7-6E00369D8A2F}"/>
    <cellStyle name="AggOrange 2 3 2 18 2" xfId="30605" xr:uid="{05E356CB-D53B-4345-BAAB-A17045E19FCC}"/>
    <cellStyle name="AggOrange 2 3 2 19" xfId="9221" xr:uid="{54E4D254-2420-4566-B545-A1DD452DC39C}"/>
    <cellStyle name="AggOrange 2 3 2 19 2" xfId="31362" xr:uid="{6B16CCBB-32C6-4132-BD4B-3D02110FBE5C}"/>
    <cellStyle name="AggOrange 2 3 2 2" xfId="851" xr:uid="{00000000-0005-0000-0000-00007A060000}"/>
    <cellStyle name="AggOrange 2 3 2 2 10" xfId="5298" xr:uid="{00000000-0005-0000-0000-00007B060000}"/>
    <cellStyle name="AggOrange 2 3 2 2 10 2" xfId="27651" xr:uid="{B6C7E4BB-D947-4808-BA65-E2C3D3DDB704}"/>
    <cellStyle name="AggOrange 2 3 2 2 11" xfId="3310" xr:uid="{00000000-0005-0000-0000-00007C060000}"/>
    <cellStyle name="AggOrange 2 3 2 2 11 2" xfId="25676" xr:uid="{B9413FBC-0028-4805-986C-4344FFD97F36}"/>
    <cellStyle name="AggOrange 2 3 2 2 12" xfId="6246" xr:uid="{00000000-0005-0000-0000-00007D060000}"/>
    <cellStyle name="AggOrange 2 3 2 2 12 2" xfId="28543" xr:uid="{9F1F9BA5-D7B5-4F60-B10E-5D460D42FDD2}"/>
    <cellStyle name="AggOrange 2 3 2 2 13" xfId="6307" xr:uid="{00000000-0005-0000-0000-00007E060000}"/>
    <cellStyle name="AggOrange 2 3 2 2 13 2" xfId="28604" xr:uid="{540ABDF3-A5F9-4A41-9B08-0EA72B76ABF0}"/>
    <cellStyle name="AggOrange 2 3 2 2 14" xfId="5819" xr:uid="{00000000-0005-0000-0000-00007F060000}"/>
    <cellStyle name="AggOrange 2 3 2 2 14 2" xfId="28133" xr:uid="{BE947A3E-9E52-465C-A44E-677C3B3DF0FC}"/>
    <cellStyle name="AggOrange 2 3 2 2 15" xfId="7571" xr:uid="{00000000-0005-0000-0000-000080060000}"/>
    <cellStyle name="AggOrange 2 3 2 2 15 2" xfId="29866" xr:uid="{3A180058-6FDE-4E1E-BCFD-BCE1E716FDAF}"/>
    <cellStyle name="AggOrange 2 3 2 2 16" xfId="8057" xr:uid="{1D592A7A-6F75-4576-A380-2FC2DA1D3A91}"/>
    <cellStyle name="AggOrange 2 3 2 2 16 2" xfId="30343" xr:uid="{177E4884-B589-40C3-8576-17F68471B3F2}"/>
    <cellStyle name="AggOrange 2 3 2 2 17" xfId="8546" xr:uid="{F67767D5-C8FF-46FD-942D-1BDA6C0229AD}"/>
    <cellStyle name="AggOrange 2 3 2 2 17 2" xfId="30815" xr:uid="{CACEF0DE-4089-4F9C-A114-22787148EF1E}"/>
    <cellStyle name="AggOrange 2 3 2 2 18" xfId="9436" xr:uid="{E4C47793-D9D0-4464-B907-5DE4A22FCCB6}"/>
    <cellStyle name="AggOrange 2 3 2 2 18 2" xfId="31575" xr:uid="{09A5EB57-61E5-4E22-87A6-87992F1D7B90}"/>
    <cellStyle name="AggOrange 2 3 2 2 19" xfId="9860" xr:uid="{BFC4B3CB-C726-4B7A-BE40-F95DF4FA9CEA}"/>
    <cellStyle name="AggOrange 2 3 2 2 19 2" xfId="31900" xr:uid="{E3AFB806-39C1-40D6-814A-48748E17D84F}"/>
    <cellStyle name="AggOrange 2 3 2 2 2" xfId="1129" xr:uid="{00000000-0005-0000-0000-000081060000}"/>
    <cellStyle name="AggOrange 2 3 2 2 2 2" xfId="23566" xr:uid="{C41CEE4E-E851-4276-9B0C-099F05B82504}"/>
    <cellStyle name="AggOrange 2 3 2 2 20" xfId="9950" xr:uid="{4676B039-D933-4E93-832E-FB337F1A865D}"/>
    <cellStyle name="AggOrange 2 3 2 2 20 2" xfId="31967" xr:uid="{77162906-9D86-4B4D-9DB7-FEE5E46D3860}"/>
    <cellStyle name="AggOrange 2 3 2 2 21" xfId="12604" xr:uid="{A518A803-4669-40C6-B193-C990614A46DA}"/>
    <cellStyle name="AggOrange 2 3 2 2 21 2" xfId="33169" xr:uid="{78ABF807-B406-4ED2-AD6C-24ECA26C00A0}"/>
    <cellStyle name="AggOrange 2 3 2 2 22" xfId="11925" xr:uid="{5CE9BEE4-FF1D-4620-AE4B-8FC6C5C0D116}"/>
    <cellStyle name="AggOrange 2 3 2 2 22 2" xfId="32490" xr:uid="{B102E6BB-6978-44A3-893C-73FCAFA8F6DC}"/>
    <cellStyle name="AggOrange 2 3 2 2 23" xfId="13577" xr:uid="{CD01D20C-893C-4E61-9413-0646A9064D6A}"/>
    <cellStyle name="AggOrange 2 3 2 2 23 2" xfId="34141" xr:uid="{D0DA27E3-60A3-4EA0-8385-FBB04CF1A7A2}"/>
    <cellStyle name="AggOrange 2 3 2 2 24" xfId="13728" xr:uid="{378D887A-B52A-438B-9886-F8F924790642}"/>
    <cellStyle name="AggOrange 2 3 2 2 24 2" xfId="34292" xr:uid="{18B17BCD-30D6-441D-A13F-9684BBB78503}"/>
    <cellStyle name="AggOrange 2 3 2 2 25" xfId="13873" xr:uid="{1ECB8B76-406B-494E-ACAE-13AE43E3B2A8}"/>
    <cellStyle name="AggOrange 2 3 2 2 25 2" xfId="34437" xr:uid="{9F7818D8-688F-4E59-A214-02A8C1F99AC2}"/>
    <cellStyle name="AggOrange 2 3 2 2 26" xfId="14756" xr:uid="{E6D089E4-E055-4CC8-B432-B1C0ABC70B5C}"/>
    <cellStyle name="AggOrange 2 3 2 2 26 2" xfId="35312" xr:uid="{E1408055-7A32-4047-A3B8-8ADB504ECB11}"/>
    <cellStyle name="AggOrange 2 3 2 2 27" xfId="14255" xr:uid="{2ED8A08D-1139-445A-BB87-B9186B7C3D95}"/>
    <cellStyle name="AggOrange 2 3 2 2 27 2" xfId="34818" xr:uid="{3CF9FF1D-B6E0-403B-BC0D-B6D929163A0D}"/>
    <cellStyle name="AggOrange 2 3 2 2 28" xfId="15388" xr:uid="{59826551-4C60-4674-8A2B-DDE3B7BAC238}"/>
    <cellStyle name="AggOrange 2 3 2 2 28 2" xfId="35925" xr:uid="{B124D960-A068-41B3-B1A1-473125E57869}"/>
    <cellStyle name="AggOrange 2 3 2 2 29" xfId="16108" xr:uid="{18B13031-4ABF-4711-BAA9-A9C9CE6DB56F}"/>
    <cellStyle name="AggOrange 2 3 2 2 29 2" xfId="36516" xr:uid="{1145EFB9-9223-4301-895A-F1B1D1DEA0E3}"/>
    <cellStyle name="AggOrange 2 3 2 2 3" xfId="2042" xr:uid="{00000000-0005-0000-0000-000082060000}"/>
    <cellStyle name="AggOrange 2 3 2 2 3 2" xfId="24424" xr:uid="{144C5841-4AAD-405C-8BD3-6C00C2B6F34B}"/>
    <cellStyle name="AggOrange 2 3 2 2 30" xfId="16581" xr:uid="{479CBEB5-A0D9-4291-9A87-CB8859F9FDCE}"/>
    <cellStyle name="AggOrange 2 3 2 2 30 2" xfId="36987" xr:uid="{F808CB35-2937-4767-AD17-D3692FF9286F}"/>
    <cellStyle name="AggOrange 2 3 2 2 31" xfId="17325" xr:uid="{944476AE-41AA-4541-9FF6-72F4D50B8CF6}"/>
    <cellStyle name="AggOrange 2 3 2 2 31 2" xfId="37729" xr:uid="{B3C38BE1-E3B4-4C70-B31E-96E1DEBB6883}"/>
    <cellStyle name="AggOrange 2 3 2 2 32" xfId="16817" xr:uid="{33575A1C-41F5-4AFB-BF60-C148149346E6}"/>
    <cellStyle name="AggOrange 2 3 2 2 32 2" xfId="37221" xr:uid="{6573F7E7-C249-4521-BF20-21E39A315EB3}"/>
    <cellStyle name="AggOrange 2 3 2 2 33" xfId="18074" xr:uid="{4D24E26E-D864-47B8-9E9F-70DB192C6B9D}"/>
    <cellStyle name="AggOrange 2 3 2 2 33 2" xfId="38478" xr:uid="{529E12FD-FF8F-42D8-B656-2BC89BF1E805}"/>
    <cellStyle name="AggOrange 2 3 2 2 34" xfId="18453" xr:uid="{8A3DCCFC-2395-465F-A702-B75BD6AD3118}"/>
    <cellStyle name="AggOrange 2 3 2 2 34 2" xfId="38857" xr:uid="{8C8A37E1-DAB2-4CF0-A363-ACE0FFD3FA2C}"/>
    <cellStyle name="AggOrange 2 3 2 2 35" xfId="19297" xr:uid="{85F53ED8-0063-4B9D-974E-F97C14A2BE82}"/>
    <cellStyle name="AggOrange 2 3 2 2 35 2" xfId="39699" xr:uid="{BFEE9DF8-4F9C-463A-B530-542592504D72}"/>
    <cellStyle name="AggOrange 2 3 2 2 36" xfId="18661" xr:uid="{94E13FD2-9DE7-4227-80D3-A8504E0E34BE}"/>
    <cellStyle name="AggOrange 2 3 2 2 36 2" xfId="39063" xr:uid="{973930E1-6BC0-449C-A144-F679A166E90D}"/>
    <cellStyle name="AggOrange 2 3 2 2 37" xfId="20135" xr:uid="{CC2C6316-E7EB-47DA-8FB2-150AFB0AB111}"/>
    <cellStyle name="AggOrange 2 3 2 2 37 2" xfId="40537" xr:uid="{3B6C5F35-55C8-4EED-AAB3-03B8F6BD3D44}"/>
    <cellStyle name="AggOrange 2 3 2 2 38" xfId="20557" xr:uid="{6ED604CD-A5B8-40CF-AD2F-5AC5C7D9A428}"/>
    <cellStyle name="AggOrange 2 3 2 2 38 2" xfId="40959" xr:uid="{BDD81181-E039-4D89-A880-95972DD01C49}"/>
    <cellStyle name="AggOrange 2 3 2 2 39" xfId="20651" xr:uid="{68B33BA7-136D-4B4B-8C86-E2BE3E153BA5}"/>
    <cellStyle name="AggOrange 2 3 2 2 39 2" xfId="41053" xr:uid="{99582846-20C1-4D20-9870-8F2E907774FB}"/>
    <cellStyle name="AggOrange 2 3 2 2 4" xfId="1490" xr:uid="{00000000-0005-0000-0000-000083060000}"/>
    <cellStyle name="AggOrange 2 3 2 2 4 2" xfId="23878" xr:uid="{BFAC5567-13E2-49C8-AE1B-B6EAF32335DE}"/>
    <cellStyle name="AggOrange 2 3 2 2 40" xfId="21751" xr:uid="{C7365544-63BE-4F96-A22B-9E148D0CF1CB}"/>
    <cellStyle name="AggOrange 2 3 2 2 40 2" xfId="42151" xr:uid="{5F7C2950-B17D-4B52-8E9E-0D080148E0CF}"/>
    <cellStyle name="AggOrange 2 3 2 2 41" xfId="21174" xr:uid="{69F9899D-4AC4-4432-8B9B-1DCFB726E463}"/>
    <cellStyle name="AggOrange 2 3 2 2 41 2" xfId="41574" xr:uid="{85279700-5F99-48A4-BA22-2903C053E410}"/>
    <cellStyle name="AggOrange 2 3 2 2 42" xfId="21324" xr:uid="{3890E15F-B640-4F1F-B0EE-3B7895F909CC}"/>
    <cellStyle name="AggOrange 2 3 2 2 42 2" xfId="41724" xr:uid="{10767080-D91A-464B-96D1-3B6D980CD05D}"/>
    <cellStyle name="AggOrange 2 3 2 2 43" xfId="21348" xr:uid="{ECB239AE-DC12-4BC5-8310-628518E2AFA3}"/>
    <cellStyle name="AggOrange 2 3 2 2 43 2" xfId="41748" xr:uid="{E6606B13-61CC-4B87-B868-2FBC2719F39C}"/>
    <cellStyle name="AggOrange 2 3 2 2 44" xfId="21045" xr:uid="{23975635-EAF2-4C57-BF0E-D0BAB6C75A2E}"/>
    <cellStyle name="AggOrange 2 3 2 2 44 2" xfId="41447" xr:uid="{17A07600-C5C0-4475-8A50-3DBD47505BAC}"/>
    <cellStyle name="AggOrange 2 3 2 2 5" xfId="3165" xr:uid="{00000000-0005-0000-0000-000084060000}"/>
    <cellStyle name="AggOrange 2 3 2 2 5 2" xfId="25531" xr:uid="{CFF16740-723F-4EAB-AF28-AEE4F5F7643C}"/>
    <cellStyle name="AggOrange 2 3 2 2 6" xfId="2455" xr:uid="{00000000-0005-0000-0000-000085060000}"/>
    <cellStyle name="AggOrange 2 3 2 2 6 2" xfId="24822" xr:uid="{08AF0783-6214-4A29-BB9A-4126382E0394}"/>
    <cellStyle name="AggOrange 2 3 2 2 7" xfId="4059" xr:uid="{00000000-0005-0000-0000-000086060000}"/>
    <cellStyle name="AggOrange 2 3 2 2 7 2" xfId="26422" xr:uid="{04A83302-38E8-4F93-A4CB-C9A042342D60}"/>
    <cellStyle name="AggOrange 2 3 2 2 8" xfId="2486" xr:uid="{00000000-0005-0000-0000-000087060000}"/>
    <cellStyle name="AggOrange 2 3 2 2 8 2" xfId="24853" xr:uid="{A6B58A18-C2DE-4429-BF0D-B1050A00D954}"/>
    <cellStyle name="AggOrange 2 3 2 2 9" xfId="4718" xr:uid="{00000000-0005-0000-0000-000088060000}"/>
    <cellStyle name="AggOrange 2 3 2 2 9 2" xfId="27071" xr:uid="{52507EA8-D1C8-4FD5-9FD0-DD68C1D92BC2}"/>
    <cellStyle name="AggOrange 2 3 2 20" xfId="9689" xr:uid="{81C75EB2-99FD-4E27-9751-C55398EC5085}"/>
    <cellStyle name="AggOrange 2 3 2 20 2" xfId="31766" xr:uid="{6EBAFDA0-81EE-44C3-BB15-E469F9769361}"/>
    <cellStyle name="AggOrange 2 3 2 21" xfId="10350" xr:uid="{3F2EF163-C686-448D-9FD0-A03CBBFD395D}"/>
    <cellStyle name="AggOrange 2 3 2 21 2" xfId="32161" xr:uid="{073D18B7-FEA0-456E-99CB-F53517AE276B}"/>
    <cellStyle name="AggOrange 2 3 2 22" xfId="12389" xr:uid="{C91F8F97-AE0D-4E99-A1C0-C608CB6952B4}"/>
    <cellStyle name="AggOrange 2 3 2 22 2" xfId="32954" xr:uid="{5EA51FBA-4A7B-4159-A073-F8294265F735}"/>
    <cellStyle name="AggOrange 2 3 2 23" xfId="12113" xr:uid="{B452DA20-7EED-406D-A58C-9739DAEBAEAF}"/>
    <cellStyle name="AggOrange 2 3 2 23 2" xfId="32678" xr:uid="{4821BE9D-D8D5-4304-978D-A0A36FEE583C}"/>
    <cellStyle name="AggOrange 2 3 2 24" xfId="12950" xr:uid="{A4E31D02-45DE-4819-B43E-4534E1EC28F2}"/>
    <cellStyle name="AggOrange 2 3 2 24 2" xfId="33515" xr:uid="{6089335B-02B4-44AA-8E2B-40D2333249DD}"/>
    <cellStyle name="AggOrange 2 3 2 25" xfId="11799" xr:uid="{AB136678-71FC-4F05-B512-7336A2A7837B}"/>
    <cellStyle name="AggOrange 2 3 2 25 2" xfId="32366" xr:uid="{6BB36F6E-12DA-4565-9E40-4290C55358CD}"/>
    <cellStyle name="AggOrange 2 3 2 26" xfId="13268" xr:uid="{9A6896DC-5019-4FF2-8E6F-DF0088BD6A50}"/>
    <cellStyle name="AggOrange 2 3 2 26 2" xfId="33832" xr:uid="{0A4E7E32-BE57-454C-B6FD-86190657D87B}"/>
    <cellStyle name="AggOrange 2 3 2 27" xfId="14804" xr:uid="{DCE8A711-8779-461F-8332-306FCC9F671A}"/>
    <cellStyle name="AggOrange 2 3 2 27 2" xfId="35358" xr:uid="{DF85573B-521B-44D0-8091-52F1201AE443}"/>
    <cellStyle name="AggOrange 2 3 2 28" xfId="14409" xr:uid="{4D18E6B1-3BD0-4708-8F95-E5F71C0FA5E1}"/>
    <cellStyle name="AggOrange 2 3 2 28 2" xfId="34971" xr:uid="{043C92B2-55AF-49A1-B2D6-4076CF27FA46}"/>
    <cellStyle name="AggOrange 2 3 2 29" xfId="15615" xr:uid="{F0248359-E5A7-4353-83F6-AFE9E69EBC2F}"/>
    <cellStyle name="AggOrange 2 3 2 29 2" xfId="36112" xr:uid="{4F357FCD-A461-454D-9860-5B5BC1CBB162}"/>
    <cellStyle name="AggOrange 2 3 2 3" xfId="1201" xr:uid="{00000000-0005-0000-0000-000089060000}"/>
    <cellStyle name="AggOrange 2 3 2 3 2" xfId="23638" xr:uid="{A527B97F-D3B0-4565-92BE-7970FFF06394}"/>
    <cellStyle name="AggOrange 2 3 2 30" xfId="15900" xr:uid="{C40F161E-2D39-49D0-9803-98B9F84FF493}"/>
    <cellStyle name="AggOrange 2 3 2 30 2" xfId="36308" xr:uid="{E6D06F5C-B34D-4161-AF43-8CDBAD62A68C}"/>
    <cellStyle name="AggOrange 2 3 2 31" xfId="16375" xr:uid="{10EB67E2-6347-4EA8-BA40-B8EC58B6014A}"/>
    <cellStyle name="AggOrange 2 3 2 31 2" xfId="36781" xr:uid="{73D69FAE-96C7-46DB-8DD1-6BC2E03D85C3}"/>
    <cellStyle name="AggOrange 2 3 2 32" xfId="17116" xr:uid="{19BBBDBB-B9D9-4963-ADFD-48DADB988DB5}"/>
    <cellStyle name="AggOrange 2 3 2 32 2" xfId="37520" xr:uid="{22B73F55-9040-4C60-A483-AF42435DB25F}"/>
    <cellStyle name="AggOrange 2 3 2 33" xfId="17503" xr:uid="{3EE33C02-7178-4FDD-B5C9-5FFF92DB1CE2}"/>
    <cellStyle name="AggOrange 2 3 2 33 2" xfId="37907" xr:uid="{67CA6746-A078-46BB-BD51-34A247F9AE1E}"/>
    <cellStyle name="AggOrange 2 3 2 34" xfId="17867" xr:uid="{18AE7731-9002-4B18-9C85-C13920D3DABC}"/>
    <cellStyle name="AggOrange 2 3 2 34 2" xfId="38271" xr:uid="{58E775E9-3813-4D5A-A259-C49C4659FEAB}"/>
    <cellStyle name="AggOrange 2 3 2 35" xfId="18239" xr:uid="{49D16BCE-1752-4768-89E4-7272CA24EEAB}"/>
    <cellStyle name="AggOrange 2 3 2 35 2" xfId="38643" xr:uid="{D6A1D5E9-DC64-4350-ACC4-183F74BFE1AC}"/>
    <cellStyle name="AggOrange 2 3 2 36" xfId="19082" xr:uid="{2881F712-CDBE-4379-B94F-B23D1A65672F}"/>
    <cellStyle name="AggOrange 2 3 2 36 2" xfId="39484" xr:uid="{4AAC61C4-DD15-4352-8C26-1300A5B8C726}"/>
    <cellStyle name="AggOrange 2 3 2 37" xfId="18787" xr:uid="{C853EFFF-1A16-4F84-9297-1B07B9CDDC16}"/>
    <cellStyle name="AggOrange 2 3 2 37 2" xfId="39189" xr:uid="{D8CDEFD3-4749-4289-A003-5266E4BA52B4}"/>
    <cellStyle name="AggOrange 2 3 2 38" xfId="19920" xr:uid="{3D5BF567-6585-4251-90EE-9F04320CFAB3}"/>
    <cellStyle name="AggOrange 2 3 2 38 2" xfId="40322" xr:uid="{9B30082F-D4C0-4F80-9A8C-E43F67F37634}"/>
    <cellStyle name="AggOrange 2 3 2 39" xfId="20344" xr:uid="{BD39DC5C-D866-4D58-88B7-35030EE573C9}"/>
    <cellStyle name="AggOrange 2 3 2 39 2" xfId="40746" xr:uid="{AE2EFBA6-929D-4DCB-9FB3-DA54A24E33A3}"/>
    <cellStyle name="AggOrange 2 3 2 4" xfId="1829" xr:uid="{00000000-0005-0000-0000-00008A060000}"/>
    <cellStyle name="AggOrange 2 3 2 4 2" xfId="24212" xr:uid="{9C8BE24C-14D0-429A-A66D-746307BBF853}"/>
    <cellStyle name="AggOrange 2 3 2 40" xfId="20761" xr:uid="{F85672C3-140D-4583-A0C0-6F05279C7266}"/>
    <cellStyle name="AggOrange 2 3 2 40 2" xfId="41163" xr:uid="{A6097345-5164-45AC-88F5-5949AFF54687}"/>
    <cellStyle name="AggOrange 2 3 2 41" xfId="21539" xr:uid="{9164332F-16E3-44FA-9EBD-6525AE6F6A01}"/>
    <cellStyle name="AggOrange 2 3 2 41 2" xfId="41939" xr:uid="{EF11EC96-BE3A-4A6B-9213-6B9CB4576CF2}"/>
    <cellStyle name="AggOrange 2 3 2 42" xfId="21980" xr:uid="{F3B8B878-25C7-4006-A5AE-06CFC6F8F1F1}"/>
    <cellStyle name="AggOrange 2 3 2 42 2" xfId="42380" xr:uid="{8593F372-1EBA-4B26-9A11-A4157974249D}"/>
    <cellStyle name="AggOrange 2 3 2 43" xfId="22641" xr:uid="{5765DB34-D310-4F7F-9D42-C9DD4DDF1049}"/>
    <cellStyle name="AggOrange 2 3 2 43 2" xfId="43041" xr:uid="{88FF81B9-229C-4508-931A-71630543130B}"/>
    <cellStyle name="AggOrange 2 3 2 44" xfId="22844" xr:uid="{D918426D-4CD0-4C7F-8F44-1E34E9616F1F}"/>
    <cellStyle name="AggOrange 2 3 2 44 2" xfId="43244" xr:uid="{6755E1A8-92D0-4328-8780-B5D5F84C87B5}"/>
    <cellStyle name="AggOrange 2 3 2 45" xfId="23136" xr:uid="{D01ADF51-A430-40A7-8DA1-7831401C3602}"/>
    <cellStyle name="AggOrange 2 3 2 45 2" xfId="43536" xr:uid="{339D83A2-E0E4-4742-B38C-063425387500}"/>
    <cellStyle name="AggOrange 2 3 2 5" xfId="2176" xr:uid="{00000000-0005-0000-0000-00008B060000}"/>
    <cellStyle name="AggOrange 2 3 2 5 2" xfId="24555" xr:uid="{2C66960C-C33F-45CA-B3C5-B41F159455E6}"/>
    <cellStyle name="AggOrange 2 3 2 6" xfId="2950" xr:uid="{00000000-0005-0000-0000-00008C060000}"/>
    <cellStyle name="AggOrange 2 3 2 6 2" xfId="25316" xr:uid="{FE05A752-9538-4E29-A02D-8612377AA7EA}"/>
    <cellStyle name="AggOrange 2 3 2 7" xfId="3385" xr:uid="{00000000-0005-0000-0000-00008D060000}"/>
    <cellStyle name="AggOrange 2 3 2 7 2" xfId="25750" xr:uid="{FB143C7A-B409-4394-9BEF-12D82D001D37}"/>
    <cellStyle name="AggOrange 2 3 2 8" xfId="3848" xr:uid="{00000000-0005-0000-0000-00008E060000}"/>
    <cellStyle name="AggOrange 2 3 2 8 2" xfId="26211" xr:uid="{2D1DE895-18F3-4C78-B15F-3B78E55D4D3E}"/>
    <cellStyle name="AggOrange 2 3 2 9" xfId="4219" xr:uid="{00000000-0005-0000-0000-00008F060000}"/>
    <cellStyle name="AggOrange 2 3 2 9 2" xfId="26577" xr:uid="{B6E3503A-F0DB-4DAC-8E8A-F791E3DBDBAB}"/>
    <cellStyle name="AggOrange 2 3 20" xfId="8213" xr:uid="{4F5A26F1-8C9F-487B-85A2-304EDE35BFDC}"/>
    <cellStyle name="AggOrange 2 3 20 2" xfId="30482" xr:uid="{C080C027-F72A-4D7B-B0B0-EDE529B85151}"/>
    <cellStyle name="AggOrange 2 3 21" xfId="8896" xr:uid="{ECB4ADB7-2B94-4C49-B6C2-7AC4AE484DDE}"/>
    <cellStyle name="AggOrange 2 3 21 2" xfId="31080" xr:uid="{C66B8900-AC20-45C2-9290-E877079C8DCB}"/>
    <cellStyle name="AggOrange 2 3 22" xfId="9568" xr:uid="{6F1A51B8-51BF-4587-BD29-1B90DBAECEBD}"/>
    <cellStyle name="AggOrange 2 3 22 2" xfId="31690" xr:uid="{234E5B07-E6FD-4479-B8B4-DD8DAA477C4E}"/>
    <cellStyle name="AggOrange 2 3 23" xfId="8809" xr:uid="{8F888C15-AEEF-4B38-A722-4CAE22D9853D}"/>
    <cellStyle name="AggOrange 2 3 23 2" xfId="31025" xr:uid="{1AFA384B-9B23-4B81-9705-DAC461F4F9E3}"/>
    <cellStyle name="AggOrange 2 3 24" xfId="12053" xr:uid="{C0D1633A-4AD7-450E-9136-929AD80844EE}"/>
    <cellStyle name="AggOrange 2 3 24 2" xfId="32618" xr:uid="{BFC259FE-748A-4581-9ED2-70EF2208A792}"/>
    <cellStyle name="AggOrange 2 3 25" xfId="12193" xr:uid="{DD297BFD-7930-414A-8A57-C8E6A0AECC1B}"/>
    <cellStyle name="AggOrange 2 3 25 2" xfId="32758" xr:uid="{7F27510B-DB52-4E3C-9B6B-6538DB6392F1}"/>
    <cellStyle name="AggOrange 2 3 26" xfId="13421" xr:uid="{B7A4AF38-159A-40DB-A49A-9D328265B839}"/>
    <cellStyle name="AggOrange 2 3 26 2" xfId="33985" xr:uid="{9FEB3441-9587-4A1E-9B74-558264A52D40}"/>
    <cellStyle name="AggOrange 2 3 27" xfId="14096" xr:uid="{CC6FB62B-BEE7-43F2-9655-7749BF84933C}"/>
    <cellStyle name="AggOrange 2 3 27 2" xfId="34660" xr:uid="{2B54C3D4-2C82-42B0-92B0-713A0C5E52A4}"/>
    <cellStyle name="AggOrange 2 3 28" xfId="14149" xr:uid="{D63E203B-59D3-4AEB-A2A8-BFADD0806C46}"/>
    <cellStyle name="AggOrange 2 3 28 2" xfId="34713" xr:uid="{5FA902A6-46BF-4561-9D58-BDE973EECF31}"/>
    <cellStyle name="AggOrange 2 3 29" xfId="14109" xr:uid="{4C86615D-57F8-4AF4-8C8C-9EEE07264062}"/>
    <cellStyle name="AggOrange 2 3 29 2" xfId="34673" xr:uid="{EC348016-B44B-4DEF-8765-C5F20DB26B51}"/>
    <cellStyle name="AggOrange 2 3 3" xfId="543" xr:uid="{00000000-0005-0000-0000-000090060000}"/>
    <cellStyle name="AggOrange 2 3 3 10" xfId="4643" xr:uid="{00000000-0005-0000-0000-000091060000}"/>
    <cellStyle name="AggOrange 2 3 3 10 2" xfId="26996" xr:uid="{01D87FEE-0A96-46CE-980B-2C61E5B15E9B}"/>
    <cellStyle name="AggOrange 2 3 3 11" xfId="4994" xr:uid="{00000000-0005-0000-0000-000092060000}"/>
    <cellStyle name="AggOrange 2 3 3 11 2" xfId="27347" xr:uid="{269CC2A2-37A7-44A1-B61E-B01E77238515}"/>
    <cellStyle name="AggOrange 2 3 3 12" xfId="5513" xr:uid="{00000000-0005-0000-0000-000093060000}"/>
    <cellStyle name="AggOrange 2 3 3 12 2" xfId="27866" xr:uid="{A7868EB0-AC18-4A15-8F5F-3F71CECE71AE}"/>
    <cellStyle name="AggOrange 2 3 3 13" xfId="5859" xr:uid="{00000000-0005-0000-0000-000094060000}"/>
    <cellStyle name="AggOrange 2 3 3 13 2" xfId="28173" xr:uid="{50D9048C-C7F3-432C-A9F4-05DD10D5B946}"/>
    <cellStyle name="AggOrange 2 3 3 14" xfId="6715" xr:uid="{00000000-0005-0000-0000-000095060000}"/>
    <cellStyle name="AggOrange 2 3 3 14 2" xfId="29012" xr:uid="{5A052D5B-8E10-4090-80CC-00B8E9078D95}"/>
    <cellStyle name="AggOrange 2 3 3 15" xfId="7093" xr:uid="{00000000-0005-0000-0000-000096060000}"/>
    <cellStyle name="AggOrange 2 3 3 15 2" xfId="29390" xr:uid="{6A9C6042-D391-4216-9362-D5CFAB2E4DB8}"/>
    <cellStyle name="AggOrange 2 3 3 16" xfId="7272" xr:uid="{00000000-0005-0000-0000-000097060000}"/>
    <cellStyle name="AggOrange 2 3 3 16 2" xfId="29567" xr:uid="{46747960-6A66-4DBA-82B2-AEBC5F06B904}"/>
    <cellStyle name="AggOrange 2 3 3 17" xfId="7758" xr:uid="{9151481D-7B3B-4AA8-8EF7-050479A34A0A}"/>
    <cellStyle name="AggOrange 2 3 3 17 2" xfId="30044" xr:uid="{17C5C422-E153-46E0-A38A-22741D3BBDDC}"/>
    <cellStyle name="AggOrange 2 3 3 18" xfId="8243" xr:uid="{0BB1DA31-5CD9-4DD5-8D54-7560BF8A59B0}"/>
    <cellStyle name="AggOrange 2 3 3 18 2" xfId="30512" xr:uid="{6637B444-BBD6-45C1-A9CE-20F063E63DDD}"/>
    <cellStyle name="AggOrange 2 3 3 19" xfId="9128" xr:uid="{CE6FD12A-4B34-49E3-AE63-7236D526AFD8}"/>
    <cellStyle name="AggOrange 2 3 3 19 2" xfId="31269" xr:uid="{3988281D-B9B2-407F-B08D-AECBF4E652A5}"/>
    <cellStyle name="AggOrange 2 3 3 2" xfId="758" xr:uid="{00000000-0005-0000-0000-000098060000}"/>
    <cellStyle name="AggOrange 2 3 3 2 10" xfId="5205" xr:uid="{00000000-0005-0000-0000-000099060000}"/>
    <cellStyle name="AggOrange 2 3 3 2 10 2" xfId="27558" xr:uid="{79674859-A235-4BBF-AE1D-BEC371A68636}"/>
    <cellStyle name="AggOrange 2 3 3 2 11" xfId="5478" xr:uid="{00000000-0005-0000-0000-00009A060000}"/>
    <cellStyle name="AggOrange 2 3 3 2 11 2" xfId="27831" xr:uid="{D4CEF106-917F-46AD-96C0-E527635ABE0F}"/>
    <cellStyle name="AggOrange 2 3 3 2 12" xfId="5616" xr:uid="{00000000-0005-0000-0000-00009B060000}"/>
    <cellStyle name="AggOrange 2 3 3 2 12 2" xfId="27957" xr:uid="{FD17E4EA-1DD5-4240-B980-426E2DB9F5B4}"/>
    <cellStyle name="AggOrange 2 3 3 2 13" xfId="6607" xr:uid="{00000000-0005-0000-0000-00009C060000}"/>
    <cellStyle name="AggOrange 2 3 3 2 13 2" xfId="28904" xr:uid="{8AD25235-1CCC-4275-AAFD-1EA18FDF3453}"/>
    <cellStyle name="AggOrange 2 3 3 2 14" xfId="7052" xr:uid="{00000000-0005-0000-0000-00009D060000}"/>
    <cellStyle name="AggOrange 2 3 3 2 14 2" xfId="29349" xr:uid="{231004D3-5A42-4C27-A7D3-5F768F270D1C}"/>
    <cellStyle name="AggOrange 2 3 3 2 15" xfId="7478" xr:uid="{00000000-0005-0000-0000-00009E060000}"/>
    <cellStyle name="AggOrange 2 3 3 2 15 2" xfId="29773" xr:uid="{671777E1-4900-4B6A-833E-5E26D83FBF16}"/>
    <cellStyle name="AggOrange 2 3 3 2 16" xfId="7964" xr:uid="{4776DA39-B58A-4EF7-B56E-BC95BA197ADE}"/>
    <cellStyle name="AggOrange 2 3 3 2 16 2" xfId="30250" xr:uid="{3752AF26-B83E-4DBE-9898-0F3DB5ACE62F}"/>
    <cellStyle name="AggOrange 2 3 3 2 17" xfId="8453" xr:uid="{8A462EF6-1904-410D-9D8F-F0030119E194}"/>
    <cellStyle name="AggOrange 2 3 3 2 17 2" xfId="30722" xr:uid="{603E8A9A-4827-492D-80AC-2B72BD979255}"/>
    <cellStyle name="AggOrange 2 3 3 2 18" xfId="9343" xr:uid="{6FF286F8-D3A1-4458-8FF4-50251560395E}"/>
    <cellStyle name="AggOrange 2 3 3 2 18 2" xfId="31482" xr:uid="{6853FC5D-9726-4CB9-8567-BFA947C8E581}"/>
    <cellStyle name="AggOrange 2 3 3 2 19" xfId="9083" xr:uid="{7B4E5520-69AA-4ED0-8DC3-3DEB58761EAD}"/>
    <cellStyle name="AggOrange 2 3 3 2 19 2" xfId="31230" xr:uid="{7CE45D8A-9A85-40D1-AC0D-052169D5FA6A}"/>
    <cellStyle name="AggOrange 2 3 3 2 2" xfId="1271" xr:uid="{00000000-0005-0000-0000-00009F060000}"/>
    <cellStyle name="AggOrange 2 3 3 2 2 2" xfId="23708" xr:uid="{5DA5DB4F-FB35-425D-81B5-C081C98CC777}"/>
    <cellStyle name="AggOrange 2 3 3 2 20" xfId="8985" xr:uid="{7FD20009-5AB7-4F0B-997D-95EFF1E1C314}"/>
    <cellStyle name="AggOrange 2 3 3 2 20 2" xfId="31153" xr:uid="{34267940-77A8-4A85-888A-DB8FBCE6022C}"/>
    <cellStyle name="AggOrange 2 3 3 2 21" xfId="12511" xr:uid="{108B87B2-CE26-4F42-B57C-7FB24C07EDBC}"/>
    <cellStyle name="AggOrange 2 3 3 2 21 2" xfId="33076" xr:uid="{B1F55F1D-CBE0-4F21-831F-32A7F76D2DA0}"/>
    <cellStyle name="AggOrange 2 3 3 2 22" xfId="12991" xr:uid="{C1E8E48F-338E-488D-82CB-914356CDB327}"/>
    <cellStyle name="AggOrange 2 3 3 2 22 2" xfId="33556" xr:uid="{3656EABD-4405-4AE4-B59E-6C95970ED0DF}"/>
    <cellStyle name="AggOrange 2 3 3 2 23" xfId="11991" xr:uid="{A79CA9E2-9F05-413E-BBE6-9758F3940262}"/>
    <cellStyle name="AggOrange 2 3 3 2 23 2" xfId="32556" xr:uid="{7A0A6CE8-972F-411C-8016-3274FE4F5AAB}"/>
    <cellStyle name="AggOrange 2 3 3 2 24" xfId="13755" xr:uid="{D1DD7748-9457-44F1-A560-486E16AD23B3}"/>
    <cellStyle name="AggOrange 2 3 3 2 24 2" xfId="34319" xr:uid="{3BDB9495-24F3-4C6C-98BB-CC5276AF3D58}"/>
    <cellStyle name="AggOrange 2 3 3 2 25" xfId="14535" xr:uid="{FECB0E4A-2012-4699-AAC7-656EC924015F}"/>
    <cellStyle name="AggOrange 2 3 3 2 25 2" xfId="35096" xr:uid="{06C0F2AE-46E6-47F8-AFEC-DF9AB96D7070}"/>
    <cellStyle name="AggOrange 2 3 3 2 26" xfId="14360" xr:uid="{5122F4F0-F7CB-4815-94AF-7E96C63781C5}"/>
    <cellStyle name="AggOrange 2 3 3 2 26 2" xfId="34923" xr:uid="{CD0C4D87-1A09-4256-8221-324C456C5E7C}"/>
    <cellStyle name="AggOrange 2 3 3 2 27" xfId="15050" xr:uid="{495ABEC1-5630-43A7-BC7D-FDE3DDC2D470}"/>
    <cellStyle name="AggOrange 2 3 3 2 27 2" xfId="35599" xr:uid="{79ADD545-8B3F-4337-AB1C-2E5CCA7604C9}"/>
    <cellStyle name="AggOrange 2 3 3 2 28" xfId="15529" xr:uid="{95D77E90-4422-4203-8F90-728F91C17E93}"/>
    <cellStyle name="AggOrange 2 3 3 2 28 2" xfId="36050" xr:uid="{156A7EE5-D03E-4ED3-B85E-EE776D416900}"/>
    <cellStyle name="AggOrange 2 3 3 2 29" xfId="16015" xr:uid="{CB4EEE5F-D584-4B4F-A7DC-EFF786509120}"/>
    <cellStyle name="AggOrange 2 3 3 2 29 2" xfId="36423" xr:uid="{BE75FBD0-01AC-41FF-A343-8A89670FC462}"/>
    <cellStyle name="AggOrange 2 3 3 2 3" xfId="1949" xr:uid="{00000000-0005-0000-0000-0000A0060000}"/>
    <cellStyle name="AggOrange 2 3 3 2 3 2" xfId="24331" xr:uid="{6DB685DF-D732-4900-811C-E0E81F80DDB5}"/>
    <cellStyle name="AggOrange 2 3 3 2 30" xfId="16488" xr:uid="{17D13493-1A9A-4A29-8B7E-0D0B94522667}"/>
    <cellStyle name="AggOrange 2 3 3 2 30 2" xfId="36894" xr:uid="{E59DD9E3-513D-446A-9E19-4AA6F8B9A19E}"/>
    <cellStyle name="AggOrange 2 3 3 2 31" xfId="17232" xr:uid="{E9CF7E1E-A118-4FF6-8EE9-CDB5BB452184}"/>
    <cellStyle name="AggOrange 2 3 3 2 31 2" xfId="37636" xr:uid="{597F819B-41BB-4133-A66B-4AFAB352060B}"/>
    <cellStyle name="AggOrange 2 3 3 2 32" xfId="16926" xr:uid="{9BAFADE1-C8DB-4333-A888-8329CB3184EB}"/>
    <cellStyle name="AggOrange 2 3 3 2 32 2" xfId="37330" xr:uid="{23A7A722-9C87-4DA6-A8D2-6AEA37C08174}"/>
    <cellStyle name="AggOrange 2 3 3 2 33" xfId="17981" xr:uid="{B8CF07C3-253C-4C72-98CA-B4061F282B76}"/>
    <cellStyle name="AggOrange 2 3 3 2 33 2" xfId="38385" xr:uid="{227F3481-D967-44AC-A54A-F0616C97E936}"/>
    <cellStyle name="AggOrange 2 3 3 2 34" xfId="18360" xr:uid="{B72D525A-F1EE-4364-A561-F5ED78F4FA7D}"/>
    <cellStyle name="AggOrange 2 3 3 2 34 2" xfId="38764" xr:uid="{CF941D7D-13C0-46F6-9941-BE6AE6653F64}"/>
    <cellStyle name="AggOrange 2 3 3 2 35" xfId="19204" xr:uid="{D6CFA000-0FE8-437A-9596-D0518E224E6A}"/>
    <cellStyle name="AggOrange 2 3 3 2 35 2" xfId="39606" xr:uid="{B76AE380-EE3D-4FCE-A034-FF607A12CBD2}"/>
    <cellStyle name="AggOrange 2 3 3 2 36" xfId="19625" xr:uid="{0572D8B1-E435-4E24-8FDC-8317E4B6A208}"/>
    <cellStyle name="AggOrange 2 3 3 2 36 2" xfId="40027" xr:uid="{1AD0EED7-1EA5-42FF-AF48-808563C9CDF6}"/>
    <cellStyle name="AggOrange 2 3 3 2 37" xfId="20042" xr:uid="{7369D72A-1C50-4592-8969-33AF521ABC78}"/>
    <cellStyle name="AggOrange 2 3 3 2 37 2" xfId="40444" xr:uid="{21D90A3B-82C8-435E-96A7-75DE1F3316B4}"/>
    <cellStyle name="AggOrange 2 3 3 2 38" xfId="20464" xr:uid="{B155E886-78AF-4292-BB5E-49DA9DEFCD7A}"/>
    <cellStyle name="AggOrange 2 3 3 2 38 2" xfId="40866" xr:uid="{A75D03B2-13EE-4C5D-A64F-D4CAB9C7B3D9}"/>
    <cellStyle name="AggOrange 2 3 3 2 39" xfId="19555" xr:uid="{1307B2A3-75A7-484C-AFE7-F6D5CCC42DE9}"/>
    <cellStyle name="AggOrange 2 3 3 2 39 2" xfId="39957" xr:uid="{B0CD744C-160D-43EB-B62B-BB3F0E0CED2D}"/>
    <cellStyle name="AggOrange 2 3 3 2 4" xfId="2250" xr:uid="{00000000-0005-0000-0000-0000A1060000}"/>
    <cellStyle name="AggOrange 2 3 3 2 4 2" xfId="24625" xr:uid="{C0503F84-F416-440E-836F-8131F3212C82}"/>
    <cellStyle name="AggOrange 2 3 3 2 40" xfId="21658" xr:uid="{91C30C37-F7FD-480D-95EB-FEDF3669ACA1}"/>
    <cellStyle name="AggOrange 2 3 3 2 40 2" xfId="42058" xr:uid="{01794A93-E6F2-4E22-BAF7-C17D44E7FB6C}"/>
    <cellStyle name="AggOrange 2 3 3 2 41" xfId="21317" xr:uid="{B1E436F2-DE1D-4108-B433-10FBFCAB1F30}"/>
    <cellStyle name="AggOrange 2 3 3 2 41 2" xfId="41717" xr:uid="{57A4E3B7-ABAD-4AF7-B336-78927CB47964}"/>
    <cellStyle name="AggOrange 2 3 3 2 42" xfId="21172" xr:uid="{13FD18DE-D7C8-4894-9AD8-96104A403C35}"/>
    <cellStyle name="AggOrange 2 3 3 2 42 2" xfId="41572" xr:uid="{6EC0C018-EA52-40E4-A7D9-AF0307BCBD59}"/>
    <cellStyle name="AggOrange 2 3 3 2 43" xfId="22947" xr:uid="{26C62063-648D-476D-B25B-1FFFA577A237}"/>
    <cellStyle name="AggOrange 2 3 3 2 43 2" xfId="43347" xr:uid="{343AECD2-E3A5-4EFE-AFB9-388CE4095E6A}"/>
    <cellStyle name="AggOrange 2 3 3 2 44" xfId="23208" xr:uid="{DEA25EE9-B9CB-44D9-B015-75644A9D4535}"/>
    <cellStyle name="AggOrange 2 3 3 2 44 2" xfId="43608" xr:uid="{AA21D4EB-1B0E-42E7-A530-1A2B5BAD8367}"/>
    <cellStyle name="AggOrange 2 3 3 2 5" xfId="3072" xr:uid="{00000000-0005-0000-0000-0000A2060000}"/>
    <cellStyle name="AggOrange 2 3 3 2 5 2" xfId="25438" xr:uid="{A6520698-EA03-40FF-B336-875D110E384F}"/>
    <cellStyle name="AggOrange 2 3 3 2 6" xfId="3515" xr:uid="{00000000-0005-0000-0000-0000A3060000}"/>
    <cellStyle name="AggOrange 2 3 3 2 6 2" xfId="25880" xr:uid="{05503B61-9BBC-4E6B-B68E-594CA0807B12}"/>
    <cellStyle name="AggOrange 2 3 3 2 7" xfId="3966" xr:uid="{00000000-0005-0000-0000-0000A4060000}"/>
    <cellStyle name="AggOrange 2 3 3 2 7 2" xfId="26329" xr:uid="{B49348FD-EDCB-4A2E-B948-37CF3CDF74E1}"/>
    <cellStyle name="AggOrange 2 3 3 2 8" xfId="4335" xr:uid="{00000000-0005-0000-0000-0000A5060000}"/>
    <cellStyle name="AggOrange 2 3 3 2 8 2" xfId="26691" xr:uid="{FD86A4E9-8F48-4A98-BA28-84B57ADFB12A}"/>
    <cellStyle name="AggOrange 2 3 3 2 9" xfId="4342" xr:uid="{00000000-0005-0000-0000-0000A6060000}"/>
    <cellStyle name="AggOrange 2 3 3 2 9 2" xfId="26698" xr:uid="{2DA24596-1277-4BFF-98C6-57D8ADF9EE41}"/>
    <cellStyle name="AggOrange 2 3 3 20" xfId="9745" xr:uid="{06FA8F30-1891-40B9-8D5D-A1ACC1F4415D}"/>
    <cellStyle name="AggOrange 2 3 3 20 2" xfId="31806" xr:uid="{223C2746-F72F-4C50-BD4D-143C970ACFD0}"/>
    <cellStyle name="AggOrange 2 3 3 21" xfId="10403" xr:uid="{B8B74737-FD01-46B3-904C-B191CBF1D36A}"/>
    <cellStyle name="AggOrange 2 3 3 21 2" xfId="32186" xr:uid="{FD3CB7FB-4AA2-4849-8139-514F70DC8A46}"/>
    <cellStyle name="AggOrange 2 3 3 22" xfId="12296" xr:uid="{0AEFA305-F3CF-43A3-BDC3-50B9289100A8}"/>
    <cellStyle name="AggOrange 2 3 3 22 2" xfId="32861" xr:uid="{9296A321-C91B-4BFF-90C3-2B11AB7B5AE8}"/>
    <cellStyle name="AggOrange 2 3 3 23" xfId="11916" xr:uid="{552A20FB-8A66-4298-B4FC-653CA08C8A55}"/>
    <cellStyle name="AggOrange 2 3 3 23 2" xfId="32483" xr:uid="{B89006A2-28EA-4D2E-AE91-6C1398E95C7D}"/>
    <cellStyle name="AggOrange 2 3 3 24" xfId="13284" xr:uid="{A350BC2E-AC8E-424C-A789-4C5B5B1F9DFA}"/>
    <cellStyle name="AggOrange 2 3 3 24 2" xfId="33848" xr:uid="{426872DE-9904-4215-9C4B-8ED09E8ED160}"/>
    <cellStyle name="AggOrange 2 3 3 25" xfId="13543" xr:uid="{F597EBB3-9EE7-410A-965A-111AB43154D5}"/>
    <cellStyle name="AggOrange 2 3 3 25 2" xfId="34107" xr:uid="{BD5236D6-F89E-4CF0-825C-80721E0319CE}"/>
    <cellStyle name="AggOrange 2 3 3 26" xfId="13839" xr:uid="{9393F286-4712-4674-8CE2-D4201DD7921E}"/>
    <cellStyle name="AggOrange 2 3 3 26 2" xfId="34403" xr:uid="{76BC6713-13D1-4F8E-B3F1-0E94700588F7}"/>
    <cellStyle name="AggOrange 2 3 3 27" xfId="14673" xr:uid="{9CDDAF08-4C6B-4DB6-BE72-DD43F298E03B}"/>
    <cellStyle name="AggOrange 2 3 3 27 2" xfId="35231" xr:uid="{DB21B73D-991F-4079-B5B9-EAF1E28FE697}"/>
    <cellStyle name="AggOrange 2 3 3 28" xfId="15220" xr:uid="{F71B28C5-2476-4900-A6F0-FB9F88209CEE}"/>
    <cellStyle name="AggOrange 2 3 3 28 2" xfId="35760" xr:uid="{4C789EA8-0C94-4F41-B47B-C9C97C3F8F45}"/>
    <cellStyle name="AggOrange 2 3 3 29" xfId="15550" xr:uid="{9A262023-A901-4396-8719-D4C82877B75D}"/>
    <cellStyle name="AggOrange 2 3 3 29 2" xfId="36068" xr:uid="{C41BFCE8-1772-4754-AFB8-6E9140ACEE6B}"/>
    <cellStyle name="AggOrange 2 3 3 3" xfId="1305" xr:uid="{00000000-0005-0000-0000-0000A7060000}"/>
    <cellStyle name="AggOrange 2 3 3 3 2" xfId="23742" xr:uid="{3D460BCD-592E-4205-A5A8-9ACD50134AEF}"/>
    <cellStyle name="AggOrange 2 3 3 30" xfId="15204" xr:uid="{B394655A-580D-4724-95F6-A16CB8D56588}"/>
    <cellStyle name="AggOrange 2 3 3 30 2" xfId="35745" xr:uid="{B81723E6-0876-4234-929C-2DA9BBDCB3E2}"/>
    <cellStyle name="AggOrange 2 3 3 31" xfId="16282" xr:uid="{3B257A76-B51C-4E79-835B-88CA08953C62}"/>
    <cellStyle name="AggOrange 2 3 3 31 2" xfId="36688" xr:uid="{E9199F2D-1CB8-4E67-A9BE-B0CD09B5C93B}"/>
    <cellStyle name="AggOrange 2 3 3 32" xfId="17023" xr:uid="{ED6C1C22-9FDC-4C1F-B593-44E85DFAB8F5}"/>
    <cellStyle name="AggOrange 2 3 3 32 2" xfId="37427" xr:uid="{4DCF20BA-9515-4CBF-B4C4-BA4D3EDD6A6E}"/>
    <cellStyle name="AggOrange 2 3 3 33" xfId="17423" xr:uid="{E5B1FC81-FAAB-437A-9795-6DAEAB074391}"/>
    <cellStyle name="AggOrange 2 3 3 33 2" xfId="37827" xr:uid="{2FF7658A-D6B5-4FA4-B68E-697F4BAAED5B}"/>
    <cellStyle name="AggOrange 2 3 3 34" xfId="17774" xr:uid="{BFE3BE80-C487-4ECB-91C8-1B6FDD625243}"/>
    <cellStyle name="AggOrange 2 3 3 34 2" xfId="38178" xr:uid="{21BDCE32-EB59-4B9C-8A59-88903F021D1A}"/>
    <cellStyle name="AggOrange 2 3 3 35" xfId="18146" xr:uid="{1C7CF3A3-2B63-44B9-A94E-3F7F6DDD4E96}"/>
    <cellStyle name="AggOrange 2 3 3 35 2" xfId="38550" xr:uid="{51E894DA-656D-46CA-A919-B8DFBB6D4020}"/>
    <cellStyle name="AggOrange 2 3 3 36" xfId="18989" xr:uid="{946095CB-E5DD-413D-B64A-A7F5447B1648}"/>
    <cellStyle name="AggOrange 2 3 3 36 2" xfId="39391" xr:uid="{A086A28B-45F0-4021-9333-276D692F8C3D}"/>
    <cellStyle name="AggOrange 2 3 3 37" xfId="18648" xr:uid="{D327C8BC-A441-49D6-8380-30C68904D454}"/>
    <cellStyle name="AggOrange 2 3 3 37 2" xfId="39052" xr:uid="{4F1A3571-2204-42BA-9AA0-57FA46AAF60A}"/>
    <cellStyle name="AggOrange 2 3 3 38" xfId="19827" xr:uid="{80C5414C-62AA-4496-B365-38476A0095D8}"/>
    <cellStyle name="AggOrange 2 3 3 38 2" xfId="40229" xr:uid="{8CB2B25A-A174-4493-8117-3128D7DA9255}"/>
    <cellStyle name="AggOrange 2 3 3 39" xfId="20251" xr:uid="{30A91E75-C6BA-48B5-AC1E-08F0956E5F70}"/>
    <cellStyle name="AggOrange 2 3 3 39 2" xfId="40653" xr:uid="{FF613B76-851C-4AA9-B3BF-47792AE5F8C0}"/>
    <cellStyle name="AggOrange 2 3 3 4" xfId="1736" xr:uid="{00000000-0005-0000-0000-0000A8060000}"/>
    <cellStyle name="AggOrange 2 3 3 4 2" xfId="24119" xr:uid="{8DB96ED4-716C-4021-BC07-14F5A4816587}"/>
    <cellStyle name="AggOrange 2 3 3 40" xfId="20724" xr:uid="{CAB82875-7988-4062-9693-3135C5280D1E}"/>
    <cellStyle name="AggOrange 2 3 3 40 2" xfId="41126" xr:uid="{2159DA75-2F55-4882-BAED-70E0C4BCDA28}"/>
    <cellStyle name="AggOrange 2 3 3 41" xfId="21446" xr:uid="{FA976B7C-D5F2-42FF-BE45-EF3E07DF14C2}"/>
    <cellStyle name="AggOrange 2 3 3 41 2" xfId="41846" xr:uid="{89D774EE-83B4-4CE2-96E4-AA6AF3A63939}"/>
    <cellStyle name="AggOrange 2 3 3 42" xfId="21856" xr:uid="{717552EC-518B-4631-8277-57F0CC1E93E8}"/>
    <cellStyle name="AggOrange 2 3 3 42 2" xfId="42256" xr:uid="{524EDB4D-9514-4ADA-A3CA-605FEA2C2DD5}"/>
    <cellStyle name="AggOrange 2 3 3 43" xfId="22600" xr:uid="{4A0975BE-068F-461C-8E7B-A4A276462217}"/>
    <cellStyle name="AggOrange 2 3 3 43 2" xfId="43000" xr:uid="{26E9F1A6-1D59-46C6-A382-D4AB7E923440}"/>
    <cellStyle name="AggOrange 2 3 3 44" xfId="23003" xr:uid="{EF5CAB00-1281-456A-8F1F-EF80833C0DBF}"/>
    <cellStyle name="AggOrange 2 3 3 44 2" xfId="43403" xr:uid="{E2F6D148-2556-4E51-A9AE-A8B07AE58646}"/>
    <cellStyle name="AggOrange 2 3 3 45" xfId="23245" xr:uid="{B7E779C0-36C7-46CE-886C-B73AC4AED327}"/>
    <cellStyle name="AggOrange 2 3 3 45 2" xfId="43645" xr:uid="{A03F87CC-DF30-4A67-9710-5A56AA0D3148}"/>
    <cellStyle name="AggOrange 2 3 3 5" xfId="2284" xr:uid="{00000000-0005-0000-0000-0000A9060000}"/>
    <cellStyle name="AggOrange 2 3 3 5 2" xfId="24659" xr:uid="{3D8D120C-A557-40AA-9800-1819F11D0127}"/>
    <cellStyle name="AggOrange 2 3 3 6" xfId="2857" xr:uid="{00000000-0005-0000-0000-0000AA060000}"/>
    <cellStyle name="AggOrange 2 3 3 6 2" xfId="25223" xr:uid="{DFBC13C4-3472-45B2-B512-0C90191F9195}"/>
    <cellStyle name="AggOrange 2 3 3 7" xfId="3588" xr:uid="{00000000-0005-0000-0000-0000AB060000}"/>
    <cellStyle name="AggOrange 2 3 3 7 2" xfId="25952" xr:uid="{D60C6DA4-DFCF-42DA-868A-CCEB34DB0EDB}"/>
    <cellStyle name="AggOrange 2 3 3 8" xfId="3755" xr:uid="{00000000-0005-0000-0000-0000AC060000}"/>
    <cellStyle name="AggOrange 2 3 3 8 2" xfId="26118" xr:uid="{6777B671-4F41-4F13-9067-A41BA9F3DEBE}"/>
    <cellStyle name="AggOrange 2 3 3 9" xfId="4396" xr:uid="{00000000-0005-0000-0000-0000AD060000}"/>
    <cellStyle name="AggOrange 2 3 3 9 2" xfId="26751" xr:uid="{1CAEC25E-42F7-403D-9E9A-2A81FD8E1D34}"/>
    <cellStyle name="AggOrange 2 3 30" xfId="14867" xr:uid="{048BA263-1C5C-4679-A5AF-EADFF07FA6C3}"/>
    <cellStyle name="AggOrange 2 3 30 2" xfId="35420" xr:uid="{513AE3B1-F930-4A20-A43A-A0121FEB6794}"/>
    <cellStyle name="AggOrange 2 3 31" xfId="15761" xr:uid="{C5CBF3A2-2147-4780-8D58-EE8A320FF3DC}"/>
    <cellStyle name="AggOrange 2 3 31 2" xfId="36198" xr:uid="{10868C48-74D6-4C16-9CB1-2CC47B216725}"/>
    <cellStyle name="AggOrange 2 3 32" xfId="15637" xr:uid="{8AB30BAF-A400-4BAD-A310-4BD2D7C69776}"/>
    <cellStyle name="AggOrange 2 3 32 2" xfId="36115" xr:uid="{3D746684-7D87-4752-A848-B31FF40BAD1C}"/>
    <cellStyle name="AggOrange 2 3 33" xfId="16229" xr:uid="{7296BF5C-A97B-4D8A-9AB5-E409F2ACBAC2}"/>
    <cellStyle name="AggOrange 2 3 33 2" xfId="36635" xr:uid="{5A9C7B6B-97D9-438C-AD63-CE7F1C4794D7}"/>
    <cellStyle name="AggOrange 2 3 34" xfId="16849" xr:uid="{5D8130AF-EAB8-47DF-8F8B-59A00049D8B3}"/>
    <cellStyle name="AggOrange 2 3 34 2" xfId="37253" xr:uid="{E92080C0-3A1C-4270-B68E-9654EFA07DFB}"/>
    <cellStyle name="AggOrange 2 3 35" xfId="17439" xr:uid="{51908C79-0DFC-408C-9361-A221D8E55D0E}"/>
    <cellStyle name="AggOrange 2 3 35 2" xfId="37843" xr:uid="{BF8F4289-2FA4-420F-B7BE-6857FB5D0946}"/>
    <cellStyle name="AggOrange 2 3 36" xfId="17653" xr:uid="{3D263FB5-E5D9-4C2A-BA3F-E16CE32B76CF}"/>
    <cellStyle name="AggOrange 2 3 36 2" xfId="38057" xr:uid="{C1661CA6-1498-4CD7-8973-578576776512}"/>
    <cellStyle name="AggOrange 2 3 37" xfId="17647" xr:uid="{95305332-89DE-443D-8F48-66CEAD1592A9}"/>
    <cellStyle name="AggOrange 2 3 37 2" xfId="38051" xr:uid="{E797A9D8-7AAD-4C8A-A9F6-4239B95C20EF}"/>
    <cellStyle name="AggOrange 2 3 38" xfId="18772" xr:uid="{B1A0B9F3-41AD-4645-9DC6-AF74A7F9D486}"/>
    <cellStyle name="AggOrange 2 3 38 2" xfId="39174" xr:uid="{C14ABE74-CB63-42C6-B4DF-D0153323C74F}"/>
    <cellStyle name="AggOrange 2 3 39" xfId="18987" xr:uid="{6D11CF27-8B9F-46AA-8B24-3E96220553B7}"/>
    <cellStyle name="AggOrange 2 3 39 2" xfId="39389" xr:uid="{EFC3D098-FEBB-431E-BD67-01FBA08E058B}"/>
    <cellStyle name="AggOrange 2 3 4" xfId="558" xr:uid="{00000000-0005-0000-0000-0000AE060000}"/>
    <cellStyle name="AggOrange 2 3 4 10" xfId="4822" xr:uid="{00000000-0005-0000-0000-0000AF060000}"/>
    <cellStyle name="AggOrange 2 3 4 10 2" xfId="27175" xr:uid="{73B566D9-585C-4C72-BD7D-7531B85F9F81}"/>
    <cellStyle name="AggOrange 2 3 4 11" xfId="5009" xr:uid="{00000000-0005-0000-0000-0000B0060000}"/>
    <cellStyle name="AggOrange 2 3 4 11 2" xfId="27362" xr:uid="{0502936F-4F4D-4AFC-990E-01D08A4A13BD}"/>
    <cellStyle name="AggOrange 2 3 4 12" xfId="5568" xr:uid="{00000000-0005-0000-0000-0000B1060000}"/>
    <cellStyle name="AggOrange 2 3 4 12 2" xfId="27921" xr:uid="{EF7E9C1F-0F75-459C-B0B5-70B1867A13A9}"/>
    <cellStyle name="AggOrange 2 3 4 13" xfId="6517" xr:uid="{00000000-0005-0000-0000-0000B2060000}"/>
    <cellStyle name="AggOrange 2 3 4 13 2" xfId="28814" xr:uid="{B79D8A69-10E1-43A8-AE2D-58F49495E89A}"/>
    <cellStyle name="AggOrange 2 3 4 14" xfId="6906" xr:uid="{00000000-0005-0000-0000-0000B3060000}"/>
    <cellStyle name="AggOrange 2 3 4 14 2" xfId="29203" xr:uid="{44D912C5-A3AB-40ED-964D-393F3B9A03E8}"/>
    <cellStyle name="AggOrange 2 3 4 15" xfId="7152" xr:uid="{00000000-0005-0000-0000-0000B4060000}"/>
    <cellStyle name="AggOrange 2 3 4 15 2" xfId="29449" xr:uid="{D0920B65-B095-42C6-BDBB-79F2B9CB543A}"/>
    <cellStyle name="AggOrange 2 3 4 16" xfId="7287" xr:uid="{00000000-0005-0000-0000-0000B5060000}"/>
    <cellStyle name="AggOrange 2 3 4 16 2" xfId="29582" xr:uid="{5FF5F4E2-983B-4872-BEE8-5D18C682B165}"/>
    <cellStyle name="AggOrange 2 3 4 17" xfId="7773" xr:uid="{D02A85F2-DC38-4DDF-B305-6CAA0CE86BB1}"/>
    <cellStyle name="AggOrange 2 3 4 17 2" xfId="30059" xr:uid="{4FCA0FAF-33A4-4A19-8D15-6ACF3E84C2FF}"/>
    <cellStyle name="AggOrange 2 3 4 18" xfId="8258" xr:uid="{1FD15C4D-A2F6-427C-AA81-736CCA02C1D1}"/>
    <cellStyle name="AggOrange 2 3 4 18 2" xfId="30527" xr:uid="{03E7E697-08B2-4EEA-9ED5-FF0A2FC598B3}"/>
    <cellStyle name="AggOrange 2 3 4 19" xfId="9143" xr:uid="{2215C40D-62F4-4D6F-9E0C-4B49CD5D73BF}"/>
    <cellStyle name="AggOrange 2 3 4 19 2" xfId="31284" xr:uid="{A302BC39-6217-422B-960A-526C15C2887D}"/>
    <cellStyle name="AggOrange 2 3 4 2" xfId="773" xr:uid="{00000000-0005-0000-0000-0000B6060000}"/>
    <cellStyle name="AggOrange 2 3 4 2 10" xfId="5220" xr:uid="{00000000-0005-0000-0000-0000B7060000}"/>
    <cellStyle name="AggOrange 2 3 4 2 10 2" xfId="27573" xr:uid="{7B3D04C0-B106-4406-98D7-F7C87C5D0E34}"/>
    <cellStyle name="AggOrange 2 3 4 2 11" xfId="4461" xr:uid="{00000000-0005-0000-0000-0000B8060000}"/>
    <cellStyle name="AggOrange 2 3 4 2 11 2" xfId="26814" xr:uid="{94295C6D-82CE-4B64-B51C-139EFF6C66A3}"/>
    <cellStyle name="AggOrange 2 3 4 2 12" xfId="6027" xr:uid="{00000000-0005-0000-0000-0000B9060000}"/>
    <cellStyle name="AggOrange 2 3 4 2 12 2" xfId="28324" xr:uid="{24932DFD-A8B1-48BE-AF0C-58122CB20A8A}"/>
    <cellStyle name="AggOrange 2 3 4 2 13" xfId="6595" xr:uid="{00000000-0005-0000-0000-0000BA060000}"/>
    <cellStyle name="AggOrange 2 3 4 2 13 2" xfId="28892" xr:uid="{E37FA0AC-334B-4D6A-BA35-9EC53082CD21}"/>
    <cellStyle name="AggOrange 2 3 4 2 14" xfId="6825" xr:uid="{00000000-0005-0000-0000-0000BB060000}"/>
    <cellStyle name="AggOrange 2 3 4 2 14 2" xfId="29122" xr:uid="{F932604B-C298-4ABA-9D36-B5FF2F1190EC}"/>
    <cellStyle name="AggOrange 2 3 4 2 15" xfId="7493" xr:uid="{00000000-0005-0000-0000-0000BC060000}"/>
    <cellStyle name="AggOrange 2 3 4 2 15 2" xfId="29788" xr:uid="{E7E1A810-3CA4-4138-9356-E96C432320EF}"/>
    <cellStyle name="AggOrange 2 3 4 2 16" xfId="7979" xr:uid="{55544ECB-24D2-477A-BA94-E5303498BA40}"/>
    <cellStyle name="AggOrange 2 3 4 2 16 2" xfId="30265" xr:uid="{4382565A-AC25-4BD6-A9E5-4376434F6257}"/>
    <cellStyle name="AggOrange 2 3 4 2 17" xfId="8468" xr:uid="{DC692BB0-1C21-45FD-B9E1-FFE542577833}"/>
    <cellStyle name="AggOrange 2 3 4 2 17 2" xfId="30737" xr:uid="{684F67F8-9159-466E-8AE8-E0445BAD1366}"/>
    <cellStyle name="AggOrange 2 3 4 2 18" xfId="9358" xr:uid="{23B2B933-67DA-43FB-BC60-EB419639C336}"/>
    <cellStyle name="AggOrange 2 3 4 2 18 2" xfId="31497" xr:uid="{E8E9742F-958F-44F6-A44B-FC980E87B174}"/>
    <cellStyle name="AggOrange 2 3 4 2 19" xfId="9088" xr:uid="{885C8808-A071-45EE-BE8F-3CC81FF21D39}"/>
    <cellStyle name="AggOrange 2 3 4 2 19 2" xfId="31235" xr:uid="{C55819BA-0661-450D-A40B-492BA8674A94}"/>
    <cellStyle name="AggOrange 2 3 4 2 2" xfId="943" xr:uid="{00000000-0005-0000-0000-0000BD060000}"/>
    <cellStyle name="AggOrange 2 3 4 2 2 2" xfId="23380" xr:uid="{2BDE0D9E-6A42-4FD7-8E0C-0A6E67065A97}"/>
    <cellStyle name="AggOrange 2 3 4 2 20" xfId="9015" xr:uid="{E3952D14-C105-4E5F-B826-42D2BF212FA6}"/>
    <cellStyle name="AggOrange 2 3 4 2 20 2" xfId="31178" xr:uid="{5D6495EC-20F1-440D-80F4-44514D715449}"/>
    <cellStyle name="AggOrange 2 3 4 2 21" xfId="12526" xr:uid="{CEFB1716-40B6-4881-8D89-4669A8708335}"/>
    <cellStyle name="AggOrange 2 3 4 2 21 2" xfId="33091" xr:uid="{E412DE01-1D19-4EE1-98F9-A4A1EB39850D}"/>
    <cellStyle name="AggOrange 2 3 4 2 22" xfId="12772" xr:uid="{4C0A76AE-51B6-4C0F-98D2-96951E033724}"/>
    <cellStyle name="AggOrange 2 3 4 2 22 2" xfId="33337" xr:uid="{7B88DD00-3970-43E7-A959-E330DBC53E24}"/>
    <cellStyle name="AggOrange 2 3 4 2 23" xfId="13053" xr:uid="{F2AA7345-F132-4EB3-B923-520AE8C4B399}"/>
    <cellStyle name="AggOrange 2 3 4 2 23 2" xfId="33618" xr:uid="{48438BFA-D046-4415-BBB1-0F0CE5A3D847}"/>
    <cellStyle name="AggOrange 2 3 4 2 24" xfId="13085" xr:uid="{D3AD8826-B949-4D6B-8BEC-5536F41CFAA6}"/>
    <cellStyle name="AggOrange 2 3 4 2 24 2" xfId="33650" xr:uid="{07A0EEEC-55B5-4191-8B48-100530B4FC85}"/>
    <cellStyle name="AggOrange 2 3 4 2 25" xfId="14228" xr:uid="{DE2E1239-EB5C-42F8-A914-F51ABBD5644D}"/>
    <cellStyle name="AggOrange 2 3 4 2 25 2" xfId="34791" xr:uid="{C1483AC5-1BB8-4D74-B373-CD70AB3105F9}"/>
    <cellStyle name="AggOrange 2 3 4 2 26" xfId="14265" xr:uid="{2DF2DD7E-BF09-496B-BED6-FD1A68597EAB}"/>
    <cellStyle name="AggOrange 2 3 4 2 26 2" xfId="34828" xr:uid="{9B10D111-3557-403B-8030-82BCD9A4BBAA}"/>
    <cellStyle name="AggOrange 2 3 4 2 27" xfId="15036" xr:uid="{AA8F7A5E-0C7B-4E21-97B2-969282B4CBEE}"/>
    <cellStyle name="AggOrange 2 3 4 2 27 2" xfId="35586" xr:uid="{A42CD8D8-00F4-4D8E-A37B-455E80BF7BEC}"/>
    <cellStyle name="AggOrange 2 3 4 2 28" xfId="15742" xr:uid="{38AACA98-0FD3-40F0-AAC2-E20736115625}"/>
    <cellStyle name="AggOrange 2 3 4 2 28 2" xfId="36179" xr:uid="{989D9408-8493-4108-A9CC-C11BA7EE871D}"/>
    <cellStyle name="AggOrange 2 3 4 2 29" xfId="16030" xr:uid="{FAE5B6EB-A5CB-40C7-B411-3037556607E7}"/>
    <cellStyle name="AggOrange 2 3 4 2 29 2" xfId="36438" xr:uid="{F136647B-809B-490F-85C1-46C830480C9B}"/>
    <cellStyle name="AggOrange 2 3 4 2 3" xfId="1964" xr:uid="{00000000-0005-0000-0000-0000BE060000}"/>
    <cellStyle name="AggOrange 2 3 4 2 3 2" xfId="24346" xr:uid="{3765D975-D1C8-4F31-AFFD-D70EB661BB08}"/>
    <cellStyle name="AggOrange 2 3 4 2 30" xfId="16503" xr:uid="{F345E551-9F0B-4E65-A3E6-9DE204B7E0ED}"/>
    <cellStyle name="AggOrange 2 3 4 2 30 2" xfId="36909" xr:uid="{1F183D34-984E-48B1-84DF-89B44334EDE6}"/>
    <cellStyle name="AggOrange 2 3 4 2 31" xfId="17247" xr:uid="{376416BB-11C7-4117-9C87-EC56F7F3617B}"/>
    <cellStyle name="AggOrange 2 3 4 2 31 2" xfId="37651" xr:uid="{C5284891-7163-457E-A5B0-4A7E8AAE2FF7}"/>
    <cellStyle name="AggOrange 2 3 4 2 32" xfId="16654" xr:uid="{FA6F3BDA-E537-4936-A37E-27BE41FFF1B9}"/>
    <cellStyle name="AggOrange 2 3 4 2 32 2" xfId="37060" xr:uid="{0165A92D-5AAF-41D8-A06C-A934047165B5}"/>
    <cellStyle name="AggOrange 2 3 4 2 33" xfId="17996" xr:uid="{712D0CEA-EE59-4499-A4BC-BA5E358C83E9}"/>
    <cellStyle name="AggOrange 2 3 4 2 33 2" xfId="38400" xr:uid="{A5FBE85B-61A8-41AC-BB64-E097C7908486}"/>
    <cellStyle name="AggOrange 2 3 4 2 34" xfId="18375" xr:uid="{E1D3A55F-9E6B-4A36-9CE4-26AE62B81C2C}"/>
    <cellStyle name="AggOrange 2 3 4 2 34 2" xfId="38779" xr:uid="{4EA715EB-C997-42CE-B86B-6DF96A3E9251}"/>
    <cellStyle name="AggOrange 2 3 4 2 35" xfId="19219" xr:uid="{7AFE26E6-BCC1-48C7-B2DD-8DE1579DC9AE}"/>
    <cellStyle name="AggOrange 2 3 4 2 35 2" xfId="39621" xr:uid="{6EF4FFE1-C822-4B99-9670-EAD226232263}"/>
    <cellStyle name="AggOrange 2 3 4 2 36" xfId="19448" xr:uid="{C54BB9A5-01F1-4917-BED3-CCAAAC829027}"/>
    <cellStyle name="AggOrange 2 3 4 2 36 2" xfId="39850" xr:uid="{70978D82-1C58-4A99-9F82-6F3808D05B22}"/>
    <cellStyle name="AggOrange 2 3 4 2 37" xfId="20057" xr:uid="{C446B6DA-46BA-4176-9DAC-0F785E7E3014}"/>
    <cellStyle name="AggOrange 2 3 4 2 37 2" xfId="40459" xr:uid="{7ADA73E7-0E1A-404A-907E-4E90C95FE416}"/>
    <cellStyle name="AggOrange 2 3 4 2 38" xfId="20479" xr:uid="{A814A243-1CF7-4140-B019-89A8709B3F0D}"/>
    <cellStyle name="AggOrange 2 3 4 2 38 2" xfId="40881" xr:uid="{690AF9B1-DA40-4394-A149-D3911C69BB48}"/>
    <cellStyle name="AggOrange 2 3 4 2 39" xfId="20791" xr:uid="{883B8B35-EA27-44A6-998A-7418A2157598}"/>
    <cellStyle name="AggOrange 2 3 4 2 39 2" xfId="41193" xr:uid="{952AFAB6-8E7E-4C64-8FFA-EB0C8C98A09C}"/>
    <cellStyle name="AggOrange 2 3 4 2 4" xfId="1537" xr:uid="{00000000-0005-0000-0000-0000BF060000}"/>
    <cellStyle name="AggOrange 2 3 4 2 4 2" xfId="23923" xr:uid="{37261F82-9CB0-4B87-BFBC-32638A517C08}"/>
    <cellStyle name="AggOrange 2 3 4 2 40" xfId="21673" xr:uid="{181FFB13-0D62-497E-B06E-D478CF5866E7}"/>
    <cellStyle name="AggOrange 2 3 4 2 40 2" xfId="42073" xr:uid="{AC3F252F-868A-47EC-B384-A8493979756A}"/>
    <cellStyle name="AggOrange 2 3 4 2 41" xfId="20953" xr:uid="{0B47F3EC-BCAC-4398-B40C-99826F93483A}"/>
    <cellStyle name="AggOrange 2 3 4 2 41 2" xfId="41355" xr:uid="{199D84B4-099E-4DC3-952A-4729A3852362}"/>
    <cellStyle name="AggOrange 2 3 4 2 42" xfId="22279" xr:uid="{77826CC0-B82A-4230-82BF-A0953A2D2558}"/>
    <cellStyle name="AggOrange 2 3 4 2 42 2" xfId="42679" xr:uid="{34A6AE9E-76EA-4DD0-A6C0-BC2E19EDDC10}"/>
    <cellStyle name="AggOrange 2 3 4 2 43" xfId="21845" xr:uid="{079BFE4D-0F49-43EC-A6A3-AE55B583C91E}"/>
    <cellStyle name="AggOrange 2 3 4 2 43 2" xfId="42245" xr:uid="{D6525C2D-4032-4FF1-9884-E7864EF3FA4C}"/>
    <cellStyle name="AggOrange 2 3 4 2 44" xfId="22421" xr:uid="{8ADA07AC-C56A-48F4-83B5-51CC98C80AD4}"/>
    <cellStyle name="AggOrange 2 3 4 2 44 2" xfId="42821" xr:uid="{99A50245-193B-49DA-A2A0-FBF364224E8F}"/>
    <cellStyle name="AggOrange 2 3 4 2 5" xfId="3087" xr:uid="{00000000-0005-0000-0000-0000C0060000}"/>
    <cellStyle name="AggOrange 2 3 4 2 5 2" xfId="25453" xr:uid="{D788296E-E478-4E1D-91C9-07F0E1CE8A37}"/>
    <cellStyle name="AggOrange 2 3 4 2 6" xfId="2534" xr:uid="{00000000-0005-0000-0000-0000C1060000}"/>
    <cellStyle name="AggOrange 2 3 4 2 6 2" xfId="24901" xr:uid="{FE5E91CF-42FC-4C36-B55C-67B4CBB20E39}"/>
    <cellStyle name="AggOrange 2 3 4 2 7" xfId="3981" xr:uid="{00000000-0005-0000-0000-0000C2060000}"/>
    <cellStyle name="AggOrange 2 3 4 2 7 2" xfId="26344" xr:uid="{67B76EB1-3D3D-4875-9FD0-FF3CD2E55FCB}"/>
    <cellStyle name="AggOrange 2 3 4 2 8" xfId="3254" xr:uid="{00000000-0005-0000-0000-0000C3060000}"/>
    <cellStyle name="AggOrange 2 3 4 2 8 2" xfId="25620" xr:uid="{647DF53D-3608-46A3-B001-931D62752DF5}"/>
    <cellStyle name="AggOrange 2 3 4 2 9" xfId="4328" xr:uid="{00000000-0005-0000-0000-0000C4060000}"/>
    <cellStyle name="AggOrange 2 3 4 2 9 2" xfId="26684" xr:uid="{22851431-77A4-4074-A610-00BD9F93821E}"/>
    <cellStyle name="AggOrange 2 3 4 20" xfId="9874" xr:uid="{B729AD51-468C-4A3A-A6F8-2A080795DE93}"/>
    <cellStyle name="AggOrange 2 3 4 20 2" xfId="31911" xr:uid="{A779AEE1-0745-4FC0-AEA6-0E0E1E9A0DC7}"/>
    <cellStyle name="AggOrange 2 3 4 21" xfId="10130" xr:uid="{12462275-B731-40A6-94A7-2417E32FF358}"/>
    <cellStyle name="AggOrange 2 3 4 21 2" xfId="32060" xr:uid="{545C550D-546B-4344-9EFC-02F2273C9CC1}"/>
    <cellStyle name="AggOrange 2 3 4 22" xfId="12311" xr:uid="{4E37FFE8-66FE-4B13-BC1D-28F8334A5B65}"/>
    <cellStyle name="AggOrange 2 3 4 22 2" xfId="32876" xr:uid="{C274FFE2-FFFD-4522-BB57-7D06BD5E232A}"/>
    <cellStyle name="AggOrange 2 3 4 23" xfId="13168" xr:uid="{C99623AD-A7D6-4353-8A27-C108E6FAC5FC}"/>
    <cellStyle name="AggOrange 2 3 4 23 2" xfId="33732" xr:uid="{9529D048-C3E6-4BA3-8D12-D074328DC023}"/>
    <cellStyle name="AggOrange 2 3 4 24" xfId="13416" xr:uid="{96F5C8C9-AFFC-435F-B1DE-4A611202415A}"/>
    <cellStyle name="AggOrange 2 3 4 24 2" xfId="33980" xr:uid="{63D61B1C-585B-4921-8546-59E86E9949F7}"/>
    <cellStyle name="AggOrange 2 3 4 25" xfId="14167" xr:uid="{E4DD0CD0-DCDC-4ADD-B4F1-9C5BCD5CDDD3}"/>
    <cellStyle name="AggOrange 2 3 4 25 2" xfId="34731" xr:uid="{548AA31F-182C-4F82-8FAE-09131C5A87C4}"/>
    <cellStyle name="AggOrange 2 3 4 26" xfId="14413" xr:uid="{297B0901-863B-4F11-B3C7-FB1E1478BE23}"/>
    <cellStyle name="AggOrange 2 3 4 26 2" xfId="34975" xr:uid="{0F1684EB-49CF-4FC7-9566-67BDDE7D9419}"/>
    <cellStyle name="AggOrange 2 3 4 27" xfId="14870" xr:uid="{A324F424-E80C-44A0-B076-0692EC4EC0C8}"/>
    <cellStyle name="AggOrange 2 3 4 27 2" xfId="35423" xr:uid="{22E51488-F4E7-406C-ABF5-8892183258C0}"/>
    <cellStyle name="AggOrange 2 3 4 28" xfId="15289" xr:uid="{1C6CA450-1750-4F75-A728-8A32116D473A}"/>
    <cellStyle name="AggOrange 2 3 4 28 2" xfId="35826" xr:uid="{49FC58BE-825E-43F7-83B6-1E58BDF35C97}"/>
    <cellStyle name="AggOrange 2 3 4 29" xfId="15467" xr:uid="{C84A8326-5BCE-4DEB-97F3-4C005F0B8265}"/>
    <cellStyle name="AggOrange 2 3 4 29 2" xfId="35995" xr:uid="{06C5834A-5D15-4870-AEE9-A81579D4BCD1}"/>
    <cellStyle name="AggOrange 2 3 4 3" xfId="1358" xr:uid="{00000000-0005-0000-0000-0000C5060000}"/>
    <cellStyle name="AggOrange 2 3 4 3 2" xfId="23795" xr:uid="{27F5359A-4671-4548-AA5D-5BBAFE798843}"/>
    <cellStyle name="AggOrange 2 3 4 30" xfId="15844" xr:uid="{D0C88389-0B26-48D9-991B-2755953ECDD5}"/>
    <cellStyle name="AggOrange 2 3 4 30 2" xfId="36252" xr:uid="{80858592-2851-49C3-865F-2792A8C95E00}"/>
    <cellStyle name="AggOrange 2 3 4 31" xfId="16297" xr:uid="{5CD15003-FF76-4638-BB18-1EFF7DE4E3D4}"/>
    <cellStyle name="AggOrange 2 3 4 31 2" xfId="36703" xr:uid="{1AA170C3-8DE1-404F-AE55-1D021A9579F9}"/>
    <cellStyle name="AggOrange 2 3 4 32" xfId="17038" xr:uid="{CE496A07-EFBC-45B6-A312-6AB18FE92AC5}"/>
    <cellStyle name="AggOrange 2 3 4 32 2" xfId="37442" xr:uid="{43992617-D890-432F-B91F-20E841FE9710}"/>
    <cellStyle name="AggOrange 2 3 4 33" xfId="17728" xr:uid="{F8D5EBDA-AB3C-476B-9B64-218EE27F4C72}"/>
    <cellStyle name="AggOrange 2 3 4 33 2" xfId="38132" xr:uid="{20B73767-D5AB-430A-B82C-FB872B340543}"/>
    <cellStyle name="AggOrange 2 3 4 34" xfId="17789" xr:uid="{CB8F4B31-D4F3-42B8-B391-1BFBD73262B2}"/>
    <cellStyle name="AggOrange 2 3 4 34 2" xfId="38193" xr:uid="{25B5A9F2-D83B-4467-AB89-5F3D55A0A133}"/>
    <cellStyle name="AggOrange 2 3 4 35" xfId="18161" xr:uid="{8A55807A-C82A-4786-BD01-C05F0B2971BB}"/>
    <cellStyle name="AggOrange 2 3 4 35 2" xfId="38565" xr:uid="{D1C774CF-7DC3-4FD7-825D-4590E6632129}"/>
    <cellStyle name="AggOrange 2 3 4 36" xfId="19004" xr:uid="{80C01AC9-71E7-428D-9EAF-115A735A1B77}"/>
    <cellStyle name="AggOrange 2 3 4 36 2" xfId="39406" xr:uid="{A8AA989B-C3A6-4F7B-9E36-28CDFD8EED82}"/>
    <cellStyle name="AggOrange 2 3 4 37" xfId="19762" xr:uid="{318C1FA0-7A3F-47C9-88C7-87AE05D39CC8}"/>
    <cellStyle name="AggOrange 2 3 4 37 2" xfId="40164" xr:uid="{7088127E-5B3A-4548-AD7D-F3D5A4E53299}"/>
    <cellStyle name="AggOrange 2 3 4 38" xfId="19842" xr:uid="{7225F405-1C20-4FA9-9898-5562FDA8A723}"/>
    <cellStyle name="AggOrange 2 3 4 38 2" xfId="40244" xr:uid="{279EC8C0-D240-4952-929F-E09C3D09BFD0}"/>
    <cellStyle name="AggOrange 2 3 4 39" xfId="20266" xr:uid="{903E5499-1A49-4E22-8873-1AB07CB6E0AE}"/>
    <cellStyle name="AggOrange 2 3 4 39 2" xfId="40668" xr:uid="{1FAF7CCF-2425-4AF4-9C13-904A3016C08F}"/>
    <cellStyle name="AggOrange 2 3 4 4" xfId="1751" xr:uid="{00000000-0005-0000-0000-0000C6060000}"/>
    <cellStyle name="AggOrange 2 3 4 4 2" xfId="24134" xr:uid="{A26CD105-633E-4D85-91E9-AC4A49C6FA4F}"/>
    <cellStyle name="AggOrange 2 3 4 40" xfId="18825" xr:uid="{062180C8-4149-4602-B858-A5D0758551BE}"/>
    <cellStyle name="AggOrange 2 3 4 40 2" xfId="39227" xr:uid="{47B529EE-4E86-4096-9244-67F425C7E848}"/>
    <cellStyle name="AggOrange 2 3 4 41" xfId="21461" xr:uid="{99CFD7A9-16E8-4B38-BDAB-19DEE56C2CED}"/>
    <cellStyle name="AggOrange 2 3 4 41 2" xfId="41861" xr:uid="{018A5C6C-4CA5-4AF2-BC80-D32E19C914AD}"/>
    <cellStyle name="AggOrange 2 3 4 42" xfId="22307" xr:uid="{F4D7C3A2-53D9-4567-BEC4-89AD8847FCBB}"/>
    <cellStyle name="AggOrange 2 3 4 42 2" xfId="42707" xr:uid="{6C116ED3-13DA-462F-B579-971EAAD70906}"/>
    <cellStyle name="AggOrange 2 3 4 43" xfId="22688" xr:uid="{0F25A2EB-1C40-462B-8265-9FBEEBCD5C76}"/>
    <cellStyle name="AggOrange 2 3 4 43 2" xfId="43088" xr:uid="{939CDF91-0185-4F57-A2FA-8AE72978763E}"/>
    <cellStyle name="AggOrange 2 3 4 44" xfId="23076" xr:uid="{E66F114D-4032-4D00-A4C2-9024A2F37FCE}"/>
    <cellStyle name="AggOrange 2 3 4 44 2" xfId="43476" xr:uid="{7FA63EC7-3191-4A09-9C2F-1BD89BF402B3}"/>
    <cellStyle name="AggOrange 2 3 4 45" xfId="23299" xr:uid="{B4E3384B-2A42-4C5C-AFB5-21F40C9DA304}"/>
    <cellStyle name="AggOrange 2 3 4 45 2" xfId="43699" xr:uid="{EA5098A7-ABE4-44AF-AC49-0B250CBEC9C1}"/>
    <cellStyle name="AggOrange 2 3 4 5" xfId="2337" xr:uid="{00000000-0005-0000-0000-0000C7060000}"/>
    <cellStyle name="AggOrange 2 3 4 5 2" xfId="24712" xr:uid="{02C41ED9-1B46-4364-A508-0659454BF92B}"/>
    <cellStyle name="AggOrange 2 3 4 6" xfId="2872" xr:uid="{00000000-0005-0000-0000-0000C8060000}"/>
    <cellStyle name="AggOrange 2 3 4 6 2" xfId="25238" xr:uid="{839EE1E3-0181-40C1-9D89-F26FD7C4FFA3}"/>
    <cellStyle name="AggOrange 2 3 4 7" xfId="3678" xr:uid="{00000000-0005-0000-0000-0000C9060000}"/>
    <cellStyle name="AggOrange 2 3 4 7 2" xfId="26041" xr:uid="{082BE094-A84A-4FE1-8268-392F78A5068D}"/>
    <cellStyle name="AggOrange 2 3 4 8" xfId="3770" xr:uid="{00000000-0005-0000-0000-0000CA060000}"/>
    <cellStyle name="AggOrange 2 3 4 8 2" xfId="26133" xr:uid="{3D95070E-0B3C-4B06-8451-B9556E923763}"/>
    <cellStyle name="AggOrange 2 3 4 9" xfId="4477" xr:uid="{00000000-0005-0000-0000-0000CB060000}"/>
    <cellStyle name="AggOrange 2 3 4 9 2" xfId="26830" xr:uid="{7EF0F459-4F0D-4784-9AB3-4FE603613C7D}"/>
    <cellStyle name="AggOrange 2 3 40" xfId="19404" xr:uid="{D459E954-29FA-4A5D-A02E-F29BF1D89CB9}"/>
    <cellStyle name="AggOrange 2 3 40 2" xfId="39806" xr:uid="{68F69943-2069-452D-82C3-120DB3AB07C3}"/>
    <cellStyle name="AggOrange 2 3 41" xfId="18826" xr:uid="{C54DC0C6-808B-4807-9184-7E17D8CE2018}"/>
    <cellStyle name="AggOrange 2 3 41 2" xfId="39228" xr:uid="{4AED4172-D1B2-4D88-A3EA-E2A8C51680DA}"/>
    <cellStyle name="AggOrange 2 3 42" xfId="20824" xr:uid="{5CA50A3F-4733-49A1-B01F-F0D80C3496A4}"/>
    <cellStyle name="AggOrange 2 3 42 2" xfId="41226" xr:uid="{3294C3D2-47BB-4995-8553-DA5F36B90323}"/>
    <cellStyle name="AggOrange 2 3 43" xfId="21215" xr:uid="{08C1BE69-1D3A-4F59-9940-F1D41AAC5C8D}"/>
    <cellStyle name="AggOrange 2 3 43 2" xfId="41615" xr:uid="{CAE859E7-D36E-43A9-9B70-52129638448C}"/>
    <cellStyle name="AggOrange 2 3 44" xfId="21880" xr:uid="{A5A8D2B3-F869-40E2-BE54-5FAFE6D97084}"/>
    <cellStyle name="AggOrange 2 3 44 2" xfId="42280" xr:uid="{53BB5C34-D1BD-40A5-9EA8-CC4B63879CCE}"/>
    <cellStyle name="AggOrange 2 3 45" xfId="22338" xr:uid="{B86D9329-F781-48AC-922C-212DB2317568}"/>
    <cellStyle name="AggOrange 2 3 45 2" xfId="42738" xr:uid="{58696431-7342-4B98-AE92-DEA284BF228F}"/>
    <cellStyle name="AggOrange 2 3 46" xfId="21282" xr:uid="{2166D481-A7E5-47C5-8DDD-C51465EA307C}"/>
    <cellStyle name="AggOrange 2 3 46 2" xfId="41682" xr:uid="{030EBD82-21D8-4CD6-B0C9-0B7A54A5B4AF}"/>
    <cellStyle name="AggOrange 2 3 47" xfId="22883" xr:uid="{F70F1CD6-A8A5-492A-8EE7-08692728ECF3}"/>
    <cellStyle name="AggOrange 2 3 47 2" xfId="43283" xr:uid="{798986EB-8F09-4444-8071-19C6DBBF43C0}"/>
    <cellStyle name="AggOrange 2 3 5" xfId="1102" xr:uid="{00000000-0005-0000-0000-0000CC060000}"/>
    <cellStyle name="AggOrange 2 3 5 2" xfId="23539" xr:uid="{2AAF9B49-FDC3-4A1F-A4DF-41B674EFF6A5}"/>
    <cellStyle name="AggOrange 2 3 6" xfId="1592" xr:uid="{00000000-0005-0000-0000-0000CD060000}"/>
    <cellStyle name="AggOrange 2 3 6 2" xfId="23977" xr:uid="{A4285ABB-DD22-41EB-84D4-837CA028DFF7}"/>
    <cellStyle name="AggOrange 2 3 7" xfId="1504" xr:uid="{00000000-0005-0000-0000-0000CE060000}"/>
    <cellStyle name="AggOrange 2 3 7 2" xfId="23892" xr:uid="{3BBA69C3-0BD5-432E-A148-F9E2428923F1}"/>
    <cellStyle name="AggOrange 2 3 8" xfId="2625" xr:uid="{00000000-0005-0000-0000-0000CF060000}"/>
    <cellStyle name="AggOrange 2 3 8 2" xfId="24992" xr:uid="{D11BA7AD-14D9-4D78-93F6-13AB2997D6E9}"/>
    <cellStyle name="AggOrange 2 3 9" xfId="2475" xr:uid="{00000000-0005-0000-0000-0000D0060000}"/>
    <cellStyle name="AggOrange 2 3 9 2" xfId="24842" xr:uid="{50B58E83-F54C-4CA2-B4E5-10B09974B44A}"/>
    <cellStyle name="AggOrange 2 4" xfId="5724" xr:uid="{00000000-0005-0000-0000-0000D1060000}"/>
    <cellStyle name="AggOrange 3" xfId="438" xr:uid="{00000000-0005-0000-0000-0000D2060000}"/>
    <cellStyle name="AggOrange 3 2" xfId="678" xr:uid="{00000000-0005-0000-0000-0000D3060000}"/>
    <cellStyle name="AggOrange 3 2 10" xfId="4825" xr:uid="{00000000-0005-0000-0000-0000D4060000}"/>
    <cellStyle name="AggOrange 3 2 10 2" xfId="27178" xr:uid="{6F4CC21D-9E4C-4F91-96F1-4CCBC628AB5A}"/>
    <cellStyle name="AggOrange 3 2 11" xfId="5129" xr:uid="{00000000-0005-0000-0000-0000D5060000}"/>
    <cellStyle name="AggOrange 3 2 11 2" xfId="27482" xr:uid="{B9718D22-0179-4E21-B2A7-3763DE4A7EF0}"/>
    <cellStyle name="AggOrange 3 2 12" xfId="4961" xr:uid="{00000000-0005-0000-0000-0000D6060000}"/>
    <cellStyle name="AggOrange 3 2 12 2" xfId="27314" xr:uid="{62D3EC4F-A9D4-4DA3-9FB4-8B816048821C}"/>
    <cellStyle name="AggOrange 3 2 13" xfId="5755" xr:uid="{00000000-0005-0000-0000-0000D7060000}"/>
    <cellStyle name="AggOrange 3 2 13 2" xfId="28073" xr:uid="{FCC7BA6B-4F70-4CA7-95B2-28352B3F9C68}"/>
    <cellStyle name="AggOrange 3 2 14" xfId="5607" xr:uid="{00000000-0005-0000-0000-0000D8060000}"/>
    <cellStyle name="AggOrange 3 2 14 2" xfId="27949" xr:uid="{6CEBB31C-CAB2-4DBB-A441-72AA0867617C}"/>
    <cellStyle name="AggOrange 3 2 15" xfId="6908" xr:uid="{00000000-0005-0000-0000-0000D9060000}"/>
    <cellStyle name="AggOrange 3 2 15 2" xfId="29205" xr:uid="{202D772F-E41C-480D-9E3E-67EBDEECB2E4}"/>
    <cellStyle name="AggOrange 3 2 16" xfId="7407" xr:uid="{00000000-0005-0000-0000-0000DA060000}"/>
    <cellStyle name="AggOrange 3 2 16 2" xfId="29702" xr:uid="{A170D554-0238-438D-BFF1-1D0FB0C6772B}"/>
    <cellStyle name="AggOrange 3 2 17" xfId="7893" xr:uid="{46E8CF48-A6E0-47D2-8085-49BFD7AEE192}"/>
    <cellStyle name="AggOrange 3 2 17 2" xfId="30179" xr:uid="{7742F82F-E6DF-4AC0-B22F-0BF22136B505}"/>
    <cellStyle name="AggOrange 3 2 18" xfId="8378" xr:uid="{17A29D74-AB84-4817-8DCD-13FB119BFA20}"/>
    <cellStyle name="AggOrange 3 2 18 2" xfId="30647" xr:uid="{FA80554C-7CC7-41A0-8AF9-1666C4061475}"/>
    <cellStyle name="AggOrange 3 2 19" xfId="9263" xr:uid="{E691D589-B4FC-40CF-A4D0-375C5B4A07A3}"/>
    <cellStyle name="AggOrange 3 2 19 2" xfId="31404" xr:uid="{B2BB9BA1-6597-471D-9433-76F3A0E5206B}"/>
    <cellStyle name="AggOrange 3 2 2" xfId="893" xr:uid="{00000000-0005-0000-0000-0000DB060000}"/>
    <cellStyle name="AggOrange 3 2 2 10" xfId="5340" xr:uid="{00000000-0005-0000-0000-0000DC060000}"/>
    <cellStyle name="AggOrange 3 2 2 10 2" xfId="27693" xr:uid="{874373CD-1AF0-4DB3-8936-33B236FA98EB}"/>
    <cellStyle name="AggOrange 3 2 2 11" xfId="4386" xr:uid="{00000000-0005-0000-0000-0000DD060000}"/>
    <cellStyle name="AggOrange 3 2 2 11 2" xfId="26741" xr:uid="{08865DBD-3F49-452A-BC00-E6D514D22525}"/>
    <cellStyle name="AggOrange 3 2 2 12" xfId="6172" xr:uid="{00000000-0005-0000-0000-0000DE060000}"/>
    <cellStyle name="AggOrange 3 2 2 12 2" xfId="28469" xr:uid="{AB3542F9-D9D4-4F5D-A32F-70CA262A35FB}"/>
    <cellStyle name="AggOrange 3 2 2 13" xfId="6552" xr:uid="{00000000-0005-0000-0000-0000DF060000}"/>
    <cellStyle name="AggOrange 3 2 2 13 2" xfId="28849" xr:uid="{324A44F5-DB0D-4C36-8F99-14E9A9D297FE}"/>
    <cellStyle name="AggOrange 3 2 2 14" xfId="6799" xr:uid="{00000000-0005-0000-0000-0000E0060000}"/>
    <cellStyle name="AggOrange 3 2 2 14 2" xfId="29096" xr:uid="{F38C5409-EB0E-479D-9E41-361D9195912F}"/>
    <cellStyle name="AggOrange 3 2 2 15" xfId="7613" xr:uid="{00000000-0005-0000-0000-0000E1060000}"/>
    <cellStyle name="AggOrange 3 2 2 15 2" xfId="29908" xr:uid="{0D31111A-7098-42E0-88A6-81463174A6B5}"/>
    <cellStyle name="AggOrange 3 2 2 16" xfId="8099" xr:uid="{CCC5E6D5-C730-4DC2-8026-B9B7E0DED89B}"/>
    <cellStyle name="AggOrange 3 2 2 16 2" xfId="30385" xr:uid="{35629627-3F7E-41F2-B5AB-6E733BF42D78}"/>
    <cellStyle name="AggOrange 3 2 2 17" xfId="8588" xr:uid="{111DC82E-BBF0-4F1D-AD1F-13040486FAE6}"/>
    <cellStyle name="AggOrange 3 2 2 17 2" xfId="30857" xr:uid="{CBAEF8B2-3080-4DEE-8202-19BD5D967F0F}"/>
    <cellStyle name="AggOrange 3 2 2 18" xfId="9478" xr:uid="{A336A24E-96E8-4998-AF6D-298BDF26C167}"/>
    <cellStyle name="AggOrange 3 2 2 18 2" xfId="31617" xr:uid="{D1B02A9A-835E-47EA-84DD-CB44DAE02F5F}"/>
    <cellStyle name="AggOrange 3 2 2 19" xfId="9998" xr:uid="{F0053014-80E7-4946-86B2-A820684B3BCE}"/>
    <cellStyle name="AggOrange 3 2 2 19 2" xfId="32007" xr:uid="{1DDD87CB-44A4-4497-9C6A-269A6AEA70BD}"/>
    <cellStyle name="AggOrange 3 2 2 2" xfId="1064" xr:uid="{00000000-0005-0000-0000-0000E2060000}"/>
    <cellStyle name="AggOrange 3 2 2 2 2" xfId="23501" xr:uid="{B87B0C05-9182-47DA-A132-B6493657E752}"/>
    <cellStyle name="AggOrange 3 2 2 20" xfId="10449" xr:uid="{1C40B3A7-2337-4461-8EDE-C27B8BE63D7B}"/>
    <cellStyle name="AggOrange 3 2 2 20 2" xfId="32211" xr:uid="{12E5E9E7-9299-4DCB-89DC-04E1C5CFF905}"/>
    <cellStyle name="AggOrange 3 2 2 21" xfId="12646" xr:uid="{9625B347-10C6-48A3-B010-AD64FEF5D9FE}"/>
    <cellStyle name="AggOrange 3 2 2 21 2" xfId="33211" xr:uid="{AD59EABD-3029-41BC-98F6-43252BE8C38B}"/>
    <cellStyle name="AggOrange 3 2 2 22" xfId="12006" xr:uid="{BFB01FE0-3849-40AA-8280-10DD2E55A7FA}"/>
    <cellStyle name="AggOrange 3 2 2 22 2" xfId="32571" xr:uid="{8144269D-E21C-43D6-A6F2-8AD90605E2B4}"/>
    <cellStyle name="AggOrange 3 2 2 23" xfId="13626" xr:uid="{95381157-9B14-44A8-A329-14D525724681}"/>
    <cellStyle name="AggOrange 3 2 2 23 2" xfId="34190" xr:uid="{62FA0721-AB86-4CB5-9851-DAECAB7A80C7}"/>
    <cellStyle name="AggOrange 3 2 2 24" xfId="13237" xr:uid="{DC2A2830-DEE8-4A98-82DE-23ACA0FA0514}"/>
    <cellStyle name="AggOrange 3 2 2 24 2" xfId="33801" xr:uid="{122D0497-53E6-4D2E-902C-C1BB441C11C5}"/>
    <cellStyle name="AggOrange 3 2 2 25" xfId="13707" xr:uid="{87531595-3EEC-46A2-AB58-0DCBE194C87E}"/>
    <cellStyle name="AggOrange 3 2 2 25 2" xfId="34271" xr:uid="{23F707DF-07CE-4375-9BBB-C1912286ABAD}"/>
    <cellStyle name="AggOrange 3 2 2 26" xfId="14965" xr:uid="{67431301-1700-4C25-B819-3958316EFFEE}"/>
    <cellStyle name="AggOrange 3 2 2 26 2" xfId="35517" xr:uid="{672FDC18-DF1A-4671-B521-DCA82EC828A4}"/>
    <cellStyle name="AggOrange 3 2 2 27" xfId="15009" xr:uid="{02EDFACB-03BD-4B3A-B4CA-DAD8702EF809}"/>
    <cellStyle name="AggOrange 3 2 2 27 2" xfId="35561" xr:uid="{DE8613C8-0DF6-4E94-A199-192E43F317E5}"/>
    <cellStyle name="AggOrange 3 2 2 28" xfId="15330" xr:uid="{F14774E1-BB93-45D7-953C-F2C3321D1E4C}"/>
    <cellStyle name="AggOrange 3 2 2 28 2" xfId="35867" xr:uid="{324593BD-A3AA-47A8-8D7C-12666166222A}"/>
    <cellStyle name="AggOrange 3 2 2 29" xfId="16150" xr:uid="{284C6D9E-4C98-4EB1-887B-2A5CD96A806B}"/>
    <cellStyle name="AggOrange 3 2 2 29 2" xfId="36558" xr:uid="{624E155D-B0B8-4820-AC01-DAC8E82D0C5C}"/>
    <cellStyle name="AggOrange 3 2 2 3" xfId="2084" xr:uid="{00000000-0005-0000-0000-0000E3060000}"/>
    <cellStyle name="AggOrange 3 2 2 3 2" xfId="24466" xr:uid="{377AE979-1773-49F6-A4FB-4B60A2823A70}"/>
    <cellStyle name="AggOrange 3 2 2 30" xfId="16623" xr:uid="{8F3DF37C-D833-42CA-A505-AFFA33F2E079}"/>
    <cellStyle name="AggOrange 3 2 2 30 2" xfId="37029" xr:uid="{F50FBD5B-4114-4AED-B717-D02FFBB8F89E}"/>
    <cellStyle name="AggOrange 3 2 2 31" xfId="17367" xr:uid="{9039D42F-F5E6-47A8-AC59-8B6EAE8E4292}"/>
    <cellStyle name="AggOrange 3 2 2 31 2" xfId="37771" xr:uid="{97D03F47-6D35-4924-A328-A1E8DF817C1C}"/>
    <cellStyle name="AggOrange 3 2 2 32" xfId="17544" xr:uid="{9C799C33-532F-4B1D-AD0C-C589585035B0}"/>
    <cellStyle name="AggOrange 3 2 2 32 2" xfId="37948" xr:uid="{CAD48A34-1C67-4C7F-A28E-A791E5C1448F}"/>
    <cellStyle name="AggOrange 3 2 2 33" xfId="18116" xr:uid="{D7F3613D-BD93-462C-9570-7D69BBEF2A84}"/>
    <cellStyle name="AggOrange 3 2 2 33 2" xfId="38520" xr:uid="{E6CB3127-A213-48BD-902C-05AC337AC393}"/>
    <cellStyle name="AggOrange 3 2 2 34" xfId="18495" xr:uid="{AFC3981D-F52D-473C-9E85-805AABF0DB8C}"/>
    <cellStyle name="AggOrange 3 2 2 34 2" xfId="38899" xr:uid="{E4A21821-A854-4D96-BC5E-AAD7F69E1E56}"/>
    <cellStyle name="AggOrange 3 2 2 35" xfId="19339" xr:uid="{F1325DBE-7C19-4AA1-BE1F-D3B85DC65A9E}"/>
    <cellStyle name="AggOrange 3 2 2 35 2" xfId="39741" xr:uid="{D98AE200-DDAC-4C77-97C1-2BA61ABD14A4}"/>
    <cellStyle name="AggOrange 3 2 2 36" xfId="19415" xr:uid="{B4F3EDE7-4C76-444D-BBC0-C1740BD20159}"/>
    <cellStyle name="AggOrange 3 2 2 36 2" xfId="39817" xr:uid="{296AAECC-5D44-4EC6-97C8-10DE3C713C77}"/>
    <cellStyle name="AggOrange 3 2 2 37" xfId="20177" xr:uid="{2FE4BAA3-EA9F-4F94-BCA4-93CE6486A6F0}"/>
    <cellStyle name="AggOrange 3 2 2 37 2" xfId="40579" xr:uid="{8AAF468B-5E8E-43B2-B7DE-86378F7F9C46}"/>
    <cellStyle name="AggOrange 3 2 2 38" xfId="20599" xr:uid="{E13402C0-49E5-44D8-A5C7-E81EB8A14522}"/>
    <cellStyle name="AggOrange 3 2 2 38 2" xfId="41001" xr:uid="{83419973-16FA-4B47-AED6-DF89B81FF4C1}"/>
    <cellStyle name="AggOrange 3 2 2 39" xfId="20689" xr:uid="{47FC2ADD-D4BD-4997-88AC-E1D75802596D}"/>
    <cellStyle name="AggOrange 3 2 2 39 2" xfId="41091" xr:uid="{3C2BEC41-422F-47DF-B271-3681B469CFE2}"/>
    <cellStyle name="AggOrange 3 2 2 4" xfId="1519" xr:uid="{00000000-0005-0000-0000-0000E4060000}"/>
    <cellStyle name="AggOrange 3 2 2 4 2" xfId="23907" xr:uid="{9DB1618E-7F8A-49C3-B06E-6100689FA3D7}"/>
    <cellStyle name="AggOrange 3 2 2 40" xfId="21793" xr:uid="{3B7D3737-80F5-40EA-95F1-875A5972C19B}"/>
    <cellStyle name="AggOrange 3 2 2 40 2" xfId="42193" xr:uid="{8715525D-9315-41CD-B576-B16AC2E1BF01}"/>
    <cellStyle name="AggOrange 3 2 2 41" xfId="22039" xr:uid="{731FE935-6F43-4E49-BE65-B02AD1DAEC85}"/>
    <cellStyle name="AggOrange 3 2 2 41 2" xfId="42439" xr:uid="{15862BE6-9B90-4650-8C37-32244E3B690D}"/>
    <cellStyle name="AggOrange 3 2 2 42" xfId="22726" xr:uid="{86075B20-0DFD-466F-9F24-96DFA4C9FE35}"/>
    <cellStyle name="AggOrange 3 2 2 42 2" xfId="43126" xr:uid="{1B1124DB-AEE5-4F16-B458-E1FB33AAC72A}"/>
    <cellStyle name="AggOrange 3 2 2 43" xfId="20965" xr:uid="{CDA7C0B7-4D74-4F85-B9F9-A96EEBF91F38}"/>
    <cellStyle name="AggOrange 3 2 2 43 2" xfId="41367" xr:uid="{BE2A4B95-FE14-42E1-B34A-E92C9698EF34}"/>
    <cellStyle name="AggOrange 3 2 2 44" xfId="22783" xr:uid="{D3D7FBB9-D582-404F-94F4-278EABD392B9}"/>
    <cellStyle name="AggOrange 3 2 2 44 2" xfId="43183" xr:uid="{858047BC-8112-475B-A00F-ED999A13D60D}"/>
    <cellStyle name="AggOrange 3 2 2 5" xfId="3207" xr:uid="{00000000-0005-0000-0000-0000E5060000}"/>
    <cellStyle name="AggOrange 3 2 2 5 2" xfId="25573" xr:uid="{DBFE65E0-6E01-4BF7-A2F5-7D0A1F9DBA76}"/>
    <cellStyle name="AggOrange 3 2 2 6" xfId="2589" xr:uid="{00000000-0005-0000-0000-0000E6060000}"/>
    <cellStyle name="AggOrange 3 2 2 6 2" xfId="24956" xr:uid="{6BB1BB75-4F2E-425D-8267-DF74E2FC9FA2}"/>
    <cellStyle name="AggOrange 3 2 2 7" xfId="4101" xr:uid="{00000000-0005-0000-0000-0000E7060000}"/>
    <cellStyle name="AggOrange 3 2 2 7 2" xfId="26464" xr:uid="{BCBBFD49-8F2D-409C-8931-FB3C9772B5A0}"/>
    <cellStyle name="AggOrange 3 2 2 8" xfId="3582" xr:uid="{00000000-0005-0000-0000-0000E8060000}"/>
    <cellStyle name="AggOrange 3 2 2 8 2" xfId="25946" xr:uid="{DCC7DCB7-55A4-4737-8D42-614E37C68FB7}"/>
    <cellStyle name="AggOrange 3 2 2 9" xfId="4921" xr:uid="{00000000-0005-0000-0000-0000E9060000}"/>
    <cellStyle name="AggOrange 3 2 2 9 2" xfId="27274" xr:uid="{D49EC309-8AA2-4DE8-B4F3-397AD58434AF}"/>
    <cellStyle name="AggOrange 3 2 20" xfId="8935" xr:uid="{C66D488B-39E9-4CE6-978E-B5BA7A0DDB9A}"/>
    <cellStyle name="AggOrange 3 2 20 2" xfId="31112" xr:uid="{3670EDDE-8D9B-458D-8D97-97BAF7C45045}"/>
    <cellStyle name="AggOrange 3 2 21" xfId="9794" xr:uid="{B7F4C9E8-FBE8-4464-9E01-33586DBA0C07}"/>
    <cellStyle name="AggOrange 3 2 21 2" xfId="31846" xr:uid="{476D2B69-34CF-4F50-89F7-BDC28EBC1AC6}"/>
    <cellStyle name="AggOrange 3 2 22" xfId="12431" xr:uid="{0D7A405D-91DA-4971-A5BE-414B9094F0EC}"/>
    <cellStyle name="AggOrange 3 2 22 2" xfId="32996" xr:uid="{67F535D9-4198-482A-BF65-8BA48D443C55}"/>
    <cellStyle name="AggOrange 3 2 23" xfId="13014" xr:uid="{F09E51EB-20F5-4935-9DB1-C11DF0689B25}"/>
    <cellStyle name="AggOrange 3 2 23 2" xfId="33579" xr:uid="{1C402CEA-FBD4-4732-B797-506095A25DF4}"/>
    <cellStyle name="AggOrange 3 2 24" xfId="12194" xr:uid="{BBB6EE13-3491-4C98-B25F-182A4716D48E}"/>
    <cellStyle name="AggOrange 3 2 24 2" xfId="32759" xr:uid="{164E1DC1-FCF4-4BE1-BB93-DDC4ACF7AA69}"/>
    <cellStyle name="AggOrange 3 2 25" xfId="13673" xr:uid="{57CD6A3C-CB39-44BF-A25C-1CE2C00E6533}"/>
    <cellStyle name="AggOrange 3 2 25 2" xfId="34237" xr:uid="{E7F3FCD5-9AD2-435E-993E-DBDD35E2C414}"/>
    <cellStyle name="AggOrange 3 2 26" xfId="14146" xr:uid="{DE1531FC-8DA6-4345-AE1E-DB9F5E83F1AA}"/>
    <cellStyle name="AggOrange 3 2 26 2" xfId="34710" xr:uid="{ABAA8732-67E8-4D3E-8A9C-16B1982F1B00}"/>
    <cellStyle name="AggOrange 3 2 27" xfId="14875" xr:uid="{CB0C7719-566A-43EC-A471-BEAFB11EC92E}"/>
    <cellStyle name="AggOrange 3 2 27 2" xfId="35428" xr:uid="{FEB3A630-9C77-487C-B00C-DCCB694F9533}"/>
    <cellStyle name="AggOrange 3 2 28" xfId="15056" xr:uid="{8E09ACAB-7DE7-4FA7-9F6D-620BCEAAAB27}"/>
    <cellStyle name="AggOrange 3 2 28 2" xfId="35605" xr:uid="{17D30CEB-D912-43E4-AC16-A9D41143614C}"/>
    <cellStyle name="AggOrange 3 2 29" xfId="15338" xr:uid="{2CE25387-D60F-47BC-897F-8622D8F2D981}"/>
    <cellStyle name="AggOrange 3 2 29 2" xfId="35875" xr:uid="{06CAAFD0-8354-41FE-8E90-523BDE7D128A}"/>
    <cellStyle name="AggOrange 3 2 3" xfId="1014" xr:uid="{00000000-0005-0000-0000-0000EA060000}"/>
    <cellStyle name="AggOrange 3 2 3 2" xfId="23451" xr:uid="{C2C1E64B-7BE0-4AD7-9013-3EA62525322D}"/>
    <cellStyle name="AggOrange 3 2 30" xfId="15942" xr:uid="{06122591-6C65-4CAA-82BE-F06BB1877A22}"/>
    <cellStyle name="AggOrange 3 2 30 2" xfId="36350" xr:uid="{10151908-CE5B-4D67-8B43-927D1853F238}"/>
    <cellStyle name="AggOrange 3 2 31" xfId="16417" xr:uid="{6C8314E4-609B-4D64-955B-0186578DD918}"/>
    <cellStyle name="AggOrange 3 2 31 2" xfId="36823" xr:uid="{CD5E1A4F-833F-4E3F-8CCA-299028345820}"/>
    <cellStyle name="AggOrange 3 2 32" xfId="17158" xr:uid="{949A73C7-1666-4AD2-B1E1-6A36AE90CF4C}"/>
    <cellStyle name="AggOrange 3 2 32 2" xfId="37562" xr:uid="{9AF69EF3-EA70-4B47-8D97-EB8DE02074E6}"/>
    <cellStyle name="AggOrange 3 2 33" xfId="16670" xr:uid="{706066C2-ADDF-4C60-B6A0-B9C8AFA8E9EC}"/>
    <cellStyle name="AggOrange 3 2 33 2" xfId="37076" xr:uid="{14E303FF-6B1D-479B-A8A4-94D2CF141C51}"/>
    <cellStyle name="AggOrange 3 2 34" xfId="17909" xr:uid="{85222211-1921-4C2A-83AB-859F7264824D}"/>
    <cellStyle name="AggOrange 3 2 34 2" xfId="38313" xr:uid="{84150050-6879-453F-9007-CCAA9A4E30DF}"/>
    <cellStyle name="AggOrange 3 2 35" xfId="18281" xr:uid="{37A53B9D-AF7E-4894-A076-6D1AD1EB0EA5}"/>
    <cellStyle name="AggOrange 3 2 35 2" xfId="38685" xr:uid="{31659564-A204-4FBD-BEEF-463D90AC0A38}"/>
    <cellStyle name="AggOrange 3 2 36" xfId="19124" xr:uid="{778F1696-9C0B-422C-A00B-CB31FA354BF1}"/>
    <cellStyle name="AggOrange 3 2 36 2" xfId="39526" xr:uid="{5F81FD05-9A18-4787-AF95-1A6326E2B443}"/>
    <cellStyle name="AggOrange 3 2 37" xfId="19470" xr:uid="{28F71332-54CB-46BA-A868-DDD2BDB3FFE0}"/>
    <cellStyle name="AggOrange 3 2 37 2" xfId="39872" xr:uid="{C5696BE2-F82C-4FCE-9931-8BB3E3B53B28}"/>
    <cellStyle name="AggOrange 3 2 38" xfId="19962" xr:uid="{E4BC164A-207E-4ED5-956E-2971C47203CC}"/>
    <cellStyle name="AggOrange 3 2 38 2" xfId="40364" xr:uid="{6865318E-33A3-492D-9E48-5A080B1D9946}"/>
    <cellStyle name="AggOrange 3 2 39" xfId="20386" xr:uid="{25CE5AB2-8EB7-4AA1-B8C6-CC2AD60C1EC5}"/>
    <cellStyle name="AggOrange 3 2 39 2" xfId="40788" xr:uid="{CAFFBF95-FB11-4F7A-9088-6923DE7CDEE6}"/>
    <cellStyle name="AggOrange 3 2 4" xfId="1871" xr:uid="{00000000-0005-0000-0000-0000EB060000}"/>
    <cellStyle name="AggOrange 3 2 4 2" xfId="24254" xr:uid="{3B45BFCC-588B-4D6B-8F86-6918F8A9B5CB}"/>
    <cellStyle name="AggOrange 3 2 40" xfId="20801" xr:uid="{6B17E4C4-7D01-494C-A72B-3346CD8B8F9E}"/>
    <cellStyle name="AggOrange 3 2 40 2" xfId="41203" xr:uid="{016A5A29-1116-4143-B4AE-5CBA6EE0A656}"/>
    <cellStyle name="AggOrange 3 2 41" xfId="21581" xr:uid="{4ED72E1A-E9BE-4FCE-87D9-F826E91FBEB2}"/>
    <cellStyle name="AggOrange 3 2 41 2" xfId="41981" xr:uid="{CFBE8F19-BFF3-419B-823F-DB086A60F200}"/>
    <cellStyle name="AggOrange 3 2 42" xfId="20978" xr:uid="{19DE8DF6-BB06-4523-B166-5E33378AE4D4}"/>
    <cellStyle name="AggOrange 3 2 42 2" xfId="41380" xr:uid="{E80A2FEE-7299-44C6-B5FC-259F55C4C662}"/>
    <cellStyle name="AggOrange 3 2 43" xfId="22583" xr:uid="{A712548A-4CA1-45EA-B4B4-FF4F6A940A9B}"/>
    <cellStyle name="AggOrange 3 2 43 2" xfId="42983" xr:uid="{47375592-CD01-48DD-98F6-129DA58E0D4A}"/>
    <cellStyle name="AggOrange 3 2 44" xfId="22611" xr:uid="{25385E11-E69D-424C-AD22-2F109B2FCF0C}"/>
    <cellStyle name="AggOrange 3 2 44 2" xfId="43011" xr:uid="{412B9353-BEE3-4CD0-8779-E3FA7652C356}"/>
    <cellStyle name="AggOrange 3 2 45" xfId="23078" xr:uid="{A89F7CD2-AA56-46AA-8C14-1F464EF8F630}"/>
    <cellStyle name="AggOrange 3 2 45 2" xfId="43478" xr:uid="{0C4C7456-BE83-4070-ABEA-2A6C2EF5895D}"/>
    <cellStyle name="AggOrange 3 2 5" xfId="1619" xr:uid="{00000000-0005-0000-0000-0000EC060000}"/>
    <cellStyle name="AggOrange 3 2 5 2" xfId="24004" xr:uid="{ACF20A8B-7535-4382-973B-DA65399DA557}"/>
    <cellStyle name="AggOrange 3 2 6" xfId="2992" xr:uid="{00000000-0005-0000-0000-0000ED060000}"/>
    <cellStyle name="AggOrange 3 2 6 2" xfId="25358" xr:uid="{16AA0C00-C322-4CB3-A404-F63F8AB6A0E9}"/>
    <cellStyle name="AggOrange 3 2 7" xfId="2655" xr:uid="{00000000-0005-0000-0000-0000EE060000}"/>
    <cellStyle name="AggOrange 3 2 7 2" xfId="25022" xr:uid="{16BBF2BF-0F11-4519-9332-C06C3F3AA055}"/>
    <cellStyle name="AggOrange 3 2 8" xfId="3890" xr:uid="{00000000-0005-0000-0000-0000EF060000}"/>
    <cellStyle name="AggOrange 3 2 8 2" xfId="26253" xr:uid="{701FB33F-18D4-41D5-9F6F-E3D22E5F51BA}"/>
    <cellStyle name="AggOrange 3 2 9" xfId="3337" xr:uid="{00000000-0005-0000-0000-0000F0060000}"/>
    <cellStyle name="AggOrange 3 2 9 2" xfId="25703" xr:uid="{A0D934F9-5FBC-418F-91F7-5AF6A99F15E2}"/>
    <cellStyle name="AggOrange 3 3" xfId="745" xr:uid="{00000000-0005-0000-0000-0000F1060000}"/>
    <cellStyle name="AggOrange 3 3 10" xfId="5192" xr:uid="{00000000-0005-0000-0000-0000F2060000}"/>
    <cellStyle name="AggOrange 3 3 10 2" xfId="27545" xr:uid="{89549CB2-D004-46C8-967A-0C226DD34DCB}"/>
    <cellStyle name="AggOrange 3 3 11" xfId="5421" xr:uid="{00000000-0005-0000-0000-0000F3060000}"/>
    <cellStyle name="AggOrange 3 3 11 2" xfId="27774" xr:uid="{C6201D90-23D3-40F5-BC2F-AAF728AA9F4D}"/>
    <cellStyle name="AggOrange 3 3 12" xfId="6385" xr:uid="{00000000-0005-0000-0000-0000F4060000}"/>
    <cellStyle name="AggOrange 3 3 12 2" xfId="28682" xr:uid="{046AC157-4790-4DD6-983E-D24964D544E5}"/>
    <cellStyle name="AggOrange 3 3 13" xfId="6622" xr:uid="{00000000-0005-0000-0000-0000F5060000}"/>
    <cellStyle name="AggOrange 3 3 13 2" xfId="28919" xr:uid="{2960A915-5730-40FA-8277-378222423EB2}"/>
    <cellStyle name="AggOrange 3 3 14" xfId="6986" xr:uid="{00000000-0005-0000-0000-0000F6060000}"/>
    <cellStyle name="AggOrange 3 3 14 2" xfId="29283" xr:uid="{37F66043-6413-4FBC-BCE0-A2628F87A021}"/>
    <cellStyle name="AggOrange 3 3 15" xfId="7465" xr:uid="{00000000-0005-0000-0000-0000F7060000}"/>
    <cellStyle name="AggOrange 3 3 15 2" xfId="29760" xr:uid="{696F57D3-EF6F-46C9-9F9D-7955769154C8}"/>
    <cellStyle name="AggOrange 3 3 16" xfId="7951" xr:uid="{55EA3F13-5BA6-48F5-AD57-D66FBE2684AA}"/>
    <cellStyle name="AggOrange 3 3 16 2" xfId="30237" xr:uid="{8D77FD7A-C565-4AAA-8496-9388306F566C}"/>
    <cellStyle name="AggOrange 3 3 17" xfId="8440" xr:uid="{5AE4B423-8909-4D0B-A32D-42D5A517C63F}"/>
    <cellStyle name="AggOrange 3 3 17 2" xfId="30709" xr:uid="{DE7EA0D7-A5F3-49E9-9ED4-7CF93CDCCB82}"/>
    <cellStyle name="AggOrange 3 3 18" xfId="9330" xr:uid="{C6966886-39B0-4556-9B8E-C98EC505F2FE}"/>
    <cellStyle name="AggOrange 3 3 18 2" xfId="31469" xr:uid="{ED873AAF-C11C-435B-90BB-BDC44AC4A347}"/>
    <cellStyle name="AggOrange 3 3 19" xfId="9783" xr:uid="{4F9491B3-9FA0-43D7-AA21-48EB3DBC6FDC}"/>
    <cellStyle name="AggOrange 3 3 19 2" xfId="31838" xr:uid="{C3B01D22-363B-4800-BF9C-0DC4824D8599}"/>
    <cellStyle name="AggOrange 3 3 2" xfId="1215" xr:uid="{00000000-0005-0000-0000-0000F8060000}"/>
    <cellStyle name="AggOrange 3 3 2 2" xfId="23652" xr:uid="{B5F49396-7439-4A44-A57F-9AD733D66DAA}"/>
    <cellStyle name="AggOrange 3 3 20" xfId="10441" xr:uid="{DC4BACA7-29E1-4D69-BB9B-4396E0142831}"/>
    <cellStyle name="AggOrange 3 3 20 2" xfId="32209" xr:uid="{D20123ED-2F54-4D9B-BB6B-0F0D4EDB9FC6}"/>
    <cellStyle name="AggOrange 3 3 21" xfId="12498" xr:uid="{05FA2457-E882-4431-B57D-2DB38A227851}"/>
    <cellStyle name="AggOrange 3 3 21 2" xfId="33063" xr:uid="{ADAE9205-C8FC-4C49-BEAE-A10B3C951C4B}"/>
    <cellStyle name="AggOrange 3 3 22" xfId="12250" xr:uid="{40BFBCD0-4D34-43C9-A438-4E08CB6F785C}"/>
    <cellStyle name="AggOrange 3 3 22 2" xfId="32815" xr:uid="{82621075-962D-4228-9518-5C254CF05BEF}"/>
    <cellStyle name="AggOrange 3 3 23" xfId="11982" xr:uid="{B56A5CE0-EC6A-44E3-BDA6-71914AB05E36}"/>
    <cellStyle name="AggOrange 3 3 23 2" xfId="32547" xr:uid="{A7A53A4D-6C60-4B5A-A5D9-70DD1628BBF6}"/>
    <cellStyle name="AggOrange 3 3 24" xfId="12043" xr:uid="{CE8D845E-7331-488B-91B7-49D446402F48}"/>
    <cellStyle name="AggOrange 3 3 24 2" xfId="32608" xr:uid="{98E3FEBB-77CB-4869-9336-A8C57D49EA10}"/>
    <cellStyle name="AggOrange 3 3 25" xfId="13218" xr:uid="{E68F0F91-A3F8-4092-8F04-E6BC95C06B39}"/>
    <cellStyle name="AggOrange 3 3 25 2" xfId="33782" xr:uid="{70099926-B2A5-44EE-9E87-32677E094309}"/>
    <cellStyle name="AggOrange 3 3 26" xfId="14819" xr:uid="{BEDC1AF4-612C-48A7-B5CD-57CB6EFA6273}"/>
    <cellStyle name="AggOrange 3 3 26 2" xfId="35373" xr:uid="{C014EEE2-FFDC-45BF-9406-9DADA487445B}"/>
    <cellStyle name="AggOrange 3 3 27" xfId="15076" xr:uid="{00DB859E-7AB6-4C41-9B94-32B20808DE5C}"/>
    <cellStyle name="AggOrange 3 3 27 2" xfId="35624" xr:uid="{F5C7CDED-4579-487F-A198-5A5DB1914625}"/>
    <cellStyle name="AggOrange 3 3 28" xfId="14328" xr:uid="{C79882BA-F34C-4E16-B056-3B92B382C6E8}"/>
    <cellStyle name="AggOrange 3 3 28 2" xfId="34891" xr:uid="{447A564E-29A6-4694-B748-5458786D2DE9}"/>
    <cellStyle name="AggOrange 3 3 29" xfId="16002" xr:uid="{A6BFF6EE-93B1-4B97-B590-6C715D5358C4}"/>
    <cellStyle name="AggOrange 3 3 29 2" xfId="36410" xr:uid="{9D57FA85-F1F5-4656-8172-73CE90740C00}"/>
    <cellStyle name="AggOrange 3 3 3" xfId="1936" xr:uid="{00000000-0005-0000-0000-0000F9060000}"/>
    <cellStyle name="AggOrange 3 3 3 2" xfId="24318" xr:uid="{6551F9C5-9264-4F00-B3F0-0AFBC967ED10}"/>
    <cellStyle name="AggOrange 3 3 30" xfId="16475" xr:uid="{19486D23-723D-4305-9999-3560866FE35B}"/>
    <cellStyle name="AggOrange 3 3 30 2" xfId="36881" xr:uid="{1A77DC4B-636F-44DA-AC17-164EA702879E}"/>
    <cellStyle name="AggOrange 3 3 31" xfId="17219" xr:uid="{11F009CA-ABC8-4F9D-B3ED-F496B3D5BEC1}"/>
    <cellStyle name="AggOrange 3 3 31 2" xfId="37623" xr:uid="{495E62C0-CE39-4FE7-BBE7-C27EB235C2E7}"/>
    <cellStyle name="AggOrange 3 3 32" xfId="17531" xr:uid="{287F0B90-867E-43C4-BC1B-7F2327CEC380}"/>
    <cellStyle name="AggOrange 3 3 32 2" xfId="37935" xr:uid="{5A6D4BD4-5C11-4D0A-93F0-1703197C8039}"/>
    <cellStyle name="AggOrange 3 3 33" xfId="17968" xr:uid="{8B97270F-7A48-490A-AFE9-A2672AB0049C}"/>
    <cellStyle name="AggOrange 3 3 33 2" xfId="38372" xr:uid="{5379E7CC-2CCF-45CE-945A-EA46AA8B1696}"/>
    <cellStyle name="AggOrange 3 3 34" xfId="18347" xr:uid="{DE8D8656-F7F4-4B01-898A-FD9633C7B08C}"/>
    <cellStyle name="AggOrange 3 3 34 2" xfId="38751" xr:uid="{636E8B62-CC7A-4619-A5BC-17C4236005C1}"/>
    <cellStyle name="AggOrange 3 3 35" xfId="19191" xr:uid="{E1860FE5-E7BE-4213-BE04-E72448E626B0}"/>
    <cellStyle name="AggOrange 3 3 35 2" xfId="39593" xr:uid="{3BD0B00C-CE9C-46DE-96C0-CF2BFDECB48D}"/>
    <cellStyle name="AggOrange 3 3 36" xfId="18943" xr:uid="{1556EF1A-C6B7-46FC-A2A9-59538A531E5F}"/>
    <cellStyle name="AggOrange 3 3 36 2" xfId="39345" xr:uid="{849ADF49-5041-4B6F-BEFC-F2DEE6C148AD}"/>
    <cellStyle name="AggOrange 3 3 37" xfId="20029" xr:uid="{F704B761-5D42-4968-8B14-BA85B3A2ABC8}"/>
    <cellStyle name="AggOrange 3 3 37 2" xfId="40431" xr:uid="{EBB8E28C-AC76-44A5-B1F6-43ABB7D8E1F9}"/>
    <cellStyle name="AggOrange 3 3 38" xfId="20451" xr:uid="{6944ED3A-2604-45D9-B6D6-DB5D67342CAC}"/>
    <cellStyle name="AggOrange 3 3 38 2" xfId="40853" xr:uid="{2F267C77-A94C-4D52-A796-A1E8BF3DFB18}"/>
    <cellStyle name="AggOrange 3 3 39" xfId="20714" xr:uid="{0AEBE3B7-8FC6-4DD6-981A-4F1B332B6428}"/>
    <cellStyle name="AggOrange 3 3 39 2" xfId="41116" xr:uid="{8B6B6500-9947-4008-B4E3-1841B4BC5485}"/>
    <cellStyle name="AggOrange 3 3 4" xfId="2190" xr:uid="{00000000-0005-0000-0000-0000FA060000}"/>
    <cellStyle name="AggOrange 3 3 4 2" xfId="24569" xr:uid="{5721BCE2-6948-4390-A070-62209E36E89B}"/>
    <cellStyle name="AggOrange 3 3 40" xfId="21645" xr:uid="{24C39DAD-6402-4254-9C97-7B30764F52B3}"/>
    <cellStyle name="AggOrange 3 3 40 2" xfId="42045" xr:uid="{51023832-F414-4A2D-966D-FA5F962C8283}"/>
    <cellStyle name="AggOrange 3 3 41" xfId="22019" xr:uid="{662A61D6-1E69-4424-B077-02E316EB23CD}"/>
    <cellStyle name="AggOrange 3 3 41 2" xfId="42419" xr:uid="{047B1480-E786-4695-AE89-39514A129421}"/>
    <cellStyle name="AggOrange 3 3 42" xfId="21885" xr:uid="{A6EB3B4A-A555-4BB7-9763-D9BE8D19BFFB}"/>
    <cellStyle name="AggOrange 3 3 42 2" xfId="42285" xr:uid="{5464A481-67F1-486B-AE1E-6FA44E2F5C28}"/>
    <cellStyle name="AggOrange 3 3 43" xfId="22862" xr:uid="{C40A4202-3CC8-4637-ADD8-4C281E06AC1C}"/>
    <cellStyle name="AggOrange 3 3 43 2" xfId="43262" xr:uid="{725637DE-8FCA-416A-A547-3F0C2783442D}"/>
    <cellStyle name="AggOrange 3 3 44" xfId="23150" xr:uid="{F5385E70-3DA4-4B22-BF98-7A03E9CC0482}"/>
    <cellStyle name="AggOrange 3 3 44 2" xfId="43550" xr:uid="{14C645A4-B398-42BA-88AF-2B452A010915}"/>
    <cellStyle name="AggOrange 3 3 5" xfId="3059" xr:uid="{00000000-0005-0000-0000-0000FB060000}"/>
    <cellStyle name="AggOrange 3 3 5 2" xfId="25425" xr:uid="{840EE982-27BC-4E8B-AE94-5D83EC79D5B4}"/>
    <cellStyle name="AggOrange 3 3 6" xfId="3413" xr:uid="{00000000-0005-0000-0000-0000FC060000}"/>
    <cellStyle name="AggOrange 3 3 6 2" xfId="25778" xr:uid="{5F26D1BE-47E9-4E50-95EB-7A12DD2E3EF2}"/>
    <cellStyle name="AggOrange 3 3 7" xfId="3953" xr:uid="{00000000-0005-0000-0000-0000FD060000}"/>
    <cellStyle name="AggOrange 3 3 7 2" xfId="26316" xr:uid="{3C306E96-FD46-443C-ACE0-EDC72DCCAB38}"/>
    <cellStyle name="AggOrange 3 3 8" xfId="4243" xr:uid="{00000000-0005-0000-0000-0000FE060000}"/>
    <cellStyle name="AggOrange 3 3 8 2" xfId="26600" xr:uid="{839F65D7-7349-4074-9B2E-F6990367656D}"/>
    <cellStyle name="AggOrange 3 3 9" xfId="4778" xr:uid="{00000000-0005-0000-0000-0000FF060000}"/>
    <cellStyle name="AggOrange 3 3 9 2" xfId="27131" xr:uid="{1001D20C-05DF-4576-9BE5-D6FBD6A5F76C}"/>
    <cellStyle name="AggOrange 3 4" xfId="5978" xr:uid="{00000000-0005-0000-0000-000000070000}"/>
    <cellStyle name="AggOrange 4" xfId="296" xr:uid="{00000000-0005-0000-0000-000001070000}"/>
    <cellStyle name="AggOrange 4 10" xfId="3493" xr:uid="{00000000-0005-0000-0000-000002070000}"/>
    <cellStyle name="AggOrange 4 10 2" xfId="25858" xr:uid="{E2369332-2BF5-4E4D-B92D-AFEF0EBF99F1}"/>
    <cellStyle name="AggOrange 4 11" xfId="4135" xr:uid="{00000000-0005-0000-0000-000003070000}"/>
    <cellStyle name="AggOrange 4 11 2" xfId="26498" xr:uid="{858DFFF9-7F40-4BC8-8F7A-F96DD05A3B37}"/>
    <cellStyle name="AggOrange 4 12" xfId="4590" xr:uid="{00000000-0005-0000-0000-000004070000}"/>
    <cellStyle name="AggOrange 4 12 2" xfId="26943" xr:uid="{D35FC77B-0F4E-4BF2-AFBD-5B35CB5829A1}"/>
    <cellStyle name="AggOrange 4 13" xfId="3681" xr:uid="{00000000-0005-0000-0000-000005070000}"/>
    <cellStyle name="AggOrange 4 13 2" xfId="26044" xr:uid="{CB85F4F9-E2FC-46C0-BF5C-B0B61B080643}"/>
    <cellStyle name="AggOrange 4 14" xfId="4792" xr:uid="{00000000-0005-0000-0000-000006070000}"/>
    <cellStyle name="AggOrange 4 14 2" xfId="27145" xr:uid="{049BFF4E-17D1-4616-93D5-2A84EB518CD7}"/>
    <cellStyle name="AggOrange 4 15" xfId="5612" xr:uid="{00000000-0005-0000-0000-000007070000}"/>
    <cellStyle name="AggOrange 4 15 2" xfId="27954" xr:uid="{2B2D2FE3-1A25-4E49-8190-6F5702912483}"/>
    <cellStyle name="AggOrange 4 16" xfId="6860" xr:uid="{00000000-0005-0000-0000-000008070000}"/>
    <cellStyle name="AggOrange 4 16 2" xfId="29157" xr:uid="{8F43298D-0A1A-42CC-B992-88785BDFE80F}"/>
    <cellStyle name="AggOrange 4 17" xfId="5820" xr:uid="{00000000-0005-0000-0000-000009070000}"/>
    <cellStyle name="AggOrange 4 17 2" xfId="28134" xr:uid="{28917AC8-C1BE-490B-A2C8-FDF0A31AEFE9}"/>
    <cellStyle name="AggOrange 4 18" xfId="7241" xr:uid="{00000000-0005-0000-0000-00000A070000}"/>
    <cellStyle name="AggOrange 4 18 2" xfId="29536" xr:uid="{1FD719B2-60D4-40E4-8738-83B1EF2E3217}"/>
    <cellStyle name="AggOrange 4 19" xfId="7704" xr:uid="{58C3649C-D508-4203-8274-1EDAD0A448A9}"/>
    <cellStyle name="AggOrange 4 19 2" xfId="29990" xr:uid="{DA4CB3E6-BFD6-4A79-98B0-683E503ACD5E}"/>
    <cellStyle name="AggOrange 4 2" xfId="635" xr:uid="{00000000-0005-0000-0000-00000B070000}"/>
    <cellStyle name="AggOrange 4 2 10" xfId="4558" xr:uid="{00000000-0005-0000-0000-00000C070000}"/>
    <cellStyle name="AggOrange 4 2 10 2" xfId="26911" xr:uid="{11A73831-2B4D-4290-9FF2-A6DAC0EB9208}"/>
    <cellStyle name="AggOrange 4 2 11" xfId="5086" xr:uid="{00000000-0005-0000-0000-00000D070000}"/>
    <cellStyle name="AggOrange 4 2 11 2" xfId="27439" xr:uid="{1EEFCC82-3145-4653-8020-9A5345B5741B}"/>
    <cellStyle name="AggOrange 4 2 12" xfId="5512" xr:uid="{00000000-0005-0000-0000-00000E070000}"/>
    <cellStyle name="AggOrange 4 2 12 2" xfId="27865" xr:uid="{2AFAC61A-7292-4C4E-9917-A48C405F99EB}"/>
    <cellStyle name="AggOrange 4 2 13" xfId="6064" xr:uid="{00000000-0005-0000-0000-00000F070000}"/>
    <cellStyle name="AggOrange 4 2 13 2" xfId="28361" xr:uid="{9304A1AD-F094-4BAE-B010-ECE04F86161B}"/>
    <cellStyle name="AggOrange 4 2 14" xfId="6881" xr:uid="{00000000-0005-0000-0000-000010070000}"/>
    <cellStyle name="AggOrange 4 2 14 2" xfId="29178" xr:uid="{DA0F7381-E6B0-46D0-B787-54E463764196}"/>
    <cellStyle name="AggOrange 4 2 15" xfId="7092" xr:uid="{00000000-0005-0000-0000-000011070000}"/>
    <cellStyle name="AggOrange 4 2 15 2" xfId="29389" xr:uid="{1C9301CA-C616-4FF4-AA7F-149C9CD5CB93}"/>
    <cellStyle name="AggOrange 4 2 16" xfId="7364" xr:uid="{00000000-0005-0000-0000-000012070000}"/>
    <cellStyle name="AggOrange 4 2 16 2" xfId="29659" xr:uid="{08DA91FA-D9FD-44AB-B342-1F3F4FD5E9B5}"/>
    <cellStyle name="AggOrange 4 2 17" xfId="7850" xr:uid="{02367912-ED03-4661-9075-8CCBAFEBA147}"/>
    <cellStyle name="AggOrange 4 2 17 2" xfId="30136" xr:uid="{4355C43D-9B6F-4BE5-8198-C19168C42952}"/>
    <cellStyle name="AggOrange 4 2 18" xfId="8335" xr:uid="{1A71D0E9-7625-4C4D-A463-C4A60BE15F26}"/>
    <cellStyle name="AggOrange 4 2 18 2" xfId="30604" xr:uid="{9EC48E16-AD8C-495A-8ED0-6AF5F1F6C9B0}"/>
    <cellStyle name="AggOrange 4 2 19" xfId="9220" xr:uid="{8B9BB2F2-5768-4BB8-A872-06DEFE1608A8}"/>
    <cellStyle name="AggOrange 4 2 19 2" xfId="31361" xr:uid="{64E1AAF7-C2C3-46EC-95EE-8E109718BCBB}"/>
    <cellStyle name="AggOrange 4 2 2" xfId="850" xr:uid="{00000000-0005-0000-0000-000013070000}"/>
    <cellStyle name="AggOrange 4 2 2 10" xfId="5297" xr:uid="{00000000-0005-0000-0000-000014070000}"/>
    <cellStyle name="AggOrange 4 2 2 10 2" xfId="27650" xr:uid="{A2CB5622-47A3-4138-A454-9973BACFFE14}"/>
    <cellStyle name="AggOrange 4 2 2 11" xfId="4267" xr:uid="{00000000-0005-0000-0000-000015070000}"/>
    <cellStyle name="AggOrange 4 2 2 11 2" xfId="26624" xr:uid="{2924C2DC-C2AB-48FC-9E13-947DD64EFB46}"/>
    <cellStyle name="AggOrange 4 2 2 12" xfId="6442" xr:uid="{00000000-0005-0000-0000-000016070000}"/>
    <cellStyle name="AggOrange 4 2 2 12 2" xfId="28739" xr:uid="{510677D5-BBF7-4121-A224-2819C163BA94}"/>
    <cellStyle name="AggOrange 4 2 2 13" xfId="6548" xr:uid="{00000000-0005-0000-0000-000017070000}"/>
    <cellStyle name="AggOrange 4 2 2 13 2" xfId="28845" xr:uid="{CE14EF5A-4B9D-411B-9BBF-03C814725B8C}"/>
    <cellStyle name="AggOrange 4 2 2 14" xfId="6575" xr:uid="{00000000-0005-0000-0000-000018070000}"/>
    <cellStyle name="AggOrange 4 2 2 14 2" xfId="28872" xr:uid="{17F700E8-5FC5-412B-80FD-0485184A6C38}"/>
    <cellStyle name="AggOrange 4 2 2 15" xfId="7570" xr:uid="{00000000-0005-0000-0000-000019070000}"/>
    <cellStyle name="AggOrange 4 2 2 15 2" xfId="29865" xr:uid="{AE8930EB-BEE4-4AE8-824D-1EA25B1A9C77}"/>
    <cellStyle name="AggOrange 4 2 2 16" xfId="8056" xr:uid="{AA34EA05-215E-4294-B341-20A99BB431AE}"/>
    <cellStyle name="AggOrange 4 2 2 16 2" xfId="30342" xr:uid="{24E9E855-CE00-4CC5-AC69-32264B74CB94}"/>
    <cellStyle name="AggOrange 4 2 2 17" xfId="8545" xr:uid="{82C51026-4B18-47E8-86CF-9C9949C46A87}"/>
    <cellStyle name="AggOrange 4 2 2 17 2" xfId="30814" xr:uid="{6B9C9786-7DE8-4C62-A9FA-FD94CBCF0E3E}"/>
    <cellStyle name="AggOrange 4 2 2 18" xfId="9435" xr:uid="{C11F59AC-152B-4FC1-8A6D-9572EA91F289}"/>
    <cellStyle name="AggOrange 4 2 2 18 2" xfId="31574" xr:uid="{2319D68C-2667-4E27-8DCC-4E9A86036048}"/>
    <cellStyle name="AggOrange 4 2 2 19" xfId="8877" xr:uid="{FD3FE217-7FC7-418B-A830-0FCDCE4DA3D0}"/>
    <cellStyle name="AggOrange 4 2 2 19 2" xfId="31062" xr:uid="{79C29276-658F-4248-90DA-EAE6379ABCFF}"/>
    <cellStyle name="AggOrange 4 2 2 2" xfId="1072" xr:uid="{00000000-0005-0000-0000-00001A070000}"/>
    <cellStyle name="AggOrange 4 2 2 2 2" xfId="23509" xr:uid="{091F1307-D152-43CF-962F-1D1D2D3C19DE}"/>
    <cellStyle name="AggOrange 4 2 2 20" xfId="8713" xr:uid="{0D83AB37-B77A-4D28-B29B-1BF752E9A2FE}"/>
    <cellStyle name="AggOrange 4 2 2 20 2" xfId="30966" xr:uid="{0B0BDB4B-82E9-446D-A699-EEE11D0A6A6C}"/>
    <cellStyle name="AggOrange 4 2 2 21" xfId="12603" xr:uid="{0EE2105A-3E97-40EC-AE39-E7DC0448388B}"/>
    <cellStyle name="AggOrange 4 2 2 21 2" xfId="33168" xr:uid="{F40BBF9D-D076-48F5-B933-80ED941EC509}"/>
    <cellStyle name="AggOrange 4 2 2 22" xfId="12726" xr:uid="{D7FDCC0F-7083-412D-9542-688EF4727D2E}"/>
    <cellStyle name="AggOrange 4 2 2 22 2" xfId="33291" xr:uid="{BCA8A81A-7CE8-40FD-8E19-47282937DCEC}"/>
    <cellStyle name="AggOrange 4 2 2 23" xfId="13169" xr:uid="{60543197-4957-4858-97A3-95727B765733}"/>
    <cellStyle name="AggOrange 4 2 2 23 2" xfId="33733" xr:uid="{75D50E18-DB21-4AA6-ABFA-5880844584BF}"/>
    <cellStyle name="AggOrange 4 2 2 24" xfId="13467" xr:uid="{3941A27C-C7D7-4424-8DDB-1488D05BEE80}"/>
    <cellStyle name="AggOrange 4 2 2 24 2" xfId="34031" xr:uid="{1ABC03A4-E97D-481C-9FE0-5A1CA3B4E8D2}"/>
    <cellStyle name="AggOrange 4 2 2 25" xfId="13783" xr:uid="{794A5D28-BACE-47C6-BBFF-FEC47CDFCCE8}"/>
    <cellStyle name="AggOrange 4 2 2 25 2" xfId="34347" xr:uid="{E9E75AEB-050E-43C8-BD53-B0C789002312}"/>
    <cellStyle name="AggOrange 4 2 2 26" xfId="14929" xr:uid="{3F42557C-B73B-4EBC-A9F9-C73C4848DA5E}"/>
    <cellStyle name="AggOrange 4 2 2 26 2" xfId="35482" xr:uid="{9EA63F86-E371-419C-AA05-788BA1ADCBE4}"/>
    <cellStyle name="AggOrange 4 2 2 27" xfId="14714" xr:uid="{B7E5CB22-74FB-4A91-9851-531B4A481B56}"/>
    <cellStyle name="AggOrange 4 2 2 27 2" xfId="35271" xr:uid="{1E548C97-0202-4F4D-98CF-14D79F6FBF9F}"/>
    <cellStyle name="AggOrange 4 2 2 28" xfId="15857" xr:uid="{3BD27F84-9923-4BB4-B44E-4E3ECBB1BF24}"/>
    <cellStyle name="AggOrange 4 2 2 28 2" xfId="36265" xr:uid="{8E86A86B-442D-407C-9DCF-0F2B06B66157}"/>
    <cellStyle name="AggOrange 4 2 2 29" xfId="16107" xr:uid="{58482C17-E8A2-4AB9-B43B-721E6CF9E3B7}"/>
    <cellStyle name="AggOrange 4 2 2 29 2" xfId="36515" xr:uid="{8B8430F9-3547-45A8-B8CA-759623E1EA2B}"/>
    <cellStyle name="AggOrange 4 2 2 3" xfId="2041" xr:uid="{00000000-0005-0000-0000-00001B070000}"/>
    <cellStyle name="AggOrange 4 2 2 3 2" xfId="24423" xr:uid="{7B968720-E91C-4481-8617-67D1AE5BBB90}"/>
    <cellStyle name="AggOrange 4 2 2 30" xfId="16580" xr:uid="{416D9B69-945B-4D7D-8061-5484666A4E05}"/>
    <cellStyle name="AggOrange 4 2 2 30 2" xfId="36986" xr:uid="{2043DFAE-A0F2-4EAE-B848-4D6CFD8BA330}"/>
    <cellStyle name="AggOrange 4 2 2 31" xfId="17324" xr:uid="{DDB73D77-918D-4966-9BB7-6B40B2BA90F5}"/>
    <cellStyle name="AggOrange 4 2 2 31 2" xfId="37728" xr:uid="{47BC95CB-1C0F-4F3C-94B1-698838E07D0D}"/>
    <cellStyle name="AggOrange 4 2 2 32" xfId="17679" xr:uid="{E6EBBA89-E500-4191-86C6-B04F6D50059B}"/>
    <cellStyle name="AggOrange 4 2 2 32 2" xfId="38083" xr:uid="{F35B4973-D0DA-41D0-BA11-2A2DCE1D459F}"/>
    <cellStyle name="AggOrange 4 2 2 33" xfId="18073" xr:uid="{E8256356-CA79-4934-98A9-7CCD5C60E793}"/>
    <cellStyle name="AggOrange 4 2 2 33 2" xfId="38477" xr:uid="{B99E291D-D95B-4724-99C7-4BC5C55F6338}"/>
    <cellStyle name="AggOrange 4 2 2 34" xfId="18452" xr:uid="{BA73F541-5FA2-44E4-BD60-0743EE5CC20C}"/>
    <cellStyle name="AggOrange 4 2 2 34 2" xfId="38856" xr:uid="{24929DB9-1698-404D-9717-94E045E950F2}"/>
    <cellStyle name="AggOrange 4 2 2 35" xfId="19296" xr:uid="{B11E177A-C5FB-4D1E-81C7-AB9D98E6639E}"/>
    <cellStyle name="AggOrange 4 2 2 35 2" xfId="39698" xr:uid="{A78FE17D-D733-47BB-AAC3-314B62BCC18F}"/>
    <cellStyle name="AggOrange 4 2 2 36" xfId="19382" xr:uid="{CD43DDCA-7409-4B01-BDEE-CA4BBAADD24B}"/>
    <cellStyle name="AggOrange 4 2 2 36 2" xfId="39784" xr:uid="{3DBA18DA-2E55-469D-B916-D87A82398B77}"/>
    <cellStyle name="AggOrange 4 2 2 37" xfId="20134" xr:uid="{EC315AA0-6775-437A-91B6-102755B72A15}"/>
    <cellStyle name="AggOrange 4 2 2 37 2" xfId="40536" xr:uid="{11F92610-0BE3-4AC2-B80D-44374479343A}"/>
    <cellStyle name="AggOrange 4 2 2 38" xfId="20556" xr:uid="{A92ACD7A-FF41-4C7F-8FF9-8BFA00C24442}"/>
    <cellStyle name="AggOrange 4 2 2 38 2" xfId="40958" xr:uid="{85633668-FF19-4061-BEE6-CF6A7A376673}"/>
    <cellStyle name="AggOrange 4 2 2 39" xfId="20897" xr:uid="{8289F1F1-74B5-43FF-9F83-E01954A9DAAC}"/>
    <cellStyle name="AggOrange 4 2 2 39 2" xfId="41299" xr:uid="{B95EFC2F-94D5-415B-BA37-02FD0CE9822C}"/>
    <cellStyle name="AggOrange 4 2 2 4" xfId="1513" xr:uid="{00000000-0005-0000-0000-00001C070000}"/>
    <cellStyle name="AggOrange 4 2 2 4 2" xfId="23901" xr:uid="{75A4A8C0-A808-459D-A3E4-8D1AFCCB6156}"/>
    <cellStyle name="AggOrange 4 2 2 40" xfId="21750" xr:uid="{DD33561D-E1AC-402F-9FC3-919BF03294A3}"/>
    <cellStyle name="AggOrange 4 2 2 40 2" xfId="42150" xr:uid="{7F682235-4EED-4588-AE76-0A4AA6572459}"/>
    <cellStyle name="AggOrange 4 2 2 41" xfId="22223" xr:uid="{A2488601-B166-4F9D-B2D2-0C04E5C386D4}"/>
    <cellStyle name="AggOrange 4 2 2 41 2" xfId="42623" xr:uid="{AFBC462D-DF65-412A-AB87-B999B3DA9A87}"/>
    <cellStyle name="AggOrange 4 2 2 42" xfId="21049" xr:uid="{727AA10D-DE84-4D97-8260-C7ACCAC79973}"/>
    <cellStyle name="AggOrange 4 2 2 42 2" xfId="41451" xr:uid="{16FACDDE-7008-40BC-A77C-33600C2AB5FA}"/>
    <cellStyle name="AggOrange 4 2 2 43" xfId="22756" xr:uid="{578F2CF7-4815-4C2D-AF27-348428B17C27}"/>
    <cellStyle name="AggOrange 4 2 2 43 2" xfId="43156" xr:uid="{819DEFDB-EA7A-4374-865A-A3BE033D76DA}"/>
    <cellStyle name="AggOrange 4 2 2 44" xfId="21403" xr:uid="{58AF8DF3-605F-425D-9817-F7CC6ED9FFE9}"/>
    <cellStyle name="AggOrange 4 2 2 44 2" xfId="41803" xr:uid="{2517109A-3834-4221-B94A-124BFA9572E8}"/>
    <cellStyle name="AggOrange 4 2 2 5" xfId="3164" xr:uid="{00000000-0005-0000-0000-00001D070000}"/>
    <cellStyle name="AggOrange 4 2 2 5 2" xfId="25530" xr:uid="{25F1D134-A12A-438E-B644-7DAD080C999B}"/>
    <cellStyle name="AggOrange 4 2 2 6" xfId="2494" xr:uid="{00000000-0005-0000-0000-00001E070000}"/>
    <cellStyle name="AggOrange 4 2 2 6 2" xfId="24861" xr:uid="{2DEFC94C-BABE-4BB4-814D-2E82F067A20D}"/>
    <cellStyle name="AggOrange 4 2 2 7" xfId="4058" xr:uid="{00000000-0005-0000-0000-00001F070000}"/>
    <cellStyle name="AggOrange 4 2 2 7 2" xfId="26421" xr:uid="{496CE20D-E05B-4E9D-AC3E-E551EE5D0158}"/>
    <cellStyle name="AggOrange 4 2 2 8" xfId="3541" xr:uid="{00000000-0005-0000-0000-000020070000}"/>
    <cellStyle name="AggOrange 4 2 2 8 2" xfId="25906" xr:uid="{E69A54BD-B793-41EC-8C7C-86524925DAB4}"/>
    <cellStyle name="AggOrange 4 2 2 9" xfId="4882" xr:uid="{00000000-0005-0000-0000-000021070000}"/>
    <cellStyle name="AggOrange 4 2 2 9 2" xfId="27235" xr:uid="{1CF4B7B5-2B98-46E6-9544-24CC860433C9}"/>
    <cellStyle name="AggOrange 4 2 20" xfId="9900" xr:uid="{90143F7B-0EBD-423C-B5A6-45070220487D}"/>
    <cellStyle name="AggOrange 4 2 20 2" xfId="31932" xr:uid="{53A977BB-4501-4A5A-A1BA-ECE3E80A6C14}"/>
    <cellStyle name="AggOrange 4 2 21" xfId="10259" xr:uid="{C296BB72-56DB-4E0A-A477-A1DFDC251E83}"/>
    <cellStyle name="AggOrange 4 2 21 2" xfId="32119" xr:uid="{88493900-F7BC-47E3-86CB-32C644207CF7}"/>
    <cellStyle name="AggOrange 4 2 22" xfId="12388" xr:uid="{6A63121B-F9DF-473A-8990-74E95780609F}"/>
    <cellStyle name="AggOrange 4 2 22 2" xfId="32953" xr:uid="{5657CC50-C6F8-40A7-BFC1-EB22DBCE29F5}"/>
    <cellStyle name="AggOrange 4 2 23" xfId="11873" xr:uid="{32CDE848-B52A-45F1-91A3-E10C78DEB736}"/>
    <cellStyle name="AggOrange 4 2 23 2" xfId="32440" xr:uid="{E5735A06-61A4-494E-ADCD-0987799D2931}"/>
    <cellStyle name="AggOrange 4 2 24" xfId="12753" xr:uid="{93C57639-152F-408B-AAE4-913BD551E557}"/>
    <cellStyle name="AggOrange 4 2 24 2" xfId="33318" xr:uid="{C4552323-C9A7-4DCA-B8C7-CB7657F33A12}"/>
    <cellStyle name="AggOrange 4 2 25" xfId="12080" xr:uid="{38EB8B58-6964-49DC-94CE-37E1C04FC71E}"/>
    <cellStyle name="AggOrange 4 2 25 2" xfId="32645" xr:uid="{3EB61C21-A7CB-4378-B4EE-677DEB86A248}"/>
    <cellStyle name="AggOrange 4 2 26" xfId="13090" xr:uid="{DF4A602C-E973-44D0-BB1E-C56888E09A2B}"/>
    <cellStyle name="AggOrange 4 2 26 2" xfId="33655" xr:uid="{35115F1D-D2B9-4B74-8F43-18089CCEDEDB}"/>
    <cellStyle name="AggOrange 4 2 27" xfId="14338" xr:uid="{929F710E-B249-4BF6-82AC-90C828D5CDE2}"/>
    <cellStyle name="AggOrange 4 2 27 2" xfId="34901" xr:uid="{95CEF2EE-D31A-47C2-A44C-C57F2684AC0D}"/>
    <cellStyle name="AggOrange 4 2 28" xfId="15139" xr:uid="{03377BA5-9B6A-40F8-9001-59F87FB61459}"/>
    <cellStyle name="AggOrange 4 2 28 2" xfId="35682" xr:uid="{446C8131-257C-4B5C-860C-C2506E0BA690}"/>
    <cellStyle name="AggOrange 4 2 29" xfId="15393" xr:uid="{F6877CC3-D176-4490-91A0-2D7DF0EE199A}"/>
    <cellStyle name="AggOrange 4 2 29 2" xfId="35930" xr:uid="{182DD4FA-D12B-44F5-A12D-0336447C7AAF}"/>
    <cellStyle name="AggOrange 4 2 3" xfId="1304" xr:uid="{00000000-0005-0000-0000-000022070000}"/>
    <cellStyle name="AggOrange 4 2 3 2" xfId="23741" xr:uid="{9ED34A78-3A00-4919-BDDF-4F2291FEA44F}"/>
    <cellStyle name="AggOrange 4 2 30" xfId="15899" xr:uid="{05756ABB-0FAB-49F1-A92B-733D68A26B52}"/>
    <cellStyle name="AggOrange 4 2 30 2" xfId="36307" xr:uid="{4AC5C49C-650C-4FB3-87BA-4F9CF90FCE4C}"/>
    <cellStyle name="AggOrange 4 2 31" xfId="16374" xr:uid="{29F8CD4D-EEE1-40F2-A47D-470AFC2B32E2}"/>
    <cellStyle name="AggOrange 4 2 31 2" xfId="36780" xr:uid="{A308E854-4E8E-4794-8A5C-C892FC9524DA}"/>
    <cellStyle name="AggOrange 4 2 32" xfId="17115" xr:uid="{DE9237BB-CDD3-4FA1-82FC-BBA46794C879}"/>
    <cellStyle name="AggOrange 4 2 32 2" xfId="37519" xr:uid="{3614C271-7BA5-4723-B1BF-4BCAEF76C703}"/>
    <cellStyle name="AggOrange 4 2 33" xfId="16882" xr:uid="{72303AB7-D750-41DA-AB9E-2766259A624B}"/>
    <cellStyle name="AggOrange 4 2 33 2" xfId="37286" xr:uid="{598D9405-8FB4-47F5-9EF6-10076D62ED2E}"/>
    <cellStyle name="AggOrange 4 2 34" xfId="17866" xr:uid="{FC595A99-CEEE-4C20-B996-CA92400E52FD}"/>
    <cellStyle name="AggOrange 4 2 34 2" xfId="38270" xr:uid="{6DDDC1AC-C6BC-4909-8567-F9A82FCB9F9E}"/>
    <cellStyle name="AggOrange 4 2 35" xfId="18238" xr:uid="{1A4EBAA3-081A-4E50-95FF-95EE9B9DF21D}"/>
    <cellStyle name="AggOrange 4 2 35 2" xfId="38642" xr:uid="{2E0228ED-7BAD-43F8-A18A-2C9DA8237418}"/>
    <cellStyle name="AggOrange 4 2 36" xfId="19081" xr:uid="{4F0CF557-4894-40E1-B49B-79784862375E}"/>
    <cellStyle name="AggOrange 4 2 36 2" xfId="39483" xr:uid="{DFFD85FB-E7A7-478A-917C-5DCACEF73C57}"/>
    <cellStyle name="AggOrange 4 2 37" xfId="18613" xr:uid="{650C1FA4-2B5B-4D28-A7B5-3D9F69659AF4}"/>
    <cellStyle name="AggOrange 4 2 37 2" xfId="39017" xr:uid="{C24F9018-346F-4813-8643-BCEF536518F3}"/>
    <cellStyle name="AggOrange 4 2 38" xfId="19919" xr:uid="{4593F9C5-711C-4A4D-B46E-583D30C55F48}"/>
    <cellStyle name="AggOrange 4 2 38 2" xfId="40321" xr:uid="{77541668-1A1A-498C-B6D1-28C53F31D2DE}"/>
    <cellStyle name="AggOrange 4 2 39" xfId="20343" xr:uid="{7CFB5DF4-9706-4B20-9F14-BFB5A75EFEC2}"/>
    <cellStyle name="AggOrange 4 2 39 2" xfId="40745" xr:uid="{392DE6AA-31DE-4071-AF29-505D083F67AC}"/>
    <cellStyle name="AggOrange 4 2 4" xfId="1828" xr:uid="{00000000-0005-0000-0000-000023070000}"/>
    <cellStyle name="AggOrange 4 2 4 2" xfId="24211" xr:uid="{EF63A88A-90F1-4FC0-A82F-C17C90DB8DED}"/>
    <cellStyle name="AggOrange 4 2 40" xfId="19636" xr:uid="{F7C20DF2-0CE0-407F-886F-BD6F6AB67A45}"/>
    <cellStyle name="AggOrange 4 2 40 2" xfId="40038" xr:uid="{8D54BEA2-BA15-4A95-9065-E5903B0EF287}"/>
    <cellStyle name="AggOrange 4 2 41" xfId="21538" xr:uid="{E5AE6715-0D85-4E28-A7A8-E03C17360D50}"/>
    <cellStyle name="AggOrange 4 2 41 2" xfId="41938" xr:uid="{A4141A67-764D-46EB-8163-E8C144068B95}"/>
    <cellStyle name="AggOrange 4 2 42" xfId="21253" xr:uid="{E35F4C4F-435C-40C5-9797-5A27B615142B}"/>
    <cellStyle name="AggOrange 4 2 42 2" xfId="41653" xr:uid="{006F9DAA-88D2-4665-9826-A77FADE8702F}"/>
    <cellStyle name="AggOrange 4 2 43" xfId="21262" xr:uid="{6B97E381-1D32-4EC4-BE51-3235368D40D2}"/>
    <cellStyle name="AggOrange 4 2 43 2" xfId="41662" xr:uid="{B1558453-9D39-4931-B259-9058449B13FA}"/>
    <cellStyle name="AggOrange 4 2 44" xfId="23002" xr:uid="{4A84B53B-7D05-4B73-8093-21A5E5F11A9A}"/>
    <cellStyle name="AggOrange 4 2 44 2" xfId="43402" xr:uid="{CE76C1C1-98B8-4736-8614-52B3D9D3F1E3}"/>
    <cellStyle name="AggOrange 4 2 45" xfId="23244" xr:uid="{8C2ABE83-E3CA-41E9-BA40-0F7D24C5ABE3}"/>
    <cellStyle name="AggOrange 4 2 45 2" xfId="43644" xr:uid="{FFE8B347-7B2D-4795-B34B-A0EC650C63BB}"/>
    <cellStyle name="AggOrange 4 2 5" xfId="2283" xr:uid="{00000000-0005-0000-0000-000024070000}"/>
    <cellStyle name="AggOrange 4 2 5 2" xfId="24658" xr:uid="{56C1A95E-1443-4A3C-B0C7-2CAE66BACF8A}"/>
    <cellStyle name="AggOrange 4 2 6" xfId="2949" xr:uid="{00000000-0005-0000-0000-000025070000}"/>
    <cellStyle name="AggOrange 4 2 6 2" xfId="25315" xr:uid="{233EEB87-939A-4706-A778-7CF425F45482}"/>
    <cellStyle name="AggOrange 4 2 7" xfId="3587" xr:uid="{00000000-0005-0000-0000-000026070000}"/>
    <cellStyle name="AggOrange 4 2 7 2" xfId="25951" xr:uid="{59B4ECC4-6447-4561-BC88-1DD50EAC0261}"/>
    <cellStyle name="AggOrange 4 2 8" xfId="3847" xr:uid="{00000000-0005-0000-0000-000027070000}"/>
    <cellStyle name="AggOrange 4 2 8 2" xfId="26210" xr:uid="{B192F37C-C10B-48B7-93F8-5830F3471D47}"/>
    <cellStyle name="AggOrange 4 2 9" xfId="4395" xr:uid="{00000000-0005-0000-0000-000028070000}"/>
    <cellStyle name="AggOrange 4 2 9 2" xfId="26750" xr:uid="{0ED0943F-B1EC-4174-A7BD-FC31087ECA1F}"/>
    <cellStyle name="AggOrange 4 20" xfId="8212" xr:uid="{C073A02C-DEE6-4C9E-B30C-171093ED740A}"/>
    <cellStyle name="AggOrange 4 20 2" xfId="30481" xr:uid="{78CB596A-68A3-4615-AA2F-10BAB9D343EB}"/>
    <cellStyle name="AggOrange 4 21" xfId="8895" xr:uid="{620E3A47-228B-4067-81C9-0C0E4B77D45D}"/>
    <cellStyle name="AggOrange 4 21 2" xfId="31079" xr:uid="{2F30FB6C-9EC7-4977-A32B-E38D59731A75}"/>
    <cellStyle name="AggOrange 4 22" xfId="9544" xr:uid="{475FE396-E64D-4994-B917-1132911771B3}"/>
    <cellStyle name="AggOrange 4 22 2" xfId="31675" xr:uid="{50C0AD01-F07D-4EC9-8EB2-504DC714E29A}"/>
    <cellStyle name="AggOrange 4 23" xfId="9902" xr:uid="{D9C13B09-ECE9-4919-8D96-F2F92B3F00C2}"/>
    <cellStyle name="AggOrange 4 23 2" xfId="31934" xr:uid="{6D9DB4FB-1CC8-47BD-B2A4-E409E1DA7575}"/>
    <cellStyle name="AggOrange 4 24" xfId="12052" xr:uid="{7087C298-2575-4F8D-ABF9-E284D43CD0F7}"/>
    <cellStyle name="AggOrange 4 24 2" xfId="32617" xr:uid="{EAC8D848-461B-4C36-B485-D8A80709CFB7}"/>
    <cellStyle name="AggOrange 4 25" xfId="12850" xr:uid="{356979C8-DA4A-4B57-824C-0EA73E6580C9}"/>
    <cellStyle name="AggOrange 4 25 2" xfId="33415" xr:uid="{E24575EB-1C75-48D0-A0EC-8D7B544601D3}"/>
    <cellStyle name="AggOrange 4 26" xfId="13038" xr:uid="{16A1E6D3-2FC6-44D5-BB60-49C6FA2F7176}"/>
    <cellStyle name="AggOrange 4 26 2" xfId="33603" xr:uid="{A5753E52-4EFE-477D-B55A-8992B53A343B}"/>
    <cellStyle name="AggOrange 4 27" xfId="11989" xr:uid="{A1AAE4E8-452F-401B-A3C7-D0006BB57084}"/>
    <cellStyle name="AggOrange 4 27 2" xfId="32554" xr:uid="{DDEDCD18-C4FC-4645-A833-6F747063593C}"/>
    <cellStyle name="AggOrange 4 28" xfId="12781" xr:uid="{4CE0A55B-4178-4137-A766-C48213CC16BF}"/>
    <cellStyle name="AggOrange 4 28 2" xfId="33346" xr:uid="{73049702-62B5-4F45-891F-E434B1994828}"/>
    <cellStyle name="AggOrange 4 29" xfId="14620" xr:uid="{BAB1413E-1BC9-4C2B-B7C5-E3D0642EB569}"/>
    <cellStyle name="AggOrange 4 29 2" xfId="35180" xr:uid="{7B9FB5A3-34AA-4689-B465-7A09487E9E54}"/>
    <cellStyle name="AggOrange 4 3" xfId="624" xr:uid="{00000000-0005-0000-0000-000029070000}"/>
    <cellStyle name="AggOrange 4 3 10" xfId="4475" xr:uid="{00000000-0005-0000-0000-00002A070000}"/>
    <cellStyle name="AggOrange 4 3 10 2" xfId="26828" xr:uid="{11CFC7B9-5695-4F9D-B0B8-077757D5F6F8}"/>
    <cellStyle name="AggOrange 4 3 11" xfId="5075" xr:uid="{00000000-0005-0000-0000-00002B070000}"/>
    <cellStyle name="AggOrange 4 3 11 2" xfId="27428" xr:uid="{C0AD4E51-F863-4BB6-87C6-F6F2E12FF416}"/>
    <cellStyle name="AggOrange 4 3 12" xfId="5414" xr:uid="{00000000-0005-0000-0000-00002C070000}"/>
    <cellStyle name="AggOrange 4 3 12 2" xfId="27767" xr:uid="{36263639-2529-4A5B-A33B-E6F3A24CFE11}"/>
    <cellStyle name="AggOrange 4 3 13" xfId="6459" xr:uid="{00000000-0005-0000-0000-00002D070000}"/>
    <cellStyle name="AggOrange 4 3 13 2" xfId="28756" xr:uid="{ED9BC8C1-AAF7-4CCE-B01F-73C965794258}"/>
    <cellStyle name="AggOrange 4 3 14" xfId="6838" xr:uid="{00000000-0005-0000-0000-00002E070000}"/>
    <cellStyle name="AggOrange 4 3 14 2" xfId="29135" xr:uid="{8487B12B-05E0-40BD-9E3D-26AD07D30695}"/>
    <cellStyle name="AggOrange 4 3 15" xfId="6978" xr:uid="{00000000-0005-0000-0000-00002F070000}"/>
    <cellStyle name="AggOrange 4 3 15 2" xfId="29275" xr:uid="{22C203E3-1ADC-4330-A0F0-75A5BBFB7B57}"/>
    <cellStyle name="AggOrange 4 3 16" xfId="7353" xr:uid="{00000000-0005-0000-0000-000030070000}"/>
    <cellStyle name="AggOrange 4 3 16 2" xfId="29648" xr:uid="{D7F46273-6FA8-4EBD-91D7-6ECC12C6640B}"/>
    <cellStyle name="AggOrange 4 3 17" xfId="7839" xr:uid="{416F9818-0C1E-45D5-B8BF-C5291D736DC1}"/>
    <cellStyle name="AggOrange 4 3 17 2" xfId="30125" xr:uid="{F1AD59EA-BA85-438F-81D5-6791167DDA8A}"/>
    <cellStyle name="AggOrange 4 3 18" xfId="8324" xr:uid="{EF335020-006E-4B43-9DB5-48BDC9F9F6D0}"/>
    <cellStyle name="AggOrange 4 3 18 2" xfId="30593" xr:uid="{8B5AC8F6-AB72-45A4-ACAA-F8D3894099EF}"/>
    <cellStyle name="AggOrange 4 3 19" xfId="9209" xr:uid="{7A98FDBB-C1A8-4AD8-B7BF-B5D4C9B317BC}"/>
    <cellStyle name="AggOrange 4 3 19 2" xfId="31350" xr:uid="{76638C9F-E3BE-4EF7-BEDA-058707419C1C}"/>
    <cellStyle name="AggOrange 4 3 2" xfId="839" xr:uid="{00000000-0005-0000-0000-000031070000}"/>
    <cellStyle name="AggOrange 4 3 2 10" xfId="5286" xr:uid="{00000000-0005-0000-0000-000032070000}"/>
    <cellStyle name="AggOrange 4 3 2 10 2" xfId="27639" xr:uid="{283C6199-AD7F-4C32-90F8-BFC974681BE2}"/>
    <cellStyle name="AggOrange 4 3 2 11" xfId="4972" xr:uid="{00000000-0005-0000-0000-000033070000}"/>
    <cellStyle name="AggOrange 4 3 2 11 2" xfId="27325" xr:uid="{EC75432F-417E-4672-B05E-81042FB49EED}"/>
    <cellStyle name="AggOrange 4 3 2 12" xfId="6409" xr:uid="{00000000-0005-0000-0000-000034070000}"/>
    <cellStyle name="AggOrange 4 3 2 12 2" xfId="28706" xr:uid="{DAA432A3-D023-4336-846D-9ADD631AF6AF}"/>
    <cellStyle name="AggOrange 4 3 2 13" xfId="5790" xr:uid="{00000000-0005-0000-0000-000035070000}"/>
    <cellStyle name="AggOrange 4 3 2 13 2" xfId="28104" xr:uid="{DB8BC1E9-8985-4358-BB36-CC35BFD1CED3}"/>
    <cellStyle name="AggOrange 4 3 2 14" xfId="6081" xr:uid="{00000000-0005-0000-0000-000036070000}"/>
    <cellStyle name="AggOrange 4 3 2 14 2" xfId="28378" xr:uid="{56A5D133-26CF-4938-8F51-C6A697C6FA3F}"/>
    <cellStyle name="AggOrange 4 3 2 15" xfId="7559" xr:uid="{00000000-0005-0000-0000-000037070000}"/>
    <cellStyle name="AggOrange 4 3 2 15 2" xfId="29854" xr:uid="{242C8233-644F-47CD-89C5-7AD6D0282829}"/>
    <cellStyle name="AggOrange 4 3 2 16" xfId="8045" xr:uid="{390393C3-514D-4E85-94B2-65E59692B4C0}"/>
    <cellStyle name="AggOrange 4 3 2 16 2" xfId="30331" xr:uid="{791B5753-D813-4697-A627-E08714CC685C}"/>
    <cellStyle name="AggOrange 4 3 2 17" xfId="8534" xr:uid="{8ED26163-626C-494F-BEAE-D18681E77648}"/>
    <cellStyle name="AggOrange 4 3 2 17 2" xfId="30803" xr:uid="{0DA2A453-A293-4FDA-BC79-99B9F789B279}"/>
    <cellStyle name="AggOrange 4 3 2 18" xfId="9424" xr:uid="{3528C957-0083-47FA-BF99-545FA6E8DC0E}"/>
    <cellStyle name="AggOrange 4 3 2 18 2" xfId="31563" xr:uid="{05FAA5A5-4809-4B69-9D42-B668572BCEAC}"/>
    <cellStyle name="AggOrange 4 3 2 19" xfId="8643" xr:uid="{57280247-D060-42BB-B55E-D199156E7B63}"/>
    <cellStyle name="AggOrange 4 3 2 19 2" xfId="30906" xr:uid="{88DF1E1A-76D8-4569-84E1-F9C588E11E36}"/>
    <cellStyle name="AggOrange 4 3 2 2" xfId="989" xr:uid="{00000000-0005-0000-0000-000038070000}"/>
    <cellStyle name="AggOrange 4 3 2 2 2" xfId="23426" xr:uid="{043551FC-DC47-49E8-878D-980D3AA5C0CF}"/>
    <cellStyle name="AggOrange 4 3 2 20" xfId="9788" xr:uid="{73CF3607-A5E3-47B4-B55B-2B25E222101B}"/>
    <cellStyle name="AggOrange 4 3 2 20 2" xfId="31842" xr:uid="{B862864B-15D6-4CB7-8C67-020E18CBC82C}"/>
    <cellStyle name="AggOrange 4 3 2 21" xfId="12592" xr:uid="{C976D2F9-B65D-4D52-8A78-10BFE37F2586}"/>
    <cellStyle name="AggOrange 4 3 2 21 2" xfId="33157" xr:uid="{A0EE79E9-D034-4D61-AEBB-289969E5A1C1}"/>
    <cellStyle name="AggOrange 4 3 2 22" xfId="12786" xr:uid="{EFCEA826-7051-4556-97E8-6D42E8EDE0F6}"/>
    <cellStyle name="AggOrange 4 3 2 22 2" xfId="33351" xr:uid="{73808230-B682-43E8-9281-5AB78DAC6C48}"/>
    <cellStyle name="AggOrange 4 3 2 23" xfId="13108" xr:uid="{226BFC27-7BC3-4EDB-82C8-C2213E9739AF}"/>
    <cellStyle name="AggOrange 4 3 2 23 2" xfId="33673" xr:uid="{3F1F9953-2200-43A9-A274-53454FCB1DD5}"/>
    <cellStyle name="AggOrange 4 3 2 24" xfId="13142" xr:uid="{FEC7E878-006F-406F-BB75-3CAF7644AA37}"/>
    <cellStyle name="AggOrange 4 3 2 24 2" xfId="33707" xr:uid="{05E46F28-3F4F-459F-923A-AFEF306C5CC2}"/>
    <cellStyle name="AggOrange 4 3 2 25" xfId="14207" xr:uid="{1A7CFE71-4E96-4708-8949-1D5065B7C1CB}"/>
    <cellStyle name="AggOrange 4 3 2 25 2" xfId="34770" xr:uid="{E441A43E-F236-4FDE-A760-7551D9B8F137}"/>
    <cellStyle name="AggOrange 4 3 2 26" xfId="13620" xr:uid="{8C85BFE9-50DD-4F81-BCF1-3D57C67EE3FD}"/>
    <cellStyle name="AggOrange 4 3 2 26 2" xfId="34184" xr:uid="{89341063-532A-4943-8B07-DD9367B462CE}"/>
    <cellStyle name="AggOrange 4 3 2 27" xfId="14643" xr:uid="{F8653695-DFEC-44D2-9D6C-8FC6AA7E5FD7}"/>
    <cellStyle name="AggOrange 4 3 2 27 2" xfId="35203" xr:uid="{AEF69243-E3AA-486E-8D41-2479385A340E}"/>
    <cellStyle name="AggOrange 4 3 2 28" xfId="15531" xr:uid="{B74C6435-7DCC-4F2F-B2FA-681B39BA5910}"/>
    <cellStyle name="AggOrange 4 3 2 28 2" xfId="36052" xr:uid="{E194E7A0-5735-42E6-AEFA-56F58457B94F}"/>
    <cellStyle name="AggOrange 4 3 2 29" xfId="16096" xr:uid="{EF3B3D1B-6BFA-4DA8-8055-2BB55C734D9F}"/>
    <cellStyle name="AggOrange 4 3 2 29 2" xfId="36504" xr:uid="{D26C7496-C5C6-4A1B-BD5E-F6A5EC73C865}"/>
    <cellStyle name="AggOrange 4 3 2 3" xfId="2030" xr:uid="{00000000-0005-0000-0000-000039070000}"/>
    <cellStyle name="AggOrange 4 3 2 3 2" xfId="24412" xr:uid="{A5A549DD-4F8F-487F-9ECC-DB2B86D53069}"/>
    <cellStyle name="AggOrange 4 3 2 30" xfId="16569" xr:uid="{20FDE9DD-40E4-4FC2-A4AB-089033801D8A}"/>
    <cellStyle name="AggOrange 4 3 2 30 2" xfId="36975" xr:uid="{68B40C6D-541B-4D3B-93D9-24AE33E11E09}"/>
    <cellStyle name="AggOrange 4 3 2 31" xfId="17313" xr:uid="{E3AC8CEB-CEA3-40F8-B9A9-34F96BEC7C5E}"/>
    <cellStyle name="AggOrange 4 3 2 31 2" xfId="37717" xr:uid="{09FD5202-C7B1-406B-AFD0-E15EC823DB8A}"/>
    <cellStyle name="AggOrange 4 3 2 32" xfId="17657" xr:uid="{723B3255-1D81-476B-AEF5-78AC04B6BD34}"/>
    <cellStyle name="AggOrange 4 3 2 32 2" xfId="38061" xr:uid="{6C14BADB-8A81-4353-88BB-AFE7D14D2C77}"/>
    <cellStyle name="AggOrange 4 3 2 33" xfId="18062" xr:uid="{0FA119D8-4456-4629-A783-6937FFC9805B}"/>
    <cellStyle name="AggOrange 4 3 2 33 2" xfId="38466" xr:uid="{B193A590-AFA1-4FA5-ADE7-7693E438FEE0}"/>
    <cellStyle name="AggOrange 4 3 2 34" xfId="18441" xr:uid="{8F25F5B4-A008-418E-8111-18FF73C897D6}"/>
    <cellStyle name="AggOrange 4 3 2 34 2" xfId="38845" xr:uid="{5FF48F70-E3E5-4F0E-A5CA-EFD490E660EB}"/>
    <cellStyle name="AggOrange 4 3 2 35" xfId="19285" xr:uid="{1028F426-EDF6-4D53-BCC1-724967A9BA12}"/>
    <cellStyle name="AggOrange 4 3 2 35 2" xfId="39687" xr:uid="{2E51D142-C320-4E91-AF3B-3C7DE975DCFB}"/>
    <cellStyle name="AggOrange 4 3 2 36" xfId="18557" xr:uid="{894E14B0-864D-4863-8B52-D57D8EBD4DE9}"/>
    <cellStyle name="AggOrange 4 3 2 36 2" xfId="38961" xr:uid="{651156EA-B7FE-4817-83C2-39E084276B21}"/>
    <cellStyle name="AggOrange 4 3 2 37" xfId="20123" xr:uid="{DFE2DC5E-D100-4918-8A2D-A25D7C21CF7D}"/>
    <cellStyle name="AggOrange 4 3 2 37 2" xfId="40525" xr:uid="{6E7BBF91-216B-439C-93C7-99BC1C835A05}"/>
    <cellStyle name="AggOrange 4 3 2 38" xfId="20545" xr:uid="{CFF32C97-94B3-44C2-A2F8-6B435CF8A840}"/>
    <cellStyle name="AggOrange 4 3 2 38 2" xfId="40947" xr:uid="{DCB736C2-F9FA-45B8-8BD5-3315B5E3B677}"/>
    <cellStyle name="AggOrange 4 3 2 39" xfId="19503" xr:uid="{38D809EC-340D-4FEB-9902-98EBDEF18760}"/>
    <cellStyle name="AggOrange 4 3 2 39 2" xfId="39905" xr:uid="{8719F994-DFBE-4233-873C-8B1310D7A811}"/>
    <cellStyle name="AggOrange 4 3 2 4" xfId="1712" xr:uid="{00000000-0005-0000-0000-00003A070000}"/>
    <cellStyle name="AggOrange 4 3 2 4 2" xfId="24096" xr:uid="{35E795C0-2752-4F70-B294-84556D735EF1}"/>
    <cellStyle name="AggOrange 4 3 2 40" xfId="21739" xr:uid="{02865158-F47C-450A-842A-B62807ED3F99}"/>
    <cellStyle name="AggOrange 4 3 2 40 2" xfId="42139" xr:uid="{D6EEAABA-ED0C-4B5A-A443-CC76721AC596}"/>
    <cellStyle name="AggOrange 4 3 2 41" xfId="22192" xr:uid="{66CDB290-9591-4725-8393-E13FEB4D13BF}"/>
    <cellStyle name="AggOrange 4 3 2 41 2" xfId="42592" xr:uid="{2C08CC3F-9968-462D-A508-9DF11EB47191}"/>
    <cellStyle name="AggOrange 4 3 2 42" xfId="22678" xr:uid="{FBDC9C80-9F59-45F5-94D1-1ECF63BD13AC}"/>
    <cellStyle name="AggOrange 4 3 2 42 2" xfId="43078" xr:uid="{8763472A-0083-4B97-96F8-D0FFB3568260}"/>
    <cellStyle name="AggOrange 4 3 2 43" xfId="22199" xr:uid="{D56A090E-E4D8-4CC6-AF41-B9B6B81FD725}"/>
    <cellStyle name="AggOrange 4 3 2 43 2" xfId="42599" xr:uid="{DD1E3D7D-10AE-433A-BFE3-31B54E666A55}"/>
    <cellStyle name="AggOrange 4 3 2 44" xfId="23034" xr:uid="{4473734F-25EF-46A8-AC39-6FE8CC245AC2}"/>
    <cellStyle name="AggOrange 4 3 2 44 2" xfId="43434" xr:uid="{9938D114-843C-4ED7-848E-41B41F060B65}"/>
    <cellStyle name="AggOrange 4 3 2 5" xfId="3153" xr:uid="{00000000-0005-0000-0000-00003B070000}"/>
    <cellStyle name="AggOrange 4 3 2 5 2" xfId="25519" xr:uid="{D8C84976-9C5A-496E-A72F-FEEC7888BBBB}"/>
    <cellStyle name="AggOrange 4 3 2 6" xfId="2818" xr:uid="{00000000-0005-0000-0000-00003C070000}"/>
    <cellStyle name="AggOrange 4 3 2 6 2" xfId="25184" xr:uid="{88CB1751-8035-447D-BC43-6D8DAEF4C497}"/>
    <cellStyle name="AggOrange 4 3 2 7" xfId="4047" xr:uid="{00000000-0005-0000-0000-00003D070000}"/>
    <cellStyle name="AggOrange 4 3 2 7 2" xfId="26410" xr:uid="{A72057DB-AA74-4A3F-A0C1-113526462CC1}"/>
    <cellStyle name="AggOrange 4 3 2 8" xfId="3728" xr:uid="{00000000-0005-0000-0000-00003E070000}"/>
    <cellStyle name="AggOrange 4 3 2 8 2" xfId="26091" xr:uid="{BA6A8CD3-229F-47F2-A433-FB3AFC127325}"/>
    <cellStyle name="AggOrange 4 3 2 9" xfId="4533" xr:uid="{00000000-0005-0000-0000-00003F070000}"/>
    <cellStyle name="AggOrange 4 3 2 9 2" xfId="26886" xr:uid="{2AE6B0AE-6A3A-46B7-BBE0-29E197EDB2D4}"/>
    <cellStyle name="AggOrange 4 3 20" xfId="8940" xr:uid="{A2764878-110E-4483-AEC0-F99F8D767142}"/>
    <cellStyle name="AggOrange 4 3 20 2" xfId="31117" xr:uid="{63A02DC2-767A-42C0-9F4E-8441A298C4B5}"/>
    <cellStyle name="AggOrange 4 3 21" xfId="8781" xr:uid="{15480E1B-7DA6-4364-AD61-EBE1FBB225D4}"/>
    <cellStyle name="AggOrange 4 3 21 2" xfId="31005" xr:uid="{331B80FC-28D9-44CF-B733-1021FABDDFC4}"/>
    <cellStyle name="AggOrange 4 3 22" xfId="12377" xr:uid="{6A1DFF3A-CD5A-46CB-9FC8-4F08F3064C15}"/>
    <cellStyle name="AggOrange 4 3 22 2" xfId="32942" xr:uid="{0A7D5785-E08D-4BF0-982B-6BB61E48B362}"/>
    <cellStyle name="AggOrange 4 3 23" xfId="11782" xr:uid="{56BE0425-7938-46EB-843E-606F5F3CD49F}"/>
    <cellStyle name="AggOrange 4 3 23 2" xfId="32349" xr:uid="{033D1062-A341-4AD6-B1AA-6FFD8824FC8D}"/>
    <cellStyle name="AggOrange 4 3 24" xfId="13123" xr:uid="{5D90C1BC-72B6-4C8E-BE4D-342E60CADD8F}"/>
    <cellStyle name="AggOrange 4 3 24 2" xfId="33688" xr:uid="{79811B1C-FA9A-4B08-8130-FBC3407A52BA}"/>
    <cellStyle name="AggOrange 4 3 25" xfId="14103" xr:uid="{785FBDF4-2EDD-4DA9-AA8B-5B55780B67BF}"/>
    <cellStyle name="AggOrange 4 3 25 2" xfId="34667" xr:uid="{0B6EB56B-1637-4268-B0DD-6C3E3D69FA43}"/>
    <cellStyle name="AggOrange 4 3 26" xfId="14147" xr:uid="{EBE1201D-9B8F-4A6F-AB85-6EB86C6AEEAC}"/>
    <cellStyle name="AggOrange 4 3 26 2" xfId="34711" xr:uid="{E45F7F9C-FAA5-41E8-9434-6EDC14D1E8FA}"/>
    <cellStyle name="AggOrange 4 3 27" xfId="14566" xr:uid="{75D77A8B-6367-4923-ADD0-2A8E35D5B1F8}"/>
    <cellStyle name="AggOrange 4 3 27 2" xfId="35126" xr:uid="{82F98D0B-74DD-4ECD-A641-1A3746EF5B31}"/>
    <cellStyle name="AggOrange 4 3 28" xfId="15222" xr:uid="{DB14021F-3DD6-45D9-9593-86965146A13C}"/>
    <cellStyle name="AggOrange 4 3 28 2" xfId="35762" xr:uid="{737FC8DE-832A-44F2-A544-3EA9326BFE6C}"/>
    <cellStyle name="AggOrange 4 3 29" xfId="14312" xr:uid="{AEEE8826-768E-4F9D-96A9-D2D9ECC66B19}"/>
    <cellStyle name="AggOrange 4 3 29 2" xfId="34875" xr:uid="{3785FD7F-F099-47BB-8753-B12DD73EB857}"/>
    <cellStyle name="AggOrange 4 3 3" xfId="1208" xr:uid="{00000000-0005-0000-0000-000040070000}"/>
    <cellStyle name="AggOrange 4 3 3 2" xfId="23645" xr:uid="{64600A92-7ECF-4410-9E00-EECB9ABE02A7}"/>
    <cellStyle name="AggOrange 4 3 30" xfId="15649" xr:uid="{8BA074BA-C029-4A8B-B38F-ED49F54A81F0}"/>
    <cellStyle name="AggOrange 4 3 30 2" xfId="36126" xr:uid="{D6BA0D7C-71F0-46D0-95E3-BD47CAB8D34D}"/>
    <cellStyle name="AggOrange 4 3 31" xfId="16363" xr:uid="{F6968949-C0A1-48EC-91F2-9F1BCE113CAD}"/>
    <cellStyle name="AggOrange 4 3 31 2" xfId="36769" xr:uid="{CA729E1B-3F3E-47E3-9ED6-10487ECC8A52}"/>
    <cellStyle name="AggOrange 4 3 32" xfId="17104" xr:uid="{3D687893-919A-428C-97BF-C62685A4C157}"/>
    <cellStyle name="AggOrange 4 3 32 2" xfId="37508" xr:uid="{B1BBCFFA-CC66-4EB1-BE5E-A8440D8882B3}"/>
    <cellStyle name="AggOrange 4 3 33" xfId="17691" xr:uid="{338E27C1-6572-4ACC-A7DA-5BE00229CED1}"/>
    <cellStyle name="AggOrange 4 3 33 2" xfId="38095" xr:uid="{8074C8CB-DF38-42BD-A723-116C6B2CADC6}"/>
    <cellStyle name="AggOrange 4 3 34" xfId="17855" xr:uid="{6ADDFBF7-3B12-47C2-B80D-F76AFD5EB853}"/>
    <cellStyle name="AggOrange 4 3 34 2" xfId="38259" xr:uid="{AB1FDB57-C0E2-46F2-B671-A5F50DE3EEA7}"/>
    <cellStyle name="AggOrange 4 3 35" xfId="18227" xr:uid="{99C4B801-6660-4413-B3B7-519CE095FA02}"/>
    <cellStyle name="AggOrange 4 3 35 2" xfId="38631" xr:uid="{A2C826A5-51B9-4C79-B126-34714AFE4DC1}"/>
    <cellStyle name="AggOrange 4 3 36" xfId="19070" xr:uid="{16591E60-F8B7-4F90-8DB5-0D4F3E93CD28}"/>
    <cellStyle name="AggOrange 4 3 36 2" xfId="39472" xr:uid="{9F3DBB9A-93A7-44CC-83C7-962C0AB70DA8}"/>
    <cellStyle name="AggOrange 4 3 37" xfId="18917" xr:uid="{1A97436D-F71A-4FFD-90B4-D24760EFA31B}"/>
    <cellStyle name="AggOrange 4 3 37 2" xfId="39319" xr:uid="{5649350D-694A-4220-9B78-6D8D6C7C3AA8}"/>
    <cellStyle name="AggOrange 4 3 38" xfId="19908" xr:uid="{BCEBA6CB-35B1-40A7-A583-7B7A9A9AE46D}"/>
    <cellStyle name="AggOrange 4 3 38 2" xfId="40310" xr:uid="{F631DE93-A438-48B5-B26A-06E18186D5D9}"/>
    <cellStyle name="AggOrange 4 3 39" xfId="20332" xr:uid="{F8E55B4F-E97F-4F6E-B3C5-3EF41699D9F5}"/>
    <cellStyle name="AggOrange 4 3 39 2" xfId="40734" xr:uid="{3DC54F32-4D74-4B07-986D-F889C57F63BD}"/>
    <cellStyle name="AggOrange 4 3 4" xfId="1817" xr:uid="{00000000-0005-0000-0000-000041070000}"/>
    <cellStyle name="AggOrange 4 3 4 2" xfId="24200" xr:uid="{5695282B-1343-4DD5-BECB-49E1B7DACDA1}"/>
    <cellStyle name="AggOrange 4 3 40" xfId="20792" xr:uid="{4050DCE6-272B-4C85-AD4A-70787D99728F}"/>
    <cellStyle name="AggOrange 4 3 40 2" xfId="41194" xr:uid="{68D477DB-873E-4039-AC6D-E06FE85810E4}"/>
    <cellStyle name="AggOrange 4 3 41" xfId="21527" xr:uid="{30FB6B52-F421-4FBE-A596-65280007B35D}"/>
    <cellStyle name="AggOrange 4 3 41 2" xfId="41927" xr:uid="{F58D5D87-13DF-49A6-8F27-5AD2B7E83A3C}"/>
    <cellStyle name="AggOrange 4 3 42" xfId="22243" xr:uid="{8A6628B2-BBC7-4F59-BF1B-B083E87F84A4}"/>
    <cellStyle name="AggOrange 4 3 42 2" xfId="42643" xr:uid="{5FC6DA3B-D3B7-4C50-BA90-D48AE7395C9F}"/>
    <cellStyle name="AggOrange 4 3 43" xfId="22623" xr:uid="{24493E82-0B8C-42C7-B56E-551593FFEAB9}"/>
    <cellStyle name="AggOrange 4 3 43 2" xfId="43023" xr:uid="{03B24E56-A3C6-498B-B73D-A6D34117339F}"/>
    <cellStyle name="AggOrange 4 3 44" xfId="22854" xr:uid="{1F93C181-456E-448A-87A2-D4FDD60426AE}"/>
    <cellStyle name="AggOrange 4 3 44 2" xfId="43254" xr:uid="{A14FFB25-922E-4316-BD52-90EAA0580C7D}"/>
    <cellStyle name="AggOrange 4 3 45" xfId="23143" xr:uid="{E24D50E4-EC03-459D-988A-A37F95249A6C}"/>
    <cellStyle name="AggOrange 4 3 45 2" xfId="43543" xr:uid="{40EFB235-E7F6-41D8-AEB0-0844325AB32E}"/>
    <cellStyle name="AggOrange 4 3 5" xfId="2183" xr:uid="{00000000-0005-0000-0000-000042070000}"/>
    <cellStyle name="AggOrange 4 3 5 2" xfId="24562" xr:uid="{7C24EAB0-DC98-4F01-9BFE-D248656178B0}"/>
    <cellStyle name="AggOrange 4 3 6" xfId="2938" xr:uid="{00000000-0005-0000-0000-000043070000}"/>
    <cellStyle name="AggOrange 4 3 6 2" xfId="25304" xr:uid="{97489BA1-5908-4ACB-83B7-DB680E7FDDD1}"/>
    <cellStyle name="AggOrange 4 3 7" xfId="3401" xr:uid="{00000000-0005-0000-0000-000044070000}"/>
    <cellStyle name="AggOrange 4 3 7 2" xfId="25766" xr:uid="{F49DF4FE-3B39-45C6-8490-7CD10D3F46B7}"/>
    <cellStyle name="AggOrange 4 3 8" xfId="3836" xr:uid="{00000000-0005-0000-0000-000045070000}"/>
    <cellStyle name="AggOrange 4 3 8 2" xfId="26199" xr:uid="{596C5E6A-6AF3-47DD-A8BB-0E455E2E6BBC}"/>
    <cellStyle name="AggOrange 4 3 9" xfId="4231" xr:uid="{00000000-0005-0000-0000-000046070000}"/>
    <cellStyle name="AggOrange 4 3 9 2" xfId="26589" xr:uid="{54D8B7DD-F0FD-4C32-877D-D6BADEE4DF3B}"/>
    <cellStyle name="AggOrange 4 30" xfId="15160" xr:uid="{BF455CCF-A863-43C6-A183-994E2239B572}"/>
    <cellStyle name="AggOrange 4 30 2" xfId="35703" xr:uid="{831CCC46-9455-450F-91B5-1F398970888A}"/>
    <cellStyle name="AggOrange 4 31" xfId="14996" xr:uid="{D15CE0CE-92CC-4D50-BB9D-625C2CD3B732}"/>
    <cellStyle name="AggOrange 4 31 2" xfId="35548" xr:uid="{DF7CD735-B5AD-4460-BDE2-9DFE81F6F107}"/>
    <cellStyle name="AggOrange 4 32" xfId="15431" xr:uid="{B19C87D8-7249-4CCF-8F5D-DCEF849F0E18}"/>
    <cellStyle name="AggOrange 4 32 2" xfId="35968" xr:uid="{A785AFCE-D1C2-4C93-8F49-CF6530670131}"/>
    <cellStyle name="AggOrange 4 33" xfId="16228" xr:uid="{322B797E-56D5-4514-9FE8-5158CCDE76DE}"/>
    <cellStyle name="AggOrange 4 33 2" xfId="36634" xr:uid="{FC06CE4B-1410-4D97-BA66-120F36E23357}"/>
    <cellStyle name="AggOrange 4 34" xfId="16848" xr:uid="{B63C3D11-FC36-4826-9407-FF25C54F985E}"/>
    <cellStyle name="AggOrange 4 34 2" xfId="37252" xr:uid="{B39D388D-8327-4679-9DB0-0BF7422F940D}"/>
    <cellStyle name="AggOrange 4 35" xfId="16745" xr:uid="{2F8066E4-66A5-4B39-8523-E1CAACEF8747}"/>
    <cellStyle name="AggOrange 4 35 2" xfId="37151" xr:uid="{63A7CD96-E35B-4957-80EA-418AD3CCB614}"/>
    <cellStyle name="AggOrange 4 36" xfId="16808" xr:uid="{48D5045B-D63A-480D-8C8C-EEE0D6BD2C83}"/>
    <cellStyle name="AggOrange 4 36 2" xfId="37212" xr:uid="{39E4AD28-0D42-4CE3-BD17-30868E1F6800}"/>
    <cellStyle name="AggOrange 4 37" xfId="17463" xr:uid="{B6819534-09D5-43AB-952F-37B683E7E891}"/>
    <cellStyle name="AggOrange 4 37 2" xfId="37867" xr:uid="{60BCDE93-FEE8-4EDE-BF98-4DE8B32B85A0}"/>
    <cellStyle name="AggOrange 4 38" xfId="18771" xr:uid="{CD9BD1AF-771D-4FAB-A6FD-CA2D3789E084}"/>
    <cellStyle name="AggOrange 4 38 2" xfId="39173" xr:uid="{8813BF56-1ACF-4991-9252-DFD93BA490EE}"/>
    <cellStyle name="AggOrange 4 39" xfId="18644" xr:uid="{22574E21-BB9B-4F07-A182-2F18DA229FD3}"/>
    <cellStyle name="AggOrange 4 39 2" xfId="39048" xr:uid="{C174BDBE-3B60-45D7-917F-C684911D7B30}"/>
    <cellStyle name="AggOrange 4 4" xfId="598" xr:uid="{00000000-0005-0000-0000-000047070000}"/>
    <cellStyle name="AggOrange 4 4 10" xfId="3287" xr:uid="{00000000-0005-0000-0000-000048070000}"/>
    <cellStyle name="AggOrange 4 4 10 2" xfId="25653" xr:uid="{3E58BE85-F8A7-4E84-9C02-FD6A7E3F8BE7}"/>
    <cellStyle name="AggOrange 4 4 11" xfId="5049" xr:uid="{00000000-0005-0000-0000-000049070000}"/>
    <cellStyle name="AggOrange 4 4 11 2" xfId="27402" xr:uid="{396F771B-87A2-4792-8A4C-B1F2A2C3C9D2}"/>
    <cellStyle name="AggOrange 4 4 12" xfId="5446" xr:uid="{00000000-0005-0000-0000-00004A070000}"/>
    <cellStyle name="AggOrange 4 4 12 2" xfId="27799" xr:uid="{5D672724-DECA-4353-8782-AFC1572B5ECF}"/>
    <cellStyle name="AggOrange 4 4 13" xfId="5783" xr:uid="{00000000-0005-0000-0000-00004B070000}"/>
    <cellStyle name="AggOrange 4 4 13 2" xfId="28097" xr:uid="{989C7596-874B-456A-A0A1-BB9E7B28F2A6}"/>
    <cellStyle name="AggOrange 4 4 14" xfId="6084" xr:uid="{00000000-0005-0000-0000-00004C070000}"/>
    <cellStyle name="AggOrange 4 4 14 2" xfId="28381" xr:uid="{2C9CB94C-89DC-427B-8936-52404B8F0F10}"/>
    <cellStyle name="AggOrange 4 4 15" xfId="7013" xr:uid="{00000000-0005-0000-0000-00004D070000}"/>
    <cellStyle name="AggOrange 4 4 15 2" xfId="29310" xr:uid="{CAA6066F-6BED-4D7D-97B2-8DF6B5D2EBE4}"/>
    <cellStyle name="AggOrange 4 4 16" xfId="7327" xr:uid="{00000000-0005-0000-0000-00004E070000}"/>
    <cellStyle name="AggOrange 4 4 16 2" xfId="29622" xr:uid="{E1E7A0FD-8675-4E28-9E3F-35FA6841A5A4}"/>
    <cellStyle name="AggOrange 4 4 17" xfId="7813" xr:uid="{CDAF9080-56A7-4756-AADA-FF8908C29551}"/>
    <cellStyle name="AggOrange 4 4 17 2" xfId="30099" xr:uid="{BA216ED9-2C0E-40C6-AA34-9ED91F150AF2}"/>
    <cellStyle name="AggOrange 4 4 18" xfId="8298" xr:uid="{DC562C20-9AFF-4BE0-828D-7B0A6039492F}"/>
    <cellStyle name="AggOrange 4 4 18 2" xfId="30567" xr:uid="{78AE0383-334A-4FC4-9B07-234F11899D66}"/>
    <cellStyle name="AggOrange 4 4 19" xfId="9183" xr:uid="{D4E9D9D7-A0DF-4993-9951-ADF751C74A95}"/>
    <cellStyle name="AggOrange 4 4 19 2" xfId="31324" xr:uid="{60BACA93-58E6-4001-BFE0-7C6DC86F1296}"/>
    <cellStyle name="AggOrange 4 4 2" xfId="813" xr:uid="{00000000-0005-0000-0000-00004F070000}"/>
    <cellStyle name="AggOrange 4 4 2 10" xfId="5260" xr:uid="{00000000-0005-0000-0000-000050070000}"/>
    <cellStyle name="AggOrange 4 4 2 10 2" xfId="27613" xr:uid="{AD6A2FE1-7BA6-43EC-82AC-123EDCE3B892}"/>
    <cellStyle name="AggOrange 4 4 2 11" xfId="4149" xr:uid="{00000000-0005-0000-0000-000051070000}"/>
    <cellStyle name="AggOrange 4 4 2 11 2" xfId="26511" xr:uid="{D44D392F-926C-4AAD-A8B1-AE008474FC68}"/>
    <cellStyle name="AggOrange 4 4 2 12" xfId="5646" xr:uid="{00000000-0005-0000-0000-000052070000}"/>
    <cellStyle name="AggOrange 4 4 2 12 2" xfId="27979" xr:uid="{9AD70F04-776E-48A8-9D87-07AB3C07F14D}"/>
    <cellStyle name="AggOrange 4 4 2 13" xfId="6725" xr:uid="{00000000-0005-0000-0000-000053070000}"/>
    <cellStyle name="AggOrange 4 4 2 13 2" xfId="29022" xr:uid="{2C28CA1E-A551-49A1-A89B-3848F2D8B10D}"/>
    <cellStyle name="AggOrange 4 4 2 14" xfId="6858" xr:uid="{00000000-0005-0000-0000-000054070000}"/>
    <cellStyle name="AggOrange 4 4 2 14 2" xfId="29155" xr:uid="{A8F21C4A-6DFC-412A-A373-18380DC6B8B5}"/>
    <cellStyle name="AggOrange 4 4 2 15" xfId="7533" xr:uid="{00000000-0005-0000-0000-000055070000}"/>
    <cellStyle name="AggOrange 4 4 2 15 2" xfId="29828" xr:uid="{FCC0048E-03AC-4775-A458-723F9E60D403}"/>
    <cellStyle name="AggOrange 4 4 2 16" xfId="8019" xr:uid="{D3C82302-AE38-45DE-B1B2-FE00228B738D}"/>
    <cellStyle name="AggOrange 4 4 2 16 2" xfId="30305" xr:uid="{71551A7D-099F-4E1F-8E41-D9F1CDACCEFE}"/>
    <cellStyle name="AggOrange 4 4 2 17" xfId="8508" xr:uid="{24D1E14E-3EBC-4D0F-8FF1-4998118A5FBF}"/>
    <cellStyle name="AggOrange 4 4 2 17 2" xfId="30777" xr:uid="{A7154635-B93C-4A4A-A4B5-A3E95E2F9668}"/>
    <cellStyle name="AggOrange 4 4 2 18" xfId="9398" xr:uid="{7CB86FA5-1896-4F76-816C-6757210DD1A7}"/>
    <cellStyle name="AggOrange 4 4 2 18 2" xfId="31537" xr:uid="{8355E4B8-17DB-495C-89A4-59CA9FC44D95}"/>
    <cellStyle name="AggOrange 4 4 2 19" xfId="8977" xr:uid="{D68978CC-3A99-44B8-909F-22422B46CA17}"/>
    <cellStyle name="AggOrange 4 4 2 19 2" xfId="31147" xr:uid="{9CAEBD53-C704-459F-8687-B90090E20277}"/>
    <cellStyle name="AggOrange 4 4 2 2" xfId="1135" xr:uid="{00000000-0005-0000-0000-000056070000}"/>
    <cellStyle name="AggOrange 4 4 2 2 2" xfId="23572" xr:uid="{1E21933E-9BBA-4978-9A2B-9AED3CD41129}"/>
    <cellStyle name="AggOrange 4 4 2 20" xfId="9796" xr:uid="{E2EF7007-6D59-4720-B27C-43E949A348BC}"/>
    <cellStyle name="AggOrange 4 4 2 20 2" xfId="31847" xr:uid="{59D360E0-8B33-4C1B-B793-3363CC9A53D1}"/>
    <cellStyle name="AggOrange 4 4 2 21" xfId="12566" xr:uid="{0F7BB6D7-2F43-4E68-9E5D-5EE659BE33E1}"/>
    <cellStyle name="AggOrange 4 4 2 21 2" xfId="33131" xr:uid="{3BB8B240-E40C-4A6B-8D6D-8152DA7D29B2}"/>
    <cellStyle name="AggOrange 4 4 2 22" xfId="11883" xr:uid="{87113D64-E75B-44E0-AA2A-9C7826621D6E}"/>
    <cellStyle name="AggOrange 4 4 2 22 2" xfId="32450" xr:uid="{4A235B3D-59C7-432D-9F42-8DF6FE4B3C01}"/>
    <cellStyle name="AggOrange 4 4 2 23" xfId="13460" xr:uid="{CABAB9BD-C40D-40F8-825F-A248AA07F94C}"/>
    <cellStyle name="AggOrange 4 4 2 23 2" xfId="34024" xr:uid="{099A7323-0CB3-4920-8E9F-7759CD671854}"/>
    <cellStyle name="AggOrange 4 4 2 24" xfId="12790" xr:uid="{D9352071-4BB2-43AE-874E-C8237C094A61}"/>
    <cellStyle name="AggOrange 4 4 2 24 2" xfId="33355" xr:uid="{7889E4DD-A68A-4BE9-B0DD-23B207B2888C}"/>
    <cellStyle name="AggOrange 4 4 2 25" xfId="13890" xr:uid="{B0F9B30B-C88C-4AB0-B9E7-1908146E4EB4}"/>
    <cellStyle name="AggOrange 4 4 2 25 2" xfId="34454" xr:uid="{1E955C6E-71AE-4E7A-ACF7-9F09D78157B8}"/>
    <cellStyle name="AggOrange 4 4 2 26" xfId="14710" xr:uid="{DC1E3625-0559-40F5-823F-0567C20E8301}"/>
    <cellStyle name="AggOrange 4 4 2 26 2" xfId="35267" xr:uid="{F8C29C63-0986-4F7E-97FC-F056A49407A6}"/>
    <cellStyle name="AggOrange 4 4 2 27" xfId="14150" xr:uid="{69A12A01-69A2-42B0-82F5-66BF7A85AF4D}"/>
    <cellStyle name="AggOrange 4 4 2 27 2" xfId="34714" xr:uid="{3141A411-AF33-48DF-B8EC-CD786BA60828}"/>
    <cellStyle name="AggOrange 4 4 2 28" xfId="14851" xr:uid="{B93D3CB5-4B85-4967-B2FE-F70EDB83E08E}"/>
    <cellStyle name="AggOrange 4 4 2 28 2" xfId="35404" xr:uid="{2BA26614-EB8A-4EFD-8A86-F34B0D86FC07}"/>
    <cellStyle name="AggOrange 4 4 2 29" xfId="16070" xr:uid="{D6130D7E-9391-43D7-B393-9ED8DFC7B755}"/>
    <cellStyle name="AggOrange 4 4 2 29 2" xfId="36478" xr:uid="{FD54E2CB-8E1E-4D18-9F96-DE5F039D7891}"/>
    <cellStyle name="AggOrange 4 4 2 3" xfId="2004" xr:uid="{00000000-0005-0000-0000-000057070000}"/>
    <cellStyle name="AggOrange 4 4 2 3 2" xfId="24386" xr:uid="{187DCEDA-4975-4BAB-A85A-5759D4FB349C}"/>
    <cellStyle name="AggOrange 4 4 2 30" xfId="16543" xr:uid="{39E49900-192E-456C-A4DD-3453323BE02D}"/>
    <cellStyle name="AggOrange 4 4 2 30 2" xfId="36949" xr:uid="{F5AEE63B-25E3-4C1E-BC0D-1A8CB7C86976}"/>
    <cellStyle name="AggOrange 4 4 2 31" xfId="17287" xr:uid="{760CE3C2-C23C-40B5-A26A-2F232D997210}"/>
    <cellStyle name="AggOrange 4 4 2 31 2" xfId="37691" xr:uid="{F31F0964-28EE-4271-99AF-76B9C2274412}"/>
    <cellStyle name="AggOrange 4 4 2 32" xfId="16686" xr:uid="{BD762A29-9103-4F30-8A1A-95AF6529BE9B}"/>
    <cellStyle name="AggOrange 4 4 2 32 2" xfId="37092" xr:uid="{884250F6-416E-48D4-B9A8-D3CEF40DA1A0}"/>
    <cellStyle name="AggOrange 4 4 2 33" xfId="18036" xr:uid="{F5EA37B3-796F-41F8-9643-C669033B3AAB}"/>
    <cellStyle name="AggOrange 4 4 2 33 2" xfId="38440" xr:uid="{D8BF4FD4-3FC2-47F4-B498-CA5E4FDBD864}"/>
    <cellStyle name="AggOrange 4 4 2 34" xfId="18415" xr:uid="{D91D65B5-2CCE-4291-A6EC-059BC42AB3EA}"/>
    <cellStyle name="AggOrange 4 4 2 34 2" xfId="38819" xr:uid="{CF04A4DD-0746-43DF-8ECC-F0BBFDD5FFB0}"/>
    <cellStyle name="AggOrange 4 4 2 35" xfId="19259" xr:uid="{0432937B-E378-4477-99CC-336F63522912}"/>
    <cellStyle name="AggOrange 4 4 2 35 2" xfId="39661" xr:uid="{7F9409F3-8695-4705-B685-6092E343CF65}"/>
    <cellStyle name="AggOrange 4 4 2 36" xfId="18621" xr:uid="{D4A00485-ABA0-497A-BBB0-A65ABDFDEEC1}"/>
    <cellStyle name="AggOrange 4 4 2 36 2" xfId="39025" xr:uid="{59CD4F99-4D57-48A3-A30D-B9479F0A06B9}"/>
    <cellStyle name="AggOrange 4 4 2 37" xfId="20097" xr:uid="{B5C03EA2-C304-4E43-8342-425804C623A7}"/>
    <cellStyle name="AggOrange 4 4 2 37 2" xfId="40499" xr:uid="{BD201B4F-89C5-448F-A64D-D9599636CD78}"/>
    <cellStyle name="AggOrange 4 4 2 38" xfId="20519" xr:uid="{F515F7C4-BCAE-4CF2-A2F4-3E62D64161E0}"/>
    <cellStyle name="AggOrange 4 4 2 38 2" xfId="40921" xr:uid="{E728F24A-8F2F-4BD4-B8A9-AD656C22AE6F}"/>
    <cellStyle name="AggOrange 4 4 2 39" xfId="19721" xr:uid="{F7E9F7C8-5851-4E90-BB95-617C138BD3A4}"/>
    <cellStyle name="AggOrange 4 4 2 39 2" xfId="40123" xr:uid="{C25706F9-464A-4D13-B887-720B114428D9}"/>
    <cellStyle name="AggOrange 4 4 2 4" xfId="1668" xr:uid="{00000000-0005-0000-0000-000058070000}"/>
    <cellStyle name="AggOrange 4 4 2 4 2" xfId="24052" xr:uid="{709220AD-5AE9-4896-A493-DE51E5E18F20}"/>
    <cellStyle name="AggOrange 4 4 2 40" xfId="21713" xr:uid="{1FB5F461-1F01-41D8-92F8-02606C6D12A5}"/>
    <cellStyle name="AggOrange 4 4 2 40 2" xfId="42113" xr:uid="{0FDCCFE2-D8B1-4161-89F0-9786426A2CBE}"/>
    <cellStyle name="AggOrange 4 4 2 41" xfId="20999" xr:uid="{E13E8535-B062-49EE-8AAC-04BE9C4D327A}"/>
    <cellStyle name="AggOrange 4 4 2 41 2" xfId="41401" xr:uid="{26A4CC7D-BA5B-4858-9494-B39A045E6688}"/>
    <cellStyle name="AggOrange 4 4 2 42" xfId="22054" xr:uid="{7C2DB9D0-5BCE-4875-84C4-F7C247465A7E}"/>
    <cellStyle name="AggOrange 4 4 2 42 2" xfId="42454" xr:uid="{C5D9035A-EF60-4E4D-971B-75A35EAE0354}"/>
    <cellStyle name="AggOrange 4 4 2 43" xfId="21165" xr:uid="{FD9F2962-1B2A-4C8C-BDFF-60899195B97C}"/>
    <cellStyle name="AggOrange 4 4 2 43 2" xfId="41565" xr:uid="{BC70F5FE-CFE9-499A-83C4-8D981518FDFD}"/>
    <cellStyle name="AggOrange 4 4 2 44" xfId="21104" xr:uid="{4972264B-9748-4CBD-A7AB-61CC587C2D99}"/>
    <cellStyle name="AggOrange 4 4 2 44 2" xfId="41504" xr:uid="{4F05277B-7447-4597-8DA2-DC8A64F3792B}"/>
    <cellStyle name="AggOrange 4 4 2 5" xfId="3127" xr:uid="{00000000-0005-0000-0000-000059070000}"/>
    <cellStyle name="AggOrange 4 4 2 5 2" xfId="25493" xr:uid="{4303CF72-602E-4B22-A196-83D1E9BBF141}"/>
    <cellStyle name="AggOrange 4 4 2 6" xfId="2452" xr:uid="{00000000-0005-0000-0000-00005A070000}"/>
    <cellStyle name="AggOrange 4 4 2 6 2" xfId="24819" xr:uid="{C955F735-132F-4151-BAA5-FB6421D338C7}"/>
    <cellStyle name="AggOrange 4 4 2 7" xfId="4021" xr:uid="{00000000-0005-0000-0000-00005B070000}"/>
    <cellStyle name="AggOrange 4 4 2 7 2" xfId="26384" xr:uid="{E3632C06-8E37-4772-9E97-506E41BC9D03}"/>
    <cellStyle name="AggOrange 4 4 2 8" xfId="2661" xr:uid="{00000000-0005-0000-0000-00005C070000}"/>
    <cellStyle name="AggOrange 4 4 2 8 2" xfId="25028" xr:uid="{1CE68505-AB42-4057-B14A-F130C5F61931}"/>
    <cellStyle name="AggOrange 4 4 2 9" xfId="4676" xr:uid="{00000000-0005-0000-0000-00005D070000}"/>
    <cellStyle name="AggOrange 4 4 2 9 2" xfId="27029" xr:uid="{0C1FDBB6-3BD2-4EC9-9E71-0166DBFC54CC}"/>
    <cellStyle name="AggOrange 4 4 20" xfId="9105" xr:uid="{063AA66D-AE72-44E3-B8E2-68CD784C9945}"/>
    <cellStyle name="AggOrange 4 4 20 2" xfId="31251" xr:uid="{6805974D-8278-4722-BA00-CFF242E81269}"/>
    <cellStyle name="AggOrange 4 4 21" xfId="8997" xr:uid="{55C495EC-E4F3-41A1-B732-3C2B081103F3}"/>
    <cellStyle name="AggOrange 4 4 21 2" xfId="31162" xr:uid="{E5C4D2D6-35C1-48F7-AC3D-F01752E338B5}"/>
    <cellStyle name="AggOrange 4 4 22" xfId="12351" xr:uid="{BC28C2EB-3DE2-4D08-A2F0-D5F40F04FCB9}"/>
    <cellStyle name="AggOrange 4 4 22 2" xfId="32916" xr:uid="{52869421-6051-44D8-AF23-680ABC4C7490}"/>
    <cellStyle name="AggOrange 4 4 23" xfId="12156" xr:uid="{FECCAA1A-01BB-4A05-A433-7B759965DECC}"/>
    <cellStyle name="AggOrange 4 4 23 2" xfId="32721" xr:uid="{81CFA805-C46B-4971-B742-2CD37BEF2765}"/>
    <cellStyle name="AggOrange 4 4 24" xfId="13433" xr:uid="{4CA089E3-627B-4EA8-A68A-4BCCC992AB26}"/>
    <cellStyle name="AggOrange 4 4 24 2" xfId="33997" xr:uid="{3C5C2252-5198-494F-B287-7F70D205D54A}"/>
    <cellStyle name="AggOrange 4 4 25" xfId="13517" xr:uid="{97212045-4B17-4739-B18F-88437B74A256}"/>
    <cellStyle name="AggOrange 4 4 25 2" xfId="34081" xr:uid="{2BD919E7-37A0-470D-BEDD-1C3125C70CD4}"/>
    <cellStyle name="AggOrange 4 4 26" xfId="14079" xr:uid="{1C21B038-3F77-4565-896A-9EAAD3BC5859}"/>
    <cellStyle name="AggOrange 4 4 26 2" xfId="34643" xr:uid="{F166F794-FC10-4DF2-A2DB-94F3020E8246}"/>
    <cellStyle name="AggOrange 4 4 27" xfId="13267" xr:uid="{3432EEBC-37F2-45CA-8F0E-D8E9D811B421}"/>
    <cellStyle name="AggOrange 4 4 27 2" xfId="33831" xr:uid="{4625E16F-7BB3-4D34-B98E-0F53387E95D0}"/>
    <cellStyle name="AggOrange 4 4 28" xfId="13950" xr:uid="{9FED6A36-3669-4A97-ABFF-90224DC91107}"/>
    <cellStyle name="AggOrange 4 4 28 2" xfId="34514" xr:uid="{CB0CD77C-0B41-47BA-BFA6-56F93A003E9D}"/>
    <cellStyle name="AggOrange 4 4 29" xfId="15870" xr:uid="{D4104EE1-2E41-45D1-9790-64472F8C520F}"/>
    <cellStyle name="AggOrange 4 4 29 2" xfId="36278" xr:uid="{99CC70D5-518E-47BB-9584-065C41701D96}"/>
    <cellStyle name="AggOrange 4 4 3" xfId="1240" xr:uid="{00000000-0005-0000-0000-00005E070000}"/>
    <cellStyle name="AggOrange 4 4 3 2" xfId="23677" xr:uid="{AB706676-5655-4C52-8685-A66EC8C48A5D}"/>
    <cellStyle name="AggOrange 4 4 30" xfId="15353" xr:uid="{A3E5C247-636D-4F69-81C2-6971B822F454}"/>
    <cellStyle name="AggOrange 4 4 30 2" xfId="35890" xr:uid="{59C837EF-FB47-4BA2-9A2C-E63F23D20E0B}"/>
    <cellStyle name="AggOrange 4 4 31" xfId="16337" xr:uid="{DD80CE6D-0BE7-4375-B152-1A76D1D5C13E}"/>
    <cellStyle name="AggOrange 4 4 31 2" xfId="36743" xr:uid="{104B3C5C-B923-41E8-BFA1-430FEC40E37D}"/>
    <cellStyle name="AggOrange 4 4 32" xfId="17078" xr:uid="{8627EE5F-D026-4D9B-B6C1-83A9D4EE176B}"/>
    <cellStyle name="AggOrange 4 4 32 2" xfId="37482" xr:uid="{7BA23B33-CA6D-4570-B11A-609E89B1861B}"/>
    <cellStyle name="AggOrange 4 4 33" xfId="16794" xr:uid="{1E12FD77-FB59-4B0A-9A7D-2A53845AB051}"/>
    <cellStyle name="AggOrange 4 4 33 2" xfId="37198" xr:uid="{9A1EFE8E-A848-490D-8ABB-B70D732C5935}"/>
    <cellStyle name="AggOrange 4 4 34" xfId="17829" xr:uid="{884E56A7-4E20-4924-B4E5-131958817F58}"/>
    <cellStyle name="AggOrange 4 4 34 2" xfId="38233" xr:uid="{B7850197-30D6-4477-94A1-09AA6D40AA1E}"/>
    <cellStyle name="AggOrange 4 4 35" xfId="18201" xr:uid="{F0CF5477-C528-4AB5-BB6D-A34002344370}"/>
    <cellStyle name="AggOrange 4 4 35 2" xfId="38605" xr:uid="{CF939149-2B2B-4778-860C-9EF103CC8B23}"/>
    <cellStyle name="AggOrange 4 4 36" xfId="19044" xr:uid="{41679AB2-528B-4E74-9EE3-01F7FDC2E0BF}"/>
    <cellStyle name="AggOrange 4 4 36 2" xfId="39446" xr:uid="{211F08F3-3844-44D0-9889-4EB87FDA1A9B}"/>
    <cellStyle name="AggOrange 4 4 37" xfId="18864" xr:uid="{19D011CD-55E4-4494-A6B5-9394BB964438}"/>
    <cellStyle name="AggOrange 4 4 37 2" xfId="39266" xr:uid="{A4759ED2-E583-49CA-B70A-B9345F068F9F}"/>
    <cellStyle name="AggOrange 4 4 38" xfId="19882" xr:uid="{FA35E9D3-CEAE-4733-8F95-06DC834C0F96}"/>
    <cellStyle name="AggOrange 4 4 38 2" xfId="40284" xr:uid="{71E4CCCB-D72A-4D5D-8342-6F7BD574D524}"/>
    <cellStyle name="AggOrange 4 4 39" xfId="20306" xr:uid="{713BD7EB-EA66-4924-B556-10E4D70AE53B}"/>
    <cellStyle name="AggOrange 4 4 39 2" xfId="40708" xr:uid="{89024E77-FE40-45D0-BFC8-13235A94D6B5}"/>
    <cellStyle name="AggOrange 4 4 4" xfId="1791" xr:uid="{00000000-0005-0000-0000-00005F070000}"/>
    <cellStyle name="AggOrange 4 4 4 2" xfId="24174" xr:uid="{3C6E3591-8601-4627-8D0D-DA1272687E50}"/>
    <cellStyle name="AggOrange 4 4 40" xfId="20794" xr:uid="{88A2558F-D6E3-4368-A940-4162BEF014AF}"/>
    <cellStyle name="AggOrange 4 4 40 2" xfId="41196" xr:uid="{CC349379-837F-4008-9800-6D2BE67B04DC}"/>
    <cellStyle name="AggOrange 4 4 41" xfId="21501" xr:uid="{E54D864C-C00E-4288-8655-552DC8861E45}"/>
    <cellStyle name="AggOrange 4 4 41 2" xfId="41901" xr:uid="{3DF64C6D-3C13-42CC-86BF-6840986B803A}"/>
    <cellStyle name="AggOrange 4 4 42" xfId="21139" xr:uid="{EE04746A-6CDE-4CEE-8252-7135091A18B8}"/>
    <cellStyle name="AggOrange 4 4 42 2" xfId="41539" xr:uid="{7409F989-5BA8-4C59-9862-3DB4EACE790A}"/>
    <cellStyle name="AggOrange 4 4 43" xfId="22038" xr:uid="{7ED895F9-147E-4470-9FE1-86667DB0B9AC}"/>
    <cellStyle name="AggOrange 4 4 43 2" xfId="42438" xr:uid="{A710FAA6-745E-4470-9782-7357B14A1B4A}"/>
    <cellStyle name="AggOrange 4 4 44" xfId="22900" xr:uid="{F30EAD2D-9BF1-44F5-8F69-2ADC5B542406}"/>
    <cellStyle name="AggOrange 4 4 44 2" xfId="43300" xr:uid="{973420D1-F54E-4E2B-8000-1B37BE686D5F}"/>
    <cellStyle name="AggOrange 4 4 45" xfId="23175" xr:uid="{84D50B3E-E3F6-451F-B181-E20708770D5B}"/>
    <cellStyle name="AggOrange 4 4 45 2" xfId="43575" xr:uid="{87500816-48E4-4257-AA31-5B8593ADCAA6}"/>
    <cellStyle name="AggOrange 4 4 5" xfId="2217" xr:uid="{00000000-0005-0000-0000-000060070000}"/>
    <cellStyle name="AggOrange 4 4 5 2" xfId="24594" xr:uid="{24943E1E-7DC3-4CBB-8648-5AC0E4A99426}"/>
    <cellStyle name="AggOrange 4 4 6" xfId="2912" xr:uid="{00000000-0005-0000-0000-000061070000}"/>
    <cellStyle name="AggOrange 4 4 6 2" xfId="25278" xr:uid="{41858A41-8243-4EA3-9AA5-FBB808878AB2}"/>
    <cellStyle name="AggOrange 4 4 7" xfId="3456" xr:uid="{00000000-0005-0000-0000-000062070000}"/>
    <cellStyle name="AggOrange 4 4 7 2" xfId="25821" xr:uid="{E4228268-3B15-4D9D-9E50-FDA78B758E6D}"/>
    <cellStyle name="AggOrange 4 4 8" xfId="3810" xr:uid="{00000000-0005-0000-0000-000063070000}"/>
    <cellStyle name="AggOrange 4 4 8 2" xfId="26173" xr:uid="{E0FD96BE-4D2F-40B4-B11F-1C4463AD2F60}"/>
    <cellStyle name="AggOrange 4 4 9" xfId="4286" xr:uid="{00000000-0005-0000-0000-000064070000}"/>
    <cellStyle name="AggOrange 4 4 9 2" xfId="26643" xr:uid="{CA6D2264-0719-4A80-B51F-FDBA3CDA8075}"/>
    <cellStyle name="AggOrange 4 40" xfId="18832" xr:uid="{7B6FACCF-0D0B-4EDA-B37B-EC1A8EBC7732}"/>
    <cellStyle name="AggOrange 4 40 2" xfId="39234" xr:uid="{31F95EEB-6874-4886-ADBD-2302F3C7994F}"/>
    <cellStyle name="AggOrange 4 41" xfId="19473" xr:uid="{C3D4179F-311D-4CE6-B580-E86FFA9AD507}"/>
    <cellStyle name="AggOrange 4 41 2" xfId="39875" xr:uid="{A56606A4-3266-42CA-9328-C4E3E1AF6F19}"/>
    <cellStyle name="AggOrange 4 42" xfId="20695" xr:uid="{C733F3F9-F581-4BEA-AA52-859DA442E5DA}"/>
    <cellStyle name="AggOrange 4 42 2" xfId="41097" xr:uid="{54C8F011-EDF2-4BDA-BEBD-85191CDED20F}"/>
    <cellStyle name="AggOrange 4 43" xfId="21214" xr:uid="{3FE30AF5-70FF-43F6-B36A-C59C410F8ABC}"/>
    <cellStyle name="AggOrange 4 43 2" xfId="41614" xr:uid="{57EBDB6B-45C3-487B-8C2F-12920EB7B585}"/>
    <cellStyle name="AggOrange 4 44" xfId="21069" xr:uid="{8B269045-055E-4F40-8ED0-9EC7788020FC}"/>
    <cellStyle name="AggOrange 4 44 2" xfId="41471" xr:uid="{A4828833-A70A-494B-883E-18790CF81014}"/>
    <cellStyle name="AggOrange 4 45" xfId="21408" xr:uid="{314D4D58-039B-4140-9405-F518A137C6AA}"/>
    <cellStyle name="AggOrange 4 45 2" xfId="41808" xr:uid="{7C9CB878-43E8-4954-9469-1245E5739D83}"/>
    <cellStyle name="AggOrange 4 46" xfId="22772" xr:uid="{50B38650-F394-45EC-94C6-16AFD326BCE5}"/>
    <cellStyle name="AggOrange 4 46 2" xfId="43172" xr:uid="{FDB4C2A1-359B-4024-9548-817E4C780A77}"/>
    <cellStyle name="AggOrange 4 47" xfId="22962" xr:uid="{6C9C5DD2-19D4-4B57-B781-3334A2EE9C83}"/>
    <cellStyle name="AggOrange 4 47 2" xfId="43362" xr:uid="{D701DA0F-B906-4919-8BD6-F96C5E5F8294}"/>
    <cellStyle name="AggOrange 4 5" xfId="1167" xr:uid="{00000000-0005-0000-0000-000065070000}"/>
    <cellStyle name="AggOrange 4 5 2" xfId="23604" xr:uid="{23804D7E-44B3-486E-9FBD-BA6CC8A1B666}"/>
    <cellStyle name="AggOrange 4 6" xfId="1591" xr:uid="{00000000-0005-0000-0000-000066070000}"/>
    <cellStyle name="AggOrange 4 6 2" xfId="23976" xr:uid="{FF5F107A-FFD7-4272-9A60-27E14AF7EF28}"/>
    <cellStyle name="AggOrange 4 7" xfId="2140" xr:uid="{00000000-0005-0000-0000-000067070000}"/>
    <cellStyle name="AggOrange 4 7 2" xfId="24521" xr:uid="{F8B77DE9-FDA8-49B1-B2C2-05A1E2C50844}"/>
    <cellStyle name="AggOrange 4 8" xfId="2624" xr:uid="{00000000-0005-0000-0000-000068070000}"/>
    <cellStyle name="AggOrange 4 8 2" xfId="24991" xr:uid="{86EB4844-8A1B-4349-BA1F-359CBC0BD6C0}"/>
    <cellStyle name="AggOrange 4 9" xfId="3283" xr:uid="{00000000-0005-0000-0000-000069070000}"/>
    <cellStyle name="AggOrange 4 9 2" xfId="25649" xr:uid="{F03CD4F7-A5E0-4682-8F81-B65867C313BC}"/>
    <cellStyle name="AggOrange 5" xfId="102" xr:uid="{00000000-0005-0000-0000-00006A070000}"/>
    <cellStyle name="AggOrange 5 10" xfId="8702" xr:uid="{49042B66-B25B-4525-A27D-1CE322565376}"/>
    <cellStyle name="AggOrange 5 10 2" xfId="30956" xr:uid="{62C73821-53D4-4670-A72D-3DDAEFEBA551}"/>
    <cellStyle name="AggOrange 5 11" xfId="11860" xr:uid="{5219C8F3-C2DB-4A00-A79D-B7EB3DEF7AD8}"/>
    <cellStyle name="AggOrange 5 11 2" xfId="32427" xr:uid="{03EC5C99-D5CA-47BD-AE8A-0815309A819F}"/>
    <cellStyle name="AggOrange 5 12" xfId="13255" xr:uid="{13C5475C-6D3C-4BD5-A03B-81CFD976BDA2}"/>
    <cellStyle name="AggOrange 5 12 2" xfId="33819" xr:uid="{99263C69-D6C9-42E1-946C-45BCDD4984AE}"/>
    <cellStyle name="AggOrange 5 13" xfId="14553" xr:uid="{BD37DC98-4A99-4737-AF95-97EB42B54DF9}"/>
    <cellStyle name="AggOrange 5 13 2" xfId="35114" xr:uid="{B6A211CF-7B3A-4F8F-AC62-E194D77FE493}"/>
    <cellStyle name="AggOrange 5 14" xfId="14872" xr:uid="{8B363C6A-043D-4C72-9B07-5C345AA4C78F}"/>
    <cellStyle name="AggOrange 5 14 2" xfId="35425" xr:uid="{C3760C9C-B953-4FAC-AEC5-5555AB5BD36A}"/>
    <cellStyle name="AggOrange 5 15" xfId="14858" xr:uid="{066B19A4-34DF-4A58-BB87-7EA6EEE33FFE}"/>
    <cellStyle name="AggOrange 5 15 2" xfId="35411" xr:uid="{42C1FCF2-7053-46F0-8AB8-45C91E355388}"/>
    <cellStyle name="AggOrange 5 16" xfId="16205" xr:uid="{D1CF863A-B37B-46DF-9E46-E570F68988A1}"/>
    <cellStyle name="AggOrange 5 16 2" xfId="36613" xr:uid="{A15399C4-E3F7-4830-8E70-4DC5E1736203}"/>
    <cellStyle name="AggOrange 5 17" xfId="16720" xr:uid="{4A7F7A2F-E542-454B-8477-460CE7AC8CB9}"/>
    <cellStyle name="AggOrange 5 17 2" xfId="37126" xr:uid="{0F55ABC0-63CF-4A76-A6EE-C712F10185F3}"/>
    <cellStyle name="AggOrange 5 18" xfId="16900" xr:uid="{05969354-4EFA-4ADF-9EDB-503D5D852353}"/>
    <cellStyle name="AggOrange 5 18 2" xfId="37304" xr:uid="{55CE1CB1-9415-44BF-A54A-7F7FEEFB4C8C}"/>
    <cellStyle name="AggOrange 5 19" xfId="17765" xr:uid="{00BB53B0-5CFD-4FD6-9E79-0C778B8DD134}"/>
    <cellStyle name="AggOrange 5 19 2" xfId="38169" xr:uid="{585D366C-D718-4304-AC80-F67FE5AE111E}"/>
    <cellStyle name="AggOrange 5 2" xfId="1479" xr:uid="{00000000-0005-0000-0000-00006B070000}"/>
    <cellStyle name="AggOrange 5 2 2" xfId="23867" xr:uid="{D184660F-FA49-4DA3-AFD5-26394E8DE6EC}"/>
    <cellStyle name="AggOrange 5 20" xfId="18602" xr:uid="{0325F7F0-E8DC-47FD-8DC5-136002F6CB8B}"/>
    <cellStyle name="AggOrange 5 20 2" xfId="39006" xr:uid="{DC13C818-90F9-44B7-874D-B023B573CE50}"/>
    <cellStyle name="AggOrange 5 21" xfId="19638" xr:uid="{493C7EAD-3669-4554-A655-19CFA62F173B}"/>
    <cellStyle name="AggOrange 5 21 2" xfId="40040" xr:uid="{BF259030-5DEF-44E4-A806-E65727AEDFAA}"/>
    <cellStyle name="AggOrange 5 22" xfId="18893" xr:uid="{066A5ADE-6AE1-4C42-943F-063A6F4A3A23}"/>
    <cellStyle name="AggOrange 5 22 2" xfId="39295" xr:uid="{3A06C4E3-95B7-4AA4-881F-805B1E4056B7}"/>
    <cellStyle name="AggOrange 5 23" xfId="21036" xr:uid="{82A90D07-4CCE-4CED-9EEA-BADE22DEB071}"/>
    <cellStyle name="AggOrange 5 23 2" xfId="41438" xr:uid="{42568FB5-3EC1-4A34-8431-189D587AA3E1}"/>
    <cellStyle name="AggOrange 5 24" xfId="21276" xr:uid="{AE3F6F73-EE30-490D-A555-88348DF40A5F}"/>
    <cellStyle name="AggOrange 5 24 2" xfId="41676" xr:uid="{D52C26E9-CDDB-4652-8395-2AAA2E57C074}"/>
    <cellStyle name="AggOrange 5 25" xfId="22669" xr:uid="{C0167164-B66F-465D-89CD-FBDC42CDEABF}"/>
    <cellStyle name="AggOrange 5 25 2" xfId="43069" xr:uid="{546A1AB5-B914-4F04-BAC6-AF093686C1D0}"/>
    <cellStyle name="AggOrange 5 26" xfId="23354" xr:uid="{ED333464-2B19-40A8-B243-20B908CBF82E}"/>
    <cellStyle name="AggOrange 5 3" xfId="2443" xr:uid="{00000000-0005-0000-0000-00006C070000}"/>
    <cellStyle name="AggOrange 5 3 2" xfId="24810" xr:uid="{BF9C1C1F-5298-4ED0-A664-0BA30FDE33F2}"/>
    <cellStyle name="AggOrange 5 4" xfId="4161" xr:uid="{00000000-0005-0000-0000-00006D070000}"/>
    <cellStyle name="AggOrange 5 4 2" xfId="26522" xr:uid="{921EBEA7-3BF1-4BAC-86FF-F658C6A3D2BD}"/>
    <cellStyle name="AggOrange 5 5" xfId="5682" xr:uid="{00000000-0005-0000-0000-00006E070000}"/>
    <cellStyle name="AggOrange 5 6" xfId="7001" xr:uid="{00000000-0005-0000-0000-00006F070000}"/>
    <cellStyle name="AggOrange 5 6 2" xfId="29298" xr:uid="{438AC68E-31C0-4EA5-9234-778E6BCA69F4}"/>
    <cellStyle name="AggOrange 5 7" xfId="7218" xr:uid="{00000000-0005-0000-0000-000070070000}"/>
    <cellStyle name="AggOrange 5 7 2" xfId="29515" xr:uid="{E3D8F6D5-A222-454B-AD75-51F1210C2FBE}"/>
    <cellStyle name="AggOrange 5 8" xfId="7676" xr:uid="{23D8D783-D157-41EE-9D51-9FCD234C8127}"/>
    <cellStyle name="AggOrange 5 8 2" xfId="29964" xr:uid="{D3877A4A-0E0D-4F9D-AE14-6437C76139C3}"/>
    <cellStyle name="AggOrange 5 9" xfId="8172" xr:uid="{A4EEE966-AB6A-4FD8-8DD4-EDC24AF3BC10}"/>
    <cellStyle name="AggOrange 5 9 2" xfId="30458" xr:uid="{487CFDB1-F7F9-4220-8CA4-EB2AA93049F6}"/>
    <cellStyle name="AggOrange 6" xfId="5618" xr:uid="{00000000-0005-0000-0000-000071070000}"/>
    <cellStyle name="AggOrange_B_border" xfId="54" xr:uid="{00000000-0005-0000-0000-000072070000}"/>
    <cellStyle name="AggOrange9" xfId="41" xr:uid="{00000000-0005-0000-0000-000073070000}"/>
    <cellStyle name="AggOrange9 2" xfId="149" xr:uid="{00000000-0005-0000-0000-000074070000}"/>
    <cellStyle name="AggOrange9 2 2" xfId="441" xr:uid="{00000000-0005-0000-0000-000075070000}"/>
    <cellStyle name="AggOrange9 2 2 2" xfId="677" xr:uid="{00000000-0005-0000-0000-000076070000}"/>
    <cellStyle name="AggOrange9 2 2 2 10" xfId="4431" xr:uid="{00000000-0005-0000-0000-000077070000}"/>
    <cellStyle name="AggOrange9 2 2 2 10 2" xfId="26784" xr:uid="{03B9BF39-7E34-413D-9196-BBE6FEB7A8A3}"/>
    <cellStyle name="AggOrange9 2 2 2 11" xfId="5128" xr:uid="{00000000-0005-0000-0000-000078070000}"/>
    <cellStyle name="AggOrange9 2 2 2 11 2" xfId="27481" xr:uid="{197C6465-AF61-4A5A-92E5-FEE3C2F12E98}"/>
    <cellStyle name="AggOrange9 2 2 2 12" xfId="3560" xr:uid="{00000000-0005-0000-0000-000079070000}"/>
    <cellStyle name="AggOrange9 2 2 2 12 2" xfId="25924" xr:uid="{015AB87E-98C1-4916-8D98-441AB2C4C180}"/>
    <cellStyle name="AggOrange9 2 2 2 13" xfId="5826" xr:uid="{00000000-0005-0000-0000-00007A070000}"/>
    <cellStyle name="AggOrange9 2 2 2 13 2" xfId="28140" xr:uid="{6A7D5D5B-2A8B-440E-A421-9F197674650C}"/>
    <cellStyle name="AggOrange9 2 2 2 14" xfId="6868" xr:uid="{00000000-0005-0000-0000-00007B070000}"/>
    <cellStyle name="AggOrange9 2 2 2 14 2" xfId="29165" xr:uid="{5DDA6E81-8CFB-4EB9-AEA6-BE8763C1A697}"/>
    <cellStyle name="AggOrange9 2 2 2 15" xfId="6705" xr:uid="{00000000-0005-0000-0000-00007C070000}"/>
    <cellStyle name="AggOrange9 2 2 2 15 2" xfId="29002" xr:uid="{950A52DE-E4C8-4216-9A27-F4B1287CE4D9}"/>
    <cellStyle name="AggOrange9 2 2 2 16" xfId="7406" xr:uid="{00000000-0005-0000-0000-00007D070000}"/>
    <cellStyle name="AggOrange9 2 2 2 16 2" xfId="29701" xr:uid="{7DACB1BA-C455-4B1E-A584-8A8BBDA7848B}"/>
    <cellStyle name="AggOrange9 2 2 2 17" xfId="7892" xr:uid="{3DF2DB7B-474B-4140-A52E-41A3B59C935E}"/>
    <cellStyle name="AggOrange9 2 2 2 17 2" xfId="30178" xr:uid="{63A3F39B-E7CC-4369-9D64-BE097CABE61B}"/>
    <cellStyle name="AggOrange9 2 2 2 18" xfId="8377" xr:uid="{8C72189D-33EC-4062-B12C-8E3CBDDBAFB1}"/>
    <cellStyle name="AggOrange9 2 2 2 18 2" xfId="30646" xr:uid="{044A2BF6-6307-457A-8740-2C14BB72A858}"/>
    <cellStyle name="AggOrange9 2 2 2 19" xfId="9262" xr:uid="{31057E55-2E89-4E57-98AF-EF8F4394A1E1}"/>
    <cellStyle name="AggOrange9 2 2 2 19 2" xfId="31403" xr:uid="{2463B390-5371-4EAF-B191-77EC1F2B9E5B}"/>
    <cellStyle name="AggOrange9 2 2 2 2" xfId="892" xr:uid="{00000000-0005-0000-0000-00007E070000}"/>
    <cellStyle name="AggOrange9 2 2 2 2 10" xfId="5339" xr:uid="{00000000-0005-0000-0000-00007F070000}"/>
    <cellStyle name="AggOrange9 2 2 2 2 10 2" xfId="27692" xr:uid="{EDA7DDC3-61E5-4888-9DE2-B3F9CD0D48D8}"/>
    <cellStyle name="AggOrange9 2 2 2 2 11" xfId="4332" xr:uid="{00000000-0005-0000-0000-000080070000}"/>
    <cellStyle name="AggOrange9 2 2 2 2 11 2" xfId="26688" xr:uid="{524E097E-7A8A-4DB8-A1BF-EA6AEC27A4F1}"/>
    <cellStyle name="AggOrange9 2 2 2 2 12" xfId="6476" xr:uid="{00000000-0005-0000-0000-000081070000}"/>
    <cellStyle name="AggOrange9 2 2 2 2 12 2" xfId="28773" xr:uid="{B8DDE3DE-AEDD-4A8D-9A12-EF8997EB6D50}"/>
    <cellStyle name="AggOrange9 2 2 2 2 13" xfId="5929" xr:uid="{00000000-0005-0000-0000-000082070000}"/>
    <cellStyle name="AggOrange9 2 2 2 2 13 2" xfId="28243" xr:uid="{39308B7D-217E-4CFF-8A48-009E9196F69F}"/>
    <cellStyle name="AggOrange9 2 2 2 2 14" xfId="6873" xr:uid="{00000000-0005-0000-0000-000083070000}"/>
    <cellStyle name="AggOrange9 2 2 2 2 14 2" xfId="29170" xr:uid="{424834D6-5CC4-4C65-B796-6894A83033AD}"/>
    <cellStyle name="AggOrange9 2 2 2 2 15" xfId="7612" xr:uid="{00000000-0005-0000-0000-000084070000}"/>
    <cellStyle name="AggOrange9 2 2 2 2 15 2" xfId="29907" xr:uid="{38B45475-FF55-4BF5-9B60-7D51224DC44A}"/>
    <cellStyle name="AggOrange9 2 2 2 2 16" xfId="8098" xr:uid="{51E6709B-048D-4126-9F73-8FC6582BFA43}"/>
    <cellStyle name="AggOrange9 2 2 2 2 16 2" xfId="30384" xr:uid="{67E64565-4C19-4583-B9AC-EEE1E0176281}"/>
    <cellStyle name="AggOrange9 2 2 2 2 17" xfId="8587" xr:uid="{6077FDEA-623F-4F22-9E90-0CEF5CF1ABFA}"/>
    <cellStyle name="AggOrange9 2 2 2 2 17 2" xfId="30856" xr:uid="{EFB31DE9-0A13-4789-9BED-E24114AF925D}"/>
    <cellStyle name="AggOrange9 2 2 2 2 18" xfId="9477" xr:uid="{C4E7B18D-E9E4-441E-BB15-239EF772FF8B}"/>
    <cellStyle name="AggOrange9 2 2 2 2 18 2" xfId="31616" xr:uid="{D12A14EC-9DC4-48E3-BDE9-FB3D7C80A895}"/>
    <cellStyle name="AggOrange9 2 2 2 2 19" xfId="9997" xr:uid="{12739D9D-FA28-4E9E-955B-2A928BA9A13F}"/>
    <cellStyle name="AggOrange9 2 2 2 2 19 2" xfId="32006" xr:uid="{0507811A-94CA-44CF-A186-46D00893D0FD}"/>
    <cellStyle name="AggOrange9 2 2 2 2 2" xfId="1122" xr:uid="{00000000-0005-0000-0000-000085070000}"/>
    <cellStyle name="AggOrange9 2 2 2 2 2 2" xfId="23559" xr:uid="{FA31683A-FB4B-444F-B617-A269DDED91F2}"/>
    <cellStyle name="AggOrange9 2 2 2 2 20" xfId="9836" xr:uid="{F51E153B-0C8A-4BA8-9857-C43557CFE0AB}"/>
    <cellStyle name="AggOrange9 2 2 2 2 20 2" xfId="31881" xr:uid="{75F8C4E9-5E9A-483C-A3EF-E0289F6D4A0B}"/>
    <cellStyle name="AggOrange9 2 2 2 2 21" xfId="12645" xr:uid="{6CDC8C64-665D-4886-B2C8-0B29CE63F103}"/>
    <cellStyle name="AggOrange9 2 2 2 2 21 2" xfId="33210" xr:uid="{BC5FCB40-8B61-4EDA-B34C-86E6E0109996}"/>
    <cellStyle name="AggOrange9 2 2 2 2 22" xfId="12041" xr:uid="{88EB2D43-2DE8-488F-8793-4F9075C7F765}"/>
    <cellStyle name="AggOrange9 2 2 2 2 22 2" xfId="32606" xr:uid="{E06885F2-4AF0-4E78-AB1A-D46575EFC86E}"/>
    <cellStyle name="AggOrange9 2 2 2 2 23" xfId="13625" xr:uid="{2787CB1E-E159-43AC-9C54-6BED9C475986}"/>
    <cellStyle name="AggOrange9 2 2 2 2 23 2" xfId="34189" xr:uid="{6F454D46-A821-46F5-8B77-DE6B01A9FE37}"/>
    <cellStyle name="AggOrange9 2 2 2 2 24" xfId="14122" xr:uid="{7D2CF9F6-7D47-43D3-AFC0-C10A2CC931E4}"/>
    <cellStyle name="AggOrange9 2 2 2 2 24 2" xfId="34686" xr:uid="{931C79F9-5605-4A52-BCDA-30EB1CA057A6}"/>
    <cellStyle name="AggOrange9 2 2 2 2 25" xfId="14064" xr:uid="{EE9DE0AD-355C-49F4-B465-A9A7932D4D59}"/>
    <cellStyle name="AggOrange9 2 2 2 2 25 2" xfId="34628" xr:uid="{23F7782A-492C-4284-B917-03F3102DCBB6}"/>
    <cellStyle name="AggOrange9 2 2 2 2 26" xfId="14964" xr:uid="{13569BC2-2B19-41D1-9329-D6DB032B496A}"/>
    <cellStyle name="AggOrange9 2 2 2 2 26 2" xfId="35516" xr:uid="{50CC1D62-69A4-4335-9184-C8ECBB6714D0}"/>
    <cellStyle name="AggOrange9 2 2 2 2 27" xfId="14689" xr:uid="{4A96D80D-0BD6-4CF5-AF6F-283EB2ED531F}"/>
    <cellStyle name="AggOrange9 2 2 2 2 27 2" xfId="35247" xr:uid="{DAB19C8F-CC95-4862-BD60-804190407DED}"/>
    <cellStyle name="AggOrange9 2 2 2 2 28" xfId="15802" xr:uid="{4FD3593F-7BA2-4AD9-AC47-A4E2457DE4AD}"/>
    <cellStyle name="AggOrange9 2 2 2 2 28 2" xfId="36218" xr:uid="{A296818D-256D-4587-B619-20DF6F29E5CF}"/>
    <cellStyle name="AggOrange9 2 2 2 2 29" xfId="16149" xr:uid="{CA0A3ADF-0139-4C06-AA1E-8CB3B0AC212E}"/>
    <cellStyle name="AggOrange9 2 2 2 2 29 2" xfId="36557" xr:uid="{8026BD33-6BA1-464E-80C8-8C7F1A039289}"/>
    <cellStyle name="AggOrange9 2 2 2 2 3" xfId="2083" xr:uid="{00000000-0005-0000-0000-000086070000}"/>
    <cellStyle name="AggOrange9 2 2 2 2 3 2" xfId="24465" xr:uid="{E6AC440F-F421-45CB-8362-C99BE0A016CA}"/>
    <cellStyle name="AggOrange9 2 2 2 2 30" xfId="16622" xr:uid="{9779FC9E-8003-4E32-8226-BF188B5CEC79}"/>
    <cellStyle name="AggOrange9 2 2 2 2 30 2" xfId="37028" xr:uid="{34694284-A55D-45EE-8B19-A679FCD2262C}"/>
    <cellStyle name="AggOrange9 2 2 2 2 31" xfId="17366" xr:uid="{3B6270FE-1A47-49F8-B269-DC01669AAC90}"/>
    <cellStyle name="AggOrange9 2 2 2 2 31 2" xfId="37770" xr:uid="{055FA1CE-250B-43F7-A353-53E39CE328E2}"/>
    <cellStyle name="AggOrange9 2 2 2 2 32" xfId="17702" xr:uid="{2ABCE4BD-7A14-4F2A-8779-64FC5B8B64D8}"/>
    <cellStyle name="AggOrange9 2 2 2 2 32 2" xfId="38106" xr:uid="{8145D98D-9848-46D5-B46D-57B1B8FDE42D}"/>
    <cellStyle name="AggOrange9 2 2 2 2 33" xfId="18115" xr:uid="{AB986F11-A2F1-4230-A57A-57B17361B9DB}"/>
    <cellStyle name="AggOrange9 2 2 2 2 33 2" xfId="38519" xr:uid="{6BB6A190-18AC-4453-A008-B0E3A65EFA05}"/>
    <cellStyle name="AggOrange9 2 2 2 2 34" xfId="18494" xr:uid="{D94AB58A-EB96-4080-8D70-CB6A42C7C96E}"/>
    <cellStyle name="AggOrange9 2 2 2 2 34 2" xfId="38898" xr:uid="{0E414BA7-F78F-4F82-9162-6AF71EFB794F}"/>
    <cellStyle name="AggOrange9 2 2 2 2 35" xfId="19338" xr:uid="{2B0B6DC9-5CD8-458A-A063-2094800A52A2}"/>
    <cellStyle name="AggOrange9 2 2 2 2 35 2" xfId="39740" xr:uid="{8AA7A282-2A50-43EE-927C-8C1E0A2760D3}"/>
    <cellStyle name="AggOrange9 2 2 2 2 36" xfId="18759" xr:uid="{92FE3C07-9271-49B3-B1C0-DC695747F5EF}"/>
    <cellStyle name="AggOrange9 2 2 2 2 36 2" xfId="39161" xr:uid="{233CCC49-3584-4321-B927-6A6EEE2EBF5D}"/>
    <cellStyle name="AggOrange9 2 2 2 2 37" xfId="20176" xr:uid="{BF29DF89-28AD-4178-860B-F9BA1B7DB9DB}"/>
    <cellStyle name="AggOrange9 2 2 2 2 37 2" xfId="40578" xr:uid="{E3F67CCE-9B2A-4BC2-8872-338FA9941113}"/>
    <cellStyle name="AggOrange9 2 2 2 2 38" xfId="20598" xr:uid="{F9E1B73D-3E6F-46CE-A19C-3FCCCA1E9EC7}"/>
    <cellStyle name="AggOrange9 2 2 2 2 38 2" xfId="41000" xr:uid="{960A5DF0-FB82-41C2-A394-394B746B0855}"/>
    <cellStyle name="AggOrange9 2 2 2 2 39" xfId="20780" xr:uid="{41C28880-CFF3-437E-9A74-503476689BD5}"/>
    <cellStyle name="AggOrange9 2 2 2 2 39 2" xfId="41182" xr:uid="{8C68F40E-E66B-4397-8F78-EA05BF1946F0}"/>
    <cellStyle name="AggOrange9 2 2 2 2 4" xfId="1558" xr:uid="{00000000-0005-0000-0000-000087070000}"/>
    <cellStyle name="AggOrange9 2 2 2 2 4 2" xfId="23943" xr:uid="{0C6BFCBC-3219-4B26-9AAA-3CF83CF941E0}"/>
    <cellStyle name="AggOrange9 2 2 2 2 40" xfId="21792" xr:uid="{E2BC0531-9365-47E5-A1F7-483573287BE3}"/>
    <cellStyle name="AggOrange9 2 2 2 2 40 2" xfId="42192" xr:uid="{3AEAFCCA-A86E-4BB0-BE9A-166730D67E6B}"/>
    <cellStyle name="AggOrange9 2 2 2 2 41" xfId="22261" xr:uid="{E49A1BE7-61A9-4935-B12C-F10B23CC5640}"/>
    <cellStyle name="AggOrange9 2 2 2 2 41 2" xfId="42661" xr:uid="{3C3AE01E-CE12-4C95-A434-D0C57B292CA2}"/>
    <cellStyle name="AggOrange9 2 2 2 2 42" xfId="22725" xr:uid="{69FF7FCE-B536-4E99-BF9F-4E54DCD6D554}"/>
    <cellStyle name="AggOrange9 2 2 2 2 42 2" xfId="43125" xr:uid="{2F0CE820-0B70-4970-AE1A-22A8BB1E33CE}"/>
    <cellStyle name="AggOrange9 2 2 2 2 43" xfId="21830" xr:uid="{28A47EE6-4CB2-457A-9753-823309C42204}"/>
    <cellStyle name="AggOrange9 2 2 2 2 43 2" xfId="42230" xr:uid="{F14C0B92-ED92-4630-BCD3-A4E72B304EC3}"/>
    <cellStyle name="AggOrange9 2 2 2 2 44" xfId="21030" xr:uid="{670440CE-2320-49E8-AC19-E48485242770}"/>
    <cellStyle name="AggOrange9 2 2 2 2 44 2" xfId="41432" xr:uid="{E7C236EA-891F-47B4-88AD-622E3AF4197C}"/>
    <cellStyle name="AggOrange9 2 2 2 2 5" xfId="3206" xr:uid="{00000000-0005-0000-0000-000088070000}"/>
    <cellStyle name="AggOrange9 2 2 2 2 5 2" xfId="25572" xr:uid="{4C5CB500-1AFB-40AD-993E-CAC821C5D50F}"/>
    <cellStyle name="AggOrange9 2 2 2 2 6" xfId="2458" xr:uid="{00000000-0005-0000-0000-000089070000}"/>
    <cellStyle name="AggOrange9 2 2 2 2 6 2" xfId="24825" xr:uid="{E084E709-245E-4D3B-992F-6D2E2F3482AD}"/>
    <cellStyle name="AggOrange9 2 2 2 2 7" xfId="4100" xr:uid="{00000000-0005-0000-0000-00008A070000}"/>
    <cellStyle name="AggOrange9 2 2 2 2 7 2" xfId="26463" xr:uid="{1BD82633-3985-4946-8605-311E01D08319}"/>
    <cellStyle name="AggOrange9 2 2 2 2 8" xfId="2732" xr:uid="{00000000-0005-0000-0000-00008B070000}"/>
    <cellStyle name="AggOrange9 2 2 2 2 8 2" xfId="25098" xr:uid="{7F8C9576-E740-4E1F-81F0-1425139FB64F}"/>
    <cellStyle name="AggOrange9 2 2 2 2 9" xfId="4920" xr:uid="{00000000-0005-0000-0000-00008C070000}"/>
    <cellStyle name="AggOrange9 2 2 2 2 9 2" xfId="27273" xr:uid="{2AE764C1-6A4E-4B2D-91F1-3DCB7BE71DF1}"/>
    <cellStyle name="AggOrange9 2 2 2 20" xfId="8807" xr:uid="{2D6BBCCC-F624-4A5D-9D16-CB3E059ECA35}"/>
    <cellStyle name="AggOrange9 2 2 2 20 2" xfId="31024" xr:uid="{7841D8D9-EBE5-47D3-9A4A-5F2E24797CB8}"/>
    <cellStyle name="AggOrange9 2 2 2 21" xfId="8715" xr:uid="{F175E17A-AFCE-4560-8DFD-D8B5B10DBD8B}"/>
    <cellStyle name="AggOrange9 2 2 2 21 2" xfId="30968" xr:uid="{75E2AAEB-9D80-4EEB-B676-9C637E062C44}"/>
    <cellStyle name="AggOrange9 2 2 2 22" xfId="12430" xr:uid="{7C1E9E5F-AA94-4763-95AF-9D3756077021}"/>
    <cellStyle name="AggOrange9 2 2 2 22 2" xfId="32995" xr:uid="{1EF7D3F8-9D8D-4415-A2B8-C96404D25544}"/>
    <cellStyle name="AggOrange9 2 2 2 23" xfId="12888" xr:uid="{AE5B6E27-18AC-4034-AE42-A49ABCBF444B}"/>
    <cellStyle name="AggOrange9 2 2 2 23 2" xfId="33453" xr:uid="{7A4A4030-A74C-403C-8A17-F081718FB454}"/>
    <cellStyle name="AggOrange9 2 2 2 24" xfId="13370" xr:uid="{F0AE6904-D7B2-4E07-B58A-FCAC32DEC207}"/>
    <cellStyle name="AggOrange9 2 2 2 24 2" xfId="33934" xr:uid="{3E84A274-DB2E-4CE4-9F71-D302898F240C}"/>
    <cellStyle name="AggOrange9 2 2 2 25" xfId="14048" xr:uid="{5FFB81A0-3EC6-4AC8-8C0A-C792EEC0551E}"/>
    <cellStyle name="AggOrange9 2 2 2 25 2" xfId="34612" xr:uid="{17EAC4E1-B9C9-4017-9971-FDA43761A665}"/>
    <cellStyle name="AggOrange9 2 2 2 26" xfId="14519" xr:uid="{C5D72876-4A5A-4329-95C2-A3224A885174}"/>
    <cellStyle name="AggOrange9 2 2 2 26 2" xfId="35080" xr:uid="{F4BE940F-000C-4024-B372-F0089FC12BBF}"/>
    <cellStyle name="AggOrange9 2 2 2 27" xfId="14438" xr:uid="{8EE33087-514F-45E9-BEE8-ECB84365EFDB}"/>
    <cellStyle name="AggOrange9 2 2 2 27 2" xfId="35000" xr:uid="{CA157374-35FA-4F1B-9228-607DA95C7EFE}"/>
    <cellStyle name="AggOrange9 2 2 2 28" xfId="15078" xr:uid="{B71B0BE8-AF5B-4B1B-9072-544449E6C43E}"/>
    <cellStyle name="AggOrange9 2 2 2 28 2" xfId="35626" xr:uid="{BEB3F55D-A779-424C-BD50-1D6EEC5BC07A}"/>
    <cellStyle name="AggOrange9 2 2 2 29" xfId="15670" xr:uid="{637B4AEF-CA58-443C-9AA5-F382C4085807}"/>
    <cellStyle name="AggOrange9 2 2 2 29 2" xfId="36143" xr:uid="{CEB97A69-65AA-4321-9910-C4ED89BCC509}"/>
    <cellStyle name="AggOrange9 2 2 2 3" xfId="1149" xr:uid="{00000000-0005-0000-0000-00008D070000}"/>
    <cellStyle name="AggOrange9 2 2 2 3 2" xfId="23586" xr:uid="{4FB51AD3-46E7-4ABC-9FB0-2B24C8E6AFA2}"/>
    <cellStyle name="AggOrange9 2 2 2 30" xfId="15941" xr:uid="{26E5E748-1C98-44F9-8795-95C5EB9A7871}"/>
    <cellStyle name="AggOrange9 2 2 2 30 2" xfId="36349" xr:uid="{256896FA-F453-4B23-AB10-356EEF157754}"/>
    <cellStyle name="AggOrange9 2 2 2 31" xfId="16416" xr:uid="{02584BB8-64F2-499B-8E33-3F57CD5BFB4A}"/>
    <cellStyle name="AggOrange9 2 2 2 31 2" xfId="36822" xr:uid="{79B73E47-842C-487F-B784-914377B521F2}"/>
    <cellStyle name="AggOrange9 2 2 2 32" xfId="17157" xr:uid="{D62FCB76-C181-43F5-A72C-0CFC8AE8BFCD}"/>
    <cellStyle name="AggOrange9 2 2 2 32 2" xfId="37561" xr:uid="{7E917C06-DF7D-4DDE-BB43-8AEAD167891A}"/>
    <cellStyle name="AggOrange9 2 2 2 33" xfId="17001" xr:uid="{6675AADE-B483-4E6C-9120-5C982C77951A}"/>
    <cellStyle name="AggOrange9 2 2 2 33 2" xfId="37405" xr:uid="{EFA121D6-D9BC-47AF-B640-01181177292F}"/>
    <cellStyle name="AggOrange9 2 2 2 34" xfId="17908" xr:uid="{26655D9D-7CA3-4129-91F3-406A9AD13EBE}"/>
    <cellStyle name="AggOrange9 2 2 2 34 2" xfId="38312" xr:uid="{9581F611-5A3B-43DF-BB0A-CD508E100488}"/>
    <cellStyle name="AggOrange9 2 2 2 35" xfId="18280" xr:uid="{06CD2461-ADD2-4B98-95C3-422FD388E007}"/>
    <cellStyle name="AggOrange9 2 2 2 35 2" xfId="38684" xr:uid="{4284F569-8C71-4886-BB41-B868AF1D1832}"/>
    <cellStyle name="AggOrange9 2 2 2 36" xfId="19123" xr:uid="{CAD266E1-1A56-499D-B594-2365246A34CD}"/>
    <cellStyle name="AggOrange9 2 2 2 36 2" xfId="39525" xr:uid="{BE458CA2-2691-4CB2-8B75-CC1E3945F244}"/>
    <cellStyle name="AggOrange9 2 2 2 37" xfId="19542" xr:uid="{B115A604-43A8-483C-B4E6-D045EAEDE21A}"/>
    <cellStyle name="AggOrange9 2 2 2 37 2" xfId="39944" xr:uid="{E0075615-0BE4-4115-81A8-EB53C811110D}"/>
    <cellStyle name="AggOrange9 2 2 2 38" xfId="19961" xr:uid="{FC31464B-EBFD-436D-AF3C-161541186D57}"/>
    <cellStyle name="AggOrange9 2 2 2 38 2" xfId="40363" xr:uid="{24E07C7C-7F83-4769-BBFA-19142C9FE078}"/>
    <cellStyle name="AggOrange9 2 2 2 39" xfId="20385" xr:uid="{83A00F3E-89C4-4D09-B92E-622A43347C8C}"/>
    <cellStyle name="AggOrange9 2 2 2 39 2" xfId="40787" xr:uid="{8F2E5C1E-B81E-4BA6-A2FA-C98C157BE895}"/>
    <cellStyle name="AggOrange9 2 2 2 4" xfId="1870" xr:uid="{00000000-0005-0000-0000-00008E070000}"/>
    <cellStyle name="AggOrange9 2 2 2 4 2" xfId="24253" xr:uid="{9D1D1671-98C6-4006-9284-E5C41C1F7C7A}"/>
    <cellStyle name="AggOrange9 2 2 2 40" xfId="19491" xr:uid="{7D259B99-8FA4-46A7-9C6A-EE3B3462C692}"/>
    <cellStyle name="AggOrange9 2 2 2 40 2" xfId="39893" xr:uid="{73A11F2D-37BA-406A-B2B2-96EE8FB8DE85}"/>
    <cellStyle name="AggOrange9 2 2 2 41" xfId="21580" xr:uid="{B3654640-5B0B-4C21-9455-1F3347A126B9}"/>
    <cellStyle name="AggOrange9 2 2 2 41 2" xfId="41980" xr:uid="{E154A6AE-5AF8-4838-A5AC-18B99E024D73}"/>
    <cellStyle name="AggOrange9 2 2 2 42" xfId="21420" xr:uid="{93B2A5CC-D14C-4E49-B427-6BE7199889B5}"/>
    <cellStyle name="AggOrange9 2 2 2 42 2" xfId="41820" xr:uid="{665358EC-5A23-4B3B-9C18-12B93E84014E}"/>
    <cellStyle name="AggOrange9 2 2 2 43" xfId="22262" xr:uid="{E95BD139-ADF7-4E42-9275-81A4CB6A521C}"/>
    <cellStyle name="AggOrange9 2 2 2 43 2" xfId="42662" xr:uid="{3A15BEE1-976A-4205-AA00-584E3CFF6051}"/>
    <cellStyle name="AggOrange9 2 2 2 44" xfId="21144" xr:uid="{5ED46DB5-6C73-461B-BAED-06E630ABE210}"/>
    <cellStyle name="AggOrange9 2 2 2 44 2" xfId="41544" xr:uid="{E6A38CED-B076-4E1F-B0E1-79984C470200}"/>
    <cellStyle name="AggOrange9 2 2 2 45" xfId="22284" xr:uid="{9D4451B9-0F36-4F09-874B-3B940FC4AB60}"/>
    <cellStyle name="AggOrange9 2 2 2 45 2" xfId="42684" xr:uid="{6BF33AA9-F363-470E-8C96-EA66BDCBEAD0}"/>
    <cellStyle name="AggOrange9 2 2 2 5" xfId="2121" xr:uid="{00000000-0005-0000-0000-00008F070000}"/>
    <cellStyle name="AggOrange9 2 2 2 5 2" xfId="24503" xr:uid="{0062149F-D2D2-4335-8F5B-C10C940BFE15}"/>
    <cellStyle name="AggOrange9 2 2 2 6" xfId="2991" xr:uid="{00000000-0005-0000-0000-000090070000}"/>
    <cellStyle name="AggOrange9 2 2 2 6 2" xfId="25357" xr:uid="{124EBE7A-F7AF-422E-B62F-86ED6BF9CC56}"/>
    <cellStyle name="AggOrange9 2 2 2 7" xfId="3243" xr:uid="{00000000-0005-0000-0000-000091070000}"/>
    <cellStyle name="AggOrange9 2 2 2 7 2" xfId="25609" xr:uid="{23A469DD-0301-466E-B5CB-548FA736A231}"/>
    <cellStyle name="AggOrange9 2 2 2 8" xfId="3889" xr:uid="{00000000-0005-0000-0000-000092070000}"/>
    <cellStyle name="AggOrange9 2 2 2 8 2" xfId="26252" xr:uid="{096E8B1A-52DD-4C21-8A6A-3FA44CC960F5}"/>
    <cellStyle name="AggOrange9 2 2 2 9" xfId="2536" xr:uid="{00000000-0005-0000-0000-000093070000}"/>
    <cellStyle name="AggOrange9 2 2 2 9 2" xfId="24903" xr:uid="{878B3C86-1F7D-4E58-A070-01C55D8157E5}"/>
    <cellStyle name="AggOrange9 2 2 3" xfId="748" xr:uid="{00000000-0005-0000-0000-000094070000}"/>
    <cellStyle name="AggOrange9 2 2 3 10" xfId="5195" xr:uid="{00000000-0005-0000-0000-000095070000}"/>
    <cellStyle name="AggOrange9 2 2 3 10 2" xfId="27548" xr:uid="{B1AAEC21-0165-4D06-B0E7-2A49DD44E92F}"/>
    <cellStyle name="AggOrange9 2 2 3 11" xfId="5492" xr:uid="{00000000-0005-0000-0000-000096070000}"/>
    <cellStyle name="AggOrange9 2 2 3 11 2" xfId="27845" xr:uid="{22BAD6CA-53CD-4B20-B207-6A7BF1D55255}"/>
    <cellStyle name="AggOrange9 2 2 3 12" xfId="5970" xr:uid="{00000000-0005-0000-0000-000097070000}"/>
    <cellStyle name="AggOrange9 2 2 3 12 2" xfId="28284" xr:uid="{668598EC-8448-4674-A20E-6EEA9AAFBEEC}"/>
    <cellStyle name="AggOrange9 2 2 3 13" xfId="6471" xr:uid="{00000000-0005-0000-0000-000098070000}"/>
    <cellStyle name="AggOrange9 2 2 3 13 2" xfId="28768" xr:uid="{4E157607-D07F-403C-9FBC-0DE456549288}"/>
    <cellStyle name="AggOrange9 2 2 3 14" xfId="7069" xr:uid="{00000000-0005-0000-0000-000099070000}"/>
    <cellStyle name="AggOrange9 2 2 3 14 2" xfId="29366" xr:uid="{B63DB495-9ADF-4AB8-912A-975572082179}"/>
    <cellStyle name="AggOrange9 2 2 3 15" xfId="7468" xr:uid="{00000000-0005-0000-0000-00009A070000}"/>
    <cellStyle name="AggOrange9 2 2 3 15 2" xfId="29763" xr:uid="{18E792DF-43EF-4D2F-8B33-2A5AD48E2EAB}"/>
    <cellStyle name="AggOrange9 2 2 3 16" xfId="7954" xr:uid="{4B8AA6D8-0D9A-4102-970D-C7D778E0AAE3}"/>
    <cellStyle name="AggOrange9 2 2 3 16 2" xfId="30240" xr:uid="{ABBD5BD1-002E-443A-A388-088767F5A5FD}"/>
    <cellStyle name="AggOrange9 2 2 3 17" xfId="8443" xr:uid="{CFCA58B4-CAAA-4D6A-94D9-AFA10820E84F}"/>
    <cellStyle name="AggOrange9 2 2 3 17 2" xfId="30712" xr:uid="{A6D4AC9D-35E1-4E7D-BCE2-34FB276ED6F7}"/>
    <cellStyle name="AggOrange9 2 2 3 18" xfId="9333" xr:uid="{2689F6FC-BCAC-4F09-A3C4-E98F95F78A6A}"/>
    <cellStyle name="AggOrange9 2 2 3 18 2" xfId="31472" xr:uid="{7CF86CFF-6DF8-4AA5-A0FA-C848BE3866B9}"/>
    <cellStyle name="AggOrange9 2 2 3 19" xfId="8748" xr:uid="{E2325664-FDA1-4572-808D-AFAE9DD6CDA0}"/>
    <cellStyle name="AggOrange9 2 2 3 19 2" xfId="30986" xr:uid="{8FE55226-9AB8-47D1-BA73-CABF444B1007}"/>
    <cellStyle name="AggOrange9 2 2 3 2" xfId="1285" xr:uid="{00000000-0005-0000-0000-00009B070000}"/>
    <cellStyle name="AggOrange9 2 2 3 2 2" xfId="23722" xr:uid="{2C423993-2C0A-4238-B0A4-65965280E5AA}"/>
    <cellStyle name="AggOrange9 2 2 3 20" xfId="10169" xr:uid="{22066839-91AA-4C20-AED1-CE4159D42F5F}"/>
    <cellStyle name="AggOrange9 2 2 3 20 2" xfId="32075" xr:uid="{6DD38737-6804-49A1-A4DB-41062B9668CC}"/>
    <cellStyle name="AggOrange9 2 2 3 21" xfId="12501" xr:uid="{DEE7377F-EAB6-445C-9934-07EECEFF1651}"/>
    <cellStyle name="AggOrange9 2 2 3 21 2" xfId="33066" xr:uid="{3D204819-067F-407B-AC50-DCBFA8E0C3A7}"/>
    <cellStyle name="AggOrange9 2 2 3 22" xfId="12211" xr:uid="{0D80093E-F0C8-4C71-ABA3-9BBAF04610B6}"/>
    <cellStyle name="AggOrange9 2 2 3 22 2" xfId="32776" xr:uid="{86BA2C9F-4118-400B-9DCC-57DB44381A31}"/>
    <cellStyle name="AggOrange9 2 2 3 23" xfId="13365" xr:uid="{87E77370-A11C-420D-A7A3-C0F50D8AA0C9}"/>
    <cellStyle name="AggOrange9 2 2 3 23 2" xfId="33929" xr:uid="{FAE04BFD-6A6D-4A7E-84B2-F25E7C9DB56E}"/>
    <cellStyle name="AggOrange9 2 2 3 24" xfId="13720" xr:uid="{048827FD-4030-40D0-B9ED-C1D8F488B576}"/>
    <cellStyle name="AggOrange9 2 2 3 24 2" xfId="34284" xr:uid="{2E2A352F-F870-4A7D-AB4B-D2B55F0AB286}"/>
    <cellStyle name="AggOrange9 2 2 3 25" xfId="14454" xr:uid="{1AE2C6C2-45E7-403E-BE72-BF57EB2DB146}"/>
    <cellStyle name="AggOrange9 2 2 3 25 2" xfId="35015" xr:uid="{F76EDC80-B8E5-403C-A4D2-4572946C053A}"/>
    <cellStyle name="AggOrange9 2 2 3 26" xfId="14292" xr:uid="{CEF9D2C0-2003-45A1-A3EE-584ED8EBD411}"/>
    <cellStyle name="AggOrange9 2 2 3 26 2" xfId="34855" xr:uid="{6D7761BA-E150-4215-B1C7-4374D8525C91}"/>
    <cellStyle name="AggOrange9 2 2 3 27" xfId="14278" xr:uid="{89F9AB9C-C57A-4AC1-8A94-ECD4E005A44C}"/>
    <cellStyle name="AggOrange9 2 2 3 27 2" xfId="34841" xr:uid="{57255180-50E6-4CC7-A5B3-60AD5F8DA8C9}"/>
    <cellStyle name="AggOrange9 2 2 3 28" xfId="15604" xr:uid="{F580D4E8-F9C6-43D7-B33C-78DFF6C07E41}"/>
    <cellStyle name="AggOrange9 2 2 3 28 2" xfId="36101" xr:uid="{317FED53-EBF2-4491-8AE4-F1397DB2607E}"/>
    <cellStyle name="AggOrange9 2 2 3 29" xfId="16005" xr:uid="{72FF6071-205E-4333-A7A1-27448B6C2677}"/>
    <cellStyle name="AggOrange9 2 2 3 29 2" xfId="36413" xr:uid="{96F86770-1075-4B0C-8923-6D65623E1D26}"/>
    <cellStyle name="AggOrange9 2 2 3 3" xfId="1939" xr:uid="{00000000-0005-0000-0000-00009C070000}"/>
    <cellStyle name="AggOrange9 2 2 3 3 2" xfId="24321" xr:uid="{D98D3832-9447-4985-8DE0-28B4AACC9B93}"/>
    <cellStyle name="AggOrange9 2 2 3 30" xfId="16478" xr:uid="{CB6B0FC0-6600-403B-BFC2-6998999A4441}"/>
    <cellStyle name="AggOrange9 2 2 3 30 2" xfId="36884" xr:uid="{819E8007-D360-4002-AAEA-F16E94B59BAF}"/>
    <cellStyle name="AggOrange9 2 2 3 31" xfId="17222" xr:uid="{099C26E9-EC18-486F-A3A0-53B9460369A2}"/>
    <cellStyle name="AggOrange9 2 2 3 31 2" xfId="37626" xr:uid="{2CD52937-4DE0-48A9-B343-9A9C5664FB9D}"/>
    <cellStyle name="AggOrange9 2 2 3 32" xfId="16916" xr:uid="{1F3E3DC2-2BC6-4112-8EA2-875814C87DD3}"/>
    <cellStyle name="AggOrange9 2 2 3 32 2" xfId="37320" xr:uid="{7A269892-C59F-49AF-A35D-8F721D1B8E7B}"/>
    <cellStyle name="AggOrange9 2 2 3 33" xfId="17971" xr:uid="{0E1A5AA5-3459-4F45-9633-E4944805EA02}"/>
    <cellStyle name="AggOrange9 2 2 3 33 2" xfId="38375" xr:uid="{B118D8D3-895D-4A7C-84E7-A18BBCE524A6}"/>
    <cellStyle name="AggOrange9 2 2 3 34" xfId="18350" xr:uid="{5D0FCF2E-F3B1-429F-A3FB-BAEFA056CD2A}"/>
    <cellStyle name="AggOrange9 2 2 3 34 2" xfId="38754" xr:uid="{01327FAF-F1E2-4BD2-B4B1-395551221C07}"/>
    <cellStyle name="AggOrange9 2 2 3 35" xfId="19194" xr:uid="{8FB500DC-A48C-42EC-86BF-3BA450EFE2BE}"/>
    <cellStyle name="AggOrange9 2 2 3 35 2" xfId="39596" xr:uid="{6D288353-32F4-43A3-8B75-1CB46F7998B6}"/>
    <cellStyle name="AggOrange9 2 2 3 36" xfId="18947" xr:uid="{09FA4207-37B4-4ADE-B507-41F7DB191F99}"/>
    <cellStyle name="AggOrange9 2 2 3 36 2" xfId="39349" xr:uid="{4DF8C75E-BB4A-4210-AFD5-A5F6BA95E7F6}"/>
    <cellStyle name="AggOrange9 2 2 3 37" xfId="20032" xr:uid="{F4E8FD99-6915-4472-87F9-9799ABBD4FC7}"/>
    <cellStyle name="AggOrange9 2 2 3 37 2" xfId="40434" xr:uid="{B39443B7-116F-475F-8F14-2E83C4802707}"/>
    <cellStyle name="AggOrange9 2 2 3 38" xfId="20454" xr:uid="{1B493EFD-35BA-487D-956B-AA0BB8CDA570}"/>
    <cellStyle name="AggOrange9 2 2 3 38 2" xfId="40856" xr:uid="{C2C32701-39BA-4384-BA9C-416D647FEACD}"/>
    <cellStyle name="AggOrange9 2 2 3 39" xfId="20859" xr:uid="{1D3823CE-FA31-4AE9-967D-BCEC0708B6D5}"/>
    <cellStyle name="AggOrange9 2 2 3 39 2" xfId="41261" xr:uid="{0039293F-38E0-4444-97C5-0ED180C06212}"/>
    <cellStyle name="AggOrange9 2 2 3 4" xfId="2264" xr:uid="{00000000-0005-0000-0000-00009D070000}"/>
    <cellStyle name="AggOrange9 2 2 3 4 2" xfId="24639" xr:uid="{05464679-1019-4D09-B91B-6F6D85D77157}"/>
    <cellStyle name="AggOrange9 2 2 3 40" xfId="21648" xr:uid="{230085D6-02F5-4697-B95D-49DD82BAD25A}"/>
    <cellStyle name="AggOrange9 2 2 3 40 2" xfId="42048" xr:uid="{E4005120-FDDA-492F-9737-17AB451234DD}"/>
    <cellStyle name="AggOrange9 2 2 3 41" xfId="21300" xr:uid="{85AA88C2-01D4-42C6-AEA8-8F3E503E1321}"/>
    <cellStyle name="AggOrange9 2 2 3 41 2" xfId="41700" xr:uid="{05994EBD-4F6A-4106-8F4A-3E8DFB3F919B}"/>
    <cellStyle name="AggOrange9 2 2 3 42" xfId="21083" xr:uid="{AEB18357-5061-440B-B6E2-70FD8DC0174D}"/>
    <cellStyle name="AggOrange9 2 2 3 42 2" xfId="41485" xr:uid="{38A18487-1A06-48A7-902D-A3A36A9E0D31}"/>
    <cellStyle name="AggOrange9 2 2 3 43" xfId="22972" xr:uid="{9B24E446-775B-4739-B651-4F5F3D22C6AC}"/>
    <cellStyle name="AggOrange9 2 2 3 43 2" xfId="43372" xr:uid="{FFB94A28-F033-4BA4-A109-2648C2433C08}"/>
    <cellStyle name="AggOrange9 2 2 3 44" xfId="23223" xr:uid="{07F48A79-B028-4F4A-A561-FCE6B92A9023}"/>
    <cellStyle name="AggOrange9 2 2 3 44 2" xfId="43623" xr:uid="{0601D36C-4BE3-472A-AAD6-BC73E96ACE96}"/>
    <cellStyle name="AggOrange9 2 2 3 5" xfId="3062" xr:uid="{00000000-0005-0000-0000-00009E070000}"/>
    <cellStyle name="AggOrange9 2 2 3 5 2" xfId="25428" xr:uid="{ADB6D8AF-26A8-4BC0-9B5D-B4CD2378EC16}"/>
    <cellStyle name="AggOrange9 2 2 3 6" xfId="3548" xr:uid="{00000000-0005-0000-0000-00009F070000}"/>
    <cellStyle name="AggOrange9 2 2 3 6 2" xfId="25913" xr:uid="{167ED012-A24F-4750-B94F-2648652DF5A7}"/>
    <cellStyle name="AggOrange9 2 2 3 7" xfId="3956" xr:uid="{00000000-0005-0000-0000-0000A0070000}"/>
    <cellStyle name="AggOrange9 2 2 3 7 2" xfId="26319" xr:uid="{31E6209C-F8B3-4BA6-B6CA-8C03D57F9A8B}"/>
    <cellStyle name="AggOrange9 2 2 3 8" xfId="4361" xr:uid="{00000000-0005-0000-0000-0000A1070000}"/>
    <cellStyle name="AggOrange9 2 2 3 8 2" xfId="26716" xr:uid="{7CE8A3CC-1363-4DEB-9303-3A29BCB02E39}"/>
    <cellStyle name="AggOrange9 2 2 3 9" xfId="4551" xr:uid="{00000000-0005-0000-0000-0000A2070000}"/>
    <cellStyle name="AggOrange9 2 2 3 9 2" xfId="26904" xr:uid="{930C1267-8CF4-40D9-82DE-55E01290207B}"/>
    <cellStyle name="AggOrange9 2 2 4" xfId="5981" xr:uid="{00000000-0005-0000-0000-0000A3070000}"/>
    <cellStyle name="AggOrange9 2 3" xfId="299" xr:uid="{00000000-0005-0000-0000-0000A4070000}"/>
    <cellStyle name="AggOrange9 2 3 10" xfId="3289" xr:uid="{00000000-0005-0000-0000-0000A5070000}"/>
    <cellStyle name="AggOrange9 2 3 10 2" xfId="25655" xr:uid="{7D1F1554-D0A2-46BD-A207-830424A1EE43}"/>
    <cellStyle name="AggOrange9 2 3 11" xfId="4134" xr:uid="{00000000-0005-0000-0000-0000A6070000}"/>
    <cellStyle name="AggOrange9 2 3 11 2" xfId="26497" xr:uid="{663E6ACF-4613-4F03-A2B5-D1D08227F7F1}"/>
    <cellStyle name="AggOrange9 2 3 12" xfId="2777" xr:uid="{00000000-0005-0000-0000-0000A7070000}"/>
    <cellStyle name="AggOrange9 2 3 12 2" xfId="25143" xr:uid="{338C8380-A386-473F-8D2C-29BE343D2D9A}"/>
    <cellStyle name="AggOrange9 2 3 13" xfId="4598" xr:uid="{00000000-0005-0000-0000-0000A8070000}"/>
    <cellStyle name="AggOrange9 2 3 13 2" xfId="26951" xr:uid="{7CD24070-C094-4A31-AEFB-28E7C73EEA79}"/>
    <cellStyle name="AggOrange9 2 3 14" xfId="4575" xr:uid="{00000000-0005-0000-0000-0000A9070000}"/>
    <cellStyle name="AggOrange9 2 3 14 2" xfId="26928" xr:uid="{545A9CE8-D259-4A1F-BBB8-05F2E7F2EF53}"/>
    <cellStyle name="AggOrange9 2 3 15" xfId="5696" xr:uid="{00000000-0005-0000-0000-0000AA070000}"/>
    <cellStyle name="AggOrange9 2 3 15 2" xfId="28022" xr:uid="{53388345-224E-42A9-A127-BB244F6CD710}"/>
    <cellStyle name="AggOrange9 2 3 16" xfId="6628" xr:uid="{00000000-0005-0000-0000-0000AB070000}"/>
    <cellStyle name="AggOrange9 2 3 16 2" xfId="28925" xr:uid="{36E0F6E2-D5D9-4B99-A540-CA379B7D102D}"/>
    <cellStyle name="AggOrange9 2 3 17" xfId="6851" xr:uid="{00000000-0005-0000-0000-0000AC070000}"/>
    <cellStyle name="AggOrange9 2 3 17 2" xfId="29148" xr:uid="{D1DD4045-9837-438F-8B8E-8553A03E2CC4}"/>
    <cellStyle name="AggOrange9 2 3 18" xfId="7244" xr:uid="{00000000-0005-0000-0000-0000AD070000}"/>
    <cellStyle name="AggOrange9 2 3 18 2" xfId="29539" xr:uid="{3AAAEE14-A7DA-4E8F-8B4D-8898304A95EE}"/>
    <cellStyle name="AggOrange9 2 3 19" xfId="7707" xr:uid="{7B5AD3AC-7070-4F17-B189-239551152E1B}"/>
    <cellStyle name="AggOrange9 2 3 19 2" xfId="29993" xr:uid="{75C26CA2-223D-4306-901D-D76DFBBD10B8}"/>
    <cellStyle name="AggOrange9 2 3 2" xfId="638" xr:uid="{00000000-0005-0000-0000-0000AE070000}"/>
    <cellStyle name="AggOrange9 2 3 2 10" xfId="4667" xr:uid="{00000000-0005-0000-0000-0000AF070000}"/>
    <cellStyle name="AggOrange9 2 3 2 10 2" xfId="27020" xr:uid="{E2B04A27-A969-4992-95FD-1E9D9CF87758}"/>
    <cellStyle name="AggOrange9 2 3 2 11" xfId="5089" xr:uid="{00000000-0005-0000-0000-0000B0070000}"/>
    <cellStyle name="AggOrange9 2 3 2 11 2" xfId="27442" xr:uid="{049BAF03-BDB2-4C9B-9780-734162316F78}"/>
    <cellStyle name="AggOrange9 2 3 2 12" xfId="5400" xr:uid="{00000000-0005-0000-0000-0000B1070000}"/>
    <cellStyle name="AggOrange9 2 3 2 12 2" xfId="27753" xr:uid="{576A539F-0505-4E06-927A-CF4B0DE408CB}"/>
    <cellStyle name="AggOrange9 2 3 2 13" xfId="6274" xr:uid="{00000000-0005-0000-0000-0000B2070000}"/>
    <cellStyle name="AggOrange9 2 3 2 13 2" xfId="28571" xr:uid="{EB857CDC-EEFE-4C40-9548-73479DA64A41}"/>
    <cellStyle name="AggOrange9 2 3 2 14" xfId="6741" xr:uid="{00000000-0005-0000-0000-0000B3070000}"/>
    <cellStyle name="AggOrange9 2 3 2 14 2" xfId="29038" xr:uid="{3BFA1A6B-31C6-4C72-B4D5-28B8BD6B771C}"/>
    <cellStyle name="AggOrange9 2 3 2 15" xfId="6961" xr:uid="{00000000-0005-0000-0000-0000B4070000}"/>
    <cellStyle name="AggOrange9 2 3 2 15 2" xfId="29258" xr:uid="{A2D21E45-78AB-4F2F-B619-8538581F63F3}"/>
    <cellStyle name="AggOrange9 2 3 2 16" xfId="7367" xr:uid="{00000000-0005-0000-0000-0000B5070000}"/>
    <cellStyle name="AggOrange9 2 3 2 16 2" xfId="29662" xr:uid="{96C7C52E-035C-4AAF-ABFE-DD634A4A5A57}"/>
    <cellStyle name="AggOrange9 2 3 2 17" xfId="7853" xr:uid="{50261D54-4870-42A1-BBAB-E6CFAC7DA806}"/>
    <cellStyle name="AggOrange9 2 3 2 17 2" xfId="30139" xr:uid="{F7BDC26B-CFD2-4DBE-BE08-5AFEAECA3624}"/>
    <cellStyle name="AggOrange9 2 3 2 18" xfId="8338" xr:uid="{73CC66B5-1DB4-402F-81A2-3C12A7ED2EFC}"/>
    <cellStyle name="AggOrange9 2 3 2 18 2" xfId="30607" xr:uid="{1538B2EF-60AB-4184-9BFC-A2E1815A7424}"/>
    <cellStyle name="AggOrange9 2 3 2 19" xfId="9223" xr:uid="{648C3B3F-3A4C-4782-9808-9BFDE4B3FA29}"/>
    <cellStyle name="AggOrange9 2 3 2 19 2" xfId="31364" xr:uid="{ACE389D4-3228-40F9-9832-02D2DDBD20DA}"/>
    <cellStyle name="AggOrange9 2 3 2 2" xfId="853" xr:uid="{00000000-0005-0000-0000-0000B6070000}"/>
    <cellStyle name="AggOrange9 2 3 2 2 10" xfId="5300" xr:uid="{00000000-0005-0000-0000-0000B7070000}"/>
    <cellStyle name="AggOrange9 2 3 2 2 10 2" xfId="27653" xr:uid="{53211CCD-8D7C-41F6-8D79-336532C8EE42}"/>
    <cellStyle name="AggOrange9 2 3 2 2 11" xfId="4951" xr:uid="{00000000-0005-0000-0000-0000B8070000}"/>
    <cellStyle name="AggOrange9 2 3 2 2 11 2" xfId="27304" xr:uid="{27EC0147-EAD4-4F8B-B06C-E29C16A80696}"/>
    <cellStyle name="AggOrange9 2 3 2 2 12" xfId="6024" xr:uid="{00000000-0005-0000-0000-0000B9070000}"/>
    <cellStyle name="AggOrange9 2 3 2 2 12 2" xfId="28321" xr:uid="{AB154D4A-E2F3-41FC-95F8-FD08FF842D94}"/>
    <cellStyle name="AggOrange9 2 3 2 2 13" xfId="6188" xr:uid="{00000000-0005-0000-0000-0000BA070000}"/>
    <cellStyle name="AggOrange9 2 3 2 2 13 2" xfId="28485" xr:uid="{595D1136-3800-4C2A-B565-B1BB51823E4A}"/>
    <cellStyle name="AggOrange9 2 3 2 2 14" xfId="6693" xr:uid="{00000000-0005-0000-0000-0000BB070000}"/>
    <cellStyle name="AggOrange9 2 3 2 2 14 2" xfId="28990" xr:uid="{3DD0AA72-4309-49EB-9E27-149AC66325D1}"/>
    <cellStyle name="AggOrange9 2 3 2 2 15" xfId="7573" xr:uid="{00000000-0005-0000-0000-0000BC070000}"/>
    <cellStyle name="AggOrange9 2 3 2 2 15 2" xfId="29868" xr:uid="{D60CBC23-8384-4E38-AA9F-3499C310AC07}"/>
    <cellStyle name="AggOrange9 2 3 2 2 16" xfId="8059" xr:uid="{58579C82-39BD-44B4-80E8-3FD8744426BA}"/>
    <cellStyle name="AggOrange9 2 3 2 2 16 2" xfId="30345" xr:uid="{835FE043-895F-41E0-8EB5-E1D84A32698C}"/>
    <cellStyle name="AggOrange9 2 3 2 2 17" xfId="8548" xr:uid="{BA352CFC-4416-498A-9655-E8E2F3F580E5}"/>
    <cellStyle name="AggOrange9 2 3 2 2 17 2" xfId="30817" xr:uid="{BC660C03-1624-45F6-9FC9-3E741E66881C}"/>
    <cellStyle name="AggOrange9 2 3 2 2 18" xfId="9438" xr:uid="{F3B5B72D-9CE4-4D81-8102-89294C5A43FB}"/>
    <cellStyle name="AggOrange9 2 3 2 2 18 2" xfId="31577" xr:uid="{FE3EB1A5-4C88-443F-BE50-E987EBF51DF0}"/>
    <cellStyle name="AggOrange9 2 3 2 2 19" xfId="9960" xr:uid="{AD6E93CB-A83B-452D-AD87-AD24771D9CFF}"/>
    <cellStyle name="AggOrange9 2 3 2 2 19 2" xfId="31977" xr:uid="{7D0D507C-7717-470D-80EB-CDEF9C4A69E6}"/>
    <cellStyle name="AggOrange9 2 3 2 2 2" xfId="1128" xr:uid="{00000000-0005-0000-0000-0000BD070000}"/>
    <cellStyle name="AggOrange9 2 3 2 2 2 2" xfId="23565" xr:uid="{B18C3F84-45A0-44BD-8FEC-9065976D2B7A}"/>
    <cellStyle name="AggOrange9 2 3 2 2 20" xfId="10107" xr:uid="{DEE139B4-68D3-4628-BEB7-3B46132856D3}"/>
    <cellStyle name="AggOrange9 2 3 2 2 20 2" xfId="32051" xr:uid="{3F3BB15D-0E9B-4872-B8EF-168BA72D6940}"/>
    <cellStyle name="AggOrange9 2 3 2 2 21" xfId="12606" xr:uid="{AEDA44B0-3137-4588-8492-0962D30D2C3F}"/>
    <cellStyle name="AggOrange9 2 3 2 2 21 2" xfId="33171" xr:uid="{2EF74349-1A17-4851-A9E3-07DE09972A17}"/>
    <cellStyle name="AggOrange9 2 3 2 2 22" xfId="11995" xr:uid="{B55B283B-7F5A-4D1E-AEDB-8F1904BC45C5}"/>
    <cellStyle name="AggOrange9 2 3 2 2 22 2" xfId="32560" xr:uid="{035D6333-3902-4E22-AD47-5A6DEE934A32}"/>
    <cellStyle name="AggOrange9 2 3 2 2 23" xfId="13590" xr:uid="{D4029AC4-8E0B-416D-826D-EA50D3CD1DD8}"/>
    <cellStyle name="AggOrange9 2 3 2 2 23 2" xfId="34154" xr:uid="{83DF173F-CCAB-406F-9C4A-AD8577901A74}"/>
    <cellStyle name="AggOrange9 2 3 2 2 24" xfId="13682" xr:uid="{D82FF1CB-61B7-4CE9-B233-3EE5C37B5675}"/>
    <cellStyle name="AggOrange9 2 3 2 2 24 2" xfId="34246" xr:uid="{9AB8B4B4-F05F-4FAD-8477-BA597A4E6B68}"/>
    <cellStyle name="AggOrange9 2 3 2 2 25" xfId="13909" xr:uid="{35BD4A7C-C91F-4A16-81A0-B661BC5B2074}"/>
    <cellStyle name="AggOrange9 2 3 2 2 25 2" xfId="34473" xr:uid="{BAE38CE3-E90E-48C2-84A4-8D38CF328D35}"/>
    <cellStyle name="AggOrange9 2 3 2 2 26" xfId="14817" xr:uid="{2E688C1E-A7F1-4D30-9DC6-8CDAA52672BC}"/>
    <cellStyle name="AggOrange9 2 3 2 2 26 2" xfId="35371" xr:uid="{BBDC9231-DFA2-4987-920C-C30077509020}"/>
    <cellStyle name="AggOrange9 2 3 2 2 27" xfId="14628" xr:uid="{C32C9F30-2113-42C8-AEC6-7951B40C0204}"/>
    <cellStyle name="AggOrange9 2 3 2 2 27 2" xfId="35188" xr:uid="{8CD055DD-4073-44C0-A5CB-6E83245D2FD6}"/>
    <cellStyle name="AggOrange9 2 3 2 2 28" xfId="15693" xr:uid="{F2AC5FC7-CBB1-42D7-A6B6-1528D7FA0B32}"/>
    <cellStyle name="AggOrange9 2 3 2 2 28 2" xfId="36156" xr:uid="{EDE33F5A-0236-4FA2-AEA6-CD6E257F4B6D}"/>
    <cellStyle name="AggOrange9 2 3 2 2 29" xfId="16110" xr:uid="{A62F3579-4B95-464B-BCD1-81D4F70ACAAB}"/>
    <cellStyle name="AggOrange9 2 3 2 2 29 2" xfId="36518" xr:uid="{B61FD21F-EF12-4C96-B5F4-B35897D0633A}"/>
    <cellStyle name="AggOrange9 2 3 2 2 3" xfId="2044" xr:uid="{00000000-0005-0000-0000-0000BE070000}"/>
    <cellStyle name="AggOrange9 2 3 2 2 3 2" xfId="24426" xr:uid="{0123403B-A5A0-47DB-A00B-200EECDAEF9A}"/>
    <cellStyle name="AggOrange9 2 3 2 2 30" xfId="16583" xr:uid="{7B7A9B2F-BA81-446C-9042-F6F9848CE9E8}"/>
    <cellStyle name="AggOrange9 2 3 2 2 30 2" xfId="36989" xr:uid="{3A6C265D-6183-4D91-AFDB-0C2DF0027C8B}"/>
    <cellStyle name="AggOrange9 2 3 2 2 31" xfId="17327" xr:uid="{0A5F3E6D-5D26-4049-8311-97BC16BB7F52}"/>
    <cellStyle name="AggOrange9 2 3 2 2 31 2" xfId="37731" xr:uid="{639607B0-D1EF-43BF-B2F2-C4D894A9CC6B}"/>
    <cellStyle name="AggOrange9 2 3 2 2 32" xfId="17397" xr:uid="{7ADF8E96-D29C-4C36-846D-CE966CCE6C75}"/>
    <cellStyle name="AggOrange9 2 3 2 2 32 2" xfId="37801" xr:uid="{31919F63-67D9-4CC0-BCE5-BE6D8A26A3C2}"/>
    <cellStyle name="AggOrange9 2 3 2 2 33" xfId="18076" xr:uid="{E69EC86B-EE59-4F5A-8EFC-58BFD01E4446}"/>
    <cellStyle name="AggOrange9 2 3 2 2 33 2" xfId="38480" xr:uid="{E2863943-D1FB-4662-8DDD-1C73CE9FBDC2}"/>
    <cellStyle name="AggOrange9 2 3 2 2 34" xfId="18455" xr:uid="{CCD8C06E-D23F-4E7C-9037-62ECE39F5A92}"/>
    <cellStyle name="AggOrange9 2 3 2 2 34 2" xfId="38859" xr:uid="{76D94ABC-638F-4181-B606-8AB1C89FF60E}"/>
    <cellStyle name="AggOrange9 2 3 2 2 35" xfId="19299" xr:uid="{C7BBF092-F38A-439F-B6CB-ECF62EBDE2AA}"/>
    <cellStyle name="AggOrange9 2 3 2 2 35 2" xfId="39701" xr:uid="{81A3EB62-A945-4F8A-B11C-6249AA1AB350}"/>
    <cellStyle name="AggOrange9 2 3 2 2 36" xfId="18760" xr:uid="{FF4E25D6-6755-410E-AEFD-C742B404BA9F}"/>
    <cellStyle name="AggOrange9 2 3 2 2 36 2" xfId="39162" xr:uid="{487C6182-656C-493D-9112-8F728B8AA094}"/>
    <cellStyle name="AggOrange9 2 3 2 2 37" xfId="20137" xr:uid="{70C04679-7A05-4C0A-B960-CBD94E1E8E1F}"/>
    <cellStyle name="AggOrange9 2 3 2 2 37 2" xfId="40539" xr:uid="{0E50D6B7-71A1-46F1-899F-FD8F8760B880}"/>
    <cellStyle name="AggOrange9 2 3 2 2 38" xfId="20559" xr:uid="{55DDC896-5E6B-424A-84D3-F8EE4E0C8F55}"/>
    <cellStyle name="AggOrange9 2 3 2 2 38 2" xfId="40961" xr:uid="{A4056B26-202B-49A0-A4A3-A976E865F8FB}"/>
    <cellStyle name="AggOrange9 2 3 2 2 39" xfId="18537" xr:uid="{411AFCFB-0577-4CA0-BBE4-628FBAFBD3DA}"/>
    <cellStyle name="AggOrange9 2 3 2 2 39 2" xfId="38941" xr:uid="{93CD8CED-1DAB-4DEB-A5F3-40ACF6DC5A50}"/>
    <cellStyle name="AggOrange9 2 3 2 2 4" xfId="1555" xr:uid="{00000000-0005-0000-0000-0000BF070000}"/>
    <cellStyle name="AggOrange9 2 3 2 2 4 2" xfId="23940" xr:uid="{5177923E-01AD-45F9-9350-EA2CE8D9B132}"/>
    <cellStyle name="AggOrange9 2 3 2 2 40" xfId="21753" xr:uid="{203451DB-D1B0-450E-9CC7-1462A0691AC1}"/>
    <cellStyle name="AggOrange9 2 3 2 2 40 2" xfId="42153" xr:uid="{76C2BD9E-ECDD-4221-9751-094ED8CB3D1C}"/>
    <cellStyle name="AggOrange9 2 3 2 2 41" xfId="21823" xr:uid="{E3D84A6E-7A7D-44E4-A58B-237ECE926340}"/>
    <cellStyle name="AggOrange9 2 3 2 2 41 2" xfId="42223" xr:uid="{0463699C-0359-4346-A8BA-5B8BCB0FD2D1}"/>
    <cellStyle name="AggOrange9 2 3 2 2 42" xfId="21860" xr:uid="{1AAB4373-6860-4C6E-984C-31584DB39C30}"/>
    <cellStyle name="AggOrange9 2 3 2 2 42 2" xfId="42260" xr:uid="{BECEA530-8C84-462D-89A6-12CBB7613807}"/>
    <cellStyle name="AggOrange9 2 3 2 2 43" xfId="22240" xr:uid="{07F43C8D-F2EE-4F05-8E6C-9A910FEB4977}"/>
    <cellStyle name="AggOrange9 2 3 2 2 43 2" xfId="42640" xr:uid="{DA5170D1-1C39-4233-AF79-067290075057}"/>
    <cellStyle name="AggOrange9 2 3 2 2 44" xfId="22773" xr:uid="{74C897A9-02C3-4A24-9878-47B95B393E96}"/>
    <cellStyle name="AggOrange9 2 3 2 2 44 2" xfId="43173" xr:uid="{33441FFA-06A3-4975-B063-C79213993C53}"/>
    <cellStyle name="AggOrange9 2 3 2 2 5" xfId="3167" xr:uid="{00000000-0005-0000-0000-0000C0070000}"/>
    <cellStyle name="AggOrange9 2 3 2 2 5 2" xfId="25533" xr:uid="{E70D7446-AC18-4047-B86F-53CDF794A7F6}"/>
    <cellStyle name="AggOrange9 2 3 2 2 6" xfId="2567" xr:uid="{00000000-0005-0000-0000-0000C1070000}"/>
    <cellStyle name="AggOrange9 2 3 2 2 6 2" xfId="24934" xr:uid="{341D3601-D449-4225-9CDA-6DDFE55C90E7}"/>
    <cellStyle name="AggOrange9 2 3 2 2 7" xfId="4061" xr:uid="{00000000-0005-0000-0000-0000C2070000}"/>
    <cellStyle name="AggOrange9 2 3 2 2 7 2" xfId="26424" xr:uid="{16114A2F-B989-4710-9FC4-343C5A03307E}"/>
    <cellStyle name="AggOrange9 2 3 2 2 8" xfId="3579" xr:uid="{00000000-0005-0000-0000-0000C3070000}"/>
    <cellStyle name="AggOrange9 2 3 2 2 8 2" xfId="25943" xr:uid="{C0099B0C-EB8D-46A0-BA58-F5D63D7A46CF}"/>
    <cellStyle name="AggOrange9 2 3 2 2 9" xfId="4776" xr:uid="{00000000-0005-0000-0000-0000C4070000}"/>
    <cellStyle name="AggOrange9 2 3 2 2 9 2" xfId="27129" xr:uid="{38E249AB-1D91-436B-9E08-934243011E39}"/>
    <cellStyle name="AggOrange9 2 3 2 20" xfId="9663" xr:uid="{459A1553-8923-40B6-BFFC-053BE0266B09}"/>
    <cellStyle name="AggOrange9 2 3 2 20 2" xfId="31748" xr:uid="{89E4700A-8875-47F5-AE5C-F08599FE7131}"/>
    <cellStyle name="AggOrange9 2 3 2 21" xfId="10325" xr:uid="{70120089-0ECA-47B3-A7C8-F2FEA5C4AFA6}"/>
    <cellStyle name="AggOrange9 2 3 2 21 2" xfId="32149" xr:uid="{00F33740-27A8-44D9-BE4C-8B45C7D82180}"/>
    <cellStyle name="AggOrange9 2 3 2 22" xfId="12391" xr:uid="{320FFA2C-9099-4A39-9944-7A6452D2FEEF}"/>
    <cellStyle name="AggOrange9 2 3 2 22 2" xfId="32956" xr:uid="{66A3FE82-3232-4C65-8277-0A7D9C648624}"/>
    <cellStyle name="AggOrange9 2 3 2 23" xfId="11928" xr:uid="{960CE394-728B-4DAD-8AD8-3BE94DD2CF15}"/>
    <cellStyle name="AggOrange9 2 3 2 23 2" xfId="32493" xr:uid="{D850B2F7-4CA3-4709-8393-074B3B4A123F}"/>
    <cellStyle name="AggOrange9 2 3 2 24" xfId="12034" xr:uid="{78686807-FB05-4579-95A2-69C50DA896C7}"/>
    <cellStyle name="AggOrange9 2 3 2 24 2" xfId="32599" xr:uid="{EA33953B-0C16-4990-AD36-980C808C8387}"/>
    <cellStyle name="AggOrange9 2 3 2 25" xfId="13727" xr:uid="{381EF9A5-47AE-43D1-B809-FF6B5A60B250}"/>
    <cellStyle name="AggOrange9 2 3 2 25 2" xfId="34291" xr:uid="{4C887E8B-FA71-46C8-B380-0EBD6D252533}"/>
    <cellStyle name="AggOrange9 2 3 2 26" xfId="13575" xr:uid="{830B8117-AD9D-47A2-8AFA-CF60632F1CE1}"/>
    <cellStyle name="AggOrange9 2 3 2 26 2" xfId="34139" xr:uid="{320A6EAC-5A2C-41C0-A384-93033173AE98}"/>
    <cellStyle name="AggOrange9 2 3 2 27" xfId="14704" xr:uid="{0B3E4F9C-08C1-47BF-9FEA-2B38DE452918}"/>
    <cellStyle name="AggOrange9 2 3 2 27 2" xfId="35262" xr:uid="{93972F7B-6B49-4A30-8D43-D6CAC11E694E}"/>
    <cellStyle name="AggOrange9 2 3 2 28" xfId="15135" xr:uid="{B5AAE1DF-7B9A-4237-AA70-449C3C35EFE7}"/>
    <cellStyle name="AggOrange9 2 3 2 28 2" xfId="35680" xr:uid="{CF5FC866-CDC5-4E64-AC9B-0E6466235632}"/>
    <cellStyle name="AggOrange9 2 3 2 29" xfId="15360" xr:uid="{25711818-21DF-451E-87BF-D8F700066D87}"/>
    <cellStyle name="AggOrange9 2 3 2 29 2" xfId="35897" xr:uid="{D22B5C42-9CDA-4057-831D-B19D43E7E839}"/>
    <cellStyle name="AggOrange9 2 3 2 3" xfId="1195" xr:uid="{00000000-0005-0000-0000-0000C5070000}"/>
    <cellStyle name="AggOrange9 2 3 2 3 2" xfId="23632" xr:uid="{969E0008-8504-4771-9737-003FDEFCB2A5}"/>
    <cellStyle name="AggOrange9 2 3 2 30" xfId="15902" xr:uid="{B0D97B00-4EEC-4B47-8BA8-F2ACDF4F5EB4}"/>
    <cellStyle name="AggOrange9 2 3 2 30 2" xfId="36310" xr:uid="{442EF11C-0B35-4E54-871C-EBFEB015C4AA}"/>
    <cellStyle name="AggOrange9 2 3 2 31" xfId="16377" xr:uid="{627ABC5A-C5B5-439A-A33B-AC4C48B4EA28}"/>
    <cellStyle name="AggOrange9 2 3 2 31 2" xfId="36783" xr:uid="{28C71DED-7C29-4447-9D74-D2E1CC64DF1A}"/>
    <cellStyle name="AggOrange9 2 3 2 32" xfId="17118" xr:uid="{B61940C5-4F6E-4973-84F5-E672E06864E9}"/>
    <cellStyle name="AggOrange9 2 3 2 32 2" xfId="37522" xr:uid="{9DEBE470-9288-41F6-89E3-43031F82DE87}"/>
    <cellStyle name="AggOrange9 2 3 2 33" xfId="17441" xr:uid="{3D3D45BC-2419-40DD-B316-A0BD5DDE2652}"/>
    <cellStyle name="AggOrange9 2 3 2 33 2" xfId="37845" xr:uid="{C7C5DC7C-87C3-4533-9AA4-738FB2BBEB1C}"/>
    <cellStyle name="AggOrange9 2 3 2 34" xfId="17869" xr:uid="{1FE67AD5-0A09-4090-B4DE-E725AB8F28D4}"/>
    <cellStyle name="AggOrange9 2 3 2 34 2" xfId="38273" xr:uid="{ADA12AF3-3F31-4434-BBCF-6AE9C260FFB3}"/>
    <cellStyle name="AggOrange9 2 3 2 35" xfId="18241" xr:uid="{C098CD0F-E04D-4DEE-A9F5-756C41A6A334}"/>
    <cellStyle name="AggOrange9 2 3 2 35 2" xfId="38645" xr:uid="{34CCCA1B-2C3F-40E8-B45A-2043F643A6A1}"/>
    <cellStyle name="AggOrange9 2 3 2 36" xfId="19084" xr:uid="{126F777B-0416-4396-B6ED-A2C8873566D8}"/>
    <cellStyle name="AggOrange9 2 3 2 36 2" xfId="39486" xr:uid="{E8ABF012-6327-437F-87D5-30ECC14A512B}"/>
    <cellStyle name="AggOrange9 2 3 2 37" xfId="18886" xr:uid="{2B014301-496A-4011-825C-4F6AA7578F86}"/>
    <cellStyle name="AggOrange9 2 3 2 37 2" xfId="39288" xr:uid="{A10C67A2-B7FF-4996-8AE8-C4AE93CC3B18}"/>
    <cellStyle name="AggOrange9 2 3 2 38" xfId="19922" xr:uid="{C59F0A8A-9A6B-413D-B047-35C8E6F01094}"/>
    <cellStyle name="AggOrange9 2 3 2 38 2" xfId="40324" xr:uid="{7746BBA4-B774-437F-8104-ABD621F002F4}"/>
    <cellStyle name="AggOrange9 2 3 2 39" xfId="20346" xr:uid="{E1CC41F3-67D6-41AA-87ED-772E26F663FE}"/>
    <cellStyle name="AggOrange9 2 3 2 39 2" xfId="40748" xr:uid="{A10FA502-CF5C-4093-9D7B-64872FC40124}"/>
    <cellStyle name="AggOrange9 2 3 2 4" xfId="1831" xr:uid="{00000000-0005-0000-0000-0000C6070000}"/>
    <cellStyle name="AggOrange9 2 3 2 4 2" xfId="24214" xr:uid="{F8F52806-D4F3-4775-952E-352DF64F8DE7}"/>
    <cellStyle name="AggOrange9 2 3 2 40" xfId="19496" xr:uid="{F7A940DD-ACA4-4FF7-A2D0-3519CEBEADAC}"/>
    <cellStyle name="AggOrange9 2 3 2 40 2" xfId="39898" xr:uid="{4321E933-6F3D-4E3E-A902-C967F9B45EA8}"/>
    <cellStyle name="AggOrange9 2 3 2 41" xfId="21541" xr:uid="{8047F39C-57BB-451B-BD2B-F442F7ECC7A0}"/>
    <cellStyle name="AggOrange9 2 3 2 41 2" xfId="41941" xr:uid="{2291CEBE-EB81-48BF-8C33-6FFC6E615F26}"/>
    <cellStyle name="AggOrange9 2 3 2 42" xfId="21882" xr:uid="{2764ADC5-D818-4324-B7E5-46FA9E6D3F46}"/>
    <cellStyle name="AggOrange9 2 3 2 42 2" xfId="42282" xr:uid="{354A73FE-00E2-4AB7-8110-A80456198812}"/>
    <cellStyle name="AggOrange9 2 3 2 43" xfId="22606" xr:uid="{5DC3A1D4-7BDF-44B4-A25A-51F381708E27}"/>
    <cellStyle name="AggOrange9 2 3 2 43 2" xfId="43006" xr:uid="{74E656D1-9CD2-45E6-A594-6F3F6B811D97}"/>
    <cellStyle name="AggOrange9 2 3 2 44" xfId="22831" xr:uid="{4F7D0103-13E6-47B0-B4BD-1AA652D4801C}"/>
    <cellStyle name="AggOrange9 2 3 2 44 2" xfId="43231" xr:uid="{24FECCE0-75D4-482D-8D28-A854B7E2D82C}"/>
    <cellStyle name="AggOrange9 2 3 2 45" xfId="23129" xr:uid="{0D288B21-EF2E-4E02-A4EE-8F47114796AA}"/>
    <cellStyle name="AggOrange9 2 3 2 45 2" xfId="43529" xr:uid="{07F19136-FD3A-4F8D-9020-AA5384505536}"/>
    <cellStyle name="AggOrange9 2 3 2 5" xfId="2169" xr:uid="{00000000-0005-0000-0000-0000C7070000}"/>
    <cellStyle name="AggOrange9 2 3 2 5 2" xfId="24549" xr:uid="{0BD93482-F4C2-40A2-B870-5729FD4F337B}"/>
    <cellStyle name="AggOrange9 2 3 2 6" xfId="2952" xr:uid="{00000000-0005-0000-0000-0000C8070000}"/>
    <cellStyle name="AggOrange9 2 3 2 6 2" xfId="25318" xr:uid="{3880A89F-DF57-4BF6-AD1D-7759C7F00664}"/>
    <cellStyle name="AggOrange9 2 3 2 7" xfId="3367" xr:uid="{00000000-0005-0000-0000-0000C9070000}"/>
    <cellStyle name="AggOrange9 2 3 2 7 2" xfId="25732" xr:uid="{6115719E-A2F2-46CD-BDF4-A6CFD4B2F15F}"/>
    <cellStyle name="AggOrange9 2 3 2 8" xfId="3850" xr:uid="{00000000-0005-0000-0000-0000CA070000}"/>
    <cellStyle name="AggOrange9 2 3 2 8 2" xfId="26213" xr:uid="{A1679951-C8DE-49AC-BC68-C465C1207DE0}"/>
    <cellStyle name="AggOrange9 2 3 2 9" xfId="4203" xr:uid="{00000000-0005-0000-0000-0000CB070000}"/>
    <cellStyle name="AggOrange9 2 3 2 9 2" xfId="26563" xr:uid="{ED77A076-85D6-4341-9777-3787D429B278}"/>
    <cellStyle name="AggOrange9 2 3 20" xfId="8215" xr:uid="{800C0A08-6335-4EEA-A2FE-BF17E67F7986}"/>
    <cellStyle name="AggOrange9 2 3 20 2" xfId="30484" xr:uid="{A11B186C-6604-4583-B7AC-3C9114082027}"/>
    <cellStyle name="AggOrange9 2 3 21" xfId="8898" xr:uid="{8FE41A64-35DA-42D0-A2A1-A8E5F21AE069}"/>
    <cellStyle name="AggOrange9 2 3 21 2" xfId="31082" xr:uid="{13537834-6244-4A96-9AF6-F40AE4FDD062}"/>
    <cellStyle name="AggOrange9 2 3 22" xfId="9566" xr:uid="{35D08C9E-E793-4D71-A673-5EAA9DC9BBC2}"/>
    <cellStyle name="AggOrange9 2 3 22 2" xfId="31688" xr:uid="{37197183-FA2E-43DC-8E36-ED5949A07CB0}"/>
    <cellStyle name="AggOrange9 2 3 23" xfId="9913" xr:uid="{E5025DE4-AFD4-4A82-847E-612BE91F83DF}"/>
    <cellStyle name="AggOrange9 2 3 23 2" xfId="31941" xr:uid="{34E232D6-0011-4DA2-93AA-57378097DFC1}"/>
    <cellStyle name="AggOrange9 2 3 24" xfId="12055" xr:uid="{B41293B6-150C-437D-B5D5-12C93B67579B}"/>
    <cellStyle name="AggOrange9 2 3 24 2" xfId="32620" xr:uid="{FD66F21F-F37F-4B7C-86B9-C39D3B06464A}"/>
    <cellStyle name="AggOrange9 2 3 25" xfId="13087" xr:uid="{31978CD2-B282-4F03-8025-D5902B171DB0}"/>
    <cellStyle name="AggOrange9 2 3 25 2" xfId="33652" xr:uid="{E5D549B4-7919-46D1-87E0-D8655DE0DB33}"/>
    <cellStyle name="AggOrange9 2 3 26" xfId="13150" xr:uid="{14838389-E56F-4B6E-B837-9E48917BB7FD}"/>
    <cellStyle name="AggOrange9 2 3 26 2" xfId="33714" xr:uid="{216AFDF3-4BBE-405B-B28C-93857C5267AC}"/>
    <cellStyle name="AggOrange9 2 3 27" xfId="13393" xr:uid="{9650F33C-EF39-4B65-B020-B3D84E01466A}"/>
    <cellStyle name="AggOrange9 2 3 27 2" xfId="33957" xr:uid="{EB383104-82E7-4968-B554-938B83CF5FD9}"/>
    <cellStyle name="AggOrange9 2 3 28" xfId="13359" xr:uid="{E7B52C28-B079-4D0C-B267-6B3EA7A68849}"/>
    <cellStyle name="AggOrange9 2 3 28 2" xfId="33923" xr:uid="{B80B7B89-8B2A-474B-9F4B-69ABEE5BECBC}"/>
    <cellStyle name="AggOrange9 2 3 29" xfId="14283" xr:uid="{DF941CFF-123C-4B59-B393-45F3DA1D8E7E}"/>
    <cellStyle name="AggOrange9 2 3 29 2" xfId="34846" xr:uid="{115CBC1E-43FE-434B-B259-D29596624ECA}"/>
    <cellStyle name="AggOrange9 2 3 3" xfId="684" xr:uid="{00000000-0005-0000-0000-0000CC070000}"/>
    <cellStyle name="AggOrange9 2 3 3 10" xfId="2556" xr:uid="{00000000-0005-0000-0000-0000CD070000}"/>
    <cellStyle name="AggOrange9 2 3 3 10 2" xfId="24923" xr:uid="{E47755B9-6BCD-4EC1-A229-E261532FC851}"/>
    <cellStyle name="AggOrange9 2 3 3 11" xfId="5135" xr:uid="{00000000-0005-0000-0000-0000CE070000}"/>
    <cellStyle name="AggOrange9 2 3 3 11 2" xfId="27488" xr:uid="{2117FCBF-097D-4BB8-BAD1-56BCEDEE42E4}"/>
    <cellStyle name="AggOrange9 2 3 3 12" xfId="4611" xr:uid="{00000000-0005-0000-0000-0000CF070000}"/>
    <cellStyle name="AggOrange9 2 3 3 12 2" xfId="26964" xr:uid="{762021C9-8614-4C47-B22D-DDCBA810704D}"/>
    <cellStyle name="AggOrange9 2 3 3 13" xfId="5780" xr:uid="{00000000-0005-0000-0000-0000D0070000}"/>
    <cellStyle name="AggOrange9 2 3 3 13 2" xfId="28094" xr:uid="{C3740143-DF47-4E7B-9659-34DC172DA7D3}"/>
    <cellStyle name="AggOrange9 2 3 3 14" xfId="5934" xr:uid="{00000000-0005-0000-0000-0000D1070000}"/>
    <cellStyle name="AggOrange9 2 3 3 14 2" xfId="28248" xr:uid="{B4086D3D-7361-4BD6-AE17-BA9294F521CE}"/>
    <cellStyle name="AggOrange9 2 3 3 15" xfId="5625" xr:uid="{00000000-0005-0000-0000-0000D2070000}"/>
    <cellStyle name="AggOrange9 2 3 3 15 2" xfId="27960" xr:uid="{D03049AC-B313-4B11-B983-6BA3A37699AD}"/>
    <cellStyle name="AggOrange9 2 3 3 16" xfId="7413" xr:uid="{00000000-0005-0000-0000-0000D3070000}"/>
    <cellStyle name="AggOrange9 2 3 3 16 2" xfId="29708" xr:uid="{3078281F-7FFC-47C3-8A0D-7E61CDF2567C}"/>
    <cellStyle name="AggOrange9 2 3 3 17" xfId="7899" xr:uid="{E8A0502E-7F6E-46B7-9A80-3269893A502E}"/>
    <cellStyle name="AggOrange9 2 3 3 17 2" xfId="30185" xr:uid="{5584E912-7EB4-4636-9799-A16158BCBE34}"/>
    <cellStyle name="AggOrange9 2 3 3 18" xfId="8384" xr:uid="{244067DB-F17E-4CEC-90AE-0EA2D1A3CAD2}"/>
    <cellStyle name="AggOrange9 2 3 3 18 2" xfId="30653" xr:uid="{BB683A77-3823-49CB-8477-0E671004A0CE}"/>
    <cellStyle name="AggOrange9 2 3 3 19" xfId="9269" xr:uid="{EA91FDA1-ACED-4A63-A6F6-6D480C033653}"/>
    <cellStyle name="AggOrange9 2 3 3 19 2" xfId="31410" xr:uid="{1789C4C7-DCC1-47EF-9DC1-74A8F797DC85}"/>
    <cellStyle name="AggOrange9 2 3 3 2" xfId="899" xr:uid="{00000000-0005-0000-0000-0000D4070000}"/>
    <cellStyle name="AggOrange9 2 3 3 2 10" xfId="5346" xr:uid="{00000000-0005-0000-0000-0000D5070000}"/>
    <cellStyle name="AggOrange9 2 3 3 2 10 2" xfId="27699" xr:uid="{A6C96599-CB99-4AA5-859C-27840669DC20}"/>
    <cellStyle name="AggOrange9 2 3 3 2 11" xfId="2398" xr:uid="{00000000-0005-0000-0000-0000D6070000}"/>
    <cellStyle name="AggOrange9 2 3 3 2 11 2" xfId="24765" xr:uid="{434AFC9E-EC95-4BBD-88DB-788E422D3568}"/>
    <cellStyle name="AggOrange9 2 3 3 2 12" xfId="6152" xr:uid="{00000000-0005-0000-0000-0000D7070000}"/>
    <cellStyle name="AggOrange9 2 3 3 2 12 2" xfId="28449" xr:uid="{559D9E10-A973-4C89-8323-200C01622B0E}"/>
    <cellStyle name="AggOrange9 2 3 3 2 13" xfId="6759" xr:uid="{00000000-0005-0000-0000-0000D8070000}"/>
    <cellStyle name="AggOrange9 2 3 3 2 13 2" xfId="29056" xr:uid="{CD0B5AA9-6F3A-4BAA-8781-2926FCC8788C}"/>
    <cellStyle name="AggOrange9 2 3 3 2 14" xfId="5940" xr:uid="{00000000-0005-0000-0000-0000D9070000}"/>
    <cellStyle name="AggOrange9 2 3 3 2 14 2" xfId="28254" xr:uid="{CFA852B8-6B9A-4ED4-B8D4-7216F9B7C0AD}"/>
    <cellStyle name="AggOrange9 2 3 3 2 15" xfId="7619" xr:uid="{00000000-0005-0000-0000-0000DA070000}"/>
    <cellStyle name="AggOrange9 2 3 3 2 15 2" xfId="29914" xr:uid="{A6D00407-E824-446F-8840-B364F0AFD014}"/>
    <cellStyle name="AggOrange9 2 3 3 2 16" xfId="8105" xr:uid="{E22D4AF4-88BB-4561-A0CB-450713B24589}"/>
    <cellStyle name="AggOrange9 2 3 3 2 16 2" xfId="30391" xr:uid="{2AB74602-3B0C-4347-BEAC-A5FA8674532C}"/>
    <cellStyle name="AggOrange9 2 3 3 2 17" xfId="8594" xr:uid="{8794AF32-6B38-413B-9393-456604FA8496}"/>
    <cellStyle name="AggOrange9 2 3 3 2 17 2" xfId="30863" xr:uid="{683D84C9-3CCC-4F91-9B46-BB3FAA9B26B1}"/>
    <cellStyle name="AggOrange9 2 3 3 2 18" xfId="9484" xr:uid="{F410ECE2-254E-45E0-B655-D85D72CE699B}"/>
    <cellStyle name="AggOrange9 2 3 3 2 18 2" xfId="31623" xr:uid="{F6EA81E9-5790-4C8B-91E6-1D908A162D5C}"/>
    <cellStyle name="AggOrange9 2 3 3 2 19" xfId="10004" xr:uid="{B20A227C-75BC-4A66-9F9E-E71234B81C16}"/>
    <cellStyle name="AggOrange9 2 3 3 2 19 2" xfId="32013" xr:uid="{BB031468-F1B1-4BF0-BA2F-C434C888F42F}"/>
    <cellStyle name="AggOrange9 2 3 3 2 2" xfId="945" xr:uid="{00000000-0005-0000-0000-0000DB070000}"/>
    <cellStyle name="AggOrange9 2 3 3 2 2 2" xfId="23382" xr:uid="{E36530EC-A19E-49FC-948A-A9E9CBBA4A29}"/>
    <cellStyle name="AggOrange9 2 3 3 2 20" xfId="10455" xr:uid="{03B5E7D1-4486-4F07-9573-8E2C096684AE}"/>
    <cellStyle name="AggOrange9 2 3 3 2 20 2" xfId="32216" xr:uid="{D81609DD-5514-46F3-BC63-C3DBC115CE48}"/>
    <cellStyle name="AggOrange9 2 3 3 2 21" xfId="12652" xr:uid="{12634AFE-BC0F-49E3-B281-2412E1A26B1E}"/>
    <cellStyle name="AggOrange9 2 3 3 2 21 2" xfId="33217" xr:uid="{C2AC0AA5-DEC7-4B66-8AF3-F4053C453507}"/>
    <cellStyle name="AggOrange9 2 3 3 2 22" xfId="12989" xr:uid="{C2B3FB5C-ED44-41B5-9B96-E299462C1FAB}"/>
    <cellStyle name="AggOrange9 2 3 3 2 22 2" xfId="33554" xr:uid="{8AF11469-0248-4A1C-AA99-BFD10BB9136A}"/>
    <cellStyle name="AggOrange9 2 3 3 2 23" xfId="13632" xr:uid="{7823E653-DD9B-4845-84A4-FC3B90B8EAE1}"/>
    <cellStyle name="AggOrange9 2 3 3 2 23 2" xfId="34196" xr:uid="{BC84D8B7-F8F1-4E68-8B83-D519531F4248}"/>
    <cellStyle name="AggOrange9 2 3 3 2 24" xfId="13910" xr:uid="{73FAEC63-E3C6-4AB9-AE76-2F61794E8480}"/>
    <cellStyle name="AggOrange9 2 3 3 2 24 2" xfId="34474" xr:uid="{1DB0AA6F-0289-42B5-B0E7-7C71C853FA12}"/>
    <cellStyle name="AggOrange9 2 3 3 2 25" xfId="14234" xr:uid="{312F2BED-25D8-4BCE-8B30-94E7E0ADAD16}"/>
    <cellStyle name="AggOrange9 2 3 3 2 25 2" xfId="34797" xr:uid="{FCC9E586-FB81-4726-962A-80A34FAB4C6E}"/>
    <cellStyle name="AggOrange9 2 3 3 2 26" xfId="14971" xr:uid="{8D77F117-39CE-4757-AE88-F6D31B8960EF}"/>
    <cellStyle name="AggOrange9 2 3 3 2 26 2" xfId="35523" xr:uid="{3B8354A0-DE98-44CE-BD3B-37199B576217}"/>
    <cellStyle name="AggOrange9 2 3 3 2 27" xfId="15038" xr:uid="{8809583E-0449-4B00-A514-8D45EB711880}"/>
    <cellStyle name="AggOrange9 2 3 3 2 27 2" xfId="35588" xr:uid="{BFAD5D57-74DD-4CF4-8F0F-18B9077F9CF7}"/>
    <cellStyle name="AggOrange9 2 3 3 2 28" xfId="15325" xr:uid="{F475F518-060B-46BE-A4FE-8F1B9142950D}"/>
    <cellStyle name="AggOrange9 2 3 3 2 28 2" xfId="35862" xr:uid="{FD080C47-0181-4A77-B2D8-1FCA4D022CF1}"/>
    <cellStyle name="AggOrange9 2 3 3 2 29" xfId="16156" xr:uid="{F4F10147-CB4A-4B9F-83A1-D430194D746E}"/>
    <cellStyle name="AggOrange9 2 3 3 2 29 2" xfId="36564" xr:uid="{555643AE-A13A-4D9F-817F-4CBB96C68452}"/>
    <cellStyle name="AggOrange9 2 3 3 2 3" xfId="2090" xr:uid="{00000000-0005-0000-0000-0000DC070000}"/>
    <cellStyle name="AggOrange9 2 3 3 2 3 2" xfId="24472" xr:uid="{BE5F94A9-12EC-476E-BD14-5AD5FCE35562}"/>
    <cellStyle name="AggOrange9 2 3 3 2 30" xfId="16629" xr:uid="{A477A419-D63E-48C2-A1E7-45B5CBE89AED}"/>
    <cellStyle name="AggOrange9 2 3 3 2 30 2" xfId="37035" xr:uid="{CBD2F0C3-AF79-42B3-8B56-F1644B94D806}"/>
    <cellStyle name="AggOrange9 2 3 3 2 31" xfId="17373" xr:uid="{2977CBAB-79B8-4DE4-A45E-D8A5C0BC0CA3}"/>
    <cellStyle name="AggOrange9 2 3 3 2 31 2" xfId="37777" xr:uid="{7602DB2C-E9BD-4382-9881-C4BAC03D1F77}"/>
    <cellStyle name="AggOrange9 2 3 3 2 32" xfId="17499" xr:uid="{6279E943-24B3-4680-8D8B-BF5B9A4957E5}"/>
    <cellStyle name="AggOrange9 2 3 3 2 32 2" xfId="37903" xr:uid="{D61C99BB-4BED-4527-BA47-80DEB598D636}"/>
    <cellStyle name="AggOrange9 2 3 3 2 33" xfId="18122" xr:uid="{D4BD4715-7119-4C62-B5E6-D1A4F4C1BEE6}"/>
    <cellStyle name="AggOrange9 2 3 3 2 33 2" xfId="38526" xr:uid="{6FAE40CA-01BC-4429-969D-968C1620ACD2}"/>
    <cellStyle name="AggOrange9 2 3 3 2 34" xfId="18501" xr:uid="{EDB5DFEA-D6B0-42BB-BD18-CA16999ABACA}"/>
    <cellStyle name="AggOrange9 2 3 3 2 34 2" xfId="38905" xr:uid="{B5E57F4C-4DF7-43FB-A6FF-0EAB31F51BA3}"/>
    <cellStyle name="AggOrange9 2 3 3 2 35" xfId="19345" xr:uid="{AD72D254-F235-466C-A7E7-998A202336F8}"/>
    <cellStyle name="AggOrange9 2 3 3 2 35 2" xfId="39747" xr:uid="{7DA05A6F-54A9-4983-8D65-09A13FF1DF46}"/>
    <cellStyle name="AggOrange9 2 3 3 2 36" xfId="19451" xr:uid="{DF6BD11C-2FD6-40AF-B998-E64C97FF5499}"/>
    <cellStyle name="AggOrange9 2 3 3 2 36 2" xfId="39853" xr:uid="{2CEA36B5-92D2-41B7-A930-9DCFF52DDC33}"/>
    <cellStyle name="AggOrange9 2 3 3 2 37" xfId="20183" xr:uid="{A882FD3A-5B12-4371-8F71-04F3B22103BD}"/>
    <cellStyle name="AggOrange9 2 3 3 2 37 2" xfId="40585" xr:uid="{53DCEB63-5767-44B6-8166-31026CFCE0A8}"/>
    <cellStyle name="AggOrange9 2 3 3 2 38" xfId="20605" xr:uid="{C7564153-5B06-4FB7-8B51-2F9DEE53DDE1}"/>
    <cellStyle name="AggOrange9 2 3 3 2 38 2" xfId="41007" xr:uid="{4793A54B-75A1-458B-96CC-AA2BDCA02E13}"/>
    <cellStyle name="AggOrange9 2 3 3 2 39" xfId="20928" xr:uid="{3014DACA-7A70-4592-8952-8C42B2D1BAC7}"/>
    <cellStyle name="AggOrange9 2 3 3 2 39 2" xfId="41330" xr:uid="{45E65064-4913-48A1-A0FA-2B1B6B13F9A6}"/>
    <cellStyle name="AggOrange9 2 3 3 2 4" xfId="1688" xr:uid="{00000000-0005-0000-0000-0000DD070000}"/>
    <cellStyle name="AggOrange9 2 3 3 2 4 2" xfId="24072" xr:uid="{392B798C-4B3B-4B1D-B069-452C44A03722}"/>
    <cellStyle name="AggOrange9 2 3 3 2 40" xfId="21799" xr:uid="{7DB45927-AD2A-4BBF-BB58-2BE3D283C214}"/>
    <cellStyle name="AggOrange9 2 3 3 2 40 2" xfId="42199" xr:uid="{0906F653-BFAC-4C7B-8ED2-CAEFEA3B70A9}"/>
    <cellStyle name="AggOrange9 2 3 3 2 41" xfId="21973" xr:uid="{80657AB7-C9E0-4CFC-B130-589A98380BC8}"/>
    <cellStyle name="AggOrange9 2 3 3 2 41 2" xfId="42373" xr:uid="{ED712F90-7CC8-442C-8075-15577D193158}"/>
    <cellStyle name="AggOrange9 2 3 3 2 42" xfId="22732" xr:uid="{A9B1CB9D-C24B-4588-84A1-7683C890A1CB}"/>
    <cellStyle name="AggOrange9 2 3 3 2 42 2" xfId="43132" xr:uid="{E637ADD7-7F1C-4DF1-AF0E-AF2AD56FB78B}"/>
    <cellStyle name="AggOrange9 2 3 3 2 43" xfId="22393" xr:uid="{09ECAAB5-5CB6-48F4-9413-70CF844B60A5}"/>
    <cellStyle name="AggOrange9 2 3 3 2 43 2" xfId="42793" xr:uid="{303270B4-8520-4A83-AB84-24D234491AAD}"/>
    <cellStyle name="AggOrange9 2 3 3 2 44" xfId="22047" xr:uid="{494624DA-ACFC-406D-9697-466D88B6C2F6}"/>
    <cellStyle name="AggOrange9 2 3 3 2 44 2" xfId="42447" xr:uid="{4D160454-2CE4-40FF-BFFC-B7E156DF3202}"/>
    <cellStyle name="AggOrange9 2 3 3 2 5" xfId="3213" xr:uid="{00000000-0005-0000-0000-0000DE070000}"/>
    <cellStyle name="AggOrange9 2 3 3 2 5 2" xfId="25579" xr:uid="{539F3525-C8B3-4AF8-A475-ECEABB3CFBF6}"/>
    <cellStyle name="AggOrange9 2 3 3 2 6" xfId="2781" xr:uid="{00000000-0005-0000-0000-0000DF070000}"/>
    <cellStyle name="AggOrange9 2 3 3 2 6 2" xfId="25147" xr:uid="{C9402538-A670-4748-9279-B6DDBB005C9B}"/>
    <cellStyle name="AggOrange9 2 3 3 2 7" xfId="4107" xr:uid="{00000000-0005-0000-0000-0000E0070000}"/>
    <cellStyle name="AggOrange9 2 3 3 2 7 2" xfId="26470" xr:uid="{B397FD14-DAA6-442F-A8AB-1CE68422BF48}"/>
    <cellStyle name="AggOrange9 2 3 3 2 8" xfId="3320" xr:uid="{00000000-0005-0000-0000-0000E1070000}"/>
    <cellStyle name="AggOrange9 2 3 3 2 8 2" xfId="25686" xr:uid="{645E6D4A-7522-4D84-960B-57E79AD9F3EC}"/>
    <cellStyle name="AggOrange9 2 3 3 2 9" xfId="4927" xr:uid="{00000000-0005-0000-0000-0000E2070000}"/>
    <cellStyle name="AggOrange9 2 3 3 2 9 2" xfId="27280" xr:uid="{2B20D6DA-BC0E-4254-9B1D-CDD7E3348688}"/>
    <cellStyle name="AggOrange9 2 3 3 20" xfId="9718" xr:uid="{BF6581D9-6C6D-491F-B79C-521D2002106E}"/>
    <cellStyle name="AggOrange9 2 3 3 20 2" xfId="31790" xr:uid="{C0D18492-1891-423F-81B7-C3C5696D5FEB}"/>
    <cellStyle name="AggOrange9 2 3 3 21" xfId="10378" xr:uid="{A29B0B1B-8448-4B90-8DA8-A3837FD878C0}"/>
    <cellStyle name="AggOrange9 2 3 3 21 2" xfId="32175" xr:uid="{470D51C4-85F2-408F-A41E-94BC0CB302B0}"/>
    <cellStyle name="AggOrange9 2 3 3 22" xfId="12437" xr:uid="{B39451CD-DFAE-4FD0-9D60-5F2809E76510}"/>
    <cellStyle name="AggOrange9 2 3 3 22 2" xfId="33002" xr:uid="{07D82F23-40EE-4E82-88BE-425D74F9E245}"/>
    <cellStyle name="AggOrange9 2 3 3 23" xfId="12993" xr:uid="{9D643944-AFE1-4B87-8F04-4ADB415C757D}"/>
    <cellStyle name="AggOrange9 2 3 3 23 2" xfId="33558" xr:uid="{36F006F1-8FDD-406E-AD07-07BA14535ADA}"/>
    <cellStyle name="AggOrange9 2 3 3 24" xfId="13147" xr:uid="{8F51DFDA-BFB1-4BAF-9F62-94647DAFFC91}"/>
    <cellStyle name="AggOrange9 2 3 3 24 2" xfId="33712" xr:uid="{0474DC82-449B-4E1C-B83C-714D0BC6F7C0}"/>
    <cellStyle name="AggOrange9 2 3 3 25" xfId="13573" xr:uid="{4780DF52-FB66-47E4-A315-E3353B265661}"/>
    <cellStyle name="AggOrange9 2 3 3 25 2" xfId="34137" xr:uid="{89B37BFA-5C5E-408B-9F81-47111706089B}"/>
    <cellStyle name="AggOrange9 2 3 3 26" xfId="13811" xr:uid="{1C17C26D-C6DB-49AF-8C9B-CCD90834907F}"/>
    <cellStyle name="AggOrange9 2 3 3 26 2" xfId="34375" xr:uid="{69F59D5E-D750-42A3-A6CA-536B1C028532}"/>
    <cellStyle name="AggOrange9 2 3 3 27" xfId="14322" xr:uid="{E3822648-92AC-4885-946F-8242A48AEC32}"/>
    <cellStyle name="AggOrange9 2 3 3 27 2" xfId="34885" xr:uid="{647C83A8-F113-4E0D-A36A-70D34FDCE933}"/>
    <cellStyle name="AggOrange9 2 3 3 28" xfId="15179" xr:uid="{C5F433F3-92D9-4BF5-96B4-A27FC381700C}"/>
    <cellStyle name="AggOrange9 2 3 3 28 2" xfId="35720" xr:uid="{0603BEC1-0990-404C-BBC3-253E7CB825B4}"/>
    <cellStyle name="AggOrange9 2 3 3 29" xfId="15361" xr:uid="{0DD9A967-15CD-48E7-9D62-5E4C6E48590A}"/>
    <cellStyle name="AggOrange9 2 3 3 29 2" xfId="35898" xr:uid="{C954061A-184B-4AAC-A0A0-1C52BDF1A07F}"/>
    <cellStyle name="AggOrange9 2 3 3 3" xfId="937" xr:uid="{00000000-0005-0000-0000-0000E3070000}"/>
    <cellStyle name="AggOrange9 2 3 3 3 2" xfId="23374" xr:uid="{41F0AF94-C691-419C-B909-CB00B873ABAC}"/>
    <cellStyle name="AggOrange9 2 3 3 30" xfId="15948" xr:uid="{D17545E2-C1BF-4BFC-A52D-C04D8800B780}"/>
    <cellStyle name="AggOrange9 2 3 3 30 2" xfId="36356" xr:uid="{4C6B081B-7475-4223-8B4B-0B3B7263D9A0}"/>
    <cellStyle name="AggOrange9 2 3 3 31" xfId="16423" xr:uid="{F90204AA-D531-4388-8084-D2A8BAAA4496}"/>
    <cellStyle name="AggOrange9 2 3 3 31 2" xfId="36829" xr:uid="{B8A59BEE-653D-4670-8D84-C708A0A1A3F2}"/>
    <cellStyle name="AggOrange9 2 3 3 32" xfId="17164" xr:uid="{AE811CC1-162F-4AF8-B057-66F554D31E80}"/>
    <cellStyle name="AggOrange9 2 3 3 32 2" xfId="37568" xr:uid="{AF02CEBB-E79A-42D4-AD9C-D7D2DA1AF7E1}"/>
    <cellStyle name="AggOrange9 2 3 3 33" xfId="16792" xr:uid="{F40D7B13-FD2A-44A6-B51D-49AA1F7129DE}"/>
    <cellStyle name="AggOrange9 2 3 3 33 2" xfId="37196" xr:uid="{117EF0F8-9D8F-458E-966F-CDC62688B8F1}"/>
    <cellStyle name="AggOrange9 2 3 3 34" xfId="17915" xr:uid="{50D8D4F7-F5F2-4053-BB0B-01064EE2F5B7}"/>
    <cellStyle name="AggOrange9 2 3 3 34 2" xfId="38319" xr:uid="{FCA0F8DD-96C6-4B8E-9FA6-0ADB23158A4D}"/>
    <cellStyle name="AggOrange9 2 3 3 35" xfId="18287" xr:uid="{D3F456A9-0FAA-4973-8571-E479DE9F9988}"/>
    <cellStyle name="AggOrange9 2 3 3 35 2" xfId="38691" xr:uid="{E898CE61-5419-473B-BC9B-3B3243000258}"/>
    <cellStyle name="AggOrange9 2 3 3 36" xfId="19130" xr:uid="{5D2D794F-F4C2-483E-BB0B-7AD115B8F41F}"/>
    <cellStyle name="AggOrange9 2 3 3 36 2" xfId="39532" xr:uid="{919ED787-5104-452B-8289-A7479DA2B56A}"/>
    <cellStyle name="AggOrange9 2 3 3 37" xfId="19626" xr:uid="{7576D3A1-9F30-4D1B-B09C-8575D5A38EB0}"/>
    <cellStyle name="AggOrange9 2 3 3 37 2" xfId="40028" xr:uid="{137A40D7-E9F9-40E2-ADE6-0DD4FA57A91E}"/>
    <cellStyle name="AggOrange9 2 3 3 38" xfId="19968" xr:uid="{BF4CAA06-4223-4CBB-9CC6-3CDBCCAABF0D}"/>
    <cellStyle name="AggOrange9 2 3 3 38 2" xfId="40370" xr:uid="{1A9B72CA-A218-4372-9D0A-DDF0E903027D}"/>
    <cellStyle name="AggOrange9 2 3 3 39" xfId="20392" xr:uid="{53818B9B-E082-4960-B9E1-37822FA735F3}"/>
    <cellStyle name="AggOrange9 2 3 3 39 2" xfId="40794" xr:uid="{85979437-E374-4DA8-A9F9-B50C3C01D32C}"/>
    <cellStyle name="AggOrange9 2 3 3 4" xfId="1877" xr:uid="{00000000-0005-0000-0000-0000E4070000}"/>
    <cellStyle name="AggOrange9 2 3 3 4 2" xfId="24260" xr:uid="{61A41284-F5FC-4D33-843E-C9D2974D05C9}"/>
    <cellStyle name="AggOrange9 2 3 3 40" xfId="20884" xr:uid="{55D96C9E-4C30-4602-888B-F182355BD18C}"/>
    <cellStyle name="AggOrange9 2 3 3 40 2" xfId="41286" xr:uid="{1C8C7642-8B07-4944-BCD9-4F95C77BE999}"/>
    <cellStyle name="AggOrange9 2 3 3 41" xfId="21587" xr:uid="{ABFE090C-E087-4435-8BB1-D1FDD2B35CE1}"/>
    <cellStyle name="AggOrange9 2 3 3 41 2" xfId="41987" xr:uid="{12AA7B0E-5699-4336-B05E-0B3331A6BD05}"/>
    <cellStyle name="AggOrange9 2 3 3 42" xfId="21137" xr:uid="{C94785BB-8151-40AA-9498-F78524A93CDC}"/>
    <cellStyle name="AggOrange9 2 3 3 42 2" xfId="41537" xr:uid="{444A9EEC-3C67-4772-B1EF-6D9D096BF1DD}"/>
    <cellStyle name="AggOrange9 2 3 3 43" xfId="21275" xr:uid="{D7244DA7-0AE6-45C9-A1C1-D98C2CEB9B5C}"/>
    <cellStyle name="AggOrange9 2 3 3 43 2" xfId="41675" xr:uid="{9A7CC311-3707-4205-AF9F-9A1D2381D7C3}"/>
    <cellStyle name="AggOrange9 2 3 3 44" xfId="22089" xr:uid="{ACCAB702-2A75-4036-ACA2-2F6FB8C6538F}"/>
    <cellStyle name="AggOrange9 2 3 3 44 2" xfId="42489" xr:uid="{88C5FDB5-F237-4E28-8A0A-EB7A9498CAC7}"/>
    <cellStyle name="AggOrange9 2 3 3 45" xfId="22137" xr:uid="{E3EE9498-D4AB-4A2E-AE1A-81E77F69D1FF}"/>
    <cellStyle name="AggOrange9 2 3 3 45 2" xfId="42537" xr:uid="{8FAF06B1-DBF7-4C39-B2EB-B9260194A16D}"/>
    <cellStyle name="AggOrange9 2 3 3 5" xfId="1487" xr:uid="{00000000-0005-0000-0000-0000E5070000}"/>
    <cellStyle name="AggOrange9 2 3 3 5 2" xfId="23875" xr:uid="{CE10B538-244D-4774-A533-929869F4ACC7}"/>
    <cellStyle name="AggOrange9 2 3 3 6" xfId="2998" xr:uid="{00000000-0005-0000-0000-0000E6070000}"/>
    <cellStyle name="AggOrange9 2 3 3 6 2" xfId="25364" xr:uid="{C2164041-278B-46A7-B8DB-3688AF349B64}"/>
    <cellStyle name="AggOrange9 2 3 3 7" xfId="2451" xr:uid="{00000000-0005-0000-0000-0000E7070000}"/>
    <cellStyle name="AggOrange9 2 3 3 7 2" xfId="24818" xr:uid="{A266B5F9-0DF2-4928-9FD5-303BC47FE636}"/>
    <cellStyle name="AggOrange9 2 3 3 8" xfId="3896" xr:uid="{00000000-0005-0000-0000-0000E8070000}"/>
    <cellStyle name="AggOrange9 2 3 3 8 2" xfId="26259" xr:uid="{53FDF25E-7C4F-4E7B-ADD6-E2FCC01BD392}"/>
    <cellStyle name="AggOrange9 2 3 3 9" xfId="2733" xr:uid="{00000000-0005-0000-0000-0000E9070000}"/>
    <cellStyle name="AggOrange9 2 3 3 9 2" xfId="25099" xr:uid="{717361BA-9248-45E5-BD1D-F60246D59A39}"/>
    <cellStyle name="AggOrange9 2 3 30" xfId="14564" xr:uid="{EF08E9F8-5A18-486F-8EE4-3A83EE8246EF}"/>
    <cellStyle name="AggOrange9 2 3 30 2" xfId="35124" xr:uid="{4E0C791E-C6A7-4F44-AF9E-F1F1FDBF0BC8}"/>
    <cellStyle name="AggOrange9 2 3 31" xfId="15856" xr:uid="{F4F7038D-B7C3-494B-A416-3F930F697D17}"/>
    <cellStyle name="AggOrange9 2 3 31 2" xfId="36264" xr:uid="{D626262A-58FA-4791-8498-9129428C60C8}"/>
    <cellStyle name="AggOrange9 2 3 32" xfId="15696" xr:uid="{92FFC03A-5574-4F3B-BE49-D7A7F7F80716}"/>
    <cellStyle name="AggOrange9 2 3 32 2" xfId="36159" xr:uid="{2073C5A4-A9A7-4DAA-A9CD-1B8F1B937446}"/>
    <cellStyle name="AggOrange9 2 3 33" xfId="16231" xr:uid="{B10233F4-5433-4B2C-8036-FCDCEC0CE4B3}"/>
    <cellStyle name="AggOrange9 2 3 33 2" xfId="36637" xr:uid="{E8EC1E3F-ACC7-451F-8165-C2B62AA8610C}"/>
    <cellStyle name="AggOrange9 2 3 34" xfId="16851" xr:uid="{2ACDD9A2-3476-4104-AB52-412B8325AC1E}"/>
    <cellStyle name="AggOrange9 2 3 34 2" xfId="37255" xr:uid="{2C5F23D4-FBAD-43EA-ADD6-5BBBF6961429}"/>
    <cellStyle name="AggOrange9 2 3 35" xfId="17626" xr:uid="{A6388BE5-41FE-4CF4-A5F3-A8951290267E}"/>
    <cellStyle name="AggOrange9 2 3 35 2" xfId="38030" xr:uid="{E12D0A0B-4DA5-4381-A2E7-5C3E712077A8}"/>
    <cellStyle name="AggOrange9 2 3 36" xfId="16988" xr:uid="{FDFC0958-14ED-48A7-96FD-35CD1386BF73}"/>
    <cellStyle name="AggOrange9 2 3 36 2" xfId="37392" xr:uid="{B6870DB6-8DA4-4948-811C-AD20F4D5D40D}"/>
    <cellStyle name="AggOrange9 2 3 37" xfId="17579" xr:uid="{40231729-2C81-45F0-9183-CD8B4BAE05BC}"/>
    <cellStyle name="AggOrange9 2 3 37 2" xfId="37983" xr:uid="{2AECC01B-9F5E-4E56-AF22-7107B72BD59C}"/>
    <cellStyle name="AggOrange9 2 3 38" xfId="18774" xr:uid="{8A480C02-00F2-4760-AFA7-DCEFCCBF7598}"/>
    <cellStyle name="AggOrange9 2 3 38 2" xfId="39176" xr:uid="{2ED6A755-5F81-4834-AA79-36558D2A8DEE}"/>
    <cellStyle name="AggOrange9 2 3 39" xfId="19534" xr:uid="{657E6522-D24E-47BC-AE30-FA000DAD39B4}"/>
    <cellStyle name="AggOrange9 2 3 39 2" xfId="39936" xr:uid="{EA2B103E-571D-4E29-8CBE-44CDD9639B79}"/>
    <cellStyle name="AggOrange9 2 3 4" xfId="698" xr:uid="{00000000-0005-0000-0000-0000EA070000}"/>
    <cellStyle name="AggOrange9 2 3 4 10" xfId="4637" xr:uid="{00000000-0005-0000-0000-0000EB070000}"/>
    <cellStyle name="AggOrange9 2 3 4 10 2" xfId="26990" xr:uid="{D3654166-1060-4634-8720-B78111B0A762}"/>
    <cellStyle name="AggOrange9 2 3 4 11" xfId="5149" xr:uid="{00000000-0005-0000-0000-0000EC070000}"/>
    <cellStyle name="AggOrange9 2 3 4 11 2" xfId="27502" xr:uid="{0EDC0000-E5CC-45BB-9299-A2E0BBADD6FB}"/>
    <cellStyle name="AggOrange9 2 3 4 12" xfId="4628" xr:uid="{00000000-0005-0000-0000-0000ED070000}"/>
    <cellStyle name="AggOrange9 2 3 4 12 2" xfId="26981" xr:uid="{4D2548BC-48D5-4BB7-92E0-056AB0433376}"/>
    <cellStyle name="AggOrange9 2 3 4 13" xfId="5761" xr:uid="{00000000-0005-0000-0000-0000EE070000}"/>
    <cellStyle name="AggOrange9 2 3 4 13 2" xfId="28079" xr:uid="{F202C15E-C40D-4D27-ACF8-E4E74E352824}"/>
    <cellStyle name="AggOrange9 2 3 4 14" xfId="6637" xr:uid="{00000000-0005-0000-0000-0000EF070000}"/>
    <cellStyle name="AggOrange9 2 3 4 14 2" xfId="28934" xr:uid="{12DBF904-E902-4085-AA0D-8975BB91DFB9}"/>
    <cellStyle name="AggOrange9 2 3 4 15" xfId="6641" xr:uid="{00000000-0005-0000-0000-0000F0070000}"/>
    <cellStyle name="AggOrange9 2 3 4 15 2" xfId="28938" xr:uid="{9B743DBE-FD05-4BEC-A162-511429A0A084}"/>
    <cellStyle name="AggOrange9 2 3 4 16" xfId="7427" xr:uid="{00000000-0005-0000-0000-0000F1070000}"/>
    <cellStyle name="AggOrange9 2 3 4 16 2" xfId="29722" xr:uid="{37CC2442-0DB4-4D91-99A1-32A86E423B51}"/>
    <cellStyle name="AggOrange9 2 3 4 17" xfId="7913" xr:uid="{FA450EB4-C57D-4199-A70B-14ED09FBACD5}"/>
    <cellStyle name="AggOrange9 2 3 4 17 2" xfId="30199" xr:uid="{D937AC71-EC52-45BA-A137-28D77EEA9C5F}"/>
    <cellStyle name="AggOrange9 2 3 4 18" xfId="8398" xr:uid="{6940884F-EFBA-4706-BEFE-8631206739FC}"/>
    <cellStyle name="AggOrange9 2 3 4 18 2" xfId="30667" xr:uid="{9F895B1F-361F-439A-A5D8-F95430766636}"/>
    <cellStyle name="AggOrange9 2 3 4 19" xfId="9283" xr:uid="{2C56DC88-5536-4EC6-BA59-8A76D0ADEC4D}"/>
    <cellStyle name="AggOrange9 2 3 4 19 2" xfId="31424" xr:uid="{C3FDE76A-EF5E-4D26-9148-7710DE689153}"/>
    <cellStyle name="AggOrange9 2 3 4 2" xfId="913" xr:uid="{00000000-0005-0000-0000-0000F2070000}"/>
    <cellStyle name="AggOrange9 2 3 4 2 10" xfId="5360" xr:uid="{00000000-0005-0000-0000-0000F3070000}"/>
    <cellStyle name="AggOrange9 2 3 4 2 10 2" xfId="27713" xr:uid="{ACFCA62E-594A-40C6-A238-5F4A64CFB715}"/>
    <cellStyle name="AggOrange9 2 3 4 2 11" xfId="5581" xr:uid="{00000000-0005-0000-0000-0000F4070000}"/>
    <cellStyle name="AggOrange9 2 3 4 2 11 2" xfId="27934" xr:uid="{6824715E-19E0-419D-8505-84FED8A5E0F9}"/>
    <cellStyle name="AggOrange9 2 3 4 2 12" xfId="6533" xr:uid="{00000000-0005-0000-0000-0000F5070000}"/>
    <cellStyle name="AggOrange9 2 3 4 2 12 2" xfId="28830" xr:uid="{9A948171-77B9-44B8-A963-AE0A956533EE}"/>
    <cellStyle name="AggOrange9 2 3 4 2 13" xfId="6923" xr:uid="{00000000-0005-0000-0000-0000F6070000}"/>
    <cellStyle name="AggOrange9 2 3 4 2 13 2" xfId="29220" xr:uid="{BC0CEDDC-2C49-4FA7-A19F-EB2D0400A2D7}"/>
    <cellStyle name="AggOrange9 2 3 4 2 14" xfId="7165" xr:uid="{00000000-0005-0000-0000-0000F7070000}"/>
    <cellStyle name="AggOrange9 2 3 4 2 14 2" xfId="29462" xr:uid="{254853C9-8AA1-4AFC-B2B2-C02E9E1199C4}"/>
    <cellStyle name="AggOrange9 2 3 4 2 15" xfId="7633" xr:uid="{00000000-0005-0000-0000-0000F8070000}"/>
    <cellStyle name="AggOrange9 2 3 4 2 15 2" xfId="29928" xr:uid="{17D9E458-A30F-474C-8F3A-EE206B19C127}"/>
    <cellStyle name="AggOrange9 2 3 4 2 16" xfId="8119" xr:uid="{90D7A21A-2135-4EF2-B616-5E7224F60E2A}"/>
    <cellStyle name="AggOrange9 2 3 4 2 16 2" xfId="30405" xr:uid="{7493C936-8D05-43D4-8594-5D52DBE9F7B5}"/>
    <cellStyle name="AggOrange9 2 3 4 2 17" xfId="8608" xr:uid="{71F13D6C-79DE-43AF-8A7B-E88BDD7557CD}"/>
    <cellStyle name="AggOrange9 2 3 4 2 17 2" xfId="30877" xr:uid="{7ED5B044-7F56-41BB-8316-669473D172CD}"/>
    <cellStyle name="AggOrange9 2 3 4 2 18" xfId="9498" xr:uid="{24BA8BA3-56D6-492A-9E99-88AF82E428E7}"/>
    <cellStyle name="AggOrange9 2 3 4 2 18 2" xfId="31637" xr:uid="{85745DD7-0076-4E8C-8A2F-EB672956CEA2}"/>
    <cellStyle name="AggOrange9 2 3 4 2 19" xfId="10018" xr:uid="{0A42EAAA-4EA5-43F3-BBBE-851E60F469D5}"/>
    <cellStyle name="AggOrange9 2 3 4 2 19 2" xfId="32027" xr:uid="{246CCD4D-94FD-4BF7-AEEB-2954603EB09D}"/>
    <cellStyle name="AggOrange9 2 3 4 2 2" xfId="1371" xr:uid="{00000000-0005-0000-0000-0000F9070000}"/>
    <cellStyle name="AggOrange9 2 3 4 2 2 2" xfId="23808" xr:uid="{9946B504-7ABB-4780-8B99-D8AA16891F8E}"/>
    <cellStyle name="AggOrange9 2 3 4 2 20" xfId="10469" xr:uid="{2955FF5E-2290-487E-980F-267CBF146BAA}"/>
    <cellStyle name="AggOrange9 2 3 4 2 20 2" xfId="32228" xr:uid="{0140A0B6-D7EF-458B-B0CB-89FBF7FAB691}"/>
    <cellStyle name="AggOrange9 2 3 4 2 21" xfId="12666" xr:uid="{A92B58E6-29FF-417B-8722-7ED84E4924E7}"/>
    <cellStyle name="AggOrange9 2 3 4 2 21 2" xfId="33231" xr:uid="{91499A5E-E810-4E7F-ACD7-6D6D45B41C9E}"/>
    <cellStyle name="AggOrange9 2 3 4 2 22" xfId="13185" xr:uid="{C3263F9C-A039-4C1C-9F01-EDAF32F081F6}"/>
    <cellStyle name="AggOrange9 2 3 4 2 22 2" xfId="33749" xr:uid="{7486534E-9208-4ACA-AC62-934D30FBA7EA}"/>
    <cellStyle name="AggOrange9 2 3 4 2 23" xfId="13646" xr:uid="{04F9CF01-D743-48CB-957F-C69A0789B70C}"/>
    <cellStyle name="AggOrange9 2 3 4 2 23 2" xfId="34210" xr:uid="{D2BC4D2A-A8A7-4FF8-8FB8-1148622D4625}"/>
    <cellStyle name="AggOrange9 2 3 4 2 24" xfId="14184" xr:uid="{8226489D-F5BE-4510-B13D-73D30AE1A003}"/>
    <cellStyle name="AggOrange9 2 3 4 2 24 2" xfId="34748" xr:uid="{F9920C2E-9C8E-414E-915C-850161009343}"/>
    <cellStyle name="AggOrange9 2 3 4 2 25" xfId="14606" xr:uid="{ED5025CC-FBE3-445E-B1AA-F2A27E985550}"/>
    <cellStyle name="AggOrange9 2 3 4 2 25 2" xfId="35166" xr:uid="{5630497A-DE7D-4767-A17A-36E2A7B2E599}"/>
    <cellStyle name="AggOrange9 2 3 4 2 26" xfId="14985" xr:uid="{FBEB3495-3C91-438A-8324-A72FCF2BFBC8}"/>
    <cellStyle name="AggOrange9 2 3 4 2 26 2" xfId="35537" xr:uid="{7CFFA0DB-1E64-45C4-A548-2C2F9986B051}"/>
    <cellStyle name="AggOrange9 2 3 4 2 27" xfId="15304" xr:uid="{24E3BAD4-0C0D-4407-A53D-1B3182F5281F}"/>
    <cellStyle name="AggOrange9 2 3 4 2 27 2" xfId="35841" xr:uid="{D5F1FFEB-9CBE-414C-B132-8205EB1BD4C3}"/>
    <cellStyle name="AggOrange9 2 3 4 2 28" xfId="14626" xr:uid="{1287B9AC-F80D-4D4A-BCFD-3F6E00DF57B5}"/>
    <cellStyle name="AggOrange9 2 3 4 2 28 2" xfId="35186" xr:uid="{B031D4AE-66ED-4A1A-80ED-8880569B209F}"/>
    <cellStyle name="AggOrange9 2 3 4 2 29" xfId="16170" xr:uid="{35F555FB-4DA9-4B9A-BF50-F9E52E2304BA}"/>
    <cellStyle name="AggOrange9 2 3 4 2 29 2" xfId="36578" xr:uid="{E7B38A1B-6962-44E2-95E0-79DD4092B83A}"/>
    <cellStyle name="AggOrange9 2 3 4 2 3" xfId="2104" xr:uid="{00000000-0005-0000-0000-0000FA070000}"/>
    <cellStyle name="AggOrange9 2 3 4 2 3 2" xfId="24486" xr:uid="{17111F14-4161-413B-ABAB-C614E0D74D9B}"/>
    <cellStyle name="AggOrange9 2 3 4 2 30" xfId="16643" xr:uid="{8840C97E-8B04-411F-9079-239124716681}"/>
    <cellStyle name="AggOrange9 2 3 4 2 30 2" xfId="37049" xr:uid="{54D23ECE-49CD-4DFA-9F7A-86A732843FDE}"/>
    <cellStyle name="AggOrange9 2 3 4 2 31" xfId="17387" xr:uid="{C5112E98-7EE7-4A9A-B4E9-DB392D3F4879}"/>
    <cellStyle name="AggOrange9 2 3 4 2 31 2" xfId="37791" xr:uid="{90EC2A85-A57B-4CD1-A131-9DF8F0080400}"/>
    <cellStyle name="AggOrange9 2 3 4 2 32" xfId="17743" xr:uid="{23EDE354-6D26-4704-A636-5E9AAD1B23B6}"/>
    <cellStyle name="AggOrange9 2 3 4 2 32 2" xfId="38147" xr:uid="{103DD310-A7C8-47EC-B21F-6B8F460699D8}"/>
    <cellStyle name="AggOrange9 2 3 4 2 33" xfId="18136" xr:uid="{87D676A6-9D8A-4D93-895D-C2E033985EBC}"/>
    <cellStyle name="AggOrange9 2 3 4 2 33 2" xfId="38540" xr:uid="{4651D3F6-E1C1-4A2C-8724-0C36C0645451}"/>
    <cellStyle name="AggOrange9 2 3 4 2 34" xfId="18515" xr:uid="{1773FFAA-AEFD-4EF9-88BF-6975E0EB1DFD}"/>
    <cellStyle name="AggOrange9 2 3 4 2 34 2" xfId="38919" xr:uid="{67ED66BF-60F4-4ED0-A388-12F4A743EB14}"/>
    <cellStyle name="AggOrange9 2 3 4 2 35" xfId="19359" xr:uid="{0B450610-2A88-4456-B524-0594EC1C7B45}"/>
    <cellStyle name="AggOrange9 2 3 4 2 35 2" xfId="39761" xr:uid="{F2099FAF-D2C4-441D-9275-23C9D30ED9E5}"/>
    <cellStyle name="AggOrange9 2 3 4 2 36" xfId="19779" xr:uid="{F5238CDC-FA89-4D46-9FEC-EA0824BAF56A}"/>
    <cellStyle name="AggOrange9 2 3 4 2 36 2" xfId="40181" xr:uid="{BBF11086-75E7-4994-B2E2-8FB87DD55524}"/>
    <cellStyle name="AggOrange9 2 3 4 2 37" xfId="20197" xr:uid="{F6B4FE21-9AA3-4591-92C4-2ED6FA975D48}"/>
    <cellStyle name="AggOrange9 2 3 4 2 37 2" xfId="40599" xr:uid="{4D128C00-D5E9-4EAC-8E92-F3BDFE70118C}"/>
    <cellStyle name="AggOrange9 2 3 4 2 38" xfId="20619" xr:uid="{75F0C52D-3152-4F76-BCC6-44A58C309A63}"/>
    <cellStyle name="AggOrange9 2 3 4 2 38 2" xfId="41021" xr:uid="{DA2B8C10-FC38-4C6E-A446-E447509F4FC4}"/>
    <cellStyle name="AggOrange9 2 3 4 2 39" xfId="20942" xr:uid="{691B5912-3089-4137-B485-7199A6D433E3}"/>
    <cellStyle name="AggOrange9 2 3 4 2 39 2" xfId="41344" xr:uid="{C9C786A2-202B-42C9-9EF9-CA08ECDA3485}"/>
    <cellStyle name="AggOrange9 2 3 4 2 4" xfId="2350" xr:uid="{00000000-0005-0000-0000-0000FB070000}"/>
    <cellStyle name="AggOrange9 2 3 4 2 4 2" xfId="24725" xr:uid="{F4F1177A-88E8-46B1-A36C-964D234A33AB}"/>
    <cellStyle name="AggOrange9 2 3 4 2 40" xfId="21813" xr:uid="{4D2C6413-A84E-4B7C-96AE-EBFC7C11DC81}"/>
    <cellStyle name="AggOrange9 2 3 4 2 40 2" xfId="42213" xr:uid="{F29B3374-FDF4-41F4-9160-4D5E54204939}"/>
    <cellStyle name="AggOrange9 2 3 4 2 41" xfId="22324" xr:uid="{E69E0207-043C-403B-B77C-A9B1E6AB90D9}"/>
    <cellStyle name="AggOrange9 2 3 4 2 41 2" xfId="42724" xr:uid="{658BFC2A-FDF5-4B9A-A92E-39EBE39B703A}"/>
    <cellStyle name="AggOrange9 2 3 4 2 42" xfId="22746" xr:uid="{22FF2BD1-97AA-4EE3-BF63-1FE7F10D23F9}"/>
    <cellStyle name="AggOrange9 2 3 4 2 42 2" xfId="43146" xr:uid="{1E89F5B2-A735-4D87-8C46-F0DEAFDE7F0F}"/>
    <cellStyle name="AggOrange9 2 3 4 2 43" xfId="23093" xr:uid="{2D084254-B59B-470C-9356-B374F1106035}"/>
    <cellStyle name="AggOrange9 2 3 4 2 43 2" xfId="43493" xr:uid="{192FFE6E-2105-49B9-A355-89B781D1D3AC}"/>
    <cellStyle name="AggOrange9 2 3 4 2 44" xfId="23312" xr:uid="{A95A19B8-7B32-42A0-90F2-209B0748C2F8}"/>
    <cellStyle name="AggOrange9 2 3 4 2 44 2" xfId="43712" xr:uid="{ADFFBD72-5428-4760-A764-5BF4A30BCEFD}"/>
    <cellStyle name="AggOrange9 2 3 4 2 5" xfId="3227" xr:uid="{00000000-0005-0000-0000-0000FC070000}"/>
    <cellStyle name="AggOrange9 2 3 4 2 5 2" xfId="25593" xr:uid="{460A0E1D-BB53-4550-B852-253FCCBDA6E5}"/>
    <cellStyle name="AggOrange9 2 3 4 2 6" xfId="3694" xr:uid="{00000000-0005-0000-0000-0000FD070000}"/>
    <cellStyle name="AggOrange9 2 3 4 2 6 2" xfId="26057" xr:uid="{1AAC4FDF-96D8-4992-BF6D-CDD8857DFC2B}"/>
    <cellStyle name="AggOrange9 2 3 4 2 7" xfId="4121" xr:uid="{00000000-0005-0000-0000-0000FE070000}"/>
    <cellStyle name="AggOrange9 2 3 4 2 7 2" xfId="26484" xr:uid="{AB475246-A746-4F71-A61A-22B2D08E4481}"/>
    <cellStyle name="AggOrange9 2 3 4 2 8" xfId="4492" xr:uid="{00000000-0005-0000-0000-0000FF070000}"/>
    <cellStyle name="AggOrange9 2 3 4 2 8 2" xfId="26845" xr:uid="{6706BFF3-34AB-4571-AAE6-A96816BE645E}"/>
    <cellStyle name="AggOrange9 2 3 4 2 9" xfId="4941" xr:uid="{00000000-0005-0000-0000-000000080000}"/>
    <cellStyle name="AggOrange9 2 3 4 2 9 2" xfId="27294" xr:uid="{E4EE5FCE-673F-4789-B3D3-72951B096130}"/>
    <cellStyle name="AggOrange9 2 3 4 20" xfId="9854" xr:uid="{C69CAD14-881E-4157-BFFC-FB55EE426243}"/>
    <cellStyle name="AggOrange9 2 3 4 20 2" xfId="31894" xr:uid="{B3DF967B-2500-44B6-B3F4-8400059AA58D}"/>
    <cellStyle name="AggOrange9 2 3 4 21" xfId="10279" xr:uid="{6BE4EA73-5E11-43A9-B616-7CA1B195E14F}"/>
    <cellStyle name="AggOrange9 2 3 4 21 2" xfId="32131" xr:uid="{30F9A7FD-0879-420F-BBC6-E979A3FC2F11}"/>
    <cellStyle name="AggOrange9 2 3 4 22" xfId="12451" xr:uid="{1C6F026C-6898-41E7-A705-3F441B57743F}"/>
    <cellStyle name="AggOrange9 2 3 4 22 2" xfId="33016" xr:uid="{3986257A-A056-4E5B-A287-209AFB83E305}"/>
    <cellStyle name="AggOrange9 2 3 4 23" xfId="13012" xr:uid="{7AF26BB2-B8A1-4B6C-A6CF-8B4C7975FB1F}"/>
    <cellStyle name="AggOrange9 2 3 4 23 2" xfId="33577" xr:uid="{562C7454-35F3-48BF-96B3-6C426502B7B2}"/>
    <cellStyle name="AggOrange9 2 3 4 24" xfId="13351" xr:uid="{698AD819-A9F3-4E21-98BB-EB9A051D97E9}"/>
    <cellStyle name="AggOrange9 2 3 4 24 2" xfId="33915" xr:uid="{99C42896-0CFD-44FC-BA78-0EC948DEC109}"/>
    <cellStyle name="AggOrange9 2 3 4 25" xfId="13456" xr:uid="{DE67349B-DC87-4707-A05B-7F1C7753D268}"/>
    <cellStyle name="AggOrange9 2 3 4 25 2" xfId="34020" xr:uid="{5FA0B3FB-A468-4638-9809-93C93F892DA4}"/>
    <cellStyle name="AggOrange9 2 3 4 26" xfId="14092" xr:uid="{5B25B5C3-D804-4FD7-942C-83720F27A9A9}"/>
    <cellStyle name="AggOrange9 2 3 4 26 2" xfId="34656" xr:uid="{22FA1ACD-20FC-4889-82C5-4AC50524543B}"/>
    <cellStyle name="AggOrange9 2 3 4 27" xfId="14666" xr:uid="{4EBF779B-44E7-4EF3-A963-57FB2933D4F4}"/>
    <cellStyle name="AggOrange9 2 3 4 27 2" xfId="35224" xr:uid="{F0EBCE4D-F54F-4B01-AAB4-2597906725BD}"/>
    <cellStyle name="AggOrange9 2 3 4 28" xfId="14040" xr:uid="{12FFFABE-91BA-40D8-A7B8-F205906A1736}"/>
    <cellStyle name="AggOrange9 2 3 4 28 2" xfId="34604" xr:uid="{F56522E3-021B-4234-9A4B-92E3CAE59C76}"/>
    <cellStyle name="AggOrange9 2 3 4 29" xfId="15457" xr:uid="{FE93D043-A2B5-4E03-8838-259399D894FF}"/>
    <cellStyle name="AggOrange9 2 3 4 29 2" xfId="35987" xr:uid="{D62A460E-8E1C-4B05-9D54-88F97AAA0EF0}"/>
    <cellStyle name="AggOrange9 2 3 4 3" xfId="1146" xr:uid="{00000000-0005-0000-0000-000001080000}"/>
    <cellStyle name="AggOrange9 2 3 4 3 2" xfId="23583" xr:uid="{80D821F0-A7DF-4F10-89E5-CC7D3598265D}"/>
    <cellStyle name="AggOrange9 2 3 4 30" xfId="15962" xr:uid="{E41FE956-F86B-4403-8353-864C0997CEE3}"/>
    <cellStyle name="AggOrange9 2 3 4 30 2" xfId="36370" xr:uid="{EED8AB78-8CB0-4954-BDEC-4C7471B953BC}"/>
    <cellStyle name="AggOrange9 2 3 4 31" xfId="16437" xr:uid="{D79755D2-154C-4FB1-9AD5-8D900897426A}"/>
    <cellStyle name="AggOrange9 2 3 4 31 2" xfId="36843" xr:uid="{6E50E7DB-2352-4A55-8CC0-2233A18FB778}"/>
    <cellStyle name="AggOrange9 2 3 4 32" xfId="17178" xr:uid="{FAFC2F62-A8B5-4BCB-9D8A-3B43E94ED8B5}"/>
    <cellStyle name="AggOrange9 2 3 4 32 2" xfId="37582" xr:uid="{DAF90563-E860-4353-AC2E-C3195BA38E11}"/>
    <cellStyle name="AggOrange9 2 3 4 33" xfId="16761" xr:uid="{9D4321F9-7981-4EA1-AD7F-1D502583B034}"/>
    <cellStyle name="AggOrange9 2 3 4 33 2" xfId="37165" xr:uid="{629F1C7B-442B-439A-A3D4-FD1C18D6A5F7}"/>
    <cellStyle name="AggOrange9 2 3 4 34" xfId="17929" xr:uid="{E53C3CBE-E2ED-41C3-B653-F32B69CD11BA}"/>
    <cellStyle name="AggOrange9 2 3 4 34 2" xfId="38333" xr:uid="{A9D70767-0C06-400D-A137-AADDA3DEE9BC}"/>
    <cellStyle name="AggOrange9 2 3 4 35" xfId="18301" xr:uid="{732D6A53-5D53-4E50-9C6F-06113CA04831}"/>
    <cellStyle name="AggOrange9 2 3 4 35 2" xfId="38705" xr:uid="{FBC1E661-6138-4DDA-8067-2D120998E20D}"/>
    <cellStyle name="AggOrange9 2 3 4 36" xfId="19144" xr:uid="{F9166E7C-6E78-4734-A385-2F6641145804}"/>
    <cellStyle name="AggOrange9 2 3 4 36 2" xfId="39546" xr:uid="{FBA926D9-4B19-4CD2-85B5-7977A3038A5C}"/>
    <cellStyle name="AggOrange9 2 3 4 37" xfId="19640" xr:uid="{B9A0FFF1-09D2-4944-99E3-453A2BE7938C}"/>
    <cellStyle name="AggOrange9 2 3 4 37 2" xfId="40042" xr:uid="{101B08EB-A8F5-4C34-8199-7FEDEA16325F}"/>
    <cellStyle name="AggOrange9 2 3 4 38" xfId="19982" xr:uid="{F46E5416-73DE-4D85-900B-262D1879050A}"/>
    <cellStyle name="AggOrange9 2 3 4 38 2" xfId="40384" xr:uid="{717F5EFF-9885-4365-8CBE-E19329140D24}"/>
    <cellStyle name="AggOrange9 2 3 4 39" xfId="20406" xr:uid="{8D24D952-BB0C-4A8B-BB76-E1A020ED4C34}"/>
    <cellStyle name="AggOrange9 2 3 4 39 2" xfId="40808" xr:uid="{F2B90D17-1A95-4B69-98D9-0E220A247C85}"/>
    <cellStyle name="AggOrange9 2 3 4 4" xfId="1891" xr:uid="{00000000-0005-0000-0000-000002080000}"/>
    <cellStyle name="AggOrange9 2 3 4 4 2" xfId="24274" xr:uid="{3CC6D33E-9E2F-48D4-BA39-FAC34D0A4576}"/>
    <cellStyle name="AggOrange9 2 3 4 40" xfId="20864" xr:uid="{DA3BA727-B6AB-4A0E-937E-4D94AFAD1234}"/>
    <cellStyle name="AggOrange9 2 3 4 40 2" xfId="41266" xr:uid="{91FD5DE3-FEE6-4761-B8B3-70F4A0B563FE}"/>
    <cellStyle name="AggOrange9 2 3 4 41" xfId="21601" xr:uid="{E4696426-F638-4765-8699-699D6C4A595B}"/>
    <cellStyle name="AggOrange9 2 3 4 41 2" xfId="42001" xr:uid="{A26CB3D1-F242-44DB-9FB5-26148CA6F51D}"/>
    <cellStyle name="AggOrange9 2 3 4 42" xfId="21095" xr:uid="{CEBC96D1-1428-4FEF-896D-4842E9CA1E9F}"/>
    <cellStyle name="AggOrange9 2 3 4 42 2" xfId="41495" xr:uid="{F4405F8A-8FC5-4341-9632-EFB2C054E5F8}"/>
    <cellStyle name="AggOrange9 2 3 4 43" xfId="22283" xr:uid="{F2D45753-F9AF-4DA3-BD77-8C39A9456156}"/>
    <cellStyle name="AggOrange9 2 3 4 43 2" xfId="42683" xr:uid="{A96FCE86-A52D-4100-A8E6-3C69486F6A17}"/>
    <cellStyle name="AggOrange9 2 3 4 44" xfId="22493" xr:uid="{20357DEE-3D1A-4ABD-9406-B882F9E6D982}"/>
    <cellStyle name="AggOrange9 2 3 4 44 2" xfId="42893" xr:uid="{F46287E6-5FA0-47A6-8862-0EAA4BCA097D}"/>
    <cellStyle name="AggOrange9 2 3 4 45" xfId="22618" xr:uid="{88FCFA8D-D49B-4E69-BF87-3AFC49A42881}"/>
    <cellStyle name="AggOrange9 2 3 4 45 2" xfId="43018" xr:uid="{46307FC2-E9E3-4CF6-9839-C89F5C0B4D6A}"/>
    <cellStyle name="AggOrange9 2 3 4 5" xfId="2118" xr:uid="{00000000-0005-0000-0000-000003080000}"/>
    <cellStyle name="AggOrange9 2 3 4 5 2" xfId="24500" xr:uid="{27DFD4F4-F7A9-4815-A469-10576CEDA14A}"/>
    <cellStyle name="AggOrange9 2 3 4 6" xfId="3012" xr:uid="{00000000-0005-0000-0000-000004080000}"/>
    <cellStyle name="AggOrange9 2 3 4 6 2" xfId="25378" xr:uid="{E46F7438-7F3D-45AC-BA4F-AA720366D7BF}"/>
    <cellStyle name="AggOrange9 2 3 4 7" xfId="3240" xr:uid="{00000000-0005-0000-0000-000005080000}"/>
    <cellStyle name="AggOrange9 2 3 4 7 2" xfId="25606" xr:uid="{A7A4AA27-2545-4D3A-BC85-3BF564CF3A25}"/>
    <cellStyle name="AggOrange9 2 3 4 8" xfId="3910" xr:uid="{00000000-0005-0000-0000-000006080000}"/>
    <cellStyle name="AggOrange9 2 3 4 8 2" xfId="26273" xr:uid="{A0F2DC9B-73CF-4A75-9D51-81F348BA1219}"/>
    <cellStyle name="AggOrange9 2 3 4 9" xfId="3550" xr:uid="{00000000-0005-0000-0000-000007080000}"/>
    <cellStyle name="AggOrange9 2 3 4 9 2" xfId="25915" xr:uid="{C52C17EC-804F-4397-9DE7-8E357F6648F1}"/>
    <cellStyle name="AggOrange9 2 3 40" xfId="19692" xr:uid="{8704E7F4-DB8B-4E2F-A3BA-B53E9FE05295}"/>
    <cellStyle name="AggOrange9 2 3 40 2" xfId="40094" xr:uid="{815ED3C5-0366-4D45-9E1A-28CBCCBDD48B}"/>
    <cellStyle name="AggOrange9 2 3 41" xfId="19402" xr:uid="{CF9CA688-24BA-442B-9410-C88BDADE14B0}"/>
    <cellStyle name="AggOrange9 2 3 41 2" xfId="39804" xr:uid="{5082F77E-2E9D-4656-9818-63FB45D908B2}"/>
    <cellStyle name="AggOrange9 2 3 42" xfId="19800" xr:uid="{E857BDCA-E533-4FFD-A86A-F8C95E6B2CE2}"/>
    <cellStyle name="AggOrange9 2 3 42 2" xfId="40202" xr:uid="{F9D1A647-7A6B-454F-8486-CCE04DD970DC}"/>
    <cellStyle name="AggOrange9 2 3 43" xfId="21217" xr:uid="{01044E3D-AD25-4D1B-8F86-889CA093BC5C}"/>
    <cellStyle name="AggOrange9 2 3 43 2" xfId="41617" xr:uid="{43AFA95F-4D0C-4A73-AF22-C3FBC2FBBCCD}"/>
    <cellStyle name="AggOrange9 2 3 44" xfId="22151" xr:uid="{6AD3F0BB-607F-4782-9EE3-1A10151A9DCE}"/>
    <cellStyle name="AggOrange9 2 3 44 2" xfId="42551" xr:uid="{6B94CC04-E730-4525-9C1D-5C1C55E830DA}"/>
    <cellStyle name="AggOrange9 2 3 45" xfId="21835" xr:uid="{F6BED11B-2D21-4A76-B836-DDA66F614FCA}"/>
    <cellStyle name="AggOrange9 2 3 45 2" xfId="42235" xr:uid="{B0A62498-28A2-4F76-A741-1065CE26BF88}"/>
    <cellStyle name="AggOrange9 2 3 46" xfId="22771" xr:uid="{CFA277D7-C25D-4273-B524-83D7B8D19FE8}"/>
    <cellStyle name="AggOrange9 2 3 46 2" xfId="43171" xr:uid="{0B2ADE33-4A68-4F66-B6C9-59D5FDB89E1F}"/>
    <cellStyle name="AggOrange9 2 3 47" xfId="22799" xr:uid="{E53FA2E4-7EE9-492F-846E-56A61A884DEC}"/>
    <cellStyle name="AggOrange9 2 3 47 2" xfId="43199" xr:uid="{4249AB8D-0D45-474B-8B25-8BA926E2C0C3}"/>
    <cellStyle name="AggOrange9 2 3 5" xfId="1166" xr:uid="{00000000-0005-0000-0000-000008080000}"/>
    <cellStyle name="AggOrange9 2 3 5 2" xfId="23603" xr:uid="{EE9E0BB1-34B4-43DE-805F-92D9BFA57A15}"/>
    <cellStyle name="AggOrange9 2 3 6" xfId="1594" xr:uid="{00000000-0005-0000-0000-000009080000}"/>
    <cellStyle name="AggOrange9 2 3 6 2" xfId="23979" xr:uid="{BEE0FD82-BEF3-46F9-AB81-5CCB06DC8651}"/>
    <cellStyle name="AggOrange9 2 3 7" xfId="2139" xr:uid="{00000000-0005-0000-0000-00000A080000}"/>
    <cellStyle name="AggOrange9 2 3 7 2" xfId="24520" xr:uid="{4159D356-15D4-4100-B58A-A119CD1359CC}"/>
    <cellStyle name="AggOrange9 2 3 8" xfId="2627" xr:uid="{00000000-0005-0000-0000-00000B080000}"/>
    <cellStyle name="AggOrange9 2 3 8 2" xfId="24994" xr:uid="{D17CDE33-7E8C-4487-8FA4-35EE86A58240}"/>
    <cellStyle name="AggOrange9 2 3 9" xfId="3282" xr:uid="{00000000-0005-0000-0000-00000C080000}"/>
    <cellStyle name="AggOrange9 2 3 9 2" xfId="25648" xr:uid="{E05F7377-E940-4B23-8F28-7EC1C479D166}"/>
    <cellStyle name="AggOrange9 2 4" xfId="5725" xr:uid="{00000000-0005-0000-0000-00000D080000}"/>
    <cellStyle name="AggOrange9 3" xfId="440" xr:uid="{00000000-0005-0000-0000-00000E080000}"/>
    <cellStyle name="AggOrange9 3 2" xfId="629" xr:uid="{00000000-0005-0000-0000-00000F080000}"/>
    <cellStyle name="AggOrange9 3 2 10" xfId="4665" xr:uid="{00000000-0005-0000-0000-000010080000}"/>
    <cellStyle name="AggOrange9 3 2 10 2" xfId="27018" xr:uid="{8B3D297A-BA1B-4B1C-B9B4-13F4F861FFAD}"/>
    <cellStyle name="AggOrange9 3 2 11" xfId="5080" xr:uid="{00000000-0005-0000-0000-000011080000}"/>
    <cellStyle name="AggOrange9 3 2 11 2" xfId="27433" xr:uid="{E2F32725-AB21-49C6-B43A-E08BAE1BEE6C}"/>
    <cellStyle name="AggOrange9 3 2 12" xfId="5382" xr:uid="{00000000-0005-0000-0000-000012080000}"/>
    <cellStyle name="AggOrange9 3 2 12 2" xfId="27735" xr:uid="{B07F432E-8BF7-4059-BCD2-5823D1B4A45F}"/>
    <cellStyle name="AggOrange9 3 2 13" xfId="5795" xr:uid="{00000000-0005-0000-0000-000013080000}"/>
    <cellStyle name="AggOrange9 3 2 13 2" xfId="28109" xr:uid="{CB9EED36-9A87-4352-9035-5CDEAD8A112C}"/>
    <cellStyle name="AggOrange9 3 2 14" xfId="6736" xr:uid="{00000000-0005-0000-0000-000014080000}"/>
    <cellStyle name="AggOrange9 3 2 14 2" xfId="29033" xr:uid="{FDCC32BC-E888-4C4D-980E-56814EFA558D}"/>
    <cellStyle name="AggOrange9 3 2 15" xfId="6944" xr:uid="{00000000-0005-0000-0000-000015080000}"/>
    <cellStyle name="AggOrange9 3 2 15 2" xfId="29241" xr:uid="{EB4F78EE-7F2D-4065-9994-0423D44369F0}"/>
    <cellStyle name="AggOrange9 3 2 16" xfId="7358" xr:uid="{00000000-0005-0000-0000-000016080000}"/>
    <cellStyle name="AggOrange9 3 2 16 2" xfId="29653" xr:uid="{8A0B7C8D-3A0F-485D-B415-68BDEAC83981}"/>
    <cellStyle name="AggOrange9 3 2 17" xfId="7844" xr:uid="{E3ADEC30-03D5-458D-B780-78064180B5BF}"/>
    <cellStyle name="AggOrange9 3 2 17 2" xfId="30130" xr:uid="{33065D1D-FEF4-4680-83A3-75F3AA45CA5B}"/>
    <cellStyle name="AggOrange9 3 2 18" xfId="8329" xr:uid="{A8E69117-18F2-41F2-BCE0-64C33648EEB5}"/>
    <cellStyle name="AggOrange9 3 2 18 2" xfId="30598" xr:uid="{56237F3D-E0ED-409A-A235-7F23933A0413}"/>
    <cellStyle name="AggOrange9 3 2 19" xfId="9214" xr:uid="{C5240B06-6637-41C5-9110-06B9A85249AE}"/>
    <cellStyle name="AggOrange9 3 2 19 2" xfId="31355" xr:uid="{D4425BEB-C4D5-4426-B187-8D59738DA915}"/>
    <cellStyle name="AggOrange9 3 2 2" xfId="844" xr:uid="{00000000-0005-0000-0000-000017080000}"/>
    <cellStyle name="AggOrange9 3 2 2 10" xfId="5291" xr:uid="{00000000-0005-0000-0000-000018080000}"/>
    <cellStyle name="AggOrange9 3 2 2 10 2" xfId="27644" xr:uid="{24A90D66-54C5-4EE3-ABFA-A41D76CDBB60}"/>
    <cellStyle name="AggOrange9 3 2 2 11" xfId="4657" xr:uid="{00000000-0005-0000-0000-000019080000}"/>
    <cellStyle name="AggOrange9 3 2 2 11 2" xfId="27010" xr:uid="{2FEBF00A-85F0-41A5-9567-0FE654CC525B}"/>
    <cellStyle name="AggOrange9 3 2 2 12" xfId="6267" xr:uid="{00000000-0005-0000-0000-00001A080000}"/>
    <cellStyle name="AggOrange9 3 2 2 12 2" xfId="28564" xr:uid="{CFD03B62-58A9-4EF5-AA90-DC5264E4033C}"/>
    <cellStyle name="AggOrange9 3 2 2 13" xfId="6136" xr:uid="{00000000-0005-0000-0000-00001B080000}"/>
    <cellStyle name="AggOrange9 3 2 2 13 2" xfId="28433" xr:uid="{8F4AA0B4-6AFE-4B6C-BB89-32F9FA28C7BF}"/>
    <cellStyle name="AggOrange9 3 2 2 14" xfId="6616" xr:uid="{00000000-0005-0000-0000-00001C080000}"/>
    <cellStyle name="AggOrange9 3 2 2 14 2" xfId="28913" xr:uid="{F95829CD-0354-4D2B-B489-8681DAD0A7CC}"/>
    <cellStyle name="AggOrange9 3 2 2 15" xfId="7564" xr:uid="{00000000-0005-0000-0000-00001D080000}"/>
    <cellStyle name="AggOrange9 3 2 2 15 2" xfId="29859" xr:uid="{4FD65E40-4F0C-4615-8E72-01B4012B67AC}"/>
    <cellStyle name="AggOrange9 3 2 2 16" xfId="8050" xr:uid="{412974DA-7E8A-4395-A556-8220BEA8B226}"/>
    <cellStyle name="AggOrange9 3 2 2 16 2" xfId="30336" xr:uid="{0288094D-63D3-4592-AE49-8BB1E23F2DB5}"/>
    <cellStyle name="AggOrange9 3 2 2 17" xfId="8539" xr:uid="{DA43900F-C545-41CE-AFB7-558139B418BF}"/>
    <cellStyle name="AggOrange9 3 2 2 17 2" xfId="30808" xr:uid="{22B7328C-307E-4D35-BA33-6AB9B461B665}"/>
    <cellStyle name="AggOrange9 3 2 2 18" xfId="9429" xr:uid="{6E692C10-5F73-419C-8348-71CBB892355C}"/>
    <cellStyle name="AggOrange9 3 2 2 18 2" xfId="31568" xr:uid="{F2B00B2D-26AE-4019-9FDA-9C5C5BFE03BE}"/>
    <cellStyle name="AggOrange9 3 2 2 19" xfId="9003" xr:uid="{8B7B2B80-D70B-4D51-8284-B9229366C902}"/>
    <cellStyle name="AggOrange9 3 2 2 19 2" xfId="31168" xr:uid="{4C5455AA-3C46-4DE5-97CD-33B4F79A22DD}"/>
    <cellStyle name="AggOrange9 3 2 2 2" xfId="1041" xr:uid="{00000000-0005-0000-0000-00001E080000}"/>
    <cellStyle name="AggOrange9 3 2 2 2 2" xfId="23478" xr:uid="{AD6BFCE5-1A79-497F-905A-4609F00EE643}"/>
    <cellStyle name="AggOrange9 3 2 2 20" xfId="9073" xr:uid="{F2A079B7-6A02-4940-A4C7-D76DFAB7C8D8}"/>
    <cellStyle name="AggOrange9 3 2 2 20 2" xfId="31222" xr:uid="{A9353FC7-3A43-4825-A7D1-6AA790EB17B9}"/>
    <cellStyle name="AggOrange9 3 2 2 21" xfId="12597" xr:uid="{5D6D643F-94F3-4022-A6EB-9F4BB2D29143}"/>
    <cellStyle name="AggOrange9 3 2 2 21 2" xfId="33162" xr:uid="{6B43BAF6-2B24-4559-AF10-77C1EC16697D}"/>
    <cellStyle name="AggOrange9 3 2 2 22" xfId="12749" xr:uid="{BB7A4C17-6B81-40F8-B23F-A2A22174856F}"/>
    <cellStyle name="AggOrange9 3 2 2 22 2" xfId="33314" xr:uid="{E477C84A-A468-4D73-AC4A-54A9C02504B0}"/>
    <cellStyle name="AggOrange9 3 2 2 23" xfId="12928" xr:uid="{B7473D08-9C59-4306-A44F-C7F1F17D92E1}"/>
    <cellStyle name="AggOrange9 3 2 2 23 2" xfId="33493" xr:uid="{4E8D9E1A-AF17-4914-A67A-AC520CDE4627}"/>
    <cellStyle name="AggOrange9 3 2 2 24" xfId="12771" xr:uid="{6E0D9034-21C7-4FB8-B05D-8C249166FA4E}"/>
    <cellStyle name="AggOrange9 3 2 2 24 2" xfId="33336" xr:uid="{3311C35F-AA70-4E46-B943-AAE37DBCBD9F}"/>
    <cellStyle name="AggOrange9 3 2 2 25" xfId="13535" xr:uid="{1F58421F-2D8C-4530-84CB-D490B358CC8E}"/>
    <cellStyle name="AggOrange9 3 2 2 25 2" xfId="34099" xr:uid="{CBDAB964-614C-4FBB-AEB1-FD7D56EC2080}"/>
    <cellStyle name="AggOrange9 3 2 2 26" xfId="13725" xr:uid="{9A428E6F-22F3-4F23-9ABF-3CD6593544D2}"/>
    <cellStyle name="AggOrange9 3 2 2 26 2" xfId="34289" xr:uid="{6ED50943-57F2-4BF3-A158-A893E2074CCB}"/>
    <cellStyle name="AggOrange9 3 2 2 27" xfId="14369" xr:uid="{958040F7-AE92-4089-91C2-993152A96FF3}"/>
    <cellStyle name="AggOrange9 3 2 2 27 2" xfId="34932" xr:uid="{6A6D0544-715F-44D6-AD10-10595734C298}"/>
    <cellStyle name="AggOrange9 3 2 2 28" xfId="15865" xr:uid="{2246380F-1949-4F3F-8533-9B860E335C9C}"/>
    <cellStyle name="AggOrange9 3 2 2 28 2" xfId="36273" xr:uid="{D712F3C3-1478-4D5D-99B2-F33400FBA06C}"/>
    <cellStyle name="AggOrange9 3 2 2 29" xfId="16101" xr:uid="{62195C16-5476-4527-87B3-1DBD6E6CC89B}"/>
    <cellStyle name="AggOrange9 3 2 2 29 2" xfId="36509" xr:uid="{ED570544-BD6D-4522-9322-4CA81520BD47}"/>
    <cellStyle name="AggOrange9 3 2 2 3" xfId="2035" xr:uid="{00000000-0005-0000-0000-00001F080000}"/>
    <cellStyle name="AggOrange9 3 2 2 3 2" xfId="24417" xr:uid="{EC9B0C9F-1A45-4185-9E2C-E674D8075D3B}"/>
    <cellStyle name="AggOrange9 3 2 2 30" xfId="16574" xr:uid="{0D499683-EC51-4132-9C0E-BFAC935FBED6}"/>
    <cellStyle name="AggOrange9 3 2 2 30 2" xfId="36980" xr:uid="{732B0B66-4250-4536-9A15-C41E250FA8F8}"/>
    <cellStyle name="AggOrange9 3 2 2 31" xfId="17318" xr:uid="{83E38A7C-F424-42C5-B307-99D602F81898}"/>
    <cellStyle name="AggOrange9 3 2 2 31 2" xfId="37722" xr:uid="{992DAE19-76BC-44B8-8A70-E9C8EDC85ED7}"/>
    <cellStyle name="AggOrange9 3 2 2 32" xfId="17529" xr:uid="{75D9E126-727F-4E88-B1E1-FD3FCBC61DCC}"/>
    <cellStyle name="AggOrange9 3 2 2 32 2" xfId="37933" xr:uid="{7532DA7E-78AB-4733-9896-36FBA2A47E3A}"/>
    <cellStyle name="AggOrange9 3 2 2 33" xfId="18067" xr:uid="{E98590CC-295D-4809-8F18-BC3D875153B1}"/>
    <cellStyle name="AggOrange9 3 2 2 33 2" xfId="38471" xr:uid="{4BD07D69-8885-4638-ABE9-55FA30077933}"/>
    <cellStyle name="AggOrange9 3 2 2 34" xfId="18446" xr:uid="{62D823CF-A8DB-4830-9914-FDF66BF2B76E}"/>
    <cellStyle name="AggOrange9 3 2 2 34 2" xfId="38850" xr:uid="{75A8BE87-D690-41A1-8DB5-859A94A6647C}"/>
    <cellStyle name="AggOrange9 3 2 2 35" xfId="19290" xr:uid="{911B2B95-1642-4880-8645-664F7B46FF46}"/>
    <cellStyle name="AggOrange9 3 2 2 35 2" xfId="39692" xr:uid="{0A249E72-B00F-4C76-B14F-743055A3781A}"/>
    <cellStyle name="AggOrange9 3 2 2 36" xfId="18626" xr:uid="{1A2BE875-9C42-47E5-98A9-C14452B75C99}"/>
    <cellStyle name="AggOrange9 3 2 2 36 2" xfId="39030" xr:uid="{685F6C07-3B85-4E3E-BA79-D0B7192B99D3}"/>
    <cellStyle name="AggOrange9 3 2 2 37" xfId="20128" xr:uid="{78222BEB-946D-4B6E-B707-83566AC260DC}"/>
    <cellStyle name="AggOrange9 3 2 2 37 2" xfId="40530" xr:uid="{AD40E14A-0B70-476D-A8B3-390792936BB9}"/>
    <cellStyle name="AggOrange9 3 2 2 38" xfId="20550" xr:uid="{853ADCB5-0362-4064-8BD6-5A441C2A282E}"/>
    <cellStyle name="AggOrange9 3 2 2 38 2" xfId="40952" xr:uid="{595A1099-DE8A-408E-AD31-BF05D37371AD}"/>
    <cellStyle name="AggOrange9 3 2 2 39" xfId="18761" xr:uid="{13E93C5A-0264-49DB-9E34-4CF53501FA1A}"/>
    <cellStyle name="AggOrange9 3 2 2 39 2" xfId="39163" xr:uid="{F7665D6A-DF98-4EEA-B687-4750DA4B6569}"/>
    <cellStyle name="AggOrange9 3 2 2 4" xfId="1530" xr:uid="{00000000-0005-0000-0000-000020080000}"/>
    <cellStyle name="AggOrange9 3 2 2 4 2" xfId="23916" xr:uid="{23D50BAD-F9E3-4172-A92A-4DC48C3152CD}"/>
    <cellStyle name="AggOrange9 3 2 2 40" xfId="21744" xr:uid="{23AA231F-B900-41DE-88E6-13EA871D72EC}"/>
    <cellStyle name="AggOrange9 3 2 2 40 2" xfId="42144" xr:uid="{91DCB003-E394-4F3A-944D-DC906F68D409}"/>
    <cellStyle name="AggOrange9 3 2 2 41" xfId="22017" xr:uid="{2896B8B3-5D70-453E-BFB7-CDC7593DB5E9}"/>
    <cellStyle name="AggOrange9 3 2 2 41 2" xfId="42417" xr:uid="{0AF8CC01-27DF-413C-8C65-9407EE3F6B52}"/>
    <cellStyle name="AggOrange9 3 2 2 42" xfId="22557" xr:uid="{3AA9D793-073B-45F8-92BE-0FF68C9873A6}"/>
    <cellStyle name="AggOrange9 3 2 2 42 2" xfId="42957" xr:uid="{86B01C68-1F11-4330-BCDD-F2D918B71055}"/>
    <cellStyle name="AggOrange9 3 2 2 43" xfId="22368" xr:uid="{57890243-97CD-4FDE-BBC9-56B834371A67}"/>
    <cellStyle name="AggOrange9 3 2 2 43 2" xfId="42768" xr:uid="{90CFABE8-536B-4C3E-8967-61D8EE9DDAD5}"/>
    <cellStyle name="AggOrange9 3 2 2 44" xfId="21858" xr:uid="{DB145726-DC24-4F41-A26A-814426BA2F4D}"/>
    <cellStyle name="AggOrange9 3 2 2 44 2" xfId="42258" xr:uid="{EB9A9DFA-BD4B-4C53-8A78-55B5B95C9D3B}"/>
    <cellStyle name="AggOrange9 3 2 2 5" xfId="3158" xr:uid="{00000000-0005-0000-0000-000021080000}"/>
    <cellStyle name="AggOrange9 3 2 2 5 2" xfId="25524" xr:uid="{3A857085-2EB6-4772-97A0-830998FDA0F9}"/>
    <cellStyle name="AggOrange9 3 2 2 6" xfId="2509" xr:uid="{00000000-0005-0000-0000-000022080000}"/>
    <cellStyle name="AggOrange9 3 2 2 6 2" xfId="24876" xr:uid="{DB0B547B-3E68-4B49-9764-048291C326C9}"/>
    <cellStyle name="AggOrange9 3 2 2 7" xfId="4052" xr:uid="{00000000-0005-0000-0000-000023080000}"/>
    <cellStyle name="AggOrange9 3 2 2 7 2" xfId="26415" xr:uid="{9D3F41CF-BE33-46BE-ACE5-1402CF6291CB}"/>
    <cellStyle name="AggOrange9 3 2 2 8" xfId="2483" xr:uid="{00000000-0005-0000-0000-000024080000}"/>
    <cellStyle name="AggOrange9 3 2 2 8 2" xfId="24850" xr:uid="{C7C82338-7F84-4345-8AEF-6ECC4A3DBBF2}"/>
    <cellStyle name="AggOrange9 3 2 2 9" xfId="3299" xr:uid="{00000000-0005-0000-0000-000025080000}"/>
    <cellStyle name="AggOrange9 3 2 2 9 2" xfId="25665" xr:uid="{BFDB7F52-F636-4881-8425-DC8869E89434}"/>
    <cellStyle name="AggOrange9 3 2 20" xfId="9664" xr:uid="{69A4A0EC-AE64-4BB9-8B66-96EC1EFB4019}"/>
    <cellStyle name="AggOrange9 3 2 20 2" xfId="31749" xr:uid="{103645B9-3E94-437E-8867-6BA49BB18A50}"/>
    <cellStyle name="AggOrange9 3 2 21" xfId="10326" xr:uid="{A0E0288F-DE97-48ED-AECE-E25FC94502C6}"/>
    <cellStyle name="AggOrange9 3 2 21 2" xfId="32150" xr:uid="{4FE2B673-6F5C-46F2-8835-959E499B45D9}"/>
    <cellStyle name="AggOrange9 3 2 22" xfId="12382" xr:uid="{AFCC4D4A-008C-4B8B-AFA0-6B826154C852}"/>
    <cellStyle name="AggOrange9 3 2 22 2" xfId="32947" xr:uid="{F885B1CD-2311-4F77-B8A2-EF69BE9B9A42}"/>
    <cellStyle name="AggOrange9 3 2 23" xfId="12942" xr:uid="{E5B9050B-E3B4-4FF5-8A65-01C71C00FF79}"/>
    <cellStyle name="AggOrange9 3 2 23 2" xfId="33507" xr:uid="{303D3A03-A987-468D-9048-0817352BBF16}"/>
    <cellStyle name="AggOrange9 3 2 24" xfId="11977" xr:uid="{BF6D5FA8-7A3D-4D61-A77B-43C3E4FA331A}"/>
    <cellStyle name="AggOrange9 3 2 24 2" xfId="32542" xr:uid="{CE2C0010-6B4A-48D8-BD2E-5431D6428B55}"/>
    <cellStyle name="AggOrange9 3 2 25" xfId="11902" xr:uid="{75EB9DA8-3782-482E-8C4A-DF2FA6597185}"/>
    <cellStyle name="AggOrange9 3 2 25 2" xfId="32469" xr:uid="{798091D9-1050-4912-B246-669B8EC10DA8}"/>
    <cellStyle name="AggOrange9 3 2 26" xfId="14488" xr:uid="{8E1D49FF-6A37-4455-9AE0-273CFF99A5CF}"/>
    <cellStyle name="AggOrange9 3 2 26 2" xfId="35049" xr:uid="{4B2EC723-BAB9-4915-8C0A-EC20FC7CCFC1}"/>
    <cellStyle name="AggOrange9 3 2 27" xfId="14700" xr:uid="{AD3B2E5F-3A76-48FE-8533-31D18EF1B714}"/>
    <cellStyle name="AggOrange9 3 2 27 2" xfId="35258" xr:uid="{63DF3269-FD1F-4C1E-8727-5E4977E9C0D9}"/>
    <cellStyle name="AggOrange9 3 2 28" xfId="15134" xr:uid="{13E353B3-9640-41D0-98E9-82B598F00C51}"/>
    <cellStyle name="AggOrange9 3 2 28 2" xfId="35679" xr:uid="{5E8288B4-8403-4FEA-894B-777E8F73FEF9}"/>
    <cellStyle name="AggOrange9 3 2 29" xfId="15140" xr:uid="{8C549676-03FE-46CE-8AAF-DB4813CB730E}"/>
    <cellStyle name="AggOrange9 3 2 29 2" xfId="35683" xr:uid="{AB4D6177-F00E-44CD-9E82-1C0772130864}"/>
    <cellStyle name="AggOrange9 3 2 3" xfId="1178" xr:uid="{00000000-0005-0000-0000-000026080000}"/>
    <cellStyle name="AggOrange9 3 2 3 2" xfId="23615" xr:uid="{E9CF87DC-639C-495E-84AC-53D7686F16CC}"/>
    <cellStyle name="AggOrange9 3 2 30" xfId="15749" xr:uid="{11CB4A2B-4543-40A7-AA6F-E4159B953098}"/>
    <cellStyle name="AggOrange9 3 2 30 2" xfId="36186" xr:uid="{E455DAF0-3B19-4D38-9D16-47B40D8A29C8}"/>
    <cellStyle name="AggOrange9 3 2 31" xfId="16368" xr:uid="{295DCCB5-4289-42DD-A541-C281E99D4C7A}"/>
    <cellStyle name="AggOrange9 3 2 31 2" xfId="36774" xr:uid="{43D40E26-8D5E-4549-88CD-BC0EED2DA8B0}"/>
    <cellStyle name="AggOrange9 3 2 32" xfId="17109" xr:uid="{A8C105A6-6E5E-475E-9754-F6202BD35813}"/>
    <cellStyle name="AggOrange9 3 2 32 2" xfId="37513" xr:uid="{C037B875-E9C5-49F5-A4F4-40AEE8B84636}"/>
    <cellStyle name="AggOrange9 3 2 33" xfId="16803" xr:uid="{84FA83E8-E82E-4DC9-B230-09E74CAC4B03}"/>
    <cellStyle name="AggOrange9 3 2 33 2" xfId="37207" xr:uid="{C4E3D85F-20E6-4E53-A4F6-4D458FA5213F}"/>
    <cellStyle name="AggOrange9 3 2 34" xfId="17860" xr:uid="{E588EEE6-95A7-4360-A6AE-A9235518D7FE}"/>
    <cellStyle name="AggOrange9 3 2 34 2" xfId="38264" xr:uid="{FA5DDDBC-79F3-48C4-99D4-740D0752720D}"/>
    <cellStyle name="AggOrange9 3 2 35" xfId="18232" xr:uid="{EA9CBD42-5871-4AB4-A99F-6691FB52367E}"/>
    <cellStyle name="AggOrange9 3 2 35 2" xfId="38636" xr:uid="{EF743D63-293F-451F-97CE-A6997DCA1D92}"/>
    <cellStyle name="AggOrange9 3 2 36" xfId="19075" xr:uid="{23A1550C-4FA3-4EB7-99FA-6D7C87995F16}"/>
    <cellStyle name="AggOrange9 3 2 36 2" xfId="39477" xr:uid="{96E203F0-2892-4E6F-A857-65267ACFC343}"/>
    <cellStyle name="AggOrange9 3 2 37" xfId="19585" xr:uid="{533525FE-FC3C-4BF5-A54E-2BFC51834645}"/>
    <cellStyle name="AggOrange9 3 2 37 2" xfId="39987" xr:uid="{D8BB52A3-59D8-40A2-966F-4844B3B5E1CA}"/>
    <cellStyle name="AggOrange9 3 2 38" xfId="19913" xr:uid="{964F462A-AE6C-4ECF-99BB-49B05B8F320F}"/>
    <cellStyle name="AggOrange9 3 2 38 2" xfId="40315" xr:uid="{8BD324A1-AE00-4CB5-A5DC-BCF9E47A2105}"/>
    <cellStyle name="AggOrange9 3 2 39" xfId="20337" xr:uid="{14614F67-3C1E-4B52-B91C-D328F397A615}"/>
    <cellStyle name="AggOrange9 3 2 39 2" xfId="40739" xr:uid="{00C40F6B-0ADA-4724-8B1F-8912E92C2FA3}"/>
    <cellStyle name="AggOrange9 3 2 4" xfId="1822" xr:uid="{00000000-0005-0000-0000-000027080000}"/>
    <cellStyle name="AggOrange9 3 2 4 2" xfId="24205" xr:uid="{70C373D3-DB34-4D13-8A8A-4F0F10D4B596}"/>
    <cellStyle name="AggOrange9 3 2 40" xfId="20745" xr:uid="{1B0E1B2F-4DF5-4337-BF59-0710AD87BEAA}"/>
    <cellStyle name="AggOrange9 3 2 40 2" xfId="41147" xr:uid="{52A7E24D-66B6-43E3-B7CC-E3E854C948B7}"/>
    <cellStyle name="AggOrange9 3 2 41" xfId="21532" xr:uid="{F5772F41-8E0D-4522-9A5E-11B776B45770}"/>
    <cellStyle name="AggOrange9 3 2 41 2" xfId="41932" xr:uid="{44065D66-2E06-4239-91CE-004267093467}"/>
    <cellStyle name="AggOrange9 3 2 42" xfId="21153" xr:uid="{51C579FA-4658-4BA6-BA9E-232A077F9E72}"/>
    <cellStyle name="AggOrange9 3 2 42 2" xfId="41553" xr:uid="{BF4CA44A-0A0D-4DB8-AA68-47BDBFBF28E2}"/>
    <cellStyle name="AggOrange9 3 2 43" xfId="22470" xr:uid="{A0EED3AC-5648-41F6-92E8-0E3BC62B73E1}"/>
    <cellStyle name="AggOrange9 3 2 43 2" xfId="42870" xr:uid="{AAF2513A-BD3B-467E-8F48-67A5C89A0667}"/>
    <cellStyle name="AggOrange9 3 2 44" xfId="22809" xr:uid="{D09810D9-B7AD-4F23-9599-5F562D8680CE}"/>
    <cellStyle name="AggOrange9 3 2 44 2" xfId="43209" xr:uid="{BA645E4C-2263-4B03-8B94-7B03BAC14026}"/>
    <cellStyle name="AggOrange9 3 2 45" xfId="23112" xr:uid="{33029860-484C-4074-BF95-5BCAE85C5625}"/>
    <cellStyle name="AggOrange9 3 2 45 2" xfId="43512" xr:uid="{28177662-DC49-45EC-875C-B34418E7453C}"/>
    <cellStyle name="AggOrange9 3 2 5" xfId="2152" xr:uid="{00000000-0005-0000-0000-000028080000}"/>
    <cellStyle name="AggOrange9 3 2 5 2" xfId="24532" xr:uid="{FA4648AE-8B9D-4F94-BB9E-2960993F291B}"/>
    <cellStyle name="AggOrange9 3 2 6" xfId="2943" xr:uid="{00000000-0005-0000-0000-000029080000}"/>
    <cellStyle name="AggOrange9 3 2 6 2" xfId="25309" xr:uid="{7366D61A-35AC-4BC2-BF3A-C1C31DF86B32}"/>
    <cellStyle name="AggOrange9 3 2 7" xfId="3345" xr:uid="{00000000-0005-0000-0000-00002A080000}"/>
    <cellStyle name="AggOrange9 3 2 7 2" xfId="25710" xr:uid="{95D3F979-7D56-4BED-B08E-2E8D0CEE58D0}"/>
    <cellStyle name="AggOrange9 3 2 8" xfId="3841" xr:uid="{00000000-0005-0000-0000-00002B080000}"/>
    <cellStyle name="AggOrange9 3 2 8 2" xfId="26204" xr:uid="{9343F04A-FB6B-4948-B00E-0D50E5F0DB3A}"/>
    <cellStyle name="AggOrange9 3 2 9" xfId="4183" xr:uid="{00000000-0005-0000-0000-00002C080000}"/>
    <cellStyle name="AggOrange9 3 2 9 2" xfId="26543" xr:uid="{5C50AAA6-F6C2-4060-8B98-ED118B8260A6}"/>
    <cellStyle name="AggOrange9 3 3" xfId="747" xr:uid="{00000000-0005-0000-0000-00002D080000}"/>
    <cellStyle name="AggOrange9 3 3 10" xfId="5194" xr:uid="{00000000-0005-0000-0000-00002E080000}"/>
    <cellStyle name="AggOrange9 3 3 10 2" xfId="27547" xr:uid="{2468D6EF-5FA8-4E89-B098-5788AEB69907}"/>
    <cellStyle name="AggOrange9 3 3 11" xfId="5477" xr:uid="{00000000-0005-0000-0000-00002F080000}"/>
    <cellStyle name="AggOrange9 3 3 11 2" xfId="27830" xr:uid="{7786953A-257A-42D0-BE55-50694679A81D}"/>
    <cellStyle name="AggOrange9 3 3 12" xfId="6411" xr:uid="{00000000-0005-0000-0000-000030080000}"/>
    <cellStyle name="AggOrange9 3 3 12 2" xfId="28708" xr:uid="{00C92BA9-0EE6-4124-9800-0AB667BACA2E}"/>
    <cellStyle name="AggOrange9 3 3 13" xfId="6774" xr:uid="{00000000-0005-0000-0000-000031080000}"/>
    <cellStyle name="AggOrange9 3 3 13 2" xfId="29071" xr:uid="{9907BE72-0022-4F10-8163-1C7186CF9144}"/>
    <cellStyle name="AggOrange9 3 3 14" xfId="7051" xr:uid="{00000000-0005-0000-0000-000032080000}"/>
    <cellStyle name="AggOrange9 3 3 14 2" xfId="29348" xr:uid="{F1FA3ACC-EA34-4387-81D4-55F7A1F26627}"/>
    <cellStyle name="AggOrange9 3 3 15" xfId="7467" xr:uid="{00000000-0005-0000-0000-000033080000}"/>
    <cellStyle name="AggOrange9 3 3 15 2" xfId="29762" xr:uid="{6A2EDC0C-32A7-442A-BCF9-1796BFD1FEC4}"/>
    <cellStyle name="AggOrange9 3 3 16" xfId="7953" xr:uid="{6935C175-7655-458B-8734-5701ED1C803F}"/>
    <cellStyle name="AggOrange9 3 3 16 2" xfId="30239" xr:uid="{F5D53829-9CF9-47D2-8CAD-2682C3B0A518}"/>
    <cellStyle name="AggOrange9 3 3 17" xfId="8442" xr:uid="{60B3084D-C29E-4136-B001-A843F3F1C239}"/>
    <cellStyle name="AggOrange9 3 3 17 2" xfId="30711" xr:uid="{761B96F3-C8CC-495E-83EA-4BEDF9BA9D94}"/>
    <cellStyle name="AggOrange9 3 3 18" xfId="9332" xr:uid="{FE906858-D378-4AF9-A4F3-3B96B9764620}"/>
    <cellStyle name="AggOrange9 3 3 18 2" xfId="31471" xr:uid="{9DCDB057-7D10-43F8-8776-2D9BD26046BF}"/>
    <cellStyle name="AggOrange9 3 3 19" xfId="9715" xr:uid="{4A27799B-177E-4757-AF1B-58ECCEF9AF46}"/>
    <cellStyle name="AggOrange9 3 3 19 2" xfId="31787" xr:uid="{2C982D0D-E04B-40DD-821D-8D6CC85073A5}"/>
    <cellStyle name="AggOrange9 3 3 2" xfId="1270" xr:uid="{00000000-0005-0000-0000-000034080000}"/>
    <cellStyle name="AggOrange9 3 3 2 2" xfId="23707" xr:uid="{5D3AE92C-B1A4-42E0-BACC-1B0426B9F324}"/>
    <cellStyle name="AggOrange9 3 3 20" xfId="10375" xr:uid="{A64B7E7C-9098-49BD-A42E-F609B8BDD889}"/>
    <cellStyle name="AggOrange9 3 3 20 2" xfId="32172" xr:uid="{18C33636-CF36-463E-AF78-E876F3F38786}"/>
    <cellStyle name="AggOrange9 3 3 21" xfId="12500" xr:uid="{DB6B09F9-574A-4A62-8C80-17D4921B4FCB}"/>
    <cellStyle name="AggOrange9 3 3 21 2" xfId="33065" xr:uid="{EF793BBD-1020-4AE7-818A-1A5E4DCF7DC5}"/>
    <cellStyle name="AggOrange9 3 3 22" xfId="12897" xr:uid="{ED25ABDD-6F3D-47F8-B622-0B7AC54382BA}"/>
    <cellStyle name="AggOrange9 3 3 22 2" xfId="33462" xr:uid="{08FED22F-A18C-4FF3-8AAD-6A8A4D72782D}"/>
    <cellStyle name="AggOrange9 3 3 23" xfId="13310" xr:uid="{5BC3F0E7-0AF0-4784-BDD2-4B7715080A42}"/>
    <cellStyle name="AggOrange9 3 3 23 2" xfId="33874" xr:uid="{7E561798-A530-4F85-BFD1-D2D3EADEE0A3}"/>
    <cellStyle name="AggOrange9 3 3 24" xfId="12739" xr:uid="{94C624B5-9B4F-42C4-A6AE-88ECBA70D723}"/>
    <cellStyle name="AggOrange9 3 3 24 2" xfId="33304" xr:uid="{D0594319-9293-4E07-A599-D107BAD32BF7}"/>
    <cellStyle name="AggOrange9 3 3 25" xfId="14077" xr:uid="{F2EDF8B2-35CB-4058-B1B6-E9AE575A9FCE}"/>
    <cellStyle name="AggOrange9 3 3 25 2" xfId="34641" xr:uid="{970F3AB5-6C8F-4BEA-BBF9-FC467182EF44}"/>
    <cellStyle name="AggOrange9 3 3 26" xfId="14708" xr:uid="{BF42A27F-94A7-4011-BAA0-3012EF565BBA}"/>
    <cellStyle name="AggOrange9 3 3 26 2" xfId="35265" xr:uid="{782C33E5-20D4-4EEA-8C50-A58C5C691C19}"/>
    <cellStyle name="AggOrange9 3 3 27" xfId="15186" xr:uid="{01193516-17A2-4B27-9B48-78E3404C36FA}"/>
    <cellStyle name="AggOrange9 3 3 27 2" xfId="35727" xr:uid="{2D2280CE-F7AF-4CCA-8755-AF53632796A0}"/>
    <cellStyle name="AggOrange9 3 3 28" xfId="15710" xr:uid="{448B8A2D-C2FC-4B23-9FAD-4C6BC631DE2B}"/>
    <cellStyle name="AggOrange9 3 3 28 2" xfId="36168" xr:uid="{C132EED4-5C6D-4FBB-810C-F0AB9ABBFC39}"/>
    <cellStyle name="AggOrange9 3 3 29" xfId="16004" xr:uid="{A1DFBF63-7455-402A-81DF-510B5CD0095E}"/>
    <cellStyle name="AggOrange9 3 3 29 2" xfId="36412" xr:uid="{0D751BE9-713F-4398-AB22-32C02BA81A9A}"/>
    <cellStyle name="AggOrange9 3 3 3" xfId="1938" xr:uid="{00000000-0005-0000-0000-000035080000}"/>
    <cellStyle name="AggOrange9 3 3 3 2" xfId="24320" xr:uid="{99D5E97B-2F48-4C8A-886A-07FEED4D2F13}"/>
    <cellStyle name="AggOrange9 3 3 30" xfId="16477" xr:uid="{1B985FEE-4609-41F5-8A30-D6C809E3D432}"/>
    <cellStyle name="AggOrange9 3 3 30 2" xfId="36883" xr:uid="{0E0CB0B5-AB8E-4E6B-91B1-518005669ECB}"/>
    <cellStyle name="AggOrange9 3 3 31" xfId="17221" xr:uid="{350CE3C9-4AC3-4C2F-8D6C-DFA9AAB42210}"/>
    <cellStyle name="AggOrange9 3 3 31 2" xfId="37625" xr:uid="{977AE882-494F-4C32-B454-5EBA0FEBFD29}"/>
    <cellStyle name="AggOrange9 3 3 32" xfId="17659" xr:uid="{D5B5843D-AF1B-46AF-9C17-F105584462A6}"/>
    <cellStyle name="AggOrange9 3 3 32 2" xfId="38063" xr:uid="{55ADFBBE-4F4D-4B9D-9B50-154CA8227187}"/>
    <cellStyle name="AggOrange9 3 3 33" xfId="17970" xr:uid="{EFEF0897-F15A-41C6-B424-AF01513D0C41}"/>
    <cellStyle name="AggOrange9 3 3 33 2" xfId="38374" xr:uid="{DDFEEF23-B958-4B3C-A38E-8A668C16DD41}"/>
    <cellStyle name="AggOrange9 3 3 34" xfId="18349" xr:uid="{8F7D3C7A-3F13-4970-9EF6-E6302A48FB87}"/>
    <cellStyle name="AggOrange9 3 3 34 2" xfId="38753" xr:uid="{B8FD05DB-4A19-489A-B955-952D155D1485}"/>
    <cellStyle name="AggOrange9 3 3 35" xfId="19193" xr:uid="{4A3DB830-0AA6-47CD-9E87-A85A4A571AB1}"/>
    <cellStyle name="AggOrange9 3 3 35 2" xfId="39595" xr:uid="{E81A6B47-903D-4973-B65D-247533BD2ACC}"/>
    <cellStyle name="AggOrange9 3 3 36" xfId="19550" xr:uid="{EDACDCAC-514A-4CBF-8341-9F93078A4529}"/>
    <cellStyle name="AggOrange9 3 3 36 2" xfId="39952" xr:uid="{09D7D4C5-7003-46BA-A75F-0FE38CD704D1}"/>
    <cellStyle name="AggOrange9 3 3 37" xfId="20031" xr:uid="{FFDA5640-8B74-4E48-AABA-4A7D19112998}"/>
    <cellStyle name="AggOrange9 3 3 37 2" xfId="40433" xr:uid="{8067E0AC-85B1-4C5A-8F6F-260ADA63E31F}"/>
    <cellStyle name="AggOrange9 3 3 38" xfId="20453" xr:uid="{657C5479-3CFB-4342-9B32-157746C0FE6A}"/>
    <cellStyle name="AggOrange9 3 3 38 2" xfId="40855" xr:uid="{1C72A9EC-6ADF-4A61-A880-70A55D475301}"/>
    <cellStyle name="AggOrange9 3 3 39" xfId="20921" xr:uid="{7CF6BEB4-081C-453F-9B7B-365DD7AAA976}"/>
    <cellStyle name="AggOrange9 3 3 39 2" xfId="41323" xr:uid="{AEE9A2F3-6329-42A9-B53F-42ACB299E668}"/>
    <cellStyle name="AggOrange9 3 3 4" xfId="2249" xr:uid="{00000000-0005-0000-0000-000036080000}"/>
    <cellStyle name="AggOrange9 3 3 4 2" xfId="24624" xr:uid="{7C998B01-DBFB-428B-B58A-5D7535A03CAD}"/>
    <cellStyle name="AggOrange9 3 3 40" xfId="21647" xr:uid="{F9F73026-24C3-4404-8393-05133A92BCB3}"/>
    <cellStyle name="AggOrange9 3 3 40 2" xfId="42047" xr:uid="{6FC9D9E8-3A12-4CE4-A301-184580DD4AA0}"/>
    <cellStyle name="AggOrange9 3 3 41" xfId="22194" xr:uid="{82ABC4B5-5ACC-419D-A796-344E67E7AD4A}"/>
    <cellStyle name="AggOrange9 3 3 41 2" xfId="42594" xr:uid="{55F02858-259F-4D79-9A48-A57C3EA81851}"/>
    <cellStyle name="AggOrange9 3 3 42" xfId="21940" xr:uid="{7D61D8DF-A15B-492F-9E9A-9CCBE2F4883E}"/>
    <cellStyle name="AggOrange9 3 3 42 2" xfId="42340" xr:uid="{5A1E8239-7A62-4949-BBD7-AD33C331CBBA}"/>
    <cellStyle name="AggOrange9 3 3 43" xfId="22946" xr:uid="{81B45EDE-1CD8-49B6-BA48-686995609CFD}"/>
    <cellStyle name="AggOrange9 3 3 43 2" xfId="43346" xr:uid="{B108B643-755C-4634-BF83-670600034D08}"/>
    <cellStyle name="AggOrange9 3 3 44" xfId="23207" xr:uid="{75ABB348-2C9A-475A-8681-B4BF8D89E158}"/>
    <cellStyle name="AggOrange9 3 3 44 2" xfId="43607" xr:uid="{2D294544-33B4-45D3-947F-25F062138015}"/>
    <cellStyle name="AggOrange9 3 3 5" xfId="3061" xr:uid="{00000000-0005-0000-0000-000037080000}"/>
    <cellStyle name="AggOrange9 3 3 5 2" xfId="25427" xr:uid="{3A1AEB8B-27D1-4ECA-8CB3-FAF58BF0B9AF}"/>
    <cellStyle name="AggOrange9 3 3 6" xfId="3514" xr:uid="{00000000-0005-0000-0000-000038080000}"/>
    <cellStyle name="AggOrange9 3 3 6 2" xfId="25879" xr:uid="{5823726A-ACDF-43FD-B8AC-29738F927310}"/>
    <cellStyle name="AggOrange9 3 3 7" xfId="3955" xr:uid="{00000000-0005-0000-0000-000039080000}"/>
    <cellStyle name="AggOrange9 3 3 7 2" xfId="26318" xr:uid="{87FE6D9A-2B5E-4889-9494-C66580EBE5FC}"/>
    <cellStyle name="AggOrange9 3 3 8" xfId="4334" xr:uid="{00000000-0005-0000-0000-00003A080000}"/>
    <cellStyle name="AggOrange9 3 3 8 2" xfId="26690" xr:uid="{BA598802-8BB0-4A7D-9732-E71471F0D241}"/>
    <cellStyle name="AggOrange9 3 3 9" xfId="4673" xr:uid="{00000000-0005-0000-0000-00003B080000}"/>
    <cellStyle name="AggOrange9 3 3 9 2" xfId="27026" xr:uid="{50E0F1BE-F2A8-492E-8077-7A7B52D3020A}"/>
    <cellStyle name="AggOrange9 3 4" xfId="5980" xr:uid="{00000000-0005-0000-0000-00003C080000}"/>
    <cellStyle name="AggOrange9 4" xfId="298" xr:uid="{00000000-0005-0000-0000-00003D080000}"/>
    <cellStyle name="AggOrange9 4 10" xfId="3526" xr:uid="{00000000-0005-0000-0000-00003E080000}"/>
    <cellStyle name="AggOrange9 4 10 2" xfId="25891" xr:uid="{9BCB1878-4E95-477B-A56D-68C346020605}"/>
    <cellStyle name="AggOrange9 4 11" xfId="4133" xr:uid="{00000000-0005-0000-0000-00003F080000}"/>
    <cellStyle name="AggOrange9 4 11 2" xfId="26496" xr:uid="{D33B138F-8C06-4492-BE28-092098FF7967}"/>
    <cellStyle name="AggOrange9 4 12" xfId="3488" xr:uid="{00000000-0005-0000-0000-000040080000}"/>
    <cellStyle name="AggOrange9 4 12 2" xfId="25853" xr:uid="{C9A22539-85C3-4A14-8BB6-2E36F6D84BB7}"/>
    <cellStyle name="AggOrange9 4 13" xfId="4633" xr:uid="{00000000-0005-0000-0000-000041080000}"/>
    <cellStyle name="AggOrange9 4 13 2" xfId="26986" xr:uid="{55BBB762-6A8A-4E59-ABA9-FF170E0DD9CC}"/>
    <cellStyle name="AggOrange9 4 14" xfId="4372" xr:uid="{00000000-0005-0000-0000-000042080000}"/>
    <cellStyle name="AggOrange9 4 14 2" xfId="26727" xr:uid="{094293B8-110A-4DA1-9657-02E7A02C9DC5}"/>
    <cellStyle name="AggOrange9 4 15" xfId="6366" xr:uid="{00000000-0005-0000-0000-000043080000}"/>
    <cellStyle name="AggOrange9 4 15 2" xfId="28663" xr:uid="{D005A62D-67CB-4CF7-96BC-4D9411A170D0}"/>
    <cellStyle name="AggOrange9 4 16" xfId="6801" xr:uid="{00000000-0005-0000-0000-000044080000}"/>
    <cellStyle name="AggOrange9 4 16 2" xfId="29098" xr:uid="{ED967292-B427-4D90-85F8-242D02709921}"/>
    <cellStyle name="AggOrange9 4 17" xfId="6814" xr:uid="{00000000-0005-0000-0000-000045080000}"/>
    <cellStyle name="AggOrange9 4 17 2" xfId="29111" xr:uid="{266C4840-6825-4740-B138-A54D7EE56DF0}"/>
    <cellStyle name="AggOrange9 4 18" xfId="7243" xr:uid="{00000000-0005-0000-0000-000046080000}"/>
    <cellStyle name="AggOrange9 4 18 2" xfId="29538" xr:uid="{CCABEF2D-DEA8-4480-BAF6-CC76D7D4D4E2}"/>
    <cellStyle name="AggOrange9 4 19" xfId="7706" xr:uid="{6DFDE48C-7BBB-42BF-A40C-22C1752258A2}"/>
    <cellStyle name="AggOrange9 4 19 2" xfId="29992" xr:uid="{E8FEAFB9-8552-4F51-8681-BDC098E5A9F9}"/>
    <cellStyle name="AggOrange9 4 2" xfId="637" xr:uid="{00000000-0005-0000-0000-000047080000}"/>
    <cellStyle name="AggOrange9 4 2 10" xfId="4831" xr:uid="{00000000-0005-0000-0000-000048080000}"/>
    <cellStyle name="AggOrange9 4 2 10 2" xfId="27184" xr:uid="{7575F1C2-2FFD-4394-A6A4-7B652D5FE8A6}"/>
    <cellStyle name="AggOrange9 4 2 11" xfId="5088" xr:uid="{00000000-0005-0000-0000-000049080000}"/>
    <cellStyle name="AggOrange9 4 2 11 2" xfId="27441" xr:uid="{F90359D8-6D1B-4FFB-B383-C1036839D2BE}"/>
    <cellStyle name="AggOrange9 4 2 12" xfId="5505" xr:uid="{00000000-0005-0000-0000-00004A080000}"/>
    <cellStyle name="AggOrange9 4 2 12 2" xfId="27858" xr:uid="{2AADED22-5087-4F9F-B1AC-BC0BDC096B1D}"/>
    <cellStyle name="AggOrange9 4 2 13" xfId="5735" xr:uid="{00000000-0005-0000-0000-00004B080000}"/>
    <cellStyle name="AggOrange9 4 2 13 2" xfId="28056" xr:uid="{DFEF8437-3BB6-4559-A402-9113C8F7AD04}"/>
    <cellStyle name="AggOrange9 4 2 14" xfId="6140" xr:uid="{00000000-0005-0000-0000-00004C080000}"/>
    <cellStyle name="AggOrange9 4 2 14 2" xfId="28437" xr:uid="{E862D1B8-4B47-4D9B-8894-1CAA031A1787}"/>
    <cellStyle name="AggOrange9 4 2 15" xfId="7081" xr:uid="{00000000-0005-0000-0000-00004D080000}"/>
    <cellStyle name="AggOrange9 4 2 15 2" xfId="29378" xr:uid="{520CBB22-A5E8-41B5-8610-376ACD189D4C}"/>
    <cellStyle name="AggOrange9 4 2 16" xfId="7366" xr:uid="{00000000-0005-0000-0000-00004E080000}"/>
    <cellStyle name="AggOrange9 4 2 16 2" xfId="29661" xr:uid="{C20BF3A1-7993-43FD-9544-F8A0BAD66FBD}"/>
    <cellStyle name="AggOrange9 4 2 17" xfId="7852" xr:uid="{ED81D0A7-7FDC-4CC1-94E6-1EE24361BCCB}"/>
    <cellStyle name="AggOrange9 4 2 17 2" xfId="30138" xr:uid="{A0F48E78-42B4-4F90-9A64-13E4D484636F}"/>
    <cellStyle name="AggOrange9 4 2 18" xfId="8337" xr:uid="{48E6222A-5403-4721-A886-A030DC166E48}"/>
    <cellStyle name="AggOrange9 4 2 18 2" xfId="30606" xr:uid="{A243A89F-3524-4E0E-B204-3DC86993070E}"/>
    <cellStyle name="AggOrange9 4 2 19" xfId="9222" xr:uid="{38963684-7E37-44CD-B0BD-B07E6C3EAD3C}"/>
    <cellStyle name="AggOrange9 4 2 19 2" xfId="31363" xr:uid="{7A505A87-5F82-4CA6-8ECB-F60C98BDF6D0}"/>
    <cellStyle name="AggOrange9 4 2 2" xfId="852" xr:uid="{00000000-0005-0000-0000-00004F080000}"/>
    <cellStyle name="AggOrange9 4 2 2 10" xfId="5299" xr:uid="{00000000-0005-0000-0000-000050080000}"/>
    <cellStyle name="AggOrange9 4 2 2 10 2" xfId="27652" xr:uid="{3A12249B-CD5C-4074-B88A-028FB97EB26F}"/>
    <cellStyle name="AggOrange9 4 2 2 11" xfId="4632" xr:uid="{00000000-0005-0000-0000-000051080000}"/>
    <cellStyle name="AggOrange9 4 2 2 11 2" xfId="26985" xr:uid="{CEA08BEE-C3F2-4710-9653-1BDFB3A0E940}"/>
    <cellStyle name="AggOrange9 4 2 2 12" xfId="5796" xr:uid="{00000000-0005-0000-0000-000052080000}"/>
    <cellStyle name="AggOrange9 4 2 2 12 2" xfId="28110" xr:uid="{1B1F3C2D-6635-4554-9C46-E99AAC15D450}"/>
    <cellStyle name="AggOrange9 4 2 2 13" xfId="6256" xr:uid="{00000000-0005-0000-0000-000053080000}"/>
    <cellStyle name="AggOrange9 4 2 2 13 2" xfId="28553" xr:uid="{77E756DD-A2DC-415A-A971-FA33F3D3C1BC}"/>
    <cellStyle name="AggOrange9 4 2 2 14" xfId="6430" xr:uid="{00000000-0005-0000-0000-000054080000}"/>
    <cellStyle name="AggOrange9 4 2 2 14 2" xfId="28727" xr:uid="{9DB4725E-44BB-46DE-8156-807F3D00DA52}"/>
    <cellStyle name="AggOrange9 4 2 2 15" xfId="7572" xr:uid="{00000000-0005-0000-0000-000055080000}"/>
    <cellStyle name="AggOrange9 4 2 2 15 2" xfId="29867" xr:uid="{36A02D21-380C-4DD3-B5CD-98C49F451FA1}"/>
    <cellStyle name="AggOrange9 4 2 2 16" xfId="8058" xr:uid="{218AA0B3-4380-4E0E-9BBC-16D701395A25}"/>
    <cellStyle name="AggOrange9 4 2 2 16 2" xfId="30344" xr:uid="{2DA865F2-88A7-4409-A0D5-E4DBBC9E5183}"/>
    <cellStyle name="AggOrange9 4 2 2 17" xfId="8547" xr:uid="{CA21A86E-22C6-4436-87A5-1E37698EB568}"/>
    <cellStyle name="AggOrange9 4 2 2 17 2" xfId="30816" xr:uid="{6DA96514-FC3D-41B5-AC66-AAFBE8DCEDA1}"/>
    <cellStyle name="AggOrange9 4 2 2 18" xfId="9437" xr:uid="{078319C5-F7A2-4F6B-BB0B-769081FAE85C}"/>
    <cellStyle name="AggOrange9 4 2 2 18 2" xfId="31576" xr:uid="{A57F3557-528E-49C8-A38A-4BF8182F36C9}"/>
    <cellStyle name="AggOrange9 4 2 2 19" xfId="9649" xr:uid="{798F5011-484B-4FFD-A814-2152302E894F}"/>
    <cellStyle name="AggOrange9 4 2 2 19 2" xfId="31735" xr:uid="{9F763919-CC50-482A-97AE-53ADCEC6D20D}"/>
    <cellStyle name="AggOrange9 4 2 2 2" xfId="1071" xr:uid="{00000000-0005-0000-0000-000056080000}"/>
    <cellStyle name="AggOrange9 4 2 2 2 2" xfId="23508" xr:uid="{61195ED9-EA2A-4583-8B8B-F23E8E788CDE}"/>
    <cellStyle name="AggOrange9 4 2 2 20" xfId="10311" xr:uid="{65680DFE-F0D9-4E78-9D65-437D4C85394D}"/>
    <cellStyle name="AggOrange9 4 2 2 20 2" xfId="32143" xr:uid="{04683F46-ADEA-4451-BBC7-D9F378852F49}"/>
    <cellStyle name="AggOrange9 4 2 2 21" xfId="12605" xr:uid="{F94CA127-3C0F-454C-A7F2-54AAF47EEBCE}"/>
    <cellStyle name="AggOrange9 4 2 2 21 2" xfId="33170" xr:uid="{881690D5-4B79-4951-8EAA-1CBD3302E8B6}"/>
    <cellStyle name="AggOrange9 4 2 2 22" xfId="12725" xr:uid="{BF0AC394-77F0-43BC-97C2-DC59C04A21A1}"/>
    <cellStyle name="AggOrange9 4 2 2 22 2" xfId="33290" xr:uid="{201D7F1C-ECC0-4291-B96E-7B005B1D530E}"/>
    <cellStyle name="AggOrange9 4 2 2 23" xfId="12253" xr:uid="{13E929C5-F157-47E9-B2E6-D3B3B5076C10}"/>
    <cellStyle name="AggOrange9 4 2 2 23 2" xfId="32818" xr:uid="{B49275A4-74E7-42AA-A1AC-06BD02DC6603}"/>
    <cellStyle name="AggOrange9 4 2 2 24" xfId="13248" xr:uid="{F1A6DE3A-E86F-4C6B-9F8C-463837508203}"/>
    <cellStyle name="AggOrange9 4 2 2 24 2" xfId="33812" xr:uid="{4DE07330-01C0-4B2B-A25D-A914EB335623}"/>
    <cellStyle name="AggOrange9 4 2 2 25" xfId="12934" xr:uid="{F5AE43E9-93CF-4511-918C-433A81E5FB94}"/>
    <cellStyle name="AggOrange9 4 2 2 25 2" xfId="33499" xr:uid="{44662947-46E3-48DE-8C4B-EEF380CC38AD}"/>
    <cellStyle name="AggOrange9 4 2 2 26" xfId="14232" xr:uid="{9929A112-870F-4C12-8C04-B99A394DCD5B}"/>
    <cellStyle name="AggOrange9 4 2 2 26 2" xfId="34795" xr:uid="{EE45C5CB-5C73-4F0D-A286-BFE10B8611CF}"/>
    <cellStyle name="AggOrange9 4 2 2 27" xfId="15008" xr:uid="{235A105D-9EE1-42F3-8C3E-F7B4DF035C20}"/>
    <cellStyle name="AggOrange9 4 2 2 27 2" xfId="35560" xr:uid="{1B7A26FA-DE27-4882-B062-B4C02F9C1618}"/>
    <cellStyle name="AggOrange9 4 2 2 28" xfId="15664" xr:uid="{88BFE74D-E325-436B-BF19-134812B89699}"/>
    <cellStyle name="AggOrange9 4 2 2 28 2" xfId="36140" xr:uid="{1AD93CEA-DC82-4AF9-A4A6-3BBC5D261C99}"/>
    <cellStyle name="AggOrange9 4 2 2 29" xfId="16109" xr:uid="{4BDAC8F7-3627-4CDA-A7E8-9E14DFC161B4}"/>
    <cellStyle name="AggOrange9 4 2 2 29 2" xfId="36517" xr:uid="{34049DE8-A899-4B13-98C1-20FD0FBA2616}"/>
    <cellStyle name="AggOrange9 4 2 2 3" xfId="2043" xr:uid="{00000000-0005-0000-0000-000057080000}"/>
    <cellStyle name="AggOrange9 4 2 2 3 2" xfId="24425" xr:uid="{494299C5-7A5D-4E8D-AC32-9AEC5065AB9C}"/>
    <cellStyle name="AggOrange9 4 2 2 30" xfId="16582" xr:uid="{2390505D-F0E5-4E1E-BB71-4C508413B79D}"/>
    <cellStyle name="AggOrange9 4 2 2 30 2" xfId="36988" xr:uid="{24FEF7DE-4860-478B-974E-EAF6E68286A3}"/>
    <cellStyle name="AggOrange9 4 2 2 31" xfId="17326" xr:uid="{327ADC6E-AA06-42B2-81EF-666A3513DED0}"/>
    <cellStyle name="AggOrange9 4 2 2 31 2" xfId="37730" xr:uid="{6A85ADBE-9E8C-44FC-BA78-4401D9BDBD11}"/>
    <cellStyle name="AggOrange9 4 2 2 32" xfId="17632" xr:uid="{C0016912-2C60-4CA7-B011-D93B37D3027F}"/>
    <cellStyle name="AggOrange9 4 2 2 32 2" xfId="38036" xr:uid="{33E447AD-C74A-440D-97E9-BCD65439A1C9}"/>
    <cellStyle name="AggOrange9 4 2 2 33" xfId="18075" xr:uid="{CA266937-F876-4E5D-ADE4-237BD03CB43F}"/>
    <cellStyle name="AggOrange9 4 2 2 33 2" xfId="38479" xr:uid="{63360AD8-CA40-45FF-AD6A-9F31AC96519C}"/>
    <cellStyle name="AggOrange9 4 2 2 34" xfId="18454" xr:uid="{C4FE9872-8125-4AFD-9765-4C5EB86CDED7}"/>
    <cellStyle name="AggOrange9 4 2 2 34 2" xfId="38858" xr:uid="{92DC3DAA-4FCB-4DF1-8DC4-72A346493B3A}"/>
    <cellStyle name="AggOrange9 4 2 2 35" xfId="19298" xr:uid="{64C9C47C-1B3C-432A-AD99-4F8742E00364}"/>
    <cellStyle name="AggOrange9 4 2 2 35 2" xfId="39700" xr:uid="{47764169-6AB9-4398-89E4-1838D906A579}"/>
    <cellStyle name="AggOrange9 4 2 2 36" xfId="19412" xr:uid="{3B37EFAC-CABB-421A-B8C7-5CAD7CDFD52C}"/>
    <cellStyle name="AggOrange9 4 2 2 36 2" xfId="39814" xr:uid="{57DA3A16-445A-4604-96E3-3F192A7C43AE}"/>
    <cellStyle name="AggOrange9 4 2 2 37" xfId="20136" xr:uid="{69171A9E-FC4C-4606-93FE-649207A36F8F}"/>
    <cellStyle name="AggOrange9 4 2 2 37 2" xfId="40538" xr:uid="{0FCA93E7-C6A4-4883-B50F-DBA4C1534D51}"/>
    <cellStyle name="AggOrange9 4 2 2 38" xfId="20558" xr:uid="{1A686D10-A6AB-4E0F-8B44-7FFF00A049B4}"/>
    <cellStyle name="AggOrange9 4 2 2 38 2" xfId="40960" xr:uid="{22E3BDA1-5567-4B1D-A386-71603A96C9CB}"/>
    <cellStyle name="AggOrange9 4 2 2 39" xfId="19725" xr:uid="{7884D254-8FBA-48B8-934D-C55BA3DA4F15}"/>
    <cellStyle name="AggOrange9 4 2 2 39 2" xfId="40127" xr:uid="{C89209EA-1D63-4FD4-9087-DA59A3C727B1}"/>
    <cellStyle name="AggOrange9 4 2 2 4" xfId="1514" xr:uid="{00000000-0005-0000-0000-000058080000}"/>
    <cellStyle name="AggOrange9 4 2 2 4 2" xfId="23902" xr:uid="{B9D2EA3F-2850-4C66-867C-3F5003EB995A}"/>
    <cellStyle name="AggOrange9 4 2 2 40" xfId="21752" xr:uid="{C5421275-560C-459D-BC16-A5D8E3487544}"/>
    <cellStyle name="AggOrange9 4 2 2 40 2" xfId="42152" xr:uid="{725B2561-F0E1-4B0B-B7CA-35A5430A5623}"/>
    <cellStyle name="AggOrange9 4 2 2 41" xfId="22161" xr:uid="{4FD062C8-A132-401A-9E16-D9FD89B2B67F}"/>
    <cellStyle name="AggOrange9 4 2 2 41 2" xfId="42561" xr:uid="{92E1AD10-158B-48DB-9BD4-4CE40A37B594}"/>
    <cellStyle name="AggOrange9 4 2 2 42" xfId="21000" xr:uid="{4A635908-922B-4F20-AA71-8B0C210A9259}"/>
    <cellStyle name="AggOrange9 4 2 2 42 2" xfId="41402" xr:uid="{B902966E-C096-4812-B7C4-66B9FF3D8AD2}"/>
    <cellStyle name="AggOrange9 4 2 2 43" xfId="22704" xr:uid="{A8A59013-52D1-4D7A-9667-61D680BC7D09}"/>
    <cellStyle name="AggOrange9 4 2 2 43 2" xfId="43104" xr:uid="{4F185320-8F03-4448-825E-61D10F6FE054}"/>
    <cellStyle name="AggOrange9 4 2 2 44" xfId="22349" xr:uid="{76D74C89-A2C1-4E8C-9BAF-BADF5919C991}"/>
    <cellStyle name="AggOrange9 4 2 2 44 2" xfId="42749" xr:uid="{A65C2850-0272-4D50-843F-28D82E917D69}"/>
    <cellStyle name="AggOrange9 4 2 2 5" xfId="3166" xr:uid="{00000000-0005-0000-0000-000059080000}"/>
    <cellStyle name="AggOrange9 4 2 2 5 2" xfId="25532" xr:uid="{B2BDB876-7B4D-4C18-A3A8-315CC8046D28}"/>
    <cellStyle name="AggOrange9 4 2 2 6" xfId="2495" xr:uid="{00000000-0005-0000-0000-00005A080000}"/>
    <cellStyle name="AggOrange9 4 2 2 6 2" xfId="24862" xr:uid="{8F295518-CC56-417D-8299-146443AA3B65}"/>
    <cellStyle name="AggOrange9 4 2 2 7" xfId="4060" xr:uid="{00000000-0005-0000-0000-00005B080000}"/>
    <cellStyle name="AggOrange9 4 2 2 7 2" xfId="26423" xr:uid="{7F7D98FD-89AA-43A3-A281-D4D773E7495C}"/>
    <cellStyle name="AggOrange9 4 2 2 8" xfId="2618" xr:uid="{00000000-0005-0000-0000-00005C080000}"/>
    <cellStyle name="AggOrange9 4 2 2 8 2" xfId="24985" xr:uid="{74BF5A1C-E821-4001-A527-4B89A505AD5B}"/>
    <cellStyle name="AggOrange9 4 2 2 9" xfId="4505" xr:uid="{00000000-0005-0000-0000-00005D080000}"/>
    <cellStyle name="AggOrange9 4 2 2 9 2" xfId="26858" xr:uid="{E02812AC-0043-4156-B690-570130F47746}"/>
    <cellStyle name="AggOrange9 4 2 20" xfId="9875" xr:uid="{DC970450-8FD7-4F32-81E9-38835B9CF51B}"/>
    <cellStyle name="AggOrange9 4 2 20 2" xfId="31912" xr:uid="{6118ED28-8E10-43D4-A542-A0B2B43B5924}"/>
    <cellStyle name="AggOrange9 4 2 21" xfId="10145" xr:uid="{6A739038-519F-4AC2-95B0-FB4041D04389}"/>
    <cellStyle name="AggOrange9 4 2 21 2" xfId="32065" xr:uid="{CE81B3BA-13BB-4CDD-B5E6-F1DB19C83C4B}"/>
    <cellStyle name="AggOrange9 4 2 22" xfId="12390" xr:uid="{ADBEDEFD-8886-4CB0-87B5-123781FD9EA8}"/>
    <cellStyle name="AggOrange9 4 2 22 2" xfId="32955" xr:uid="{93C1E3B0-94B3-480C-96DC-DE8627E25744}"/>
    <cellStyle name="AggOrange9 4 2 23" xfId="11930" xr:uid="{0DADC982-5128-411C-B14C-3F95FC45EEBE}"/>
    <cellStyle name="AggOrange9 4 2 23 2" xfId="32495" xr:uid="{E957D812-4D0F-4E18-894C-0A2BCEAD0C85}"/>
    <cellStyle name="AggOrange9 4 2 24" xfId="13333" xr:uid="{8A23318A-EF8E-49A2-A255-E60A4440D692}"/>
    <cellStyle name="AggOrange9 4 2 24 2" xfId="33897" xr:uid="{6AEA669E-5E7D-4EE9-8638-52E65AFB1148}"/>
    <cellStyle name="AggOrange9 4 2 25" xfId="13775" xr:uid="{49E68BBF-4127-4E89-A55A-1FB4EFAF2E3A}"/>
    <cellStyle name="AggOrange9 4 2 25 2" xfId="34339" xr:uid="{7CA55599-C60A-4120-A97B-10D0C2613D3E}"/>
    <cellStyle name="AggOrange9 4 2 26" xfId="13390" xr:uid="{D6650C97-617E-4475-9669-B7AFA0C4EFE6}"/>
    <cellStyle name="AggOrange9 4 2 26 2" xfId="33954" xr:uid="{FC4A1C3B-8F1A-460C-A9C9-06626C95219D}"/>
    <cellStyle name="AggOrange9 4 2 27" xfId="14881" xr:uid="{2A96F672-2E96-4506-AA10-69DC7F7CDE3B}"/>
    <cellStyle name="AggOrange9 4 2 27 2" xfId="35434" xr:uid="{721FCF50-AD10-4024-80CE-83784BE7914D}"/>
    <cellStyle name="AggOrange9 4 2 28" xfId="14865" xr:uid="{865DC659-3C2D-4864-BABA-6DB043A97594}"/>
    <cellStyle name="AggOrange9 4 2 28 2" xfId="35418" xr:uid="{41D5CF6A-1A5C-4B70-9021-AC6A920BC8D8}"/>
    <cellStyle name="AggOrange9 4 2 29" xfId="15265" xr:uid="{E5BA3FDE-4BEB-46D2-B692-0277628013A0}"/>
    <cellStyle name="AggOrange9 4 2 29 2" xfId="35802" xr:uid="{18DF10A2-068F-4AA7-981D-4B5CA421C402}"/>
    <cellStyle name="AggOrange9 4 2 3" xfId="1297" xr:uid="{00000000-0005-0000-0000-00005E080000}"/>
    <cellStyle name="AggOrange9 4 2 3 2" xfId="23734" xr:uid="{52006ACE-D39B-4302-ABFE-6A7D70483DB8}"/>
    <cellStyle name="AggOrange9 4 2 30" xfId="15901" xr:uid="{22C7C06D-A979-4030-9FF9-50B753BC78B8}"/>
    <cellStyle name="AggOrange9 4 2 30 2" xfId="36309" xr:uid="{FAE36114-97E7-42B3-BC30-9C105E719212}"/>
    <cellStyle name="AggOrange9 4 2 31" xfId="16376" xr:uid="{273C867F-5510-44DA-85E8-A2F0801A38C2}"/>
    <cellStyle name="AggOrange9 4 2 31 2" xfId="36782" xr:uid="{523A662D-6864-432D-8E5A-988401F8DFB1}"/>
    <cellStyle name="AggOrange9 4 2 32" xfId="17117" xr:uid="{64A6F0FD-F461-4332-B8CE-0EE85B1FF644}"/>
    <cellStyle name="AggOrange9 4 2 32 2" xfId="37521" xr:uid="{4A3FC444-5F71-4674-A033-190A9BD4E570}"/>
    <cellStyle name="AggOrange9 4 2 33" xfId="17445" xr:uid="{49477A13-57C4-41DA-9624-CD8697EC00A4}"/>
    <cellStyle name="AggOrange9 4 2 33 2" xfId="37849" xr:uid="{A6038A30-308E-43E6-B1D1-009C1E34CD70}"/>
    <cellStyle name="AggOrange9 4 2 34" xfId="17868" xr:uid="{805FFDE7-3CF1-469B-91C7-E186B73F5AD4}"/>
    <cellStyle name="AggOrange9 4 2 34 2" xfId="38272" xr:uid="{2511BDE3-0CFB-45EE-810D-44689390257C}"/>
    <cellStyle name="AggOrange9 4 2 35" xfId="18240" xr:uid="{FBF5896E-347F-4FAE-BD91-7ADE9F5C107E}"/>
    <cellStyle name="AggOrange9 4 2 35 2" xfId="38644" xr:uid="{B4D937AB-F98F-4DDD-B7F9-C75CA63767A8}"/>
    <cellStyle name="AggOrange9 4 2 36" xfId="19083" xr:uid="{79D15ACA-5953-4ED0-8847-370079D2E8B5}"/>
    <cellStyle name="AggOrange9 4 2 36 2" xfId="39485" xr:uid="{6CB1D7DB-84A4-4B13-B81F-CE3B9877D3E7}"/>
    <cellStyle name="AggOrange9 4 2 37" xfId="18853" xr:uid="{8D462100-0ACE-45B5-BEAA-FC475E328C15}"/>
    <cellStyle name="AggOrange9 4 2 37 2" xfId="39255" xr:uid="{FC12C67A-D7C5-4B09-854A-B68EF750214B}"/>
    <cellStyle name="AggOrange9 4 2 38" xfId="19921" xr:uid="{A174CB31-3216-45E0-916E-D3BCCA2D4F18}"/>
    <cellStyle name="AggOrange9 4 2 38 2" xfId="40323" xr:uid="{DD4EEDA4-44AC-4D7A-9F17-D61A89E4E7AF}"/>
    <cellStyle name="AggOrange9 4 2 39" xfId="20345" xr:uid="{A9B5CDF7-BD7C-4BA4-9B15-5F08992B1410}"/>
    <cellStyle name="AggOrange9 4 2 39 2" xfId="40747" xr:uid="{8275AAA1-C809-47F4-AE80-1BA922A80E21}"/>
    <cellStyle name="AggOrange9 4 2 4" xfId="1830" xr:uid="{00000000-0005-0000-0000-00005F080000}"/>
    <cellStyle name="AggOrange9 4 2 4 2" xfId="24213" xr:uid="{5228AC9D-6E64-4332-BB74-4D49F5773A8B}"/>
    <cellStyle name="AggOrange9 4 2 40" xfId="20227" xr:uid="{7EBA8564-ECDA-4EE4-9B59-850FFCCB7F28}"/>
    <cellStyle name="AggOrange9 4 2 40 2" xfId="40629" xr:uid="{D6B32EF5-1F25-4C4E-88BD-7F88F731CF05}"/>
    <cellStyle name="AggOrange9 4 2 41" xfId="21540" xr:uid="{EB369F71-DC10-4698-B87D-CDEB271F39C6}"/>
    <cellStyle name="AggOrange9 4 2 41 2" xfId="41940" xr:uid="{BC11B4BB-9FAF-499D-94FE-4FF00FB2877A}"/>
    <cellStyle name="AggOrange9 4 2 42" xfId="21887" xr:uid="{B2B968B4-13D3-40A3-BA80-F6CC9963ABEF}"/>
    <cellStyle name="AggOrange9 4 2 42 2" xfId="42287" xr:uid="{2D77E326-29E0-42CC-BC9F-A165EA010D90}"/>
    <cellStyle name="AggOrange9 4 2 43" xfId="22458" xr:uid="{C518CC51-DB23-4A28-AC6C-93879758456E}"/>
    <cellStyle name="AggOrange9 4 2 43 2" xfId="42858" xr:uid="{89306E07-0FA1-4EB7-99D1-0F819DAD4556}"/>
    <cellStyle name="AggOrange9 4 2 44" xfId="22989" xr:uid="{1BBDCA44-1BE8-43A0-AC95-7BD610E5EC09}"/>
    <cellStyle name="AggOrange9 4 2 44 2" xfId="43389" xr:uid="{9411FA05-3AAA-4884-A898-F0CD0429B3BE}"/>
    <cellStyle name="AggOrange9 4 2 45" xfId="23237" xr:uid="{4FC99E16-5F48-4F59-A0A5-6176920B5AF5}"/>
    <cellStyle name="AggOrange9 4 2 45 2" xfId="43637" xr:uid="{D39F6B2E-4727-4E9B-817E-F965C43C1548}"/>
    <cellStyle name="AggOrange9 4 2 5" xfId="2276" xr:uid="{00000000-0005-0000-0000-000060080000}"/>
    <cellStyle name="AggOrange9 4 2 5 2" xfId="24651" xr:uid="{8D35B18E-1909-419E-92C2-279773CB4417}"/>
    <cellStyle name="AggOrange9 4 2 6" xfId="2951" xr:uid="{00000000-0005-0000-0000-000061080000}"/>
    <cellStyle name="AggOrange9 4 2 6 2" xfId="25317" xr:uid="{EF29DF95-7238-4A3D-AE17-CBB44D128EAD}"/>
    <cellStyle name="AggOrange9 4 2 7" xfId="3567" xr:uid="{00000000-0005-0000-0000-000062080000}"/>
    <cellStyle name="AggOrange9 4 2 7 2" xfId="25931" xr:uid="{FAE38AE0-8F61-446D-A448-DC4FD6831F23}"/>
    <cellStyle name="AggOrange9 4 2 8" xfId="3849" xr:uid="{00000000-0005-0000-0000-000063080000}"/>
    <cellStyle name="AggOrange9 4 2 8 2" xfId="26212" xr:uid="{33AE10CA-B8B0-4D52-A04E-FA2AD52E30A9}"/>
    <cellStyle name="AggOrange9 4 2 9" xfId="4378" xr:uid="{00000000-0005-0000-0000-000064080000}"/>
    <cellStyle name="AggOrange9 4 2 9 2" xfId="26733" xr:uid="{3DE4DCA2-F090-4E8C-B182-4B6D07320068}"/>
    <cellStyle name="AggOrange9 4 20" xfId="8214" xr:uid="{53BE3DBC-5C88-4750-B069-27317F4D55CE}"/>
    <cellStyle name="AggOrange9 4 20 2" xfId="30483" xr:uid="{7D14182F-0B84-433D-8E15-3CF47AD7174C}"/>
    <cellStyle name="AggOrange9 4 21" xfId="8897" xr:uid="{09E8EA3E-2D75-45A9-85B4-4E72D2BB35BC}"/>
    <cellStyle name="AggOrange9 4 21 2" xfId="31081" xr:uid="{A68DB56B-EBF1-4229-B6E2-58C4D08FFE0B}"/>
    <cellStyle name="AggOrange9 4 22" xfId="8890" xr:uid="{97ACA5B3-35CA-494B-98A5-754A84744C39}"/>
    <cellStyle name="AggOrange9 4 22 2" xfId="31074" xr:uid="{4271B97B-5A1D-44D6-A1E7-F36B94020E30}"/>
    <cellStyle name="AggOrange9 4 23" xfId="9691" xr:uid="{3EBB453E-732D-45C4-AACE-F95E9F0E3B65}"/>
    <cellStyle name="AggOrange9 4 23 2" xfId="31768" xr:uid="{BA0C1124-314B-41F5-AEE5-B62BB22F9FEA}"/>
    <cellStyle name="AggOrange9 4 24" xfId="12054" xr:uid="{6F4C886F-D987-48C4-B7FE-D17259EED348}"/>
    <cellStyle name="AggOrange9 4 24 2" xfId="32619" xr:uid="{11F72A69-17B1-449F-B57B-3814CD1458E6}"/>
    <cellStyle name="AggOrange9 4 25" xfId="12169" xr:uid="{4F1AC501-7F9E-4FF6-A0C3-4D3496EDB0C9}"/>
    <cellStyle name="AggOrange9 4 25 2" xfId="32734" xr:uid="{2ED7C410-182B-4D85-B8B6-848441FE13FD}"/>
    <cellStyle name="AggOrange9 4 26" xfId="13452" xr:uid="{510D641D-9D99-4621-B273-8BB25FA3F9A1}"/>
    <cellStyle name="AggOrange9 4 26 2" xfId="34016" xr:uid="{72B524A6-B3FC-473C-95DA-D8ACB19EFA04}"/>
    <cellStyle name="AggOrange9 4 27" xfId="14035" xr:uid="{BB72CD46-9BFE-4144-8216-675184225B96}"/>
    <cellStyle name="AggOrange9 4 27 2" xfId="34599" xr:uid="{134D89C1-0989-4304-BFF9-C0F84CD3197F}"/>
    <cellStyle name="AggOrange9 4 28" xfId="14326" xr:uid="{F3658A6C-423D-4310-940E-DF9C0147158F}"/>
    <cellStyle name="AggOrange9 4 28 2" xfId="34889" xr:uid="{B23E158D-DCD5-46A3-9578-AABA6B607948}"/>
    <cellStyle name="AggOrange9 4 29" xfId="13323" xr:uid="{D562CD8A-5237-47C1-A927-CB8AB4FD8FDB}"/>
    <cellStyle name="AggOrange9 4 29 2" xfId="33887" xr:uid="{3A9B9CCD-E6D8-4D88-BD47-2E3640425EA6}"/>
    <cellStyle name="AggOrange9 4 3" xfId="582" xr:uid="{00000000-0005-0000-0000-000065080000}"/>
    <cellStyle name="AggOrange9 4 3 10" xfId="4810" xr:uid="{00000000-0005-0000-0000-000066080000}"/>
    <cellStyle name="AggOrange9 4 3 10 2" xfId="27163" xr:uid="{03A01FA4-8188-4CEC-BEC1-E17CC3D853EE}"/>
    <cellStyle name="AggOrange9 4 3 11" xfId="5033" xr:uid="{00000000-0005-0000-0000-000067080000}"/>
    <cellStyle name="AggOrange9 4 3 11 2" xfId="27386" xr:uid="{9C44D377-6505-45A8-939B-6AA0E25390D6}"/>
    <cellStyle name="AggOrange9 4 3 12" xfId="4646" xr:uid="{00000000-0005-0000-0000-000068080000}"/>
    <cellStyle name="AggOrange9 4 3 12 2" xfId="26999" xr:uid="{B9F5126C-6A42-45B4-A2EB-08472768D0C2}"/>
    <cellStyle name="AggOrange9 4 3 13" xfId="6031" xr:uid="{00000000-0005-0000-0000-000069080000}"/>
    <cellStyle name="AggOrange9 4 3 13 2" xfId="28328" xr:uid="{68A85A7D-B152-4A84-B54D-6FB824369F30}"/>
    <cellStyle name="AggOrange9 4 3 14" xfId="6756" xr:uid="{00000000-0005-0000-0000-00006A080000}"/>
    <cellStyle name="AggOrange9 4 3 14 2" xfId="29053" xr:uid="{EDF349CC-D7B6-4890-98E3-C23DCDDB4115}"/>
    <cellStyle name="AggOrange9 4 3 15" xfId="6701" xr:uid="{00000000-0005-0000-0000-00006B080000}"/>
    <cellStyle name="AggOrange9 4 3 15 2" xfId="28998" xr:uid="{D1A62F7D-F616-432F-B8FB-78BA44AA5825}"/>
    <cellStyle name="AggOrange9 4 3 16" xfId="7311" xr:uid="{00000000-0005-0000-0000-00006C080000}"/>
    <cellStyle name="AggOrange9 4 3 16 2" xfId="29606" xr:uid="{58F48901-2D55-4613-A376-AA0A13D815B6}"/>
    <cellStyle name="AggOrange9 4 3 17" xfId="7797" xr:uid="{F2460CDC-AC5C-44AF-B878-3A37EE2C7BBB}"/>
    <cellStyle name="AggOrange9 4 3 17 2" xfId="30083" xr:uid="{6A9C48B4-9D80-40ED-A060-C1F8BC86E464}"/>
    <cellStyle name="AggOrange9 4 3 18" xfId="8282" xr:uid="{9A47129B-48B8-42C0-9312-DA1B90C489FB}"/>
    <cellStyle name="AggOrange9 4 3 18 2" xfId="30551" xr:uid="{B14C2057-285E-4EB1-9A0E-B68A7D90B6B8}"/>
    <cellStyle name="AggOrange9 4 3 19" xfId="9167" xr:uid="{C72D4BA6-69CF-43B6-8AD2-337517CF404A}"/>
    <cellStyle name="AggOrange9 4 3 19 2" xfId="31308" xr:uid="{19EDCCC4-9849-4666-BF9A-4F0B0B52E3A2}"/>
    <cellStyle name="AggOrange9 4 3 2" xfId="797" xr:uid="{00000000-0005-0000-0000-00006D080000}"/>
    <cellStyle name="AggOrange9 4 3 2 10" xfId="5244" xr:uid="{00000000-0005-0000-0000-00006E080000}"/>
    <cellStyle name="AggOrange9 4 3 2 10 2" xfId="27597" xr:uid="{89EE3575-3191-4518-9F44-462C5EB7D623}"/>
    <cellStyle name="AggOrange9 4 3 2 11" xfId="3708" xr:uid="{00000000-0005-0000-0000-00006F080000}"/>
    <cellStyle name="AggOrange9 4 3 2 11 2" xfId="26071" xr:uid="{769E78A8-B0DE-4ED8-B872-5CA62BEE0B8D}"/>
    <cellStyle name="AggOrange9 4 3 2 12" xfId="6225" xr:uid="{00000000-0005-0000-0000-000070080000}"/>
    <cellStyle name="AggOrange9 4 3 2 12 2" xfId="28522" xr:uid="{E59C3BA6-500F-4FED-A52B-6835AC546B49}"/>
    <cellStyle name="AggOrange9 4 3 2 13" xfId="6417" xr:uid="{00000000-0005-0000-0000-000071080000}"/>
    <cellStyle name="AggOrange9 4 3 2 13 2" xfId="28714" xr:uid="{DDFF4963-15F6-450B-9CCB-BBD5DC914437}"/>
    <cellStyle name="AggOrange9 4 3 2 14" xfId="5906" xr:uid="{00000000-0005-0000-0000-000072080000}"/>
    <cellStyle name="AggOrange9 4 3 2 14 2" xfId="28220" xr:uid="{39D999B6-72FE-4792-B729-F226ACD69B84}"/>
    <cellStyle name="AggOrange9 4 3 2 15" xfId="7517" xr:uid="{00000000-0005-0000-0000-000073080000}"/>
    <cellStyle name="AggOrange9 4 3 2 15 2" xfId="29812" xr:uid="{4AA025D5-8CE5-40DF-B71B-42F3E0359AD2}"/>
    <cellStyle name="AggOrange9 4 3 2 16" xfId="8003" xr:uid="{C416C2A2-5687-48D5-9BDE-BC131B89273F}"/>
    <cellStyle name="AggOrange9 4 3 2 16 2" xfId="30289" xr:uid="{CFFA7F7F-BAB7-4007-AFD1-F157D34CE6DB}"/>
    <cellStyle name="AggOrange9 4 3 2 17" xfId="8492" xr:uid="{14A125CC-CA58-48FE-A237-B2359AD74C8B}"/>
    <cellStyle name="AggOrange9 4 3 2 17 2" xfId="30761" xr:uid="{E82AE6FE-BAA6-49EF-A209-240AF2B41C9E}"/>
    <cellStyle name="AggOrange9 4 3 2 18" xfId="9382" xr:uid="{A84E0993-1252-4CD5-9748-54039CD4AE00}"/>
    <cellStyle name="AggOrange9 4 3 2 18 2" xfId="31521" xr:uid="{2009DAF9-C089-45C2-97FC-C00534F93E89}"/>
    <cellStyle name="AggOrange9 4 3 2 19" xfId="8768" xr:uid="{749424C1-EECE-4054-BE17-9D20F36FDA63}"/>
    <cellStyle name="AggOrange9 4 3 2 19 2" xfId="30995" xr:uid="{B6278087-46E7-4B32-A2E7-85781C7489E2}"/>
    <cellStyle name="AggOrange9 4 3 2 2" xfId="1000" xr:uid="{00000000-0005-0000-0000-000074080000}"/>
    <cellStyle name="AggOrange9 4 3 2 2 2" xfId="23437" xr:uid="{68303140-BF3D-4A5E-84A2-52C76F6D96B7}"/>
    <cellStyle name="AggOrange9 4 3 2 20" xfId="9790" xr:uid="{B6756EBE-8D74-432F-9DA8-7460E6A90276}"/>
    <cellStyle name="AggOrange9 4 3 2 20 2" xfId="31843" xr:uid="{6AC10DA6-A25E-4E41-8DDE-ECF5703B7CF8}"/>
    <cellStyle name="AggOrange9 4 3 2 21" xfId="12550" xr:uid="{F9C5E5CF-59B2-4BA6-B369-13152A34335E}"/>
    <cellStyle name="AggOrange9 4 3 2 21 2" xfId="33115" xr:uid="{6EE72890-A77C-4E85-BA7B-C1D18A047AFD}"/>
    <cellStyle name="AggOrange9 4 3 2 22" xfId="11966" xr:uid="{689854F5-14AB-4041-95E4-295D6064E68D}"/>
    <cellStyle name="AggOrange9 4 3 2 22 2" xfId="32531" xr:uid="{3131ED62-1A42-4D99-8910-69342B3D65C1}"/>
    <cellStyle name="AggOrange9 4 3 2 23" xfId="11881" xr:uid="{547AD30D-727B-43BD-AF86-1EF593C6C806}"/>
    <cellStyle name="AggOrange9 4 3 2 23 2" xfId="32448" xr:uid="{0F2DF58F-487A-4437-84DC-C64A2A7BEF23}"/>
    <cellStyle name="AggOrange9 4 3 2 24" xfId="13863" xr:uid="{9F3323B7-C723-4D90-A84E-387045C1E445}"/>
    <cellStyle name="AggOrange9 4 3 2 24 2" xfId="34427" xr:uid="{F925D646-00D8-402F-AF73-1D8748A3704D}"/>
    <cellStyle name="AggOrange9 4 3 2 25" xfId="14203" xr:uid="{A0C1CF3B-B80D-4B39-A603-97A42FAF4AE6}"/>
    <cellStyle name="AggOrange9 4 3 2 25 2" xfId="34766" xr:uid="{270126B6-F126-4D94-A52F-0E7834C334B7}"/>
    <cellStyle name="AggOrange9 4 3 2 26" xfId="14114" xr:uid="{53B12189-6A50-4C72-9FBF-CF69606EC658}"/>
    <cellStyle name="AggOrange9 4 3 2 26 2" xfId="34678" xr:uid="{C0B2BC03-2C2A-412E-AD6F-B823CDFB920A}"/>
    <cellStyle name="AggOrange9 4 3 2 27" xfId="14555" xr:uid="{CBAC4CAC-9362-423C-9917-CE4A5DCBC7DE}"/>
    <cellStyle name="AggOrange9 4 3 2 27 2" xfId="35116" xr:uid="{AA567F2C-8BE5-4564-B5DB-082B71FB2421}"/>
    <cellStyle name="AggOrange9 4 3 2 28" xfId="15545" xr:uid="{CA91FCF6-60C8-4678-AE95-8D9740E15E6F}"/>
    <cellStyle name="AggOrange9 4 3 2 28 2" xfId="36063" xr:uid="{884C6F31-17E1-4037-8279-840ED2175970}"/>
    <cellStyle name="AggOrange9 4 3 2 29" xfId="16054" xr:uid="{D5AF80FD-250B-4982-ADEF-C48FC97F3ECF}"/>
    <cellStyle name="AggOrange9 4 3 2 29 2" xfId="36462" xr:uid="{2F05841E-6F64-47ED-AED0-DA0C903EB376}"/>
    <cellStyle name="AggOrange9 4 3 2 3" xfId="1988" xr:uid="{00000000-0005-0000-0000-000075080000}"/>
    <cellStyle name="AggOrange9 4 3 2 3 2" xfId="24370" xr:uid="{E1A35FC2-F8CB-459E-9A0D-D95EE952BCBA}"/>
    <cellStyle name="AggOrange9 4 3 2 30" xfId="16527" xr:uid="{01F51412-2F3B-44F7-B059-A53811BB5022}"/>
    <cellStyle name="AggOrange9 4 3 2 30 2" xfId="36933" xr:uid="{E40DCF1B-C2E8-40EA-8091-E792943D9BD0}"/>
    <cellStyle name="AggOrange9 4 3 2 31" xfId="17271" xr:uid="{6548A3CC-EE19-45AB-889F-587D66DDD234}"/>
    <cellStyle name="AggOrange9 4 3 2 31 2" xfId="37675" xr:uid="{D051CB7E-008E-494F-B187-B0ADC4378068}"/>
    <cellStyle name="AggOrange9 4 3 2 32" xfId="17486" xr:uid="{F6153889-EE0B-4B8C-8C9F-CE90C539E6EC}"/>
    <cellStyle name="AggOrange9 4 3 2 32 2" xfId="37890" xr:uid="{4113F29C-6AD4-497B-8DD6-D0B92530BD0C}"/>
    <cellStyle name="AggOrange9 4 3 2 33" xfId="18020" xr:uid="{E756C1EF-A200-49A4-A1AD-5CE9D076B613}"/>
    <cellStyle name="AggOrange9 4 3 2 33 2" xfId="38424" xr:uid="{066E9B76-352B-45CB-A799-C6794400EB18}"/>
    <cellStyle name="AggOrange9 4 3 2 34" xfId="18399" xr:uid="{C9BE8849-2F18-4717-A050-7154E2313B1F}"/>
    <cellStyle name="AggOrange9 4 3 2 34 2" xfId="38803" xr:uid="{E42136E4-F12E-48D6-A38F-5B3E81F65B22}"/>
    <cellStyle name="AggOrange9 4 3 2 35" xfId="19243" xr:uid="{169B042B-588E-460E-A878-01B5E3C2BEDB}"/>
    <cellStyle name="AggOrange9 4 3 2 35 2" xfId="39645" xr:uid="{E2B34990-DAE5-4F2C-A666-85B7A4CB2CE6}"/>
    <cellStyle name="AggOrange9 4 3 2 36" xfId="19388" xr:uid="{C8F8B175-FD8E-425D-8263-4438798D4E7F}"/>
    <cellStyle name="AggOrange9 4 3 2 36 2" xfId="39790" xr:uid="{081DD4AB-14EC-4E3D-8A63-302C1E113D0A}"/>
    <cellStyle name="AggOrange9 4 3 2 37" xfId="20081" xr:uid="{E756551C-756F-4F08-8801-8509C728ACC2}"/>
    <cellStyle name="AggOrange9 4 3 2 37 2" xfId="40483" xr:uid="{C4EC7FAE-3414-4F87-8A05-FCEAD66FEB7C}"/>
    <cellStyle name="AggOrange9 4 3 2 38" xfId="20503" xr:uid="{C5382B2F-BE4B-4491-8116-C49E681A207F}"/>
    <cellStyle name="AggOrange9 4 3 2 38 2" xfId="40905" xr:uid="{35191F63-1F9B-4623-ADF1-249D8601F4AF}"/>
    <cellStyle name="AggOrange9 4 3 2 39" xfId="18559" xr:uid="{3E907B45-B124-405D-8F60-FB516A867B95}"/>
    <cellStyle name="AggOrange9 4 3 2 39 2" xfId="38963" xr:uid="{05CDAA92-80A1-4716-8D18-4B1E21022EBA}"/>
    <cellStyle name="AggOrange9 4 3 2 4" xfId="1686" xr:uid="{00000000-0005-0000-0000-000076080000}"/>
    <cellStyle name="AggOrange9 4 3 2 4 2" xfId="24070" xr:uid="{122E4471-339C-44BD-A611-933981171623}"/>
    <cellStyle name="AggOrange9 4 3 2 40" xfId="21697" xr:uid="{CE76FB73-009E-41AB-9C02-8F93E20F99E8}"/>
    <cellStyle name="AggOrange9 4 3 2 40 2" xfId="42097" xr:uid="{ECE8065C-EB21-419F-8306-9C0D008DC3A9}"/>
    <cellStyle name="AggOrange9 4 3 2 41" xfId="21948" xr:uid="{EF91A156-223D-4E32-8C1E-77B28CFF0EAA}"/>
    <cellStyle name="AggOrange9 4 3 2 41 2" xfId="42348" xr:uid="{49AFE72A-86EE-44FD-A837-089E4D64930B}"/>
    <cellStyle name="AggOrange9 4 3 2 42" xfId="21184" xr:uid="{5A27DD17-58E7-406C-9C52-C78B2CFF2BF2}"/>
    <cellStyle name="AggOrange9 4 3 2 42 2" xfId="41584" xr:uid="{94F05BA8-5AD5-451E-B66E-80A9E49C1012}"/>
    <cellStyle name="AggOrange9 4 3 2 43" xfId="22568" xr:uid="{DE676E68-DCF1-447D-AB06-308505FF7EB9}"/>
    <cellStyle name="AggOrange9 4 3 2 43 2" xfId="42968" xr:uid="{1356CB67-85BF-40B8-9F84-291E16C4D144}"/>
    <cellStyle name="AggOrange9 4 3 2 44" xfId="23036" xr:uid="{A8C3D668-FFA2-4F4F-AC88-4141DE4AF068}"/>
    <cellStyle name="AggOrange9 4 3 2 44 2" xfId="43436" xr:uid="{6C3E6324-AB30-400B-9271-96FAA10ED86E}"/>
    <cellStyle name="AggOrange9 4 3 2 5" xfId="3111" xr:uid="{00000000-0005-0000-0000-000077080000}"/>
    <cellStyle name="AggOrange9 4 3 2 5 2" xfId="25477" xr:uid="{6BD9C081-76BC-4F12-888D-387EB29327F7}"/>
    <cellStyle name="AggOrange9 4 3 2 6" xfId="2776" xr:uid="{00000000-0005-0000-0000-000078080000}"/>
    <cellStyle name="AggOrange9 4 3 2 6 2" xfId="25142" xr:uid="{37E3A4B0-B9E6-4BD1-89CA-0647C2248F42}"/>
    <cellStyle name="AggOrange9 4 3 2 7" xfId="4005" xr:uid="{00000000-0005-0000-0000-000079080000}"/>
    <cellStyle name="AggOrange9 4 3 2 7 2" xfId="26368" xr:uid="{8D858A04-44EF-4792-A673-78EFB535E303}"/>
    <cellStyle name="AggOrange9 4 3 2 8" xfId="2540" xr:uid="{00000000-0005-0000-0000-00007A080000}"/>
    <cellStyle name="AggOrange9 4 3 2 8 2" xfId="24907" xr:uid="{C114D23B-6E4A-4A62-814B-7BAF6455C3C0}"/>
    <cellStyle name="AggOrange9 4 3 2 9" xfId="4541" xr:uid="{00000000-0005-0000-0000-00007B080000}"/>
    <cellStyle name="AggOrange9 4 3 2 9 2" xfId="26894" xr:uid="{F3A773C4-BF89-49D3-A241-8730AF0254E8}"/>
    <cellStyle name="AggOrange9 4 3 20" xfId="9942" xr:uid="{2E3A6FEB-27CB-4E8D-8D38-CBD95C01CF46}"/>
    <cellStyle name="AggOrange9 4 3 20 2" xfId="31964" xr:uid="{6BD7F986-B479-4300-B4C3-CA637C5E12AA}"/>
    <cellStyle name="AggOrange9 4 3 21" xfId="10111" xr:uid="{08BA0D43-E4F7-4EB5-A921-7223BF515399}"/>
    <cellStyle name="AggOrange9 4 3 21 2" xfId="32052" xr:uid="{A9EFFE40-B2B4-479A-A312-37C7ADD71574}"/>
    <cellStyle name="AggOrange9 4 3 22" xfId="12335" xr:uid="{991CBF44-B5FF-4835-A875-38CF60898E3F}"/>
    <cellStyle name="AggOrange9 4 3 22 2" xfId="32900" xr:uid="{DBA21DC0-58B7-4CD0-B2A5-958E3DAB50B5}"/>
    <cellStyle name="AggOrange9 4 3 23" xfId="11818" xr:uid="{47497FE8-F3A6-4CD1-A9CC-1CD93FCA168C}"/>
    <cellStyle name="AggOrange9 4 3 23 2" xfId="32385" xr:uid="{AA238939-8CD7-4F53-9A0E-4F3B0F971BAD}"/>
    <cellStyle name="AggOrange9 4 3 24" xfId="12163" xr:uid="{A7C4BE95-C220-4B67-94B0-BCFFB264E90A}"/>
    <cellStyle name="AggOrange9 4 3 24 2" xfId="32728" xr:uid="{77735212-A8EE-491E-8688-8DFD58E9DE90}"/>
    <cellStyle name="AggOrange9 4 3 25" xfId="13578" xr:uid="{3C1D82AE-378C-41B6-9E50-C4B337363610}"/>
    <cellStyle name="AggOrange9 4 3 25 2" xfId="34142" xr:uid="{F4BC2F0A-89B0-434D-A854-2D450372E13E}"/>
    <cellStyle name="AggOrange9 4 3 26" xfId="14125" xr:uid="{5C1EAD00-486B-4B18-A0F7-426218830F04}"/>
    <cellStyle name="AggOrange9 4 3 26 2" xfId="34689" xr:uid="{7E615B75-D614-443C-816C-D3E95FC9A180}"/>
    <cellStyle name="AggOrange9 4 3 27" xfId="14852" xr:uid="{7CD25B06-EC72-45EB-92F7-11DD3D0A29EB}"/>
    <cellStyle name="AggOrange9 4 3 27 2" xfId="35405" xr:uid="{075F51B9-CC34-4097-84AC-27EB12C168F9}"/>
    <cellStyle name="AggOrange9 4 3 28" xfId="15203" xr:uid="{D1E2F9B2-D845-427F-9EF4-8880200BA9E8}"/>
    <cellStyle name="AggOrange9 4 3 28 2" xfId="35744" xr:uid="{8DDD95EA-545C-4B38-B4D7-DACA009462C3}"/>
    <cellStyle name="AggOrange9 4 3 29" xfId="15659" xr:uid="{114971E4-B9EF-4BFA-94A7-473E1E4D1B41}"/>
    <cellStyle name="AggOrange9 4 3 29 2" xfId="36136" xr:uid="{A0E32DA1-870E-4CF0-8B19-3D43D79AFF3E}"/>
    <cellStyle name="AggOrange9 4 3 3" xfId="1023" xr:uid="{00000000-0005-0000-0000-00007C080000}"/>
    <cellStyle name="AggOrange9 4 3 3 2" xfId="23460" xr:uid="{F38C7159-2221-4873-BB99-83B4538EC824}"/>
    <cellStyle name="AggOrange9 4 3 30" xfId="15757" xr:uid="{1F359778-E423-439E-89AC-5E9FF32F0974}"/>
    <cellStyle name="AggOrange9 4 3 30 2" xfId="36194" xr:uid="{74DFD54B-6B7F-4D19-A14A-308E30090F7B}"/>
    <cellStyle name="AggOrange9 4 3 31" xfId="16321" xr:uid="{22E6E53A-500B-43CA-8683-8E49370FEBA7}"/>
    <cellStyle name="AggOrange9 4 3 31 2" xfId="36727" xr:uid="{37D10564-FEAC-4205-8C07-886152F0A368}"/>
    <cellStyle name="AggOrange9 4 3 32" xfId="17062" xr:uid="{BB5F2FA1-EEC3-4F18-B482-FA4801A1274F}"/>
    <cellStyle name="AggOrange9 4 3 32 2" xfId="37466" xr:uid="{5A0A7E6A-528D-4BAA-B4F6-3CDFC5DCA7A4}"/>
    <cellStyle name="AggOrange9 4 3 33" xfId="16920" xr:uid="{724FF00E-2628-4657-B8F1-4EDC108DC2B3}"/>
    <cellStyle name="AggOrange9 4 3 33 2" xfId="37324" xr:uid="{C6C8E1FE-2DF2-47A1-97AA-AE7C9BE079F1}"/>
    <cellStyle name="AggOrange9 4 3 34" xfId="17813" xr:uid="{C9620C61-714F-462F-B42F-95EFA5DF3C95}"/>
    <cellStyle name="AggOrange9 4 3 34 2" xfId="38217" xr:uid="{4038E147-7035-4A85-BFDB-5947BD61E2FC}"/>
    <cellStyle name="AggOrange9 4 3 35" xfId="18185" xr:uid="{D99EF867-661C-4A6B-96DB-474F6B907B7C}"/>
    <cellStyle name="AggOrange9 4 3 35 2" xfId="38589" xr:uid="{96A4F97F-4EDC-4D22-928B-8BE280B33355}"/>
    <cellStyle name="AggOrange9 4 3 36" xfId="19028" xr:uid="{A9E40B6F-49B3-4594-B87A-87B6176CFFCA}"/>
    <cellStyle name="AggOrange9 4 3 36 2" xfId="39430" xr:uid="{4787B502-26DD-4139-8A27-F7D8B2A86809}"/>
    <cellStyle name="AggOrange9 4 3 37" xfId="19654" xr:uid="{8B01F1F5-59C5-4C89-A89E-6FA229469FD2}"/>
    <cellStyle name="AggOrange9 4 3 37 2" xfId="40056" xr:uid="{B590AB56-1D6E-4CB3-BACE-12341988F766}"/>
    <cellStyle name="AggOrange9 4 3 38" xfId="19866" xr:uid="{81E9B0B4-EEE0-4E1F-8036-A75C5AC1E4D2}"/>
    <cellStyle name="AggOrange9 4 3 38 2" xfId="40268" xr:uid="{65227750-B97D-4724-B1AB-B8BA279FC840}"/>
    <cellStyle name="AggOrange9 4 3 39" xfId="20290" xr:uid="{3620515E-3D84-4FAF-A9EB-527CC221F73F}"/>
    <cellStyle name="AggOrange9 4 3 39 2" xfId="40692" xr:uid="{7F73722F-30BF-4361-BEFF-63E635E75D1F}"/>
    <cellStyle name="AggOrange9 4 3 4" xfId="1775" xr:uid="{00000000-0005-0000-0000-00007D080000}"/>
    <cellStyle name="AggOrange9 4 3 4 2" xfId="24158" xr:uid="{975417E9-9D30-4F53-BD1A-CDA6983C6B71}"/>
    <cellStyle name="AggOrange9 4 3 40" xfId="19394" xr:uid="{5735A5F8-527A-4725-8AA3-27F491AB4CDB}"/>
    <cellStyle name="AggOrange9 4 3 40 2" xfId="39796" xr:uid="{11B69BE8-6D41-46F9-B218-65A8ACFCC3BF}"/>
    <cellStyle name="AggOrange9 4 3 41" xfId="21485" xr:uid="{0D95E559-881D-456C-B3C9-0EF3267B52D3}"/>
    <cellStyle name="AggOrange9 4 3 41 2" xfId="41885" xr:uid="{6957A73D-0EF3-4B72-9823-172A196D9954}"/>
    <cellStyle name="AggOrange9 4 3 42" xfId="21307" xr:uid="{6596933B-9044-4403-B00A-CD8C42A27485}"/>
    <cellStyle name="AggOrange9 4 3 42 2" xfId="41707" xr:uid="{D6837ED9-5634-4CAD-9E58-70E74AAB3F83}"/>
    <cellStyle name="AggOrange9 4 3 43" xfId="21903" xr:uid="{8B668BDF-62B6-42E8-B3DC-22529FD8DBC7}"/>
    <cellStyle name="AggOrange9 4 3 43 2" xfId="42303" xr:uid="{81E0B2B6-D963-4915-BED0-6BCB7C15E0FC}"/>
    <cellStyle name="AggOrange9 4 3 44" xfId="22423" xr:uid="{B648802D-9115-49C0-ADA7-7CDAAB2C685A}"/>
    <cellStyle name="AggOrange9 4 3 44 2" xfId="42823" xr:uid="{AA47D930-E125-4860-8F96-C97022295809}"/>
    <cellStyle name="AggOrange9 4 3 45" xfId="22288" xr:uid="{4EC7CD44-3D53-40DC-ABC1-650A30868098}"/>
    <cellStyle name="AggOrange9 4 3 45 2" xfId="42688" xr:uid="{049F9256-CB75-4DE5-BE7F-9069E7241731}"/>
    <cellStyle name="AggOrange9 4 3 5" xfId="1699" xr:uid="{00000000-0005-0000-0000-00007E080000}"/>
    <cellStyle name="AggOrange9 4 3 5 2" xfId="24083" xr:uid="{4F648F46-5872-4213-8D68-CCAF751DDD9E}"/>
    <cellStyle name="AggOrange9 4 3 6" xfId="2896" xr:uid="{00000000-0005-0000-0000-00007F080000}"/>
    <cellStyle name="AggOrange9 4 3 6 2" xfId="25262" xr:uid="{216B55F6-8B80-4267-A22F-A1BC452BEE2D}"/>
    <cellStyle name="AggOrange9 4 3 7" xfId="2805" xr:uid="{00000000-0005-0000-0000-000080080000}"/>
    <cellStyle name="AggOrange9 4 3 7 2" xfId="25171" xr:uid="{FACD5629-9B69-4DD1-81EA-372C0AA4A372}"/>
    <cellStyle name="AggOrange9 4 3 8" xfId="3794" xr:uid="{00000000-0005-0000-0000-000081080000}"/>
    <cellStyle name="AggOrange9 4 3 8 2" xfId="26157" xr:uid="{812DA152-DA7B-43DA-80C9-DF05FBDE35D4}"/>
    <cellStyle name="AggOrange9 4 3 9" xfId="3713" xr:uid="{00000000-0005-0000-0000-000082080000}"/>
    <cellStyle name="AggOrange9 4 3 9 2" xfId="26076" xr:uid="{D15DCB93-4DE7-4447-BB02-EFF39AA5877E}"/>
    <cellStyle name="AggOrange9 4 30" xfId="13975" xr:uid="{10E18F08-E437-4060-AEDB-8CFF5F52DF57}"/>
    <cellStyle name="AggOrange9 4 30 2" xfId="34539" xr:uid="{16B234DC-5170-44D2-82C4-A481FB0608C8}"/>
    <cellStyle name="AggOrange9 4 31" xfId="15108" xr:uid="{A802F60E-B652-4B05-9F5B-DBEDB5C95D1F}"/>
    <cellStyle name="AggOrange9 4 31 2" xfId="35655" xr:uid="{51641493-3B86-480E-9880-194F36202691}"/>
    <cellStyle name="AggOrange9 4 32" xfId="15657" xr:uid="{A4B6A015-6B6D-4412-9F6B-9C769D1F7B6C}"/>
    <cellStyle name="AggOrange9 4 32 2" xfId="36134" xr:uid="{1A0CE387-19EC-483B-8758-25CE93475135}"/>
    <cellStyle name="AggOrange9 4 33" xfId="16230" xr:uid="{B7FAB12B-7011-4E6F-8F7F-159C0E935A3E}"/>
    <cellStyle name="AggOrange9 4 33 2" xfId="36636" xr:uid="{70881E1E-2535-4628-9DD3-ABCE35550B55}"/>
    <cellStyle name="AggOrange9 4 34" xfId="16850" xr:uid="{B39B734D-DDA6-466A-A54F-43B3692082EE}"/>
    <cellStyle name="AggOrange9 4 34 2" xfId="37254" xr:uid="{55A06E92-0FB9-4340-AC9A-777721AD346F}"/>
    <cellStyle name="AggOrange9 4 35" xfId="17479" xr:uid="{75E029E7-5355-4D95-901F-AAFFEDF5A481}"/>
    <cellStyle name="AggOrange9 4 35 2" xfId="37883" xr:uid="{BEDCBCCE-1B23-499D-9B54-3DD2D1F89B70}"/>
    <cellStyle name="AggOrange9 4 36" xfId="17718" xr:uid="{E41F86EF-9050-41D7-AA38-1C7E4FBDDEEF}"/>
    <cellStyle name="AggOrange9 4 36 2" xfId="38122" xr:uid="{9E923BD2-35FC-4F9F-8523-669AFC8CFB52}"/>
    <cellStyle name="AggOrange9 4 37" xfId="17530" xr:uid="{B2E6878C-DCBE-4288-A00C-27509A8E6733}"/>
    <cellStyle name="AggOrange9 4 37 2" xfId="37934" xr:uid="{B6276EBE-4F03-4B56-B94F-4E0034DC318A}"/>
    <cellStyle name="AggOrange9 4 38" xfId="18773" xr:uid="{47F74E8B-4A66-4504-9AEE-D86E1057BE2E}"/>
    <cellStyle name="AggOrange9 4 38 2" xfId="39175" xr:uid="{E2222D79-CE16-4BA4-9DCC-2F60747E4D3D}"/>
    <cellStyle name="AggOrange9 4 39" xfId="19694" xr:uid="{E8F17A71-7DE2-4B55-9480-314DFBE0B386}"/>
    <cellStyle name="AggOrange9 4 39 2" xfId="40096" xr:uid="{7B8D3A82-B82C-4032-B1F8-B773A53F7549}"/>
    <cellStyle name="AggOrange9 4 4" xfId="628" xr:uid="{00000000-0005-0000-0000-000083080000}"/>
    <cellStyle name="AggOrange9 4 4 10" xfId="4828" xr:uid="{00000000-0005-0000-0000-000084080000}"/>
    <cellStyle name="AggOrange9 4 4 10 2" xfId="27181" xr:uid="{19B0BFEB-8428-4F73-B493-D05873C61DE7}"/>
    <cellStyle name="AggOrange9 4 4 11" xfId="5079" xr:uid="{00000000-0005-0000-0000-000085080000}"/>
    <cellStyle name="AggOrange9 4 4 11 2" xfId="27432" xr:uid="{F54DF51A-3060-4F79-89EE-67D30C266256}"/>
    <cellStyle name="AggOrange9 4 4 12" xfId="5488" xr:uid="{00000000-0005-0000-0000-000086080000}"/>
    <cellStyle name="AggOrange9 4 4 12 2" xfId="27841" xr:uid="{4FA11879-F635-4156-8BC9-941F0BAB70A2}"/>
    <cellStyle name="AggOrange9 4 4 13" xfId="6138" xr:uid="{00000000-0005-0000-0000-000087080000}"/>
    <cellStyle name="AggOrange9 4 4 13 2" xfId="28435" xr:uid="{FA71EA51-EC59-4E1D-9DCB-6F2EDC0D6AE4}"/>
    <cellStyle name="AggOrange9 4 4 14" xfId="6050" xr:uid="{00000000-0005-0000-0000-000088080000}"/>
    <cellStyle name="AggOrange9 4 4 14 2" xfId="28347" xr:uid="{3CD89FA6-C267-42CD-BF9A-D409549D2A3D}"/>
    <cellStyle name="AggOrange9 4 4 15" xfId="7065" xr:uid="{00000000-0005-0000-0000-000089080000}"/>
    <cellStyle name="AggOrange9 4 4 15 2" xfId="29362" xr:uid="{47BBC77C-F502-4964-B29C-7D0B3EB0548F}"/>
    <cellStyle name="AggOrange9 4 4 16" xfId="7357" xr:uid="{00000000-0005-0000-0000-00008A080000}"/>
    <cellStyle name="AggOrange9 4 4 16 2" xfId="29652" xr:uid="{86AC217B-A7F3-44D8-906C-B5109FA4AE2E}"/>
    <cellStyle name="AggOrange9 4 4 17" xfId="7843" xr:uid="{AFBBB919-4771-4F90-9933-CB896F5F123E}"/>
    <cellStyle name="AggOrange9 4 4 17 2" xfId="30129" xr:uid="{9157C670-6668-4CA4-81D2-340EC348561B}"/>
    <cellStyle name="AggOrange9 4 4 18" xfId="8328" xr:uid="{08C4F0B2-B311-40AB-8436-BEDF0796A5E4}"/>
    <cellStyle name="AggOrange9 4 4 18 2" xfId="30597" xr:uid="{8BE00870-089D-412F-A07D-0D3F06005E25}"/>
    <cellStyle name="AggOrange9 4 4 19" xfId="9213" xr:uid="{4BA06C70-F6E7-42DC-B414-EABE51A8A060}"/>
    <cellStyle name="AggOrange9 4 4 19 2" xfId="31354" xr:uid="{CB46B798-5F4A-4F9B-9152-9827A8220798}"/>
    <cellStyle name="AggOrange9 4 4 2" xfId="843" xr:uid="{00000000-0005-0000-0000-00008B080000}"/>
    <cellStyle name="AggOrange9 4 4 2 10" xfId="5290" xr:uid="{00000000-0005-0000-0000-00008C080000}"/>
    <cellStyle name="AggOrange9 4 4 2 10 2" xfId="27643" xr:uid="{5E57EED6-AF8E-43B8-BEDF-AFA6E7B2E47F}"/>
    <cellStyle name="AggOrange9 4 4 2 11" xfId="4973" xr:uid="{00000000-0005-0000-0000-00008D080000}"/>
    <cellStyle name="AggOrange9 4 4 2 11 2" xfId="27326" xr:uid="{0D4801F7-DD16-4FB6-85E3-CEF65468C79F}"/>
    <cellStyle name="AggOrange9 4 4 2 12" xfId="6394" xr:uid="{00000000-0005-0000-0000-00008E080000}"/>
    <cellStyle name="AggOrange9 4 4 2 12 2" xfId="28691" xr:uid="{78649F43-7DAA-48C1-B19C-6F23328E31FE}"/>
    <cellStyle name="AggOrange9 4 4 2 13" xfId="6206" xr:uid="{00000000-0005-0000-0000-00008F080000}"/>
    <cellStyle name="AggOrange9 4 4 2 13 2" xfId="28503" xr:uid="{A7BB6C9E-D52F-40CE-89FE-3D3F6789BF52}"/>
    <cellStyle name="AggOrange9 4 4 2 14" xfId="5794" xr:uid="{00000000-0005-0000-0000-000090080000}"/>
    <cellStyle name="AggOrange9 4 4 2 14 2" xfId="28108" xr:uid="{EE80EA2B-A196-4590-8B0F-2A834B6FB0B5}"/>
    <cellStyle name="AggOrange9 4 4 2 15" xfId="7563" xr:uid="{00000000-0005-0000-0000-000091080000}"/>
    <cellStyle name="AggOrange9 4 4 2 15 2" xfId="29858" xr:uid="{CE80B1D9-6A5E-4566-A99F-B240E50A4485}"/>
    <cellStyle name="AggOrange9 4 4 2 16" xfId="8049" xr:uid="{3326535B-0BC1-4684-978B-0A5EF957F134}"/>
    <cellStyle name="AggOrange9 4 4 2 16 2" xfId="30335" xr:uid="{3C1F3283-CF5D-43BE-8386-3EEF180519DA}"/>
    <cellStyle name="AggOrange9 4 4 2 17" xfId="8538" xr:uid="{FD47EC20-625B-4F6D-9F04-A520DFF8AAC2}"/>
    <cellStyle name="AggOrange9 4 4 2 17 2" xfId="30807" xr:uid="{B526C062-E0AD-4F7D-B574-B5D52C5C5BF5}"/>
    <cellStyle name="AggOrange9 4 4 2 18" xfId="9428" xr:uid="{6EC9D2DB-3544-4AD8-9410-F727077E7C0C}"/>
    <cellStyle name="AggOrange9 4 4 2 18 2" xfId="31567" xr:uid="{3445AD69-D7E0-499C-BFA8-3E97C9AB1F5D}"/>
    <cellStyle name="AggOrange9 4 4 2 19" xfId="8750" xr:uid="{995DB07D-563F-47C1-B136-5C8776A2BE4F}"/>
    <cellStyle name="AggOrange9 4 4 2 19 2" xfId="30988" xr:uid="{9E7B0394-D62F-4B86-B9CA-A13C5D764F4F}"/>
    <cellStyle name="AggOrange9 4 4 2 2" xfId="987" xr:uid="{00000000-0005-0000-0000-000092080000}"/>
    <cellStyle name="AggOrange9 4 4 2 2 2" xfId="23424" xr:uid="{F3D4A986-6948-469D-B0BD-BA6452C584D4}"/>
    <cellStyle name="AggOrange9 4 4 2 20" xfId="9957" xr:uid="{094251B6-AFD9-4680-99AE-FAAAE9FC209A}"/>
    <cellStyle name="AggOrange9 4 4 2 20 2" xfId="31974" xr:uid="{A1FFD9AE-2B01-4E9C-8294-1E541F98DF04}"/>
    <cellStyle name="AggOrange9 4 4 2 21" xfId="12596" xr:uid="{103F1F95-3768-42A7-8A22-E0455D2D5BE7}"/>
    <cellStyle name="AggOrange9 4 4 2 21 2" xfId="33161" xr:uid="{C2578D7F-F84D-40B9-B3A4-0009B07FD6C6}"/>
    <cellStyle name="AggOrange9 4 4 2 22" xfId="12947" xr:uid="{4DC6FFF7-3C25-4540-B939-74204272CA01}"/>
    <cellStyle name="AggOrange9 4 4 2 22 2" xfId="33512" xr:uid="{7C582F68-C1A6-4108-A3F6-9465F8853F26}"/>
    <cellStyle name="AggOrange9 4 4 2 23" xfId="12845" xr:uid="{649377D6-91BE-4CA4-B655-18CCB5DCBF13}"/>
    <cellStyle name="AggOrange9 4 4 2 23 2" xfId="33410" xr:uid="{8C692F8A-8B58-4FB9-A313-198E9709CD1F}"/>
    <cellStyle name="AggOrange9 4 4 2 24" xfId="13250" xr:uid="{2BDCC39C-C0D7-45E3-A85B-C9E85642D682}"/>
    <cellStyle name="AggOrange9 4 4 2 24 2" xfId="33814" xr:uid="{6C620B2B-448B-40AA-BEC9-764EE8F210C9}"/>
    <cellStyle name="AggOrange9 4 4 2 25" xfId="13968" xr:uid="{35EFF936-D04B-4D72-90A6-082351D6B03F}"/>
    <cellStyle name="AggOrange9 4 4 2 25 2" xfId="34532" xr:uid="{1293B5A3-FBDB-4721-B45A-A663D2A48AAC}"/>
    <cellStyle name="AggOrange9 4 4 2 26" xfId="13669" xr:uid="{7DB7E6D2-68E8-4082-993B-AFEB7DD46227}"/>
    <cellStyle name="AggOrange9 4 4 2 26 2" xfId="34233" xr:uid="{4B6333B4-F461-43B3-AFE0-C55D49A99206}"/>
    <cellStyle name="AggOrange9 4 4 2 27" xfId="14647" xr:uid="{027340AB-FC40-4905-932F-1E567CBB1666}"/>
    <cellStyle name="AggOrange9 4 4 2 27 2" xfId="35206" xr:uid="{80FD4633-8BB1-46E5-B1AF-54CC5AE7F406}"/>
    <cellStyle name="AggOrange9 4 4 2 28" xfId="15716" xr:uid="{DDB7264A-C104-4286-B747-4D740D9A2A62}"/>
    <cellStyle name="AggOrange9 4 4 2 28 2" xfId="36173" xr:uid="{835A24FA-1854-4F92-858E-76A1EAFFF76F}"/>
    <cellStyle name="AggOrange9 4 4 2 29" xfId="16100" xr:uid="{B16ACC20-31F8-4279-9098-4704CC693A18}"/>
    <cellStyle name="AggOrange9 4 4 2 29 2" xfId="36508" xr:uid="{ACC82805-701A-4789-889C-483EAE58B37F}"/>
    <cellStyle name="AggOrange9 4 4 2 3" xfId="2034" xr:uid="{00000000-0005-0000-0000-000093080000}"/>
    <cellStyle name="AggOrange9 4 4 2 3 2" xfId="24416" xr:uid="{446CB600-9A31-442A-B5D3-3DC7836CCABA}"/>
    <cellStyle name="AggOrange9 4 4 2 30" xfId="16573" xr:uid="{AF96B8C2-AB8B-4C5A-9443-7FFCDA68F2F2}"/>
    <cellStyle name="AggOrange9 4 4 2 30 2" xfId="36979" xr:uid="{664ADFF7-79AC-4C42-89A4-FD7BAA5DE414}"/>
    <cellStyle name="AggOrange9 4 4 2 31" xfId="17317" xr:uid="{9E4F60E6-F3FA-43B9-911A-4DB6B4C6DD69}"/>
    <cellStyle name="AggOrange9 4 4 2 31 2" xfId="37721" xr:uid="{B36E10A9-457B-4100-8975-4EB8E12E22E6}"/>
    <cellStyle name="AggOrange9 4 4 2 32" xfId="17642" xr:uid="{0B13BF49-5812-473F-9627-B6470DC28586}"/>
    <cellStyle name="AggOrange9 4 4 2 32 2" xfId="38046" xr:uid="{0B4371E3-F58A-4744-A5A8-86D718D339F6}"/>
    <cellStyle name="AggOrange9 4 4 2 33" xfId="18066" xr:uid="{6A3E4E46-1E7D-4059-B472-2E5E9FB3E2A3}"/>
    <cellStyle name="AggOrange9 4 4 2 33 2" xfId="38470" xr:uid="{03EF6217-B591-4EFA-92C9-DEC2ABAA2EA0}"/>
    <cellStyle name="AggOrange9 4 4 2 34" xfId="18445" xr:uid="{D9968578-AB21-4380-A187-B32D2DFBA8EB}"/>
    <cellStyle name="AggOrange9 4 4 2 34 2" xfId="38849" xr:uid="{83BCD22C-2D51-4D31-99FE-B6B95501E70D}"/>
    <cellStyle name="AggOrange9 4 4 2 35" xfId="19289" xr:uid="{CCED5098-B6D9-42BF-B661-B898BD87B508}"/>
    <cellStyle name="AggOrange9 4 4 2 35 2" xfId="39691" xr:uid="{6A3E507E-7D5D-4404-91A5-D0C246F7B287}"/>
    <cellStyle name="AggOrange9 4 4 2 36" xfId="18683" xr:uid="{4FAB58D8-7E30-470D-97EB-312ACB6AC184}"/>
    <cellStyle name="AggOrange9 4 4 2 36 2" xfId="39085" xr:uid="{187E8895-D3CD-473F-BDDC-9E59C3DC1480}"/>
    <cellStyle name="AggOrange9 4 4 2 37" xfId="20127" xr:uid="{1AEB649F-6480-4A3D-A956-4482CE013313}"/>
    <cellStyle name="AggOrange9 4 4 2 37 2" xfId="40529" xr:uid="{328F4289-022F-4852-80AA-AF5390D3669D}"/>
    <cellStyle name="AggOrange9 4 4 2 38" xfId="20549" xr:uid="{9058BADB-E3D6-480A-9D6D-6E80F97A9884}"/>
    <cellStyle name="AggOrange9 4 4 2 38 2" xfId="40951" xr:uid="{9C7B7503-F2A5-49A7-8D37-8078DCA16E01}"/>
    <cellStyle name="AggOrange9 4 4 2 39" xfId="20783" xr:uid="{7D25EC1E-E5B2-4957-8B10-78CFF53F6C19}"/>
    <cellStyle name="AggOrange9 4 4 2 39 2" xfId="41185" xr:uid="{F5D85A9B-8FE3-4F97-A3CC-09BC69246EF8}"/>
    <cellStyle name="AggOrange9 4 4 2 4" xfId="1641" xr:uid="{00000000-0005-0000-0000-000094080000}"/>
    <cellStyle name="AggOrange9 4 4 2 4 2" xfId="24025" xr:uid="{93AFE577-2FF7-4179-826A-C87E309DA856}"/>
    <cellStyle name="AggOrange9 4 4 2 40" xfId="21743" xr:uid="{5F5EF691-6E7E-4EE3-9629-072D3901BADA}"/>
    <cellStyle name="AggOrange9 4 4 2 40 2" xfId="42143" xr:uid="{036C7F30-6F3E-447F-9251-B03F6B18629B}"/>
    <cellStyle name="AggOrange9 4 4 2 41" xfId="22176" xr:uid="{1CD33E88-4FA4-4E14-BC8C-EE7AB17059A0}"/>
    <cellStyle name="AggOrange9 4 4 2 41 2" xfId="42576" xr:uid="{87C3513C-9402-4C6A-821D-AF1DF22E24EA}"/>
    <cellStyle name="AggOrange9 4 4 2 42" xfId="21393" xr:uid="{3308904E-CC74-4259-9B66-07F9B49D1737}"/>
    <cellStyle name="AggOrange9 4 4 2 42 2" xfId="41793" xr:uid="{351C8917-AFEF-4999-986C-0E1A20C1275D}"/>
    <cellStyle name="AggOrange9 4 4 2 43" xfId="21362" xr:uid="{D5F3FF82-7419-4E9E-85FA-F3E593BD590E}"/>
    <cellStyle name="AggOrange9 4 4 2 43 2" xfId="41762" xr:uid="{D096A0FA-09B3-4A4E-8383-E9796E10BD02}"/>
    <cellStyle name="AggOrange9 4 4 2 44" xfId="22875" xr:uid="{3140050D-0D03-4681-9D18-540E2A272B1B}"/>
    <cellStyle name="AggOrange9 4 4 2 44 2" xfId="43275" xr:uid="{03BE0B4F-50B4-470E-9975-4656D64FB58F}"/>
    <cellStyle name="AggOrange9 4 4 2 5" xfId="3157" xr:uid="{00000000-0005-0000-0000-000095080000}"/>
    <cellStyle name="AggOrange9 4 4 2 5 2" xfId="25523" xr:uid="{4AE524A7-6B7A-4BA8-B639-C36BF0FBCDC1}"/>
    <cellStyle name="AggOrange9 4 4 2 6" xfId="2688" xr:uid="{00000000-0005-0000-0000-000096080000}"/>
    <cellStyle name="AggOrange9 4 4 2 6 2" xfId="25054" xr:uid="{A617F5B7-0E68-459D-B96D-5EEC7C6C302D}"/>
    <cellStyle name="AggOrange9 4 4 2 7" xfId="4051" xr:uid="{00000000-0005-0000-0000-000097080000}"/>
    <cellStyle name="AggOrange9 4 4 2 7 2" xfId="26414" xr:uid="{6C0C988F-4DB4-45E2-B139-FF7C23A83721}"/>
    <cellStyle name="AggOrange9 4 4 2 8" xfId="3730" xr:uid="{00000000-0005-0000-0000-000098080000}"/>
    <cellStyle name="AggOrange9 4 4 2 8 2" xfId="26093" xr:uid="{5150D502-F37B-42E1-8A20-6F6B93B96296}"/>
    <cellStyle name="AggOrange9 4 4 2 9" xfId="4531" xr:uid="{00000000-0005-0000-0000-000099080000}"/>
    <cellStyle name="AggOrange9 4 4 2 9 2" xfId="26884" xr:uid="{80034929-2FF0-429A-9CD2-6F48C618CE54}"/>
    <cellStyle name="AggOrange9 4 4 20" xfId="9876" xr:uid="{9A31D48E-6C61-436C-89EC-419897C5E668}"/>
    <cellStyle name="AggOrange9 4 4 20 2" xfId="31913" xr:uid="{D234E17F-164A-4E96-AA15-1FD9D2F2F2AA}"/>
    <cellStyle name="AggOrange9 4 4 21" xfId="10141" xr:uid="{008A9ECF-001B-479C-9DAA-45D140976A89}"/>
    <cellStyle name="AggOrange9 4 4 21 2" xfId="32064" xr:uid="{948ABFFC-7BA4-441B-876F-156BB609171A}"/>
    <cellStyle name="AggOrange9 4 4 22" xfId="12381" xr:uid="{7A08ABEC-1813-45B1-83D8-832E1C82EFC7}"/>
    <cellStyle name="AggOrange9 4 4 22 2" xfId="32946" xr:uid="{6A4DA3A6-81D4-414A-B278-05B7313D0B9F}"/>
    <cellStyle name="AggOrange9 4 4 23" xfId="11831" xr:uid="{C80506ED-7051-4D88-9FA6-9E83263D8E43}"/>
    <cellStyle name="AggOrange9 4 4 23 2" xfId="32398" xr:uid="{DFC8DF6C-4563-4ED1-AC4E-1BF184F14273}"/>
    <cellStyle name="AggOrange9 4 4 24" xfId="13536" xr:uid="{9295F120-AA31-4C7E-8BE7-28ACA95C23DD}"/>
    <cellStyle name="AggOrange9 4 4 24 2" xfId="34100" xr:uid="{2E5381F1-CE83-40BE-93E2-A091EDFE82E1}"/>
    <cellStyle name="AggOrange9 4 4 25" xfId="13856" xr:uid="{46800629-6D06-426F-B7CC-788F72C55CDE}"/>
    <cellStyle name="AggOrange9 4 4 25 2" xfId="34420" xr:uid="{5E0D5ECA-25C8-4727-83BA-3A14504A6E2D}"/>
    <cellStyle name="AggOrange9 4 4 26" xfId="14567" xr:uid="{CA6A01AC-3E89-40D8-B3EC-E43F86F83B1F}"/>
    <cellStyle name="AggOrange9 4 4 26 2" xfId="35127" xr:uid="{478982ED-EC98-4C03-845D-E5F5F25C8103}"/>
    <cellStyle name="AggOrange9 4 4 27" xfId="14878" xr:uid="{0380526E-88EE-4232-AA9B-BAD095F5A184}"/>
    <cellStyle name="AggOrange9 4 4 27 2" xfId="35431" xr:uid="{BFCD62AE-AFB3-40DA-8234-C658EECC666C}"/>
    <cellStyle name="AggOrange9 4 4 28" xfId="13994" xr:uid="{EC2E686D-02B2-4604-ABCF-70E60753A4BF}"/>
    <cellStyle name="AggOrange9 4 4 28 2" xfId="34558" xr:uid="{FE69214F-9FA9-42B8-9B48-82086A974CEB}"/>
    <cellStyle name="AggOrange9 4 4 29" xfId="12126" xr:uid="{98031DB3-CE56-4223-8E38-57A32962970F}"/>
    <cellStyle name="AggOrange9 4 4 29 2" xfId="32691" xr:uid="{2DFD05E8-2DD5-458D-9126-F4FE2791EF19}"/>
    <cellStyle name="AggOrange9 4 4 3" xfId="1281" xr:uid="{00000000-0005-0000-0000-00009A080000}"/>
    <cellStyle name="AggOrange9 4 4 3 2" xfId="23718" xr:uid="{7C1C1908-397A-4778-AAB8-FDDA3F9BF243}"/>
    <cellStyle name="AggOrange9 4 4 30" xfId="15748" xr:uid="{3FC8AA4B-C6EE-4C18-B9D8-FEF377D0BC1A}"/>
    <cellStyle name="AggOrange9 4 4 30 2" xfId="36185" xr:uid="{670F8793-69AA-4022-822A-70401420427F}"/>
    <cellStyle name="AggOrange9 4 4 31" xfId="16367" xr:uid="{3DBD1058-2326-4215-9FD3-C0748DE9C4AF}"/>
    <cellStyle name="AggOrange9 4 4 31 2" xfId="36773" xr:uid="{51B367C9-227F-4DAE-A351-8075C2B2A9D9}"/>
    <cellStyle name="AggOrange9 4 4 32" xfId="17108" xr:uid="{EEA5A5B4-D7E9-4846-B663-77A45A615C94}"/>
    <cellStyle name="AggOrange9 4 4 32 2" xfId="37512" xr:uid="{E0832036-523F-4CE7-BA80-F6D22AADC305}"/>
    <cellStyle name="AggOrange9 4 4 33" xfId="17011" xr:uid="{DC124A11-04D7-471A-AD16-E2D90BB03174}"/>
    <cellStyle name="AggOrange9 4 4 33 2" xfId="37415" xr:uid="{3980DAFE-416F-4F17-99CE-EF622B457B52}"/>
    <cellStyle name="AggOrange9 4 4 34" xfId="17859" xr:uid="{7868A2C6-2A2F-4FAC-9884-C62081104DED}"/>
    <cellStyle name="AggOrange9 4 4 34 2" xfId="38263" xr:uid="{9BD5927F-1EB2-4043-991B-D7B429AC4F80}"/>
    <cellStyle name="AggOrange9 4 4 35" xfId="18231" xr:uid="{3ED09C5B-5431-479F-B5EB-7A0269E405C7}"/>
    <cellStyle name="AggOrange9 4 4 35 2" xfId="38635" xr:uid="{F53F1ED2-D206-438F-B108-613C03E85429}"/>
    <cellStyle name="AggOrange9 4 4 36" xfId="19074" xr:uid="{91EC6A76-40BC-4F71-9722-311AD7104CDD}"/>
    <cellStyle name="AggOrange9 4 4 36 2" xfId="39476" xr:uid="{AC60A1FF-F167-44E4-B6B8-FC0F2619A618}"/>
    <cellStyle name="AggOrange9 4 4 37" xfId="18574" xr:uid="{AE1CC561-4679-462B-BC1C-5E251C0CF2E0}"/>
    <cellStyle name="AggOrange9 4 4 37 2" xfId="38978" xr:uid="{A7164648-5B7C-4551-8596-4DF482B6F200}"/>
    <cellStyle name="AggOrange9 4 4 38" xfId="19912" xr:uid="{F6637AF7-B990-48B9-922D-3088DA0A7114}"/>
    <cellStyle name="AggOrange9 4 4 38 2" xfId="40314" xr:uid="{6A9F3C28-39FB-4134-9270-DB52B68B4F23}"/>
    <cellStyle name="AggOrange9 4 4 39" xfId="20336" xr:uid="{63895075-82EE-4E57-BF12-22348808F876}"/>
    <cellStyle name="AggOrange9 4 4 39 2" xfId="40738" xr:uid="{22510BB4-0081-4DCC-89AB-FA94BA0D426C}"/>
    <cellStyle name="AggOrange9 4 4 4" xfId="1821" xr:uid="{00000000-0005-0000-0000-00009B080000}"/>
    <cellStyle name="AggOrange9 4 4 4 2" xfId="24204" xr:uid="{0AF72BF9-1A2B-4DBF-B53C-9D5E906EB177}"/>
    <cellStyle name="AggOrange9 4 4 40" xfId="18804" xr:uid="{7DE45B4F-13DA-432D-AF99-AB7793C86458}"/>
    <cellStyle name="AggOrange9 4 4 40 2" xfId="39206" xr:uid="{82C874F9-4204-4AB1-AF08-E9F75B62519B}"/>
    <cellStyle name="AggOrange9 4 4 41" xfId="21531" xr:uid="{9775FD97-A681-489F-B89A-2675C11F9D84}"/>
    <cellStyle name="AggOrange9 4 4 41 2" xfId="41931" xr:uid="{5140E791-0DC2-486C-81BD-BE9C8BF9082B}"/>
    <cellStyle name="AggOrange9 4 4 42" xfId="21430" xr:uid="{03D9978C-DED6-4D34-8CE3-820D1BF4D632}"/>
    <cellStyle name="AggOrange9 4 4 42 2" xfId="41830" xr:uid="{403F213D-59F8-43CD-BC0A-EB7CEDC0F482}"/>
    <cellStyle name="AggOrange9 4 4 43" xfId="22653" xr:uid="{DDCC37AB-9011-4CF8-BA87-D5605E912FE4}"/>
    <cellStyle name="AggOrange9 4 4 43 2" xfId="43053" xr:uid="{3DE7EBA6-DFB3-4F0A-B8A4-EF7928C7454E}"/>
    <cellStyle name="AggOrange9 4 4 44" xfId="22968" xr:uid="{50443CE4-3449-4B7E-B892-05152BCC7F06}"/>
    <cellStyle name="AggOrange9 4 4 44 2" xfId="43368" xr:uid="{94D7AB3D-FBCF-46D8-A60F-8F4F009B4D73}"/>
    <cellStyle name="AggOrange9 4 4 45" xfId="23219" xr:uid="{D71FB46F-8390-4054-8B91-BD25A0E7B854}"/>
    <cellStyle name="AggOrange9 4 4 45 2" xfId="43619" xr:uid="{8063EE65-0321-4D1E-B1B5-D6449A030C09}"/>
    <cellStyle name="AggOrange9 4 4 5" xfId="2260" xr:uid="{00000000-0005-0000-0000-00009C080000}"/>
    <cellStyle name="AggOrange9 4 4 5 2" xfId="24635" xr:uid="{9F0D42DC-9B3D-43C2-9A46-A7AD2BB4B2E6}"/>
    <cellStyle name="AggOrange9 4 4 6" xfId="2942" xr:uid="{00000000-0005-0000-0000-00009D080000}"/>
    <cellStyle name="AggOrange9 4 4 6 2" xfId="25308" xr:uid="{3E1E762B-3A1B-4364-BDAB-89FA78C00CDA}"/>
    <cellStyle name="AggOrange9 4 4 7" xfId="3544" xr:uid="{00000000-0005-0000-0000-00009E080000}"/>
    <cellStyle name="AggOrange9 4 4 7 2" xfId="25909" xr:uid="{07522D4C-D126-4A28-A736-2EDEDB476755}"/>
    <cellStyle name="AggOrange9 4 4 8" xfId="3840" xr:uid="{00000000-0005-0000-0000-00009F080000}"/>
    <cellStyle name="AggOrange9 4 4 8 2" xfId="26203" xr:uid="{ABC78B60-65FB-458B-8940-B0A119691E26}"/>
    <cellStyle name="AggOrange9 4 4 9" xfId="4357" xr:uid="{00000000-0005-0000-0000-0000A0080000}"/>
    <cellStyle name="AggOrange9 4 4 9 2" xfId="26712" xr:uid="{502106B8-58C6-479F-A873-5D0586E28101}"/>
    <cellStyle name="AggOrange9 4 40" xfId="19610" xr:uid="{4186DBDB-2366-4A2E-8CE8-CBC411FAF5F1}"/>
    <cellStyle name="AggOrange9 4 40 2" xfId="40012" xr:uid="{AA2B1054-D30B-4F3C-A73E-C4317E53EA7C}"/>
    <cellStyle name="AggOrange9 4 41" xfId="18675" xr:uid="{E35C5E49-2510-4723-861B-4E81AE7FC213}"/>
    <cellStyle name="AggOrange9 4 41 2" xfId="39077" xr:uid="{3AB36BEE-242E-4168-A5C5-0C99F4B00D94}"/>
    <cellStyle name="AggOrange9 4 42" xfId="20246" xr:uid="{52BCA5F7-5D47-41A2-8E33-3B49DECFC90E}"/>
    <cellStyle name="AggOrange9 4 42 2" xfId="40648" xr:uid="{AEC4DC1F-2207-4D23-A764-8E8A006754FB}"/>
    <cellStyle name="AggOrange9 4 43" xfId="21216" xr:uid="{69A48A8B-7098-4AF3-A20F-24A5B651F4A2}"/>
    <cellStyle name="AggOrange9 4 43 2" xfId="41616" xr:uid="{A2BDB188-B025-4EE6-BA16-DB1031166C63}"/>
    <cellStyle name="AggOrange9 4 44" xfId="21939" xr:uid="{663094B8-04C1-4957-907E-4E9852B76EF8}"/>
    <cellStyle name="AggOrange9 4 44 2" xfId="42339" xr:uid="{F01B0714-A711-4230-A1F4-CE07112574CB}"/>
    <cellStyle name="AggOrange9 4 45" xfId="22341" xr:uid="{29059DB7-5A1A-4BE2-A748-4BB2A371E7B7}"/>
    <cellStyle name="AggOrange9 4 45 2" xfId="42741" xr:uid="{3CEA7748-C885-4D50-B1D5-0C621BA4A3F9}"/>
    <cellStyle name="AggOrange9 4 46" xfId="22770" xr:uid="{C80A7E3B-9E58-4075-A694-E9DB38BE716F}"/>
    <cellStyle name="AggOrange9 4 46 2" xfId="43170" xr:uid="{9760BF39-8758-4F43-8ACF-D29FBE4CDC9F}"/>
    <cellStyle name="AggOrange9 4 47" xfId="21628" xr:uid="{00DA25C8-9FD1-41E1-876D-A3247CF8C34C}"/>
    <cellStyle name="AggOrange9 4 47 2" xfId="42028" xr:uid="{A21F6BD9-AEEC-4A56-8CD9-2F046A29C276}"/>
    <cellStyle name="AggOrange9 4 5" xfId="1165" xr:uid="{00000000-0005-0000-0000-0000A1080000}"/>
    <cellStyle name="AggOrange9 4 5 2" xfId="23602" xr:uid="{54B3DD5C-54B2-4611-8D07-A801FD98B643}"/>
    <cellStyle name="AggOrange9 4 6" xfId="1593" xr:uid="{00000000-0005-0000-0000-0000A2080000}"/>
    <cellStyle name="AggOrange9 4 6 2" xfId="23978" xr:uid="{E972B347-2127-445B-964C-3064E5F6711C}"/>
    <cellStyle name="AggOrange9 4 7" xfId="2138" xr:uid="{00000000-0005-0000-0000-0000A3080000}"/>
    <cellStyle name="AggOrange9 4 7 2" xfId="24519" xr:uid="{4D12FB00-AF76-4948-840A-F132D1605D45}"/>
    <cellStyle name="AggOrange9 4 8" xfId="2626" xr:uid="{00000000-0005-0000-0000-0000A4080000}"/>
    <cellStyle name="AggOrange9 4 8 2" xfId="24993" xr:uid="{F4FE3371-E56E-4707-9D16-39E7E39AE333}"/>
    <cellStyle name="AggOrange9 4 9" xfId="3281" xr:uid="{00000000-0005-0000-0000-0000A5080000}"/>
    <cellStyle name="AggOrange9 4 9 2" xfId="25647" xr:uid="{86B17B46-DEE0-475E-ABD9-24E9C17C64BB}"/>
    <cellStyle name="AggOrange9 5" xfId="101" xr:uid="{00000000-0005-0000-0000-0000A6080000}"/>
    <cellStyle name="AggOrange9 5 10" xfId="8701" xr:uid="{20093FBB-D42C-4D73-B522-4D341DB605B1}"/>
    <cellStyle name="AggOrange9 5 10 2" xfId="30955" xr:uid="{33D76312-19A8-463B-81BB-B87C9FE05BB7}"/>
    <cellStyle name="AggOrange9 5 11" xfId="11859" xr:uid="{F0A31C2A-D7E7-4807-97C8-1E1261B09384}"/>
    <cellStyle name="AggOrange9 5 11 2" xfId="32426" xr:uid="{5355CE81-3C8F-40E7-A0AA-45390C372EF8}"/>
    <cellStyle name="AggOrange9 5 12" xfId="12263" xr:uid="{31F3C236-2FF3-4652-B70C-B5DC221C2134}"/>
    <cellStyle name="AggOrange9 5 12 2" xfId="32828" xr:uid="{F4F93688-E8C2-4BA2-AC4D-A621477B5EC7}"/>
    <cellStyle name="AggOrange9 5 13" xfId="14561" xr:uid="{E92FA482-1162-479E-9D0D-C8EE90DF96BE}"/>
    <cellStyle name="AggOrange9 5 13 2" xfId="35121" xr:uid="{A1E72F1E-C7CE-4E6C-AF5A-2E14CDA72AC1}"/>
    <cellStyle name="AggOrange9 5 14" xfId="14746" xr:uid="{E7BA879B-3F57-4F6F-A50D-EF90E1B0B664}"/>
    <cellStyle name="AggOrange9 5 14 2" xfId="35302" xr:uid="{D8924BDD-568D-428D-991C-48B5D5B901E0}"/>
    <cellStyle name="AggOrange9 5 15" xfId="15827" xr:uid="{0A12B75C-F7A6-4341-B674-C05AAFE27C95}"/>
    <cellStyle name="AggOrange9 5 15 2" xfId="36236" xr:uid="{86E4DEAF-6E16-46D1-A023-0218CE83A16B}"/>
    <cellStyle name="AggOrange9 5 16" xfId="16204" xr:uid="{258CAB94-67DB-4C03-9406-08F9104E786C}"/>
    <cellStyle name="AggOrange9 5 16 2" xfId="36612" xr:uid="{9B991B19-D269-4888-A483-2757AAE4063C}"/>
    <cellStyle name="AggOrange9 5 17" xfId="16719" xr:uid="{2E63D5EB-08AA-4D0C-B133-0B02060E52EA}"/>
    <cellStyle name="AggOrange9 5 17 2" xfId="37125" xr:uid="{DCBFA501-250D-496F-AE0F-96EF6DB71089}"/>
    <cellStyle name="AggOrange9 5 18" xfId="17633" xr:uid="{DE699AFC-88FE-4DFA-B4CF-F6D7B5A816C8}"/>
    <cellStyle name="AggOrange9 5 18 2" xfId="38037" xr:uid="{993C46E8-ED07-46F3-9585-BFF9C11E4BD7}"/>
    <cellStyle name="AggOrange9 5 19" xfId="17408" xr:uid="{B84F9A55-8DCD-4A0C-954B-DE99F34672B5}"/>
    <cellStyle name="AggOrange9 5 19 2" xfId="37812" xr:uid="{DF6D271E-FF7B-4E40-8F50-A7FA0F21FFE7}"/>
    <cellStyle name="AggOrange9 5 2" xfId="1478" xr:uid="{00000000-0005-0000-0000-0000A7080000}"/>
    <cellStyle name="AggOrange9 5 2 2" xfId="23866" xr:uid="{1A1F8A06-A980-473E-843B-27C9EDDFC252}"/>
    <cellStyle name="AggOrange9 5 20" xfId="18601" xr:uid="{5E1F7C90-3C96-4791-8437-EFF331038864}"/>
    <cellStyle name="AggOrange9 5 20 2" xfId="39005" xr:uid="{0C46E843-042B-48C6-9D65-32C32C04E9CB}"/>
    <cellStyle name="AggOrange9 5 21" xfId="18950" xr:uid="{B2C05387-2F0D-4EDD-B8E8-E080E62E3B4E}"/>
    <cellStyle name="AggOrange9 5 21 2" xfId="39352" xr:uid="{179787E0-D769-4A40-82BB-22A2304AA28D}"/>
    <cellStyle name="AggOrange9 5 22" xfId="18918" xr:uid="{E4782243-E773-486F-8E09-E2481698743E}"/>
    <cellStyle name="AggOrange9 5 22 2" xfId="39320" xr:uid="{74FD8DBA-AB96-4EDB-8124-B930429CE39B}"/>
    <cellStyle name="AggOrange9 5 23" xfId="21035" xr:uid="{329629B2-C4DF-4FAF-ACCF-ACB47426DA92}"/>
    <cellStyle name="AggOrange9 5 23 2" xfId="41437" xr:uid="{D429FF57-86BE-495F-B6AB-ACBF070B814A}"/>
    <cellStyle name="AggOrange9 5 24" xfId="22162" xr:uid="{ADEB5102-4AB4-4530-A360-CAAD43012C9D}"/>
    <cellStyle name="AggOrange9 5 24 2" xfId="42562" xr:uid="{13D71154-4F3A-4F74-AFA1-A616FC3AAD96}"/>
    <cellStyle name="AggOrange9 5 25" xfId="22392" xr:uid="{C476FF19-D6D4-47B0-B5DA-6360933D7A22}"/>
    <cellStyle name="AggOrange9 5 25 2" xfId="42792" xr:uid="{67359C4E-D583-4840-80B7-A4061CEEE80E}"/>
    <cellStyle name="AggOrange9 5 26" xfId="23353" xr:uid="{B0175163-54B5-4E64-9F0E-715EBCA464D5}"/>
    <cellStyle name="AggOrange9 5 3" xfId="2442" xr:uid="{00000000-0005-0000-0000-0000A8080000}"/>
    <cellStyle name="AggOrange9 5 3 2" xfId="24809" xr:uid="{85309DFB-22E4-4E63-A3C4-A3691C720F2B}"/>
    <cellStyle name="AggOrange9 5 4" xfId="4476" xr:uid="{00000000-0005-0000-0000-0000A9080000}"/>
    <cellStyle name="AggOrange9 5 4 2" xfId="26829" xr:uid="{89A425C0-047E-49FC-A1CB-241F0B835478}"/>
    <cellStyle name="AggOrange9 5 5" xfId="5681" xr:uid="{00000000-0005-0000-0000-0000AA080000}"/>
    <cellStyle name="AggOrange9 5 6" xfId="7126" xr:uid="{00000000-0005-0000-0000-0000AB080000}"/>
    <cellStyle name="AggOrange9 5 6 2" xfId="29423" xr:uid="{EFB40612-396F-4869-9302-B82704EEBD3A}"/>
    <cellStyle name="AggOrange9 5 7" xfId="7217" xr:uid="{00000000-0005-0000-0000-0000AC080000}"/>
    <cellStyle name="AggOrange9 5 7 2" xfId="29514" xr:uid="{8A60F0C3-3EBE-4D02-8976-58CAEFCCC494}"/>
    <cellStyle name="AggOrange9 5 8" xfId="7675" xr:uid="{147153C2-2B84-4779-A742-356623E84660}"/>
    <cellStyle name="AggOrange9 5 8 2" xfId="29963" xr:uid="{D9B930F4-D61B-472B-9A29-6513FD98E28D}"/>
    <cellStyle name="AggOrange9 5 9" xfId="8171" xr:uid="{6BE40D5D-ED13-4841-BDFC-06449F3663C3}"/>
    <cellStyle name="AggOrange9 5 9 2" xfId="30457" xr:uid="{05D8F190-37D4-4C34-8EAE-681A5E8FFD9D}"/>
    <cellStyle name="AggOrange9 6" xfId="5617" xr:uid="{00000000-0005-0000-0000-0000AD080000}"/>
    <cellStyle name="AggOrangeLB_2x" xfId="53" xr:uid="{00000000-0005-0000-0000-0000AE080000}"/>
    <cellStyle name="AggOrangeLBorder" xfId="55" xr:uid="{00000000-0005-0000-0000-0000AF080000}"/>
    <cellStyle name="AggOrangeLBorder 2" xfId="150" xr:uid="{00000000-0005-0000-0000-0000B0080000}"/>
    <cellStyle name="AggOrangeLBorder 2 2" xfId="443" xr:uid="{00000000-0005-0000-0000-0000B1080000}"/>
    <cellStyle name="AggOrangeLBorder 2 2 2" xfId="7049" xr:uid="{00000000-0005-0000-0000-0000B2080000}"/>
    <cellStyle name="AggOrangeLBorder 2 2 2 2" xfId="29346" xr:uid="{371EDCB8-51EE-40A2-920D-749800879563}"/>
    <cellStyle name="AggOrangeLBorder 2 2 3" xfId="16956" xr:uid="{8D851B05-C043-45E8-9D0D-9E91C21E9756}"/>
    <cellStyle name="AggOrangeLBorder 2 2 3 2" xfId="37360" xr:uid="{5A747BB8-C583-4D95-9462-CA4C80AF3EC3}"/>
    <cellStyle name="AggOrangeLBorder 2 2 4" xfId="19476" xr:uid="{5DCEC61D-C8E5-4FE5-B772-25F5A3746201}"/>
    <cellStyle name="AggOrangeLBorder 2 2 4 2" xfId="39878" xr:uid="{AE09FAE7-2FA1-4A0D-871A-18B7C2C752EC}"/>
    <cellStyle name="AggOrangeLBorder 2 3" xfId="301" xr:uid="{00000000-0005-0000-0000-0000B3080000}"/>
    <cellStyle name="AggOrangeLBorder 2 3 10" xfId="2712" xr:uid="{00000000-0005-0000-0000-0000B4080000}"/>
    <cellStyle name="AggOrangeLBorder 2 3 10 2" xfId="25078" xr:uid="{C76B0ED4-F260-4C7D-865B-9FF0A8A2A41E}"/>
    <cellStyle name="AggOrangeLBorder 2 3 11" xfId="2615" xr:uid="{00000000-0005-0000-0000-0000B5080000}"/>
    <cellStyle name="AggOrangeLBorder 2 3 11 2" xfId="24982" xr:uid="{8F75B83D-211F-4B3B-BE20-69EB51C78AD2}"/>
    <cellStyle name="AggOrangeLBorder 2 3 12" xfId="3523" xr:uid="{00000000-0005-0000-0000-0000B6080000}"/>
    <cellStyle name="AggOrangeLBorder 2 3 12 2" xfId="25888" xr:uid="{88694078-9820-4926-A562-89FE7037C031}"/>
    <cellStyle name="AggOrangeLBorder 2 3 13" xfId="4587" xr:uid="{00000000-0005-0000-0000-0000B7080000}"/>
    <cellStyle name="AggOrangeLBorder 2 3 13 2" xfId="26940" xr:uid="{13ECD591-C9B1-4C4F-81D7-AA45F4EA7643}"/>
    <cellStyle name="AggOrangeLBorder 2 3 14" xfId="4800" xr:uid="{00000000-0005-0000-0000-0000B8080000}"/>
    <cellStyle name="AggOrangeLBorder 2 3 14 2" xfId="27153" xr:uid="{9118D661-C4FE-498D-BB6D-6392541FCD7D}"/>
    <cellStyle name="AggOrangeLBorder 2 3 15" xfId="4578" xr:uid="{00000000-0005-0000-0000-0000B9080000}"/>
    <cellStyle name="AggOrangeLBorder 2 3 15 2" xfId="26931" xr:uid="{14227E5F-0A61-4BEA-87E5-480EEE1853E7}"/>
    <cellStyle name="AggOrangeLBorder 2 3 16" xfId="5880" xr:uid="{00000000-0005-0000-0000-0000BA080000}"/>
    <cellStyle name="AggOrangeLBorder 2 3 16 2" xfId="28194" xr:uid="{BB160360-1FE6-4A8C-86DC-74ACF32498B9}"/>
    <cellStyle name="AggOrangeLBorder 2 3 17" xfId="6367" xr:uid="{00000000-0005-0000-0000-0000BB080000}"/>
    <cellStyle name="AggOrangeLBorder 2 3 17 2" xfId="28664" xr:uid="{F109ED56-696D-4035-8B75-579B027DA042}"/>
    <cellStyle name="AggOrangeLBorder 2 3 18" xfId="6500" xr:uid="{00000000-0005-0000-0000-0000BC080000}"/>
    <cellStyle name="AggOrangeLBorder 2 3 18 2" xfId="28797" xr:uid="{EA5EA520-EDC0-4B7D-90B0-47FF1303D257}"/>
    <cellStyle name="AggOrangeLBorder 2 3 19" xfId="7246" xr:uid="{00000000-0005-0000-0000-0000BD080000}"/>
    <cellStyle name="AggOrangeLBorder 2 3 19 2" xfId="29541" xr:uid="{E946D598-EEB8-4EA9-B1A6-B8F557554234}"/>
    <cellStyle name="AggOrangeLBorder 2 3 2" xfId="640" xr:uid="{00000000-0005-0000-0000-0000BE080000}"/>
    <cellStyle name="AggOrangeLBorder 2 3 2 10" xfId="4652" xr:uid="{00000000-0005-0000-0000-0000BF080000}"/>
    <cellStyle name="AggOrangeLBorder 2 3 2 10 2" xfId="27005" xr:uid="{FD76F8F3-D866-46E1-942D-537566392ECC}"/>
    <cellStyle name="AggOrangeLBorder 2 3 2 11" xfId="5091" xr:uid="{00000000-0005-0000-0000-0000C0080000}"/>
    <cellStyle name="AggOrangeLBorder 2 3 2 11 2" xfId="27444" xr:uid="{D6806D81-0B31-47CE-89C0-E59A8306D6AA}"/>
    <cellStyle name="AggOrangeLBorder 2 3 2 12" xfId="5429" xr:uid="{00000000-0005-0000-0000-0000C1080000}"/>
    <cellStyle name="AggOrangeLBorder 2 3 2 12 2" xfId="27782" xr:uid="{C4DCFD4A-7AFA-411C-B3B3-FB7F266A4FBB}"/>
    <cellStyle name="AggOrangeLBorder 2 3 2 13" xfId="5897" xr:uid="{00000000-0005-0000-0000-0000C2080000}"/>
    <cellStyle name="AggOrangeLBorder 2 3 2 13 2" xfId="28211" xr:uid="{4187E752-83DC-4E7F-A523-909E62FF0385}"/>
    <cellStyle name="AggOrangeLBorder 2 3 2 14" xfId="6790" xr:uid="{00000000-0005-0000-0000-0000C3080000}"/>
    <cellStyle name="AggOrangeLBorder 2 3 2 14 2" xfId="29087" xr:uid="{1261FF06-D127-4674-90D8-7D50D81C48B0}"/>
    <cellStyle name="AggOrangeLBorder 2 3 2 15" xfId="6994" xr:uid="{00000000-0005-0000-0000-0000C4080000}"/>
    <cellStyle name="AggOrangeLBorder 2 3 2 15 2" xfId="29291" xr:uid="{6FC09A3C-84C8-484C-BDE0-7C0F0355D7F8}"/>
    <cellStyle name="AggOrangeLBorder 2 3 2 16" xfId="7369" xr:uid="{00000000-0005-0000-0000-0000C5080000}"/>
    <cellStyle name="AggOrangeLBorder 2 3 2 16 2" xfId="29664" xr:uid="{8FA29A3D-1CC5-4C12-AF8E-ACEEA83FD21D}"/>
    <cellStyle name="AggOrangeLBorder 2 3 2 17" xfId="7855" xr:uid="{2630A44C-1C12-45F4-86E0-DB895C627956}"/>
    <cellStyle name="AggOrangeLBorder 2 3 2 17 2" xfId="30141" xr:uid="{EF372585-9C28-49CA-9241-8CBEF85AD992}"/>
    <cellStyle name="AggOrangeLBorder 2 3 2 18" xfId="8340" xr:uid="{7B27763E-7175-46A2-BDDD-E419E60A8B9A}"/>
    <cellStyle name="AggOrangeLBorder 2 3 2 18 2" xfId="30609" xr:uid="{81C7462B-749B-41CA-A541-D0A863C1B57D}"/>
    <cellStyle name="AggOrangeLBorder 2 3 2 19" xfId="9225" xr:uid="{10363983-AB18-4DE1-BAE5-D9798B9D6AF7}"/>
    <cellStyle name="AggOrangeLBorder 2 3 2 19 2" xfId="31366" xr:uid="{4AC1AC94-66E1-448A-9A27-51D2B94AB74E}"/>
    <cellStyle name="AggOrangeLBorder 2 3 2 2" xfId="855" xr:uid="{00000000-0005-0000-0000-0000C6080000}"/>
    <cellStyle name="AggOrangeLBorder 2 3 2 2 10" xfId="5302" xr:uid="{00000000-0005-0000-0000-0000C7080000}"/>
    <cellStyle name="AggOrangeLBorder 2 3 2 2 10 2" xfId="27655" xr:uid="{85E2E2AE-802B-421A-86C8-1E951DF5CEEF}"/>
    <cellStyle name="AggOrangeLBorder 2 3 2 2 11" xfId="4750" xr:uid="{00000000-0005-0000-0000-0000C8080000}"/>
    <cellStyle name="AggOrangeLBorder 2 3 2 2 11 2" xfId="27103" xr:uid="{BB0EE4AD-78B9-4341-8B97-FF251AF21E11}"/>
    <cellStyle name="AggOrangeLBorder 2 3 2 2 12" xfId="5875" xr:uid="{00000000-0005-0000-0000-0000C9080000}"/>
    <cellStyle name="AggOrangeLBorder 2 3 2 2 12 2" xfId="28189" xr:uid="{0DFF6639-1855-41BA-AE98-5120ED25BCDD}"/>
    <cellStyle name="AggOrangeLBorder 2 3 2 2 13" xfId="6493" xr:uid="{00000000-0005-0000-0000-0000CA080000}"/>
    <cellStyle name="AggOrangeLBorder 2 3 2 2 13 2" xfId="28790" xr:uid="{744998B5-3A0F-48EF-B9DE-85AFF69E8E26}"/>
    <cellStyle name="AggOrangeLBorder 2 3 2 2 14" xfId="6632" xr:uid="{00000000-0005-0000-0000-0000CB080000}"/>
    <cellStyle name="AggOrangeLBorder 2 3 2 2 14 2" xfId="28929" xr:uid="{A1E278A1-026B-49B7-8B57-11F882BA42E0}"/>
    <cellStyle name="AggOrangeLBorder 2 3 2 2 15" xfId="7575" xr:uid="{00000000-0005-0000-0000-0000CC080000}"/>
    <cellStyle name="AggOrangeLBorder 2 3 2 2 15 2" xfId="29870" xr:uid="{A8382189-C95B-47B6-BD6F-EF103B4B9180}"/>
    <cellStyle name="AggOrangeLBorder 2 3 2 2 16" xfId="8061" xr:uid="{5B3CCADC-17F9-4B21-952B-A7C2B7FE4F5A}"/>
    <cellStyle name="AggOrangeLBorder 2 3 2 2 16 2" xfId="30347" xr:uid="{EF602A35-798B-4371-B94E-3218E68BF1C8}"/>
    <cellStyle name="AggOrangeLBorder 2 3 2 2 17" xfId="8550" xr:uid="{8F20E70A-F33E-4495-A12F-C33570B66BDB}"/>
    <cellStyle name="AggOrangeLBorder 2 3 2 2 17 2" xfId="30819" xr:uid="{EB816642-7C8C-4451-A8D9-19D7FB7A4C2A}"/>
    <cellStyle name="AggOrangeLBorder 2 3 2 2 18" xfId="9440" xr:uid="{5C842914-C882-4649-8B5F-ACE74333D291}"/>
    <cellStyle name="AggOrangeLBorder 2 3 2 2 18 2" xfId="31579" xr:uid="{F2EA96DF-7D09-496C-9A51-E8622139FFA6}"/>
    <cellStyle name="AggOrangeLBorder 2 3 2 2 19" xfId="9958" xr:uid="{111A1F8E-A3B3-4C27-A103-14AF9A2E2336}"/>
    <cellStyle name="AggOrangeLBorder 2 3 2 2 19 2" xfId="31975" xr:uid="{3EA419E6-DDD9-4DE9-AFB5-8F780C1F61F1}"/>
    <cellStyle name="AggOrangeLBorder 2 3 2 2 2" xfId="1127" xr:uid="{00000000-0005-0000-0000-0000CD080000}"/>
    <cellStyle name="AggOrangeLBorder 2 3 2 2 2 2" xfId="23564" xr:uid="{9EB247E9-6398-4A52-BA89-3758605323C1}"/>
    <cellStyle name="AggOrangeLBorder 2 3 2 2 20" xfId="10205" xr:uid="{75699785-BD7F-4AA5-947D-70CA8DD05F19}"/>
    <cellStyle name="AggOrangeLBorder 2 3 2 2 20 2" xfId="32095" xr:uid="{296DC742-BF99-4488-9B86-BBE4C2896437}"/>
    <cellStyle name="AggOrangeLBorder 2 3 2 2 21" xfId="12608" xr:uid="{5C3B63DE-507D-44C6-AB1C-8A2E28475A7A}"/>
    <cellStyle name="AggOrangeLBorder 2 3 2 2 21 2" xfId="33173" xr:uid="{20843906-93D8-4688-8FA1-15DD0FF9973B}"/>
    <cellStyle name="AggOrangeLBorder 2 3 2 2 22" xfId="12237" xr:uid="{8377DE66-678D-4B94-9096-11D1837D2850}"/>
    <cellStyle name="AggOrangeLBorder 2 3 2 2 22 2" xfId="32802" xr:uid="{E0B80FE5-1BA7-494B-86B4-74891C4FFA96}"/>
    <cellStyle name="AggOrangeLBorder 2 3 2 2 23" xfId="13559" xr:uid="{D04CE54C-AE77-4DC1-A541-CC3CBAF4C68C}"/>
    <cellStyle name="AggOrangeLBorder 2 3 2 2 23 2" xfId="34123" xr:uid="{CE1A227B-92BA-426C-8975-5F34155C73A0}"/>
    <cellStyle name="AggOrangeLBorder 2 3 2 2 24" xfId="13597" xr:uid="{F32BB51E-3705-4298-922F-7D3B7B50C92F}"/>
    <cellStyle name="AggOrangeLBorder 2 3 2 2 24 2" xfId="34161" xr:uid="{6663F8D7-DE1F-48B3-9834-C7743070F274}"/>
    <cellStyle name="AggOrangeLBorder 2 3 2 2 25" xfId="14143" xr:uid="{13026264-E9F7-4C57-8FE5-A4A3EA0B49FA}"/>
    <cellStyle name="AggOrangeLBorder 2 3 2 2 25 2" xfId="34707" xr:uid="{41F698D9-4652-4043-9C25-4E235376F97A}"/>
    <cellStyle name="AggOrangeLBorder 2 3 2 2 26" xfId="14669" xr:uid="{28887042-8A7F-4FD6-9CD8-692B8A1C5610}"/>
    <cellStyle name="AggOrangeLBorder 2 3 2 2 26 2" xfId="35227" xr:uid="{CA78C9C4-63E4-43B6-817C-BABBB24CB3D5}"/>
    <cellStyle name="AggOrangeLBorder 2 3 2 2 27" xfId="13883" xr:uid="{EAC67BFC-C450-4716-9C7E-4DC74B2E5C43}"/>
    <cellStyle name="AggOrangeLBorder 2 3 2 2 27 2" xfId="34447" xr:uid="{54F7863F-AB97-45DF-AB32-775D080714E7}"/>
    <cellStyle name="AggOrangeLBorder 2 3 2 2 28" xfId="15530" xr:uid="{3C342715-DCFE-4351-87CD-F7A34A1C5B15}"/>
    <cellStyle name="AggOrangeLBorder 2 3 2 2 28 2" xfId="36051" xr:uid="{D209EDB3-C946-4D73-9EC7-B06648804225}"/>
    <cellStyle name="AggOrangeLBorder 2 3 2 2 29" xfId="16112" xr:uid="{7F1051D0-AEAD-4F1C-83AA-5BB900B6BA35}"/>
    <cellStyle name="AggOrangeLBorder 2 3 2 2 29 2" xfId="36520" xr:uid="{825D2D03-E22C-4774-BA3E-A9AB6B2D0742}"/>
    <cellStyle name="AggOrangeLBorder 2 3 2 2 3" xfId="2046" xr:uid="{00000000-0005-0000-0000-0000CE080000}"/>
    <cellStyle name="AggOrangeLBorder 2 3 2 2 3 2" xfId="24428" xr:uid="{2B87A14A-BE8C-4027-B2FD-D052711183BB}"/>
    <cellStyle name="AggOrangeLBorder 2 3 2 2 30" xfId="16585" xr:uid="{16A6FD81-A07A-46A9-83DA-5D3018E77B0C}"/>
    <cellStyle name="AggOrangeLBorder 2 3 2 2 30 2" xfId="36991" xr:uid="{0F0E4A9B-1CA5-4555-BB7E-CAA4B1444674}"/>
    <cellStyle name="AggOrangeLBorder 2 3 2 2 31" xfId="17329" xr:uid="{44354C1C-CC3D-4444-A8A2-9767F55A75DB}"/>
    <cellStyle name="AggOrangeLBorder 2 3 2 2 31 2" xfId="37733" xr:uid="{A83DE144-1F1A-46EA-AB16-E444F7E97D51}"/>
    <cellStyle name="AggOrangeLBorder 2 3 2 2 32" xfId="16777" xr:uid="{39330DDF-F46E-4B4D-8CD3-C4517ECFE1FD}"/>
    <cellStyle name="AggOrangeLBorder 2 3 2 2 32 2" xfId="37181" xr:uid="{E020C853-B6E3-45A8-A431-A42E420D2A25}"/>
    <cellStyle name="AggOrangeLBorder 2 3 2 2 33" xfId="18078" xr:uid="{0F42D254-1B2C-462C-B0F1-4B83A4707570}"/>
    <cellStyle name="AggOrangeLBorder 2 3 2 2 33 2" xfId="38482" xr:uid="{E4B4963C-23DB-4DA3-8502-8F83D3B8966E}"/>
    <cellStyle name="AggOrangeLBorder 2 3 2 2 34" xfId="18457" xr:uid="{8E0E4327-7770-47EB-903F-D26053998D1D}"/>
    <cellStyle name="AggOrangeLBorder 2 3 2 2 34 2" xfId="38861" xr:uid="{BC8DD6A0-8D94-4D13-B8A3-A454D7E5EE95}"/>
    <cellStyle name="AggOrangeLBorder 2 3 2 2 35" xfId="19301" xr:uid="{ED3DA9DC-BD64-4C48-933D-00CE414F5FC0}"/>
    <cellStyle name="AggOrangeLBorder 2 3 2 2 35 2" xfId="39703" xr:uid="{EE56C871-6162-47E2-B8C4-BE300EF24D44}"/>
    <cellStyle name="AggOrangeLBorder 2 3 2 2 36" xfId="18930" xr:uid="{13C9E30D-BAD8-447C-BA6A-0C03296FA9C4}"/>
    <cellStyle name="AggOrangeLBorder 2 3 2 2 36 2" xfId="39332" xr:uid="{6183408C-5A3C-4C47-A4EE-A9570D01A83F}"/>
    <cellStyle name="AggOrangeLBorder 2 3 2 2 37" xfId="20139" xr:uid="{D0A11E23-BED9-4034-A73A-4A438903A071}"/>
    <cellStyle name="AggOrangeLBorder 2 3 2 2 37 2" xfId="40541" xr:uid="{AB5FB303-EC3C-4DA0-939C-4B5C8397A2A9}"/>
    <cellStyle name="AggOrangeLBorder 2 3 2 2 38" xfId="20561" xr:uid="{5533DFB0-0B05-431E-BFB5-B42F45CAC664}"/>
    <cellStyle name="AggOrangeLBorder 2 3 2 2 38 2" xfId="40963" xr:uid="{EF79E4AE-5E8B-43BC-A75C-C7B1FA8AC6AE}"/>
    <cellStyle name="AggOrangeLBorder 2 3 2 2 39" xfId="20683" xr:uid="{08F51EF1-9FF3-48C4-8B70-3AB4CE967B7B}"/>
    <cellStyle name="AggOrangeLBorder 2 3 2 2 39 2" xfId="41085" xr:uid="{BB258439-F28F-4A74-B9C5-9D12DF61BC1D}"/>
    <cellStyle name="AggOrangeLBorder 2 3 2 2 4" xfId="1491" xr:uid="{00000000-0005-0000-0000-0000CF080000}"/>
    <cellStyle name="AggOrangeLBorder 2 3 2 2 4 2" xfId="23879" xr:uid="{D7E78977-98B7-48F6-933C-11335E558F69}"/>
    <cellStyle name="AggOrangeLBorder 2 3 2 2 40" xfId="21755" xr:uid="{3D406040-D98D-4614-AFF9-AFB360CE6670}"/>
    <cellStyle name="AggOrangeLBorder 2 3 2 2 40 2" xfId="42155" xr:uid="{BE5A0484-8EA1-43C7-9396-C5AD8202533B}"/>
    <cellStyle name="AggOrangeLBorder 2 3 2 2 41" xfId="21117" xr:uid="{66D971C3-9001-4CD1-9DAD-FE25934A0B59}"/>
    <cellStyle name="AggOrangeLBorder 2 3 2 2 41 2" xfId="41517" xr:uid="{D71C86C8-F1E4-4D6C-8ECF-83F444A7D637}"/>
    <cellStyle name="AggOrangeLBorder 2 3 2 2 42" xfId="22069" xr:uid="{8660002D-7ABE-4D15-BF65-2FF8410E69F1}"/>
    <cellStyle name="AggOrangeLBorder 2 3 2 2 42 2" xfId="42469" xr:uid="{97AF1393-BEC3-4140-AE35-E4134C7F9B48}"/>
    <cellStyle name="AggOrangeLBorder 2 3 2 2 43" xfId="22030" xr:uid="{4DD01BA7-75B7-4366-B451-1F35842693D1}"/>
    <cellStyle name="AggOrangeLBorder 2 3 2 2 43 2" xfId="42430" xr:uid="{4D650E24-39BB-41B9-851C-25DC724B5C19}"/>
    <cellStyle name="AggOrangeLBorder 2 3 2 2 44" xfId="22046" xr:uid="{4ABA92F8-AC91-4F43-886A-5A7ED2C65C51}"/>
    <cellStyle name="AggOrangeLBorder 2 3 2 2 44 2" xfId="42446" xr:uid="{781BD25E-4E48-4C60-8ED1-3067A61C9762}"/>
    <cellStyle name="AggOrangeLBorder 2 3 2 2 5" xfId="3169" xr:uid="{00000000-0005-0000-0000-0000D0080000}"/>
    <cellStyle name="AggOrangeLBorder 2 3 2 2 5 2" xfId="25535" xr:uid="{F5F8E3D4-16E5-4CA7-91C9-A0C832077302}"/>
    <cellStyle name="AggOrangeLBorder 2 3 2 2 6" xfId="2456" xr:uid="{00000000-0005-0000-0000-0000D1080000}"/>
    <cellStyle name="AggOrangeLBorder 2 3 2 2 6 2" xfId="24823" xr:uid="{65B6DFB5-4DE5-40FE-B8C1-1830CF478629}"/>
    <cellStyle name="AggOrangeLBorder 2 3 2 2 7" xfId="4063" xr:uid="{00000000-0005-0000-0000-0000D2080000}"/>
    <cellStyle name="AggOrangeLBorder 2 3 2 2 7 2" xfId="26426" xr:uid="{EEDDBCD4-8341-47E9-A8AE-CA8A2A034205}"/>
    <cellStyle name="AggOrangeLBorder 2 3 2 2 8" xfId="2739" xr:uid="{00000000-0005-0000-0000-0000D3080000}"/>
    <cellStyle name="AggOrangeLBorder 2 3 2 2 8 2" xfId="25105" xr:uid="{EC007296-5FA8-4F13-BAAF-966602A55001}"/>
    <cellStyle name="AggOrangeLBorder 2 3 2 2 9" xfId="4639" xr:uid="{00000000-0005-0000-0000-0000D4080000}"/>
    <cellStyle name="AggOrangeLBorder 2 3 2 2 9 2" xfId="26992" xr:uid="{75D9CAAF-9DE4-446F-93EE-F3CB28245AA7}"/>
    <cellStyle name="AggOrangeLBorder 2 3 2 20" xfId="9723" xr:uid="{D05DA1CA-BEE6-4E78-85ED-506B8C1A0FCB}"/>
    <cellStyle name="AggOrangeLBorder 2 3 2 20 2" xfId="31795" xr:uid="{F8EC26BC-953D-4427-931D-F7EBC4310C37}"/>
    <cellStyle name="AggOrangeLBorder 2 3 2 21" xfId="10383" xr:uid="{0C0C1DA5-16E2-45C4-A066-9E2A5EC89100}"/>
    <cellStyle name="AggOrangeLBorder 2 3 2 21 2" xfId="32180" xr:uid="{2BDFAFF9-C122-41D3-BAA0-6F0463165C9E}"/>
    <cellStyle name="AggOrangeLBorder 2 3 2 22" xfId="12393" xr:uid="{F422D9F9-53FA-40A6-8DAB-468F9290F39A}"/>
    <cellStyle name="AggOrangeLBorder 2 3 2 22 2" xfId="32958" xr:uid="{8FEF4861-DE1D-46DA-97D5-FA23A10ADF9D}"/>
    <cellStyle name="AggOrangeLBorder 2 3 2 23" xfId="13080" xr:uid="{07E2D380-7A4B-48E7-BAF0-85B5157AB600}"/>
    <cellStyle name="AggOrangeLBorder 2 3 2 23 2" xfId="33645" xr:uid="{95EECAD9-B503-4654-BE06-D43D1983D4A9}"/>
    <cellStyle name="AggOrangeLBorder 2 3 2 24" xfId="13266" xr:uid="{B87BCF2C-D265-4118-B048-22BA9E341E20}"/>
    <cellStyle name="AggOrangeLBorder 2 3 2 24 2" xfId="33830" xr:uid="{9B0D0AD3-AC69-4239-B9B8-5C5816606331}"/>
    <cellStyle name="AggOrangeLBorder 2 3 2 25" xfId="13680" xr:uid="{CEA2FDFB-1419-4D0B-8494-B69F0429A362}"/>
    <cellStyle name="AggOrangeLBorder 2 3 2 25 2" xfId="34244" xr:uid="{74DC2E59-E60D-4129-88CB-54531F1B6094}"/>
    <cellStyle name="AggOrangeLBorder 2 3 2 26" xfId="13371" xr:uid="{F157E5DC-DC1A-4533-B204-365551901DC4}"/>
    <cellStyle name="AggOrangeLBorder 2 3 2 26 2" xfId="33935" xr:uid="{497D9154-F5D5-4804-9846-C509E35DC82B}"/>
    <cellStyle name="AggOrangeLBorder 2 3 2 27" xfId="14684" xr:uid="{6FA39495-4BEB-4115-B08D-B45B9C7209A6}"/>
    <cellStyle name="AggOrangeLBorder 2 3 2 27 2" xfId="35242" xr:uid="{823BCC4F-D10A-4C42-A18B-F2DA3AA9E939}"/>
    <cellStyle name="AggOrangeLBorder 2 3 2 28" xfId="15215" xr:uid="{262C1FDB-8FBC-459A-9B66-B5CD5A467950}"/>
    <cellStyle name="AggOrangeLBorder 2 3 2 28 2" xfId="35755" xr:uid="{9F1B2966-8031-4491-B997-41818B07F8E8}"/>
    <cellStyle name="AggOrangeLBorder 2 3 2 29" xfId="15662" xr:uid="{925259D3-14A6-4FD0-90D4-D4F11E900312}"/>
    <cellStyle name="AggOrangeLBorder 2 3 2 29 2" xfId="36139" xr:uid="{53C4B3E9-0913-40DE-94ED-82789AC78E86}"/>
    <cellStyle name="AggOrangeLBorder 2 3 2 3" xfId="1223" xr:uid="{00000000-0005-0000-0000-0000D5080000}"/>
    <cellStyle name="AggOrangeLBorder 2 3 2 3 2" xfId="23660" xr:uid="{9AD4636C-118D-43F4-9545-A77B5C2ECEFB}"/>
    <cellStyle name="AggOrangeLBorder 2 3 2 30" xfId="15904" xr:uid="{AB2CB6F6-2AB9-4340-9D7C-DBCCCE398F9E}"/>
    <cellStyle name="AggOrangeLBorder 2 3 2 30 2" xfId="36312" xr:uid="{6481A1AC-A661-4B50-B7E1-60622C0F694C}"/>
    <cellStyle name="AggOrangeLBorder 2 3 2 31" xfId="16379" xr:uid="{C3F6D63E-E073-409D-8541-5CE6DDBE82D2}"/>
    <cellStyle name="AggOrangeLBorder 2 3 2 31 2" xfId="36785" xr:uid="{C0A727D9-15E0-4EA5-9F0F-3197CD77D221}"/>
    <cellStyle name="AggOrangeLBorder 2 3 2 32" xfId="17120" xr:uid="{E2C06609-DB5A-40F6-9A41-A5F2962B7DF2}"/>
    <cellStyle name="AggOrangeLBorder 2 3 2 32 2" xfId="37524" xr:uid="{61EDC520-DC93-4A90-BE06-C515BDEDBBAA}"/>
    <cellStyle name="AggOrangeLBorder 2 3 2 33" xfId="16755" xr:uid="{344A255B-AD6A-46C2-AA80-856F1431C72A}"/>
    <cellStyle name="AggOrangeLBorder 2 3 2 33 2" xfId="37161" xr:uid="{BE522A8E-3BF2-4B18-8E0E-7159C08538B1}"/>
    <cellStyle name="AggOrangeLBorder 2 3 2 34" xfId="17871" xr:uid="{DD65EA46-5B28-4500-A5F8-E89DBB054BE4}"/>
    <cellStyle name="AggOrangeLBorder 2 3 2 34 2" xfId="38275" xr:uid="{1E45D75C-A8E1-4968-B68B-1B7B8654761B}"/>
    <cellStyle name="AggOrangeLBorder 2 3 2 35" xfId="18243" xr:uid="{B5635484-05D2-4A74-9410-1E172DCE8EF8}"/>
    <cellStyle name="AggOrangeLBorder 2 3 2 35 2" xfId="38647" xr:uid="{8DA62F61-4993-404F-917A-CCE27C083252}"/>
    <cellStyle name="AggOrangeLBorder 2 3 2 36" xfId="19086" xr:uid="{1D2B7490-5840-421B-85D2-78EA7ACA3121}"/>
    <cellStyle name="AggOrangeLBorder 2 3 2 36 2" xfId="39488" xr:uid="{153C4A83-6C84-42FE-B67D-424F6A7891A9}"/>
    <cellStyle name="AggOrangeLBorder 2 3 2 37" xfId="19690" xr:uid="{FB9AC865-496C-4FD4-AB10-64B67A0E22EC}"/>
    <cellStyle name="AggOrangeLBorder 2 3 2 37 2" xfId="40092" xr:uid="{64E4A137-C63B-472B-BCEA-55F8C089B3FC}"/>
    <cellStyle name="AggOrangeLBorder 2 3 2 38" xfId="19924" xr:uid="{E68E02FB-CC6A-40E1-A9D3-A3391BAB7B40}"/>
    <cellStyle name="AggOrangeLBorder 2 3 2 38 2" xfId="40326" xr:uid="{65E432D6-ED06-43D2-8562-011AD93ABFA7}"/>
    <cellStyle name="AggOrangeLBorder 2 3 2 39" xfId="20348" xr:uid="{F6682E71-7600-4C73-9F45-B0609D4542C8}"/>
    <cellStyle name="AggOrangeLBorder 2 3 2 39 2" xfId="40750" xr:uid="{D0E64D20-D952-45F9-8825-39656BBAE4F9}"/>
    <cellStyle name="AggOrangeLBorder 2 3 2 4" xfId="1833" xr:uid="{00000000-0005-0000-0000-0000D6080000}"/>
    <cellStyle name="AggOrangeLBorder 2 3 2 4 2" xfId="24216" xr:uid="{30E1C88B-B39B-40ED-B646-46E54F66DAC1}"/>
    <cellStyle name="AggOrangeLBorder 2 3 2 40" xfId="19616" xr:uid="{0332B297-B2B8-4B39-A7CF-9F2E208A0BDC}"/>
    <cellStyle name="AggOrangeLBorder 2 3 2 40 2" xfId="40018" xr:uid="{0077EA6B-6366-4C68-A147-9F99CD002F80}"/>
    <cellStyle name="AggOrangeLBorder 2 3 2 41" xfId="21543" xr:uid="{5EA15DEB-8C4E-40EC-B2EE-D5E452A7BCC6}"/>
    <cellStyle name="AggOrangeLBorder 2 3 2 41 2" xfId="41943" xr:uid="{90A1F12A-225B-4DBB-8EE5-A00A19EFEC9C}"/>
    <cellStyle name="AggOrangeLBorder 2 3 2 42" xfId="21086" xr:uid="{86C718CB-53C9-4DCD-9EDD-B8D0DE12A58D}"/>
    <cellStyle name="AggOrangeLBorder 2 3 2 42 2" xfId="41488" xr:uid="{6AB73170-2B49-4B8D-A1F1-B64FB22B5450}"/>
    <cellStyle name="AggOrangeLBorder 2 3 2 43" xfId="22650" xr:uid="{B7079D3F-DBD4-4C26-873D-59C11C0009CF}"/>
    <cellStyle name="AggOrangeLBorder 2 3 2 43 2" xfId="43050" xr:uid="{FC6E60B1-5DB1-439C-8DA1-2B2F7F8DB0D4}"/>
    <cellStyle name="AggOrangeLBorder 2 3 2 44" xfId="22870" xr:uid="{419504CA-FDB3-43E9-8D1A-1D33B9FBE23F}"/>
    <cellStyle name="AggOrangeLBorder 2 3 2 44 2" xfId="43270" xr:uid="{F9F49493-015A-42E8-AE66-DEF1411DDCCB}"/>
    <cellStyle name="AggOrangeLBorder 2 3 2 45" xfId="23158" xr:uid="{CC65B05A-31CC-46A4-B1E7-CF2E2C33AEDB}"/>
    <cellStyle name="AggOrangeLBorder 2 3 2 45 2" xfId="43558" xr:uid="{878854F0-CF0E-481A-9A2A-96254838A362}"/>
    <cellStyle name="AggOrangeLBorder 2 3 2 5" xfId="2198" xr:uid="{00000000-0005-0000-0000-0000D7080000}"/>
    <cellStyle name="AggOrangeLBorder 2 3 2 5 2" xfId="24577" xr:uid="{C898E015-B2E6-4519-8A9E-31320B35CD8D}"/>
    <cellStyle name="AggOrangeLBorder 2 3 2 6" xfId="2954" xr:uid="{00000000-0005-0000-0000-0000D8080000}"/>
    <cellStyle name="AggOrangeLBorder 2 3 2 6 2" xfId="25320" xr:uid="{ECB823A3-919A-4426-8145-6DB1D271DE0B}"/>
    <cellStyle name="AggOrangeLBorder 2 3 2 7" xfId="3421" xr:uid="{00000000-0005-0000-0000-0000D9080000}"/>
    <cellStyle name="AggOrangeLBorder 2 3 2 7 2" xfId="25786" xr:uid="{2AF679D4-350C-4E67-A5E1-195EF71CD238}"/>
    <cellStyle name="AggOrangeLBorder 2 3 2 8" xfId="3852" xr:uid="{00000000-0005-0000-0000-0000DA080000}"/>
    <cellStyle name="AggOrangeLBorder 2 3 2 8 2" xfId="26215" xr:uid="{7F534549-EE96-42DA-864E-838806B55949}"/>
    <cellStyle name="AggOrangeLBorder 2 3 2 9" xfId="4251" xr:uid="{00000000-0005-0000-0000-0000DB080000}"/>
    <cellStyle name="AggOrangeLBorder 2 3 2 9 2" xfId="26608" xr:uid="{2D07FABF-D3E0-4C36-A53A-83FCD290D848}"/>
    <cellStyle name="AggOrangeLBorder 2 3 20" xfId="7709" xr:uid="{4711588E-EC2E-40AA-ACB4-A88DD42DBD7F}"/>
    <cellStyle name="AggOrangeLBorder 2 3 20 2" xfId="29995" xr:uid="{55291C97-4945-4C1E-8933-2F246A87AE97}"/>
    <cellStyle name="AggOrangeLBorder 2 3 21" xfId="8217" xr:uid="{6CBE6679-8E21-40BA-B6DF-099267E3AE1C}"/>
    <cellStyle name="AggOrangeLBorder 2 3 21 2" xfId="30486" xr:uid="{07A2C5D5-EAFF-47F7-8643-07602B2A08CE}"/>
    <cellStyle name="AggOrangeLBorder 2 3 22" xfId="8900" xr:uid="{36675AD4-93AF-42E9-9512-74DC39817236}"/>
    <cellStyle name="AggOrangeLBorder 2 3 22 2" xfId="31084" xr:uid="{25597DD3-4683-4BE3-8EEB-7754152040C6}"/>
    <cellStyle name="AggOrangeLBorder 2 3 23" xfId="9017" xr:uid="{3E39AE73-6649-4F1A-BF3E-14AF2CBC9966}"/>
    <cellStyle name="AggOrangeLBorder 2 3 23 2" xfId="31180" xr:uid="{05D7DBD4-DC5A-4DDB-8E68-BEB39E14C6D9}"/>
    <cellStyle name="AggOrangeLBorder 2 3 24" xfId="8835" xr:uid="{D8735EAF-275C-47B0-B1F0-59B368781404}"/>
    <cellStyle name="AggOrangeLBorder 2 3 24 2" xfId="31034" xr:uid="{91005D99-F415-4589-BCAB-88D2E238736E}"/>
    <cellStyle name="AggOrangeLBorder 2 3 25" xfId="12057" xr:uid="{8BE01FCC-8B1C-4325-A92F-32314F2A9B06}"/>
    <cellStyle name="AggOrangeLBorder 2 3 25 2" xfId="32622" xr:uid="{7179BF0D-75BF-4FB3-95E1-B804436F8F72}"/>
    <cellStyle name="AggOrangeLBorder 2 3 26" xfId="11778" xr:uid="{2F426A7D-DE79-437B-86A5-0545F6C9992C}"/>
    <cellStyle name="AggOrangeLBorder 2 3 26 2" xfId="32345" xr:uid="{468D3B05-8BAD-4808-9BB8-970C8BB9FABD}"/>
    <cellStyle name="AggOrangeLBorder 2 3 27" xfId="12111" xr:uid="{C02D4BFE-AE3F-48DF-8A48-9E344502B37D}"/>
    <cellStyle name="AggOrangeLBorder 2 3 27 2" xfId="32676" xr:uid="{27C4CFC1-0940-49DB-90A5-E8CF99F79684}"/>
    <cellStyle name="AggOrangeLBorder 2 3 28" xfId="13708" xr:uid="{099721BD-32EB-4103-B49F-D994BC00B833}"/>
    <cellStyle name="AggOrangeLBorder 2 3 28 2" xfId="34272" xr:uid="{194D2E14-E92D-436B-8B46-75FA69DCB315}"/>
    <cellStyle name="AggOrangeLBorder 2 3 29" xfId="13224" xr:uid="{37F2C2F1-ADE3-4C46-B76B-7F7603D3FC15}"/>
    <cellStyle name="AggOrangeLBorder 2 3 29 2" xfId="33788" xr:uid="{CF3448EC-923D-4AB2-9A85-F9716C2248AC}"/>
    <cellStyle name="AggOrangeLBorder 2 3 3" xfId="580" xr:uid="{00000000-0005-0000-0000-0000DC080000}"/>
    <cellStyle name="AggOrangeLBorder 2 3 3 10" xfId="4647" xr:uid="{00000000-0005-0000-0000-0000DD080000}"/>
    <cellStyle name="AggOrangeLBorder 2 3 3 10 2" xfId="27000" xr:uid="{9840716B-954D-490F-B027-54057D8A2C57}"/>
    <cellStyle name="AggOrangeLBorder 2 3 3 11" xfId="5031" xr:uid="{00000000-0005-0000-0000-0000DE080000}"/>
    <cellStyle name="AggOrangeLBorder 2 3 3 11 2" xfId="27384" xr:uid="{C7F33875-910F-4472-8D74-BF8A340DFB40}"/>
    <cellStyle name="AggOrangeLBorder 2 3 3 12" xfId="4862" xr:uid="{00000000-0005-0000-0000-0000DF080000}"/>
    <cellStyle name="AggOrangeLBorder 2 3 3 12 2" xfId="27215" xr:uid="{0B6267AF-38BC-46A6-AA87-B16CABFF0ECE}"/>
    <cellStyle name="AggOrangeLBorder 2 3 3 13" xfId="5644" xr:uid="{00000000-0005-0000-0000-0000E0080000}"/>
    <cellStyle name="AggOrangeLBorder 2 3 3 13 2" xfId="27977" xr:uid="{FC9A93AD-A88D-4CE1-8C6F-8B54E2DAC31E}"/>
    <cellStyle name="AggOrangeLBorder 2 3 3 14" xfId="6709" xr:uid="{00000000-0005-0000-0000-0000E1080000}"/>
    <cellStyle name="AggOrangeLBorder 2 3 3 14 2" xfId="29006" xr:uid="{57E3828B-7152-4A8D-A580-90DABB45907A}"/>
    <cellStyle name="AggOrangeLBorder 2 3 3 15" xfId="6324" xr:uid="{00000000-0005-0000-0000-0000E2080000}"/>
    <cellStyle name="AggOrangeLBorder 2 3 3 15 2" xfId="28621" xr:uid="{F34BC73D-A9DD-432A-97B8-0561168F477C}"/>
    <cellStyle name="AggOrangeLBorder 2 3 3 16" xfId="7309" xr:uid="{00000000-0005-0000-0000-0000E3080000}"/>
    <cellStyle name="AggOrangeLBorder 2 3 3 16 2" xfId="29604" xr:uid="{94B1A7AC-7395-4C9C-A0C0-A49E480FFE55}"/>
    <cellStyle name="AggOrangeLBorder 2 3 3 17" xfId="7795" xr:uid="{71A18778-3936-4F35-AFA2-CACAB36AA267}"/>
    <cellStyle name="AggOrangeLBorder 2 3 3 17 2" xfId="30081" xr:uid="{8F45DBA7-B74D-4E9D-9997-C4182EC25124}"/>
    <cellStyle name="AggOrangeLBorder 2 3 3 18" xfId="8280" xr:uid="{5B2110F5-4534-42C1-90B3-83F679075701}"/>
    <cellStyle name="AggOrangeLBorder 2 3 3 18 2" xfId="30549" xr:uid="{D2CB3F27-84D2-4519-8361-96504EBF707B}"/>
    <cellStyle name="AggOrangeLBorder 2 3 3 19" xfId="9165" xr:uid="{079D2634-49B8-4D7D-A38B-3585BAD7A1C8}"/>
    <cellStyle name="AggOrangeLBorder 2 3 3 19 2" xfId="31306" xr:uid="{65BEAD33-A405-4AC4-8D22-3FA7741EBEDA}"/>
    <cellStyle name="AggOrangeLBorder 2 3 3 2" xfId="795" xr:uid="{00000000-0005-0000-0000-0000E4080000}"/>
    <cellStyle name="AggOrangeLBorder 2 3 3 2 10" xfId="5242" xr:uid="{00000000-0005-0000-0000-0000E5080000}"/>
    <cellStyle name="AggOrangeLBorder 2 3 3 2 10 2" xfId="27595" xr:uid="{69A2BBCB-00E3-4660-B493-1B8BE02DE4EF}"/>
    <cellStyle name="AggOrangeLBorder 2 3 3 2 11" xfId="4547" xr:uid="{00000000-0005-0000-0000-0000E6080000}"/>
    <cellStyle name="AggOrangeLBorder 2 3 3 2 11 2" xfId="26900" xr:uid="{BDF29054-B259-42F5-97C6-B330C2501EBB}"/>
    <cellStyle name="AggOrangeLBorder 2 3 3 2 12" xfId="6448" xr:uid="{00000000-0005-0000-0000-0000E7080000}"/>
    <cellStyle name="AggOrangeLBorder 2 3 3 2 12 2" xfId="28745" xr:uid="{C920A0B5-B2B1-4BBA-A6FB-28FA6A03F462}"/>
    <cellStyle name="AggOrangeLBorder 2 3 3 2 13" xfId="5891" xr:uid="{00000000-0005-0000-0000-0000E8080000}"/>
    <cellStyle name="AggOrangeLBorder 2 3 3 2 13 2" xfId="28205" xr:uid="{8C1297BC-32D3-487D-A152-DD6B9615E410}"/>
    <cellStyle name="AggOrangeLBorder 2 3 3 2 14" xfId="6584" xr:uid="{00000000-0005-0000-0000-0000E9080000}"/>
    <cellStyle name="AggOrangeLBorder 2 3 3 2 14 2" xfId="28881" xr:uid="{9330D8FA-805B-43D6-8621-3A037269A38B}"/>
    <cellStyle name="AggOrangeLBorder 2 3 3 2 15" xfId="7515" xr:uid="{00000000-0005-0000-0000-0000EA080000}"/>
    <cellStyle name="AggOrangeLBorder 2 3 3 2 15 2" xfId="29810" xr:uid="{49D68B2F-432D-4903-B3D1-F4D21499AEEB}"/>
    <cellStyle name="AggOrangeLBorder 2 3 3 2 16" xfId="8001" xr:uid="{82B330B8-28FD-4F5A-A151-6F4E4B59D4F3}"/>
    <cellStyle name="AggOrangeLBorder 2 3 3 2 16 2" xfId="30287" xr:uid="{8E9437FC-EE1F-4EA3-8C4B-596371C42826}"/>
    <cellStyle name="AggOrangeLBorder 2 3 3 2 17" xfId="8490" xr:uid="{6D1FFA5A-CD29-4AA1-9442-DBE7C58907B9}"/>
    <cellStyle name="AggOrangeLBorder 2 3 3 2 17 2" xfId="30759" xr:uid="{DFB2F48E-085E-4388-957B-F644B0B2DBE9}"/>
    <cellStyle name="AggOrangeLBorder 2 3 3 2 18" xfId="9380" xr:uid="{39B644B5-03EC-431F-99A9-4A39C9A071F1}"/>
    <cellStyle name="AggOrangeLBorder 2 3 3 2 18 2" xfId="31519" xr:uid="{D76D0179-3E0F-497F-8879-4A146A66555E}"/>
    <cellStyle name="AggOrangeLBorder 2 3 3 2 19" xfId="8858" xr:uid="{165656A2-FF03-4745-91DF-805F67E502EF}"/>
    <cellStyle name="AggOrangeLBorder 2 3 3 2 19 2" xfId="31047" xr:uid="{03FEADB1-99F5-4B16-92FA-5CC466C12925}"/>
    <cellStyle name="AggOrangeLBorder 2 3 3 2 2" xfId="1112" xr:uid="{00000000-0005-0000-0000-0000EB080000}"/>
    <cellStyle name="AggOrangeLBorder 2 3 3 2 2 2" xfId="23549" xr:uid="{EC09E44B-594E-453F-989C-2DF0C8AD7E3B}"/>
    <cellStyle name="AggOrangeLBorder 2 3 3 2 20" xfId="9901" xr:uid="{40942642-80C5-436E-B635-79A8022E91D7}"/>
    <cellStyle name="AggOrangeLBorder 2 3 3 2 20 2" xfId="31933" xr:uid="{B03A91F4-1A08-4F9F-A394-E409C458E917}"/>
    <cellStyle name="AggOrangeLBorder 2 3 3 2 21" xfId="12548" xr:uid="{CB8D5818-F5F7-4061-AA0A-64167B84466D}"/>
    <cellStyle name="AggOrangeLBorder 2 3 3 2 21 2" xfId="33113" xr:uid="{866FD3DF-1446-49AC-B161-8E28046F0D3D}"/>
    <cellStyle name="AggOrangeLBorder 2 3 3 2 22" xfId="12108" xr:uid="{FB829AB8-2F31-44B5-855F-0BF27C1D0D35}"/>
    <cellStyle name="AggOrangeLBorder 2 3 3 2 22 2" xfId="32673" xr:uid="{25BAE279-DA8A-4118-883C-D43D359C1797}"/>
    <cellStyle name="AggOrangeLBorder 2 3 3 2 23" xfId="13027" xr:uid="{B1F21781-7BDC-477C-AA7B-6CBFCF889F25}"/>
    <cellStyle name="AggOrangeLBorder 2 3 3 2 23 2" xfId="33592" xr:uid="{D070906A-B069-426E-93A4-4880D6EEB107}"/>
    <cellStyle name="AggOrangeLBorder 2 3 3 2 24" xfId="12996" xr:uid="{5B16023C-2093-40DD-832C-A209D763F699}"/>
    <cellStyle name="AggOrangeLBorder 2 3 3 2 24 2" xfId="33561" xr:uid="{D6405D73-955B-4107-B0E5-B2EC0BF77678}"/>
    <cellStyle name="AggOrangeLBorder 2 3 3 2 25" xfId="13729" xr:uid="{56C62054-C619-42CD-B62F-167C018F8FCF}"/>
    <cellStyle name="AggOrangeLBorder 2 3 3 2 25 2" xfId="34293" xr:uid="{E9297C62-8B5A-4CF5-B6E9-1D28DB0BAE36}"/>
    <cellStyle name="AggOrangeLBorder 2 3 3 2 26" xfId="13788" xr:uid="{3456F791-EBF1-4B2A-A82A-8C42EA688E02}"/>
    <cellStyle name="AggOrangeLBorder 2 3 3 2 26 2" xfId="34352" xr:uid="{24555332-B4E8-4D78-BAD2-1132EF04B436}"/>
    <cellStyle name="AggOrangeLBorder 2 3 3 2 27" xfId="14810" xr:uid="{941B3BCD-E44F-4F5C-9426-75F98153CC6C}"/>
    <cellStyle name="AggOrangeLBorder 2 3 3 2 27 2" xfId="35364" xr:uid="{CB8AE7E2-5DC8-408E-B698-B8855E0D45B7}"/>
    <cellStyle name="AggOrangeLBorder 2 3 3 2 28" xfId="15254" xr:uid="{1275785C-CEA1-405A-B344-C833B252AC2A}"/>
    <cellStyle name="AggOrangeLBorder 2 3 3 2 28 2" xfId="35793" xr:uid="{E5620162-83B3-484C-9BFC-CF93F774B0BC}"/>
    <cellStyle name="AggOrangeLBorder 2 3 3 2 29" xfId="16052" xr:uid="{999FD2F3-9B13-41F2-866E-0A5D69F50215}"/>
    <cellStyle name="AggOrangeLBorder 2 3 3 2 29 2" xfId="36460" xr:uid="{59B31753-3BCA-4FBF-A609-6F8CD62BB030}"/>
    <cellStyle name="AggOrangeLBorder 2 3 3 2 3" xfId="1986" xr:uid="{00000000-0005-0000-0000-0000EC080000}"/>
    <cellStyle name="AggOrangeLBorder 2 3 3 2 3 2" xfId="24368" xr:uid="{864897D7-09AE-480E-9894-6531640ABFF9}"/>
    <cellStyle name="AggOrangeLBorder 2 3 3 2 30" xfId="16525" xr:uid="{B7625499-DEFB-4B64-97C2-7AA0514A9AE6}"/>
    <cellStyle name="AggOrangeLBorder 2 3 3 2 30 2" xfId="36931" xr:uid="{363220F2-3E62-43DA-9C42-78AE47D012E4}"/>
    <cellStyle name="AggOrangeLBorder 2 3 3 2 31" xfId="17269" xr:uid="{0C00D3E9-D3C4-4E8E-A694-D018B48FCEDA}"/>
    <cellStyle name="AggOrangeLBorder 2 3 3 2 31 2" xfId="37673" xr:uid="{4051EAF3-AD1E-4D5F-8DE3-ADF4CB34F125}"/>
    <cellStyle name="AggOrangeLBorder 2 3 3 2 32" xfId="17685" xr:uid="{A3F1CB3F-02B1-473D-BBDA-DF37FBD5C06E}"/>
    <cellStyle name="AggOrangeLBorder 2 3 3 2 32 2" xfId="38089" xr:uid="{9EC8628B-2BEA-4B63-8A33-D8AE31903D4E}"/>
    <cellStyle name="AggOrangeLBorder 2 3 3 2 33" xfId="18018" xr:uid="{B8BB4A06-9116-4AA8-A1CF-09BE910AC905}"/>
    <cellStyle name="AggOrangeLBorder 2 3 3 2 33 2" xfId="38422" xr:uid="{9B12EAB8-DD1A-43DB-9FA6-A2932495A3DB}"/>
    <cellStyle name="AggOrangeLBorder 2 3 3 2 34" xfId="18397" xr:uid="{DE117CA7-C3F8-4B63-A7A2-59A7D8EDD414}"/>
    <cellStyle name="AggOrangeLBorder 2 3 3 2 34 2" xfId="38801" xr:uid="{74E5C464-602C-4D5B-8E6A-50307489CF40}"/>
    <cellStyle name="AggOrangeLBorder 2 3 3 2 35" xfId="19241" xr:uid="{262B97E5-D676-4F4B-9C16-FB98181F3F50}"/>
    <cellStyle name="AggOrangeLBorder 2 3 3 2 35 2" xfId="39643" xr:uid="{61623514-E781-48C3-B51C-B725CB99C887}"/>
    <cellStyle name="AggOrangeLBorder 2 3 3 2 36" xfId="18934" xr:uid="{D9656491-86EC-4D4D-9844-2140D9FB44BD}"/>
    <cellStyle name="AggOrangeLBorder 2 3 3 2 36 2" xfId="39336" xr:uid="{979A61F2-C7D8-435A-B421-D994BE16CCA6}"/>
    <cellStyle name="AggOrangeLBorder 2 3 3 2 37" xfId="20079" xr:uid="{2D1586BB-50FF-4201-B5E0-DCEB8C493FA0}"/>
    <cellStyle name="AggOrangeLBorder 2 3 3 2 37 2" xfId="40481" xr:uid="{B95FE0E8-96F8-4730-8047-53B3174D5075}"/>
    <cellStyle name="AggOrangeLBorder 2 3 3 2 38" xfId="20501" xr:uid="{BB2D0C5D-92C3-48E6-BA89-FBA1FCCC9534}"/>
    <cellStyle name="AggOrangeLBorder 2 3 3 2 38 2" xfId="40903" xr:uid="{9D651762-694E-417B-8CB9-4F735CC78660}"/>
    <cellStyle name="AggOrangeLBorder 2 3 3 2 39" xfId="19548" xr:uid="{DF20F55A-CCA3-4D12-B808-F9968C33A286}"/>
    <cellStyle name="AggOrangeLBorder 2 3 3 2 39 2" xfId="39950" xr:uid="{88818EA7-F637-446A-B61F-061CD81E3584}"/>
    <cellStyle name="AggOrangeLBorder 2 3 3 2 4" xfId="1498" xr:uid="{00000000-0005-0000-0000-0000ED080000}"/>
    <cellStyle name="AggOrangeLBorder 2 3 3 2 4 2" xfId="23886" xr:uid="{4B85BCD2-FF13-413B-9AAC-91B1DBEE5422}"/>
    <cellStyle name="AggOrangeLBorder 2 3 3 2 40" xfId="21695" xr:uid="{99EB063B-D585-4B18-A47C-A99B7971B5AD}"/>
    <cellStyle name="AggOrangeLBorder 2 3 3 2 40 2" xfId="42095" xr:uid="{B9B28E46-8E43-486D-917F-C48FA9BB2FBE}"/>
    <cellStyle name="AggOrangeLBorder 2 3 3 2 41" xfId="22231" xr:uid="{1BF6E264-DA95-438A-84B5-389F193BCB61}"/>
    <cellStyle name="AggOrangeLBorder 2 3 3 2 41 2" xfId="42631" xr:uid="{89F3CE78-8C2B-4D24-BD23-7B166E21B879}"/>
    <cellStyle name="AggOrangeLBorder 2 3 3 2 42" xfId="22334" xr:uid="{37470ADF-68A8-4B42-B5FE-98E1EFD4A676}"/>
    <cellStyle name="AggOrangeLBorder 2 3 3 2 42 2" xfId="42734" xr:uid="{A20F9486-B1F7-490C-A118-565AF0CC4F7A}"/>
    <cellStyle name="AggOrangeLBorder 2 3 3 2 43" xfId="22351" xr:uid="{4CD5B132-6CDB-45FF-9657-40E59342EC13}"/>
    <cellStyle name="AggOrangeLBorder 2 3 3 2 43 2" xfId="42751" xr:uid="{AD1A83AF-92C5-4660-BD68-3C94A19D253D}"/>
    <cellStyle name="AggOrangeLBorder 2 3 3 2 44" xfId="22272" xr:uid="{3C57BF47-67E0-49B8-8731-2A45D0FE0F90}"/>
    <cellStyle name="AggOrangeLBorder 2 3 3 2 44 2" xfId="42672" xr:uid="{59E51145-B71C-449E-8259-2711B7881F9E}"/>
    <cellStyle name="AggOrangeLBorder 2 3 3 2 5" xfId="3109" xr:uid="{00000000-0005-0000-0000-0000EE080000}"/>
    <cellStyle name="AggOrangeLBorder 2 3 3 2 5 2" xfId="25475" xr:uid="{05752EAB-5788-4AD7-B826-3CC306068C07}"/>
    <cellStyle name="AggOrangeLBorder 2 3 3 2 6" xfId="2466" xr:uid="{00000000-0005-0000-0000-0000EF080000}"/>
    <cellStyle name="AggOrangeLBorder 2 3 3 2 6 2" xfId="24833" xr:uid="{12A75D01-404D-4CD4-AEA0-8CDD51C3952F}"/>
    <cellStyle name="AggOrangeLBorder 2 3 3 2 7" xfId="4003" xr:uid="{00000000-0005-0000-0000-0000F0080000}"/>
    <cellStyle name="AggOrangeLBorder 2 3 3 2 7 2" xfId="26366" xr:uid="{592BE598-590B-4CB5-8C3F-7613B599974D}"/>
    <cellStyle name="AggOrangeLBorder 2 3 3 2 8" xfId="3268" xr:uid="{00000000-0005-0000-0000-0000F1080000}"/>
    <cellStyle name="AggOrangeLBorder 2 3 3 2 8 2" xfId="25634" xr:uid="{2564EEF7-11B7-442D-835B-B0218A8519E2}"/>
    <cellStyle name="AggOrangeLBorder 2 3 3 2 9" xfId="4305" xr:uid="{00000000-0005-0000-0000-0000F2080000}"/>
    <cellStyle name="AggOrangeLBorder 2 3 3 2 9 2" xfId="26662" xr:uid="{9B7B5847-FE37-41E5-B1B6-DD3B4AA00DFE}"/>
    <cellStyle name="AggOrangeLBorder 2 3 3 20" xfId="9865" xr:uid="{860043F7-562E-4EBD-94BD-025BB00D89F0}"/>
    <cellStyle name="AggOrangeLBorder 2 3 3 20 2" xfId="31905" xr:uid="{4229AD91-0B0A-4071-8BF9-D8DA7039702E}"/>
    <cellStyle name="AggOrangeLBorder 2 3 3 21" xfId="10267" xr:uid="{6551B88B-B6B5-42F0-A694-6B85C7B621B9}"/>
    <cellStyle name="AggOrangeLBorder 2 3 3 21 2" xfId="32123" xr:uid="{7A26457F-9C8F-4CED-940C-09CCDEA2DBFB}"/>
    <cellStyle name="AggOrangeLBorder 2 3 3 22" xfId="12333" xr:uid="{B537EC5D-A8E5-421C-904D-E650FE769DAB}"/>
    <cellStyle name="AggOrangeLBorder 2 3 3 22 2" xfId="32898" xr:uid="{8CD24F4B-4C69-4A33-83F1-CF9A8A5347AF}"/>
    <cellStyle name="AggOrangeLBorder 2 3 3 23" xfId="13062" xr:uid="{1509D574-83DC-495E-A6EC-AC216688C4ED}"/>
    <cellStyle name="AggOrangeLBorder 2 3 3 23 2" xfId="33627" xr:uid="{9A243650-DB93-4850-A8C8-0C86D0373166}"/>
    <cellStyle name="AggOrangeLBorder 2 3 3 24" xfId="12862" xr:uid="{58D6F81A-542F-4BCC-8885-8AD51FA5BA9A}"/>
    <cellStyle name="AggOrangeLBorder 2 3 3 24 2" xfId="33427" xr:uid="{2B9A7D77-B9AB-417A-8DFE-0445387DA8E0}"/>
    <cellStyle name="AggOrangeLBorder 2 3 3 25" xfId="12170" xr:uid="{776546A4-5C16-470F-B070-B5CAB3E1CA05}"/>
    <cellStyle name="AggOrangeLBorder 2 3 3 25 2" xfId="32735" xr:uid="{31E206C1-D972-4238-9402-5B7BC34DC21B}"/>
    <cellStyle name="AggOrangeLBorder 2 3 3 26" xfId="14200" xr:uid="{3D5341AC-857E-4BE5-B65C-B07F02B3A97F}"/>
    <cellStyle name="AggOrangeLBorder 2 3 3 26 2" xfId="34763" xr:uid="{374BDBA6-3A7C-470A-98BD-893D6DA598FD}"/>
    <cellStyle name="AggOrangeLBorder 2 3 3 27" xfId="14679" xr:uid="{11F18A7C-F8D9-4B87-8B24-5E70FF37252E}"/>
    <cellStyle name="AggOrangeLBorder 2 3 3 27 2" xfId="35237" xr:uid="{9ADDB362-2680-491B-B828-24E0FB648403}"/>
    <cellStyle name="AggOrangeLBorder 2 3 3 28" xfId="15270" xr:uid="{BBAA405E-A167-4588-A9A0-93734D27B1FB}"/>
    <cellStyle name="AggOrangeLBorder 2 3 3 28 2" xfId="35807" xr:uid="{2184750C-F420-44B7-AFC8-419366FC92BF}"/>
    <cellStyle name="AggOrangeLBorder 2 3 3 29" xfId="15458" xr:uid="{4BE10ED1-C134-4568-BFB3-6142FFAE2060}"/>
    <cellStyle name="AggOrangeLBorder 2 3 3 29 2" xfId="35988" xr:uid="{5A62D731-0F73-4522-86FA-0BAD2FBAC849}"/>
    <cellStyle name="AggOrangeLBorder 2 3 3 3" xfId="1118" xr:uid="{00000000-0005-0000-0000-0000F3080000}"/>
    <cellStyle name="AggOrangeLBorder 2 3 3 3 2" xfId="23555" xr:uid="{2F39B37E-4164-4C1A-870D-5B74A1310BF2}"/>
    <cellStyle name="AggOrangeLBorder 2 3 3 30" xfId="15385" xr:uid="{515D306C-C6AD-4BA0-A0FB-7858DD327B85}"/>
    <cellStyle name="AggOrangeLBorder 2 3 3 30 2" xfId="35922" xr:uid="{BB213EFE-88EC-4401-A753-6F577104D28A}"/>
    <cellStyle name="AggOrangeLBorder 2 3 3 31" xfId="16319" xr:uid="{37F1475B-C075-4976-A2A0-7DBBE3FE6F17}"/>
    <cellStyle name="AggOrangeLBorder 2 3 3 31 2" xfId="36725" xr:uid="{4D8F2538-BB81-4F48-B592-69EA56EEBF0D}"/>
    <cellStyle name="AggOrangeLBorder 2 3 3 32" xfId="17060" xr:uid="{CC2727CE-1784-4D98-A0F4-705BD05B261F}"/>
    <cellStyle name="AggOrangeLBorder 2 3 3 32 2" xfId="37464" xr:uid="{BC6839EC-8FC4-41F4-A7CE-7F13D0F13A41}"/>
    <cellStyle name="AggOrangeLBorder 2 3 3 33" xfId="16685" xr:uid="{28DD7C7D-9424-4338-B07A-C2D6E833C727}"/>
    <cellStyle name="AggOrangeLBorder 2 3 3 33 2" xfId="37091" xr:uid="{36F0F767-8A4F-4F31-8C18-47A8ACC95A49}"/>
    <cellStyle name="AggOrangeLBorder 2 3 3 34" xfId="17811" xr:uid="{D33B9733-D85D-4346-9824-62AF9F0A60CB}"/>
    <cellStyle name="AggOrangeLBorder 2 3 3 34 2" xfId="38215" xr:uid="{EEAC6D6C-484D-4E2B-9F34-B0156683A6F2}"/>
    <cellStyle name="AggOrangeLBorder 2 3 3 35" xfId="18183" xr:uid="{51FE07C9-FFFF-4719-BB8B-46A5DB4C63ED}"/>
    <cellStyle name="AggOrangeLBorder 2 3 3 35 2" xfId="38587" xr:uid="{083ED64D-A9A4-4CF7-B98E-9DDCBE9FF0F5}"/>
    <cellStyle name="AggOrangeLBorder 2 3 3 36" xfId="19026" xr:uid="{C678F350-6C3C-41D7-8B63-6BD936CBC158}"/>
    <cellStyle name="AggOrangeLBorder 2 3 3 36 2" xfId="39428" xr:uid="{7111900D-8A0B-46CC-9F7B-18D41644B05F}"/>
    <cellStyle name="AggOrangeLBorder 2 3 3 37" xfId="19675" xr:uid="{47DCF37D-FCE1-46C6-B9F4-E2C914C5B3AC}"/>
    <cellStyle name="AggOrangeLBorder 2 3 3 37 2" xfId="40077" xr:uid="{259444D2-854B-4D9B-9007-5DF4F60E9DF9}"/>
    <cellStyle name="AggOrangeLBorder 2 3 3 38" xfId="19864" xr:uid="{40C255DB-065D-4233-9A01-289449A49012}"/>
    <cellStyle name="AggOrangeLBorder 2 3 3 38 2" xfId="40266" xr:uid="{AB9A23C0-2F20-4CD7-A9B1-968F01F1DB30}"/>
    <cellStyle name="AggOrangeLBorder 2 3 3 39" xfId="20288" xr:uid="{11CD0162-8BF9-4195-B1B0-2A5DE6F7E486}"/>
    <cellStyle name="AggOrangeLBorder 2 3 3 39 2" xfId="40690" xr:uid="{008EDF2B-2A53-4854-985F-0FBB6CDA66DD}"/>
    <cellStyle name="AggOrangeLBorder 2 3 3 4" xfId="1773" xr:uid="{00000000-0005-0000-0000-0000F4080000}"/>
    <cellStyle name="AggOrangeLBorder 2 3 3 4 2" xfId="24156" xr:uid="{A693F8B3-8A11-455A-8466-3561BDB8D722}"/>
    <cellStyle name="AggOrangeLBorder 2 3 3 40" xfId="20918" xr:uid="{AF7C4C90-1FCC-4770-95B5-9BC5DBD7414E}"/>
    <cellStyle name="AggOrangeLBorder 2 3 3 40 2" xfId="41320" xr:uid="{8A6E1FF4-B797-4686-AAA5-E2B97989AADD}"/>
    <cellStyle name="AggOrangeLBorder 2 3 3 41" xfId="21483" xr:uid="{B2F2994E-2A19-499E-9941-0BA16CD15E7D}"/>
    <cellStyle name="AggOrangeLBorder 2 3 3 41 2" xfId="41883" xr:uid="{31E888FC-9193-4642-8284-B7EC426C88EE}"/>
    <cellStyle name="AggOrangeLBorder 2 3 3 42" xfId="20995" xr:uid="{ED34B1D6-335D-49C4-AE72-214CAEA696E6}"/>
    <cellStyle name="AggOrangeLBorder 2 3 3 42 2" xfId="41397" xr:uid="{0AA87AC3-8321-43F0-AAA8-9EF7A6D6C880}"/>
    <cellStyle name="AggOrangeLBorder 2 3 3 43" xfId="20973" xr:uid="{9CAAB3EC-CB9B-40D2-98EC-EDCA719A25C1}"/>
    <cellStyle name="AggOrangeLBorder 2 3 3 43 2" xfId="41375" xr:uid="{1F409139-8352-4437-B732-B4E7FE47CAD7}"/>
    <cellStyle name="AggOrangeLBorder 2 3 3 44" xfId="21075" xr:uid="{8999818F-18A9-4AC7-B24C-13469C88E617}"/>
    <cellStyle name="AggOrangeLBorder 2 3 3 44 2" xfId="41477" xr:uid="{8FE56DAB-FD27-4B37-AFDA-F70FFD482028}"/>
    <cellStyle name="AggOrangeLBorder 2 3 3 45" xfId="22475" xr:uid="{11B2AAFB-B7A4-46CC-8C1F-25E00F893E11}"/>
    <cellStyle name="AggOrangeLBorder 2 3 3 45 2" xfId="42875" xr:uid="{C374A944-81CD-4F16-BCB1-11A81EF63600}"/>
    <cellStyle name="AggOrangeLBorder 2 3 3 5" xfId="1586" xr:uid="{00000000-0005-0000-0000-0000F5080000}"/>
    <cellStyle name="AggOrangeLBorder 2 3 3 5 2" xfId="23971" xr:uid="{0F27A45B-0FD7-463F-A134-EEF73A3D2AF1}"/>
    <cellStyle name="AggOrangeLBorder 2 3 3 6" xfId="2894" xr:uid="{00000000-0005-0000-0000-0000F6080000}"/>
    <cellStyle name="AggOrangeLBorder 2 3 3 6 2" xfId="25260" xr:uid="{4C5EF0AA-5C63-4384-A639-C64BAB6A6B25}"/>
    <cellStyle name="AggOrangeLBorder 2 3 3 7" xfId="2614" xr:uid="{00000000-0005-0000-0000-0000F7080000}"/>
    <cellStyle name="AggOrangeLBorder 2 3 3 7 2" xfId="24981" xr:uid="{F1B5F2D5-43A5-4665-99D1-85FF1717AA6B}"/>
    <cellStyle name="AggOrangeLBorder 2 3 3 8" xfId="3792" xr:uid="{00000000-0005-0000-0000-0000F8080000}"/>
    <cellStyle name="AggOrangeLBorder 2 3 3 8 2" xfId="26155" xr:uid="{0062EFFF-8241-4F81-8FE7-83C63E2C58F1}"/>
    <cellStyle name="AggOrangeLBorder 2 3 3 9" xfId="2704" xr:uid="{00000000-0005-0000-0000-0000F9080000}"/>
    <cellStyle name="AggOrangeLBorder 2 3 3 9 2" xfId="25070" xr:uid="{9B2043B1-8DF1-44DE-B0D4-73717DA13510}"/>
    <cellStyle name="AggOrangeLBorder 2 3 30" xfId="14617" xr:uid="{58CBB90E-7D9E-45C4-A5D3-84316CBE45C9}"/>
    <cellStyle name="AggOrangeLBorder 2 3 30 2" xfId="35177" xr:uid="{982C65F5-610E-406B-8291-D1E16EAD220F}"/>
    <cellStyle name="AggOrangeLBorder 2 3 31" xfId="13762" xr:uid="{57A9E617-071D-408E-AA2B-382A4948ECA6}"/>
    <cellStyle name="AggOrangeLBorder 2 3 31 2" xfId="34326" xr:uid="{2EDC5557-168F-47CE-BA6E-2A8CE730CEA1}"/>
    <cellStyle name="AggOrangeLBorder 2 3 32" xfId="15821" xr:uid="{AEFC55F0-136E-4D3D-A80C-27D6F619D794}"/>
    <cellStyle name="AggOrangeLBorder 2 3 32 2" xfId="36233" xr:uid="{B4B0EBC0-AEBE-4608-8144-EF4A52C6F3D7}"/>
    <cellStyle name="AggOrangeLBorder 2 3 33" xfId="15851" xr:uid="{1232C5AA-45F7-4619-8A7D-6041223A986F}"/>
    <cellStyle name="AggOrangeLBorder 2 3 33 2" xfId="36259" xr:uid="{8CEF1C08-92A8-45A2-9D31-7F865B475061}"/>
    <cellStyle name="AggOrangeLBorder 2 3 34" xfId="16233" xr:uid="{4F517C9C-3F56-4953-83B4-06A30DEDF938}"/>
    <cellStyle name="AggOrangeLBorder 2 3 34 2" xfId="36639" xr:uid="{8890919D-D02A-40A9-A701-CB1ED5243519}"/>
    <cellStyle name="AggOrangeLBorder 2 3 35" xfId="16853" xr:uid="{E1A767E0-BA56-45E4-B57E-68640C065402}"/>
    <cellStyle name="AggOrangeLBorder 2 3 35 2" xfId="37257" xr:uid="{65132755-A715-4349-A242-F49CE9B2BD93}"/>
    <cellStyle name="AggOrangeLBorder 2 3 36" xfId="16957" xr:uid="{0967F553-B0D3-4C17-8735-BCE07A5F7966}"/>
    <cellStyle name="AggOrangeLBorder 2 3 36 2" xfId="37361" xr:uid="{8656249F-924C-492D-9584-AF960F981E4C}"/>
    <cellStyle name="AggOrangeLBorder 2 3 37" xfId="16991" xr:uid="{5FD10857-761A-444D-BAE5-A389ADA433CA}"/>
    <cellStyle name="AggOrangeLBorder 2 3 37 2" xfId="37395" xr:uid="{52E0DAC2-FE90-4D18-90D9-12158A3B7F11}"/>
    <cellStyle name="AggOrangeLBorder 2 3 38" xfId="17453" xr:uid="{D6ECDF17-7E53-482C-8856-0CD4DDED0C9F}"/>
    <cellStyle name="AggOrangeLBorder 2 3 38 2" xfId="37857" xr:uid="{37ADDF2D-BB9E-444C-A2B5-837E8D85C672}"/>
    <cellStyle name="AggOrangeLBorder 2 3 39" xfId="18776" xr:uid="{30CF0AF3-31E0-431B-988F-2E5098940A46}"/>
    <cellStyle name="AggOrangeLBorder 2 3 39 2" xfId="39178" xr:uid="{8CEA802D-7F97-42B1-9158-DD381DA2F385}"/>
    <cellStyle name="AggOrangeLBorder 2 3 4" xfId="606" xr:uid="{00000000-0005-0000-0000-0000FA080000}"/>
    <cellStyle name="AggOrangeLBorder 2 3 4 10" xfId="4859" xr:uid="{00000000-0005-0000-0000-0000FB080000}"/>
    <cellStyle name="AggOrangeLBorder 2 3 4 10 2" xfId="27212" xr:uid="{28B54363-EC68-455E-A7B3-CF16DE3DDB9D}"/>
    <cellStyle name="AggOrangeLBorder 2 3 4 11" xfId="5057" xr:uid="{00000000-0005-0000-0000-0000FC080000}"/>
    <cellStyle name="AggOrangeLBorder 2 3 4 11 2" xfId="27410" xr:uid="{669B292F-9FAF-452B-97AA-F90310F0FF7D}"/>
    <cellStyle name="AggOrangeLBorder 2 3 4 12" xfId="3577" xr:uid="{00000000-0005-0000-0000-0000FD080000}"/>
    <cellStyle name="AggOrangeLBorder 2 3 4 12 2" xfId="25941" xr:uid="{CA389512-923F-40DC-B327-35642EF159EE}"/>
    <cellStyle name="AggOrangeLBorder 2 3 4 13" xfId="6418" xr:uid="{00000000-0005-0000-0000-0000FE080000}"/>
    <cellStyle name="AggOrangeLBorder 2 3 4 13 2" xfId="28715" xr:uid="{EF043A33-BAD8-4530-B1FB-38D9F735B49E}"/>
    <cellStyle name="AggOrangeLBorder 2 3 4 14" xfId="6590" xr:uid="{00000000-0005-0000-0000-0000FF080000}"/>
    <cellStyle name="AggOrangeLBorder 2 3 4 14 2" xfId="28887" xr:uid="{7E7B8CC2-20F6-4DF1-8D8B-14D463A89717}"/>
    <cellStyle name="AggOrangeLBorder 2 3 4 15" xfId="6069" xr:uid="{00000000-0005-0000-0000-000000090000}"/>
    <cellStyle name="AggOrangeLBorder 2 3 4 15 2" xfId="28366" xr:uid="{31A85AAB-B22C-4F6D-9E43-3FD98A2957B8}"/>
    <cellStyle name="AggOrangeLBorder 2 3 4 16" xfId="7335" xr:uid="{00000000-0005-0000-0000-000001090000}"/>
    <cellStyle name="AggOrangeLBorder 2 3 4 16 2" xfId="29630" xr:uid="{1F6F1D11-2CB3-476D-87A6-783CDD706D19}"/>
    <cellStyle name="AggOrangeLBorder 2 3 4 17" xfId="7821" xr:uid="{FEF15579-63ED-4AF9-9CAC-1024FA5258F8}"/>
    <cellStyle name="AggOrangeLBorder 2 3 4 17 2" xfId="30107" xr:uid="{C6D3D1AD-004D-43FC-BAFA-CACAD7E10185}"/>
    <cellStyle name="AggOrangeLBorder 2 3 4 18" xfId="8306" xr:uid="{72AC224B-112C-4183-8490-F11DFAA40D22}"/>
    <cellStyle name="AggOrangeLBorder 2 3 4 18 2" xfId="30575" xr:uid="{37DF12BF-99A8-407B-B836-2D2232175CA1}"/>
    <cellStyle name="AggOrangeLBorder 2 3 4 19" xfId="9191" xr:uid="{7A71E057-5AFB-4E3E-B863-8B2914E167E8}"/>
    <cellStyle name="AggOrangeLBorder 2 3 4 19 2" xfId="31332" xr:uid="{B4C514BA-153D-4C95-A016-4D69FCB0C209}"/>
    <cellStyle name="AggOrangeLBorder 2 3 4 2" xfId="821" xr:uid="{00000000-0005-0000-0000-000002090000}"/>
    <cellStyle name="AggOrangeLBorder 2 3 4 2 10" xfId="5268" xr:uid="{00000000-0005-0000-0000-000003090000}"/>
    <cellStyle name="AggOrangeLBorder 2 3 4 2 10 2" xfId="27621" xr:uid="{2DF0E3A9-C528-46F9-AA45-4F873B970B72}"/>
    <cellStyle name="AggOrangeLBorder 2 3 4 2 11" xfId="3740" xr:uid="{00000000-0005-0000-0000-000004090000}"/>
    <cellStyle name="AggOrangeLBorder 2 3 4 2 11 2" xfId="26103" xr:uid="{BA0F0DB0-5232-4A6C-9BF7-63D79F9EAEDC}"/>
    <cellStyle name="AggOrangeLBorder 2 3 4 2 12" xfId="6199" xr:uid="{00000000-0005-0000-0000-000005090000}"/>
    <cellStyle name="AggOrangeLBorder 2 3 4 2 12 2" xfId="28496" xr:uid="{2D99AF18-C288-4C3E-A9D0-EEE0003325F8}"/>
    <cellStyle name="AggOrangeLBorder 2 3 4 2 13" xfId="5746" xr:uid="{00000000-0005-0000-0000-000006090000}"/>
    <cellStyle name="AggOrangeLBorder 2 3 4 2 13 2" xfId="28065" xr:uid="{0114239F-342F-4D89-966F-ADCD5404B453}"/>
    <cellStyle name="AggOrangeLBorder 2 3 4 2 14" xfId="6820" xr:uid="{00000000-0005-0000-0000-000007090000}"/>
    <cellStyle name="AggOrangeLBorder 2 3 4 2 14 2" xfId="29117" xr:uid="{9E397010-AB80-4289-AB7B-5DA9CFF048AA}"/>
    <cellStyle name="AggOrangeLBorder 2 3 4 2 15" xfId="7541" xr:uid="{00000000-0005-0000-0000-000008090000}"/>
    <cellStyle name="AggOrangeLBorder 2 3 4 2 15 2" xfId="29836" xr:uid="{4E4E663B-6003-400E-974A-ECFCA69FD2BA}"/>
    <cellStyle name="AggOrangeLBorder 2 3 4 2 16" xfId="8027" xr:uid="{6A8AC1CC-8F30-4E7B-9993-B69A3D2C5BED}"/>
    <cellStyle name="AggOrangeLBorder 2 3 4 2 16 2" xfId="30313" xr:uid="{9BC812B4-C1CC-4301-9957-149501DF1227}"/>
    <cellStyle name="AggOrangeLBorder 2 3 4 2 17" xfId="8516" xr:uid="{79932D5F-17BF-4348-9592-E3A03FBE0A81}"/>
    <cellStyle name="AggOrangeLBorder 2 3 4 2 17 2" xfId="30785" xr:uid="{D4F02060-5072-470A-8E6A-EA8BD8F54807}"/>
    <cellStyle name="AggOrangeLBorder 2 3 4 2 18" xfId="9406" xr:uid="{5097BE48-DE11-4C81-A2C3-3C9DEF51CB51}"/>
    <cellStyle name="AggOrangeLBorder 2 3 4 2 18 2" xfId="31545" xr:uid="{754179D3-0708-489E-8E7D-FEAD927BACB0}"/>
    <cellStyle name="AggOrangeLBorder 2 3 4 2 19" xfId="9011" xr:uid="{3B3AA31A-E058-4095-B6B0-5EE0754A663A}"/>
    <cellStyle name="AggOrangeLBorder 2 3 4 2 19 2" xfId="31175" xr:uid="{9E5C03F9-4030-44D6-81FE-610F9B624322}"/>
    <cellStyle name="AggOrangeLBorder 2 3 4 2 2" xfId="1131" xr:uid="{00000000-0005-0000-0000-000009090000}"/>
    <cellStyle name="AggOrangeLBorder 2 3 4 2 2 2" xfId="23568" xr:uid="{F5F4CC6A-D564-4D85-A913-6A10871765CD}"/>
    <cellStyle name="AggOrangeLBorder 2 3 4 2 20" xfId="10204" xr:uid="{A7B1DAE8-81FA-456B-93BB-5B94A7B572A9}"/>
    <cellStyle name="AggOrangeLBorder 2 3 4 2 20 2" xfId="32094" xr:uid="{80E4F1F5-5C67-4AAD-808F-C0BDAC7AD2C8}"/>
    <cellStyle name="AggOrangeLBorder 2 3 4 2 21" xfId="12574" xr:uid="{3D2493A7-01B3-49B6-8E45-4D17534C44F5}"/>
    <cellStyle name="AggOrangeLBorder 2 3 4 2 21 2" xfId="33139" xr:uid="{31A2CD8D-0878-433D-A673-91040494E6D0}"/>
    <cellStyle name="AggOrangeLBorder 2 3 4 2 22" xfId="11879" xr:uid="{3CF2A9C1-E518-4935-A20F-6D5A1F356891}"/>
    <cellStyle name="AggOrangeLBorder 2 3 4 2 22 2" xfId="32446" xr:uid="{6240947A-B809-4C47-A94C-A6AEC9BB2730}"/>
    <cellStyle name="AggOrangeLBorder 2 3 4 2 23" xfId="13494" xr:uid="{497A69B1-7900-48DF-B91C-8B773D8F6CA3}"/>
    <cellStyle name="AggOrangeLBorder 2 3 4 2 23 2" xfId="34058" xr:uid="{8337C634-4A06-4C43-97F8-3DB7A80D5BFB}"/>
    <cellStyle name="AggOrangeLBorder 2 3 4 2 24" xfId="14034" xr:uid="{40356391-963E-4F71-938A-76FC5ABC3F08}"/>
    <cellStyle name="AggOrangeLBorder 2 3 4 2 24 2" xfId="34598" xr:uid="{C4DE85F9-0BAD-4C38-BD74-0DC2DC70F404}"/>
    <cellStyle name="AggOrangeLBorder 2 3 4 2 25" xfId="13958" xr:uid="{67570140-894C-42F0-BEAA-D1909BA03049}"/>
    <cellStyle name="AggOrangeLBorder 2 3 4 2 25 2" xfId="34522" xr:uid="{FF953690-FD23-4FF4-A437-B59AFFF7F018}"/>
    <cellStyle name="AggOrangeLBorder 2 3 4 2 26" xfId="13312" xr:uid="{A283D005-BACD-46A1-8527-401FCB064E09}"/>
    <cellStyle name="AggOrangeLBorder 2 3 4 2 26 2" xfId="33876" xr:uid="{1BFD91C6-F588-4B63-8C45-D0E82D8A9A15}"/>
    <cellStyle name="AggOrangeLBorder 2 3 4 2 27" xfId="14453" xr:uid="{5C2BFA6D-70F8-4AF0-833E-5424AC681ACD}"/>
    <cellStyle name="AggOrangeLBorder 2 3 4 2 27 2" xfId="35014" xr:uid="{7403492E-68DC-4E7F-94AF-0985B163B39A}"/>
    <cellStyle name="AggOrangeLBorder 2 3 4 2 28" xfId="15645" xr:uid="{EDDB6B62-4768-4A69-B7E8-B0AD5816F211}"/>
    <cellStyle name="AggOrangeLBorder 2 3 4 2 28 2" xfId="36122" xr:uid="{43DA92BB-4242-40C3-8AFA-9F5540D1CDB9}"/>
    <cellStyle name="AggOrangeLBorder 2 3 4 2 29" xfId="16078" xr:uid="{58E0B112-926E-485A-9222-CC686FEFEA11}"/>
    <cellStyle name="AggOrangeLBorder 2 3 4 2 29 2" xfId="36486" xr:uid="{5094FB62-19E7-4B4D-B03D-D91A3D587022}"/>
    <cellStyle name="AggOrangeLBorder 2 3 4 2 3" xfId="2012" xr:uid="{00000000-0005-0000-0000-00000A090000}"/>
    <cellStyle name="AggOrangeLBorder 2 3 4 2 3 2" xfId="24394" xr:uid="{AF633D49-F1A6-4818-AF8F-993A44661EFC}"/>
    <cellStyle name="AggOrangeLBorder 2 3 4 2 30" xfId="16551" xr:uid="{0C6E79B0-9A06-4C5B-9089-EA2BE8606899}"/>
    <cellStyle name="AggOrangeLBorder 2 3 4 2 30 2" xfId="36957" xr:uid="{994B50F7-748C-42A9-856F-684CE06B0CC2}"/>
    <cellStyle name="AggOrangeLBorder 2 3 4 2 31" xfId="17295" xr:uid="{D9EA431A-A94E-4FE8-A2CE-85BA8A3EA764}"/>
    <cellStyle name="AggOrangeLBorder 2 3 4 2 31 2" xfId="37699" xr:uid="{B907E9FC-CC5D-4D89-B105-1433AD4CE3AD}"/>
    <cellStyle name="AggOrangeLBorder 2 3 4 2 32" xfId="17509" xr:uid="{2AAC5553-1910-40C2-B80F-A526F9A7A871}"/>
    <cellStyle name="AggOrangeLBorder 2 3 4 2 32 2" xfId="37913" xr:uid="{300EF4C1-D1ED-46BB-BDFF-2A40B771FD62}"/>
    <cellStyle name="AggOrangeLBorder 2 3 4 2 33" xfId="18044" xr:uid="{0820070C-512C-4551-8CF8-BC115D9BA30B}"/>
    <cellStyle name="AggOrangeLBorder 2 3 4 2 33 2" xfId="38448" xr:uid="{F0097722-AA44-453C-B8CA-4F5BA45A9824}"/>
    <cellStyle name="AggOrangeLBorder 2 3 4 2 34" xfId="18423" xr:uid="{1655DA7A-5CFF-43B3-8C4B-83300198B609}"/>
    <cellStyle name="AggOrangeLBorder 2 3 4 2 34 2" xfId="38827" xr:uid="{0AE8B1BB-105F-4C74-9697-D1984683607B}"/>
    <cellStyle name="AggOrangeLBorder 2 3 4 2 35" xfId="19267" xr:uid="{7575A370-ECA4-4079-91D8-94FF59A29B3F}"/>
    <cellStyle name="AggOrangeLBorder 2 3 4 2 35 2" xfId="39669" xr:uid="{21D5B0C4-C372-43A1-952B-8BF1D30EE2DC}"/>
    <cellStyle name="AggOrangeLBorder 2 3 4 2 36" xfId="18618" xr:uid="{9AEA201D-CC33-49AB-A0C4-D8128CE18B0A}"/>
    <cellStyle name="AggOrangeLBorder 2 3 4 2 36 2" xfId="39022" xr:uid="{8CDB3111-DA28-43D5-A02C-450FFE14C41C}"/>
    <cellStyle name="AggOrangeLBorder 2 3 4 2 37" xfId="20105" xr:uid="{196F39B8-E7C0-4FBC-95B1-DE432278B756}"/>
    <cellStyle name="AggOrangeLBorder 2 3 4 2 37 2" xfId="40507" xr:uid="{9EC688BA-E24B-44AB-9CE8-1024D29752D9}"/>
    <cellStyle name="AggOrangeLBorder 2 3 4 2 38" xfId="20527" xr:uid="{96F88EA9-60E7-471D-95DE-FD3F8F025F57}"/>
    <cellStyle name="AggOrangeLBorder 2 3 4 2 38 2" xfId="40929" xr:uid="{A295E036-3616-439C-A343-907921607423}"/>
    <cellStyle name="AggOrangeLBorder 2 3 4 2 39" xfId="20746" xr:uid="{F198B73E-29E8-42C7-81E9-3191359DF93F}"/>
    <cellStyle name="AggOrangeLBorder 2 3 4 2 39 2" xfId="41148" xr:uid="{98B8BC17-9A07-426F-97BE-FC3811EBF692}"/>
    <cellStyle name="AggOrangeLBorder 2 3 4 2 4" xfId="1489" xr:uid="{00000000-0005-0000-0000-00000B090000}"/>
    <cellStyle name="AggOrangeLBorder 2 3 4 2 4 2" xfId="23877" xr:uid="{4884AEEA-854C-4AB1-85A5-A8A725B93326}"/>
    <cellStyle name="AggOrangeLBorder 2 3 4 2 40" xfId="21721" xr:uid="{3E2F958C-741E-4EF4-8D75-05A42B70E6A1}"/>
    <cellStyle name="AggOrangeLBorder 2 3 4 2 40 2" xfId="42121" xr:uid="{6FF64909-7420-4453-B68D-8E6421774619}"/>
    <cellStyle name="AggOrangeLBorder 2 3 4 2 41" xfId="21990" xr:uid="{DC15EAE8-1B6B-4EE0-AEB7-9D6507C8B532}"/>
    <cellStyle name="AggOrangeLBorder 2 3 4 2 41 2" xfId="42390" xr:uid="{AF462F51-66EE-4C0D-84D0-06AAC396EA29}"/>
    <cellStyle name="AggOrangeLBorder 2 3 4 2 42" xfId="21373" xr:uid="{0AC97C3C-D3DE-4F37-9698-81AAA38C5341}"/>
    <cellStyle name="AggOrangeLBorder 2 3 4 2 42 2" xfId="41773" xr:uid="{C411DE95-D74F-456A-8C68-54DE2E3503A9}"/>
    <cellStyle name="AggOrangeLBorder 2 3 4 2 43" xfId="22359" xr:uid="{E90CC5ED-43A7-4538-8436-1E6936BEAC4E}"/>
    <cellStyle name="AggOrangeLBorder 2 3 4 2 43 2" xfId="42759" xr:uid="{CF3C6AA6-E23E-46AA-A6A1-C0663EC7AFA5}"/>
    <cellStyle name="AggOrangeLBorder 2 3 4 2 44" xfId="21306" xr:uid="{1ED1F5DD-D5FD-45EE-9556-2EDB7EA7E8F4}"/>
    <cellStyle name="AggOrangeLBorder 2 3 4 2 44 2" xfId="41706" xr:uid="{89DB632F-B4F1-4556-9FCC-2FAAE133BA05}"/>
    <cellStyle name="AggOrangeLBorder 2 3 4 2 5" xfId="3135" xr:uid="{00000000-0005-0000-0000-00000C090000}"/>
    <cellStyle name="AggOrangeLBorder 2 3 4 2 5 2" xfId="25501" xr:uid="{71664EE7-2A81-40A9-8A79-69BA5C37A0E9}"/>
    <cellStyle name="AggOrangeLBorder 2 3 4 2 6" xfId="2454" xr:uid="{00000000-0005-0000-0000-00000D090000}"/>
    <cellStyle name="AggOrangeLBorder 2 3 4 2 6 2" xfId="24821" xr:uid="{D10B10EF-194F-4D9F-A063-97BE1C142755}"/>
    <cellStyle name="AggOrangeLBorder 2 3 4 2 7" xfId="4029" xr:uid="{00000000-0005-0000-0000-00000E090000}"/>
    <cellStyle name="AggOrangeLBorder 2 3 4 2 7 2" xfId="26392" xr:uid="{CE646035-AD3D-415B-B7BE-F6BD9B74341B}"/>
    <cellStyle name="AggOrangeLBorder 2 3 4 2 8" xfId="2769" xr:uid="{00000000-0005-0000-0000-00000F090000}"/>
    <cellStyle name="AggOrangeLBorder 2 3 4 2 8 2" xfId="25135" xr:uid="{F422E3B6-E191-4FED-BD57-FF877C4C8312}"/>
    <cellStyle name="AggOrangeLBorder 2 3 4 2 9" xfId="4356" xr:uid="{00000000-0005-0000-0000-000010090000}"/>
    <cellStyle name="AggOrangeLBorder 2 3 4 2 9 2" xfId="26711" xr:uid="{BB55DC4D-F52F-4E5C-82CE-10DA739E2FAB}"/>
    <cellStyle name="AggOrangeLBorder 2 3 4 20" xfId="8746" xr:uid="{AB0DDED0-6111-4CC4-AEC2-23B923944202}"/>
    <cellStyle name="AggOrangeLBorder 2 3 4 20 2" xfId="30984" xr:uid="{828D9EDE-775A-413A-BFD6-BFF028A7F4D8}"/>
    <cellStyle name="AggOrangeLBorder 2 3 4 21" xfId="10178" xr:uid="{6B5F5E26-8ED3-4E8B-8118-D014A1F265A8}"/>
    <cellStyle name="AggOrangeLBorder 2 3 4 21 2" xfId="32083" xr:uid="{F2184617-93CA-4B63-B3BA-7C5A883A88A7}"/>
    <cellStyle name="AggOrangeLBorder 2 3 4 22" xfId="12359" xr:uid="{2D8EF332-D327-47C9-A075-C758486A251B}"/>
    <cellStyle name="AggOrangeLBorder 2 3 4 22 2" xfId="32924" xr:uid="{B00795BD-C803-4076-A482-0A404840461B}"/>
    <cellStyle name="AggOrangeLBorder 2 3 4 23" xfId="12893" xr:uid="{E50CBA47-CE4F-41AB-9282-A9A025316663}"/>
    <cellStyle name="AggOrangeLBorder 2 3 4 23 2" xfId="33458" xr:uid="{5C25526C-63AB-43CE-B143-6AB0396927A2}"/>
    <cellStyle name="AggOrangeLBorder 2 3 4 24" xfId="12835" xr:uid="{3497D46A-8342-4D98-8340-C54B9E6ECFA4}"/>
    <cellStyle name="AggOrangeLBorder 2 3 4 24 2" xfId="33400" xr:uid="{ECEB6241-0F71-4B64-9D40-4D17DC814E2F}"/>
    <cellStyle name="AggOrangeLBorder 2 3 4 25" xfId="13962" xr:uid="{6812A52B-3DB4-4B0A-90E5-2C3CBFC1D572}"/>
    <cellStyle name="AggOrangeLBorder 2 3 4 25 2" xfId="34526" xr:uid="{CA00FD3F-8161-496B-A3D6-89C3B781A6C0}"/>
    <cellStyle name="AggOrangeLBorder 2 3 4 26" xfId="13741" xr:uid="{D029638B-1590-4D3E-A798-42F054006E90}"/>
    <cellStyle name="AggOrangeLBorder 2 3 4 26 2" xfId="34305" xr:uid="{7623980C-E08A-4692-99DD-DDD143C5979A}"/>
    <cellStyle name="AggOrangeLBorder 2 3 4 27" xfId="14912" xr:uid="{149881C0-BDD2-4E06-A1F6-3095A551ED4B}"/>
    <cellStyle name="AggOrangeLBorder 2 3 4 27 2" xfId="35465" xr:uid="{76F6756B-83A0-4F6E-951F-72536E879E79}"/>
    <cellStyle name="AggOrangeLBorder 2 3 4 28" xfId="15114" xr:uid="{99667F5A-5D93-4C99-B915-A6DD9094690E}"/>
    <cellStyle name="AggOrangeLBorder 2 3 4 28 2" xfId="35661" xr:uid="{C0D323E6-525F-4F3B-8DDA-C9E8EA50E4C2}"/>
    <cellStyle name="AggOrangeLBorder 2 3 4 29" xfId="15553" xr:uid="{5CF6D90A-2842-4729-B744-B9146C2CCA64}"/>
    <cellStyle name="AggOrangeLBorder 2 3 4 29 2" xfId="36071" xr:uid="{05EF5997-4259-4E00-A41F-4A24FDDB9DD4}"/>
    <cellStyle name="AggOrangeLBorder 2 3 4 3" xfId="939" xr:uid="{00000000-0005-0000-0000-000011090000}"/>
    <cellStyle name="AggOrangeLBorder 2 3 4 3 2" xfId="23376" xr:uid="{6B0BCC72-6AFE-4AF8-9292-94DA742674D3}"/>
    <cellStyle name="AggOrangeLBorder 2 3 4 30" xfId="15123" xr:uid="{7A9D5E9E-EBAE-4D2D-AC84-B327BA918E90}"/>
    <cellStyle name="AggOrangeLBorder 2 3 4 30 2" xfId="35670" xr:uid="{766EF956-8539-42B4-B631-7EA1DA7401F4}"/>
    <cellStyle name="AggOrangeLBorder 2 3 4 31" xfId="16345" xr:uid="{2DB915CE-56B3-49BE-8104-56A499835019}"/>
    <cellStyle name="AggOrangeLBorder 2 3 4 31 2" xfId="36751" xr:uid="{13D1EC85-7579-4E13-A561-2ADEADB2A6FC}"/>
    <cellStyle name="AggOrangeLBorder 2 3 4 32" xfId="17086" xr:uid="{FD0086ED-EBB7-4649-A811-D888D06591B4}"/>
    <cellStyle name="AggOrangeLBorder 2 3 4 32 2" xfId="37490" xr:uid="{1B5B728B-624C-48D4-B9DC-F0A291560802}"/>
    <cellStyle name="AggOrangeLBorder 2 3 4 33" xfId="17662" xr:uid="{66127E3C-FCD1-4D1F-897A-34F9BF979EE2}"/>
    <cellStyle name="AggOrangeLBorder 2 3 4 33 2" xfId="38066" xr:uid="{E3B38C7B-51E4-4985-8D18-2CFAA352572D}"/>
    <cellStyle name="AggOrangeLBorder 2 3 4 34" xfId="17837" xr:uid="{EB40AFC2-8573-4FB5-9375-DBD84178D263}"/>
    <cellStyle name="AggOrangeLBorder 2 3 4 34 2" xfId="38241" xr:uid="{8156CC26-D1C7-40B8-9A47-B7000E413645}"/>
    <cellStyle name="AggOrangeLBorder 2 3 4 35" xfId="18209" xr:uid="{7E4C48E2-AD9D-4748-BA71-3896FC87615E}"/>
    <cellStyle name="AggOrangeLBorder 2 3 4 35 2" xfId="38613" xr:uid="{A69A4582-F462-4FBF-A669-27F5560444F4}"/>
    <cellStyle name="AggOrangeLBorder 2 3 4 36" xfId="19052" xr:uid="{25175C67-73D5-4475-AF1E-B5687A2B6995}"/>
    <cellStyle name="AggOrangeLBorder 2 3 4 36 2" xfId="39454" xr:uid="{ACAA9883-6C85-4B4A-9059-D40888D979C1}"/>
    <cellStyle name="AggOrangeLBorder 2 3 4 37" xfId="19547" xr:uid="{5707CA56-F294-449B-B15E-C58CB726227C}"/>
    <cellStyle name="AggOrangeLBorder 2 3 4 37 2" xfId="39949" xr:uid="{2E0A17E4-51B9-4A30-8A51-F21B980F269E}"/>
    <cellStyle name="AggOrangeLBorder 2 3 4 38" xfId="19890" xr:uid="{65BF36F0-6F6F-41E4-8D25-A9D01E9824C8}"/>
    <cellStyle name="AggOrangeLBorder 2 3 4 38 2" xfId="40292" xr:uid="{792FD216-1FD6-46E5-8714-F37C9172E69A}"/>
    <cellStyle name="AggOrangeLBorder 2 3 4 39" xfId="20314" xr:uid="{5EE6DF9D-CCE5-400C-BC49-8E394171D53F}"/>
    <cellStyle name="AggOrangeLBorder 2 3 4 39 2" xfId="40716" xr:uid="{5E22A316-0872-4DB2-9010-52FF89945D7C}"/>
    <cellStyle name="AggOrangeLBorder 2 3 4 4" xfId="1799" xr:uid="{00000000-0005-0000-0000-000012090000}"/>
    <cellStyle name="AggOrangeLBorder 2 3 4 4 2" xfId="24182" xr:uid="{B04AD6FB-45E6-4588-B0E9-7B55CBD5C612}"/>
    <cellStyle name="AggOrangeLBorder 2 3 4 40" xfId="20906" xr:uid="{35E40992-781D-4FD8-9479-040F314870A3}"/>
    <cellStyle name="AggOrangeLBorder 2 3 4 40 2" xfId="41308" xr:uid="{87110BE4-CE8D-4782-9A02-4220AEA3808D}"/>
    <cellStyle name="AggOrangeLBorder 2 3 4 41" xfId="21509" xr:uid="{81A2BA43-CD03-4F7A-A407-EAD3530931C9}"/>
    <cellStyle name="AggOrangeLBorder 2 3 4 41 2" xfId="41909" xr:uid="{BD7E3913-99B4-487E-BB04-302EF4D4BD61}"/>
    <cellStyle name="AggOrangeLBorder 2 3 4 42" xfId="22201" xr:uid="{771271D9-AF1D-45CD-9A56-6DA25B8FDAA3}"/>
    <cellStyle name="AggOrangeLBorder 2 3 4 42 2" xfId="42601" xr:uid="{750C29E5-CE23-4A45-B345-092D86DF0CDD}"/>
    <cellStyle name="AggOrangeLBorder 2 3 4 43" xfId="22472" xr:uid="{968B4077-06AE-467C-AF78-0BC58498A95F}"/>
    <cellStyle name="AggOrangeLBorder 2 3 4 43 2" xfId="42872" xr:uid="{695C89D6-61EA-4EB0-88FD-44717E0270D8}"/>
    <cellStyle name="AggOrangeLBorder 2 3 4 44" xfId="21273" xr:uid="{EF67BF8A-5126-4040-87FC-F2E39214F1F9}"/>
    <cellStyle name="AggOrangeLBorder 2 3 4 44 2" xfId="41673" xr:uid="{D7ED717F-BBBE-459C-8553-64A57E401996}"/>
    <cellStyle name="AggOrangeLBorder 2 3 4 45" xfId="22436" xr:uid="{E89AE9E9-56BC-4C04-ADE1-85277A67EEED}"/>
    <cellStyle name="AggOrangeLBorder 2 3 4 45 2" xfId="42836" xr:uid="{C4A2690D-DB49-46FC-891E-0AA9CC3E1251}"/>
    <cellStyle name="AggOrangeLBorder 2 3 4 5" xfId="1690" xr:uid="{00000000-0005-0000-0000-000013090000}"/>
    <cellStyle name="AggOrangeLBorder 2 3 4 5 2" xfId="24074" xr:uid="{EAF0614C-2A70-47C8-94E2-409592D7DAC9}"/>
    <cellStyle name="AggOrangeLBorder 2 3 4 6" xfId="2920" xr:uid="{00000000-0005-0000-0000-000014090000}"/>
    <cellStyle name="AggOrangeLBorder 2 3 4 6 2" xfId="25286" xr:uid="{0538AC8F-6DA6-41A5-8125-C987B46E1319}"/>
    <cellStyle name="AggOrangeLBorder 2 3 4 7" xfId="2783" xr:uid="{00000000-0005-0000-0000-000015090000}"/>
    <cellStyle name="AggOrangeLBorder 2 3 4 7 2" xfId="25149" xr:uid="{DEBEEE35-1CBB-43ED-AD40-B8FAD18E4C56}"/>
    <cellStyle name="AggOrangeLBorder 2 3 4 8" xfId="3818" xr:uid="{00000000-0005-0000-0000-000016090000}"/>
    <cellStyle name="AggOrangeLBorder 2 3 4 8 2" xfId="26181" xr:uid="{2D0EC758-37B8-46AD-804E-7533F235C7AF}"/>
    <cellStyle name="AggOrangeLBorder 2 3 4 9" xfId="2479" xr:uid="{00000000-0005-0000-0000-000017090000}"/>
    <cellStyle name="AggOrangeLBorder 2 3 4 9 2" xfId="24846" xr:uid="{39575DC3-6916-4A48-86B7-EA92B5984533}"/>
    <cellStyle name="AggOrangeLBorder 2 3 40" xfId="18932" xr:uid="{667B1972-612E-4493-B812-463E7A5E6494}"/>
    <cellStyle name="AggOrangeLBorder 2 3 40 2" xfId="39334" xr:uid="{3EB4FE50-569B-46F5-BA86-CFEAE0D323E0}"/>
    <cellStyle name="AggOrangeLBorder 2 3 41" xfId="19713" xr:uid="{9554C8E6-58F8-42DE-81D7-54B0D90B1351}"/>
    <cellStyle name="AggOrangeLBorder 2 3 41 2" xfId="40115" xr:uid="{362B3BF3-54F4-45E2-8949-061BE69F7BAF}"/>
    <cellStyle name="AggOrangeLBorder 2 3 42" xfId="19735" xr:uid="{F7F867D1-48BF-4D9C-ADE9-51A2A0E97036}"/>
    <cellStyle name="AggOrangeLBorder 2 3 42 2" xfId="40137" xr:uid="{3CD38349-969F-4753-9D61-71DB1B6CA13D}"/>
    <cellStyle name="AggOrangeLBorder 2 3 43" xfId="20228" xr:uid="{1B9E5BCB-131F-44FD-BA2E-87BBDA00DFF4}"/>
    <cellStyle name="AggOrangeLBorder 2 3 43 2" xfId="40630" xr:uid="{A3BDE321-9B89-4A16-8B99-B9A71D9314F1}"/>
    <cellStyle name="AggOrangeLBorder 2 3 44" xfId="21219" xr:uid="{D490AE6F-1450-43DE-804A-67FBC39050E3}"/>
    <cellStyle name="AggOrangeLBorder 2 3 44 2" xfId="41619" xr:uid="{6064FC7B-D41E-4DDC-B352-6589D7030ACB}"/>
    <cellStyle name="AggOrangeLBorder 2 3 45" xfId="21364" xr:uid="{FDCB7148-8531-45C2-8098-91C517777C7C}"/>
    <cellStyle name="AggOrangeLBorder 2 3 45 2" xfId="41764" xr:uid="{2365C708-4EB4-449F-B4F2-C1225EFAA75A}"/>
    <cellStyle name="AggOrangeLBorder 2 3 46" xfId="22340" xr:uid="{E5161C17-D93F-4B0E-923A-F38041371332}"/>
    <cellStyle name="AggOrangeLBorder 2 3 46 2" xfId="42740" xr:uid="{4D9DD935-4A2D-4F68-BC26-4CD67D8FF310}"/>
    <cellStyle name="AggOrangeLBorder 2 3 47" xfId="22539" xr:uid="{434F1FDB-110B-410D-94F4-D8CAC135BA79}"/>
    <cellStyle name="AggOrangeLBorder 2 3 47 2" xfId="42939" xr:uid="{AD4A9970-075E-41A0-BFF2-B7F764CB0367}"/>
    <cellStyle name="AggOrangeLBorder 2 3 48" xfId="22944" xr:uid="{422587E5-FA80-46BC-8514-5C7383321E6C}"/>
    <cellStyle name="AggOrangeLBorder 2 3 48 2" xfId="43344" xr:uid="{0907D374-787A-4207-8690-CF7CCF5BD0AD}"/>
    <cellStyle name="AggOrangeLBorder 2 3 5" xfId="726" xr:uid="{00000000-0005-0000-0000-000018090000}"/>
    <cellStyle name="AggOrangeLBorder 2 3 5 2" xfId="7083" xr:uid="{00000000-0005-0000-0000-000019090000}"/>
    <cellStyle name="AggOrangeLBorder 2 3 5 2 2" xfId="29380" xr:uid="{85A17744-A2B7-453E-886E-D46B69905F30}"/>
    <cellStyle name="AggOrangeLBorder 2 3 5 3" xfId="18328" xr:uid="{44F6F2B6-7E05-47A2-8392-5D22AEBC3CC7}"/>
    <cellStyle name="AggOrangeLBorder 2 3 5 3 2" xfId="38732" xr:uid="{347A650D-A94A-4721-BFEA-90E2AA161020}"/>
    <cellStyle name="AggOrangeLBorder 2 3 5 4" xfId="20010" xr:uid="{919A8847-EF32-4D61-8BA8-6F13C42E1F88}"/>
    <cellStyle name="AggOrangeLBorder 2 3 5 4 2" xfId="40412" xr:uid="{03298B1D-7E4B-4B7A-BBCF-322BC5AE4683}"/>
    <cellStyle name="AggOrangeLBorder 2 3 6" xfId="1097" xr:uid="{00000000-0005-0000-0000-00001A090000}"/>
    <cellStyle name="AggOrangeLBorder 2 3 6 2" xfId="23534" xr:uid="{62C4A03B-73EF-440B-AFB8-DC34A9F1E601}"/>
    <cellStyle name="AggOrangeLBorder 2 3 7" xfId="1596" xr:uid="{00000000-0005-0000-0000-00001B090000}"/>
    <cellStyle name="AggOrangeLBorder 2 3 7 2" xfId="23981" xr:uid="{AFB5D8F4-E7E1-4847-B003-11C1320255F8}"/>
    <cellStyle name="AggOrangeLBorder 2 3 8" xfId="1507" xr:uid="{00000000-0005-0000-0000-00001C090000}"/>
    <cellStyle name="AggOrangeLBorder 2 3 8 2" xfId="23895" xr:uid="{FF1A807B-EB76-4193-8D03-1F9C62657902}"/>
    <cellStyle name="AggOrangeLBorder 2 3 9" xfId="2629" xr:uid="{00000000-0005-0000-0000-00001D090000}"/>
    <cellStyle name="AggOrangeLBorder 2 3 9 2" xfId="24996" xr:uid="{C9CDA8FE-6454-4350-9EDF-EBD5D4914C49}"/>
    <cellStyle name="AggOrangeLBorder 3" xfId="442" xr:uid="{00000000-0005-0000-0000-00001E090000}"/>
    <cellStyle name="AggOrangeLBorder 3 2" xfId="6696" xr:uid="{00000000-0005-0000-0000-00001F090000}"/>
    <cellStyle name="AggOrangeLBorder 3 2 2" xfId="28993" xr:uid="{55DAE2A5-77A8-417B-8F0D-505886CE3BE6}"/>
    <cellStyle name="AggOrangeLBorder 3 3" xfId="16790" xr:uid="{EB85901F-74D5-4D18-BF95-65390ADE7BDA}"/>
    <cellStyle name="AggOrangeLBorder 3 3 2" xfId="37194" xr:uid="{B890FC5B-2546-4EE7-BF79-71E835642AD9}"/>
    <cellStyle name="AggOrangeLBorder 3 4" xfId="18880" xr:uid="{CCA9CD60-5B09-4C1B-95F7-BF6AF6AF04D6}"/>
    <cellStyle name="AggOrangeLBorder 3 4 2" xfId="39282" xr:uid="{52D73CAB-5FED-4B2E-A0C2-4398A7843120}"/>
    <cellStyle name="AggOrangeLBorder 4" xfId="300" xr:uid="{00000000-0005-0000-0000-000020090000}"/>
    <cellStyle name="AggOrangeLBorder 4 10" xfId="2580" xr:uid="{00000000-0005-0000-0000-000021090000}"/>
    <cellStyle name="AggOrangeLBorder 4 10 2" xfId="24947" xr:uid="{CC04907D-DAA1-4E3D-8909-44AD3106E1A6}"/>
    <cellStyle name="AggOrangeLBorder 4 11" xfId="2848" xr:uid="{00000000-0005-0000-0000-000022090000}"/>
    <cellStyle name="AggOrangeLBorder 4 11 2" xfId="25214" xr:uid="{050824EE-740D-4F93-8B16-FB1CE2DAD0A6}"/>
    <cellStyle name="AggOrangeLBorder 4 12" xfId="3390" xr:uid="{00000000-0005-0000-0000-000023090000}"/>
    <cellStyle name="AggOrangeLBorder 4 12 2" xfId="25755" xr:uid="{83DBCD71-96CD-4CAA-AE0F-E19D8C65BF7A}"/>
    <cellStyle name="AggOrangeLBorder 4 13" xfId="4579" xr:uid="{00000000-0005-0000-0000-000024090000}"/>
    <cellStyle name="AggOrangeLBorder 4 13 2" xfId="26932" xr:uid="{0CF74A23-6DC7-43E8-92D9-099404BF083D}"/>
    <cellStyle name="AggOrangeLBorder 4 14" xfId="4352" xr:uid="{00000000-0005-0000-0000-000025090000}"/>
    <cellStyle name="AggOrangeLBorder 4 14 2" xfId="26708" xr:uid="{E75D3041-39C2-492B-A15D-1777CE3851D0}"/>
    <cellStyle name="AggOrangeLBorder 4 15" xfId="3572" xr:uid="{00000000-0005-0000-0000-000026090000}"/>
    <cellStyle name="AggOrangeLBorder 4 15 2" xfId="25936" xr:uid="{8DD11C08-C639-42CD-9363-23FCFD37F144}"/>
    <cellStyle name="AggOrangeLBorder 4 16" xfId="6289" xr:uid="{00000000-0005-0000-0000-000027090000}"/>
    <cellStyle name="AggOrangeLBorder 4 16 2" xfId="28586" xr:uid="{98F2B79C-F59C-4F58-A30B-CC19CB40B651}"/>
    <cellStyle name="AggOrangeLBorder 4 17" xfId="5966" xr:uid="{00000000-0005-0000-0000-000028090000}"/>
    <cellStyle name="AggOrangeLBorder 4 17 2" xfId="28280" xr:uid="{688BFE6A-92FA-4047-B3E5-89B34D2439EA}"/>
    <cellStyle name="AggOrangeLBorder 4 18" xfId="6130" xr:uid="{00000000-0005-0000-0000-000029090000}"/>
    <cellStyle name="AggOrangeLBorder 4 18 2" xfId="28427" xr:uid="{81E4D006-9815-4BCF-A257-7E21AA8B0867}"/>
    <cellStyle name="AggOrangeLBorder 4 19" xfId="7245" xr:uid="{00000000-0005-0000-0000-00002A090000}"/>
    <cellStyle name="AggOrangeLBorder 4 19 2" xfId="29540" xr:uid="{BEBE1E4F-026A-44BE-9E5C-7840CA9A995A}"/>
    <cellStyle name="AggOrangeLBorder 4 2" xfId="639" xr:uid="{00000000-0005-0000-0000-00002B090000}"/>
    <cellStyle name="AggOrangeLBorder 4 2 10" xfId="4816" xr:uid="{00000000-0005-0000-0000-00002C090000}"/>
    <cellStyle name="AggOrangeLBorder 4 2 10 2" xfId="27169" xr:uid="{FA03A41B-EBA1-4317-ACA6-E0A61A16F182}"/>
    <cellStyle name="AggOrangeLBorder 4 2 11" xfId="5090" xr:uid="{00000000-0005-0000-0000-00002D090000}"/>
    <cellStyle name="AggOrangeLBorder 4 2 11 2" xfId="27443" xr:uid="{920CF94B-E761-4B77-917D-21096487D3DE}"/>
    <cellStyle name="AggOrangeLBorder 4 2 12" xfId="5535" xr:uid="{00000000-0005-0000-0000-00002E090000}"/>
    <cellStyle name="AggOrangeLBorder 4 2 12 2" xfId="27888" xr:uid="{2A476F9D-9E0C-4B30-B129-6E88FA957F82}"/>
    <cellStyle name="AggOrangeLBorder 4 2 13" xfId="5945" xr:uid="{00000000-0005-0000-0000-00002F090000}"/>
    <cellStyle name="AggOrangeLBorder 4 2 13 2" xfId="28259" xr:uid="{4E219CF2-2A22-4977-A100-BFBEAA9EB39D}"/>
    <cellStyle name="AggOrangeLBorder 4 2 14" xfId="6611" xr:uid="{00000000-0005-0000-0000-000030090000}"/>
    <cellStyle name="AggOrangeLBorder 4 2 14 2" xfId="28908" xr:uid="{A92A7D76-67B1-41AA-8AD4-122D9EEC7DBA}"/>
    <cellStyle name="AggOrangeLBorder 4 2 15" xfId="7119" xr:uid="{00000000-0005-0000-0000-000031090000}"/>
    <cellStyle name="AggOrangeLBorder 4 2 15 2" xfId="29416" xr:uid="{A683CC0F-4092-4741-90D1-918DE871DBE7}"/>
    <cellStyle name="AggOrangeLBorder 4 2 16" xfId="7368" xr:uid="{00000000-0005-0000-0000-000032090000}"/>
    <cellStyle name="AggOrangeLBorder 4 2 16 2" xfId="29663" xr:uid="{C6835BA0-2C81-4CE6-89D8-343B4CB5CB69}"/>
    <cellStyle name="AggOrangeLBorder 4 2 17" xfId="7854" xr:uid="{53D13B72-6AAC-4963-96ED-8B0024A7FBF9}"/>
    <cellStyle name="AggOrangeLBorder 4 2 17 2" xfId="30140" xr:uid="{B45D7B5A-0C89-4C28-BC43-62D0C2544F53}"/>
    <cellStyle name="AggOrangeLBorder 4 2 18" xfId="8339" xr:uid="{6D06B421-C188-4302-89FB-FEAE6D9D5CB1}"/>
    <cellStyle name="AggOrangeLBorder 4 2 18 2" xfId="30608" xr:uid="{012E9AC2-8CAE-42E3-99F1-09A3637C44E7}"/>
    <cellStyle name="AggOrangeLBorder 4 2 19" xfId="9224" xr:uid="{CC0BFFBC-DC35-4A2D-A9F1-2139D17DA5B9}"/>
    <cellStyle name="AggOrangeLBorder 4 2 19 2" xfId="31365" xr:uid="{A7A7492A-1D66-4E51-AC1C-A22D94DB5804}"/>
    <cellStyle name="AggOrangeLBorder 4 2 2" xfId="854" xr:uid="{00000000-0005-0000-0000-000033090000}"/>
    <cellStyle name="AggOrangeLBorder 4 2 2 10" xfId="5301" xr:uid="{00000000-0005-0000-0000-000034090000}"/>
    <cellStyle name="AggOrangeLBorder 4 2 2 10 2" xfId="27654" xr:uid="{0204D02A-447F-43C5-8F66-ED51717D7B8B}"/>
    <cellStyle name="AggOrangeLBorder 4 2 2 11" xfId="4268" xr:uid="{00000000-0005-0000-0000-000035090000}"/>
    <cellStyle name="AggOrangeLBorder 4 2 2 11 2" xfId="26625" xr:uid="{07FA0DE3-3B7F-4150-944A-60135A337B4C}"/>
    <cellStyle name="AggOrangeLBorder 4 2 2 12" xfId="5706" xr:uid="{00000000-0005-0000-0000-000036090000}"/>
    <cellStyle name="AggOrangeLBorder 4 2 2 12 2" xfId="28031" xr:uid="{E1142A00-79FC-40D9-B98C-3391C43DF6ED}"/>
    <cellStyle name="AggOrangeLBorder 4 2 2 13" xfId="6550" xr:uid="{00000000-0005-0000-0000-000037090000}"/>
    <cellStyle name="AggOrangeLBorder 4 2 2 13 2" xfId="28847" xr:uid="{478FBEC1-217E-4290-BF9F-EFFB49105625}"/>
    <cellStyle name="AggOrangeLBorder 4 2 2 14" xfId="6208" xr:uid="{00000000-0005-0000-0000-000038090000}"/>
    <cellStyle name="AggOrangeLBorder 4 2 2 14 2" xfId="28505" xr:uid="{0EDF082B-2289-4768-A094-0C8D75BC4B5C}"/>
    <cellStyle name="AggOrangeLBorder 4 2 2 15" xfId="7574" xr:uid="{00000000-0005-0000-0000-000039090000}"/>
    <cellStyle name="AggOrangeLBorder 4 2 2 15 2" xfId="29869" xr:uid="{EEAD392C-E892-425B-9373-0D85440D5172}"/>
    <cellStyle name="AggOrangeLBorder 4 2 2 16" xfId="8060" xr:uid="{D3C13618-1127-465C-A90C-F41FAB31848B}"/>
    <cellStyle name="AggOrangeLBorder 4 2 2 16 2" xfId="30346" xr:uid="{D84614A2-B66C-4FAE-8C06-BE4271805DDA}"/>
    <cellStyle name="AggOrangeLBorder 4 2 2 17" xfId="8549" xr:uid="{B8D368F7-9B6E-4CDD-8FA4-BBBBBE4EDF83}"/>
    <cellStyle name="AggOrangeLBorder 4 2 2 17 2" xfId="30818" xr:uid="{E7CF283C-2002-4228-B550-065D35051290}"/>
    <cellStyle name="AggOrangeLBorder 4 2 2 18" xfId="9439" xr:uid="{32841FBE-5F47-4E11-BFF3-3D92DA1FE42B}"/>
    <cellStyle name="AggOrangeLBorder 4 2 2 18 2" xfId="31578" xr:uid="{00474540-9919-4B7F-8DFA-901F12BFE1C9}"/>
    <cellStyle name="AggOrangeLBorder 4 2 2 19" xfId="9752" xr:uid="{FF400224-E3EE-4C6F-B574-0AA36798B6F4}"/>
    <cellStyle name="AggOrangeLBorder 4 2 2 19 2" xfId="31813" xr:uid="{ABD11A69-333E-4647-A107-E513D9A9DEFC}"/>
    <cellStyle name="AggOrangeLBorder 4 2 2 2" xfId="1070" xr:uid="{00000000-0005-0000-0000-00003A090000}"/>
    <cellStyle name="AggOrangeLBorder 4 2 2 2 2" xfId="23507" xr:uid="{DE835572-43E9-42E2-A8ED-50DBCB0813FB}"/>
    <cellStyle name="AggOrangeLBorder 4 2 2 20" xfId="10409" xr:uid="{69910B80-E583-4C26-9E92-72A47439B8AA}"/>
    <cellStyle name="AggOrangeLBorder 4 2 2 20 2" xfId="32190" xr:uid="{A434E559-3BB5-4DFA-B595-A735F29C93EE}"/>
    <cellStyle name="AggOrangeLBorder 4 2 2 21" xfId="12607" xr:uid="{F268DD90-D1D8-4958-9E7F-82A30C375C64}"/>
    <cellStyle name="AggOrangeLBorder 4 2 2 21 2" xfId="33172" xr:uid="{363ABE4E-8190-4DA6-B428-BE1FE30A0B0B}"/>
    <cellStyle name="AggOrangeLBorder 4 2 2 22" xfId="12188" xr:uid="{31CEB041-49DE-42A2-97E6-0DF4D8E343A3}"/>
    <cellStyle name="AggOrangeLBorder 4 2 2 22 2" xfId="32753" xr:uid="{C01220A7-2163-4214-9E44-08433AAFB118}"/>
    <cellStyle name="AggOrangeLBorder 4 2 2 23" xfId="13321" xr:uid="{54557072-CC66-4CE9-85E6-D8B35C8632E3}"/>
    <cellStyle name="AggOrangeLBorder 4 2 2 23 2" xfId="33885" xr:uid="{C63A58D9-2E26-416E-9742-F86648984B29}"/>
    <cellStyle name="AggOrangeLBorder 4 2 2 24" xfId="13234" xr:uid="{3DCA3B75-2844-425C-8458-9016EAFC2990}"/>
    <cellStyle name="AggOrangeLBorder 4 2 2 24 2" xfId="33798" xr:uid="{50D90998-40A8-4519-9143-9430804C56B3}"/>
    <cellStyle name="AggOrangeLBorder 4 2 2 25" xfId="13569" xr:uid="{0C4D88CD-B1D2-4569-AC82-4FDFB2EB95C4}"/>
    <cellStyle name="AggOrangeLBorder 4 2 2 25 2" xfId="34133" xr:uid="{6423FC36-6290-4A00-BA30-94672A474AA7}"/>
    <cellStyle name="AggOrangeLBorder 4 2 2 26" xfId="14846" xr:uid="{E0150DD4-7ACF-49AE-B429-3B961A6A77A7}"/>
    <cellStyle name="AggOrangeLBorder 4 2 2 26 2" xfId="35399" xr:uid="{A95C4996-5705-45E5-A3A0-13F081FEB222}"/>
    <cellStyle name="AggOrangeLBorder 4 2 2 27" xfId="15007" xr:uid="{7554BDE2-051F-4C25-9E21-29A37608CD52}"/>
    <cellStyle name="AggOrangeLBorder 4 2 2 27 2" xfId="35559" xr:uid="{A8394BA3-3D6A-4991-92E8-DED74CE298AE}"/>
    <cellStyle name="AggOrangeLBorder 4 2 2 28" xfId="14530" xr:uid="{D88FCABD-FA43-4A46-BE65-2558BA844446}"/>
    <cellStyle name="AggOrangeLBorder 4 2 2 28 2" xfId="35091" xr:uid="{7A5E0AC6-F5E8-4341-8748-1273276F1B62}"/>
    <cellStyle name="AggOrangeLBorder 4 2 2 29" xfId="16111" xr:uid="{A4364C40-729B-4E5E-B009-5D1F047CC701}"/>
    <cellStyle name="AggOrangeLBorder 4 2 2 29 2" xfId="36519" xr:uid="{905B5F7B-7BFB-47DE-8CCC-4548419BEAFC}"/>
    <cellStyle name="AggOrangeLBorder 4 2 2 3" xfId="2045" xr:uid="{00000000-0005-0000-0000-00003B090000}"/>
    <cellStyle name="AggOrangeLBorder 4 2 2 3 2" xfId="24427" xr:uid="{00749117-7843-4DB5-A98E-5FDA2BCCBE79}"/>
    <cellStyle name="AggOrangeLBorder 4 2 2 30" xfId="16584" xr:uid="{C798EF8C-E0AA-469B-92B1-66B52A63B706}"/>
    <cellStyle name="AggOrangeLBorder 4 2 2 30 2" xfId="36990" xr:uid="{78CD64A3-D145-4761-9093-2EB66068ED54}"/>
    <cellStyle name="AggOrangeLBorder 4 2 2 31" xfId="17328" xr:uid="{744A020B-1EFF-47DB-8963-4271DE17A4A8}"/>
    <cellStyle name="AggOrangeLBorder 4 2 2 31 2" xfId="37732" xr:uid="{924780E5-AC7C-45D1-8515-6192348CB9C3}"/>
    <cellStyle name="AggOrangeLBorder 4 2 2 32" xfId="17588" xr:uid="{813DDCC1-3827-46D7-8945-B50C1695A9A8}"/>
    <cellStyle name="AggOrangeLBorder 4 2 2 32 2" xfId="37992" xr:uid="{8F461E94-F4E6-4702-B4EE-FDC1489463B7}"/>
    <cellStyle name="AggOrangeLBorder 4 2 2 33" xfId="18077" xr:uid="{43EF4887-5260-43A6-8BE3-1BDA71417B7F}"/>
    <cellStyle name="AggOrangeLBorder 4 2 2 33 2" xfId="38481" xr:uid="{65788953-BC25-4125-BDDF-D91802BD47C3}"/>
    <cellStyle name="AggOrangeLBorder 4 2 2 34" xfId="18456" xr:uid="{A41E1F26-1D0B-48CA-9AE2-758CB3055EDA}"/>
    <cellStyle name="AggOrangeLBorder 4 2 2 34 2" xfId="38860" xr:uid="{71C5B636-3FF6-4AAA-83BB-1D6F173797C8}"/>
    <cellStyle name="AggOrangeLBorder 4 2 2 35" xfId="19300" xr:uid="{49ED433D-154A-4B04-882B-959F6E19EB11}"/>
    <cellStyle name="AggOrangeLBorder 4 2 2 35 2" xfId="39702" xr:uid="{DA1C0244-913E-49F5-8FBD-704D9BC444F7}"/>
    <cellStyle name="AggOrangeLBorder 4 2 2 36" xfId="19411" xr:uid="{1BAA8C89-C87F-45E4-899B-FD3F31868D35}"/>
    <cellStyle name="AggOrangeLBorder 4 2 2 36 2" xfId="39813" xr:uid="{ED787E39-F520-438A-9DA0-D8DDE65727AD}"/>
    <cellStyle name="AggOrangeLBorder 4 2 2 37" xfId="20138" xr:uid="{5A1F599A-B0B9-4771-802E-8C059932481A}"/>
    <cellStyle name="AggOrangeLBorder 4 2 2 37 2" xfId="40540" xr:uid="{73569F7F-20B4-4EEA-A9D1-46058C6AE522}"/>
    <cellStyle name="AggOrangeLBorder 4 2 2 38" xfId="20560" xr:uid="{80CC6A6E-D087-4FC5-B133-5B8451A3045D}"/>
    <cellStyle name="AggOrangeLBorder 4 2 2 38 2" xfId="40962" xr:uid="{9D3BB349-B8C9-4F4E-A1F8-42B4F24CFFBB}"/>
    <cellStyle name="AggOrangeLBorder 4 2 2 39" xfId="18900" xr:uid="{0F68AB07-23B1-4C6D-8B08-D141AB2ED46A}"/>
    <cellStyle name="AggOrangeLBorder 4 2 2 39 2" xfId="39302" xr:uid="{4AB79035-71F0-4F28-811B-51ADD5BCDBE7}"/>
    <cellStyle name="AggOrangeLBorder 4 2 2 4" xfId="1515" xr:uid="{00000000-0005-0000-0000-00003C090000}"/>
    <cellStyle name="AggOrangeLBorder 4 2 2 4 2" xfId="23903" xr:uid="{10E98E0E-265B-4ED6-92DB-058CA2018F48}"/>
    <cellStyle name="AggOrangeLBorder 4 2 2 40" xfId="21754" xr:uid="{9A4491E3-4D19-43C0-A635-3F35CE5E4928}"/>
    <cellStyle name="AggOrangeLBorder 4 2 2 40 2" xfId="42154" xr:uid="{BEEF430F-6961-4EB6-AE52-370B2D3511BA}"/>
    <cellStyle name="AggOrangeLBorder 4 2 2 41" xfId="22096" xr:uid="{8952D0FF-8991-43A2-8C6E-EEBD58A12C31}"/>
    <cellStyle name="AggOrangeLBorder 4 2 2 41 2" xfId="42496" xr:uid="{1102A233-4F4C-4CB4-8A33-8E61EB422FDF}"/>
    <cellStyle name="AggOrangeLBorder 4 2 2 42" xfId="21050" xr:uid="{8A06B655-7454-4CB6-B608-1F9EA0A8FC35}"/>
    <cellStyle name="AggOrangeLBorder 4 2 2 42 2" xfId="41452" xr:uid="{FC77ED6A-59D0-4F89-8FDD-DADFBB6BD0A2}"/>
    <cellStyle name="AggOrangeLBorder 4 2 2 43" xfId="22484" xr:uid="{7A4A6B6F-7FD3-40A8-BAD9-F2A33FF5C110}"/>
    <cellStyle name="AggOrangeLBorder 4 2 2 43 2" xfId="42884" xr:uid="{E0E499F6-E32C-4EE2-804D-A27D29786945}"/>
    <cellStyle name="AggOrangeLBorder 4 2 2 44" xfId="21434" xr:uid="{776DB88E-DB52-498D-A39A-D778DD2339BC}"/>
    <cellStyle name="AggOrangeLBorder 4 2 2 44 2" xfId="41834" xr:uid="{47A3F311-3763-4EE1-A8F7-55BF76D16368}"/>
    <cellStyle name="AggOrangeLBorder 4 2 2 5" xfId="3168" xr:uid="{00000000-0005-0000-0000-00003D090000}"/>
    <cellStyle name="AggOrangeLBorder 4 2 2 5 2" xfId="25534" xr:uid="{4B2D8579-F8E8-434E-8232-EA1E41D29DC0}"/>
    <cellStyle name="AggOrangeLBorder 4 2 2 6" xfId="2496" xr:uid="{00000000-0005-0000-0000-00003E090000}"/>
    <cellStyle name="AggOrangeLBorder 4 2 2 6 2" xfId="24863" xr:uid="{293605E0-F135-49B2-8047-A98DFD516832}"/>
    <cellStyle name="AggOrangeLBorder 4 2 2 7" xfId="4062" xr:uid="{00000000-0005-0000-0000-00003F090000}"/>
    <cellStyle name="AggOrangeLBorder 4 2 2 7 2" xfId="26425" xr:uid="{5EFAA652-0139-4053-AA8F-CD47A3D9069C}"/>
    <cellStyle name="AggOrangeLBorder 4 2 2 8" xfId="3313" xr:uid="{00000000-0005-0000-0000-000040090000}"/>
    <cellStyle name="AggOrangeLBorder 4 2 2 8 2" xfId="25679" xr:uid="{22C088A6-872C-4063-85FE-319A9874B4F7}"/>
    <cellStyle name="AggOrangeLBorder 4 2 2 9" xfId="4806" xr:uid="{00000000-0005-0000-0000-000041090000}"/>
    <cellStyle name="AggOrangeLBorder 4 2 2 9 2" xfId="27159" xr:uid="{FF95D6E8-BA7A-45D0-B053-F46AA0A1BDD9}"/>
    <cellStyle name="AggOrangeLBorder 4 2 20" xfId="9932" xr:uid="{D6D811BE-680A-497E-B256-5B4C1B193F27}"/>
    <cellStyle name="AggOrangeLBorder 4 2 20 2" xfId="31958" xr:uid="{835AFA54-8C5C-4285-A352-B77915737094}"/>
    <cellStyle name="AggOrangeLBorder 4 2 21" xfId="10121" xr:uid="{08A58DE3-A468-4D16-AEF6-EC209CB487A6}"/>
    <cellStyle name="AggOrangeLBorder 4 2 21 2" xfId="32057" xr:uid="{EB3A498C-594E-4D84-A343-B72C7907638B}"/>
    <cellStyle name="AggOrangeLBorder 4 2 22" xfId="12392" xr:uid="{EF20154C-4C21-431A-AF2C-7AD8FB26403E}"/>
    <cellStyle name="AggOrangeLBorder 4 2 22 2" xfId="32957" xr:uid="{A4363991-AF2C-45B6-831D-E45D3D6148FB}"/>
    <cellStyle name="AggOrangeLBorder 4 2 23" xfId="12014" xr:uid="{3DD06149-84F6-48D0-A018-BC57C11034DC}"/>
    <cellStyle name="AggOrangeLBorder 4 2 23 2" xfId="32579" xr:uid="{262B8AC0-1868-4A77-8F43-99103118E3E2}"/>
    <cellStyle name="AggOrangeLBorder 4 2 24" xfId="13427" xr:uid="{521E7CE1-3D16-484C-8659-BA84E9A33741}"/>
    <cellStyle name="AggOrangeLBorder 4 2 24 2" xfId="33991" xr:uid="{4749A2AA-F922-45B6-85EF-4EFDC2F0E9C2}"/>
    <cellStyle name="AggOrangeLBorder 4 2 25" xfId="13855" xr:uid="{6E6E61CE-6F2F-448C-9A37-E6740B5319F5}"/>
    <cellStyle name="AggOrangeLBorder 4 2 25 2" xfId="34419" xr:uid="{F53BC5BC-3114-47B2-B624-37F15A9CD525}"/>
    <cellStyle name="AggOrangeLBorder 4 2 26" xfId="14320" xr:uid="{74B6316B-6DEC-4279-8592-3779E4EECA6D}"/>
    <cellStyle name="AggOrangeLBorder 4 2 26 2" xfId="34883" xr:uid="{7929767B-6A0B-45E9-BE4E-9D8AF168B527}"/>
    <cellStyle name="AggOrangeLBorder 4 2 27" xfId="14861" xr:uid="{7C2B73B3-FA72-429C-8137-C50BEB8CC202}"/>
    <cellStyle name="AggOrangeLBorder 4 2 27 2" xfId="35414" xr:uid="{5819F87D-753E-43C5-A5FB-C47BBD7B464A}"/>
    <cellStyle name="AggOrangeLBorder 4 2 28" xfId="15253" xr:uid="{D3507BCD-F9CD-4586-8F06-3B8DDB1A3DCA}"/>
    <cellStyle name="AggOrangeLBorder 4 2 28 2" xfId="35792" xr:uid="{82660AE7-DB45-48A6-B21E-A093840AE921}"/>
    <cellStyle name="AggOrangeLBorder 4 2 29" xfId="15336" xr:uid="{01DE3EA7-5917-4632-8969-0C85C2A26FBE}"/>
    <cellStyle name="AggOrangeLBorder 4 2 29 2" xfId="35873" xr:uid="{CFC80680-BF7D-4DA5-A116-FB4CD658E761}"/>
    <cellStyle name="AggOrangeLBorder 4 2 3" xfId="1326" xr:uid="{00000000-0005-0000-0000-000042090000}"/>
    <cellStyle name="AggOrangeLBorder 4 2 3 2" xfId="23763" xr:uid="{FF7C7A86-7C57-4C4E-9B7C-98255AD1ED32}"/>
    <cellStyle name="AggOrangeLBorder 4 2 30" xfId="15903" xr:uid="{33DCF437-153A-43D3-B546-F616F303A805}"/>
    <cellStyle name="AggOrangeLBorder 4 2 30 2" xfId="36311" xr:uid="{53F36230-A35D-4C77-A43E-4F471594FFB1}"/>
    <cellStyle name="AggOrangeLBorder 4 2 31" xfId="16378" xr:uid="{1046D67B-F46C-4F9E-BE86-C3084AA145D0}"/>
    <cellStyle name="AggOrangeLBorder 4 2 31 2" xfId="36784" xr:uid="{73167FB7-C410-497D-A687-537F70B1E79F}"/>
    <cellStyle name="AggOrangeLBorder 4 2 32" xfId="17119" xr:uid="{03679292-2779-4721-BEEB-A291A8A1DDC5}"/>
    <cellStyle name="AggOrangeLBorder 4 2 32 2" xfId="37523" xr:uid="{CEA6AB89-1A31-4ADD-B26E-5A5771E1D938}"/>
    <cellStyle name="AggOrangeLBorder 4 2 33" xfId="17432" xr:uid="{DB56D9E4-1EF7-4874-9BC8-7D571E2B73EE}"/>
    <cellStyle name="AggOrangeLBorder 4 2 33 2" xfId="37836" xr:uid="{81F7DED0-61CA-458B-80BC-C62FA2DEE2BD}"/>
    <cellStyle name="AggOrangeLBorder 4 2 34" xfId="17870" xr:uid="{18A283FE-08F9-48EE-9526-37A6D4F2CF35}"/>
    <cellStyle name="AggOrangeLBorder 4 2 34 2" xfId="38274" xr:uid="{D3BD2607-A611-4464-9D34-BE0E2444F1C3}"/>
    <cellStyle name="AggOrangeLBorder 4 2 35" xfId="18242" xr:uid="{D08FFA81-A72A-46C4-8CA5-14420CCCCD17}"/>
    <cellStyle name="AggOrangeLBorder 4 2 35 2" xfId="38646" xr:uid="{8A205E2D-DFA2-4ACD-A9C3-E0B3FCD425CB}"/>
    <cellStyle name="AggOrangeLBorder 4 2 36" xfId="19085" xr:uid="{4E8C57C1-5D30-4FE5-A199-BC75EE388594}"/>
    <cellStyle name="AggOrangeLBorder 4 2 36 2" xfId="39487" xr:uid="{46B6575C-FB54-44EE-9627-98F0A44A1D6C}"/>
    <cellStyle name="AggOrangeLBorder 4 2 37" xfId="18653" xr:uid="{D6C7D123-A08D-4CA5-907F-C4FAAB0E9D6F}"/>
    <cellStyle name="AggOrangeLBorder 4 2 37 2" xfId="39057" xr:uid="{645A60CA-23EF-45B5-9478-80C273B28BD3}"/>
    <cellStyle name="AggOrangeLBorder 4 2 38" xfId="19923" xr:uid="{1FFD497A-7B7C-49F9-8A46-17727A76EFEF}"/>
    <cellStyle name="AggOrangeLBorder 4 2 38 2" xfId="40325" xr:uid="{32A93318-9C31-4A6D-BB05-00A13844FE67}"/>
    <cellStyle name="AggOrangeLBorder 4 2 39" xfId="20347" xr:uid="{D465E8CE-D34E-4D90-BC29-781E88C2A25C}"/>
    <cellStyle name="AggOrangeLBorder 4 2 39 2" xfId="40749" xr:uid="{B0E37418-69D1-488B-8D7B-339E920F5F5B}"/>
    <cellStyle name="AggOrangeLBorder 4 2 4" xfId="1832" xr:uid="{00000000-0005-0000-0000-000043090000}"/>
    <cellStyle name="AggOrangeLBorder 4 2 4 2" xfId="24215" xr:uid="{39C25FF0-1150-4B7F-AA2A-8730F5179535}"/>
    <cellStyle name="AggOrangeLBorder 4 2 40" xfId="20682" xr:uid="{91D86317-9093-4D61-8A86-B2A163845C54}"/>
    <cellStyle name="AggOrangeLBorder 4 2 40 2" xfId="41084" xr:uid="{5EEFB747-CEB1-4AFF-8755-F90D7944D45C}"/>
    <cellStyle name="AggOrangeLBorder 4 2 41" xfId="21542" xr:uid="{51A6BC2A-891D-4445-AA22-728C55CC8357}"/>
    <cellStyle name="AggOrangeLBorder 4 2 41 2" xfId="41942" xr:uid="{1593EE95-6E2C-44AF-A3B7-5465FAD27F2C}"/>
    <cellStyle name="AggOrangeLBorder 4 2 42" xfId="21871" xr:uid="{679DB20B-25DC-42F2-B4E9-A85531396C48}"/>
    <cellStyle name="AggOrangeLBorder 4 2 42 2" xfId="42271" xr:uid="{9AD79C6E-0548-45FB-B280-9A3CA0870957}"/>
    <cellStyle name="AggOrangeLBorder 4 2 43" xfId="22418" xr:uid="{DF17561F-8864-47B8-B47A-8579B9B76B69}"/>
    <cellStyle name="AggOrangeLBorder 4 2 43 2" xfId="42818" xr:uid="{9AC7FBB6-2B3D-4221-8F3E-2C9E0D4DFDE7}"/>
    <cellStyle name="AggOrangeLBorder 4 2 44" xfId="23029" xr:uid="{99A1808F-F50B-4C1C-82E8-DFDF542D1C06}"/>
    <cellStyle name="AggOrangeLBorder 4 2 44 2" xfId="43429" xr:uid="{E35655D6-DE1A-4355-8DC9-964FB2F73588}"/>
    <cellStyle name="AggOrangeLBorder 4 2 45" xfId="23266" xr:uid="{74C1F679-939E-49B1-8272-A5F63E2765C7}"/>
    <cellStyle name="AggOrangeLBorder 4 2 45 2" xfId="43666" xr:uid="{7666663E-2C2B-40B6-9685-53F1625A7DFF}"/>
    <cellStyle name="AggOrangeLBorder 4 2 5" xfId="2305" xr:uid="{00000000-0005-0000-0000-000044090000}"/>
    <cellStyle name="AggOrangeLBorder 4 2 5 2" xfId="24680" xr:uid="{8CB4E960-474C-438D-8B46-699744761E87}"/>
    <cellStyle name="AggOrangeLBorder 4 2 6" xfId="2953" xr:uid="{00000000-0005-0000-0000-000045090000}"/>
    <cellStyle name="AggOrangeLBorder 4 2 6 2" xfId="25319" xr:uid="{CEC7C73A-F866-4D21-A04A-7D70A10C9B26}"/>
    <cellStyle name="AggOrangeLBorder 4 2 7" xfId="3624" xr:uid="{00000000-0005-0000-0000-000046090000}"/>
    <cellStyle name="AggOrangeLBorder 4 2 7 2" xfId="25987" xr:uid="{DF96723E-0481-4DE2-9294-F7B996A03013}"/>
    <cellStyle name="AggOrangeLBorder 4 2 8" xfId="3851" xr:uid="{00000000-0005-0000-0000-000047090000}"/>
    <cellStyle name="AggOrangeLBorder 4 2 8 2" xfId="26214" xr:uid="{2F0E2B50-620D-425F-ABEB-194C65E7251C}"/>
    <cellStyle name="AggOrangeLBorder 4 2 9" xfId="4424" xr:uid="{00000000-0005-0000-0000-000048090000}"/>
    <cellStyle name="AggOrangeLBorder 4 2 9 2" xfId="26777" xr:uid="{5E5862AE-2FEA-4298-BA48-6F31E1A06346}"/>
    <cellStyle name="AggOrangeLBorder 4 20" xfId="7708" xr:uid="{59D4F585-E118-4E15-BD09-041ADA8F4D96}"/>
    <cellStyle name="AggOrangeLBorder 4 20 2" xfId="29994" xr:uid="{3E9A0498-3144-4BAF-9207-0A58621574DB}"/>
    <cellStyle name="AggOrangeLBorder 4 21" xfId="8216" xr:uid="{EDD01FF9-04A2-4E25-B3A1-898724D0E3B6}"/>
    <cellStyle name="AggOrangeLBorder 4 21 2" xfId="30485" xr:uid="{0E2D76F1-5D25-4DE2-95CA-872B0EA073EF}"/>
    <cellStyle name="AggOrangeLBorder 4 22" xfId="8899" xr:uid="{CF50B32E-95B9-4844-9F17-57A8DF853557}"/>
    <cellStyle name="AggOrangeLBorder 4 22 2" xfId="31083" xr:uid="{5915AECD-53F3-4F53-A644-E71C731DE4C9}"/>
    <cellStyle name="AggOrangeLBorder 4 23" xfId="9567" xr:uid="{C3FA27AF-E9B8-4A3E-89A8-3F74F809EE70}"/>
    <cellStyle name="AggOrangeLBorder 4 23 2" xfId="31689" xr:uid="{6375ECA4-1776-467D-9A05-BAEE47BEC6F0}"/>
    <cellStyle name="AggOrangeLBorder 4 24" xfId="9578" xr:uid="{5A5E3367-AAA1-47E7-ABA9-7F0E3639A5D1}"/>
    <cellStyle name="AggOrangeLBorder 4 24 2" xfId="31697" xr:uid="{196F2EC4-F017-4BD0-8C5F-DFED1425158F}"/>
    <cellStyle name="AggOrangeLBorder 4 25" xfId="12056" xr:uid="{50B6899A-8647-42BC-B3C0-8CF4E1A7046A}"/>
    <cellStyle name="AggOrangeLBorder 4 25 2" xfId="32621" xr:uid="{E0353E67-B096-4A2D-9464-BCE5904CC137}"/>
    <cellStyle name="AggOrangeLBorder 4 26" xfId="12879" xr:uid="{F8B59F7A-0596-42D7-BF27-D94D01018DA2}"/>
    <cellStyle name="AggOrangeLBorder 4 26 2" xfId="33444" xr:uid="{1967D16D-53B1-42AF-960C-43108AF94B87}"/>
    <cellStyle name="AggOrangeLBorder 4 27" xfId="11987" xr:uid="{4E20AB4C-A365-4361-9C50-D993E851223A}"/>
    <cellStyle name="AggOrangeLBorder 4 27 2" xfId="32552" xr:uid="{307C8CBE-AFE6-4DA8-BDEB-28955EEACFD0}"/>
    <cellStyle name="AggOrangeLBorder 4 28" xfId="13805" xr:uid="{46BB2D76-0849-4D26-AC20-1372A7DA0961}"/>
    <cellStyle name="AggOrangeLBorder 4 28 2" xfId="34369" xr:uid="{2831CA6D-DC05-4830-BE32-D5BD6B6CACE5}"/>
    <cellStyle name="AggOrangeLBorder 4 29" xfId="13196" xr:uid="{F10751DE-90E5-46B8-A08E-3AA05CF8668B}"/>
    <cellStyle name="AggOrangeLBorder 4 29 2" xfId="33760" xr:uid="{D66F5282-AB04-48A1-80D6-2902CD278F54}"/>
    <cellStyle name="AggOrangeLBorder 4 3" xfId="581" xr:uid="{00000000-0005-0000-0000-000049090000}"/>
    <cellStyle name="AggOrangeLBorder 4 3 10" xfId="4771" xr:uid="{00000000-0005-0000-0000-00004A090000}"/>
    <cellStyle name="AggOrangeLBorder 4 3 10 2" xfId="27124" xr:uid="{DC806D77-7E7A-462A-8EB2-6B7D63284C89}"/>
    <cellStyle name="AggOrangeLBorder 4 3 11" xfId="5032" xr:uid="{00000000-0005-0000-0000-00004B090000}"/>
    <cellStyle name="AggOrangeLBorder 4 3 11 2" xfId="27385" xr:uid="{C6D6C570-44F5-41F7-92FC-00A6624AE0C7}"/>
    <cellStyle name="AggOrangeLBorder 4 3 12" xfId="2780" xr:uid="{00000000-0005-0000-0000-00004C090000}"/>
    <cellStyle name="AggOrangeLBorder 4 3 12 2" xfId="25146" xr:uid="{6449B749-59EF-4A46-AB4C-38533A999932}"/>
    <cellStyle name="AggOrangeLBorder 4 3 13" xfId="6465" xr:uid="{00000000-0005-0000-0000-00004D090000}"/>
    <cellStyle name="AggOrangeLBorder 4 3 13 2" xfId="28762" xr:uid="{90CD182D-B5A5-4021-AC6D-4A495527B02D}"/>
    <cellStyle name="AggOrangeLBorder 4 3 14" xfId="5983" xr:uid="{00000000-0005-0000-0000-00004E090000}"/>
    <cellStyle name="AggOrangeLBorder 4 3 14 2" xfId="28288" xr:uid="{E090E242-E278-470F-AAB2-768BAA229356}"/>
    <cellStyle name="AggOrangeLBorder 4 3 15" xfId="6749" xr:uid="{00000000-0005-0000-0000-00004F090000}"/>
    <cellStyle name="AggOrangeLBorder 4 3 15 2" xfId="29046" xr:uid="{5392A0AD-D63F-4408-98AD-13282C0006FC}"/>
    <cellStyle name="AggOrangeLBorder 4 3 16" xfId="7310" xr:uid="{00000000-0005-0000-0000-000050090000}"/>
    <cellStyle name="AggOrangeLBorder 4 3 16 2" xfId="29605" xr:uid="{4A29B34F-9BC7-4BDF-8981-D8B0736EFCDC}"/>
    <cellStyle name="AggOrangeLBorder 4 3 17" xfId="7796" xr:uid="{7F8DF0CF-8E92-4368-B1C0-6B0FA7C48F99}"/>
    <cellStyle name="AggOrangeLBorder 4 3 17 2" xfId="30082" xr:uid="{D837C3EB-A0A7-4B01-8818-CD9C6C14491A}"/>
    <cellStyle name="AggOrangeLBorder 4 3 18" xfId="8281" xr:uid="{8FD834B2-BB60-4698-A91F-28488A998CB1}"/>
    <cellStyle name="AggOrangeLBorder 4 3 18 2" xfId="30550" xr:uid="{9771664B-1536-49D4-9BC5-884B0F30ED01}"/>
    <cellStyle name="AggOrangeLBorder 4 3 19" xfId="9166" xr:uid="{1A606698-E496-4CEE-A019-36232290919B}"/>
    <cellStyle name="AggOrangeLBorder 4 3 19 2" xfId="31307" xr:uid="{A245CB4D-DC27-4FD0-A259-6B6826490530}"/>
    <cellStyle name="AggOrangeLBorder 4 3 2" xfId="796" xr:uid="{00000000-0005-0000-0000-000051090000}"/>
    <cellStyle name="AggOrangeLBorder 4 3 2 10" xfId="5243" xr:uid="{00000000-0005-0000-0000-000052090000}"/>
    <cellStyle name="AggOrangeLBorder 4 3 2 10 2" xfId="27596" xr:uid="{725C2A31-86B9-41A6-8FA1-33C7795BBA46}"/>
    <cellStyle name="AggOrangeLBorder 4 3 2 11" xfId="4502" xr:uid="{00000000-0005-0000-0000-000053090000}"/>
    <cellStyle name="AggOrangeLBorder 4 3 2 11 2" xfId="26855" xr:uid="{6748C034-E651-4B98-BE7B-B1FA819EBEF9}"/>
    <cellStyle name="AggOrangeLBorder 4 3 2 12" xfId="6295" xr:uid="{00000000-0005-0000-0000-000054090000}"/>
    <cellStyle name="AggOrangeLBorder 4 3 2 12 2" xfId="28592" xr:uid="{061B8F1F-53EB-407C-825A-30DF12D1AD61}"/>
    <cellStyle name="AggOrangeLBorder 4 3 2 13" xfId="6563" xr:uid="{00000000-0005-0000-0000-000055090000}"/>
    <cellStyle name="AggOrangeLBorder 4 3 2 13 2" xfId="28860" xr:uid="{784AFED6-1C6E-4CD4-BB39-5126995E1563}"/>
    <cellStyle name="AggOrangeLBorder 4 3 2 14" xfId="5639" xr:uid="{00000000-0005-0000-0000-000056090000}"/>
    <cellStyle name="AggOrangeLBorder 4 3 2 14 2" xfId="27973" xr:uid="{887CF28C-C4B5-45B5-A7CB-81D9B9209CAD}"/>
    <cellStyle name="AggOrangeLBorder 4 3 2 15" xfId="7516" xr:uid="{00000000-0005-0000-0000-000057090000}"/>
    <cellStyle name="AggOrangeLBorder 4 3 2 15 2" xfId="29811" xr:uid="{290D3FE9-71A6-4503-9D26-83D024624F6F}"/>
    <cellStyle name="AggOrangeLBorder 4 3 2 16" xfId="8002" xr:uid="{776CC522-6216-4626-B8B7-BB5FA7003160}"/>
    <cellStyle name="AggOrangeLBorder 4 3 2 16 2" xfId="30288" xr:uid="{7FCB0E02-8DA5-4D04-8F12-83C7C7DBFA7E}"/>
    <cellStyle name="AggOrangeLBorder 4 3 2 17" xfId="8491" xr:uid="{D407E822-AE40-4F12-BD18-4723A2E5F5EB}"/>
    <cellStyle name="AggOrangeLBorder 4 3 2 17 2" xfId="30760" xr:uid="{4956752C-E7A5-4B3E-A816-9BEC04C7114D}"/>
    <cellStyle name="AggOrangeLBorder 4 3 2 18" xfId="9381" xr:uid="{FD49EB14-AE60-4FF8-A709-10B40B1F4DFD}"/>
    <cellStyle name="AggOrangeLBorder 4 3 2 18 2" xfId="31520" xr:uid="{93E0EC07-924B-4A16-8CC0-BC223E7E8034}"/>
    <cellStyle name="AggOrangeLBorder 4 3 2 19" xfId="8954" xr:uid="{7C508DF6-6D7F-4D55-9989-79E2B28A0BF2}"/>
    <cellStyle name="AggOrangeLBorder 4 3 2 19 2" xfId="31127" xr:uid="{A8AF428F-C8FD-430D-9C87-B30D08C39394}"/>
    <cellStyle name="AggOrangeLBorder 4 3 2 2" xfId="1052" xr:uid="{00000000-0005-0000-0000-000058090000}"/>
    <cellStyle name="AggOrangeLBorder 4 3 2 2 2" xfId="23489" xr:uid="{D66C3B88-7934-4F2F-A065-ABB63D46BA70}"/>
    <cellStyle name="AggOrangeLBorder 4 3 2 20" xfId="8778" xr:uid="{D8706408-7A5A-49C9-A6E0-5BB3C97A26C2}"/>
    <cellStyle name="AggOrangeLBorder 4 3 2 20 2" xfId="31003" xr:uid="{25DC55BF-FA8B-4C1B-8311-A2C83E44C584}"/>
    <cellStyle name="AggOrangeLBorder 4 3 2 21" xfId="12549" xr:uid="{C3512447-6437-4AA1-8CE5-7112B99B5786}"/>
    <cellStyle name="AggOrangeLBorder 4 3 2 21 2" xfId="33114" xr:uid="{F93B619F-8C65-4EA7-97B3-48991751D9BA}"/>
    <cellStyle name="AggOrangeLBorder 4 3 2 22" xfId="12736" xr:uid="{96C602D8-30FB-4BAA-A95E-980E1EE08EA9}"/>
    <cellStyle name="AggOrangeLBorder 4 3 2 22 2" xfId="33301" xr:uid="{81615474-E020-4925-8850-5368D32E4C43}"/>
    <cellStyle name="AggOrangeLBorder 4 3 2 23" xfId="12858" xr:uid="{1AF3F8FD-D836-4827-BCA3-F353B6EF4B5A}"/>
    <cellStyle name="AggOrangeLBorder 4 3 2 23 2" xfId="33423" xr:uid="{E75A9462-E3AD-4074-92B4-424E487E34B3}"/>
    <cellStyle name="AggOrangeLBorder 4 3 2 24" xfId="13273" xr:uid="{1D825DFF-0277-4AAB-A0D6-ECC1CE314BF0}"/>
    <cellStyle name="AggOrangeLBorder 4 3 2 24 2" xfId="33837" xr:uid="{2D935E82-6830-49D9-BCDA-D49A1F2B561C}"/>
    <cellStyle name="AggOrangeLBorder 4 3 2 25" xfId="13226" xr:uid="{46DE0BAB-1DCD-4B0E-8DA0-B822A562EE42}"/>
    <cellStyle name="AggOrangeLBorder 4 3 2 25 2" xfId="33790" xr:uid="{46B11573-29BE-48B5-A3CD-3190619F53BC}"/>
    <cellStyle name="AggOrangeLBorder 4 3 2 26" xfId="14474" xr:uid="{5FECE4D6-7F8D-4042-AE1A-CFBF338F4554}"/>
    <cellStyle name="AggOrangeLBorder 4 3 2 26 2" xfId="35035" xr:uid="{63CE24BD-63FD-4AAE-9820-1F921EEF756C}"/>
    <cellStyle name="AggOrangeLBorder 4 3 2 27" xfId="15019" xr:uid="{A327DE61-9687-4408-8A32-DE819A7E93D2}"/>
    <cellStyle name="AggOrangeLBorder 4 3 2 27 2" xfId="35571" xr:uid="{AE418808-ED75-46A2-8A79-E53CC8256EC7}"/>
    <cellStyle name="AggOrangeLBorder 4 3 2 28" xfId="15678" xr:uid="{2AD8B5BC-AF0F-4266-9B56-6509A0E6C11B}"/>
    <cellStyle name="AggOrangeLBorder 4 3 2 28 2" xfId="36148" xr:uid="{34DB1771-25D4-4A18-9979-3B1D480BE338}"/>
    <cellStyle name="AggOrangeLBorder 4 3 2 29" xfId="16053" xr:uid="{8D813A2A-D761-44CA-A08A-9F09D332DE0D}"/>
    <cellStyle name="AggOrangeLBorder 4 3 2 29 2" xfId="36461" xr:uid="{A264F790-59B5-47F1-8605-3906246D2B5B}"/>
    <cellStyle name="AggOrangeLBorder 4 3 2 3" xfId="1987" xr:uid="{00000000-0005-0000-0000-000059090000}"/>
    <cellStyle name="AggOrangeLBorder 4 3 2 3 2" xfId="24369" xr:uid="{505031D4-0BCA-4F96-A2D3-8D4BE6ABD3D4}"/>
    <cellStyle name="AggOrangeLBorder 4 3 2 30" xfId="16526" xr:uid="{C114E0F1-903E-4881-AA59-EC88C5C8153A}"/>
    <cellStyle name="AggOrangeLBorder 4 3 2 30 2" xfId="36932" xr:uid="{46740DCF-417C-4D6C-807B-B52258E04CB5}"/>
    <cellStyle name="AggOrangeLBorder 4 3 2 31" xfId="17270" xr:uid="{BFBC0860-DD7F-46C2-A199-8DFA6A6272B5}"/>
    <cellStyle name="AggOrangeLBorder 4 3 2 31 2" xfId="37674" xr:uid="{0B822069-5018-4503-8967-2D9B715248D8}"/>
    <cellStyle name="AggOrangeLBorder 4 3 2 32" xfId="17404" xr:uid="{D5879776-7EF6-4998-A177-077848008947}"/>
    <cellStyle name="AggOrangeLBorder 4 3 2 32 2" xfId="37808" xr:uid="{3EB27975-290F-4DF9-8823-8B04E8C92436}"/>
    <cellStyle name="AggOrangeLBorder 4 3 2 33" xfId="18019" xr:uid="{53B1C91D-8492-47C8-9C5C-1C4D1B91BCEA}"/>
    <cellStyle name="AggOrangeLBorder 4 3 2 33 2" xfId="38423" xr:uid="{76A6B882-39CD-4029-85E4-2B21DEAE0C30}"/>
    <cellStyle name="AggOrangeLBorder 4 3 2 34" xfId="18398" xr:uid="{5E00C684-15A2-4831-807D-69B47EE30B0D}"/>
    <cellStyle name="AggOrangeLBorder 4 3 2 34 2" xfId="38802" xr:uid="{B28DF554-E3ED-44D6-8354-DA958B98354E}"/>
    <cellStyle name="AggOrangeLBorder 4 3 2 35" xfId="19242" xr:uid="{82B24A7D-4F46-4BB7-89B0-5A7C191ADA8D}"/>
    <cellStyle name="AggOrangeLBorder 4 3 2 35 2" xfId="39644" xr:uid="{14CF6E02-F0C7-49A0-B2A4-D64ABC18C8EC}"/>
    <cellStyle name="AggOrangeLBorder 4 3 2 36" xfId="19427" xr:uid="{5D1D82E0-2D31-4F88-81A6-946D9F34D3D9}"/>
    <cellStyle name="AggOrangeLBorder 4 3 2 36 2" xfId="39829" xr:uid="{3392AA68-3ED0-4BDC-B355-FD75571C34F8}"/>
    <cellStyle name="AggOrangeLBorder 4 3 2 37" xfId="20080" xr:uid="{C57651CC-CE3F-48F8-922F-14B978700808}"/>
    <cellStyle name="AggOrangeLBorder 4 3 2 37 2" xfId="40482" xr:uid="{379A83BF-D6AF-498E-B96E-B1A299817DD9}"/>
    <cellStyle name="AggOrangeLBorder 4 3 2 38" xfId="20502" xr:uid="{F87DF046-4700-4398-A780-4C854BCB558C}"/>
    <cellStyle name="AggOrangeLBorder 4 3 2 38 2" xfId="40904" xr:uid="{7445EC2D-DC97-4EA2-B1DA-6E8484AF6DE8}"/>
    <cellStyle name="AggOrangeLBorder 4 3 2 39" xfId="20837" xr:uid="{ACA5B219-0845-420A-8BA6-5564DEC7B17A}"/>
    <cellStyle name="AggOrangeLBorder 4 3 2 39 2" xfId="41239" xr:uid="{6FAA3E48-9290-4FB0-A302-B425DA170DFB}"/>
    <cellStyle name="AggOrangeLBorder 4 3 2 4" xfId="1654" xr:uid="{00000000-0005-0000-0000-00005A090000}"/>
    <cellStyle name="AggOrangeLBorder 4 3 2 4 2" xfId="24038" xr:uid="{9E4D3957-C289-4537-98AC-D63E0D657A67}"/>
    <cellStyle name="AggOrangeLBorder 4 3 2 40" xfId="21696" xr:uid="{84B9023D-E91B-4DAF-85DC-EF738FF295FD}"/>
    <cellStyle name="AggOrangeLBorder 4 3 2 40 2" xfId="42096" xr:uid="{5808E5AD-58A9-4637-920A-C8CFEA86D740}"/>
    <cellStyle name="AggOrangeLBorder 4 3 2 41" xfId="21832" xr:uid="{44CC5625-7FD0-4413-B2BD-F3844469243A}"/>
    <cellStyle name="AggOrangeLBorder 4 3 2 41 2" xfId="42232" xr:uid="{35810B0F-80A4-4FFF-B091-F8E0E2F3A969}"/>
    <cellStyle name="AggOrangeLBorder 4 3 2 42" xfId="22170" xr:uid="{EE1E70D9-C5B1-4B7F-AA4C-5440D0D87FFD}"/>
    <cellStyle name="AggOrangeLBorder 4 3 2 42 2" xfId="42570" xr:uid="{8C1E5FCF-0FBC-4ACB-B90A-2468EB2BB868}"/>
    <cellStyle name="AggOrangeLBorder 4 3 2 43" xfId="22073" xr:uid="{CB5CD521-E6F4-420C-B6C6-8A35153C7A19}"/>
    <cellStyle name="AggOrangeLBorder 4 3 2 43 2" xfId="42473" xr:uid="{BFA0ACB7-287C-44E2-B1B3-CD1155D9B268}"/>
    <cellStyle name="AggOrangeLBorder 4 3 2 44" xfId="21985" xr:uid="{AAF629F1-DB9E-4B34-8C23-C2DA633297E6}"/>
    <cellStyle name="AggOrangeLBorder 4 3 2 44 2" xfId="42385" xr:uid="{1A971CF4-7C59-46F8-B8E3-C14FFE0C4FEF}"/>
    <cellStyle name="AggOrangeLBorder 4 3 2 5" xfId="3110" xr:uid="{00000000-0005-0000-0000-00005B090000}"/>
    <cellStyle name="AggOrangeLBorder 4 3 2 5 2" xfId="25476" xr:uid="{F1E2BF00-27CA-49AA-9C4E-16ADC7B1811A}"/>
    <cellStyle name="AggOrangeLBorder 4 3 2 6" xfId="2714" xr:uid="{00000000-0005-0000-0000-00005C090000}"/>
    <cellStyle name="AggOrangeLBorder 4 3 2 6 2" xfId="25080" xr:uid="{4522CD03-3F72-4233-A37E-ABE691996E60}"/>
    <cellStyle name="AggOrangeLBorder 4 3 2 7" xfId="4004" xr:uid="{00000000-0005-0000-0000-00005D090000}"/>
    <cellStyle name="AggOrangeLBorder 4 3 2 7 2" xfId="26367" xr:uid="{374265A5-7E93-46A1-BA67-A2AE5E3F51CC}"/>
    <cellStyle name="AggOrangeLBorder 4 3 2 8" xfId="2738" xr:uid="{00000000-0005-0000-0000-00005E090000}"/>
    <cellStyle name="AggOrangeLBorder 4 3 2 8 2" xfId="25104" xr:uid="{56653223-1384-4DBA-ABD1-59EE3F97EB82}"/>
    <cellStyle name="AggOrangeLBorder 4 3 2 9" xfId="3584" xr:uid="{00000000-0005-0000-0000-00005F090000}"/>
    <cellStyle name="AggOrangeLBorder 4 3 2 9 2" xfId="25948" xr:uid="{98D0AF7D-3A96-4DC4-99A1-9B19E33C98EE}"/>
    <cellStyle name="AggOrangeLBorder 4 3 20" xfId="9653" xr:uid="{7A936EF7-46DA-4CB9-822B-8AA16749E25B}"/>
    <cellStyle name="AggOrangeLBorder 4 3 20 2" xfId="31739" xr:uid="{1D21A72D-5771-4CFA-80A6-D13586AD7394}"/>
    <cellStyle name="AggOrangeLBorder 4 3 21" xfId="10315" xr:uid="{886B0152-64C1-4CE3-95A7-9C7516478957}"/>
    <cellStyle name="AggOrangeLBorder 4 3 21 2" xfId="32144" xr:uid="{670C9E90-B4CD-4D44-8F6A-F962BACEB8E2}"/>
    <cellStyle name="AggOrangeLBorder 4 3 22" xfId="12334" xr:uid="{F61087E2-BC2D-4ED5-B72E-9B316E2050AB}"/>
    <cellStyle name="AggOrangeLBorder 4 3 22 2" xfId="32899" xr:uid="{FA920345-5C1D-41EE-9EA0-18CFE52040AC}"/>
    <cellStyle name="AggOrangeLBorder 4 3 23" xfId="12012" xr:uid="{E0A04B49-E6AA-40F3-89AD-C557BC56E97E}"/>
    <cellStyle name="AggOrangeLBorder 4 3 23 2" xfId="32577" xr:uid="{78D6EA1D-E193-4E65-842F-60828E47C6B1}"/>
    <cellStyle name="AggOrangeLBorder 4 3 24" xfId="12794" xr:uid="{61D4CFBC-63BF-4114-8F3B-22753A0C243C}"/>
    <cellStyle name="AggOrangeLBorder 4 3 24 2" xfId="33359" xr:uid="{50482CD8-AE7E-430B-B6E6-D738011B6197}"/>
    <cellStyle name="AggOrangeLBorder 4 3 25" xfId="14110" xr:uid="{F337681F-721E-4798-A9A1-FF7722194270}"/>
    <cellStyle name="AggOrangeLBorder 4 3 25 2" xfId="34674" xr:uid="{B9E52DD5-6439-4119-8BD9-F62411059062}"/>
    <cellStyle name="AggOrangeLBorder 4 3 26" xfId="14273" xr:uid="{1D5192DC-F154-4BFE-A53A-651D100300DA}"/>
    <cellStyle name="AggOrangeLBorder 4 3 26 2" xfId="34836" xr:uid="{E680E503-189C-44D1-ABA6-7706EC66A306}"/>
    <cellStyle name="AggOrangeLBorder 4 3 27" xfId="14812" xr:uid="{3616C83A-D371-4DDE-B5BC-08DBE8F35F7B}"/>
    <cellStyle name="AggOrangeLBorder 4 3 27 2" xfId="35366" xr:uid="{9C791A9F-C081-41FB-A923-DD4143AA019C}"/>
    <cellStyle name="AggOrangeLBorder 4 3 28" xfId="15014" xr:uid="{99D1C12B-5D7A-4700-8D42-D6BE672316C9}"/>
    <cellStyle name="AggOrangeLBorder 4 3 28 2" xfId="35566" xr:uid="{148C99C0-5055-400D-94E5-D28ABFF3D50B}"/>
    <cellStyle name="AggOrangeLBorder 4 3 29" xfId="15694" xr:uid="{8EF6DF17-B9AE-4F84-B620-5082C9391D31}"/>
    <cellStyle name="AggOrangeLBorder 4 3 29 2" xfId="36157" xr:uid="{8AA5799A-F3E0-47CB-9214-87B8627A9909}"/>
    <cellStyle name="AggOrangeLBorder 4 3 3" xfId="1058" xr:uid="{00000000-0005-0000-0000-000060090000}"/>
    <cellStyle name="AggOrangeLBorder 4 3 3 2" xfId="23495" xr:uid="{725E9239-9038-47A0-9CE2-9A4F4DA09FAF}"/>
    <cellStyle name="AggOrangeLBorder 4 3 30" xfId="15599" xr:uid="{E726BFF4-BA03-438F-8D28-828B126059E7}"/>
    <cellStyle name="AggOrangeLBorder 4 3 30 2" xfId="36097" xr:uid="{45C86A8C-78B1-48D7-AA46-41812948E90B}"/>
    <cellStyle name="AggOrangeLBorder 4 3 31" xfId="16320" xr:uid="{513FF9D3-508F-4B9A-93E1-79EEF9054181}"/>
    <cellStyle name="AggOrangeLBorder 4 3 31 2" xfId="36726" xr:uid="{8F89D7E7-4302-4781-AA7E-B607554460C8}"/>
    <cellStyle name="AggOrangeLBorder 4 3 32" xfId="17061" xr:uid="{BB8BB870-914E-4493-9830-6912CAA4BD13}"/>
    <cellStyle name="AggOrangeLBorder 4 3 32 2" xfId="37465" xr:uid="{F12E2F75-9107-4F1D-AE7B-A127644BFC9B}"/>
    <cellStyle name="AggOrangeLBorder 4 3 33" xfId="17694" xr:uid="{E3245D9D-7730-4AB9-910D-90E1CB34EF79}"/>
    <cellStyle name="AggOrangeLBorder 4 3 33 2" xfId="38098" xr:uid="{171C0EAA-5F5B-4B51-AD94-1703C47D0F5D}"/>
    <cellStyle name="AggOrangeLBorder 4 3 34" xfId="17812" xr:uid="{5947EC6B-EBCA-49BC-B7B3-775613019DF8}"/>
    <cellStyle name="AggOrangeLBorder 4 3 34 2" xfId="38216" xr:uid="{9CF0B2AF-1C0A-4779-B06B-365859E7797F}"/>
    <cellStyle name="AggOrangeLBorder 4 3 35" xfId="18184" xr:uid="{61B140FA-37FA-4F81-9F0A-053D0B97336E}"/>
    <cellStyle name="AggOrangeLBorder 4 3 35 2" xfId="38588" xr:uid="{F22A858F-9284-4FA6-B2FA-A003CC49C8E5}"/>
    <cellStyle name="AggOrangeLBorder 4 3 36" xfId="19027" xr:uid="{17C2660E-CBF9-47EE-BE81-B449834EC4E1}"/>
    <cellStyle name="AggOrangeLBorder 4 3 36 2" xfId="39429" xr:uid="{0E42D02F-DA03-46EA-8283-974BC66C26FE}"/>
    <cellStyle name="AggOrangeLBorder 4 3 37" xfId="19422" xr:uid="{E058EC3A-2BFC-477D-8009-27C570E8CEE0}"/>
    <cellStyle name="AggOrangeLBorder 4 3 37 2" xfId="39824" xr:uid="{598D5B46-7C29-4CCB-AB16-B8BBBEBD3718}"/>
    <cellStyle name="AggOrangeLBorder 4 3 38" xfId="19865" xr:uid="{F5D730FE-B6B2-4F17-8E27-E04BEDCA78AF}"/>
    <cellStyle name="AggOrangeLBorder 4 3 38 2" xfId="40267" xr:uid="{D6DD97E1-EACA-4037-8CB5-FE1DE852245A}"/>
    <cellStyle name="AggOrangeLBorder 4 3 39" xfId="20289" xr:uid="{FFA8652F-59E5-4918-AE48-F404F002C0EE}"/>
    <cellStyle name="AggOrangeLBorder 4 3 39 2" xfId="40691" xr:uid="{52121893-41B0-4C67-A553-7BB37C2D14CB}"/>
    <cellStyle name="AggOrangeLBorder 4 3 4" xfId="1774" xr:uid="{00000000-0005-0000-0000-000061090000}"/>
    <cellStyle name="AggOrangeLBorder 4 3 4 2" xfId="24157" xr:uid="{CD0E5964-CC36-4B1A-B005-A6DFF0F62CB0}"/>
    <cellStyle name="AggOrangeLBorder 4 3 40" xfId="18764" xr:uid="{2F878917-AFBE-47F5-8557-8AD129B2BDDA}"/>
    <cellStyle name="AggOrangeLBorder 4 3 40 2" xfId="39166" xr:uid="{32260C52-2A80-45EA-8795-900FD4C3387E}"/>
    <cellStyle name="AggOrangeLBorder 4 3 41" xfId="21484" xr:uid="{AABDBFE7-EB44-4942-B207-B6A34AC13D15}"/>
    <cellStyle name="AggOrangeLBorder 4 3 41 2" xfId="41884" xr:uid="{EC00B314-8F7B-4366-9446-F4A6F83D49E0}"/>
    <cellStyle name="AggOrangeLBorder 4 3 42" xfId="22250" xr:uid="{BFA96C5B-4D10-424B-94B5-DA0351F07FCF}"/>
    <cellStyle name="AggOrangeLBorder 4 3 42 2" xfId="42650" xr:uid="{FB277F5F-083F-49B1-B17D-298D3AD68498}"/>
    <cellStyle name="AggOrangeLBorder 4 3 43" xfId="22124" xr:uid="{C24C8A64-00DE-474E-9224-B9C3282B9A20}"/>
    <cellStyle name="AggOrangeLBorder 4 3 43 2" xfId="42524" xr:uid="{9C1F8DE3-2D47-4BB7-B2C8-D09A85E259C4}"/>
    <cellStyle name="AggOrangeLBorder 4 3 44" xfId="21828" xr:uid="{02946C51-ECE7-45B2-9A13-A58A74B9664C}"/>
    <cellStyle name="AggOrangeLBorder 4 3 44 2" xfId="42228" xr:uid="{BC285C92-0260-413C-8ACD-20C0CFC11A55}"/>
    <cellStyle name="AggOrangeLBorder 4 3 45" xfId="22955" xr:uid="{DDBA5628-4F45-4D37-8884-2C9309A5BAB8}"/>
    <cellStyle name="AggOrangeLBorder 4 3 45 2" xfId="43355" xr:uid="{D5B0BBF1-4B8E-4BBF-A2A9-8D4E54E1BF08}"/>
    <cellStyle name="AggOrangeLBorder 4 3 5" xfId="1673" xr:uid="{00000000-0005-0000-0000-000062090000}"/>
    <cellStyle name="AggOrangeLBorder 4 3 5 2" xfId="24057" xr:uid="{0F0D52F6-5667-4D72-B3AA-BEC50D3A3DB6}"/>
    <cellStyle name="AggOrangeLBorder 4 3 6" xfId="2895" xr:uid="{00000000-0005-0000-0000-000063090000}"/>
    <cellStyle name="AggOrangeLBorder 4 3 6 2" xfId="25261" xr:uid="{754256CE-8248-40A0-B77A-C6663E3AABAA}"/>
    <cellStyle name="AggOrangeLBorder 4 3 7" xfId="2748" xr:uid="{00000000-0005-0000-0000-000064090000}"/>
    <cellStyle name="AggOrangeLBorder 4 3 7 2" xfId="25114" xr:uid="{662921AA-C763-4207-B423-02B6792EA0F9}"/>
    <cellStyle name="AggOrangeLBorder 4 3 8" xfId="3793" xr:uid="{00000000-0005-0000-0000-000065090000}"/>
    <cellStyle name="AggOrangeLBorder 4 3 8 2" xfId="26156" xr:uid="{06D2D889-EAB8-46FE-97A8-B4A7246AED8D}"/>
    <cellStyle name="AggOrangeLBorder 4 3 9" xfId="3662" xr:uid="{00000000-0005-0000-0000-000066090000}"/>
    <cellStyle name="AggOrangeLBorder 4 3 9 2" xfId="26025" xr:uid="{4D8A79FA-AAC2-48D1-A6BC-81FE16C7E0F1}"/>
    <cellStyle name="AggOrangeLBorder 4 30" xfId="14516" xr:uid="{792D39C6-B75C-4965-A49F-0037FA42AFEE}"/>
    <cellStyle name="AggOrangeLBorder 4 30 2" xfId="35077" xr:uid="{26EB41D8-2882-4543-BEDE-281F72AD04F4}"/>
    <cellStyle name="AggOrangeLBorder 4 31" xfId="13866" xr:uid="{4C7DC0D8-2C16-410F-A5F8-2C6EFEDAEEC8}"/>
    <cellStyle name="AggOrangeLBorder 4 31 2" xfId="34430" xr:uid="{D7A9EB1A-D3B6-4435-A7CE-208BA458F6A0}"/>
    <cellStyle name="AggOrangeLBorder 4 32" xfId="15211" xr:uid="{4D17667E-7414-41C7-9A25-FECBDE00D946}"/>
    <cellStyle name="AggOrangeLBorder 4 32 2" xfId="35752" xr:uid="{CBC41019-B2E3-4902-869A-58DC4E59DA9C}"/>
    <cellStyle name="AggOrangeLBorder 4 33" xfId="15365" xr:uid="{AE677147-D807-4FA4-8D96-8956920D0902}"/>
    <cellStyle name="AggOrangeLBorder 4 33 2" xfId="35902" xr:uid="{D8B374B9-7B41-45FC-B8F2-606243748978}"/>
    <cellStyle name="AggOrangeLBorder 4 34" xfId="16232" xr:uid="{BA6D40E4-480C-446D-B434-CFAD14B71662}"/>
    <cellStyle name="AggOrangeLBorder 4 34 2" xfId="36638" xr:uid="{86E9DE58-5C5E-47A7-A18D-49A34B45904C}"/>
    <cellStyle name="AggOrangeLBorder 4 35" xfId="16852" xr:uid="{F6F328CB-EC42-4E35-86D1-13915184871F}"/>
    <cellStyle name="AggOrangeLBorder 4 35 2" xfId="37256" xr:uid="{61341318-0CE9-420E-AE9F-880B50B6B65C}"/>
    <cellStyle name="AggOrangeLBorder 4 36" xfId="16735" xr:uid="{DC06F50A-2774-4834-B429-3D66F6286567}"/>
    <cellStyle name="AggOrangeLBorder 4 36 2" xfId="37141" xr:uid="{56C80662-9819-4A7E-8BDA-3BE0DDD1624C}"/>
    <cellStyle name="AggOrangeLBorder 4 37" xfId="17204" xr:uid="{89732BB2-854A-47A1-903D-A71FA7B733E3}"/>
    <cellStyle name="AggOrangeLBorder 4 37 2" xfId="37608" xr:uid="{75B27E7C-9E83-499C-AAD6-BC834D9F3912}"/>
    <cellStyle name="AggOrangeLBorder 4 38" xfId="17584" xr:uid="{1FA6B299-36CF-467B-918B-4B274EB7EE39}"/>
    <cellStyle name="AggOrangeLBorder 4 38 2" xfId="37988" xr:uid="{A5BE3968-6835-47B0-BA92-A725CCDCB06A}"/>
    <cellStyle name="AggOrangeLBorder 4 39" xfId="18775" xr:uid="{CB93C3B7-A4E9-463F-871A-3337B3E38AD8}"/>
    <cellStyle name="AggOrangeLBorder 4 39 2" xfId="39177" xr:uid="{1DE59A99-F8AD-4255-90BC-7D4E7275256D}"/>
    <cellStyle name="AggOrangeLBorder 4 4" xfId="602" xr:uid="{00000000-0005-0000-0000-000067090000}"/>
    <cellStyle name="AggOrangeLBorder 4 4 10" xfId="4905" xr:uid="{00000000-0005-0000-0000-000068090000}"/>
    <cellStyle name="AggOrangeLBorder 4 4 10 2" xfId="27258" xr:uid="{3C336C24-1196-46D7-9AFE-EBDDD0AB8605}"/>
    <cellStyle name="AggOrangeLBorder 4 4 11" xfId="5053" xr:uid="{00000000-0005-0000-0000-000069090000}"/>
    <cellStyle name="AggOrangeLBorder 4 4 11 2" xfId="27406" xr:uid="{A7783770-E51F-492C-A3C1-FE75E304E289}"/>
    <cellStyle name="AggOrangeLBorder 4 4 12" xfId="4957" xr:uid="{00000000-0005-0000-0000-00006A090000}"/>
    <cellStyle name="AggOrangeLBorder 4 4 12 2" xfId="27310" xr:uid="{1A134764-DE08-46C3-B909-1681254CCF70}"/>
    <cellStyle name="AggOrangeLBorder 4 4 13" xfId="5611" xr:uid="{00000000-0005-0000-0000-00006B090000}"/>
    <cellStyle name="AggOrangeLBorder 4 4 13 2" xfId="27953" xr:uid="{D5DA0209-99BC-4C79-8EA4-3DF8FE82720E}"/>
    <cellStyle name="AggOrangeLBorder 4 4 14" xfId="6859" xr:uid="{00000000-0005-0000-0000-00006C090000}"/>
    <cellStyle name="AggOrangeLBorder 4 4 14 2" xfId="29156" xr:uid="{41DB0F70-D3FD-4FEC-9C41-83E8E300CDAC}"/>
    <cellStyle name="AggOrangeLBorder 4 4 15" xfId="5804" xr:uid="{00000000-0005-0000-0000-00006D090000}"/>
    <cellStyle name="AggOrangeLBorder 4 4 15 2" xfId="28118" xr:uid="{CFCA99A4-8B4B-4659-83D6-90204AF7FC07}"/>
    <cellStyle name="AggOrangeLBorder 4 4 16" xfId="7331" xr:uid="{00000000-0005-0000-0000-00006E090000}"/>
    <cellStyle name="AggOrangeLBorder 4 4 16 2" xfId="29626" xr:uid="{F16F1C47-CEAF-4B53-AC06-02B4A8168ABF}"/>
    <cellStyle name="AggOrangeLBorder 4 4 17" xfId="7817" xr:uid="{58FAA8EA-EE7D-4AA3-9257-567C83DE5CE1}"/>
    <cellStyle name="AggOrangeLBorder 4 4 17 2" xfId="30103" xr:uid="{2C562392-F800-452F-BD83-7372EB658FE2}"/>
    <cellStyle name="AggOrangeLBorder 4 4 18" xfId="8302" xr:uid="{E90FBC8F-24D5-4F26-9121-5C0DCF1BF580}"/>
    <cellStyle name="AggOrangeLBorder 4 4 18 2" xfId="30571" xr:uid="{B34D7F74-8F91-43B2-8658-FF2B1EB9F184}"/>
    <cellStyle name="AggOrangeLBorder 4 4 19" xfId="9187" xr:uid="{A47D10C6-21BA-4639-B6EA-F79019038C9E}"/>
    <cellStyle name="AggOrangeLBorder 4 4 19 2" xfId="31328" xr:uid="{9BD4F0FE-C344-4E7E-B94B-D1A5F26E2DA8}"/>
    <cellStyle name="AggOrangeLBorder 4 4 2" xfId="817" xr:uid="{00000000-0005-0000-0000-00006F090000}"/>
    <cellStyle name="AggOrangeLBorder 4 4 2 10" xfId="5264" xr:uid="{00000000-0005-0000-0000-000070090000}"/>
    <cellStyle name="AggOrangeLBorder 4 4 2 10 2" xfId="27617" xr:uid="{9CD26157-7CAC-4184-A5D7-A70F1783D410}"/>
    <cellStyle name="AggOrangeLBorder 4 4 2 11" xfId="4593" xr:uid="{00000000-0005-0000-0000-000071090000}"/>
    <cellStyle name="AggOrangeLBorder 4 4 2 11 2" xfId="26946" xr:uid="{674826F1-0190-4A50-9F44-8B91D206F2D8}"/>
    <cellStyle name="AggOrangeLBorder 4 4 2 12" xfId="5633" xr:uid="{00000000-0005-0000-0000-000072090000}"/>
    <cellStyle name="AggOrangeLBorder 4 4 2 12 2" xfId="27968" xr:uid="{85FE9518-C30C-40ED-A70C-F48B5169860D}"/>
    <cellStyle name="AggOrangeLBorder 4 4 2 13" xfId="6263" xr:uid="{00000000-0005-0000-0000-000073090000}"/>
    <cellStyle name="AggOrangeLBorder 4 4 2 13 2" xfId="28560" xr:uid="{1B22F1E9-A11C-4B37-A992-FF5FFBA880C9}"/>
    <cellStyle name="AggOrangeLBorder 4 4 2 14" xfId="6612" xr:uid="{00000000-0005-0000-0000-000074090000}"/>
    <cellStyle name="AggOrangeLBorder 4 4 2 14 2" xfId="28909" xr:uid="{47D140A7-8141-4573-972C-13291E0E9346}"/>
    <cellStyle name="AggOrangeLBorder 4 4 2 15" xfId="7537" xr:uid="{00000000-0005-0000-0000-000075090000}"/>
    <cellStyle name="AggOrangeLBorder 4 4 2 15 2" xfId="29832" xr:uid="{A0A63986-9F44-43B4-84D6-1BDC683BC334}"/>
    <cellStyle name="AggOrangeLBorder 4 4 2 16" xfId="8023" xr:uid="{49CF1B21-3F57-423F-A960-DD7EC4429CAC}"/>
    <cellStyle name="AggOrangeLBorder 4 4 2 16 2" xfId="30309" xr:uid="{4BCC158A-1F80-445D-BD3C-DC6D5E55B6ED}"/>
    <cellStyle name="AggOrangeLBorder 4 4 2 17" xfId="8512" xr:uid="{12599080-C2E1-4FF1-AF2C-94DF6A9A258F}"/>
    <cellStyle name="AggOrangeLBorder 4 4 2 17 2" xfId="30781" xr:uid="{8B246D0E-9800-4A31-9148-9F27CE7C8220}"/>
    <cellStyle name="AggOrangeLBorder 4 4 2 18" xfId="9402" xr:uid="{F9C3461B-F6EE-4443-ADDA-38B7554898AE}"/>
    <cellStyle name="AggOrangeLBorder 4 4 2 18 2" xfId="31541" xr:uid="{2BAC044E-E8BD-4A4D-B502-43A6BB61E224}"/>
    <cellStyle name="AggOrangeLBorder 4 4 2 19" xfId="9908" xr:uid="{1A1CA931-FA31-4A6A-A457-61AD86863FE5}"/>
    <cellStyle name="AggOrangeLBorder 4 4 2 19 2" xfId="31937" xr:uid="{25A0496C-3A62-4D6C-BE18-FA4AF3FCD11D}"/>
    <cellStyle name="AggOrangeLBorder 4 4 2 2" xfId="1133" xr:uid="{00000000-0005-0000-0000-000076090000}"/>
    <cellStyle name="AggOrangeLBorder 4 4 2 2 2" xfId="23570" xr:uid="{389CC5A3-33F2-45A5-BBCB-FACB2420CA1B}"/>
    <cellStyle name="AggOrangeLBorder 4 4 2 20" xfId="10234" xr:uid="{4178207B-AE0C-43D1-BE0D-D38ECCCF733D}"/>
    <cellStyle name="AggOrangeLBorder 4 4 2 20 2" xfId="32110" xr:uid="{B9459E3F-F289-4C7F-B470-669E19E2BF15}"/>
    <cellStyle name="AggOrangeLBorder 4 4 2 21" xfId="12570" xr:uid="{9992BDDE-67E9-4C1C-A6B5-F9803616AA3C}"/>
    <cellStyle name="AggOrangeLBorder 4 4 2 21 2" xfId="33135" xr:uid="{CEAAA7BE-1990-45B1-86EB-68E2CABFAB25}"/>
    <cellStyle name="AggOrangeLBorder 4 4 2 22" xfId="12109" xr:uid="{8791FF59-8B4C-48CE-8019-F1764CA67616}"/>
    <cellStyle name="AggOrangeLBorder 4 4 2 22 2" xfId="32674" xr:uid="{7EE06255-CA7B-4C13-957F-524686002EAC}"/>
    <cellStyle name="AggOrangeLBorder 4 4 2 23" xfId="13388" xr:uid="{7D6058CE-08D3-4FF2-92C0-487D095646A1}"/>
    <cellStyle name="AggOrangeLBorder 4 4 2 23 2" xfId="33952" xr:uid="{CE0646FA-B3FC-4F20-AD2A-A3FAC2E3DBCF}"/>
    <cellStyle name="AggOrangeLBorder 4 4 2 24" xfId="13722" xr:uid="{2C9AB82D-9366-4371-AD7F-263B56627AC3}"/>
    <cellStyle name="AggOrangeLBorder 4 4 2 24 2" xfId="34286" xr:uid="{1C7817D1-B9D6-42F7-9D90-98938F82C7F2}"/>
    <cellStyle name="AggOrangeLBorder 4 4 2 25" xfId="13254" xr:uid="{57552B7E-53BB-4CA5-B22A-C478B33554C2}"/>
    <cellStyle name="AggOrangeLBorder 4 4 2 25 2" xfId="33818" xr:uid="{45FD60AC-040D-4482-A0B4-5289369D336C}"/>
    <cellStyle name="AggOrangeLBorder 4 4 2 26" xfId="14522" xr:uid="{5D77AC46-036E-414D-B3E2-0652651BC292}"/>
    <cellStyle name="AggOrangeLBorder 4 4 2 26 2" xfId="35083" xr:uid="{3BE0FE0F-A3E3-4F96-B6C5-62E6E3DF3760}"/>
    <cellStyle name="AggOrangeLBorder 4 4 2 27" xfId="14958" xr:uid="{48629FD1-D157-43AB-97B1-98BF407E74A0}"/>
    <cellStyle name="AggOrangeLBorder 4 4 2 27 2" xfId="35510" xr:uid="{B9B421FD-161B-49E8-819B-372FBB3E274E}"/>
    <cellStyle name="AggOrangeLBorder 4 4 2 28" xfId="15580" xr:uid="{A5104AFC-C0DD-4053-AD9D-F0FCDF628227}"/>
    <cellStyle name="AggOrangeLBorder 4 4 2 28 2" xfId="36079" xr:uid="{F981D259-E6D9-49C5-A265-4C9E2B957A4F}"/>
    <cellStyle name="AggOrangeLBorder 4 4 2 29" xfId="16074" xr:uid="{C8DC0AF8-412E-4A12-87C9-95BFC3E468B0}"/>
    <cellStyle name="AggOrangeLBorder 4 4 2 29 2" xfId="36482" xr:uid="{96258BD5-0EAF-4379-8A8B-EFDCA4399326}"/>
    <cellStyle name="AggOrangeLBorder 4 4 2 3" xfId="2008" xr:uid="{00000000-0005-0000-0000-000077090000}"/>
    <cellStyle name="AggOrangeLBorder 4 4 2 3 2" xfId="24390" xr:uid="{E53796AB-F0BF-4318-98A0-51BC4A4ADECE}"/>
    <cellStyle name="AggOrangeLBorder 4 4 2 30" xfId="16547" xr:uid="{1A6C2483-74D9-4F2B-AAC8-E39E3BB12E8E}"/>
    <cellStyle name="AggOrangeLBorder 4 4 2 30 2" xfId="36953" xr:uid="{25798F01-4373-4BDA-8BBB-0770DA04D40F}"/>
    <cellStyle name="AggOrangeLBorder 4 4 2 31" xfId="17291" xr:uid="{2578E789-6C92-47DB-AD5B-D6F67D650390}"/>
    <cellStyle name="AggOrangeLBorder 4 4 2 31 2" xfId="37695" xr:uid="{C106AEFB-619A-46D8-A3F3-5DCE3D11B20A}"/>
    <cellStyle name="AggOrangeLBorder 4 4 2 32" xfId="16776" xr:uid="{F8609C06-16AD-4DAC-AE9F-FB9B1505A6A8}"/>
    <cellStyle name="AggOrangeLBorder 4 4 2 32 2" xfId="37180" xr:uid="{257E8DA7-7EF4-476E-AC05-E1FB0E7AD526}"/>
    <cellStyle name="AggOrangeLBorder 4 4 2 33" xfId="18040" xr:uid="{CF457D98-F9D8-4A68-B79C-2E7B2DD2F338}"/>
    <cellStyle name="AggOrangeLBorder 4 4 2 33 2" xfId="38444" xr:uid="{844EAAB9-D898-4C3F-A750-8D78B5AC88D5}"/>
    <cellStyle name="AggOrangeLBorder 4 4 2 34" xfId="18419" xr:uid="{7BBA6626-BD64-4DB1-B0CC-377B84A997C9}"/>
    <cellStyle name="AggOrangeLBorder 4 4 2 34 2" xfId="38823" xr:uid="{1E32357E-FE1E-44F3-9455-786613081EB6}"/>
    <cellStyle name="AggOrangeLBorder 4 4 2 35" xfId="19263" xr:uid="{CD6CD755-19A0-452A-AA83-92B7237FDB6B}"/>
    <cellStyle name="AggOrangeLBorder 4 4 2 35 2" xfId="39665" xr:uid="{2A618095-7430-4CFF-A119-29390B0C13F9}"/>
    <cellStyle name="AggOrangeLBorder 4 4 2 36" xfId="18806" xr:uid="{78D3FFF4-F67E-4E17-BF64-C68E90D761E2}"/>
    <cellStyle name="AggOrangeLBorder 4 4 2 36 2" xfId="39208" xr:uid="{98DACE40-64A0-4A24-B7F3-C795F4568ABC}"/>
    <cellStyle name="AggOrangeLBorder 4 4 2 37" xfId="20101" xr:uid="{48D342AE-28BF-4BD2-A931-501C6A6956A1}"/>
    <cellStyle name="AggOrangeLBorder 4 4 2 37 2" xfId="40503" xr:uid="{F8B18E20-3CE8-499C-BD06-6DA4DD6180C8}"/>
    <cellStyle name="AggOrangeLBorder 4 4 2 38" xfId="20523" xr:uid="{F7D3F96F-0C2A-4DB6-ABF2-197F24BC45D6}"/>
    <cellStyle name="AggOrangeLBorder 4 4 2 38 2" xfId="40925" xr:uid="{A4E4DD3F-5979-4D47-B715-11C7C241B391}"/>
    <cellStyle name="AggOrangeLBorder 4 4 2 39" xfId="20896" xr:uid="{11144836-774C-43CF-8EC0-2AA56961DE7B}"/>
    <cellStyle name="AggOrangeLBorder 4 4 2 39 2" xfId="41298" xr:uid="{B058B00A-46AA-4C92-B507-8D055D282BFD}"/>
    <cellStyle name="AggOrangeLBorder 4 4 2 4" xfId="1488" xr:uid="{00000000-0005-0000-0000-000078090000}"/>
    <cellStyle name="AggOrangeLBorder 4 4 2 4 2" xfId="23876" xr:uid="{0069DE02-3314-453E-ABEB-55A78E426823}"/>
    <cellStyle name="AggOrangeLBorder 4 4 2 40" xfId="21717" xr:uid="{52823B2A-66C7-4DFE-8066-F1D06EF980B7}"/>
    <cellStyle name="AggOrangeLBorder 4 4 2 40 2" xfId="42117" xr:uid="{92A9069D-FEE8-433D-B054-457E2839EBE9}"/>
    <cellStyle name="AggOrangeLBorder 4 4 2 41" xfId="21116" xr:uid="{3CDFC00F-8EC6-4F36-9031-4419A4C4AAD6}"/>
    <cellStyle name="AggOrangeLBorder 4 4 2 41 2" xfId="41516" xr:uid="{F83C8A9B-E86D-4842-A2AE-7722D416AE38}"/>
    <cellStyle name="AggOrangeLBorder 4 4 2 42" xfId="21288" xr:uid="{5C4E5EA5-5D89-45D8-A4CF-7F2FA980A2F6}"/>
    <cellStyle name="AggOrangeLBorder 4 4 2 42 2" xfId="41688" xr:uid="{EE21A022-D071-42ED-ACBF-FD3B2860B77F}"/>
    <cellStyle name="AggOrangeLBorder 4 4 2 43" xfId="22357" xr:uid="{01183DCF-AB76-427E-B3A8-BB191D5119FB}"/>
    <cellStyle name="AggOrangeLBorder 4 4 2 43 2" xfId="42757" xr:uid="{126A5FA7-4288-4A62-B5CD-45BA77143B3D}"/>
    <cellStyle name="AggOrangeLBorder 4 4 2 44" xfId="21338" xr:uid="{C5E2ED11-9275-4F30-8034-CA47C58103E2}"/>
    <cellStyle name="AggOrangeLBorder 4 4 2 44 2" xfId="41738" xr:uid="{35386FB4-1486-476A-BE00-F065DD084285}"/>
    <cellStyle name="AggOrangeLBorder 4 4 2 5" xfId="3131" xr:uid="{00000000-0005-0000-0000-000079090000}"/>
    <cellStyle name="AggOrangeLBorder 4 4 2 5 2" xfId="25497" xr:uid="{FDB725AB-2049-4419-B37A-E389DF4C034C}"/>
    <cellStyle name="AggOrangeLBorder 4 4 2 6" xfId="2453" xr:uid="{00000000-0005-0000-0000-00007A090000}"/>
    <cellStyle name="AggOrangeLBorder 4 4 2 6 2" xfId="24820" xr:uid="{89C8A6D6-25E5-4C2B-9B60-4C54C013B630}"/>
    <cellStyle name="AggOrangeLBorder 4 4 2 7" xfId="4025" xr:uid="{00000000-0005-0000-0000-00007B090000}"/>
    <cellStyle name="AggOrangeLBorder 4 4 2 7 2" xfId="26388" xr:uid="{9EC5A8BB-4AAE-4274-AB5A-52A0D5C7A9A3}"/>
    <cellStyle name="AggOrangeLBorder 4 4 2 8" xfId="3270" xr:uid="{00000000-0005-0000-0000-00007C090000}"/>
    <cellStyle name="AggOrangeLBorder 4 4 2 8 2" xfId="25636" xr:uid="{CA6AAC6B-C8F3-48C2-A1C1-04F948ECB3F4}"/>
    <cellStyle name="AggOrangeLBorder 4 4 2 9" xfId="4549" xr:uid="{00000000-0005-0000-0000-00007D090000}"/>
    <cellStyle name="AggOrangeLBorder 4 4 2 9 2" xfId="26902" xr:uid="{DBAFAC7D-186E-4A48-AED5-755034FE64CB}"/>
    <cellStyle name="AggOrangeLBorder 4 4 20" xfId="9965" xr:uid="{4D378730-3317-4673-8491-F58715F9BC23}"/>
    <cellStyle name="AggOrangeLBorder 4 4 20 2" xfId="31980" xr:uid="{4DFB9F7C-BDD3-4C53-93B9-D62CE1FBBD70}"/>
    <cellStyle name="AggOrangeLBorder 4 4 21" xfId="10230" xr:uid="{C0B0C8B2-273F-42FC-A182-43D974C390F6}"/>
    <cellStyle name="AggOrangeLBorder 4 4 21 2" xfId="32106" xr:uid="{7C540F76-969D-4116-92CE-B80CA4CD9783}"/>
    <cellStyle name="AggOrangeLBorder 4 4 22" xfId="12355" xr:uid="{AF24AEAD-78D9-4295-A36A-398988255FD6}"/>
    <cellStyle name="AggOrangeLBorder 4 4 22 2" xfId="32920" xr:uid="{6CDE6276-3EFC-4A48-8AEF-FA3B24A089A0}"/>
    <cellStyle name="AggOrangeLBorder 4 4 23" xfId="13052" xr:uid="{E48D2FE0-11C2-4A28-B4D6-920A5DD87E7D}"/>
    <cellStyle name="AggOrangeLBorder 4 4 23 2" xfId="33617" xr:uid="{E65B8FDC-BF9E-4F08-BB1F-4F0866A78A28}"/>
    <cellStyle name="AggOrangeLBorder 4 4 24" xfId="13072" xr:uid="{3C16BA89-09FC-4B96-BD36-2747BC73029B}"/>
    <cellStyle name="AggOrangeLBorder 4 4 24 2" xfId="33637" xr:uid="{B2CFE156-3638-488F-9C3A-4C88833D34B5}"/>
    <cellStyle name="AggOrangeLBorder 4 4 25" xfId="13940" xr:uid="{E4EE4952-4681-49AC-9819-9266CB3F4AF6}"/>
    <cellStyle name="AggOrangeLBorder 4 4 25 2" xfId="34504" xr:uid="{85D3D2BB-5608-42B1-AB7B-4751F662AFF7}"/>
    <cellStyle name="AggOrangeLBorder 4 4 26" xfId="14294" xr:uid="{275F750F-DDBB-45F3-988F-0F69662645A4}"/>
    <cellStyle name="AggOrangeLBorder 4 4 26 2" xfId="34857" xr:uid="{D8168C00-48FE-4F9F-A4C3-F708D32466C0}"/>
    <cellStyle name="AggOrangeLBorder 4 4 27" xfId="14951" xr:uid="{BD978E03-E467-49E6-A2B0-1F075A05B4C8}"/>
    <cellStyle name="AggOrangeLBorder 4 4 27 2" xfId="35503" xr:uid="{F3BB52A4-948B-45AB-B41B-DFDD11D7F821}"/>
    <cellStyle name="AggOrangeLBorder 4 4 28" xfId="15083" xr:uid="{AFA4BB46-454E-4928-B6F2-81DCC1F0ED0F}"/>
    <cellStyle name="AggOrangeLBorder 4 4 28 2" xfId="35631" xr:uid="{5B9BFE48-0526-41F3-B59F-98D7C0E58E81}"/>
    <cellStyle name="AggOrangeLBorder 4 4 29" xfId="15428" xr:uid="{D376674D-6568-431F-83A3-B0DADC08B4D8}"/>
    <cellStyle name="AggOrangeLBorder 4 4 29 2" xfId="35965" xr:uid="{CAF33AAA-C823-47E3-8C2D-FDC834B06378}"/>
    <cellStyle name="AggOrangeLBorder 4 4 3" xfId="1020" xr:uid="{00000000-0005-0000-0000-00007E090000}"/>
    <cellStyle name="AggOrangeLBorder 4 4 3 2" xfId="23457" xr:uid="{A5BA2FB1-65EF-4835-9D7B-D4553CDF8EF3}"/>
    <cellStyle name="AggOrangeLBorder 4 4 30" xfId="15595" xr:uid="{CAC07890-6510-4AD9-9702-A5D7864106DC}"/>
    <cellStyle name="AggOrangeLBorder 4 4 30 2" xfId="36093" xr:uid="{F30031AE-A845-4AD3-8570-D792AA0BAFD2}"/>
    <cellStyle name="AggOrangeLBorder 4 4 31" xfId="16341" xr:uid="{318075F3-0348-47B3-A510-F62983330487}"/>
    <cellStyle name="AggOrangeLBorder 4 4 31 2" xfId="36747" xr:uid="{D046204A-4171-4452-B1D4-5C695DF66345}"/>
    <cellStyle name="AggOrangeLBorder 4 4 32" xfId="17082" xr:uid="{83A15BDE-B765-4C30-AAB3-59630A431905}"/>
    <cellStyle name="AggOrangeLBorder 4 4 32 2" xfId="37486" xr:uid="{9B7B6055-E406-4F18-9CA1-45FAA08EA171}"/>
    <cellStyle name="AggOrangeLBorder 4 4 33" xfId="17561" xr:uid="{204DC5B3-FC75-478C-9FBB-E27636D9C14B}"/>
    <cellStyle name="AggOrangeLBorder 4 4 33 2" xfId="37965" xr:uid="{84650A3C-6BFF-484E-B505-14CF2CA0E371}"/>
    <cellStyle name="AggOrangeLBorder 4 4 34" xfId="17833" xr:uid="{5901D684-1FF7-4154-93DE-839541F565C0}"/>
    <cellStyle name="AggOrangeLBorder 4 4 34 2" xfId="38237" xr:uid="{49E299DC-9FCC-429B-A0E9-8C6AAD88903D}"/>
    <cellStyle name="AggOrangeLBorder 4 4 35" xfId="18205" xr:uid="{9EB0DEB7-3D61-451D-9AAB-03D34A866F51}"/>
    <cellStyle name="AggOrangeLBorder 4 4 35 2" xfId="38609" xr:uid="{44199FA7-5A69-4037-87EA-1458512F724B}"/>
    <cellStyle name="AggOrangeLBorder 4 4 36" xfId="19048" xr:uid="{7B21737A-B088-4735-BBDA-6696110B7E52}"/>
    <cellStyle name="AggOrangeLBorder 4 4 36 2" xfId="39450" xr:uid="{351E21DB-9465-4666-BA40-CAD975D4C524}"/>
    <cellStyle name="AggOrangeLBorder 4 4 37" xfId="19505" xr:uid="{1CF558D9-3457-4479-ABE8-316DF83D43C6}"/>
    <cellStyle name="AggOrangeLBorder 4 4 37 2" xfId="39907" xr:uid="{EBD5FB61-AAAF-42BF-AE93-652EAD6005E3}"/>
    <cellStyle name="AggOrangeLBorder 4 4 38" xfId="19886" xr:uid="{574AF5F7-4558-4375-8EB1-7EDE9572C579}"/>
    <cellStyle name="AggOrangeLBorder 4 4 38 2" xfId="40288" xr:uid="{DE8107C7-60C4-47C6-A0D6-AF2EDDCB932D}"/>
    <cellStyle name="AggOrangeLBorder 4 4 39" xfId="20310" xr:uid="{2AB249C0-2FF6-4899-BE3D-3FDF30D7EA51}"/>
    <cellStyle name="AggOrangeLBorder 4 4 39 2" xfId="40712" xr:uid="{12CCF77D-2AD6-435A-BA99-D567A535305F}"/>
    <cellStyle name="AggOrangeLBorder 4 4 4" xfId="1795" xr:uid="{00000000-0005-0000-0000-00007F090000}"/>
    <cellStyle name="AggOrangeLBorder 4 4 4 2" xfId="24178" xr:uid="{0A173F16-B9A9-4FEB-A9D4-757F3F30EE82}"/>
    <cellStyle name="AggOrangeLBorder 4 4 40" xfId="20214" xr:uid="{766186F1-C78E-4060-A610-B8D8E744E250}"/>
    <cellStyle name="AggOrangeLBorder 4 4 40 2" xfId="40616" xr:uid="{6F0BFB1D-3580-42C9-91BC-7D3C7B3A14D5}"/>
    <cellStyle name="AggOrangeLBorder 4 4 41" xfId="21505" xr:uid="{66A6FFB3-8F1A-4614-9C74-EDA16C93ECE7}"/>
    <cellStyle name="AggOrangeLBorder 4 4 41 2" xfId="41905" xr:uid="{7F944F30-D036-444D-B8B5-2A58AF6342C7}"/>
    <cellStyle name="AggOrangeLBorder 4 4 42" xfId="22060" xr:uid="{45E9FD8B-AC17-45A4-9B50-002C7A263BDA}"/>
    <cellStyle name="AggOrangeLBorder 4 4 42 2" xfId="42460" xr:uid="{2B823C92-91E0-41A4-ADB1-A57BD8C7F450}"/>
    <cellStyle name="AggOrangeLBorder 4 4 43" xfId="22432" xr:uid="{9F3172D9-2BB8-4BA6-84B7-1095D29743FC}"/>
    <cellStyle name="AggOrangeLBorder 4 4 43 2" xfId="42832" xr:uid="{465E7C41-26A0-4A0D-A2B4-2ABF82EA2923}"/>
    <cellStyle name="AggOrangeLBorder 4 4 44" xfId="21187" xr:uid="{D4002B2C-71CF-45B3-88C2-D6D3D572C2E2}"/>
    <cellStyle name="AggOrangeLBorder 4 4 44 2" xfId="41587" xr:uid="{22E200FA-9754-45EC-BF31-00F3F17CC875}"/>
    <cellStyle name="AggOrangeLBorder 4 4 45" xfId="22966" xr:uid="{3C3299B4-D826-4C94-8A3C-4689A9B052EE}"/>
    <cellStyle name="AggOrangeLBorder 4 4 45 2" xfId="43366" xr:uid="{2E938519-FA95-4A2D-8596-055EB87CDD60}"/>
    <cellStyle name="AggOrangeLBorder 4 4 5" xfId="1607" xr:uid="{00000000-0005-0000-0000-000080090000}"/>
    <cellStyle name="AggOrangeLBorder 4 4 5 2" xfId="23992" xr:uid="{CB4EF451-2441-48C7-BCE1-F7F4D1ABFC4B}"/>
    <cellStyle name="AggOrangeLBorder 4 4 6" xfId="2916" xr:uid="{00000000-0005-0000-0000-000081090000}"/>
    <cellStyle name="AggOrangeLBorder 4 4 6 2" xfId="25282" xr:uid="{739A959E-7F0D-4BDE-8AA8-8F5717F21C5C}"/>
    <cellStyle name="AggOrangeLBorder 4 4 7" xfId="2640" xr:uid="{00000000-0005-0000-0000-000082090000}"/>
    <cellStyle name="AggOrangeLBorder 4 4 7 2" xfId="25007" xr:uid="{79399FC7-5C22-4949-806C-9799C6793D14}"/>
    <cellStyle name="AggOrangeLBorder 4 4 8" xfId="3814" xr:uid="{00000000-0005-0000-0000-000083090000}"/>
    <cellStyle name="AggOrangeLBorder 4 4 8 2" xfId="26177" xr:uid="{77EC258A-7DDB-4BFD-AC71-7F25D5141AAA}"/>
    <cellStyle name="AggOrangeLBorder 4 4 9" xfId="3714" xr:uid="{00000000-0005-0000-0000-000084090000}"/>
    <cellStyle name="AggOrangeLBorder 4 4 9 2" xfId="26077" xr:uid="{BF8956DD-710F-422E-9879-BE524376B940}"/>
    <cellStyle name="AggOrangeLBorder 4 40" xfId="18819" xr:uid="{1AE4E081-4A53-4426-804E-C89C6570B069}"/>
    <cellStyle name="AggOrangeLBorder 4 40 2" xfId="39221" xr:uid="{AE98FE8B-AA56-47A5-90BA-F2F8B4D3BAC4}"/>
    <cellStyle name="AggOrangeLBorder 4 41" xfId="19739" xr:uid="{87A3693E-5828-4159-9B19-8CE8DCAF7B81}"/>
    <cellStyle name="AggOrangeLBorder 4 41 2" xfId="40141" xr:uid="{7A7A8A04-B30A-4042-B15D-67B5A89188FC}"/>
    <cellStyle name="AggOrangeLBorder 4 42" xfId="19444" xr:uid="{280AD6C5-B288-4BA2-A005-47F0F59D3877}"/>
    <cellStyle name="AggOrangeLBorder 4 42 2" xfId="39846" xr:uid="{2DA3AD49-62B3-40CE-A6A2-CE8A799DFB17}"/>
    <cellStyle name="AggOrangeLBorder 4 43" xfId="20818" xr:uid="{B176FD8E-B3A7-49D2-BE50-3D613E27CF92}"/>
    <cellStyle name="AggOrangeLBorder 4 43 2" xfId="41220" xr:uid="{C36DF279-6B0C-41AA-A209-4FD7AF9B0156}"/>
    <cellStyle name="AggOrangeLBorder 4 44" xfId="21218" xr:uid="{A3061D21-5866-4263-82A7-FAF0405BECBF}"/>
    <cellStyle name="AggOrangeLBorder 4 44 2" xfId="41618" xr:uid="{964CDA83-C566-4966-B1B9-19506A48D7D0}"/>
    <cellStyle name="AggOrangeLBorder 4 45" xfId="21055" xr:uid="{66784196-F46A-4227-953B-E0BE1D367AC7}"/>
    <cellStyle name="AggOrangeLBorder 4 45 2" xfId="41457" xr:uid="{BF031B53-83EF-45F8-97A7-413FA0565E47}"/>
    <cellStyle name="AggOrangeLBorder 4 46" xfId="22339" xr:uid="{9A0EF5D2-9FA3-4EB9-943B-8A9369AC64DF}"/>
    <cellStyle name="AggOrangeLBorder 4 46 2" xfId="42739" xr:uid="{13B86683-6968-4536-A381-0122EFA7FB3F}"/>
    <cellStyle name="AggOrangeLBorder 4 47" xfId="22450" xr:uid="{45B3A1BA-1AAB-47A8-B705-00A5E9C915DB}"/>
    <cellStyle name="AggOrangeLBorder 4 47 2" xfId="42850" xr:uid="{212E54F6-6424-4147-AA9A-71E47F398D4E}"/>
    <cellStyle name="AggOrangeLBorder 4 48" xfId="22979" xr:uid="{6A6FA255-F352-48DB-83A8-FCD1A6BD2D2B}"/>
    <cellStyle name="AggOrangeLBorder 4 48 2" xfId="43379" xr:uid="{A2709C6E-7F7C-42EA-8079-49A40288D58B}"/>
    <cellStyle name="AggOrangeLBorder 4 5" xfId="725" xr:uid="{00000000-0005-0000-0000-000085090000}"/>
    <cellStyle name="AggOrangeLBorder 4 5 2" xfId="7003" xr:uid="{00000000-0005-0000-0000-000086090000}"/>
    <cellStyle name="AggOrangeLBorder 4 5 2 2" xfId="29300" xr:uid="{DBC8A34A-E5AF-4083-80CE-0CD53EE1A7B5}"/>
    <cellStyle name="AggOrangeLBorder 4 5 3" xfId="18327" xr:uid="{22C5FEC1-34FE-4CC0-8356-303A2C2C0DAA}"/>
    <cellStyle name="AggOrangeLBorder 4 5 3 2" xfId="38731" xr:uid="{36958E09-01B4-4D84-8502-30EF01BD1C10}"/>
    <cellStyle name="AggOrangeLBorder 4 5 4" xfId="20009" xr:uid="{D8EBF1EF-FCE6-4017-BEB1-804C2AD104AC}"/>
    <cellStyle name="AggOrangeLBorder 4 5 4 2" xfId="40411" xr:uid="{EB76BEE3-1825-4CA2-AC58-EC44670D9B5C}"/>
    <cellStyle name="AggOrangeLBorder 4 6" xfId="1103" xr:uid="{00000000-0005-0000-0000-000087090000}"/>
    <cellStyle name="AggOrangeLBorder 4 6 2" xfId="23540" xr:uid="{8268BE81-5B5F-46EA-8A48-31E640F79AD8}"/>
    <cellStyle name="AggOrangeLBorder 4 7" xfId="1595" xr:uid="{00000000-0005-0000-0000-000088090000}"/>
    <cellStyle name="AggOrangeLBorder 4 7 2" xfId="23980" xr:uid="{1F4FC55A-0DDB-48EE-9117-05394EF61A13}"/>
    <cellStyle name="AggOrangeLBorder 4 8" xfId="1564" xr:uid="{00000000-0005-0000-0000-000089090000}"/>
    <cellStyle name="AggOrangeLBorder 4 8 2" xfId="23949" xr:uid="{BBA4BAA8-4B67-4843-8694-89DC67333039}"/>
    <cellStyle name="AggOrangeLBorder 4 9" xfId="2628" xr:uid="{00000000-0005-0000-0000-00008A090000}"/>
    <cellStyle name="AggOrangeLBorder 4 9 2" xfId="24995" xr:uid="{D42ECC16-F752-4C7E-9182-2E50D4B49B3B}"/>
    <cellStyle name="AggOrangeLBorder 5" xfId="109" xr:uid="{00000000-0005-0000-0000-00008B090000}"/>
    <cellStyle name="AggOrangeLBorder 5 2" xfId="7085" xr:uid="{00000000-0005-0000-0000-00008C090000}"/>
    <cellStyle name="AggOrangeLBorder 5 2 2" xfId="29382" xr:uid="{D5E307AF-544C-44B1-B45C-D3D1B9350647}"/>
    <cellStyle name="AggOrangeLBorder 5 3" xfId="17762" xr:uid="{1E91FA00-C9A7-473A-86DD-BF828F21656D}"/>
    <cellStyle name="AggOrangeLBorder 5 3 2" xfId="38166" xr:uid="{46C02203-515A-43AC-AC22-A366523BC76F}"/>
    <cellStyle name="AggOrangeLBorder 5 4" xfId="19763" xr:uid="{F2A0FA05-19AA-46D6-8525-108A716E21F3}"/>
    <cellStyle name="AggOrangeLBorder 5 4 2" xfId="40165" xr:uid="{823822D5-7127-451D-8527-514733A42152}"/>
    <cellStyle name="AggOrangeRBorder" xfId="44" xr:uid="{00000000-0005-0000-0000-00008D090000}"/>
    <cellStyle name="AggOrangeRBorder 2" xfId="151" xr:uid="{00000000-0005-0000-0000-00008E090000}"/>
    <cellStyle name="AggOrangeRBorder 2 2" xfId="445" xr:uid="{00000000-0005-0000-0000-00008F090000}"/>
    <cellStyle name="AggOrangeRBorder 2 2 2" xfId="557" xr:uid="{00000000-0005-0000-0000-000090090000}"/>
    <cellStyle name="AggOrangeRBorder 2 2 2 10" xfId="4768" xr:uid="{00000000-0005-0000-0000-000091090000}"/>
    <cellStyle name="AggOrangeRBorder 2 2 2 10 2" xfId="27121" xr:uid="{22F2EBC4-0175-4D68-9D55-D1E4A38359A6}"/>
    <cellStyle name="AggOrangeRBorder 2 2 2 11" xfId="5008" xr:uid="{00000000-0005-0000-0000-000092090000}"/>
    <cellStyle name="AggOrangeRBorder 2 2 2 11 2" xfId="27361" xr:uid="{D30441E7-FA1A-4FE9-8312-E81FC3942C50}"/>
    <cellStyle name="AggOrangeRBorder 2 2 2 12" xfId="5463" xr:uid="{00000000-0005-0000-0000-000093090000}"/>
    <cellStyle name="AggOrangeRBorder 2 2 2 12 2" xfId="27816" xr:uid="{CBA9ACBD-565D-4FB0-9CAF-174DC22C02E2}"/>
    <cellStyle name="AggOrangeRBorder 2 2 2 13" xfId="5784" xr:uid="{00000000-0005-0000-0000-000094090000}"/>
    <cellStyle name="AggOrangeRBorder 2 2 2 13 2" xfId="28098" xr:uid="{A3A326EE-BBA4-46AC-A9EF-57EFB278B761}"/>
    <cellStyle name="AggOrangeRBorder 2 2 2 14" xfId="6663" xr:uid="{00000000-0005-0000-0000-000095090000}"/>
    <cellStyle name="AggOrangeRBorder 2 2 2 14 2" xfId="28960" xr:uid="{0EB0AD73-4FE8-45AF-A99A-A48A1FBE7AA6}"/>
    <cellStyle name="AggOrangeRBorder 2 2 2 15" xfId="7033" xr:uid="{00000000-0005-0000-0000-000096090000}"/>
    <cellStyle name="AggOrangeRBorder 2 2 2 15 2" xfId="29330" xr:uid="{DB670B4E-55B6-49D4-89A4-A2AEA7E179DF}"/>
    <cellStyle name="AggOrangeRBorder 2 2 2 16" xfId="7286" xr:uid="{00000000-0005-0000-0000-000097090000}"/>
    <cellStyle name="AggOrangeRBorder 2 2 2 16 2" xfId="29581" xr:uid="{5DDAE0BC-9A59-4696-A90E-B6D624549C66}"/>
    <cellStyle name="AggOrangeRBorder 2 2 2 17" xfId="7772" xr:uid="{4FF749F5-4EF9-421B-96CF-7460250CD97F}"/>
    <cellStyle name="AggOrangeRBorder 2 2 2 17 2" xfId="30058" xr:uid="{FAE60717-48D2-4A8E-8BA6-312E24CC76FB}"/>
    <cellStyle name="AggOrangeRBorder 2 2 2 18" xfId="8257" xr:uid="{259F4F20-8F59-4BE8-8783-57749ACCD526}"/>
    <cellStyle name="AggOrangeRBorder 2 2 2 18 2" xfId="30526" xr:uid="{23BD7C78-C8BE-4DCD-AD54-9D50E400B131}"/>
    <cellStyle name="AggOrangeRBorder 2 2 2 19" xfId="9142" xr:uid="{116180FE-99CD-4598-BD2B-2F12D56E7046}"/>
    <cellStyle name="AggOrangeRBorder 2 2 2 19 2" xfId="31283" xr:uid="{EF1D4009-2F34-492A-B4B6-5A85B05564C9}"/>
    <cellStyle name="AggOrangeRBorder 2 2 2 2" xfId="772" xr:uid="{00000000-0005-0000-0000-000098090000}"/>
    <cellStyle name="AggOrangeRBorder 2 2 2 2 10" xfId="5219" xr:uid="{00000000-0005-0000-0000-000099090000}"/>
    <cellStyle name="AggOrangeRBorder 2 2 2 2 10 2" xfId="27572" xr:uid="{A9465035-9EC9-4AD1-A1C0-8DF996AB10ED}"/>
    <cellStyle name="AggOrangeRBorder 2 2 2 2 11" xfId="4618" xr:uid="{00000000-0005-0000-0000-00009A090000}"/>
    <cellStyle name="AggOrangeRBorder 2 2 2 2 11 2" xfId="26971" xr:uid="{E33761A3-2041-4D00-B7BE-A683E3298D85}"/>
    <cellStyle name="AggOrangeRBorder 2 2 2 2 12" xfId="5886" xr:uid="{00000000-0005-0000-0000-00009B090000}"/>
    <cellStyle name="AggOrangeRBorder 2 2 2 2 12 2" xfId="28200" xr:uid="{3CC48719-F90F-4071-8833-DED6D53910B2}"/>
    <cellStyle name="AggOrangeRBorder 2 2 2 2 13" xfId="5759" xr:uid="{00000000-0005-0000-0000-00009C090000}"/>
    <cellStyle name="AggOrangeRBorder 2 2 2 2 13 2" xfId="28077" xr:uid="{CC957DAC-2294-4154-A75C-F6F7B6D39A63}"/>
    <cellStyle name="AggOrangeRBorder 2 2 2 2 14" xfId="6580" xr:uid="{00000000-0005-0000-0000-00009D090000}"/>
    <cellStyle name="AggOrangeRBorder 2 2 2 2 14 2" xfId="28877" xr:uid="{A4865103-C919-480F-9EA9-343F54956313}"/>
    <cellStyle name="AggOrangeRBorder 2 2 2 2 15" xfId="7492" xr:uid="{00000000-0005-0000-0000-00009E090000}"/>
    <cellStyle name="AggOrangeRBorder 2 2 2 2 15 2" xfId="29787" xr:uid="{E56F883F-4888-447C-91AB-F73F8C7631A4}"/>
    <cellStyle name="AggOrangeRBorder 2 2 2 2 16" xfId="7978" xr:uid="{250C09C0-425D-45BB-92D8-ED4A32736A1D}"/>
    <cellStyle name="AggOrangeRBorder 2 2 2 2 16 2" xfId="30264" xr:uid="{56B65BA3-CE38-4060-8083-6A91756EE60E}"/>
    <cellStyle name="AggOrangeRBorder 2 2 2 2 17" xfId="8467" xr:uid="{7CEF75DB-F6E4-4F86-85A6-6579B5C6EF8A}"/>
    <cellStyle name="AggOrangeRBorder 2 2 2 2 17 2" xfId="30736" xr:uid="{078744CC-7852-49B1-A47D-F92849FA2911}"/>
    <cellStyle name="AggOrangeRBorder 2 2 2 2 18" xfId="9357" xr:uid="{83F387F2-9F8C-4872-A380-C4F3987B016B}"/>
    <cellStyle name="AggOrangeRBorder 2 2 2 2 18 2" xfId="31496" xr:uid="{6BE87B73-718D-482A-9C17-E3F944484A31}"/>
    <cellStyle name="AggOrangeRBorder 2 2 2 2 19" xfId="8766" xr:uid="{B7F2E633-2B7F-4BA2-81CD-88E61F9168B2}"/>
    <cellStyle name="AggOrangeRBorder 2 2 2 2 19 2" xfId="30993" xr:uid="{951A0F5F-272E-4BF7-807E-54657355D702}"/>
    <cellStyle name="AggOrangeRBorder 2 2 2 2 2" xfId="79" xr:uid="{00000000-0005-0000-0000-00009F090000}"/>
    <cellStyle name="AggOrangeRBorder 2 2 2 2 2 2" xfId="23331" xr:uid="{AFFA4223-ED89-4206-AEB2-CE99FEA12C87}"/>
    <cellStyle name="AggOrangeRBorder 2 2 2 2 20" xfId="8732" xr:uid="{3C95BE74-9CE5-46BF-82BC-8954D3A9E995}"/>
    <cellStyle name="AggOrangeRBorder 2 2 2 2 20 2" xfId="30974" xr:uid="{B518C6D6-BE2B-44C5-9088-BA7307605A8A}"/>
    <cellStyle name="AggOrangeRBorder 2 2 2 2 21" xfId="12525" xr:uid="{4105B8FC-326C-4722-AA06-9191087FAD85}"/>
    <cellStyle name="AggOrangeRBorder 2 2 2 2 21 2" xfId="33090" xr:uid="{73E8852B-64B0-40ED-9E32-AAF4669DE0A5}"/>
    <cellStyle name="AggOrangeRBorder 2 2 2 2 22" xfId="12213" xr:uid="{1E4C3AD5-2F4D-4414-8147-862D5BF1B33C}"/>
    <cellStyle name="AggOrangeRBorder 2 2 2 2 22 2" xfId="32778" xr:uid="{714F0596-E237-4B60-8EC4-1732B0DFF429}"/>
    <cellStyle name="AggOrangeRBorder 2 2 2 2 23" xfId="13204" xr:uid="{CE8D8491-44A8-42FE-A73A-C9FC38F22411}"/>
    <cellStyle name="AggOrangeRBorder 2 2 2 2 23 2" xfId="33768" xr:uid="{FC6709AB-4A32-4963-B2D2-33AECB2A3F06}"/>
    <cellStyle name="AggOrangeRBorder 2 2 2 2 24" xfId="13767" xr:uid="{059B077E-653D-4F04-8513-FE3DDC4EFF3B}"/>
    <cellStyle name="AggOrangeRBorder 2 2 2 2 24 2" xfId="34331" xr:uid="{14F67495-892E-4811-9969-896B53FFDC4E}"/>
    <cellStyle name="AggOrangeRBorder 2 2 2 2 25" xfId="14229" xr:uid="{18366049-91CC-404A-8D82-A4741BF9EDC7}"/>
    <cellStyle name="AggOrangeRBorder 2 2 2 2 25 2" xfId="34792" xr:uid="{383A34FC-BB3B-4D86-B042-207EF0CC3AD7}"/>
    <cellStyle name="AggOrangeRBorder 2 2 2 2 26" xfId="14501" xr:uid="{508705FA-EDB1-415F-8BDA-875B39C729D5}"/>
    <cellStyle name="AggOrangeRBorder 2 2 2 2 26 2" xfId="35062" xr:uid="{97830298-705A-47ED-B8C4-E65848F1B0ED}"/>
    <cellStyle name="AggOrangeRBorder 2 2 2 2 27" xfId="14651" xr:uid="{BE851277-F110-4390-9596-3126BC206055}"/>
    <cellStyle name="AggOrangeRBorder 2 2 2 2 27 2" xfId="35210" xr:uid="{CA8C9170-EDD8-4F95-BDF7-2D7E5355E0E0}"/>
    <cellStyle name="AggOrangeRBorder 2 2 2 2 28" xfId="15321" xr:uid="{BA05E74B-7F21-4FA7-BE17-A7003D2758D2}"/>
    <cellStyle name="AggOrangeRBorder 2 2 2 2 28 2" xfId="35858" xr:uid="{D2AC6E05-08B1-4DD9-8A4D-5A40191ECE51}"/>
    <cellStyle name="AggOrangeRBorder 2 2 2 2 29" xfId="16029" xr:uid="{35A08CFD-E741-4CA7-8319-9D7E48D7F1B2}"/>
    <cellStyle name="AggOrangeRBorder 2 2 2 2 29 2" xfId="36437" xr:uid="{3E87A0BB-9C77-4B82-A12B-6A9EDB3AA9D6}"/>
    <cellStyle name="AggOrangeRBorder 2 2 2 2 3" xfId="1963" xr:uid="{00000000-0005-0000-0000-0000A0090000}"/>
    <cellStyle name="AggOrangeRBorder 2 2 2 2 3 2" xfId="24345" xr:uid="{E8D3B52E-B996-443B-B930-F5A8A533EBE2}"/>
    <cellStyle name="AggOrangeRBorder 2 2 2 2 30" xfId="16502" xr:uid="{2245B21A-F44A-499C-B149-81CBBA0F8172}"/>
    <cellStyle name="AggOrangeRBorder 2 2 2 2 30 2" xfId="36908" xr:uid="{7803ACDC-294C-4B30-8BAF-5EF93F454AC4}"/>
    <cellStyle name="AggOrangeRBorder 2 2 2 2 31" xfId="17246" xr:uid="{DAE8BCA9-D101-498F-AEC0-AC539E497832}"/>
    <cellStyle name="AggOrangeRBorder 2 2 2 2 31 2" xfId="37650" xr:uid="{A2F16B2F-0CF1-4C0E-A263-1EF1853A5D79}"/>
    <cellStyle name="AggOrangeRBorder 2 2 2 2 32" xfId="17545" xr:uid="{1F5ADA83-D6DB-45B6-8B2F-627584A0F333}"/>
    <cellStyle name="AggOrangeRBorder 2 2 2 2 32 2" xfId="37949" xr:uid="{D877F22B-996C-417E-A1C5-2D616B53580A}"/>
    <cellStyle name="AggOrangeRBorder 2 2 2 2 33" xfId="17995" xr:uid="{6CD30B86-2A82-44AF-97DE-A583586E0E94}"/>
    <cellStyle name="AggOrangeRBorder 2 2 2 2 33 2" xfId="38399" xr:uid="{4F7116CB-1306-460A-8161-B433023A24CD}"/>
    <cellStyle name="AggOrangeRBorder 2 2 2 2 34" xfId="18374" xr:uid="{45153A59-4725-4E4A-8982-E052FBEB87FC}"/>
    <cellStyle name="AggOrangeRBorder 2 2 2 2 34 2" xfId="38778" xr:uid="{833390B1-D2C3-4D94-BEE2-BC1154D34445}"/>
    <cellStyle name="AggOrangeRBorder 2 2 2 2 35" xfId="19218" xr:uid="{148DAEB1-29A8-4784-900E-AA3886BBA9EE}"/>
    <cellStyle name="AggOrangeRBorder 2 2 2 2 35 2" xfId="39620" xr:uid="{430596D8-2FC5-47F1-8007-1E3890229B7C}"/>
    <cellStyle name="AggOrangeRBorder 2 2 2 2 36" xfId="18974" xr:uid="{FFEF1FD3-A8D7-4713-9E6F-253BD75FDFB5}"/>
    <cellStyle name="AggOrangeRBorder 2 2 2 2 36 2" xfId="39376" xr:uid="{63D5E757-D59F-4D1E-A750-FD9087D40B50}"/>
    <cellStyle name="AggOrangeRBorder 2 2 2 2 37" xfId="20056" xr:uid="{C866B8B6-4168-4CE0-8489-21B6206BEFDD}"/>
    <cellStyle name="AggOrangeRBorder 2 2 2 2 37 2" xfId="40458" xr:uid="{C428BF30-5026-4462-9088-CB2753C9B08E}"/>
    <cellStyle name="AggOrangeRBorder 2 2 2 2 38" xfId="20478" xr:uid="{B7AC088F-0D9C-4013-A42E-1D0A060C0E84}"/>
    <cellStyle name="AggOrangeRBorder 2 2 2 2 38 2" xfId="40880" xr:uid="{19513D9F-20BF-4051-91EB-9C54E745067C}"/>
    <cellStyle name="AggOrangeRBorder 2 2 2 2 39" xfId="20867" xr:uid="{EE530D52-6C54-458A-B5A0-71348E4EAD53}"/>
    <cellStyle name="AggOrangeRBorder 2 2 2 2 39 2" xfId="41269" xr:uid="{E8BB70A3-D00D-4690-B7DE-EC6CA92B7DB6}"/>
    <cellStyle name="AggOrangeRBorder 2 2 2 2 4" xfId="1456" xr:uid="{00000000-0005-0000-0000-0000A1090000}"/>
    <cellStyle name="AggOrangeRBorder 2 2 2 2 4 2" xfId="23844" xr:uid="{CFAC566A-74A5-4BFE-8871-6F99153BAE3D}"/>
    <cellStyle name="AggOrangeRBorder 2 2 2 2 40" xfId="21672" xr:uid="{AD78FE0D-AB7A-4ADB-8178-4295D82EA426}"/>
    <cellStyle name="AggOrangeRBorder 2 2 2 2 40 2" xfId="42072" xr:uid="{6A86E240-84CB-4691-9EB6-DC83C7965249}"/>
    <cellStyle name="AggOrangeRBorder 2 2 2 2 41" xfId="22040" xr:uid="{7A01BB26-9BDC-4BE4-876A-00E6152E4F1E}"/>
    <cellStyle name="AggOrangeRBorder 2 2 2 2 41 2" xfId="42440" xr:uid="{7857BF48-15EC-455D-952A-BC63490C260B}"/>
    <cellStyle name="AggOrangeRBorder 2 2 2 2 42" xfId="21113" xr:uid="{1E2A1EB6-BEDB-4B3C-BFEE-1119E9E39922}"/>
    <cellStyle name="AggOrangeRBorder 2 2 2 2 42 2" xfId="41513" xr:uid="{B7679EF2-6456-48C4-A218-BA7BA0864AD6}"/>
    <cellStyle name="AggOrangeRBorder 2 2 2 2 43" xfId="22615" xr:uid="{8FAC1629-D4E4-44B9-BC4C-D61BE27E5888}"/>
    <cellStyle name="AggOrangeRBorder 2 2 2 2 43 2" xfId="43015" xr:uid="{9D299334-45D1-4661-82BD-B875E59FA63A}"/>
    <cellStyle name="AggOrangeRBorder 2 2 2 2 44" xfId="22894" xr:uid="{96EE1B6C-B744-4B40-994C-CBEE5057D820}"/>
    <cellStyle name="AggOrangeRBorder 2 2 2 2 44 2" xfId="43294" xr:uid="{AF5CD166-1583-4C25-8682-4561BA443FB3}"/>
    <cellStyle name="AggOrangeRBorder 2 2 2 2 5" xfId="3086" xr:uid="{00000000-0005-0000-0000-0000A2090000}"/>
    <cellStyle name="AggOrangeRBorder 2 2 2 2 5 2" xfId="25452" xr:uid="{2C57FB22-3E19-426C-954E-F22D16B97B5F}"/>
    <cellStyle name="AggOrangeRBorder 2 2 2 2 6" xfId="2415" xr:uid="{00000000-0005-0000-0000-0000A3090000}"/>
    <cellStyle name="AggOrangeRBorder 2 2 2 2 6 2" xfId="24782" xr:uid="{E0075614-0F33-4254-A0C0-5321FA545878}"/>
    <cellStyle name="AggOrangeRBorder 2 2 2 2 7" xfId="3980" xr:uid="{00000000-0005-0000-0000-0000A4090000}"/>
    <cellStyle name="AggOrangeRBorder 2 2 2 2 7 2" xfId="26343" xr:uid="{089671D0-8757-48A7-883F-CBAF000AB727}"/>
    <cellStyle name="AggOrangeRBorder 2 2 2 2 8" xfId="3324" xr:uid="{00000000-0005-0000-0000-0000A5090000}"/>
    <cellStyle name="AggOrangeRBorder 2 2 2 2 8 2" xfId="25690" xr:uid="{7E4A4839-BDD3-49C4-BA5C-B62F9CD99C00}"/>
    <cellStyle name="AggOrangeRBorder 2 2 2 2 9" xfId="4510" xr:uid="{00000000-0005-0000-0000-0000A6090000}"/>
    <cellStyle name="AggOrangeRBorder 2 2 2 2 9 2" xfId="26863" xr:uid="{DE397FEF-7D34-4BD0-88D6-2F272C248DF1}"/>
    <cellStyle name="AggOrangeRBorder 2 2 2 20" xfId="9674" xr:uid="{F53DBBEB-992D-41BE-87EC-74F210216155}"/>
    <cellStyle name="AggOrangeRBorder 2 2 2 20 2" xfId="31755" xr:uid="{CBD58950-AD07-4DA7-B5B0-B48FE1C99FC7}"/>
    <cellStyle name="AggOrangeRBorder 2 2 2 21" xfId="10336" xr:uid="{AEDFB45E-6A19-4DAF-8A84-5EDF96EA9CDE}"/>
    <cellStyle name="AggOrangeRBorder 2 2 2 21 2" xfId="32153" xr:uid="{CB42D8B8-0CB6-42D9-8898-BFBDCD131425}"/>
    <cellStyle name="AggOrangeRBorder 2 2 2 22" xfId="12310" xr:uid="{0BBED54B-98EC-49B6-B4D9-549392AB38D4}"/>
    <cellStyle name="AggOrangeRBorder 2 2 2 22 2" xfId="32875" xr:uid="{EEF66A78-F98E-4ED3-A4EC-0E06631B2326}"/>
    <cellStyle name="AggOrangeRBorder 2 2 2 23" xfId="11988" xr:uid="{87BE82CD-1281-427B-B35E-0EDD55DB6572}"/>
    <cellStyle name="AggOrangeRBorder 2 2 2 23 2" xfId="32553" xr:uid="{D81B57B2-DD91-4A88-ABFC-EFF0FFF1D33F}"/>
    <cellStyle name="AggOrangeRBorder 2 2 2 24" xfId="12923" xr:uid="{753E3927-3D37-4A02-9890-0B97F6014A4C}"/>
    <cellStyle name="AggOrangeRBorder 2 2 2 24 2" xfId="33488" xr:uid="{CC5A17B1-651F-4066-B4F1-5E79FFDD260A}"/>
    <cellStyle name="AggOrangeRBorder 2 2 2 25" xfId="13260" xr:uid="{413056EA-4E4C-486F-AE4F-C76B8256A05F}"/>
    <cellStyle name="AggOrangeRBorder 2 2 2 25 2" xfId="33824" xr:uid="{1C9C98DB-487A-41A3-A558-DBEAAF1A3204}"/>
    <cellStyle name="AggOrangeRBorder 2 2 2 26" xfId="14588" xr:uid="{2DBACC9B-D55E-4A4F-A6A6-99EA1B9AE661}"/>
    <cellStyle name="AggOrangeRBorder 2 2 2 26 2" xfId="35148" xr:uid="{81F35A64-08DC-4CEE-8092-E81F29190C98}"/>
    <cellStyle name="AggOrangeRBorder 2 2 2 27" xfId="14807" xr:uid="{3074754C-92FF-4E14-AF73-A9C78E28324C}"/>
    <cellStyle name="AggOrangeRBorder 2 2 2 27 2" xfId="35361" xr:uid="{9A111523-87A7-4440-99A4-9B5321B1EE00}"/>
    <cellStyle name="AggOrangeRBorder 2 2 2 28" xfId="15234" xr:uid="{9DB540C9-AB8E-40E5-9196-B453AFA8D55D}"/>
    <cellStyle name="AggOrangeRBorder 2 2 2 28 2" xfId="35774" xr:uid="{D0688E11-B6B6-4EEF-92F4-29D00BB61326}"/>
    <cellStyle name="AggOrangeRBorder 2 2 2 29" xfId="15466" xr:uid="{B3C40ADA-F50B-4584-BA83-20815A7F4F81}"/>
    <cellStyle name="AggOrangeRBorder 2 2 2 29 2" xfId="35994" xr:uid="{56F7849D-8AE2-44B5-8D56-461E4FC54D44}"/>
    <cellStyle name="AggOrangeRBorder 2 2 2 3" xfId="1256" xr:uid="{00000000-0005-0000-0000-0000A7090000}"/>
    <cellStyle name="AggOrangeRBorder 2 2 2 3 2" xfId="23693" xr:uid="{5AFAE91F-3CEA-406E-85A4-5CE95428252A}"/>
    <cellStyle name="AggOrangeRBorder 2 2 2 30" xfId="13979" xr:uid="{98DDC0E1-9677-4CF2-BDBA-DCAADBC2FDF8}"/>
    <cellStyle name="AggOrangeRBorder 2 2 2 30 2" xfId="34543" xr:uid="{8722F402-84B7-43B8-BA70-6D467B291A4B}"/>
    <cellStyle name="AggOrangeRBorder 2 2 2 31" xfId="16296" xr:uid="{91F48F48-06AD-4D43-8B77-84D4C5C373FE}"/>
    <cellStyle name="AggOrangeRBorder 2 2 2 31 2" xfId="36702" xr:uid="{5DE34507-0BC6-4A73-AB35-548B4AF5C33F}"/>
    <cellStyle name="AggOrangeRBorder 2 2 2 32" xfId="17037" xr:uid="{D8D313CE-D148-4CAE-BCC5-642CE4BEF286}"/>
    <cellStyle name="AggOrangeRBorder 2 2 2 32 2" xfId="37441" xr:uid="{90B57D09-0B2A-431C-BA15-614EDA0347B9}"/>
    <cellStyle name="AggOrangeRBorder 2 2 2 33" xfId="16795" xr:uid="{DAB39626-1A84-4713-A81C-39A1DA5726BC}"/>
    <cellStyle name="AggOrangeRBorder 2 2 2 33 2" xfId="37199" xr:uid="{F2427239-9EB7-450C-9E88-9276AD535CD1}"/>
    <cellStyle name="AggOrangeRBorder 2 2 2 34" xfId="17788" xr:uid="{0435ED4F-0BE2-411B-870C-E560349BBF29}"/>
    <cellStyle name="AggOrangeRBorder 2 2 2 34 2" xfId="38192" xr:uid="{564D20D9-C1F9-4A93-84C7-83AB7CCE3FAD}"/>
    <cellStyle name="AggOrangeRBorder 2 2 2 35" xfId="18160" xr:uid="{4EC0BBEB-210A-411B-84BA-A4826EAD9A52}"/>
    <cellStyle name="AggOrangeRBorder 2 2 2 35 2" xfId="38564" xr:uid="{BCD691E5-A390-48D3-9ADA-13913E69A2CB}"/>
    <cellStyle name="AggOrangeRBorder 2 2 2 36" xfId="19003" xr:uid="{EE6EDE26-7D2E-4968-99A8-949274976621}"/>
    <cellStyle name="AggOrangeRBorder 2 2 2 36 2" xfId="39405" xr:uid="{FA7688FE-75CB-4818-9B62-011F54CE64C9}"/>
    <cellStyle name="AggOrangeRBorder 2 2 2 37" xfId="18716" xr:uid="{10CBE53C-90CA-4DCC-97C1-A804F2FFC84E}"/>
    <cellStyle name="AggOrangeRBorder 2 2 2 37 2" xfId="39118" xr:uid="{C8C80599-A4D4-4CCB-A831-18F9C0EB3A6D}"/>
    <cellStyle name="AggOrangeRBorder 2 2 2 38" xfId="19841" xr:uid="{07583363-65E4-47B5-AD74-09CA5D3AE3E8}"/>
    <cellStyle name="AggOrangeRBorder 2 2 2 38 2" xfId="40243" xr:uid="{62054630-29E2-4BDC-A3A0-8598101F725C}"/>
    <cellStyle name="AggOrangeRBorder 2 2 2 39" xfId="20265" xr:uid="{6AC1EABE-F2EB-40A5-97D7-CAE146A57B28}"/>
    <cellStyle name="AggOrangeRBorder 2 2 2 39 2" xfId="40667" xr:uid="{B81C0F2C-52ED-45A2-91C8-85C13ECCD3AD}"/>
    <cellStyle name="AggOrangeRBorder 2 2 2 4" xfId="1750" xr:uid="{00000000-0005-0000-0000-0000A8090000}"/>
    <cellStyle name="AggOrangeRBorder 2 2 2 4 2" xfId="24133" xr:uid="{3CFEAF2C-0147-4641-BCCA-78E48155073F}"/>
    <cellStyle name="AggOrangeRBorder 2 2 2 40" xfId="20795" xr:uid="{7F946015-C8A6-47BA-99F6-A1F91AE85A82}"/>
    <cellStyle name="AggOrangeRBorder 2 2 2 40 2" xfId="41197" xr:uid="{4ECE0355-EFBB-4E91-ACFE-4E520EBA7E62}"/>
    <cellStyle name="AggOrangeRBorder 2 2 2 41" xfId="21460" xr:uid="{F9BC9E06-46F9-4CE3-AD3B-A50895116A8A}"/>
    <cellStyle name="AggOrangeRBorder 2 2 2 41 2" xfId="41860" xr:uid="{DE9CADE1-21A2-4FA7-B82B-04F5BA88A791}"/>
    <cellStyle name="AggOrangeRBorder 2 2 2 42" xfId="21140" xr:uid="{3218D0D4-F0E9-4EEC-A4FE-4B217A3AE45E}"/>
    <cellStyle name="AggOrangeRBorder 2 2 2 42 2" xfId="41540" xr:uid="{4784F2CA-3C67-4F57-BF7A-A6AB804424E3}"/>
    <cellStyle name="AggOrangeRBorder 2 2 2 43" xfId="22387" xr:uid="{0B8AAA20-CEFB-4FAC-A70E-AFEB3FD350AB}"/>
    <cellStyle name="AggOrangeRBorder 2 2 2 43 2" xfId="42787" xr:uid="{F92499A3-CF9C-4CF2-928D-03CDC3E70356}"/>
    <cellStyle name="AggOrangeRBorder 2 2 2 44" xfId="22926" xr:uid="{59A1D616-81CA-43A6-815F-100723C2A565}"/>
    <cellStyle name="AggOrangeRBorder 2 2 2 44 2" xfId="43326" xr:uid="{4512D996-8D2F-4700-BAA6-FD7877F68870}"/>
    <cellStyle name="AggOrangeRBorder 2 2 2 45" xfId="23192" xr:uid="{F0682FCE-7B1F-4E19-A1A9-65271D8C171A}"/>
    <cellStyle name="AggOrangeRBorder 2 2 2 45 2" xfId="43592" xr:uid="{2F33F932-EB59-4A21-8104-6EDED87E2A1F}"/>
    <cellStyle name="AggOrangeRBorder 2 2 2 5" xfId="2234" xr:uid="{00000000-0005-0000-0000-0000A9090000}"/>
    <cellStyle name="AggOrangeRBorder 2 2 2 5 2" xfId="24610" xr:uid="{838B0F47-E951-4277-95CD-A563C396CDA7}"/>
    <cellStyle name="AggOrangeRBorder 2 2 2 6" xfId="2871" xr:uid="{00000000-0005-0000-0000-0000AA090000}"/>
    <cellStyle name="AggOrangeRBorder 2 2 2 6 2" xfId="25237" xr:uid="{80679C4C-4184-48F5-9B3A-49BDA40FADF9}"/>
    <cellStyle name="AggOrangeRBorder 2 2 2 7" xfId="3485" xr:uid="{00000000-0005-0000-0000-0000AB090000}"/>
    <cellStyle name="AggOrangeRBorder 2 2 2 7 2" xfId="25850" xr:uid="{FC5A504C-7A02-4CA4-AC30-D63372A63854}"/>
    <cellStyle name="AggOrangeRBorder 2 2 2 8" xfId="3769" xr:uid="{00000000-0005-0000-0000-0000AC090000}"/>
    <cellStyle name="AggOrangeRBorder 2 2 2 8 2" xfId="26132" xr:uid="{33406B00-5BFF-4F40-8862-34272297B9C9}"/>
    <cellStyle name="AggOrangeRBorder 2 2 2 9" xfId="4310" xr:uid="{00000000-0005-0000-0000-0000AD090000}"/>
    <cellStyle name="AggOrangeRBorder 2 2 2 9 2" xfId="26667" xr:uid="{80885B9B-CD82-40FB-93B2-E48B4726075F}"/>
    <cellStyle name="AggOrangeRBorder 2 3" xfId="303" xr:uid="{00000000-0005-0000-0000-0000AE090000}"/>
    <cellStyle name="AggOrangeRBorder 2 3 10" xfId="3271" xr:uid="{00000000-0005-0000-0000-0000AF090000}"/>
    <cellStyle name="AggOrangeRBorder 2 3 10 2" xfId="25637" xr:uid="{A502CDE4-8B18-41DA-9B28-CE89F235AA62}"/>
    <cellStyle name="AggOrangeRBorder 2 3 11" xfId="3450" xr:uid="{00000000-0005-0000-0000-0000B0090000}"/>
    <cellStyle name="AggOrangeRBorder 2 3 11 2" xfId="25815" xr:uid="{FC4C5BDC-7C08-4FA0-A4C1-84536091B147}"/>
    <cellStyle name="AggOrangeRBorder 2 3 12" xfId="3303" xr:uid="{00000000-0005-0000-0000-0000B1090000}"/>
    <cellStyle name="AggOrangeRBorder 2 3 12 2" xfId="25669" xr:uid="{2BC6FE1B-9FAA-480D-9A08-8EFF774F1BC9}"/>
    <cellStyle name="AggOrangeRBorder 2 3 13" xfId="4586" xr:uid="{00000000-0005-0000-0000-0000B2090000}"/>
    <cellStyle name="AggOrangeRBorder 2 3 13 2" xfId="26939" xr:uid="{C5F15674-7A3E-45DB-ABA6-6FBA6F96C361}"/>
    <cellStyle name="AggOrangeRBorder 2 3 14" xfId="4788" xr:uid="{00000000-0005-0000-0000-0000B3090000}"/>
    <cellStyle name="AggOrangeRBorder 2 3 14 2" xfId="27141" xr:uid="{ECA25788-F1D6-4C09-A0A6-89B395137825}"/>
    <cellStyle name="AggOrangeRBorder 2 3 15" xfId="2612" xr:uid="{00000000-0005-0000-0000-0000B4090000}"/>
    <cellStyle name="AggOrangeRBorder 2 3 15 2" xfId="24979" xr:uid="{7D6F5454-226D-458F-8E97-F60489AB44D9}"/>
    <cellStyle name="AggOrangeRBorder 2 3 16" xfId="5829" xr:uid="{00000000-0005-0000-0000-0000B5090000}"/>
    <cellStyle name="AggOrangeRBorder 2 3 16 2" xfId="28143" xr:uid="{FD42173E-DB80-4898-8127-669ED5C058C5}"/>
    <cellStyle name="AggOrangeRBorder 2 3 17" xfId="6599" xr:uid="{00000000-0005-0000-0000-0000B6090000}"/>
    <cellStyle name="AggOrangeRBorder 2 3 17 2" xfId="28896" xr:uid="{727F766B-FEF2-4FCD-A266-35A73FDC75DB}"/>
    <cellStyle name="AggOrangeRBorder 2 3 18" xfId="6755" xr:uid="{00000000-0005-0000-0000-0000B7090000}"/>
    <cellStyle name="AggOrangeRBorder 2 3 18 2" xfId="29052" xr:uid="{52D775BC-9CB1-4197-B227-EEF368C00F53}"/>
    <cellStyle name="AggOrangeRBorder 2 3 19" xfId="7248" xr:uid="{00000000-0005-0000-0000-0000B8090000}"/>
    <cellStyle name="AggOrangeRBorder 2 3 19 2" xfId="29543" xr:uid="{B3F4C488-8A7A-464A-80A2-CB5E75A3B66E}"/>
    <cellStyle name="AggOrangeRBorder 2 3 2" xfId="642" xr:uid="{00000000-0005-0000-0000-0000B9090000}"/>
    <cellStyle name="AggOrangeRBorder 2 3 2 10" xfId="4700" xr:uid="{00000000-0005-0000-0000-0000BA090000}"/>
    <cellStyle name="AggOrangeRBorder 2 3 2 10 2" xfId="27053" xr:uid="{9230A08F-CA0B-4338-A0DA-48F6BFCD5205}"/>
    <cellStyle name="AggOrangeRBorder 2 3 2 11" xfId="5093" xr:uid="{00000000-0005-0000-0000-0000BB090000}"/>
    <cellStyle name="AggOrangeRBorder 2 3 2 11 2" xfId="27446" xr:uid="{333B51C5-5D6D-4C0D-BF16-256F22E955DC}"/>
    <cellStyle name="AggOrangeRBorder 2 3 2 12" xfId="4757" xr:uid="{00000000-0005-0000-0000-0000BC090000}"/>
    <cellStyle name="AggOrangeRBorder 2 3 2 12 2" xfId="27110" xr:uid="{BFACA343-1733-4449-80E3-7F85E5AB289D}"/>
    <cellStyle name="AggOrangeRBorder 2 3 2 13" xfId="6190" xr:uid="{00000000-0005-0000-0000-0000BD090000}"/>
    <cellStyle name="AggOrangeRBorder 2 3 2 13 2" xfId="28487" xr:uid="{887C039A-37E1-42D0-817D-3229D1FC0968}"/>
    <cellStyle name="AggOrangeRBorder 2 3 2 14" xfId="6700" xr:uid="{00000000-0005-0000-0000-0000BE090000}"/>
    <cellStyle name="AggOrangeRBorder 2 3 2 14 2" xfId="28997" xr:uid="{CF88AFA7-0C34-49A2-A8AA-74C3CAEBDAF4}"/>
    <cellStyle name="AggOrangeRBorder 2 3 2 15" xfId="6582" xr:uid="{00000000-0005-0000-0000-0000BF090000}"/>
    <cellStyle name="AggOrangeRBorder 2 3 2 15 2" xfId="28879" xr:uid="{1334244C-90D9-45D6-9653-870D0917FD34}"/>
    <cellStyle name="AggOrangeRBorder 2 3 2 16" xfId="7371" xr:uid="{00000000-0005-0000-0000-0000C0090000}"/>
    <cellStyle name="AggOrangeRBorder 2 3 2 16 2" xfId="29666" xr:uid="{DA480A73-195B-4DD3-A619-B00D15C7ADD9}"/>
    <cellStyle name="AggOrangeRBorder 2 3 2 17" xfId="7857" xr:uid="{1300F344-ED8B-450F-8CAC-EBC8441A1C4D}"/>
    <cellStyle name="AggOrangeRBorder 2 3 2 17 2" xfId="30143" xr:uid="{FF73BCDC-367B-48A1-984E-1A449400A53A}"/>
    <cellStyle name="AggOrangeRBorder 2 3 2 18" xfId="8342" xr:uid="{5A48FA23-C84B-4583-B111-344B6405C7DF}"/>
    <cellStyle name="AggOrangeRBorder 2 3 2 18 2" xfId="30611" xr:uid="{E99B1948-AF33-4D62-9CF5-FE008CDC915D}"/>
    <cellStyle name="AggOrangeRBorder 2 3 2 19" xfId="9227" xr:uid="{82385654-F6A4-4991-A316-287160FFB013}"/>
    <cellStyle name="AggOrangeRBorder 2 3 2 19 2" xfId="31368" xr:uid="{67FEB8FC-8872-4A62-BD94-1348B4C1075F}"/>
    <cellStyle name="AggOrangeRBorder 2 3 2 2" xfId="857" xr:uid="{00000000-0005-0000-0000-0000C1090000}"/>
    <cellStyle name="AggOrangeRBorder 2 3 2 2 10" xfId="5304" xr:uid="{00000000-0005-0000-0000-0000C2090000}"/>
    <cellStyle name="AggOrangeRBorder 2 3 2 2 10 2" xfId="27657" xr:uid="{BA14ED8A-464F-4F98-A4F4-B0F274ADDABE}"/>
    <cellStyle name="AggOrangeRBorder 2 3 2 2 11" xfId="4545" xr:uid="{00000000-0005-0000-0000-0000C3090000}"/>
    <cellStyle name="AggOrangeRBorder 2 3 2 2 11 2" xfId="26898" xr:uid="{AEF46A0A-28F3-4742-A039-44F1B662A948}"/>
    <cellStyle name="AggOrangeRBorder 2 3 2 2 12" xfId="6264" xr:uid="{00000000-0005-0000-0000-0000C4090000}"/>
    <cellStyle name="AggOrangeRBorder 2 3 2 2 12 2" xfId="28561" xr:uid="{533B1F1F-ED51-4420-8F4C-3B6085A88A5B}"/>
    <cellStyle name="AggOrangeRBorder 2 3 2 2 13" xfId="6413" xr:uid="{00000000-0005-0000-0000-0000C5090000}"/>
    <cellStyle name="AggOrangeRBorder 2 3 2 2 13 2" xfId="28710" xr:uid="{22C2CE7B-AA81-413F-95B4-2FC977B1081D}"/>
    <cellStyle name="AggOrangeRBorder 2 3 2 2 14" xfId="6505" xr:uid="{00000000-0005-0000-0000-0000C6090000}"/>
    <cellStyle name="AggOrangeRBorder 2 3 2 2 14 2" xfId="28802" xr:uid="{F9E21AC7-41B0-4D27-A4C2-E0EF6B8F7948}"/>
    <cellStyle name="AggOrangeRBorder 2 3 2 2 15" xfId="7577" xr:uid="{00000000-0005-0000-0000-0000C7090000}"/>
    <cellStyle name="AggOrangeRBorder 2 3 2 2 15 2" xfId="29872" xr:uid="{9272C6FB-0AE4-4D4D-AFB9-314A0C027327}"/>
    <cellStyle name="AggOrangeRBorder 2 3 2 2 16" xfId="8063" xr:uid="{AFE94455-8FB6-4EF0-AE47-8D9A309F83A8}"/>
    <cellStyle name="AggOrangeRBorder 2 3 2 2 16 2" xfId="30349" xr:uid="{39C5B00C-8D36-4ECA-AF4E-C5EAA2F48A63}"/>
    <cellStyle name="AggOrangeRBorder 2 3 2 2 17" xfId="8552" xr:uid="{B7B437DF-BF69-4EA4-83C0-9E44FB844AD4}"/>
    <cellStyle name="AggOrangeRBorder 2 3 2 2 17 2" xfId="30821" xr:uid="{B7805DD7-4AB5-4DFF-9894-374F8BCD251C}"/>
    <cellStyle name="AggOrangeRBorder 2 3 2 2 18" xfId="9442" xr:uid="{678AE2CC-AB36-4223-B770-92A77291AD0C}"/>
    <cellStyle name="AggOrangeRBorder 2 3 2 2 18 2" xfId="31581" xr:uid="{0DE3B55D-FEC2-43CF-B325-1507A666A8E4}"/>
    <cellStyle name="AggOrangeRBorder 2 3 2 2 19" xfId="8883" xr:uid="{897122DD-1F58-47F1-9228-C33EDD41FA52}"/>
    <cellStyle name="AggOrangeRBorder 2 3 2 2 19 2" xfId="31068" xr:uid="{67729943-2FF2-4651-89AB-765EE5B53926}"/>
    <cellStyle name="AggOrangeRBorder 2 3 2 2 2" xfId="1126" xr:uid="{00000000-0005-0000-0000-0000C8090000}"/>
    <cellStyle name="AggOrangeRBorder 2 3 2 2 2 2" xfId="23563" xr:uid="{7E4CC290-BC31-4BA5-A530-387C15809920}"/>
    <cellStyle name="AggOrangeRBorder 2 3 2 2 20" xfId="10203" xr:uid="{A0EB07F9-1C93-453F-871B-47822E1422AF}"/>
    <cellStyle name="AggOrangeRBorder 2 3 2 2 20 2" xfId="32093" xr:uid="{3EAE0BF7-9B4F-455C-9026-1FD9C58D5AE6}"/>
    <cellStyle name="AggOrangeRBorder 2 3 2 2 21" xfId="12610" xr:uid="{959C311C-E10E-4C28-9091-F4C0A5D9AAF7}"/>
    <cellStyle name="AggOrangeRBorder 2 3 2 2 21 2" xfId="33175" xr:uid="{5361422E-47A8-4F59-92E1-666C7DCBD7E0}"/>
    <cellStyle name="AggOrangeRBorder 2 3 2 2 22" xfId="12064" xr:uid="{49AEB0B8-2762-4316-9D40-2CE2FD7EDE6A}"/>
    <cellStyle name="AggOrangeRBorder 2 3 2 2 22 2" xfId="32629" xr:uid="{5CAF327B-DD1C-4EA3-8A6B-8B744CC0B62D}"/>
    <cellStyle name="AggOrangeRBorder 2 3 2 2 23" xfId="13477" xr:uid="{A6C9E052-C9C4-43C2-A804-55EA901A3F3B}"/>
    <cellStyle name="AggOrangeRBorder 2 3 2 2 23 2" xfId="34041" xr:uid="{A9FC09A8-093B-4B3B-94B3-4FA0D3B8DC37}"/>
    <cellStyle name="AggOrangeRBorder 2 3 2 2 24" xfId="13121" xr:uid="{96082134-1339-4279-BFAC-B98BB01CAD69}"/>
    <cellStyle name="AggOrangeRBorder 2 3 2 2 24 2" xfId="33686" xr:uid="{1833EA2B-AEE9-4FCE-A84B-6EA2DDD6D54F}"/>
    <cellStyle name="AggOrangeRBorder 2 3 2 2 25" xfId="14068" xr:uid="{B643A9BF-F9A3-4B85-9C28-08932623402C}"/>
    <cellStyle name="AggOrangeRBorder 2 3 2 2 25 2" xfId="34632" xr:uid="{384458A9-1CCE-48DE-8BAC-C49BE3D2D27C}"/>
    <cellStyle name="AggOrangeRBorder 2 3 2 2 26" xfId="13565" xr:uid="{06330848-3795-4CFD-8E6C-23BB9ECE418F}"/>
    <cellStyle name="AggOrangeRBorder 2 3 2 2 26 2" xfId="34129" xr:uid="{2779956E-5A05-4E24-B7CF-DD910950895D}"/>
    <cellStyle name="AggOrangeRBorder 2 3 2 2 27" xfId="13261" xr:uid="{FB6438B3-89C7-4334-A37D-E1D7E34A95F3}"/>
    <cellStyle name="AggOrangeRBorder 2 3 2 2 27 2" xfId="33825" xr:uid="{A50C6E70-B4B7-451E-9975-A8C859B547C0}"/>
    <cellStyle name="AggOrangeRBorder 2 3 2 2 28" xfId="15675" xr:uid="{C2043DF6-6FD1-41F6-972D-9605D34BA06C}"/>
    <cellStyle name="AggOrangeRBorder 2 3 2 2 28 2" xfId="36146" xr:uid="{444852C2-402A-4D83-850E-EA42C0F2E36D}"/>
    <cellStyle name="AggOrangeRBorder 2 3 2 2 29" xfId="16114" xr:uid="{3B175E54-1F17-4AF2-A8C3-DFA8F3DE4D3A}"/>
    <cellStyle name="AggOrangeRBorder 2 3 2 2 29 2" xfId="36522" xr:uid="{3112B903-1737-4DC3-9AA4-6CA2917962FD}"/>
    <cellStyle name="AggOrangeRBorder 2 3 2 2 3" xfId="2048" xr:uid="{00000000-0005-0000-0000-0000C9090000}"/>
    <cellStyle name="AggOrangeRBorder 2 3 2 2 3 2" xfId="24430" xr:uid="{1A81F14A-1830-4484-9A51-1CEC1645D300}"/>
    <cellStyle name="AggOrangeRBorder 2 3 2 2 30" xfId="16587" xr:uid="{4483F1ED-7349-48D4-BD36-D7ECEB5D66EA}"/>
    <cellStyle name="AggOrangeRBorder 2 3 2 2 30 2" xfId="36993" xr:uid="{00663161-3BA2-4DA0-A493-E60F4201D209}"/>
    <cellStyle name="AggOrangeRBorder 2 3 2 2 31" xfId="17331" xr:uid="{C4997B7C-9DC9-4E82-BAA5-E5C53E36A298}"/>
    <cellStyle name="AggOrangeRBorder 2 3 2 2 31 2" xfId="37735" xr:uid="{052653D0-83B3-487D-AA91-A86135439798}"/>
    <cellStyle name="AggOrangeRBorder 2 3 2 2 32" xfId="16659" xr:uid="{6428ABC9-541A-4107-AD0C-79D50E3B6059}"/>
    <cellStyle name="AggOrangeRBorder 2 3 2 2 32 2" xfId="37065" xr:uid="{3C6A90B8-4613-48A1-8AD6-8DA0F348636B}"/>
    <cellStyle name="AggOrangeRBorder 2 3 2 2 33" xfId="18080" xr:uid="{1B2E102F-5857-416D-9739-5A2EE983A0F2}"/>
    <cellStyle name="AggOrangeRBorder 2 3 2 2 33 2" xfId="38484" xr:uid="{08E97CB0-0F9C-4485-80E5-08AF41D1D792}"/>
    <cellStyle name="AggOrangeRBorder 2 3 2 2 34" xfId="18459" xr:uid="{799D82FB-CD88-4680-A8CB-337DFA44E5F2}"/>
    <cellStyle name="AggOrangeRBorder 2 3 2 2 34 2" xfId="38863" xr:uid="{EC759063-1A24-44E0-9819-4D535E31DAFB}"/>
    <cellStyle name="AggOrangeRBorder 2 3 2 2 35" xfId="19303" xr:uid="{6DB16AA1-54CA-44F0-A87A-F252BBE3EFB2}"/>
    <cellStyle name="AggOrangeRBorder 2 3 2 2 35 2" xfId="39705" xr:uid="{D60FD376-59AB-4957-9A64-5DC6B641A262}"/>
    <cellStyle name="AggOrangeRBorder 2 3 2 2 36" xfId="18603" xr:uid="{66335214-C34A-4EB5-B54C-0F451A6220EF}"/>
    <cellStyle name="AggOrangeRBorder 2 3 2 2 36 2" xfId="39007" xr:uid="{B9EE97E2-6608-4529-9438-8BA8696161F3}"/>
    <cellStyle name="AggOrangeRBorder 2 3 2 2 37" xfId="20141" xr:uid="{95E5F957-2E3D-4056-B70C-17D745CAC20F}"/>
    <cellStyle name="AggOrangeRBorder 2 3 2 2 37 2" xfId="40543" xr:uid="{E049AD56-741D-4C78-82ED-1FEEBF61BDB4}"/>
    <cellStyle name="AggOrangeRBorder 2 3 2 2 38" xfId="20563" xr:uid="{04E63926-F5F2-456C-8AE0-2ABDC3F59019}"/>
    <cellStyle name="AggOrangeRBorder 2 3 2 2 38 2" xfId="40965" xr:uid="{439BBD5D-7DEF-411F-BF0F-2E30CD08ED14}"/>
    <cellStyle name="AggOrangeRBorder 2 3 2 2 39" xfId="20649" xr:uid="{9A9D827A-4F63-4115-8609-CB8AA28D7152}"/>
    <cellStyle name="AggOrangeRBorder 2 3 2 2 39 2" xfId="41051" xr:uid="{23576B6A-E808-4BE8-8C45-F8A683F51B68}"/>
    <cellStyle name="AggOrangeRBorder 2 3 2 2 4" xfId="1556" xr:uid="{00000000-0005-0000-0000-0000CA090000}"/>
    <cellStyle name="AggOrangeRBorder 2 3 2 2 4 2" xfId="23941" xr:uid="{B7609DB5-8FE6-4EAD-A569-BE849C0A073E}"/>
    <cellStyle name="AggOrangeRBorder 2 3 2 2 40" xfId="21757" xr:uid="{ADF78085-9918-4EA0-ABEA-C505BB4EAFB2}"/>
    <cellStyle name="AggOrangeRBorder 2 3 2 2 40 2" xfId="42157" xr:uid="{D1DBE615-0A90-4780-A1C0-0873A4AEFC25}"/>
    <cellStyle name="AggOrangeRBorder 2 3 2 2 41" xfId="20958" xr:uid="{0562E11A-FB75-46F1-AE86-A182EAFFA867}"/>
    <cellStyle name="AggOrangeRBorder 2 3 2 2 41 2" xfId="41360" xr:uid="{8903998C-13A5-4E9A-8399-437252093C15}"/>
    <cellStyle name="AggOrangeRBorder 2 3 2 2 42" xfId="22217" xr:uid="{89ACD953-207E-4A35-912E-D0FD847B3EEC}"/>
    <cellStyle name="AggOrangeRBorder 2 3 2 2 42 2" xfId="42617" xr:uid="{7DD562D1-AF89-41AC-B21E-1DC0251C3AD9}"/>
    <cellStyle name="AggOrangeRBorder 2 3 2 2 43" xfId="21358" xr:uid="{3C5CA26E-AA59-4F28-A44A-40BF5A262547}"/>
    <cellStyle name="AggOrangeRBorder 2 3 2 2 43 2" xfId="41758" xr:uid="{11583B7C-AC98-468A-B3AA-F6ECAD95CF33}"/>
    <cellStyle name="AggOrangeRBorder 2 3 2 2 44" xfId="22786" xr:uid="{5725B724-811B-4688-8BDE-78062943ABD9}"/>
    <cellStyle name="AggOrangeRBorder 2 3 2 2 44 2" xfId="43186" xr:uid="{C507EB53-BE5E-4B8A-818A-8B1F0A0FF03A}"/>
    <cellStyle name="AggOrangeRBorder 2 3 2 2 5" xfId="3171" xr:uid="{00000000-0005-0000-0000-0000CB090000}"/>
    <cellStyle name="AggOrangeRBorder 2 3 2 2 5 2" xfId="25537" xr:uid="{DD9236E1-60F7-4B9A-81F4-60C536C99AFD}"/>
    <cellStyle name="AggOrangeRBorder 2 3 2 2 6" xfId="2568" xr:uid="{00000000-0005-0000-0000-0000CC090000}"/>
    <cellStyle name="AggOrangeRBorder 2 3 2 2 6 2" xfId="24935" xr:uid="{6E2B8329-E767-423F-A8F1-3682B7EE9E6B}"/>
    <cellStyle name="AggOrangeRBorder 2 3 2 2 7" xfId="4065" xr:uid="{00000000-0005-0000-0000-0000CD090000}"/>
    <cellStyle name="AggOrangeRBorder 2 3 2 2 7 2" xfId="26428" xr:uid="{155ACFDD-E478-4399-87CC-045EDA9ACFD7}"/>
    <cellStyle name="AggOrangeRBorder 2 3 2 2 8" xfId="3517" xr:uid="{00000000-0005-0000-0000-0000CE090000}"/>
    <cellStyle name="AggOrangeRBorder 2 3 2 2 8 2" xfId="25882" xr:uid="{7601A771-4233-448D-99E1-4074E96C65C0}"/>
    <cellStyle name="AggOrangeRBorder 2 3 2 2 9" xfId="4291" xr:uid="{00000000-0005-0000-0000-0000CF090000}"/>
    <cellStyle name="AggOrangeRBorder 2 3 2 2 9 2" xfId="26648" xr:uid="{E2608499-5FAC-489F-9819-2EB6A717D36B}"/>
    <cellStyle name="AggOrangeRBorder 2 3 2 20" xfId="9531" xr:uid="{F6170608-547D-4902-A066-A50884ACB1A6}"/>
    <cellStyle name="AggOrangeRBorder 2 3 2 20 2" xfId="31665" xr:uid="{BA635BAC-CF82-4085-A811-2D4BC3F826F8}"/>
    <cellStyle name="AggOrangeRBorder 2 3 2 21" xfId="9988" xr:uid="{C9A9C905-03F6-41A6-A11F-0923AC34AF1C}"/>
    <cellStyle name="AggOrangeRBorder 2 3 2 21 2" xfId="32000" xr:uid="{1E99884E-D51B-474A-8D6F-BC245689EF32}"/>
    <cellStyle name="AggOrangeRBorder 2 3 2 22" xfId="12395" xr:uid="{89AB715C-B301-47CE-976E-FA9DC20C1659}"/>
    <cellStyle name="AggOrangeRBorder 2 3 2 22 2" xfId="32960" xr:uid="{505FB633-B3CA-4A01-96D8-39B8C6C6E28D}"/>
    <cellStyle name="AggOrangeRBorder 2 3 2 23" xfId="11905" xr:uid="{E8F31A0A-15B9-48DF-90DC-3E7C6DCEB79C}"/>
    <cellStyle name="AggOrangeRBorder 2 3 2 23 2" xfId="32472" xr:uid="{48328484-2C9A-4654-91C5-46336365E63A}"/>
    <cellStyle name="AggOrangeRBorder 2 3 2 24" xfId="13322" xr:uid="{D3F10505-FB60-48BB-A924-22FAAB399BBC}"/>
    <cellStyle name="AggOrangeRBorder 2 3 2 24 2" xfId="33886" xr:uid="{03A3C5E6-B68F-4AA0-BC08-93E9C74ACC95}"/>
    <cellStyle name="AggOrangeRBorder 2 3 2 25" xfId="12847" xr:uid="{769065CE-F1F3-4DDE-99B9-B76703DD4E3F}"/>
    <cellStyle name="AggOrangeRBorder 2 3 2 25 2" xfId="33412" xr:uid="{66854E43-7D7E-4CAA-864F-58C537B3269B}"/>
    <cellStyle name="AggOrangeRBorder 2 3 2 26" xfId="14268" xr:uid="{0F7D56DB-6F0F-4A48-865F-DAF6DC5A699E}"/>
    <cellStyle name="AggOrangeRBorder 2 3 2 26 2" xfId="34831" xr:uid="{C5F04023-A61B-492A-B761-6C04A4FDB6C6}"/>
    <cellStyle name="AggOrangeRBorder 2 3 2 27" xfId="14732" xr:uid="{8B5888D9-3A46-482D-A314-D4EE3729C2CD}"/>
    <cellStyle name="AggOrangeRBorder 2 3 2 27 2" xfId="35289" xr:uid="{31F0F966-F414-46E9-8584-1E1A193A0836}"/>
    <cellStyle name="AggOrangeRBorder 2 3 2 28" xfId="15218" xr:uid="{D771BA8C-F8F6-4DA1-8030-544FA850EF47}"/>
    <cellStyle name="AggOrangeRBorder 2 3 2 28 2" xfId="35758" xr:uid="{A81743CB-A7F1-4850-8BB7-507C3DC46E54}"/>
    <cellStyle name="AggOrangeRBorder 2 3 2 29" xfId="15797" xr:uid="{E1C1DD73-14E8-461E-847D-63224FFB4587}"/>
    <cellStyle name="AggOrangeRBorder 2 3 2 29 2" xfId="36214" xr:uid="{68E1933F-4B70-494A-974F-1FDFBA3B8A89}"/>
    <cellStyle name="AggOrangeRBorder 2 3 2 3" xfId="1150" xr:uid="{00000000-0005-0000-0000-0000D0090000}"/>
    <cellStyle name="AggOrangeRBorder 2 3 2 3 2" xfId="23587" xr:uid="{F83CD88A-5463-4B93-839E-A832FBB636EB}"/>
    <cellStyle name="AggOrangeRBorder 2 3 2 30" xfId="15906" xr:uid="{390D9621-82A5-47CF-AC8B-8158F3F54C50}"/>
    <cellStyle name="AggOrangeRBorder 2 3 2 30 2" xfId="36314" xr:uid="{B6CF1279-949B-4243-8AAB-8B798189A7DB}"/>
    <cellStyle name="AggOrangeRBorder 2 3 2 31" xfId="16381" xr:uid="{7EBAFAF7-EA51-4031-95A7-6C33E14D295B}"/>
    <cellStyle name="AggOrangeRBorder 2 3 2 31 2" xfId="36787" xr:uid="{B95655D6-535C-4055-9D8A-4D6293F6A2B9}"/>
    <cellStyle name="AggOrangeRBorder 2 3 2 32" xfId="17122" xr:uid="{58A19936-C0F4-48A5-BCD5-397E6CA40D6E}"/>
    <cellStyle name="AggOrangeRBorder 2 3 2 32 2" xfId="37526" xr:uid="{C5026362-189D-4431-AE31-89E4CA2733E8}"/>
    <cellStyle name="AggOrangeRBorder 2 3 2 33" xfId="16749" xr:uid="{F913B915-4F30-4CB1-AD4D-4BACB6D40AAB}"/>
    <cellStyle name="AggOrangeRBorder 2 3 2 33 2" xfId="37155" xr:uid="{E6CEDEC5-EE42-4C2B-839C-A2FDAF14DEBE}"/>
    <cellStyle name="AggOrangeRBorder 2 3 2 34" xfId="17873" xr:uid="{797472CC-D528-4ADD-8D82-F1E16A560512}"/>
    <cellStyle name="AggOrangeRBorder 2 3 2 34 2" xfId="38277" xr:uid="{2D59C067-BC98-4EFB-A620-31CA77ECDDA9}"/>
    <cellStyle name="AggOrangeRBorder 2 3 2 35" xfId="18245" xr:uid="{08CC081F-90AA-4CB4-A464-819B06259AF0}"/>
    <cellStyle name="AggOrangeRBorder 2 3 2 35 2" xfId="38649" xr:uid="{62A2111E-C4A3-492D-98B6-91C65C32DB2B}"/>
    <cellStyle name="AggOrangeRBorder 2 3 2 36" xfId="19088" xr:uid="{08A162DC-335D-4049-A0BA-7802C50A9531}"/>
    <cellStyle name="AggOrangeRBorder 2 3 2 36 2" xfId="39490" xr:uid="{3E7D4B66-01AA-4EB2-90F5-AAA7363E2EDE}"/>
    <cellStyle name="AggOrangeRBorder 2 3 2 37" xfId="18543" xr:uid="{C50D1FC3-3A32-4787-97EC-89D40E7BB6CF}"/>
    <cellStyle name="AggOrangeRBorder 2 3 2 37 2" xfId="38947" xr:uid="{B28E102B-EE03-4B25-A1DE-5F697451517D}"/>
    <cellStyle name="AggOrangeRBorder 2 3 2 38" xfId="19926" xr:uid="{CD06F454-B523-4E9A-96D7-7A3D66AA37C0}"/>
    <cellStyle name="AggOrangeRBorder 2 3 2 38 2" xfId="40328" xr:uid="{57E7A796-DFC6-4A72-A1B3-3D598C5C0B11}"/>
    <cellStyle name="AggOrangeRBorder 2 3 2 39" xfId="20350" xr:uid="{5B8452C0-5204-4AAB-977E-5F2F3AA4E9D5}"/>
    <cellStyle name="AggOrangeRBorder 2 3 2 39 2" xfId="40752" xr:uid="{A85D9E4F-9EA0-4CC9-AE76-AD4138894974}"/>
    <cellStyle name="AggOrangeRBorder 2 3 2 4" xfId="1835" xr:uid="{00000000-0005-0000-0000-0000D1090000}"/>
    <cellStyle name="AggOrangeRBorder 2 3 2 4 2" xfId="24218" xr:uid="{6B0B20AB-4C30-43A2-B742-16C771D83923}"/>
    <cellStyle name="AggOrangeRBorder 2 3 2 40" xfId="20679" xr:uid="{9C4930BD-2C2A-4CFA-AEEF-17CD7313DE4D}"/>
    <cellStyle name="AggOrangeRBorder 2 3 2 40 2" xfId="41081" xr:uid="{24FDFDBF-1818-412E-A3FB-CE81C48376E5}"/>
    <cellStyle name="AggOrangeRBorder 2 3 2 41" xfId="21545" xr:uid="{F43E3941-E9E9-4F4E-A533-34934CBC4B8B}"/>
    <cellStyle name="AggOrangeRBorder 2 3 2 41 2" xfId="41945" xr:uid="{2B9FD94D-435B-4520-A375-A7E5F5803048}"/>
    <cellStyle name="AggOrangeRBorder 2 3 2 42" xfId="21074" xr:uid="{8BE45175-4880-4551-A19C-F41F95AAD654}"/>
    <cellStyle name="AggOrangeRBorder 2 3 2 42 2" xfId="41476" xr:uid="{A06F7E7F-FCD7-4291-ADB8-C9FD6D628391}"/>
    <cellStyle name="AggOrangeRBorder 2 3 2 43" xfId="20962" xr:uid="{CF38AC9F-AEF1-48D1-AE3C-6EE11E8B63F7}"/>
    <cellStyle name="AggOrangeRBorder 2 3 2 43 2" xfId="41364" xr:uid="{DCB26457-B80F-4569-A4C1-AD7EA37745A2}"/>
    <cellStyle name="AggOrangeRBorder 2 3 2 44" xfId="21264" xr:uid="{6FD00C31-7438-4237-91BA-B0E97DB3B1CA}"/>
    <cellStyle name="AggOrangeRBorder 2 3 2 44 2" xfId="41664" xr:uid="{07E75EBE-61E0-495B-818A-B31314B55509}"/>
    <cellStyle name="AggOrangeRBorder 2 3 2 45" xfId="21178" xr:uid="{5E7D06CC-B9A3-446F-AEA5-AB4CEA205AE8}"/>
    <cellStyle name="AggOrangeRBorder 2 3 2 45 2" xfId="41578" xr:uid="{32C9107D-25E7-4A85-8923-20FDE58026AE}"/>
    <cellStyle name="AggOrangeRBorder 2 3 2 5" xfId="2122" xr:uid="{00000000-0005-0000-0000-0000D2090000}"/>
    <cellStyle name="AggOrangeRBorder 2 3 2 5 2" xfId="24504" xr:uid="{36EFADF0-EDB8-440B-BF29-B0361514A353}"/>
    <cellStyle name="AggOrangeRBorder 2 3 2 6" xfId="2956" xr:uid="{00000000-0005-0000-0000-0000D3090000}"/>
    <cellStyle name="AggOrangeRBorder 2 3 2 6 2" xfId="25322" xr:uid="{E9E568DF-8BA6-494B-9945-646EE073CDA8}"/>
    <cellStyle name="AggOrangeRBorder 2 3 2 7" xfId="3244" xr:uid="{00000000-0005-0000-0000-0000D4090000}"/>
    <cellStyle name="AggOrangeRBorder 2 3 2 7 2" xfId="25610" xr:uid="{CE48094D-989D-4DB0-92AF-7850A0F0E090}"/>
    <cellStyle name="AggOrangeRBorder 2 3 2 8" xfId="3854" xr:uid="{00000000-0005-0000-0000-0000D5090000}"/>
    <cellStyle name="AggOrangeRBorder 2 3 2 8 2" xfId="26217" xr:uid="{5DEED058-FF4D-45E3-8F64-CD9B7752972D}"/>
    <cellStyle name="AggOrangeRBorder 2 3 2 9" xfId="2462" xr:uid="{00000000-0005-0000-0000-0000D6090000}"/>
    <cellStyle name="AggOrangeRBorder 2 3 2 9 2" xfId="24829" xr:uid="{EB5DD490-29C9-45A5-8CF0-8E22B11231FE}"/>
    <cellStyle name="AggOrangeRBorder 2 3 20" xfId="7711" xr:uid="{499F92DB-15B0-4683-93EB-23D4149A5F67}"/>
    <cellStyle name="AggOrangeRBorder 2 3 20 2" xfId="29997" xr:uid="{66B6662F-9C61-4091-9E28-2BEDEB43B5CF}"/>
    <cellStyle name="AggOrangeRBorder 2 3 21" xfId="8219" xr:uid="{86C398F4-7AFD-4ED7-B511-FCB4A43D55D9}"/>
    <cellStyle name="AggOrangeRBorder 2 3 21 2" xfId="30488" xr:uid="{0D159E5E-B6EA-46ED-9645-75FED68EE20A}"/>
    <cellStyle name="AggOrangeRBorder 2 3 22" xfId="8902" xr:uid="{CD6020DE-BB35-407A-8729-278343A0AED3}"/>
    <cellStyle name="AggOrangeRBorder 2 3 22 2" xfId="31086" xr:uid="{1520EA1B-D9EA-4FBC-A469-A54A621FBAD1}"/>
    <cellStyle name="AggOrangeRBorder 2 3 23" xfId="9562" xr:uid="{EA7438CA-544F-4273-9452-BED6CDAEED27}"/>
    <cellStyle name="AggOrangeRBorder 2 3 23 2" xfId="31684" xr:uid="{E74B007A-FF84-45A4-8169-77A35A15A0F4}"/>
    <cellStyle name="AggOrangeRBorder 2 3 24" xfId="9893" xr:uid="{3AE15645-E782-4E26-A4EA-1C0640780EF3}"/>
    <cellStyle name="AggOrangeRBorder 2 3 24 2" xfId="31926" xr:uid="{ABDDFA1A-AE76-45BB-B38F-BF01A5B57FD1}"/>
    <cellStyle name="AggOrangeRBorder 2 3 25" xfId="12059" xr:uid="{100B5C30-9D45-4A9D-A7C4-3E0D0279ED6E}"/>
    <cellStyle name="AggOrangeRBorder 2 3 25 2" xfId="32624" xr:uid="{022C1F2C-E06E-4B62-BFCA-94C1C6BE836E}"/>
    <cellStyle name="AggOrangeRBorder 2 3 26" xfId="12688" xr:uid="{92FB2794-D27C-40B4-81F5-89B7CD186834}"/>
    <cellStyle name="AggOrangeRBorder 2 3 26 2" xfId="33253" xr:uid="{0D730CB7-96A3-478A-BDCD-B7315E109068}"/>
    <cellStyle name="AggOrangeRBorder 2 3 27" xfId="13005" xr:uid="{2F94F684-E8B8-4F05-8A5C-9FF179372072}"/>
    <cellStyle name="AggOrangeRBorder 2 3 27 2" xfId="33570" xr:uid="{43E91648-C15C-4CD8-BC4E-4FA89D92516D}"/>
    <cellStyle name="AggOrangeRBorder 2 3 28" xfId="13982" xr:uid="{5B193504-4EBA-4221-AECF-5C17D259C8EA}"/>
    <cellStyle name="AggOrangeRBorder 2 3 28 2" xfId="34546" xr:uid="{F7F0EAB4-3483-459A-B0DB-53C8F6D8085C}"/>
    <cellStyle name="AggOrangeRBorder 2 3 29" xfId="12944" xr:uid="{F2A0AB41-DF37-4AEA-B84A-14962795C32E}"/>
    <cellStyle name="AggOrangeRBorder 2 3 29 2" xfId="33509" xr:uid="{1DC10828-0C43-4533-BF1D-34AC77C23044}"/>
    <cellStyle name="AggOrangeRBorder 2 3 3" xfId="618" xr:uid="{00000000-0005-0000-0000-0000D7090000}"/>
    <cellStyle name="AggOrangeRBorder 2 3 3 10" xfId="4860" xr:uid="{00000000-0005-0000-0000-0000D8090000}"/>
    <cellStyle name="AggOrangeRBorder 2 3 3 10 2" xfId="27213" xr:uid="{A93295A6-7FDA-4A1F-8B78-DFA500ABD205}"/>
    <cellStyle name="AggOrangeRBorder 2 3 3 11" xfId="5069" xr:uid="{00000000-0005-0000-0000-0000D9090000}"/>
    <cellStyle name="AggOrangeRBorder 2 3 3 11 2" xfId="27422" xr:uid="{010BEABE-3370-49B5-96C4-5413D7E2FA66}"/>
    <cellStyle name="AggOrangeRBorder 2 3 3 12" xfId="4148" xr:uid="{00000000-0005-0000-0000-0000DA090000}"/>
    <cellStyle name="AggOrangeRBorder 2 3 3 12 2" xfId="26510" xr:uid="{AD735AFC-9A06-43B3-B80B-6DCD1904E7BE}"/>
    <cellStyle name="AggOrangeRBorder 2 3 3 13" xfId="6312" xr:uid="{00000000-0005-0000-0000-0000DB090000}"/>
    <cellStyle name="AggOrangeRBorder 2 3 3 13 2" xfId="28609" xr:uid="{CDB24871-ABC6-4FE2-9F06-33262666CAA2}"/>
    <cellStyle name="AggOrangeRBorder 2 3 3 14" xfId="6602" xr:uid="{00000000-0005-0000-0000-0000DC090000}"/>
    <cellStyle name="AggOrangeRBorder 2 3 3 14 2" xfId="28899" xr:uid="{5BFF8FBD-F777-4C25-B954-9F7C854B4697}"/>
    <cellStyle name="AggOrangeRBorder 2 3 3 15" xfId="6669" xr:uid="{00000000-0005-0000-0000-0000DD090000}"/>
    <cellStyle name="AggOrangeRBorder 2 3 3 15 2" xfId="28966" xr:uid="{4C9D38A4-16AA-4A5B-BC5A-C772450FE4A8}"/>
    <cellStyle name="AggOrangeRBorder 2 3 3 16" xfId="7347" xr:uid="{00000000-0005-0000-0000-0000DE090000}"/>
    <cellStyle name="AggOrangeRBorder 2 3 3 16 2" xfId="29642" xr:uid="{34BF009E-2351-4367-910B-DFB71C937F30}"/>
    <cellStyle name="AggOrangeRBorder 2 3 3 17" xfId="7833" xr:uid="{A71DC8FE-2502-4E5B-AF92-F14F85D2EF06}"/>
    <cellStyle name="AggOrangeRBorder 2 3 3 17 2" xfId="30119" xr:uid="{5E481C38-94E7-4CF9-BB8C-994ED8B5A4F3}"/>
    <cellStyle name="AggOrangeRBorder 2 3 3 18" xfId="8318" xr:uid="{C8E73B0E-D17A-4DE0-83EC-5BB7908AD3D3}"/>
    <cellStyle name="AggOrangeRBorder 2 3 3 18 2" xfId="30587" xr:uid="{C41ED153-EC9E-414C-A986-F3A5569FD1B8}"/>
    <cellStyle name="AggOrangeRBorder 2 3 3 19" xfId="9203" xr:uid="{01221987-A30F-4D77-A1F6-2068596CE6ED}"/>
    <cellStyle name="AggOrangeRBorder 2 3 3 19 2" xfId="31344" xr:uid="{CF1CD9C8-34FF-4091-B448-1AA1E3E02FAA}"/>
    <cellStyle name="AggOrangeRBorder 2 3 3 2" xfId="833" xr:uid="{00000000-0005-0000-0000-0000DF090000}"/>
    <cellStyle name="AggOrangeRBorder 2 3 3 2 10" xfId="5280" xr:uid="{00000000-0005-0000-0000-0000E0090000}"/>
    <cellStyle name="AggOrangeRBorder 2 3 3 2 10 2" xfId="27633" xr:uid="{880D7460-9953-46E5-A052-E64DF2B56441}"/>
    <cellStyle name="AggOrangeRBorder 2 3 3 2 11" xfId="4971" xr:uid="{00000000-0005-0000-0000-0000E1090000}"/>
    <cellStyle name="AggOrangeRBorder 2 3 3 2 11 2" xfId="27324" xr:uid="{D19E48C1-0660-4A73-9A44-A31E1F4FAB72}"/>
    <cellStyle name="AggOrangeRBorder 2 3 3 2 12" xfId="6296" xr:uid="{00000000-0005-0000-0000-0000E2090000}"/>
    <cellStyle name="AggOrangeRBorder 2 3 3 2 12 2" xfId="28593" xr:uid="{EE3EFE8A-1AB2-4F31-8D36-52325E335BCF}"/>
    <cellStyle name="AggOrangeRBorder 2 3 3 2 13" xfId="6372" xr:uid="{00000000-0005-0000-0000-0000E3090000}"/>
    <cellStyle name="AggOrangeRBorder 2 3 3 2 13 2" xfId="28669" xr:uid="{EE67616E-2B76-4EAD-8ED3-132B52FE449C}"/>
    <cellStyle name="AggOrangeRBorder 2 3 3 2 14" xfId="6877" xr:uid="{00000000-0005-0000-0000-0000E4090000}"/>
    <cellStyle name="AggOrangeRBorder 2 3 3 2 14 2" xfId="29174" xr:uid="{7522D0E8-8C38-4F5F-A9C0-31D66A37B72B}"/>
    <cellStyle name="AggOrangeRBorder 2 3 3 2 15" xfId="7553" xr:uid="{00000000-0005-0000-0000-0000E5090000}"/>
    <cellStyle name="AggOrangeRBorder 2 3 3 2 15 2" xfId="29848" xr:uid="{2C2F85C4-426F-493E-BDC0-97948DB902BA}"/>
    <cellStyle name="AggOrangeRBorder 2 3 3 2 16" xfId="8039" xr:uid="{8968B897-9564-4A8F-A13E-482D84D0D806}"/>
    <cellStyle name="AggOrangeRBorder 2 3 3 2 16 2" xfId="30325" xr:uid="{044FC7E4-BCB6-43D8-97CC-F0C8B61346A2}"/>
    <cellStyle name="AggOrangeRBorder 2 3 3 2 17" xfId="8528" xr:uid="{000544C5-4CCD-4F7D-853D-7C715C720062}"/>
    <cellStyle name="AggOrangeRBorder 2 3 3 2 17 2" xfId="30797" xr:uid="{2EE17B0F-DCD6-460A-ADC2-51AFA0C850A8}"/>
    <cellStyle name="AggOrangeRBorder 2 3 3 2 18" xfId="9418" xr:uid="{88C2E598-9300-470F-8ABC-AF1FDD59F039}"/>
    <cellStyle name="AggOrangeRBorder 2 3 3 2 18 2" xfId="31557" xr:uid="{6D313553-F7BC-4825-B81E-6CFF82A05896}"/>
    <cellStyle name="AggOrangeRBorder 2 3 3 2 19" xfId="8994" xr:uid="{CFEBC035-638B-42B7-991D-868715D8E4B0}"/>
    <cellStyle name="AggOrangeRBorder 2 3 3 2 19 2" xfId="31159" xr:uid="{ADFEF80A-5A19-44A7-9B72-8C4D12DD7FA7}"/>
    <cellStyle name="AggOrangeRBorder 2 3 3 2 2" xfId="992" xr:uid="{00000000-0005-0000-0000-0000E6090000}"/>
    <cellStyle name="AggOrangeRBorder 2 3 3 2 2 2" xfId="23429" xr:uid="{228EAA9D-C994-41E9-91DA-436B488F1464}"/>
    <cellStyle name="AggOrangeRBorder 2 3 3 2 20" xfId="9656" xr:uid="{42CC14AB-128E-457C-B3E1-D65964E4C40B}"/>
    <cellStyle name="AggOrangeRBorder 2 3 3 2 20 2" xfId="31742" xr:uid="{D3548216-19E2-40A4-A63F-2B520677B53E}"/>
    <cellStyle name="AggOrangeRBorder 2 3 3 2 21" xfId="12586" xr:uid="{64DCF8F2-93D4-4B06-BD1A-8D81E5905D07}"/>
    <cellStyle name="AggOrangeRBorder 2 3 3 2 21 2" xfId="33151" xr:uid="{66D483E8-72FE-4CC8-AE70-D78168B87A58}"/>
    <cellStyle name="AggOrangeRBorder 2 3 3 2 22" xfId="13036" xr:uid="{E9E4CF60-075A-474C-8587-5939BD100801}"/>
    <cellStyle name="AggOrangeRBorder 2 3 3 2 22 2" xfId="33601" xr:uid="{0D850D87-8981-4E9A-BB92-23B1460EC2BA}"/>
    <cellStyle name="AggOrangeRBorder 2 3 3 2 23" xfId="12754" xr:uid="{E79ABD33-5054-4BD7-8BA2-EBD09C4C07FF}"/>
    <cellStyle name="AggOrangeRBorder 2 3 3 2 23 2" xfId="33319" xr:uid="{DFB1BDFA-AF14-4008-8583-11FE04EA71E6}"/>
    <cellStyle name="AggOrangeRBorder 2 3 3 2 24" xfId="13998" xr:uid="{75A9D049-D513-4E56-B6E4-6045C4BB04ED}"/>
    <cellStyle name="AggOrangeRBorder 2 3 3 2 24 2" xfId="34562" xr:uid="{F2E0FF98-0941-4C78-9E47-B944F20EC8AC}"/>
    <cellStyle name="AggOrangeRBorder 2 3 3 2 25" xfId="12951" xr:uid="{E5E45DD0-5672-40AF-AA47-85D9B21FE022}"/>
    <cellStyle name="AggOrangeRBorder 2 3 3 2 25 2" xfId="33516" xr:uid="{9368A517-1AC0-4EBA-9798-84BD819C8CC2}"/>
    <cellStyle name="AggOrangeRBorder 2 3 3 2 26" xfId="13851" xr:uid="{E1085023-AD69-4FDD-B044-398F5DD48C20}"/>
    <cellStyle name="AggOrangeRBorder 2 3 3 2 26 2" xfId="34415" xr:uid="{A4F14F8E-7776-4B33-8695-6DAE39652E5D}"/>
    <cellStyle name="AggOrangeRBorder 2 3 3 2 27" xfId="14831" xr:uid="{0D5B6925-C3BB-4AA1-B8F5-43258A2DA17E}"/>
    <cellStyle name="AggOrangeRBorder 2 3 3 2 27 2" xfId="35385" xr:uid="{7D5CECBA-0A17-410D-A84E-C31EE6A8C109}"/>
    <cellStyle name="AggOrangeRBorder 2 3 3 2 28" xfId="15597" xr:uid="{4A5D0C62-0C15-4975-B58C-F0C26677FC2E}"/>
    <cellStyle name="AggOrangeRBorder 2 3 3 2 28 2" xfId="36095" xr:uid="{3CA4BE2C-CB1B-459E-B64C-BC683697A979}"/>
    <cellStyle name="AggOrangeRBorder 2 3 3 2 29" xfId="16090" xr:uid="{E57A2277-D2F7-409C-9DDE-E598CC2F83E3}"/>
    <cellStyle name="AggOrangeRBorder 2 3 3 2 29 2" xfId="36498" xr:uid="{3C0565AC-5CEB-4574-9A52-00272A115FE0}"/>
    <cellStyle name="AggOrangeRBorder 2 3 3 2 3" xfId="2024" xr:uid="{00000000-0005-0000-0000-0000E7090000}"/>
    <cellStyle name="AggOrangeRBorder 2 3 3 2 3 2" xfId="24406" xr:uid="{858167C8-9D60-43A9-9742-DAF5D151FF8E}"/>
    <cellStyle name="AggOrangeRBorder 2 3 3 2 30" xfId="16563" xr:uid="{4EFE412A-634B-4570-A157-5A2FFBC13A0C}"/>
    <cellStyle name="AggOrangeRBorder 2 3 3 2 30 2" xfId="36969" xr:uid="{6213AF78-EEFA-4E5E-A230-3F89FFE02C42}"/>
    <cellStyle name="AggOrangeRBorder 2 3 3 2 31" xfId="17307" xr:uid="{48DF26D2-260B-4D50-95D6-228442D46011}"/>
    <cellStyle name="AggOrangeRBorder 2 3 3 2 31 2" xfId="37711" xr:uid="{22E3F218-69F8-4CED-9B0C-58E25970D311}"/>
    <cellStyle name="AggOrangeRBorder 2 3 3 2 32" xfId="16902" xr:uid="{7987EA56-A509-42BA-B39C-30B9B25D0AC0}"/>
    <cellStyle name="AggOrangeRBorder 2 3 3 2 32 2" xfId="37306" xr:uid="{31203F7B-4DCC-4F7D-9B4A-2A70828F4BF5}"/>
    <cellStyle name="AggOrangeRBorder 2 3 3 2 33" xfId="18056" xr:uid="{DB43EDB8-53AC-41D2-881E-5E5DAD11AFD1}"/>
    <cellStyle name="AggOrangeRBorder 2 3 3 2 33 2" xfId="38460" xr:uid="{0DEA4470-67BF-41FE-9379-1CBD1EC92219}"/>
    <cellStyle name="AggOrangeRBorder 2 3 3 2 34" xfId="18435" xr:uid="{D2830C84-9684-4D1A-BF9F-ABF5612F0F6F}"/>
    <cellStyle name="AggOrangeRBorder 2 3 3 2 34 2" xfId="38839" xr:uid="{193B4014-32E0-43DA-99B6-21ACEF938281}"/>
    <cellStyle name="AggOrangeRBorder 2 3 3 2 35" xfId="19279" xr:uid="{8CF147CE-AC69-4DEE-A7B0-D4FECE5946EE}"/>
    <cellStyle name="AggOrangeRBorder 2 3 3 2 35 2" xfId="39681" xr:uid="{26639874-3C9F-4EFC-9388-B364FCCAD784}"/>
    <cellStyle name="AggOrangeRBorder 2 3 3 2 36" xfId="18687" xr:uid="{3DFD7021-5E9F-41E7-842D-00070CF0E47E}"/>
    <cellStyle name="AggOrangeRBorder 2 3 3 2 36 2" xfId="39089" xr:uid="{16327168-2A65-4C79-95AB-EB429F33DDB4}"/>
    <cellStyle name="AggOrangeRBorder 2 3 3 2 37" xfId="20117" xr:uid="{1F6720E4-636D-443B-8121-E8FD73E139CC}"/>
    <cellStyle name="AggOrangeRBorder 2 3 3 2 37 2" xfId="40519" xr:uid="{0388AC97-0BB8-46A4-BDB0-0AA8ABB9B781}"/>
    <cellStyle name="AggOrangeRBorder 2 3 3 2 38" xfId="20539" xr:uid="{7D49D802-5BCA-41F5-892D-24A6FB8C2DE7}"/>
    <cellStyle name="AggOrangeRBorder 2 3 3 2 38 2" xfId="40941" xr:uid="{E4DE7803-4918-4532-A33A-22C5B0659351}"/>
    <cellStyle name="AggOrangeRBorder 2 3 3 2 39" xfId="20717" xr:uid="{0577C2E1-06B0-4194-8516-B503B0EAD20B}"/>
    <cellStyle name="AggOrangeRBorder 2 3 3 2 39 2" xfId="41119" xr:uid="{427E4523-AC40-4C83-9F13-64465B58D194}"/>
    <cellStyle name="AggOrangeRBorder 2 3 3 2 4" xfId="1713" xr:uid="{00000000-0005-0000-0000-0000E8090000}"/>
    <cellStyle name="AggOrangeRBorder 2 3 3 2 4 2" xfId="24097" xr:uid="{973FFC35-9213-4981-926A-7B9AE33E3B71}"/>
    <cellStyle name="AggOrangeRBorder 2 3 3 2 40" xfId="21733" xr:uid="{590E1173-EC2D-4DDB-937C-D0C81076192A}"/>
    <cellStyle name="AggOrangeRBorder 2 3 3 2 40 2" xfId="42133" xr:uid="{6BFB92AD-932D-4DDB-84DE-5C2661A5AC11}"/>
    <cellStyle name="AggOrangeRBorder 2 3 3 2 41" xfId="21278" xr:uid="{709B712C-9883-4C11-BA4F-4E96F5C19A78}"/>
    <cellStyle name="AggOrangeRBorder 2 3 3 2 41 2" xfId="41678" xr:uid="{CFB0FDE2-8B8C-4E98-BA6E-874C9F5B8815}"/>
    <cellStyle name="AggOrangeRBorder 2 3 3 2 42" xfId="21878" xr:uid="{4A2231A0-D14A-419D-A6C8-9C35ECDDCACD}"/>
    <cellStyle name="AggOrangeRBorder 2 3 3 2 42 2" xfId="42278" xr:uid="{165F4CB1-D653-43C7-8F64-4CE2C489F635}"/>
    <cellStyle name="AggOrangeRBorder 2 3 3 2 43" xfId="21361" xr:uid="{C6BB305C-DD80-43B1-86A7-1C8BA8DB9816}"/>
    <cellStyle name="AggOrangeRBorder 2 3 3 2 43 2" xfId="41761" xr:uid="{A220FA0C-ECDB-490C-8DA2-CF1C9B99F7CA}"/>
    <cellStyle name="AggOrangeRBorder 2 3 3 2 44" xfId="22827" xr:uid="{A434755B-4C7D-4B96-9689-897228F2C77B}"/>
    <cellStyle name="AggOrangeRBorder 2 3 3 2 44 2" xfId="43227" xr:uid="{4AF9B091-D246-4398-AD80-5302B2D043B8}"/>
    <cellStyle name="AggOrangeRBorder 2 3 3 2 5" xfId="3147" xr:uid="{00000000-0005-0000-0000-0000E9090000}"/>
    <cellStyle name="AggOrangeRBorder 2 3 3 2 5 2" xfId="25513" xr:uid="{B1D1E618-5652-45B1-BFAC-B3F9ECBD3251}"/>
    <cellStyle name="AggOrangeRBorder 2 3 3 2 6" xfId="2819" xr:uid="{00000000-0005-0000-0000-0000EA090000}"/>
    <cellStyle name="AggOrangeRBorder 2 3 3 2 6 2" xfId="25185" xr:uid="{33E843C0-7985-4E79-9C05-E3771F6637B0}"/>
    <cellStyle name="AggOrangeRBorder 2 3 3 2 7" xfId="4041" xr:uid="{00000000-0005-0000-0000-0000EB090000}"/>
    <cellStyle name="AggOrangeRBorder 2 3 3 2 7 2" xfId="26404" xr:uid="{1CF57BC4-9314-4BDF-B1A6-9B86F9BBCD12}"/>
    <cellStyle name="AggOrangeRBorder 2 3 3 2 8" xfId="3636" xr:uid="{00000000-0005-0000-0000-0000EC090000}"/>
    <cellStyle name="AggOrangeRBorder 2 3 3 2 8 2" xfId="25999" xr:uid="{7435FBD5-86F4-4739-9344-9B6E0068B1E3}"/>
    <cellStyle name="AggOrangeRBorder 2 3 3 2 9" xfId="4282" xr:uid="{00000000-0005-0000-0000-0000ED090000}"/>
    <cellStyle name="AggOrangeRBorder 2 3 3 2 9 2" xfId="26639" xr:uid="{DD81D422-4713-450A-9180-C941309F9D8B}"/>
    <cellStyle name="AggOrangeRBorder 2 3 3 20" xfId="8639" xr:uid="{262453FF-C28C-405B-A8AF-2DE8F3C4BF4E}"/>
    <cellStyle name="AggOrangeRBorder 2 3 3 20 2" xfId="30902" xr:uid="{361E49DE-2CA3-4095-A2DC-C0CA4D851A20}"/>
    <cellStyle name="AggOrangeRBorder 2 3 3 21" xfId="10179" xr:uid="{F0A87D8B-73E5-478D-A343-65F9FF50B035}"/>
    <cellStyle name="AggOrangeRBorder 2 3 3 21 2" xfId="32084" xr:uid="{CAAC4152-7743-4F41-B018-6952D1EE38FA}"/>
    <cellStyle name="AggOrangeRBorder 2 3 3 22" xfId="12371" xr:uid="{F499F5E9-8A46-45FE-A1FD-B1C76372096F}"/>
    <cellStyle name="AggOrangeRBorder 2 3 3 22 2" xfId="32936" xr:uid="{7526BA53-4359-49B4-BB03-0577B7695FDB}"/>
    <cellStyle name="AggOrangeRBorder 2 3 3 23" xfId="11953" xr:uid="{BA077582-DBF7-494C-BBE6-71E3D609E7A6}"/>
    <cellStyle name="AggOrangeRBorder 2 3 3 23 2" xfId="32518" xr:uid="{77344FF8-DBE0-4C20-A190-5705BD078C78}"/>
    <cellStyle name="AggOrangeRBorder 2 3 3 24" xfId="13299" xr:uid="{A45C04D9-FC15-4584-B245-54DC99E01A6C}"/>
    <cellStyle name="AggOrangeRBorder 2 3 3 24 2" xfId="33863" xr:uid="{B21E77C9-8656-43FC-AE4C-A9BD48D52779}"/>
    <cellStyle name="AggOrangeRBorder 2 3 3 25" xfId="13258" xr:uid="{E5553B69-4799-4635-8454-E9861E2ACA6C}"/>
    <cellStyle name="AggOrangeRBorder 2 3 3 25 2" xfId="33822" xr:uid="{83B7EFAD-E301-4A5F-A928-47582E951F81}"/>
    <cellStyle name="AggOrangeRBorder 2 3 3 26" xfId="14288" xr:uid="{BF10119A-DA28-466D-B618-3015530D0F45}"/>
    <cellStyle name="AggOrangeRBorder 2 3 3 26 2" xfId="34851" xr:uid="{7668F21B-F407-42FE-8B94-D5A17994FAA2}"/>
    <cellStyle name="AggOrangeRBorder 2 3 3 27" xfId="14913" xr:uid="{704E7BF8-FD5C-4793-A869-9EBB491AE7FE}"/>
    <cellStyle name="AggOrangeRBorder 2 3 3 27 2" xfId="35466" xr:uid="{004CF46C-CF3F-43B1-A03F-1EDF0FE5AFAB}"/>
    <cellStyle name="AggOrangeRBorder 2 3 3 28" xfId="15262" xr:uid="{091F24AB-FAC7-448A-9CB8-2ED25C1C998B}"/>
    <cellStyle name="AggOrangeRBorder 2 3 3 28 2" xfId="35799" xr:uid="{3A887B60-CB2B-4F09-AC56-99C841F29AEA}"/>
    <cellStyle name="AggOrangeRBorder 2 3 3 29" xfId="15228" xr:uid="{1BFD1EF4-1A3B-4851-AECD-58881DC51545}"/>
    <cellStyle name="AggOrangeRBorder 2 3 3 29 2" xfId="35768" xr:uid="{774B6DF0-D67E-4C58-BB45-2E1183395FF5}"/>
    <cellStyle name="AggOrangeRBorder 2 3 3 3" xfId="946" xr:uid="{00000000-0005-0000-0000-0000EE090000}"/>
    <cellStyle name="AggOrangeRBorder 2 3 3 3 2" xfId="23383" xr:uid="{3BD93178-7552-47C3-9BF8-A853190ADCCF}"/>
    <cellStyle name="AggOrangeRBorder 2 3 3 30" xfId="15852" xr:uid="{CADE668C-3136-4010-AB26-0129B9C6B331}"/>
    <cellStyle name="AggOrangeRBorder 2 3 3 30 2" xfId="36260" xr:uid="{308CF0EB-060D-4F99-AF6F-ACB895E968A0}"/>
    <cellStyle name="AggOrangeRBorder 2 3 3 31" xfId="16357" xr:uid="{5F7D6CE1-6C4B-444E-8943-C5ABE2A6C89D}"/>
    <cellStyle name="AggOrangeRBorder 2 3 3 31 2" xfId="36763" xr:uid="{F7BEAE59-41E4-4E31-91C6-FFD30AD35494}"/>
    <cellStyle name="AggOrangeRBorder 2 3 3 32" xfId="17098" xr:uid="{51989840-506B-4315-AB0B-48AEEBEC3AD0}"/>
    <cellStyle name="AggOrangeRBorder 2 3 3 32 2" xfId="37502" xr:uid="{DEABB934-4F42-4A61-B71F-4799448E4C70}"/>
    <cellStyle name="AggOrangeRBorder 2 3 3 33" xfId="16835" xr:uid="{5238C951-889C-42B2-B830-12073BBB3A22}"/>
    <cellStyle name="AggOrangeRBorder 2 3 3 33 2" xfId="37239" xr:uid="{31D7D93E-C24E-48C8-8DF4-67DF71326D80}"/>
    <cellStyle name="AggOrangeRBorder 2 3 3 34" xfId="17849" xr:uid="{17174308-DE84-4367-BCA2-79F16DB37110}"/>
    <cellStyle name="AggOrangeRBorder 2 3 3 34 2" xfId="38253" xr:uid="{61852EC1-60C7-4A4A-A183-F93461471518}"/>
    <cellStyle name="AggOrangeRBorder 2 3 3 35" xfId="18221" xr:uid="{14A9B149-E7C9-4276-9FC3-70A6AC5E90D2}"/>
    <cellStyle name="AggOrangeRBorder 2 3 3 35 2" xfId="38625" xr:uid="{670304F3-8D4D-44EF-B188-A35275574BAC}"/>
    <cellStyle name="AggOrangeRBorder 2 3 3 36" xfId="19064" xr:uid="{1F5E31CA-19A2-42BB-A7A1-88A0512E5EAA}"/>
    <cellStyle name="AggOrangeRBorder 2 3 3 36 2" xfId="39466" xr:uid="{228D3DA5-A506-4C59-AE47-E64E187FA232}"/>
    <cellStyle name="AggOrangeRBorder 2 3 3 37" xfId="19722" xr:uid="{8E79A19C-380B-4109-B912-D9FDEF1DE4E6}"/>
    <cellStyle name="AggOrangeRBorder 2 3 3 37 2" xfId="40124" xr:uid="{7999584C-00C8-452F-BC68-124E2F0A5AF3}"/>
    <cellStyle name="AggOrangeRBorder 2 3 3 38" xfId="19902" xr:uid="{FB89139D-B82C-4270-8DF1-71CC9DD1DD29}"/>
    <cellStyle name="AggOrangeRBorder 2 3 3 38 2" xfId="40304" xr:uid="{3CF8E71C-461E-45BD-9184-DFDB1CE81980}"/>
    <cellStyle name="AggOrangeRBorder 2 3 3 39" xfId="20326" xr:uid="{54E5008F-68B3-4010-BB84-ECA4CA9AAB36}"/>
    <cellStyle name="AggOrangeRBorder 2 3 3 39 2" xfId="40728" xr:uid="{D5B3041E-35D6-41C5-8A13-494EAB297217}"/>
    <cellStyle name="AggOrangeRBorder 2 3 3 4" xfId="1811" xr:uid="{00000000-0005-0000-0000-0000EF090000}"/>
    <cellStyle name="AggOrangeRBorder 2 3 3 4 2" xfId="24194" xr:uid="{D9CF7363-4516-46DF-A726-BC595F4C95DF}"/>
    <cellStyle name="AggOrangeRBorder 2 3 3 40" xfId="19745" xr:uid="{A71B6A7E-D89C-4DA9-9861-1874D186C249}"/>
    <cellStyle name="AggOrangeRBorder 2 3 3 40 2" xfId="40147" xr:uid="{2B320A33-01BE-4DAC-843B-93E1D7238932}"/>
    <cellStyle name="AggOrangeRBorder 2 3 3 41" xfId="21521" xr:uid="{FF02702F-B696-493A-8B4D-4EFB0D9DF60E}"/>
    <cellStyle name="AggOrangeRBorder 2 3 3 41 2" xfId="41921" xr:uid="{878DABC0-1DF7-400A-A821-ED4A05394C8B}"/>
    <cellStyle name="AggOrangeRBorder 2 3 3 42" xfId="21199" xr:uid="{050C5AD2-90C6-4750-87BA-A37843CC9636}"/>
    <cellStyle name="AggOrangeRBorder 2 3 3 42 2" xfId="41599" xr:uid="{C700EF55-948A-4C1E-B27C-8181D0FAD9AA}"/>
    <cellStyle name="AggOrangeRBorder 2 3 3 43" xfId="22417" xr:uid="{CE224E2E-16F5-44A6-9380-B0F958E4D3A3}"/>
    <cellStyle name="AggOrangeRBorder 2 3 3 43 2" xfId="42817" xr:uid="{F0AFAF1D-71A5-4243-AC8C-DC272D3B87A4}"/>
    <cellStyle name="AggOrangeRBorder 2 3 3 44" xfId="21250" xr:uid="{C1C113A2-CFB4-410D-844D-247D98AB1E6A}"/>
    <cellStyle name="AggOrangeRBorder 2 3 3 44 2" xfId="41650" xr:uid="{410BAB8C-2E34-4EC6-8614-6BECA91CC9B9}"/>
    <cellStyle name="AggOrangeRBorder 2 3 3 45" xfId="22855" xr:uid="{2EC98839-DF63-4D04-AAE6-CAC0A9068324}"/>
    <cellStyle name="AggOrangeRBorder 2 3 3 45 2" xfId="43255" xr:uid="{77D2EA29-4DAF-4EF3-AA47-37A64DC582D3}"/>
    <cellStyle name="AggOrangeRBorder 2 3 3 5" xfId="1687" xr:uid="{00000000-0005-0000-0000-0000F0090000}"/>
    <cellStyle name="AggOrangeRBorder 2 3 3 5 2" xfId="24071" xr:uid="{5142D15D-089F-4EB7-9C25-49D11C08704A}"/>
    <cellStyle name="AggOrangeRBorder 2 3 3 6" xfId="2932" xr:uid="{00000000-0005-0000-0000-0000F1090000}"/>
    <cellStyle name="AggOrangeRBorder 2 3 3 6 2" xfId="25298" xr:uid="{FA5BB037-BDF3-4629-A7C4-B956BF5B8C56}"/>
    <cellStyle name="AggOrangeRBorder 2 3 3 7" xfId="2778" xr:uid="{00000000-0005-0000-0000-0000F2090000}"/>
    <cellStyle name="AggOrangeRBorder 2 3 3 7 2" xfId="25144" xr:uid="{514ACF09-3CDC-4A1A-ABB4-40E893F1A20A}"/>
    <cellStyle name="AggOrangeRBorder 2 3 3 8" xfId="3830" xr:uid="{00000000-0005-0000-0000-0000F3090000}"/>
    <cellStyle name="AggOrangeRBorder 2 3 3 8 2" xfId="26193" xr:uid="{DFD9A018-04E3-4297-8C36-C43B7CCB04A9}"/>
    <cellStyle name="AggOrangeRBorder 2 3 3 9" xfId="2530" xr:uid="{00000000-0005-0000-0000-0000F4090000}"/>
    <cellStyle name="AggOrangeRBorder 2 3 3 9 2" xfId="24897" xr:uid="{3FB42F16-8067-4A5E-A14B-934946CC3DAC}"/>
    <cellStyle name="AggOrangeRBorder 2 3 30" xfId="14296" xr:uid="{9B057CE6-3559-4068-ACE7-37693E1F0531}"/>
    <cellStyle name="AggOrangeRBorder 2 3 30 2" xfId="34859" xr:uid="{ADB92C9C-05C8-4665-B004-5705DEB8F3D6}"/>
    <cellStyle name="AggOrangeRBorder 2 3 31" xfId="14451" xr:uid="{920D0BC6-F8DC-4548-865D-06DEED2AAE7D}"/>
    <cellStyle name="AggOrangeRBorder 2 3 31 2" xfId="35012" xr:uid="{F6A36460-9F0F-4579-A483-175EF6528AF9}"/>
    <cellStyle name="AggOrangeRBorder 2 3 32" xfId="14415" xr:uid="{C899659F-5FBE-4613-B4E9-A40CD92BB417}"/>
    <cellStyle name="AggOrangeRBorder 2 3 32 2" xfId="34977" xr:uid="{8845DD15-10E7-4BF7-8710-F0A0A3268210}"/>
    <cellStyle name="AggOrangeRBorder 2 3 33" xfId="15765" xr:uid="{86AF553E-C418-4D5C-9CE4-A11BE26E627C}"/>
    <cellStyle name="AggOrangeRBorder 2 3 33 2" xfId="36201" xr:uid="{BC32F812-BB8C-4CB4-B07C-A48F5CBAEA73}"/>
    <cellStyle name="AggOrangeRBorder 2 3 34" xfId="16235" xr:uid="{C952B5B4-B455-4D8F-9613-6624F0330BAD}"/>
    <cellStyle name="AggOrangeRBorder 2 3 34 2" xfId="36641" xr:uid="{35E25958-1680-47F0-8B21-258ECA74A848}"/>
    <cellStyle name="AggOrangeRBorder 2 3 35" xfId="16855" xr:uid="{57E3FE4E-7718-4C1A-8504-5AD9271B3693}"/>
    <cellStyle name="AggOrangeRBorder 2 3 35 2" xfId="37259" xr:uid="{DDE3EF4D-EF29-4C3C-9A08-AFC36965C31F}"/>
    <cellStyle name="AggOrangeRBorder 2 3 36" xfId="16682" xr:uid="{560E8781-FDAB-486A-BAAB-04032AA1F68B}"/>
    <cellStyle name="AggOrangeRBorder 2 3 36 2" xfId="37088" xr:uid="{9D9DEAF4-0034-4FB3-B7AB-209865B662C9}"/>
    <cellStyle name="AggOrangeRBorder 2 3 37" xfId="17706" xr:uid="{A5A4E9D3-298D-4AD9-B98C-E49C2820411C}"/>
    <cellStyle name="AggOrangeRBorder 2 3 37 2" xfId="38110" xr:uid="{84766E18-51C5-4045-B23A-EC76EBA40951}"/>
    <cellStyle name="AggOrangeRBorder 2 3 38" xfId="16843" xr:uid="{5CE4A7CC-DCF9-49DF-8032-A86D3621A063}"/>
    <cellStyle name="AggOrangeRBorder 2 3 38 2" xfId="37247" xr:uid="{A0B3DF16-2802-4D63-85DA-09648DF0BACC}"/>
    <cellStyle name="AggOrangeRBorder 2 3 39" xfId="18778" xr:uid="{BC3791A9-6AF0-48EF-8D7A-FDC649FF58E0}"/>
    <cellStyle name="AggOrangeRBorder 2 3 39 2" xfId="39180" xr:uid="{6E507A93-380A-4EFA-837D-EF346D1138A1}"/>
    <cellStyle name="AggOrangeRBorder 2 3 4" xfId="600" xr:uid="{00000000-0005-0000-0000-0000F5090000}"/>
    <cellStyle name="AggOrangeRBorder 2 3 4 10" xfId="3596" xr:uid="{00000000-0005-0000-0000-0000F6090000}"/>
    <cellStyle name="AggOrangeRBorder 2 3 4 10 2" xfId="25959" xr:uid="{491ADFC0-BC0A-459B-9198-DD06132E2FDD}"/>
    <cellStyle name="AggOrangeRBorder 2 3 4 11" xfId="5051" xr:uid="{00000000-0005-0000-0000-0000F7090000}"/>
    <cellStyle name="AggOrangeRBorder 2 3 4 11 2" xfId="27404" xr:uid="{69BC12D4-E5BA-4A15-9B53-E97814708A99}"/>
    <cellStyle name="AggOrangeRBorder 2 3 4 12" xfId="4956" xr:uid="{00000000-0005-0000-0000-0000F8090000}"/>
    <cellStyle name="AggOrangeRBorder 2 3 4 12 2" xfId="27309" xr:uid="{1E6D4A7D-BC6C-4FC5-8150-2573D57D067E}"/>
    <cellStyle name="AggOrangeRBorder 2 3 4 13" xfId="5690" xr:uid="{00000000-0005-0000-0000-0000F9090000}"/>
    <cellStyle name="AggOrangeRBorder 2 3 4 13 2" xfId="28016" xr:uid="{3F91DDBC-F419-4D06-A3D8-53EA1FAD76DD}"/>
    <cellStyle name="AggOrangeRBorder 2 3 4 14" xfId="6047" xr:uid="{00000000-0005-0000-0000-0000FA090000}"/>
    <cellStyle name="AggOrangeRBorder 2 3 4 14 2" xfId="28344" xr:uid="{F1916D83-51D4-401B-95FF-59D3BB4D0442}"/>
    <cellStyle name="AggOrangeRBorder 2 3 4 15" xfId="6703" xr:uid="{00000000-0005-0000-0000-0000FB090000}"/>
    <cellStyle name="AggOrangeRBorder 2 3 4 15 2" xfId="29000" xr:uid="{B81BBB4C-9905-487A-845E-C4B1E5A8BAA7}"/>
    <cellStyle name="AggOrangeRBorder 2 3 4 16" xfId="7329" xr:uid="{00000000-0005-0000-0000-0000FC090000}"/>
    <cellStyle name="AggOrangeRBorder 2 3 4 16 2" xfId="29624" xr:uid="{2D389A88-4863-408E-B1C6-8A3B929C1B22}"/>
    <cellStyle name="AggOrangeRBorder 2 3 4 17" xfId="7815" xr:uid="{C54E2F62-0666-4790-B125-AD61144E4D46}"/>
    <cellStyle name="AggOrangeRBorder 2 3 4 17 2" xfId="30101" xr:uid="{01CC3EAD-DA6F-49BB-8752-16DC44E9DE46}"/>
    <cellStyle name="AggOrangeRBorder 2 3 4 18" xfId="8300" xr:uid="{A1963435-4C63-482D-B2C5-EA8DA0211FBD}"/>
    <cellStyle name="AggOrangeRBorder 2 3 4 18 2" xfId="30569" xr:uid="{27EA57A2-E210-4B1F-AB79-FAB6DE588CFE}"/>
    <cellStyle name="AggOrangeRBorder 2 3 4 19" xfId="9185" xr:uid="{46FED795-2B38-4E75-B03A-59AC2FBD9265}"/>
    <cellStyle name="AggOrangeRBorder 2 3 4 19 2" xfId="31326" xr:uid="{98838349-29EA-4613-ADB6-5B20A4785A80}"/>
    <cellStyle name="AggOrangeRBorder 2 3 4 2" xfId="815" xr:uid="{00000000-0005-0000-0000-0000FD090000}"/>
    <cellStyle name="AggOrangeRBorder 2 3 4 2 10" xfId="5262" xr:uid="{00000000-0005-0000-0000-0000FE090000}"/>
    <cellStyle name="AggOrangeRBorder 2 3 4 2 10 2" xfId="27615" xr:uid="{4228F563-610E-4314-8A8D-BD5284CAD262}"/>
    <cellStyle name="AggOrangeRBorder 2 3 4 2 11" xfId="4571" xr:uid="{00000000-0005-0000-0000-0000FF090000}"/>
    <cellStyle name="AggOrangeRBorder 2 3 4 2 11 2" xfId="26924" xr:uid="{2C0D4BAD-0B80-493F-B58F-CCE62A757FF9}"/>
    <cellStyle name="AggOrangeRBorder 2 3 4 2 12" xfId="6051" xr:uid="{00000000-0005-0000-0000-0000000A0000}"/>
    <cellStyle name="AggOrangeRBorder 2 3 4 2 12 2" xfId="28348" xr:uid="{7B53FD55-A15B-45B1-A8A3-D65F7232235E}"/>
    <cellStyle name="AggOrangeRBorder 2 3 4 2 13" xfId="5949" xr:uid="{00000000-0005-0000-0000-0000010A0000}"/>
    <cellStyle name="AggOrangeRBorder 2 3 4 2 13 2" xfId="28263" xr:uid="{6A904502-2D0B-4977-A9FC-7C534DE8DB34}"/>
    <cellStyle name="AggOrangeRBorder 2 3 4 2 14" xfId="5893" xr:uid="{00000000-0005-0000-0000-0000020A0000}"/>
    <cellStyle name="AggOrangeRBorder 2 3 4 2 14 2" xfId="28207" xr:uid="{EB82386A-EAC3-4D58-BB5F-C776987D81F4}"/>
    <cellStyle name="AggOrangeRBorder 2 3 4 2 15" xfId="7535" xr:uid="{00000000-0005-0000-0000-0000030A0000}"/>
    <cellStyle name="AggOrangeRBorder 2 3 4 2 15 2" xfId="29830" xr:uid="{3AF38392-F15A-40AB-BEAE-0C45984373C6}"/>
    <cellStyle name="AggOrangeRBorder 2 3 4 2 16" xfId="8021" xr:uid="{4B5D1A6E-0EA1-43F7-A40F-D2590796DC52}"/>
    <cellStyle name="AggOrangeRBorder 2 3 4 2 16 2" xfId="30307" xr:uid="{58BE6848-6447-47E6-B270-F5DB24B1D50B}"/>
    <cellStyle name="AggOrangeRBorder 2 3 4 2 17" xfId="8510" xr:uid="{58D4AE36-051F-4D94-AA7C-A3A0CFBA3816}"/>
    <cellStyle name="AggOrangeRBorder 2 3 4 2 17 2" xfId="30779" xr:uid="{7A01A6C6-2424-404D-BF30-F5922D492E15}"/>
    <cellStyle name="AggOrangeRBorder 2 3 4 2 18" xfId="9400" xr:uid="{AB5B4A37-FE65-4F57-AC71-EEE13FD555A9}"/>
    <cellStyle name="AggOrangeRBorder 2 3 4 2 18 2" xfId="31539" xr:uid="{12C36FEB-DA59-48CE-B85C-53B047859B9D}"/>
    <cellStyle name="AggOrangeRBorder 2 3 4 2 19" xfId="9987" xr:uid="{F8972EAE-C357-4418-B815-9CEEBED86568}"/>
    <cellStyle name="AggOrangeRBorder 2 3 4 2 19 2" xfId="31999" xr:uid="{D3EA5908-0064-47CD-A766-D4A543EDA512}"/>
    <cellStyle name="AggOrangeRBorder 2 3 4 2 2" xfId="1134" xr:uid="{00000000-0005-0000-0000-0000040A0000}"/>
    <cellStyle name="AggOrangeRBorder 2 3 4 2 2 2" xfId="23571" xr:uid="{902BBEE1-09D3-4522-9BC2-D198FD61191E}"/>
    <cellStyle name="AggOrangeRBorder 2 3 4 2 20" xfId="10269" xr:uid="{2352B0E9-CA82-4D60-9EAC-514A4F89E627}"/>
    <cellStyle name="AggOrangeRBorder 2 3 4 2 20 2" xfId="32124" xr:uid="{D3729AE0-AC29-493B-A197-79E5361A97E4}"/>
    <cellStyle name="AggOrangeRBorder 2 3 4 2 21" xfId="12568" xr:uid="{CDD78179-818F-4A0F-94CF-0F5B314FE446}"/>
    <cellStyle name="AggOrangeRBorder 2 3 4 2 21 2" xfId="33133" xr:uid="{02423342-8425-420D-908C-96C19DB5286A}"/>
    <cellStyle name="AggOrangeRBorder 2 3 4 2 22" xfId="12242" xr:uid="{0C57CA25-6C07-4DB7-8394-BBABF9253CBA}"/>
    <cellStyle name="AggOrangeRBorder 2 3 4 2 22 2" xfId="32807" xr:uid="{984CC98C-5FD3-412A-B0F6-C5E0660B79FE}"/>
    <cellStyle name="AggOrangeRBorder 2 3 4 2 23" xfId="13151" xr:uid="{71AF6EF3-56A7-4607-BCFB-09D2892C81A9}"/>
    <cellStyle name="AggOrangeRBorder 2 3 4 2 23 2" xfId="33715" xr:uid="{5E0C9A3E-E349-46FB-B8D2-D082070EBB36}"/>
    <cellStyle name="AggOrangeRBorder 2 3 4 2 24" xfId="13358" xr:uid="{DF920264-2638-4752-9203-B32DCA2009FC}"/>
    <cellStyle name="AggOrangeRBorder 2 3 4 2 24 2" xfId="33922" xr:uid="{E6B877B2-AE86-4CB0-B709-455A70B96EE8}"/>
    <cellStyle name="AggOrangeRBorder 2 3 4 2 25" xfId="12101" xr:uid="{8A0503E4-381B-49C0-B203-EA8EA654E480}"/>
    <cellStyle name="AggOrangeRBorder 2 3 4 2 25 2" xfId="32666" xr:uid="{DE62730D-8905-48B5-BB7A-23D62FDEA8F5}"/>
    <cellStyle name="AggOrangeRBorder 2 3 4 2 26" xfId="14757" xr:uid="{93EEE7B3-88ED-4EA2-8288-DDB42F96186F}"/>
    <cellStyle name="AggOrangeRBorder 2 3 4 2 26 2" xfId="35313" xr:uid="{D6357C8D-3672-4F4E-AF0C-DDDDFE328B24}"/>
    <cellStyle name="AggOrangeRBorder 2 3 4 2 27" xfId="14672" xr:uid="{B7D651CD-F4FD-4414-8C14-9B1C3BE9A748}"/>
    <cellStyle name="AggOrangeRBorder 2 3 4 2 27 2" xfId="35230" xr:uid="{3A904835-39FB-4AD4-8C77-CB44CC694DEA}"/>
    <cellStyle name="AggOrangeRBorder 2 3 4 2 28" xfId="14879" xr:uid="{BCB17AA7-AB6D-4FFA-BABC-1495F39FB966}"/>
    <cellStyle name="AggOrangeRBorder 2 3 4 2 28 2" xfId="35432" xr:uid="{70859770-B690-4510-876E-8E544FD4562C}"/>
    <cellStyle name="AggOrangeRBorder 2 3 4 2 29" xfId="16072" xr:uid="{0E11F7CD-6284-45CB-B46C-D205A5A29699}"/>
    <cellStyle name="AggOrangeRBorder 2 3 4 2 29 2" xfId="36480" xr:uid="{5E20B927-3274-4242-85D7-A067D621CB3A}"/>
    <cellStyle name="AggOrangeRBorder 2 3 4 2 3" xfId="2006" xr:uid="{00000000-0005-0000-0000-0000050A0000}"/>
    <cellStyle name="AggOrangeRBorder 2 3 4 2 3 2" xfId="24388" xr:uid="{458222A2-B9BA-47CF-B291-3DE6D0E25C4B}"/>
    <cellStyle name="AggOrangeRBorder 2 3 4 2 30" xfId="16545" xr:uid="{CF7E2E14-1AEC-4C0C-8304-908B46D32F7E}"/>
    <cellStyle name="AggOrangeRBorder 2 3 4 2 30 2" xfId="36951" xr:uid="{25357FD2-5E63-4AB8-86F6-76D22197DD89}"/>
    <cellStyle name="AggOrangeRBorder 2 3 4 2 31" xfId="17289" xr:uid="{F47AE6AE-0101-416F-998F-2A5F48BA9B7B}"/>
    <cellStyle name="AggOrangeRBorder 2 3 4 2 31 2" xfId="37693" xr:uid="{D2B19D6B-01A2-4716-A7F3-954807C5D0E8}"/>
    <cellStyle name="AggOrangeRBorder 2 3 4 2 32" xfId="16775" xr:uid="{A77069F3-9054-4FE6-99B8-FD785B0990AA}"/>
    <cellStyle name="AggOrangeRBorder 2 3 4 2 32 2" xfId="37179" xr:uid="{C1A72011-D7B5-4EC6-9CE3-4B64371BD06C}"/>
    <cellStyle name="AggOrangeRBorder 2 3 4 2 33" xfId="18038" xr:uid="{99E90114-41B8-4F21-868D-D8DBD8D47333}"/>
    <cellStyle name="AggOrangeRBorder 2 3 4 2 33 2" xfId="38442" xr:uid="{6D3A0E1A-D2AC-4B13-AD80-BDABF922CD52}"/>
    <cellStyle name="AggOrangeRBorder 2 3 4 2 34" xfId="18417" xr:uid="{72167E93-DBE1-4E0C-BD84-4FFF76C68879}"/>
    <cellStyle name="AggOrangeRBorder 2 3 4 2 34 2" xfId="38821" xr:uid="{63C63552-030B-4FB0-A06A-B0CAA6A1EB0F}"/>
    <cellStyle name="AggOrangeRBorder 2 3 4 2 35" xfId="19261" xr:uid="{1B23379F-1A49-481F-8E27-CFFA5596FE2F}"/>
    <cellStyle name="AggOrangeRBorder 2 3 4 2 35 2" xfId="39663" xr:uid="{683B4FE4-D391-41BF-A4EB-1C029168DE55}"/>
    <cellStyle name="AggOrangeRBorder 2 3 4 2 36" xfId="18821" xr:uid="{2A3D88B9-4531-4EA9-8480-26BCAA09E3C2}"/>
    <cellStyle name="AggOrangeRBorder 2 3 4 2 36 2" xfId="39223" xr:uid="{426151C6-4F1B-4FFB-915E-44B16F79BF31}"/>
    <cellStyle name="AggOrangeRBorder 2 3 4 2 37" xfId="20099" xr:uid="{1A302580-EA2C-41F8-9A46-D0FE6C92B7FE}"/>
    <cellStyle name="AggOrangeRBorder 2 3 4 2 37 2" xfId="40501" xr:uid="{6BB96AAF-E5F6-444A-9752-FAC42A1257AA}"/>
    <cellStyle name="AggOrangeRBorder 2 3 4 2 38" xfId="20521" xr:uid="{7AC69936-5164-4440-87E5-D4B1F61132E8}"/>
    <cellStyle name="AggOrangeRBorder 2 3 4 2 38 2" xfId="40923" xr:uid="{7FC79918-748E-4829-88AA-00206A2E53FB}"/>
    <cellStyle name="AggOrangeRBorder 2 3 4 2 39" xfId="20684" xr:uid="{8892279D-A146-4BD0-9AAB-DA0FFC43E7E0}"/>
    <cellStyle name="AggOrangeRBorder 2 3 4 2 39 2" xfId="41086" xr:uid="{90E38B86-5B15-45FD-ACD4-98E1EFF827A4}"/>
    <cellStyle name="AggOrangeRBorder 2 3 4 2 4" xfId="1585" xr:uid="{00000000-0005-0000-0000-0000060A0000}"/>
    <cellStyle name="AggOrangeRBorder 2 3 4 2 4 2" xfId="23970" xr:uid="{C4C186BA-FF84-4A4C-B8D6-FC24E31B59DA}"/>
    <cellStyle name="AggOrangeRBorder 2 3 4 2 40" xfId="21715" xr:uid="{634D72B0-D21C-4725-B3CB-D35D219EB9A8}"/>
    <cellStyle name="AggOrangeRBorder 2 3 4 2 40 2" xfId="42115" xr:uid="{F040C754-EBDD-460B-99CE-158E6D3E8F3A}"/>
    <cellStyle name="AggOrangeRBorder 2 3 4 2 41" xfId="21115" xr:uid="{DCE39713-B47B-4D06-99CF-C40DCBF78CCB}"/>
    <cellStyle name="AggOrangeRBorder 2 3 4 2 41 2" xfId="41515" xr:uid="{E4279A37-61F9-432E-A761-94363EFB736C}"/>
    <cellStyle name="AggOrangeRBorder 2 3 4 2 42" xfId="21044" xr:uid="{12201988-A70C-4EDA-BA09-EED2BA06F62B}"/>
    <cellStyle name="AggOrangeRBorder 2 3 4 2 42 2" xfId="41446" xr:uid="{17BE6F50-0ED3-44FB-B1D3-8DA4A1CA14DE}"/>
    <cellStyle name="AggOrangeRBorder 2 3 4 2 43" xfId="22099" xr:uid="{ED529616-6B71-4A35-8C5F-68ABC7768821}"/>
    <cellStyle name="AggOrangeRBorder 2 3 4 2 43 2" xfId="42499" xr:uid="{3C22FA34-6A17-489F-801E-3D87A2A56343}"/>
    <cellStyle name="AggOrangeRBorder 2 3 4 2 44" xfId="21936" xr:uid="{39D300BB-D0B0-462E-8237-08086847A9B7}"/>
    <cellStyle name="AggOrangeRBorder 2 3 4 2 44 2" xfId="42336" xr:uid="{A5922144-7AC8-4B42-80E9-1DBFA899E7BD}"/>
    <cellStyle name="AggOrangeRBorder 2 3 4 2 5" xfId="3129" xr:uid="{00000000-0005-0000-0000-0000070A0000}"/>
    <cellStyle name="AggOrangeRBorder 2 3 4 2 5 2" xfId="25495" xr:uid="{F7A279D9-05FD-4928-8616-76A9FF3D1AE0}"/>
    <cellStyle name="AggOrangeRBorder 2 3 4 2 6" xfId="2564" xr:uid="{00000000-0005-0000-0000-0000080A0000}"/>
    <cellStyle name="AggOrangeRBorder 2 3 4 2 6 2" xfId="24931" xr:uid="{28B11219-7968-4435-B6C5-500FF76A6A48}"/>
    <cellStyle name="AggOrangeRBorder 2 3 4 2 7" xfId="4023" xr:uid="{00000000-0005-0000-0000-0000090A0000}"/>
    <cellStyle name="AggOrangeRBorder 2 3 4 2 7 2" xfId="26386" xr:uid="{33129DEE-3BCF-43ED-8E38-CAF76534CA5B}"/>
    <cellStyle name="AggOrangeRBorder 2 3 4 2 8" xfId="3615" xr:uid="{00000000-0005-0000-0000-00000A0A0000}"/>
    <cellStyle name="AggOrangeRBorder 2 3 4 2 8 2" xfId="25978" xr:uid="{EEC078C1-9BCF-4FA7-8213-03CD9DDFEBD4}"/>
    <cellStyle name="AggOrangeRBorder 2 3 4 2 9" xfId="4719" xr:uid="{00000000-0005-0000-0000-00000B0A0000}"/>
    <cellStyle name="AggOrangeRBorder 2 3 4 2 9 2" xfId="27072" xr:uid="{436A4D06-ABFD-4FF7-8182-8C36614BD359}"/>
    <cellStyle name="AggOrangeRBorder 2 3 4 20" xfId="9983" xr:uid="{F9BB6233-834B-445B-88F8-63152EE67449}"/>
    <cellStyle name="AggOrangeRBorder 2 3 4 20 2" xfId="31995" xr:uid="{AC8D1B04-7BEB-43D4-B1C1-8EABFA0B750D}"/>
    <cellStyle name="AggOrangeRBorder 2 3 4 21" xfId="10260" xr:uid="{0903888C-F472-4450-A2B2-959C8C9611F6}"/>
    <cellStyle name="AggOrangeRBorder 2 3 4 21 2" xfId="32120" xr:uid="{73A54826-89DD-4E6A-90EB-EE3235A65471}"/>
    <cellStyle name="AggOrangeRBorder 2 3 4 22" xfId="12353" xr:uid="{CB7B6169-DE1E-473F-AAB8-763AE1D2799A}"/>
    <cellStyle name="AggOrangeRBorder 2 3 4 22 2" xfId="32918" xr:uid="{CEA17FE5-F5F9-431C-BC19-D6508C43B017}"/>
    <cellStyle name="AggOrangeRBorder 2 3 4 23" xfId="12698" xr:uid="{DC4CC2B3-4491-4D5B-915F-368009F7B776}"/>
    <cellStyle name="AggOrangeRBorder 2 3 4 23 2" xfId="33263" xr:uid="{02A6650A-B1FA-47AA-A958-B5EE6C5F0C41}"/>
    <cellStyle name="AggOrangeRBorder 2 3 4 24" xfId="13436" xr:uid="{96B955DC-5F31-4AB1-84CA-8E2496E40728}"/>
    <cellStyle name="AggOrangeRBorder 2 3 4 24 2" xfId="34000" xr:uid="{F64F3086-6BF3-4F3B-AEBA-C6E271D1DA26}"/>
    <cellStyle name="AggOrangeRBorder 2 3 4 25" xfId="12103" xr:uid="{94A517B7-8AEA-40F6-83BB-FEB6A332BC71}"/>
    <cellStyle name="AggOrangeRBorder 2 3 4 25 2" xfId="32668" xr:uid="{69415552-BB62-4B46-B594-CBC03745D1DA}"/>
    <cellStyle name="AggOrangeRBorder 2 3 4 26" xfId="11825" xr:uid="{B991F414-FF6E-4426-AF13-C16450E340E1}"/>
    <cellStyle name="AggOrangeRBorder 2 3 4 26 2" xfId="32392" xr:uid="{EFE2FC18-8849-4F32-9BCC-91D07465B077}"/>
    <cellStyle name="AggOrangeRBorder 2 3 4 27" xfId="13366" xr:uid="{32453A50-065B-4C69-9C64-D2436FB9E6D5}"/>
    <cellStyle name="AggOrangeRBorder 2 3 4 27 2" xfId="33930" xr:uid="{BF649BE6-C809-4D54-8F7D-C74E2B708102}"/>
    <cellStyle name="AggOrangeRBorder 2 3 4 28" xfId="14318" xr:uid="{D78E0371-15AD-42D0-A8A0-471A0D86B9A5}"/>
    <cellStyle name="AggOrangeRBorder 2 3 4 28 2" xfId="34881" xr:uid="{8883047B-2C02-4D2F-9BBA-9DDA700823E3}"/>
    <cellStyle name="AggOrangeRBorder 2 3 4 29" xfId="15333" xr:uid="{D1BA52BC-A86A-4308-9C27-BBE39972B903}"/>
    <cellStyle name="AggOrangeRBorder 2 3 4 29 2" xfId="35870" xr:uid="{D58736BD-551C-4C0D-A224-2E774154E15B}"/>
    <cellStyle name="AggOrangeRBorder 2 3 4 3" xfId="1022" xr:uid="{00000000-0005-0000-0000-00000C0A0000}"/>
    <cellStyle name="AggOrangeRBorder 2 3 4 3 2" xfId="23459" xr:uid="{21990A94-73C6-41B1-9BB2-A93B27D6554C}"/>
    <cellStyle name="AggOrangeRBorder 2 3 4 30" xfId="15838" xr:uid="{E0A34F7F-B7C0-4F23-BC94-EA1E36AD2175}"/>
    <cellStyle name="AggOrangeRBorder 2 3 4 30 2" xfId="36246" xr:uid="{048B66F1-8060-4C49-8F6F-7018F02E12B7}"/>
    <cellStyle name="AggOrangeRBorder 2 3 4 31" xfId="16339" xr:uid="{E3FD3A71-AF7F-43F2-9127-CC1CEEC9DCFA}"/>
    <cellStyle name="AggOrangeRBorder 2 3 4 31 2" xfId="36745" xr:uid="{29A80E91-8548-4042-903A-803858A52BAA}"/>
    <cellStyle name="AggOrangeRBorder 2 3 4 32" xfId="17080" xr:uid="{C366B0CD-DDE4-4334-8060-B6C5A8F82D6D}"/>
    <cellStyle name="AggOrangeRBorder 2 3 4 32 2" xfId="37484" xr:uid="{8D33C917-90D7-4BE8-B660-A8663DAACD63}"/>
    <cellStyle name="AggOrangeRBorder 2 3 4 33" xfId="16674" xr:uid="{5B483805-7D7C-4817-A0FC-00E3824EBBED}"/>
    <cellStyle name="AggOrangeRBorder 2 3 4 33 2" xfId="37080" xr:uid="{C26D4AFE-FA9B-4A08-B4B8-C13D1E3F90E2}"/>
    <cellStyle name="AggOrangeRBorder 2 3 4 34" xfId="17831" xr:uid="{3245A2AB-83BD-4265-8606-9886C6A76904}"/>
    <cellStyle name="AggOrangeRBorder 2 3 4 34 2" xfId="38235" xr:uid="{37ACAABE-8609-41F0-869F-F1D56D7AE795}"/>
    <cellStyle name="AggOrangeRBorder 2 3 4 35" xfId="18203" xr:uid="{4112C4DF-5CE0-4F1E-8AE2-E842362070BA}"/>
    <cellStyle name="AggOrangeRBorder 2 3 4 35 2" xfId="38607" xr:uid="{5225DDEC-1FAE-4B81-80E3-69FB9045C89B}"/>
    <cellStyle name="AggOrangeRBorder 2 3 4 36" xfId="19046" xr:uid="{C36EFED0-EEDD-42E1-A3A0-12F68230709F}"/>
    <cellStyle name="AggOrangeRBorder 2 3 4 36 2" xfId="39448" xr:uid="{A00310E7-F5DA-4DBB-B7D9-733E2E1E292B}"/>
    <cellStyle name="AggOrangeRBorder 2 3 4 37" xfId="18561" xr:uid="{06546A69-52C5-439F-831E-DB2BB0BBF865}"/>
    <cellStyle name="AggOrangeRBorder 2 3 4 37 2" xfId="38965" xr:uid="{F45C811F-D8C0-4E02-B3D1-726C5E419EBD}"/>
    <cellStyle name="AggOrangeRBorder 2 3 4 38" xfId="19884" xr:uid="{D1FA81AE-96D2-4045-BFEA-318A4BAE5FD0}"/>
    <cellStyle name="AggOrangeRBorder 2 3 4 38 2" xfId="40286" xr:uid="{452BACA3-5AFD-44DC-BBA1-28C8E31CF8CA}"/>
    <cellStyle name="AggOrangeRBorder 2 3 4 39" xfId="20308" xr:uid="{E5D303F7-FB0D-4E30-882C-E74407BEF9CF}"/>
    <cellStyle name="AggOrangeRBorder 2 3 4 39 2" xfId="40710" xr:uid="{C67AB015-4845-4116-BF06-EB9DECC6938B}"/>
    <cellStyle name="AggOrangeRBorder 2 3 4 4" xfId="1793" xr:uid="{00000000-0005-0000-0000-00000D0A0000}"/>
    <cellStyle name="AggOrangeRBorder 2 3 4 4 2" xfId="24176" xr:uid="{A2E5D179-F6F4-4F9B-B828-700AE7F74C46}"/>
    <cellStyle name="AggOrangeRBorder 2 3 4 40" xfId="20734" xr:uid="{ADBC80F9-B346-40CF-81C3-C218130CB9A8}"/>
    <cellStyle name="AggOrangeRBorder 2 3 4 40 2" xfId="41136" xr:uid="{563BF7B0-F9D4-4EBA-A111-0D25CE666467}"/>
    <cellStyle name="AggOrangeRBorder 2 3 4 41" xfId="21503" xr:uid="{5EC8AC22-B8D6-4AA9-B143-24AD1265B203}"/>
    <cellStyle name="AggOrangeRBorder 2 3 4 41 2" xfId="41903" xr:uid="{0B90A9C4-5F02-4972-A9A6-DD750C741CEE}"/>
    <cellStyle name="AggOrangeRBorder 2 3 4 42" xfId="20983" xr:uid="{70BF030C-0246-4BC7-A3DC-5C992A6CF618}"/>
    <cellStyle name="AggOrangeRBorder 2 3 4 42 2" xfId="41385" xr:uid="{9578DAB1-D841-4CCC-B5B0-87E8C5494946}"/>
    <cellStyle name="AggOrangeRBorder 2 3 4 43" xfId="22547" xr:uid="{9DF573F0-936C-4C6C-90E9-859151B88331}"/>
    <cellStyle name="AggOrangeRBorder 2 3 4 43 2" xfId="42947" xr:uid="{3B3FEE9F-D518-4FD8-8D38-BECD8C19EB55}"/>
    <cellStyle name="AggOrangeRBorder 2 3 4 44" xfId="22116" xr:uid="{E4BF9617-20D4-4723-9D65-1E5D353DF7FC}"/>
    <cellStyle name="AggOrangeRBorder 2 3 4 44 2" xfId="42516" xr:uid="{7C0258CE-DB88-48DE-9B5D-E0AFA57B7BAF}"/>
    <cellStyle name="AggOrangeRBorder 2 3 4 45" xfId="22924" xr:uid="{77170875-0DB1-4782-BA8F-333641CCAB6B}"/>
    <cellStyle name="AggOrangeRBorder 2 3 4 45 2" xfId="43324" xr:uid="{C9F8E4E3-A696-4485-BA66-079DAA883F02}"/>
    <cellStyle name="AggOrangeRBorder 2 3 4 5" xfId="1655" xr:uid="{00000000-0005-0000-0000-00000E0A0000}"/>
    <cellStyle name="AggOrangeRBorder 2 3 4 5 2" xfId="24039" xr:uid="{2323D644-167C-4769-B8A8-A886130A507F}"/>
    <cellStyle name="AggOrangeRBorder 2 3 4 6" xfId="2914" xr:uid="{00000000-0005-0000-0000-00000F0A0000}"/>
    <cellStyle name="AggOrangeRBorder 2 3 4 6 2" xfId="25280" xr:uid="{D984CD5A-5F9B-4C86-9661-1EE0EDFA70E2}"/>
    <cellStyle name="AggOrangeRBorder 2 3 4 7" xfId="2715" xr:uid="{00000000-0005-0000-0000-0000100A0000}"/>
    <cellStyle name="AggOrangeRBorder 2 3 4 7 2" xfId="25081" xr:uid="{66B2F3B7-2B54-474C-900B-42CAE41422A7}"/>
    <cellStyle name="AggOrangeRBorder 2 3 4 8" xfId="3812" xr:uid="{00000000-0005-0000-0000-0000110A0000}"/>
    <cellStyle name="AggOrangeRBorder 2 3 4 8 2" xfId="26175" xr:uid="{6E863886-0E4C-4F88-9CF8-B4D94C956141}"/>
    <cellStyle name="AggOrangeRBorder 2 3 4 9" xfId="3712" xr:uid="{00000000-0005-0000-0000-0000120A0000}"/>
    <cellStyle name="AggOrangeRBorder 2 3 4 9 2" xfId="26075" xr:uid="{683FB37E-7A29-4C79-A5F7-04F1FA93C62E}"/>
    <cellStyle name="AggOrangeRBorder 2 3 40" xfId="19565" xr:uid="{B54300F7-294D-4778-9428-CD520ACFEC1D}"/>
    <cellStyle name="AggOrangeRBorder 2 3 40 2" xfId="39967" xr:uid="{CBB27385-8BE6-4465-BC25-FE487D41A0F2}"/>
    <cellStyle name="AggOrangeRBorder 2 3 41" xfId="19674" xr:uid="{82D4B5C8-59C4-48D8-93DF-5D131662E69F}"/>
    <cellStyle name="AggOrangeRBorder 2 3 41 2" xfId="40076" xr:uid="{7ABA87FB-3069-4CBD-9013-165C81C7C2B9}"/>
    <cellStyle name="AggOrangeRBorder 2 3 42" xfId="18553" xr:uid="{62CC75CA-F382-48FD-BC51-4D4A8985E504}"/>
    <cellStyle name="AggOrangeRBorder 2 3 42 2" xfId="38957" xr:uid="{E88518BE-7072-4CDF-A2A6-EC5489C3B535}"/>
    <cellStyle name="AggOrangeRBorder 2 3 43" xfId="20669" xr:uid="{608D8015-6FAC-44D5-8E14-30F6D350C56C}"/>
    <cellStyle name="AggOrangeRBorder 2 3 43 2" xfId="41071" xr:uid="{EF1517DE-BDF2-4924-AFD0-69B34B642051}"/>
    <cellStyle name="AggOrangeRBorder 2 3 44" xfId="21221" xr:uid="{395F781D-6B10-42A5-B6CC-30EDC4129CE8}"/>
    <cellStyle name="AggOrangeRBorder 2 3 44 2" xfId="41621" xr:uid="{A7EA7425-2330-4C26-9461-BAA95E8091F9}"/>
    <cellStyle name="AggOrangeRBorder 2 3 45" xfId="20992" xr:uid="{AFF25F92-B7DD-4F9D-901B-BF804DFFE2B3}"/>
    <cellStyle name="AggOrangeRBorder 2 3 45 2" xfId="41394" xr:uid="{3D27AE81-0507-48EE-93DA-AD4DB5F31015}"/>
    <cellStyle name="AggOrangeRBorder 2 3 46" xfId="21135" xr:uid="{5649DDFB-B7FD-4691-BB3F-247BB7250EDF}"/>
    <cellStyle name="AggOrangeRBorder 2 3 46 2" xfId="41535" xr:uid="{A2C2547B-A328-4192-8FC7-C5C435E3DD6F}"/>
    <cellStyle name="AggOrangeRBorder 2 3 47" xfId="22761" xr:uid="{262F4488-8B05-4D4D-84F2-0E79F6196325}"/>
    <cellStyle name="AggOrangeRBorder 2 3 47 2" xfId="43161" xr:uid="{FF576DD1-59B5-4565-BB3F-50E5C0E7C196}"/>
    <cellStyle name="AggOrangeRBorder 2 3 48" xfId="22052" xr:uid="{35AB1A2E-9C81-4B24-9BE3-A1A894422D13}"/>
    <cellStyle name="AggOrangeRBorder 2 3 48 2" xfId="42452" xr:uid="{D13AF2A0-D588-416F-BBDC-CDFB80507FE7}"/>
    <cellStyle name="AggOrangeRBorder 2 3 5" xfId="728" xr:uid="{00000000-0005-0000-0000-0000130A0000}"/>
    <cellStyle name="AggOrangeRBorder 2 3 5 10" xfId="15989" xr:uid="{7B047FAB-FB68-429B-B7FA-179E79075E69}"/>
    <cellStyle name="AggOrangeRBorder 2 3 5 10 2" xfId="36397" xr:uid="{D3F5B7CC-6406-4741-9ED5-04F996E8B36E}"/>
    <cellStyle name="AggOrangeRBorder 2 3 5 11" xfId="16876" xr:uid="{59EFD81D-9A67-46E2-BE5D-9AC9B6348907}"/>
    <cellStyle name="AggOrangeRBorder 2 3 5 11 2" xfId="37280" xr:uid="{10BAF92D-BC1A-4809-9681-93557B989D4A}"/>
    <cellStyle name="AggOrangeRBorder 2 3 5 12" xfId="18330" xr:uid="{B6D143F3-EE03-427B-80C6-FE685B19A75F}"/>
    <cellStyle name="AggOrangeRBorder 2 3 5 12 2" xfId="38734" xr:uid="{3DD5B24E-712D-4DEA-BF85-682F0C995F75}"/>
    <cellStyle name="AggOrangeRBorder 2 3 5 13" xfId="20012" xr:uid="{357B9BBD-4A86-49B0-AF49-5944267D0226}"/>
    <cellStyle name="AggOrangeRBorder 2 3 5 13 2" xfId="40414" xr:uid="{E8A04B01-C535-4BE3-982C-DE2763094D28}"/>
    <cellStyle name="AggOrangeRBorder 2 3 5 14" xfId="20434" xr:uid="{79781A44-CA38-4153-940B-599889886294}"/>
    <cellStyle name="AggOrangeRBorder 2 3 5 14 2" xfId="40836" xr:uid="{61757669-8B48-4C34-938B-437D04FE763E}"/>
    <cellStyle name="AggOrangeRBorder 2 3 5 15" xfId="21243" xr:uid="{624E367B-264E-43AF-A4D0-C058CA96CF58}"/>
    <cellStyle name="AggOrangeRBorder 2 3 5 15 2" xfId="41643" xr:uid="{3699A0CF-26E9-45EC-B52B-A4DBECFD5397}"/>
    <cellStyle name="AggOrangeRBorder 2 3 5 2" xfId="1921" xr:uid="{00000000-0005-0000-0000-0000140A0000}"/>
    <cellStyle name="AggOrangeRBorder 2 3 5 2 2" xfId="24303" xr:uid="{880F4242-3902-444D-B132-497AD06A5F4E}"/>
    <cellStyle name="AggOrangeRBorder 2 3 5 3" xfId="3042" xr:uid="{00000000-0005-0000-0000-0000150A0000}"/>
    <cellStyle name="AggOrangeRBorder 2 3 5 3 2" xfId="25408" xr:uid="{0A82CB09-8C06-407E-946D-F4EFB6C7FB8B}"/>
    <cellStyle name="AggOrangeRBorder 2 3 5 4" xfId="7114" xr:uid="{00000000-0005-0000-0000-0000160A0000}"/>
    <cellStyle name="AggOrangeRBorder 2 3 5 4 2" xfId="29411" xr:uid="{611F6AC2-53DA-4532-A51D-6721D2D88723}"/>
    <cellStyle name="AggOrangeRBorder 2 3 5 5" xfId="8425" xr:uid="{6830C7A3-5489-43C7-B0D5-C86FE776677A}"/>
    <cellStyle name="AggOrangeRBorder 2 3 5 5 2" xfId="30694" xr:uid="{38EF7DBA-E849-4F30-82D5-24F79571CD31}"/>
    <cellStyle name="AggOrangeRBorder 2 3 5 6" xfId="9313" xr:uid="{F0C65127-A917-4196-A135-149FFDCF914F}"/>
    <cellStyle name="AggOrangeRBorder 2 3 5 6 2" xfId="31453" xr:uid="{F3E4B758-B09A-40CC-85A8-6DBFDE828F1A}"/>
    <cellStyle name="AggOrangeRBorder 2 3 5 7" xfId="12481" xr:uid="{70C8C878-8BFD-4DA1-A872-E73274272FD1}"/>
    <cellStyle name="AggOrangeRBorder 2 3 5 7 2" xfId="33046" xr:uid="{B7D7387A-EFCE-42C5-AA66-BB0660052E73}"/>
    <cellStyle name="AggOrangeRBorder 2 3 5 8" xfId="13118" xr:uid="{37B6DB47-F623-4159-A093-49DF0CAC6FBF}"/>
    <cellStyle name="AggOrangeRBorder 2 3 5 8 2" xfId="33683" xr:uid="{9D1306A8-94E9-40A1-BC78-BEF392FA5C4F}"/>
    <cellStyle name="AggOrangeRBorder 2 3 5 9" xfId="14753" xr:uid="{DC980E83-C013-46A5-9B68-F8B65CBC571E}"/>
    <cellStyle name="AggOrangeRBorder 2 3 5 9 2" xfId="35309" xr:uid="{AB587BC4-71F0-42D7-B92F-05F080872091}"/>
    <cellStyle name="AggOrangeRBorder 2 3 6" xfId="1157" xr:uid="{00000000-0005-0000-0000-0000170A0000}"/>
    <cellStyle name="AggOrangeRBorder 2 3 6 2" xfId="23594" xr:uid="{0A04C574-EB01-46A9-9BAC-072A334A81F2}"/>
    <cellStyle name="AggOrangeRBorder 2 3 7" xfId="1598" xr:uid="{00000000-0005-0000-0000-0000180A0000}"/>
    <cellStyle name="AggOrangeRBorder 2 3 7 2" xfId="23983" xr:uid="{A2D91411-1EBE-4AC3-A6DE-E6D2220D640F}"/>
    <cellStyle name="AggOrangeRBorder 2 3 8" xfId="2130" xr:uid="{00000000-0005-0000-0000-0000190A0000}"/>
    <cellStyle name="AggOrangeRBorder 2 3 8 2" xfId="24511" xr:uid="{A8B75FCF-14B4-4A6C-BDFD-B64728574C57}"/>
    <cellStyle name="AggOrangeRBorder 2 3 9" xfId="2631" xr:uid="{00000000-0005-0000-0000-00001A0A0000}"/>
    <cellStyle name="AggOrangeRBorder 2 3 9 2" xfId="24998" xr:uid="{BB8D7D77-1E99-4459-8BCA-641AB034F22A}"/>
    <cellStyle name="AggOrangeRBorder 3" xfId="444" xr:uid="{00000000-0005-0000-0000-00001B0A0000}"/>
    <cellStyle name="AggOrangeRBorder 3 2" xfId="71" xr:uid="{00000000-0005-0000-0000-00001C0A0000}"/>
    <cellStyle name="AggOrangeRBorder 3 2 2" xfId="676" xr:uid="{00000000-0005-0000-0000-00001D0A0000}"/>
    <cellStyle name="AggOrangeRBorder 3 2 2 10" xfId="5127" xr:uid="{00000000-0005-0000-0000-00001E0A0000}"/>
    <cellStyle name="AggOrangeRBorder 3 2 2 10 2" xfId="27480" xr:uid="{F0A8C22D-BA0D-4B9F-9C4D-B1493E14081D}"/>
    <cellStyle name="AggOrangeRBorder 3 2 2 11" xfId="5444" xr:uid="{00000000-0005-0000-0000-00001F0A0000}"/>
    <cellStyle name="AggOrangeRBorder 3 2 2 11 2" xfId="27797" xr:uid="{82DA936F-5B7A-4C93-9C75-ED47EC217E25}"/>
    <cellStyle name="AggOrangeRBorder 3 2 2 12" xfId="6146" xr:uid="{00000000-0005-0000-0000-0000200A0000}"/>
    <cellStyle name="AggOrangeRBorder 3 2 2 12 2" xfId="28443" xr:uid="{8B502767-82B5-472F-AE4A-CC7FA6E2557D}"/>
    <cellStyle name="AggOrangeRBorder 3 2 2 13" xfId="5802" xr:uid="{00000000-0005-0000-0000-0000210A0000}"/>
    <cellStyle name="AggOrangeRBorder 3 2 2 13 2" xfId="28116" xr:uid="{D7A81BA3-4BF5-4953-9A46-5E15402F914D}"/>
    <cellStyle name="AggOrangeRBorder 3 2 2 14" xfId="7011" xr:uid="{00000000-0005-0000-0000-0000220A0000}"/>
    <cellStyle name="AggOrangeRBorder 3 2 2 14 2" xfId="29308" xr:uid="{3FBA777F-3A64-46C0-B07F-36AEBD868011}"/>
    <cellStyle name="AggOrangeRBorder 3 2 2 15" xfId="7405" xr:uid="{00000000-0005-0000-0000-0000230A0000}"/>
    <cellStyle name="AggOrangeRBorder 3 2 2 15 2" xfId="29700" xr:uid="{FB3F3E5A-BDD9-47CF-A8D5-B41F6A57FD45}"/>
    <cellStyle name="AggOrangeRBorder 3 2 2 16" xfId="7891" xr:uid="{43BD6B6E-3112-4742-9C2F-EA1A609CD99A}"/>
    <cellStyle name="AggOrangeRBorder 3 2 2 16 2" xfId="30177" xr:uid="{DCF2B4C9-B090-4DAB-8595-76C098BF56AA}"/>
    <cellStyle name="AggOrangeRBorder 3 2 2 17" xfId="8376" xr:uid="{2793593B-6FFF-4B4C-A1B7-A914111D048F}"/>
    <cellStyle name="AggOrangeRBorder 3 2 2 17 2" xfId="30645" xr:uid="{302C273B-7BBF-4734-9771-477FBF36DCC5}"/>
    <cellStyle name="AggOrangeRBorder 3 2 2 18" xfId="9261" xr:uid="{26252AEC-8163-400A-BDC0-2000FD6B5519}"/>
    <cellStyle name="AggOrangeRBorder 3 2 2 18 2" xfId="31402" xr:uid="{C0E142AB-2460-4D63-BDC9-C6B053E08486}"/>
    <cellStyle name="AggOrangeRBorder 3 2 2 19" xfId="8872" xr:uid="{67BF1E17-2DB7-4C41-A576-53035989A255}"/>
    <cellStyle name="AggOrangeRBorder 3 2 2 19 2" xfId="31057" xr:uid="{1C829C06-3150-4B21-9AA7-BE3CC4DAC872}"/>
    <cellStyle name="AggOrangeRBorder 3 2 2 2" xfId="1238" xr:uid="{00000000-0005-0000-0000-0000240A0000}"/>
    <cellStyle name="AggOrangeRBorder 3 2 2 2 2" xfId="23675" xr:uid="{C1015449-F85F-404B-87C6-8687855A05F5}"/>
    <cellStyle name="AggOrangeRBorder 3 2 2 20" xfId="8712" xr:uid="{88F36EE4-28E7-4E57-AAA6-5023677A9B79}"/>
    <cellStyle name="AggOrangeRBorder 3 2 2 20 2" xfId="30965" xr:uid="{83F1983E-69DF-4EFF-A859-7CB86EB4053B}"/>
    <cellStyle name="AggOrangeRBorder 3 2 2 21" xfId="12429" xr:uid="{6DA7FBD5-EDF9-4BD0-85EF-2680A0EB748F}"/>
    <cellStyle name="AggOrangeRBorder 3 2 2 21 2" xfId="32994" xr:uid="{162863D3-69A6-451E-8F35-C38D41D34F7A}"/>
    <cellStyle name="AggOrangeRBorder 3 2 2 22" xfId="11810" xr:uid="{9D6D609D-08A4-482F-985F-2F6572AA4A38}"/>
    <cellStyle name="AggOrangeRBorder 3 2 2 22 2" xfId="32377" xr:uid="{85D91BA0-3E34-4893-BEFB-28F6351121C4}"/>
    <cellStyle name="AggOrangeRBorder 3 2 2 23" xfId="11942" xr:uid="{57095E9A-BC6E-49E1-A579-463C8B4F536B}"/>
    <cellStyle name="AggOrangeRBorder 3 2 2 23 2" xfId="32507" xr:uid="{320F9053-D272-46BC-80A6-2218DDF287A8}"/>
    <cellStyle name="AggOrangeRBorder 3 2 2 24" xfId="14029" xr:uid="{3AF36307-7919-42E8-836D-E057AE073599}"/>
    <cellStyle name="AggOrangeRBorder 3 2 2 24 2" xfId="34593" xr:uid="{D3532F00-42DC-4156-AF2C-03933F127A02}"/>
    <cellStyle name="AggOrangeRBorder 3 2 2 25" xfId="13554" xr:uid="{61EDFDDE-C758-4D3B-975B-BDB3DC14E0D5}"/>
    <cellStyle name="AggOrangeRBorder 3 2 2 25 2" xfId="34118" xr:uid="{3882C19C-1B2B-4645-B049-C093466F72F2}"/>
    <cellStyle name="AggOrangeRBorder 3 2 2 26" xfId="13561" xr:uid="{B12BCAEC-E7DF-4A51-A1AB-A9728720BD5B}"/>
    <cellStyle name="AggOrangeRBorder 3 2 2 26 2" xfId="34125" xr:uid="{82678B60-D82E-45A2-BD13-70D8021A4867}"/>
    <cellStyle name="AggOrangeRBorder 3 2 2 27" xfId="14942" xr:uid="{C91EBDD8-9A34-4EEA-A45F-A9348619461B}"/>
    <cellStyle name="AggOrangeRBorder 3 2 2 27 2" xfId="35495" xr:uid="{17832636-5A81-424A-8855-889297D19F0E}"/>
    <cellStyle name="AggOrangeRBorder 3 2 2 28" xfId="15698" xr:uid="{16B45BA4-36C7-4299-91B8-3F33BEB20E21}"/>
    <cellStyle name="AggOrangeRBorder 3 2 2 28 2" xfId="36160" xr:uid="{DD7801F9-8E0D-41E5-8AEE-676F2995BCEC}"/>
    <cellStyle name="AggOrangeRBorder 3 2 2 29" xfId="15940" xr:uid="{CF095C0E-2B6C-41CD-860D-3464B3D9495E}"/>
    <cellStyle name="AggOrangeRBorder 3 2 2 29 2" xfId="36348" xr:uid="{A3FFF6E4-388D-4D7B-AE88-D0A0E337E66C}"/>
    <cellStyle name="AggOrangeRBorder 3 2 2 3" xfId="1869" xr:uid="{00000000-0005-0000-0000-0000250A0000}"/>
    <cellStyle name="AggOrangeRBorder 3 2 2 3 2" xfId="24252" xr:uid="{1D216413-2565-46FC-A9E1-1F4A9FB5AC23}"/>
    <cellStyle name="AggOrangeRBorder 3 2 2 30" xfId="16415" xr:uid="{448A6B8C-1E76-47DE-81FD-39B773126E29}"/>
    <cellStyle name="AggOrangeRBorder 3 2 2 30 2" xfId="36821" xr:uid="{2CBA1A2F-E5EF-4D24-AF88-0067795AE4BA}"/>
    <cellStyle name="AggOrangeRBorder 3 2 2 31" xfId="17156" xr:uid="{D7DB2B87-629B-4D02-90C8-B0BF615011D5}"/>
    <cellStyle name="AggOrangeRBorder 3 2 2 31 2" xfId="37560" xr:uid="{CE8A6E5D-50A1-4170-B07E-BF9AA4CCB9B8}"/>
    <cellStyle name="AggOrangeRBorder 3 2 2 32" xfId="17536" xr:uid="{367BC0BD-A367-4ACC-A388-DCC85A63FB5D}"/>
    <cellStyle name="AggOrangeRBorder 3 2 2 32 2" xfId="37940" xr:uid="{3D1C287C-7ABE-4BA3-B105-DB9BC5E2DF9D}"/>
    <cellStyle name="AggOrangeRBorder 3 2 2 33" xfId="17907" xr:uid="{A7D5F112-6457-4412-9DF8-FFEB39360BA7}"/>
    <cellStyle name="AggOrangeRBorder 3 2 2 33 2" xfId="38311" xr:uid="{8731FD8A-DCBD-4B1C-949F-FBB1C9F830F5}"/>
    <cellStyle name="AggOrangeRBorder 3 2 2 34" xfId="18279" xr:uid="{5DA60267-39A0-4746-AA1F-9F9ADA78162F}"/>
    <cellStyle name="AggOrangeRBorder 3 2 2 34 2" xfId="38683" xr:uid="{A841047E-3C2B-4BC4-8BFF-8C0E5BD7BF31}"/>
    <cellStyle name="AggOrangeRBorder 3 2 2 35" xfId="19122" xr:uid="{3616FD78-9681-4353-929D-B6982820C320}"/>
    <cellStyle name="AggOrangeRBorder 3 2 2 35 2" xfId="39524" xr:uid="{0CF543AB-C6E8-4B16-976F-B04F4EAD5675}"/>
    <cellStyle name="AggOrangeRBorder 3 2 2 36" xfId="19370" xr:uid="{83E633B6-9956-4F37-939B-5B562EF425CE}"/>
    <cellStyle name="AggOrangeRBorder 3 2 2 36 2" xfId="39772" xr:uid="{FE4D3F50-7D62-4D9F-9B58-4101189E2936}"/>
    <cellStyle name="AggOrangeRBorder 3 2 2 37" xfId="19960" xr:uid="{6028E966-9D2D-4CA9-ABA3-0EC0E6B19757}"/>
    <cellStyle name="AggOrangeRBorder 3 2 2 37 2" xfId="40362" xr:uid="{C464449F-85AE-41F0-B21F-3CAFA8374564}"/>
    <cellStyle name="AggOrangeRBorder 3 2 2 38" xfId="20384" xr:uid="{4D205AF8-2BD5-49A8-8D18-D3D065009A81}"/>
    <cellStyle name="AggOrangeRBorder 3 2 2 38 2" xfId="40786" xr:uid="{246AFE7D-B1BE-4057-9425-C880417CD9C5}"/>
    <cellStyle name="AggOrangeRBorder 3 2 2 39" xfId="19728" xr:uid="{9342B1DA-6C1C-41BC-A30D-EBD004AD5D28}"/>
    <cellStyle name="AggOrangeRBorder 3 2 2 39 2" xfId="40130" xr:uid="{B00A1783-C25D-4A53-901F-D44A6028E9D7}"/>
    <cellStyle name="AggOrangeRBorder 3 2 2 4" xfId="2215" xr:uid="{00000000-0005-0000-0000-0000260A0000}"/>
    <cellStyle name="AggOrangeRBorder 3 2 2 4 2" xfId="24592" xr:uid="{4CD9BE4B-DFF8-42B5-AA3D-A05B3166FB0E}"/>
    <cellStyle name="AggOrangeRBorder 3 2 2 40" xfId="21579" xr:uid="{5CDCF7D9-F16B-4B1E-8C7F-F242FEE4DEC9}"/>
    <cellStyle name="AggOrangeRBorder 3 2 2 40 2" xfId="41979" xr:uid="{BA61B87A-1E87-43FB-8CAA-B9300CF974E6}"/>
    <cellStyle name="AggOrangeRBorder 3 2 2 41" xfId="22024" xr:uid="{E0928ACC-FF2B-400D-9C95-4EA9991A066F}"/>
    <cellStyle name="AggOrangeRBorder 3 2 2 41 2" xfId="42424" xr:uid="{5D6D2422-39FF-4E54-B58C-A342C1A516E6}"/>
    <cellStyle name="AggOrangeRBorder 3 2 2 42" xfId="22505" xr:uid="{3B6A5412-7214-4EBD-B135-1B22239274C5}"/>
    <cellStyle name="AggOrangeRBorder 3 2 2 42 2" xfId="42905" xr:uid="{20A834D7-7CE9-4647-9AC5-B56DBD43073E}"/>
    <cellStyle name="AggOrangeRBorder 3 2 2 43" xfId="22898" xr:uid="{6778087A-87B1-4C14-BEF5-CD73DD1E2503}"/>
    <cellStyle name="AggOrangeRBorder 3 2 2 43 2" xfId="43298" xr:uid="{B626C0B4-ACCB-486F-B507-D28CE4061BE6}"/>
    <cellStyle name="AggOrangeRBorder 3 2 2 44" xfId="23173" xr:uid="{21409393-5EC7-454C-B836-7F55F3BC3232}"/>
    <cellStyle name="AggOrangeRBorder 3 2 2 44 2" xfId="43573" xr:uid="{8530CCD0-096A-48F0-AFA5-D0D2FF4042D2}"/>
    <cellStyle name="AggOrangeRBorder 3 2 2 5" xfId="2990" xr:uid="{00000000-0005-0000-0000-0000270A0000}"/>
    <cellStyle name="AggOrangeRBorder 3 2 2 5 2" xfId="25356" xr:uid="{E542DF04-21D3-4DFE-BAE8-F3FEF35D07EF}"/>
    <cellStyle name="AggOrangeRBorder 3 2 2 6" xfId="3454" xr:uid="{00000000-0005-0000-0000-0000280A0000}"/>
    <cellStyle name="AggOrangeRBorder 3 2 2 6 2" xfId="25819" xr:uid="{3CC1E873-8AC4-45EA-AB4F-0663B231473E}"/>
    <cellStyle name="AggOrangeRBorder 3 2 2 7" xfId="3888" xr:uid="{00000000-0005-0000-0000-0000290A0000}"/>
    <cellStyle name="AggOrangeRBorder 3 2 2 7 2" xfId="26251" xr:uid="{88053B18-20CA-4787-8967-14B7782E5637}"/>
    <cellStyle name="AggOrangeRBorder 3 2 2 8" xfId="4284" xr:uid="{00000000-0005-0000-0000-00002A0A0000}"/>
    <cellStyle name="AggOrangeRBorder 3 2 2 8 2" xfId="26641" xr:uid="{D187F2D0-5384-4C8A-BE82-42BCEE0DB9C0}"/>
    <cellStyle name="AggOrangeRBorder 3 2 2 9" xfId="4168" xr:uid="{00000000-0005-0000-0000-00002B0A0000}"/>
    <cellStyle name="AggOrangeRBorder 3 2 2 9 2" xfId="26529" xr:uid="{A33ED321-D3BD-46B1-B15E-C155B7B775D6}"/>
    <cellStyle name="AggOrangeRBorder 3 2 3" xfId="891" xr:uid="{00000000-0005-0000-0000-00002C0A0000}"/>
    <cellStyle name="AggOrangeRBorder 3 2 3 10" xfId="5338" xr:uid="{00000000-0005-0000-0000-00002D0A0000}"/>
    <cellStyle name="AggOrangeRBorder 3 2 3 10 2" xfId="27691" xr:uid="{07FBB1D4-D644-404A-8408-515015764D56}"/>
    <cellStyle name="AggOrangeRBorder 3 2 3 11" xfId="2607" xr:uid="{00000000-0005-0000-0000-00002E0A0000}"/>
    <cellStyle name="AggOrangeRBorder 3 2 3 11 2" xfId="24974" xr:uid="{E9065EEA-1515-421F-A73F-EECBD04E3C5F}"/>
    <cellStyle name="AggOrangeRBorder 3 2 3 12" xfId="6426" xr:uid="{00000000-0005-0000-0000-00002F0A0000}"/>
    <cellStyle name="AggOrangeRBorder 3 2 3 12 2" xfId="28723" xr:uid="{1620F43F-0DD3-4E5D-916E-81C3FB678593}"/>
    <cellStyle name="AggOrangeRBorder 3 2 3 13" xfId="5955" xr:uid="{00000000-0005-0000-0000-0000300A0000}"/>
    <cellStyle name="AggOrangeRBorder 3 2 3 13 2" xfId="28269" xr:uid="{89DB65BF-AD57-4DD8-9A0B-87EF332CAA3C}"/>
    <cellStyle name="AggOrangeRBorder 3 2 3 14" xfId="6778" xr:uid="{00000000-0005-0000-0000-0000310A0000}"/>
    <cellStyle name="AggOrangeRBorder 3 2 3 14 2" xfId="29075" xr:uid="{8673AAF0-1744-4A59-9EFE-09B2103FA4A7}"/>
    <cellStyle name="AggOrangeRBorder 3 2 3 15" xfId="7611" xr:uid="{00000000-0005-0000-0000-0000320A0000}"/>
    <cellStyle name="AggOrangeRBorder 3 2 3 15 2" xfId="29906" xr:uid="{548BA6BB-881C-45AC-8AD1-95AA45E57CD8}"/>
    <cellStyle name="AggOrangeRBorder 3 2 3 16" xfId="8097" xr:uid="{6DD4FBA1-90F0-4550-B8AB-157FFE7B663E}"/>
    <cellStyle name="AggOrangeRBorder 3 2 3 16 2" xfId="30383" xr:uid="{424D364D-B03B-43CD-A0ED-7A956FAFC927}"/>
    <cellStyle name="AggOrangeRBorder 3 2 3 17" xfId="8586" xr:uid="{1C3D27FA-2EA3-4B5B-BD4C-10D287D8848D}"/>
    <cellStyle name="AggOrangeRBorder 3 2 3 17 2" xfId="30855" xr:uid="{B3F74572-D4A3-4C08-B36B-F13725AE834B}"/>
    <cellStyle name="AggOrangeRBorder 3 2 3 18" xfId="9476" xr:uid="{F052C857-37AB-4B2A-903F-39DC064BE7E6}"/>
    <cellStyle name="AggOrangeRBorder 3 2 3 18 2" xfId="31615" xr:uid="{CDF8D284-DD6D-44C0-8BAB-92EFA3E77B89}"/>
    <cellStyle name="AggOrangeRBorder 3 2 3 19" xfId="8623" xr:uid="{612865FC-5C33-4E9A-BDF1-9B8350E71643}"/>
    <cellStyle name="AggOrangeRBorder 3 2 3 19 2" xfId="30890" xr:uid="{D9988A2D-A784-4F5D-87A7-2B2A1C747ABD}"/>
    <cellStyle name="AggOrangeRBorder 3 2 3 2" xfId="1065" xr:uid="{00000000-0005-0000-0000-0000330A0000}"/>
    <cellStyle name="AggOrangeRBorder 3 2 3 2 2" xfId="23502" xr:uid="{3FAC0459-9C68-430C-8B49-E793A7B53409}"/>
    <cellStyle name="AggOrangeRBorder 3 2 3 20" xfId="9837" xr:uid="{C2A8FF9E-4CAD-409D-9CF1-BE01E6376FD1}"/>
    <cellStyle name="AggOrangeRBorder 3 2 3 20 2" xfId="31882" xr:uid="{E94EDA7F-3FC9-401A-8E38-FB3568E25D30}"/>
    <cellStyle name="AggOrangeRBorder 3 2 3 21" xfId="12644" xr:uid="{6366EFE0-5067-409E-912C-79F16FC57CB1}"/>
    <cellStyle name="AggOrangeRBorder 3 2 3 21 2" xfId="33209" xr:uid="{FCCF015E-BBA6-4B01-9424-8B0DC0DAFC4A}"/>
    <cellStyle name="AggOrangeRBorder 3 2 3 22" xfId="12729" xr:uid="{635C2F04-C365-44B5-9F1E-CF967EAF364E}"/>
    <cellStyle name="AggOrangeRBorder 3 2 3 22 2" xfId="33294" xr:uid="{AF41C455-021A-40B0-B114-122499740057}"/>
    <cellStyle name="AggOrangeRBorder 3 2 3 23" xfId="13624" xr:uid="{47D8F65C-9E80-4C7D-AC0D-833B2564AF42}"/>
    <cellStyle name="AggOrangeRBorder 3 2 3 23 2" xfId="34188" xr:uid="{1ADCE980-292E-4D45-A579-BE8DD5968D55}"/>
    <cellStyle name="AggOrangeRBorder 3 2 3 24" xfId="13959" xr:uid="{A744D0F7-8C97-4D90-9C5D-A8AFA351E85F}"/>
    <cellStyle name="AggOrangeRBorder 3 2 3 24 2" xfId="34523" xr:uid="{34D5C0E2-3C76-4314-B9DB-85CCC12F05A0}"/>
    <cellStyle name="AggOrangeRBorder 3 2 3 25" xfId="14124" xr:uid="{A0504908-9FAE-428F-8997-4D935C64F542}"/>
    <cellStyle name="AggOrangeRBorder 3 2 3 25 2" xfId="34688" xr:uid="{735CC53B-8C72-4300-8A3A-321559F04977}"/>
    <cellStyle name="AggOrangeRBorder 3 2 3 26" xfId="14963" xr:uid="{502E8B66-503E-4158-BCF3-F87F2D707B6B}"/>
    <cellStyle name="AggOrangeRBorder 3 2 3 26 2" xfId="35515" xr:uid="{5E5F8AA5-AA72-4C41-BA82-A6406A8545E9}"/>
    <cellStyle name="AggOrangeRBorder 3 2 3 27" xfId="15010" xr:uid="{DF4D8E5E-982B-4083-8F00-33E39E174B50}"/>
    <cellStyle name="AggOrangeRBorder 3 2 3 27 2" xfId="35562" xr:uid="{C570817C-9D5B-49B2-A39B-D52F22C886A1}"/>
    <cellStyle name="AggOrangeRBorder 3 2 3 28" xfId="15846" xr:uid="{AAAF486E-975D-4A00-B5E8-DE0FDA3FFFDE}"/>
    <cellStyle name="AggOrangeRBorder 3 2 3 28 2" xfId="36254" xr:uid="{C46B6B70-7C97-4E75-A13C-4AB6FFFF77E7}"/>
    <cellStyle name="AggOrangeRBorder 3 2 3 29" xfId="16148" xr:uid="{A839F980-AEA5-47E3-942B-2101651320CF}"/>
    <cellStyle name="AggOrangeRBorder 3 2 3 29 2" xfId="36556" xr:uid="{1B872A73-66C1-4970-8D77-B35307A68248}"/>
    <cellStyle name="AggOrangeRBorder 3 2 3 3" xfId="2082" xr:uid="{00000000-0005-0000-0000-0000340A0000}"/>
    <cellStyle name="AggOrangeRBorder 3 2 3 3 2" xfId="24464" xr:uid="{FFC860E7-54E3-48C3-87EA-5061A29E9324}"/>
    <cellStyle name="AggOrangeRBorder 3 2 3 30" xfId="16621" xr:uid="{EEE27C36-B204-4FE6-9EC6-2600C01F39C5}"/>
    <cellStyle name="AggOrangeRBorder 3 2 3 30 2" xfId="37027" xr:uid="{AC2F91A0-1D07-4BEF-AF1C-8ADC48F1A1E1}"/>
    <cellStyle name="AggOrangeRBorder 3 2 3 31" xfId="17365" xr:uid="{9681CD5B-78E2-4323-A13C-6085AADF4DE5}"/>
    <cellStyle name="AggOrangeRBorder 3 2 3 31 2" xfId="37769" xr:uid="{91D18401-13C5-4D65-85E5-9843FDA3C7D5}"/>
    <cellStyle name="AggOrangeRBorder 3 2 3 32" xfId="17669" xr:uid="{1605CEED-5816-49E6-B01C-92F94A0C8170}"/>
    <cellStyle name="AggOrangeRBorder 3 2 3 32 2" xfId="38073" xr:uid="{4F1E2746-B131-492B-842B-E30DBC1B1C7F}"/>
    <cellStyle name="AggOrangeRBorder 3 2 3 33" xfId="18114" xr:uid="{17E63E0B-ABEF-4A10-9A57-091FE514E0A0}"/>
    <cellStyle name="AggOrangeRBorder 3 2 3 33 2" xfId="38518" xr:uid="{6C3EE786-9629-47C2-A4F8-BE2FD29DBD4C}"/>
    <cellStyle name="AggOrangeRBorder 3 2 3 34" xfId="18493" xr:uid="{6F8FA5E3-ACAA-43AA-9A21-636E74AF1E00}"/>
    <cellStyle name="AggOrangeRBorder 3 2 3 34 2" xfId="38897" xr:uid="{3B69DD69-0FE9-4C05-9BDB-8D2144326FF0}"/>
    <cellStyle name="AggOrangeRBorder 3 2 3 35" xfId="19337" xr:uid="{8759D2AC-758B-4240-9452-7DA8A2F02C46}"/>
    <cellStyle name="AggOrangeRBorder 3 2 3 35 2" xfId="39739" xr:uid="{AF57A546-4117-4EA2-819B-ADEF8DBE5280}"/>
    <cellStyle name="AggOrangeRBorder 3 2 3 36" xfId="19416" xr:uid="{F92A0B1E-B5C7-4215-89AF-F343F538D42B}"/>
    <cellStyle name="AggOrangeRBorder 3 2 3 36 2" xfId="39818" xr:uid="{42893E80-F54A-4010-A40F-6B31875E0E85}"/>
    <cellStyle name="AggOrangeRBorder 3 2 3 37" xfId="20175" xr:uid="{801123BD-0034-4E57-AEDE-FBB58D245249}"/>
    <cellStyle name="AggOrangeRBorder 3 2 3 37 2" xfId="40577" xr:uid="{144382F9-D721-4E24-8916-5C443DD94787}"/>
    <cellStyle name="AggOrangeRBorder 3 2 3 38" xfId="20597" xr:uid="{B4C4F078-76EF-44B4-A71F-4FBB8483E665}"/>
    <cellStyle name="AggOrangeRBorder 3 2 3 38 2" xfId="40999" xr:uid="{56AD2CF4-BBD1-4E0A-902D-0562AA78249E}"/>
    <cellStyle name="AggOrangeRBorder 3 2 3 39" xfId="20225" xr:uid="{54DD4704-10E2-4024-9DA7-4140624F502E}"/>
    <cellStyle name="AggOrangeRBorder 3 2 3 39 2" xfId="40627" xr:uid="{0E4D6D09-CCCD-4090-995F-0AD2BF3585C8}"/>
    <cellStyle name="AggOrangeRBorder 3 2 3 4" xfId="1659" xr:uid="{00000000-0005-0000-0000-0000350A0000}"/>
    <cellStyle name="AggOrangeRBorder 3 2 3 4 2" xfId="24043" xr:uid="{C8AADD5E-79C5-44EC-8BAA-3CB169DDA4DF}"/>
    <cellStyle name="AggOrangeRBorder 3 2 3 40" xfId="21791" xr:uid="{65A6A464-D3AF-407B-98DE-0F2315C31B69}"/>
    <cellStyle name="AggOrangeRBorder 3 2 3 40 2" xfId="42191" xr:uid="{3D68E1FD-281D-4B88-BED6-C3347FE22C1C}"/>
    <cellStyle name="AggOrangeRBorder 3 2 3 41" xfId="22208" xr:uid="{ED8C169A-304D-4A29-BD48-17F128039F02}"/>
    <cellStyle name="AggOrangeRBorder 3 2 3 41 2" xfId="42608" xr:uid="{98236B69-E37E-42E6-B48C-05A4D8CAAB6D}"/>
    <cellStyle name="AggOrangeRBorder 3 2 3 42" xfId="22724" xr:uid="{50542246-2586-4583-BEAF-3D7A5AAD7915}"/>
    <cellStyle name="AggOrangeRBorder 3 2 3 42 2" xfId="43124" xr:uid="{80E53BBF-826B-48E5-880C-0212B9C3A458}"/>
    <cellStyle name="AggOrangeRBorder 3 2 3 43" xfId="20961" xr:uid="{84401209-D7D5-4534-889B-ED6B4CF4CD13}"/>
    <cellStyle name="AggOrangeRBorder 3 2 3 43 2" xfId="41363" xr:uid="{E6FACE1B-397F-479E-8C73-F0B58DB98C47}"/>
    <cellStyle name="AggOrangeRBorder 3 2 3 44" xfId="20956" xr:uid="{A4B0D7BB-0B19-413E-9876-73347E09DC1C}"/>
    <cellStyle name="AggOrangeRBorder 3 2 3 44 2" xfId="41358" xr:uid="{C191EE22-7F3C-4713-8049-1BEAF7518D60}"/>
    <cellStyle name="AggOrangeRBorder 3 2 3 5" xfId="3205" xr:uid="{00000000-0005-0000-0000-0000360A0000}"/>
    <cellStyle name="AggOrangeRBorder 3 2 3 5 2" xfId="25571" xr:uid="{CE171C82-D8C4-4433-9306-370D8EAD1FD2}"/>
    <cellStyle name="AggOrangeRBorder 3 2 3 6" xfId="2500" xr:uid="{00000000-0005-0000-0000-0000370A0000}"/>
    <cellStyle name="AggOrangeRBorder 3 2 3 6 2" xfId="24867" xr:uid="{D8CE1E7A-E58E-4107-9367-E0C281AEB3C5}"/>
    <cellStyle name="AggOrangeRBorder 3 2 3 7" xfId="4099" xr:uid="{00000000-0005-0000-0000-0000380A0000}"/>
    <cellStyle name="AggOrangeRBorder 3 2 3 7 2" xfId="26462" xr:uid="{63BEBE8A-7731-46B4-A695-C8EC09038A83}"/>
    <cellStyle name="AggOrangeRBorder 3 2 3 8" xfId="2422" xr:uid="{00000000-0005-0000-0000-0000390A0000}"/>
    <cellStyle name="AggOrangeRBorder 3 2 3 8 2" xfId="24789" xr:uid="{5C69A791-D3CB-450E-A645-9A76F00C56F0}"/>
    <cellStyle name="AggOrangeRBorder 3 2 3 9" xfId="4919" xr:uid="{00000000-0005-0000-0000-00003A0A0000}"/>
    <cellStyle name="AggOrangeRBorder 3 2 3 9 2" xfId="27272" xr:uid="{3ADFBCFC-8560-4A28-9AAE-2EE6C65D8233}"/>
    <cellStyle name="AggOrangeRBorder 4" xfId="302" xr:uid="{00000000-0005-0000-0000-00003B0A0000}"/>
    <cellStyle name="AggOrangeRBorder 4 10" xfId="2557" xr:uid="{00000000-0005-0000-0000-00003C0A0000}"/>
    <cellStyle name="AggOrangeRBorder 4 10 2" xfId="24924" xr:uid="{956FB3B4-ABCF-4000-B81C-B51D93C97931}"/>
    <cellStyle name="AggOrangeRBorder 4 11" xfId="3598" xr:uid="{00000000-0005-0000-0000-00003D0A0000}"/>
    <cellStyle name="AggOrangeRBorder 4 11 2" xfId="25961" xr:uid="{1B97911B-123F-4B61-A168-D0872BE81B13}"/>
    <cellStyle name="AggOrangeRBorder 4 12" xfId="3255" xr:uid="{00000000-0005-0000-0000-00003E0A0000}"/>
    <cellStyle name="AggOrangeRBorder 4 12 2" xfId="25621" xr:uid="{FBD20C00-A89D-4BD6-B688-390BC98AF0E8}"/>
    <cellStyle name="AggOrangeRBorder 4 13" xfId="4566" xr:uid="{00000000-0005-0000-0000-00003F0A0000}"/>
    <cellStyle name="AggOrangeRBorder 4 13 2" xfId="26919" xr:uid="{34D3CBA3-EC2C-4D04-B599-181B2AB34CEC}"/>
    <cellStyle name="AggOrangeRBorder 4 14" xfId="2786" xr:uid="{00000000-0005-0000-0000-0000400A0000}"/>
    <cellStyle name="AggOrangeRBorder 4 14 2" xfId="25152" xr:uid="{0EDE22AA-31A7-4277-B17A-BB6D9165B33B}"/>
    <cellStyle name="AggOrangeRBorder 4 15" xfId="4619" xr:uid="{00000000-0005-0000-0000-0000410A0000}"/>
    <cellStyle name="AggOrangeRBorder 4 15 2" xfId="26972" xr:uid="{E4D2A8BC-1C24-4CC9-9DAF-5153C4AA9B80}"/>
    <cellStyle name="AggOrangeRBorder 4 16" xfId="6191" xr:uid="{00000000-0005-0000-0000-0000420A0000}"/>
    <cellStyle name="AggOrangeRBorder 4 16 2" xfId="28488" xr:uid="{32C70DCC-59F0-4C2B-A578-6FD806AADE84}"/>
    <cellStyle name="AggOrangeRBorder 4 17" xfId="6095" xr:uid="{00000000-0005-0000-0000-0000430A0000}"/>
    <cellStyle name="AggOrangeRBorder 4 17 2" xfId="28392" xr:uid="{BD28CC52-E737-46B0-A215-49A3DE91BDCA}"/>
    <cellStyle name="AggOrangeRBorder 4 18" xfId="6890" xr:uid="{00000000-0005-0000-0000-0000440A0000}"/>
    <cellStyle name="AggOrangeRBorder 4 18 2" xfId="29187" xr:uid="{6B1CEC61-3A08-4875-85EE-66D5EB0AD0B2}"/>
    <cellStyle name="AggOrangeRBorder 4 19" xfId="7247" xr:uid="{00000000-0005-0000-0000-0000450A0000}"/>
    <cellStyle name="AggOrangeRBorder 4 19 2" xfId="29542" xr:uid="{4622401B-B583-4AC2-B6EA-0C7048CB61A9}"/>
    <cellStyle name="AggOrangeRBorder 4 2" xfId="641" xr:uid="{00000000-0005-0000-0000-0000460A0000}"/>
    <cellStyle name="AggOrangeRBorder 4 2 10" xfId="4858" xr:uid="{00000000-0005-0000-0000-0000470A0000}"/>
    <cellStyle name="AggOrangeRBorder 4 2 10 2" xfId="27211" xr:uid="{BF0F4EB4-3ACE-4C2C-806A-7C799FD24568}"/>
    <cellStyle name="AggOrangeRBorder 4 2 11" xfId="5092" xr:uid="{00000000-0005-0000-0000-0000480A0000}"/>
    <cellStyle name="AggOrangeRBorder 4 2 11 2" xfId="27445" xr:uid="{78F7ADCE-775F-454C-A1D5-96FFFF6187A4}"/>
    <cellStyle name="AggOrangeRBorder 4 2 12" xfId="4901" xr:uid="{00000000-0005-0000-0000-0000490A0000}"/>
    <cellStyle name="AggOrangeRBorder 4 2 12 2" xfId="27254" xr:uid="{D4592978-5AD8-441D-B03F-5B61018AB878}"/>
    <cellStyle name="AggOrangeRBorder 4 2 13" xfId="5999" xr:uid="{00000000-0005-0000-0000-00004A0A0000}"/>
    <cellStyle name="AggOrangeRBorder 4 2 13 2" xfId="28302" xr:uid="{37C1F432-C74A-4720-A4B5-DFBDDE80545A}"/>
    <cellStyle name="AggOrangeRBorder 4 2 14" xfId="6168" xr:uid="{00000000-0005-0000-0000-00004B0A0000}"/>
    <cellStyle name="AggOrangeRBorder 4 2 14 2" xfId="28465" xr:uid="{AA29E197-1632-4531-BEF0-4447B12915E7}"/>
    <cellStyle name="AggOrangeRBorder 4 2 15" xfId="6645" xr:uid="{00000000-0005-0000-0000-00004C0A0000}"/>
    <cellStyle name="AggOrangeRBorder 4 2 15 2" xfId="28942" xr:uid="{8A4F15B9-FCF4-4E2E-8EB9-D4A4CB1C3FE6}"/>
    <cellStyle name="AggOrangeRBorder 4 2 16" xfId="7370" xr:uid="{00000000-0005-0000-0000-00004D0A0000}"/>
    <cellStyle name="AggOrangeRBorder 4 2 16 2" xfId="29665" xr:uid="{03A62817-FD3A-43FA-8FD1-E9777FC79218}"/>
    <cellStyle name="AggOrangeRBorder 4 2 17" xfId="7856" xr:uid="{25D791C6-A05E-4EDC-BB9D-AAABFCE0EED1}"/>
    <cellStyle name="AggOrangeRBorder 4 2 17 2" xfId="30142" xr:uid="{24693197-11C5-4F1C-9E2A-674BC5584540}"/>
    <cellStyle name="AggOrangeRBorder 4 2 18" xfId="8341" xr:uid="{CDA3DA27-A625-410A-AEB7-1148CAFE94B2}"/>
    <cellStyle name="AggOrangeRBorder 4 2 18 2" xfId="30610" xr:uid="{5E7581A8-5742-46C6-9923-304F2F4BF04B}"/>
    <cellStyle name="AggOrangeRBorder 4 2 19" xfId="9226" xr:uid="{6999D306-5F99-4DDD-8D74-9623284334D9}"/>
    <cellStyle name="AggOrangeRBorder 4 2 19 2" xfId="31367" xr:uid="{409D245A-DE20-49C2-923F-48AC5BB1FFFB}"/>
    <cellStyle name="AggOrangeRBorder 4 2 2" xfId="856" xr:uid="{00000000-0005-0000-0000-00004E0A0000}"/>
    <cellStyle name="AggOrangeRBorder 4 2 2 10" xfId="5303" xr:uid="{00000000-0005-0000-0000-00004F0A0000}"/>
    <cellStyle name="AggOrangeRBorder 4 2 2 10 2" xfId="27656" xr:uid="{5A9A8068-355D-47BB-BF8E-76D87B16A3C8}"/>
    <cellStyle name="AggOrangeRBorder 4 2 2 11" xfId="4280" xr:uid="{00000000-0005-0000-0000-0000500A0000}"/>
    <cellStyle name="AggOrangeRBorder 4 2 2 11 2" xfId="26637" xr:uid="{0BB5DAE3-BE05-4103-B81D-ECA7C4F618DC}"/>
    <cellStyle name="AggOrangeRBorder 4 2 2 12" xfId="6393" xr:uid="{00000000-0005-0000-0000-0000510A0000}"/>
    <cellStyle name="AggOrangeRBorder 4 2 2 12 2" xfId="28690" xr:uid="{E19AFEE8-583A-4D64-BD25-E6836B00DD26}"/>
    <cellStyle name="AggOrangeRBorder 4 2 2 13" xfId="6462" xr:uid="{00000000-0005-0000-0000-0000520A0000}"/>
    <cellStyle name="AggOrangeRBorder 4 2 2 13 2" xfId="28759" xr:uid="{8E178C56-6B5D-42D9-9E0D-B5D38BCEA81E}"/>
    <cellStyle name="AggOrangeRBorder 4 2 2 14" xfId="6331" xr:uid="{00000000-0005-0000-0000-0000530A0000}"/>
    <cellStyle name="AggOrangeRBorder 4 2 2 14 2" xfId="28628" xr:uid="{BD632877-41E2-4E46-9FC5-C44D767A36E4}"/>
    <cellStyle name="AggOrangeRBorder 4 2 2 15" xfId="7576" xr:uid="{00000000-0005-0000-0000-0000540A0000}"/>
    <cellStyle name="AggOrangeRBorder 4 2 2 15 2" xfId="29871" xr:uid="{FF70F69F-419F-4975-9BE8-8C03C2A10E95}"/>
    <cellStyle name="AggOrangeRBorder 4 2 2 16" xfId="8062" xr:uid="{65C55502-6063-41A7-8633-58CBBDAA72F0}"/>
    <cellStyle name="AggOrangeRBorder 4 2 2 16 2" xfId="30348" xr:uid="{777BE8C4-1E61-4D0C-A8FB-C82399FE1EBD}"/>
    <cellStyle name="AggOrangeRBorder 4 2 2 17" xfId="8551" xr:uid="{8EAFD94C-8713-462E-B9FB-290E66AD168C}"/>
    <cellStyle name="AggOrangeRBorder 4 2 2 17 2" xfId="30820" xr:uid="{67A3936C-81C1-489D-B354-A5DCCD6E2377}"/>
    <cellStyle name="AggOrangeRBorder 4 2 2 18" xfId="9441" xr:uid="{BE57330E-C182-454E-81C7-97701BE7B5F8}"/>
    <cellStyle name="AggOrangeRBorder 4 2 2 18 2" xfId="31580" xr:uid="{94391614-46FA-465A-834F-EB06A5778D8B}"/>
    <cellStyle name="AggOrangeRBorder 4 2 2 19" xfId="9750" xr:uid="{1E66F104-D467-4BA7-BCC1-09A071FFDB5C}"/>
    <cellStyle name="AggOrangeRBorder 4 2 2 19 2" xfId="31811" xr:uid="{832FDD29-7FE9-470B-8BDB-8D77D87D23AD}"/>
    <cellStyle name="AggOrangeRBorder 4 2 2 2" xfId="1069" xr:uid="{00000000-0005-0000-0000-0000550A0000}"/>
    <cellStyle name="AggOrangeRBorder 4 2 2 2 2" xfId="23506" xr:uid="{3D8FD3CF-9D36-40EB-B9A5-0E96E8E57E9E}"/>
    <cellStyle name="AggOrangeRBorder 4 2 2 20" xfId="10407" xr:uid="{84FF51AE-EDF3-486D-94A8-97AA187ECBA6}"/>
    <cellStyle name="AggOrangeRBorder 4 2 2 20 2" xfId="32188" xr:uid="{909374B8-C808-4101-AF37-F30A68A04749}"/>
    <cellStyle name="AggOrangeRBorder 4 2 2 21" xfId="12609" xr:uid="{CB00D5D6-1289-477B-90AE-B99CD180F2E0}"/>
    <cellStyle name="AggOrangeRBorder 4 2 2 21 2" xfId="33174" xr:uid="{1A7A4BCD-38E9-4C54-866C-761F2CD78E11}"/>
    <cellStyle name="AggOrangeRBorder 4 2 2 22" xfId="11786" xr:uid="{4875E6EF-975C-4CD9-8EEB-28C087401196}"/>
    <cellStyle name="AggOrangeRBorder 4 2 2 22 2" xfId="32353" xr:uid="{4D83DDD4-D798-4041-B17A-8A1351E562AB}"/>
    <cellStyle name="AggOrangeRBorder 4 2 2 23" xfId="12040" xr:uid="{7B7572E8-24AC-4773-9B93-857D762E5656}"/>
    <cellStyle name="AggOrangeRBorder 4 2 2 23 2" xfId="32605" xr:uid="{1AAA9550-EE2F-4A43-8EFD-9AEF6E6A97C0}"/>
    <cellStyle name="AggOrangeRBorder 4 2 2 24" xfId="13980" xr:uid="{E1B11C92-8879-4A31-A114-2AA0ABED93B8}"/>
    <cellStyle name="AggOrangeRBorder 4 2 2 24 2" xfId="34544" xr:uid="{771CD58D-0B6D-4AB7-92A1-B049FD209D01}"/>
    <cellStyle name="AggOrangeRBorder 4 2 2 25" xfId="13997" xr:uid="{8BB0586F-41F0-4AA4-B27E-54F8EC4EEC91}"/>
    <cellStyle name="AggOrangeRBorder 4 2 2 25 2" xfId="34561" xr:uid="{4B68629D-18E0-4858-84BA-2A3665E91B18}"/>
    <cellStyle name="AggOrangeRBorder 4 2 2 26" xfId="14399" xr:uid="{632B204A-AE81-439A-83EC-CC990AAA4E0D}"/>
    <cellStyle name="AggOrangeRBorder 4 2 2 26 2" xfId="34961" xr:uid="{0DB8DDE8-B37B-40FC-BC82-8BC82EBED255}"/>
    <cellStyle name="AggOrangeRBorder 4 2 2 27" xfId="14554" xr:uid="{F373881C-EA6B-432F-8600-060BF5CE9037}"/>
    <cellStyle name="AggOrangeRBorder 4 2 2 27 2" xfId="35115" xr:uid="{37A915BD-5A37-4ED4-90C3-D7C148AAD973}"/>
    <cellStyle name="AggOrangeRBorder 4 2 2 28" xfId="15771" xr:uid="{D9E1FEDB-E843-48E0-A831-EDF978BEB650}"/>
    <cellStyle name="AggOrangeRBorder 4 2 2 28 2" xfId="36207" xr:uid="{D543B650-2B80-4B1A-96A8-3D51B1452642}"/>
    <cellStyle name="AggOrangeRBorder 4 2 2 29" xfId="16113" xr:uid="{35088448-B54C-4D58-809E-B43C44C03E6A}"/>
    <cellStyle name="AggOrangeRBorder 4 2 2 29 2" xfId="36521" xr:uid="{8554686A-035E-4B29-ABA6-475D079126C5}"/>
    <cellStyle name="AggOrangeRBorder 4 2 2 3" xfId="2047" xr:uid="{00000000-0005-0000-0000-0000560A0000}"/>
    <cellStyle name="AggOrangeRBorder 4 2 2 3 2" xfId="24429" xr:uid="{41E69E5C-BF13-48A2-B684-F6407FFB471E}"/>
    <cellStyle name="AggOrangeRBorder 4 2 2 30" xfId="16586" xr:uid="{C5C1764A-2C82-4C5A-A4B4-43F052F6E032}"/>
    <cellStyle name="AggOrangeRBorder 4 2 2 30 2" xfId="36992" xr:uid="{9F608E1B-94EC-4E4E-A41B-F4A186AB0144}"/>
    <cellStyle name="AggOrangeRBorder 4 2 2 31" xfId="17330" xr:uid="{ADC8C468-35CD-486F-9F20-A2D24AD5CD4C}"/>
    <cellStyle name="AggOrangeRBorder 4 2 2 31 2" xfId="37734" xr:uid="{3A3D4E7C-163D-456E-BDD3-43B607836B4F}"/>
    <cellStyle name="AggOrangeRBorder 4 2 2 32" xfId="17409" xr:uid="{675F5E99-8EBF-4D99-BD16-A1CD19FDE149}"/>
    <cellStyle name="AggOrangeRBorder 4 2 2 32 2" xfId="37813" xr:uid="{5372470E-D361-498E-88E7-27C48A5BD1A6}"/>
    <cellStyle name="AggOrangeRBorder 4 2 2 33" xfId="18079" xr:uid="{9D6EADD2-614F-49D7-BCA0-D1ADB0CC633B}"/>
    <cellStyle name="AggOrangeRBorder 4 2 2 33 2" xfId="38483" xr:uid="{6EBA9F07-3E64-467C-BB7E-8AA888DE6C9B}"/>
    <cellStyle name="AggOrangeRBorder 4 2 2 34" xfId="18458" xr:uid="{02480E13-6B7D-4273-82FB-916F28EBED3C}"/>
    <cellStyle name="AggOrangeRBorder 4 2 2 34 2" xfId="38862" xr:uid="{295F9BE5-B66A-4672-8DEE-70A49F1CA026}"/>
    <cellStyle name="AggOrangeRBorder 4 2 2 35" xfId="19302" xr:uid="{B8EA6C72-D074-4162-B40C-38751C4C32F4}"/>
    <cellStyle name="AggOrangeRBorder 4 2 2 35 2" xfId="39704" xr:uid="{3EEE48CD-7C55-4A57-BEB2-D20FE431EFC6}"/>
    <cellStyle name="AggOrangeRBorder 4 2 2 36" xfId="18542" xr:uid="{5DE300E5-1837-400C-9189-14B658D071B8}"/>
    <cellStyle name="AggOrangeRBorder 4 2 2 36 2" xfId="38946" xr:uid="{3D067C7C-92D3-45C8-8B8C-B0B2E4960627}"/>
    <cellStyle name="AggOrangeRBorder 4 2 2 37" xfId="20140" xr:uid="{260E1EF4-EF78-4FA8-AB46-3920E7C5247D}"/>
    <cellStyle name="AggOrangeRBorder 4 2 2 37 2" xfId="40542" xr:uid="{7EF8D5C1-2928-4919-A061-D0CDD74AFBD4}"/>
    <cellStyle name="AggOrangeRBorder 4 2 2 38" xfId="20562" xr:uid="{92135FD6-739E-471F-8ABF-0029714D5F2A}"/>
    <cellStyle name="AggOrangeRBorder 4 2 2 38 2" xfId="40964" xr:uid="{DD292A4F-86D6-4A22-A8CE-12EF15A74BF4}"/>
    <cellStyle name="AggOrangeRBorder 4 2 2 39" xfId="20808" xr:uid="{21AB43ED-9431-43C7-9B58-0090B7CE420B}"/>
    <cellStyle name="AggOrangeRBorder 4 2 2 39 2" xfId="41210" xr:uid="{0DAEDAB3-203C-4991-A72E-BB28C57C7173}"/>
    <cellStyle name="AggOrangeRBorder 4 2 2 4" xfId="1516" xr:uid="{00000000-0005-0000-0000-0000570A0000}"/>
    <cellStyle name="AggOrangeRBorder 4 2 2 4 2" xfId="23904" xr:uid="{B1AB5BDB-BCC2-47D7-B6E4-D877DA267820}"/>
    <cellStyle name="AggOrangeRBorder 4 2 2 40" xfId="21756" xr:uid="{BEB2EEAE-4310-47DB-9165-254A241F10CF}"/>
    <cellStyle name="AggOrangeRBorder 4 2 2 40 2" xfId="42156" xr:uid="{06817576-A291-432F-9913-A74F89EBB63E}"/>
    <cellStyle name="AggOrangeRBorder 4 2 2 41" xfId="21838" xr:uid="{0307A1B2-4540-4BA5-9AF3-104F25EDFFC8}"/>
    <cellStyle name="AggOrangeRBorder 4 2 2 41 2" xfId="42238" xr:uid="{E955F475-6A8D-4FA7-AA0B-DBFC8CB0671C}"/>
    <cellStyle name="AggOrangeRBorder 4 2 2 42" xfId="22045" xr:uid="{87B9C18F-B73E-4BE6-A8DB-6B68872889BF}"/>
    <cellStyle name="AggOrangeRBorder 4 2 2 42 2" xfId="42445" xr:uid="{27CB1B2D-6A82-4D82-85EF-93F0CA3B2674}"/>
    <cellStyle name="AggOrangeRBorder 4 2 2 43" xfId="22627" xr:uid="{58D3967F-4D30-42F4-84BF-DE88AB9DE8E4}"/>
    <cellStyle name="AggOrangeRBorder 4 2 2 43 2" xfId="43027" xr:uid="{4B274E5F-16F6-40B9-9822-7E89E5A67D75}"/>
    <cellStyle name="AggOrangeRBorder 4 2 2 44" xfId="21376" xr:uid="{AD982D05-42B4-482C-9BE9-68705B66EAD2}"/>
    <cellStyle name="AggOrangeRBorder 4 2 2 44 2" xfId="41776" xr:uid="{9401BFF7-D186-4F18-A7FC-5956E4C2D478}"/>
    <cellStyle name="AggOrangeRBorder 4 2 2 5" xfId="3170" xr:uid="{00000000-0005-0000-0000-0000580A0000}"/>
    <cellStyle name="AggOrangeRBorder 4 2 2 5 2" xfId="25536" xr:uid="{A673803E-D4E2-4C36-B6CC-0430FB3EDCD6}"/>
    <cellStyle name="AggOrangeRBorder 4 2 2 6" xfId="2497" xr:uid="{00000000-0005-0000-0000-0000590A0000}"/>
    <cellStyle name="AggOrangeRBorder 4 2 2 6 2" xfId="24864" xr:uid="{23FAA324-9C8D-43AE-BCD3-FF6727FBC327}"/>
    <cellStyle name="AggOrangeRBorder 4 2 2 7" xfId="4064" xr:uid="{00000000-0005-0000-0000-00005A0A0000}"/>
    <cellStyle name="AggOrangeRBorder 4 2 2 7 2" xfId="26427" xr:uid="{CE854F43-8A4A-4EC8-8C34-EF42707F2B2D}"/>
    <cellStyle name="AggOrangeRBorder 4 2 2 8" xfId="3379" xr:uid="{00000000-0005-0000-0000-00005B0A0000}"/>
    <cellStyle name="AggOrangeRBorder 4 2 2 8 2" xfId="25744" xr:uid="{815132B5-41D5-4F2A-BB37-4107D419DAA6}"/>
    <cellStyle name="AggOrangeRBorder 4 2 2 9" xfId="4548" xr:uid="{00000000-0005-0000-0000-00005C0A0000}"/>
    <cellStyle name="AggOrangeRBorder 4 2 2 9 2" xfId="26901" xr:uid="{369B80AF-4804-4AC1-91EB-593C918E5FD3}"/>
    <cellStyle name="AggOrangeRBorder 4 2 20" xfId="9029" xr:uid="{A5C6A46E-284C-40B9-BD58-C9E60AA46B37}"/>
    <cellStyle name="AggOrangeRBorder 4 2 20 2" xfId="31190" xr:uid="{FC0C1C39-41CA-4032-8E01-9B50DCD43CD5}"/>
    <cellStyle name="AggOrangeRBorder 4 2 21" xfId="10177" xr:uid="{19DAC939-71FF-4346-9E3D-B5C918157BF2}"/>
    <cellStyle name="AggOrangeRBorder 4 2 21 2" xfId="32082" xr:uid="{2985FB1D-EFAC-45D9-A107-76AF7AF1D3C9}"/>
    <cellStyle name="AggOrangeRBorder 4 2 22" xfId="12394" xr:uid="{23EE14A9-8411-47B0-8AEA-349A3AA1CB41}"/>
    <cellStyle name="AggOrangeRBorder 4 2 22 2" xfId="32959" xr:uid="{23B17219-3227-462E-9BB6-5505EE5C53CF}"/>
    <cellStyle name="AggOrangeRBorder 4 2 23" xfId="12720" xr:uid="{D071F38C-E5AD-4651-B2B8-1FD58B672C9E}"/>
    <cellStyle name="AggOrangeRBorder 4 2 23 2" xfId="33285" xr:uid="{06F6F063-E198-4AD0-A519-A97C1774A667}"/>
    <cellStyle name="AggOrangeRBorder 4 2 24" xfId="13281" xr:uid="{453C91FB-6A5F-4DEC-B6BD-0DFB2ADF0DAB}"/>
    <cellStyle name="AggOrangeRBorder 4 2 24 2" xfId="33845" xr:uid="{6D415B5B-1849-4BBF-8888-80F195D77CD1}"/>
    <cellStyle name="AggOrangeRBorder 4 2 25" xfId="13385" xr:uid="{9D0027C2-4021-4F7F-9558-7FA597135F72}"/>
    <cellStyle name="AggOrangeRBorder 4 2 25 2" xfId="33949" xr:uid="{BA6EA343-9234-4C63-B2D0-9CB5EB5648C4}"/>
    <cellStyle name="AggOrangeRBorder 4 2 26" xfId="14406" xr:uid="{83AD5FCA-5D81-4098-AB47-E0ABFA7484F5}"/>
    <cellStyle name="AggOrangeRBorder 4 2 26 2" xfId="34968" xr:uid="{BD81F389-4DBE-47A5-B000-DEC2BD9031A4}"/>
    <cellStyle name="AggOrangeRBorder 4 2 27" xfId="14911" xr:uid="{56DBAB92-27C0-446A-A506-30DFA4DCF6ED}"/>
    <cellStyle name="AggOrangeRBorder 4 2 27 2" xfId="35464" xr:uid="{38CBDDDE-4F0D-416F-96E1-1AC7F914DD5F}"/>
    <cellStyle name="AggOrangeRBorder 4 2 28" xfId="14171" xr:uid="{1E67B660-3A0A-4C14-8B77-F4E108E625C9}"/>
    <cellStyle name="AggOrangeRBorder 4 2 28 2" xfId="34735" xr:uid="{A8C0A2C8-7DD5-474E-AB23-3C65FEC3E354}"/>
    <cellStyle name="AggOrangeRBorder 4 2 29" xfId="15871" xr:uid="{7BADB53E-2069-4E74-960C-492E3371899C}"/>
    <cellStyle name="AggOrangeRBorder 4 2 29 2" xfId="36279" xr:uid="{974FA43C-8716-4E06-B8B4-0DBFDBE1FD3C}"/>
    <cellStyle name="AggOrangeRBorder 4 2 3" xfId="1087" xr:uid="{00000000-0005-0000-0000-00005D0A0000}"/>
    <cellStyle name="AggOrangeRBorder 4 2 3 2" xfId="23524" xr:uid="{66544750-8C7A-490F-BF15-4AA53E69B538}"/>
    <cellStyle name="AggOrangeRBorder 4 2 30" xfId="15905" xr:uid="{BA6E16BA-0529-44DC-888D-BF766E4084B5}"/>
    <cellStyle name="AggOrangeRBorder 4 2 30 2" xfId="36313" xr:uid="{D84DBEAE-3568-41C2-9D27-1FDE338F4337}"/>
    <cellStyle name="AggOrangeRBorder 4 2 31" xfId="16380" xr:uid="{EC940E41-72F4-4B20-BBE8-C27FB6E350BE}"/>
    <cellStyle name="AggOrangeRBorder 4 2 31 2" xfId="36786" xr:uid="{41909EED-3356-4C0B-BA70-3D64F5182BF1}"/>
    <cellStyle name="AggOrangeRBorder 4 2 32" xfId="17121" xr:uid="{9898E25C-35C8-4C1A-BBAC-69EA1F49FD11}"/>
    <cellStyle name="AggOrangeRBorder 4 2 32 2" xfId="37525" xr:uid="{DF2C6B63-D92C-4B45-A99C-3B52D0073C42}"/>
    <cellStyle name="AggOrangeRBorder 4 2 33" xfId="16890" xr:uid="{BAEF7817-79A6-4C8D-9141-0FB24E8798B0}"/>
    <cellStyle name="AggOrangeRBorder 4 2 33 2" xfId="37294" xr:uid="{8540C7CF-24D1-4155-918D-2AC87838EA7B}"/>
    <cellStyle name="AggOrangeRBorder 4 2 34" xfId="17872" xr:uid="{F371D3F0-2F30-4FE5-92F1-DFDE446EDD33}"/>
    <cellStyle name="AggOrangeRBorder 4 2 34 2" xfId="38276" xr:uid="{09B6293D-E611-431D-876B-F1A083F2697B}"/>
    <cellStyle name="AggOrangeRBorder 4 2 35" xfId="18244" xr:uid="{C3E1DA06-140B-4498-A857-3A5929E5D1F3}"/>
    <cellStyle name="AggOrangeRBorder 4 2 35 2" xfId="38648" xr:uid="{F142090C-BBE0-4886-9DC2-9D73F6897D9A}"/>
    <cellStyle name="AggOrangeRBorder 4 2 36" xfId="19087" xr:uid="{C0B89D11-3284-4C6F-8D59-92095F070540}"/>
    <cellStyle name="AggOrangeRBorder 4 2 36 2" xfId="39489" xr:uid="{9A8252FB-97C9-45B0-B988-2901706E7E9A}"/>
    <cellStyle name="AggOrangeRBorder 4 2 37" xfId="18729" xr:uid="{20384791-C72D-4C48-B6FD-EE04E5A6D79F}"/>
    <cellStyle name="AggOrangeRBorder 4 2 37 2" xfId="39131" xr:uid="{D5CA521C-7121-4C77-A271-3B20DC6B1CBB}"/>
    <cellStyle name="AggOrangeRBorder 4 2 38" xfId="19925" xr:uid="{1895BE49-5410-454B-9D3A-88E1804FE975}"/>
    <cellStyle name="AggOrangeRBorder 4 2 38 2" xfId="40327" xr:uid="{9D84E706-1DDD-48A8-ADCA-48770F923034}"/>
    <cellStyle name="AggOrangeRBorder 4 2 39" xfId="20349" xr:uid="{8713DE9F-0E4F-42D3-BA85-C4E648E90F20}"/>
    <cellStyle name="AggOrangeRBorder 4 2 39 2" xfId="40751" xr:uid="{508DE562-46AE-4F42-A243-D5E5748F3A69}"/>
    <cellStyle name="AggOrangeRBorder 4 2 4" xfId="1834" xr:uid="{00000000-0005-0000-0000-00005E0A0000}"/>
    <cellStyle name="AggOrangeRBorder 4 2 4 2" xfId="24217" xr:uid="{FD1C16D8-644B-494A-9D9A-C9F28A3E99F1}"/>
    <cellStyle name="AggOrangeRBorder 4 2 40" xfId="20218" xr:uid="{E7CDBC07-20F9-4F8A-B178-72FBE3FEEB96}"/>
    <cellStyle name="AggOrangeRBorder 4 2 40 2" xfId="40620" xr:uid="{3B622A5E-C5A9-4A79-8C53-92D7B7702FC9}"/>
    <cellStyle name="AggOrangeRBorder 4 2 41" xfId="21544" xr:uid="{0CB5D6E1-8F61-4499-844F-CBDB5CEEF8FC}"/>
    <cellStyle name="AggOrangeRBorder 4 2 41 2" xfId="41944" xr:uid="{7D014DD9-5299-4F2E-AAAD-5A5DA490DF14}"/>
    <cellStyle name="AggOrangeRBorder 4 2 42" xfId="21266" xr:uid="{88D310B9-0BAA-439C-9F1C-68028F3C2A3C}"/>
    <cellStyle name="AggOrangeRBorder 4 2 42 2" xfId="41666" xr:uid="{235F48EF-1501-4228-BF51-82E4D38282B5}"/>
    <cellStyle name="AggOrangeRBorder 4 2 43" xfId="22467" xr:uid="{1E1D28EC-6A33-4010-B618-85A3D94696E7}"/>
    <cellStyle name="AggOrangeRBorder 4 2 43 2" xfId="42867" xr:uid="{D16F731B-2674-48D2-AD2D-822A6BDD79F6}"/>
    <cellStyle name="AggOrangeRBorder 4 2 44" xfId="22403" xr:uid="{9414368E-C616-4BBE-A924-2EE630436175}"/>
    <cellStyle name="AggOrangeRBorder 4 2 44 2" xfId="42803" xr:uid="{C3EE5EF8-FA12-479E-B88D-A240D6B1B95C}"/>
    <cellStyle name="AggOrangeRBorder 4 2 45" xfId="22957" xr:uid="{FFBD2F56-9087-4298-A9E0-2F45F09B1630}"/>
    <cellStyle name="AggOrangeRBorder 4 2 45 2" xfId="43357" xr:uid="{C8FAC7F1-7319-405B-8567-2D51D22A1411}"/>
    <cellStyle name="AggOrangeRBorder 4 2 5" xfId="1678" xr:uid="{00000000-0005-0000-0000-00005F0A0000}"/>
    <cellStyle name="AggOrangeRBorder 4 2 5 2" xfId="24062" xr:uid="{BA97F9D3-6306-41F3-804A-CB8A516D4F10}"/>
    <cellStyle name="AggOrangeRBorder 4 2 6" xfId="2955" xr:uid="{00000000-0005-0000-0000-0000600A0000}"/>
    <cellStyle name="AggOrangeRBorder 4 2 6 2" xfId="25321" xr:uid="{2FE12555-5F59-4E49-BF67-B8E2EDA68787}"/>
    <cellStyle name="AggOrangeRBorder 4 2 7" xfId="2391" xr:uid="{00000000-0005-0000-0000-0000610A0000}"/>
    <cellStyle name="AggOrangeRBorder 4 2 7 2" xfId="24758" xr:uid="{0E00D195-3BBE-4A13-94A2-8D6F0A401900}"/>
    <cellStyle name="AggOrangeRBorder 4 2 8" xfId="3853" xr:uid="{00000000-0005-0000-0000-0000620A0000}"/>
    <cellStyle name="AggOrangeRBorder 4 2 8 2" xfId="26216" xr:uid="{31A6E4E2-DE4A-4A85-BF32-5E58A1674722}"/>
    <cellStyle name="AggOrangeRBorder 4 2 9" xfId="3530" xr:uid="{00000000-0005-0000-0000-0000630A0000}"/>
    <cellStyle name="AggOrangeRBorder 4 2 9 2" xfId="25895" xr:uid="{F92E9DC5-A311-4A37-B297-5BFEA78E7C77}"/>
    <cellStyle name="AggOrangeRBorder 4 20" xfId="7710" xr:uid="{FAEC8006-EBFD-48FB-8C70-3BD325932A18}"/>
    <cellStyle name="AggOrangeRBorder 4 20 2" xfId="29996" xr:uid="{0F3DB399-895F-438A-9EDF-A94A02C0BD5C}"/>
    <cellStyle name="AggOrangeRBorder 4 21" xfId="8218" xr:uid="{4C96E085-8703-440A-B6D2-92EA759E1CF6}"/>
    <cellStyle name="AggOrangeRBorder 4 21 2" xfId="30487" xr:uid="{9A4CF7C6-276C-4D30-BEF4-F2BEC9D0CDFC}"/>
    <cellStyle name="AggOrangeRBorder 4 22" xfId="8901" xr:uid="{8B34DCCD-F9ED-4EBC-A5CA-29BBBBE69EE5}"/>
    <cellStyle name="AggOrangeRBorder 4 22 2" xfId="31085" xr:uid="{66CF4AC6-873D-4C18-850A-9966C5794F8C}"/>
    <cellStyle name="AggOrangeRBorder 4 23" xfId="8849" xr:uid="{48281A9B-9D7C-4711-95F1-FF73C1DB41C0}"/>
    <cellStyle name="AggOrangeRBorder 4 23 2" xfId="31040" xr:uid="{49970FF6-D28B-4C5A-93FA-C5AB30DE0689}"/>
    <cellStyle name="AggOrangeRBorder 4 24" xfId="8661" xr:uid="{36B7531F-FDDE-4741-B626-9DC544E82857}"/>
    <cellStyle name="AggOrangeRBorder 4 24 2" xfId="30920" xr:uid="{4959AA25-58A7-48A6-901E-EADBE8EE5994}"/>
    <cellStyle name="AggOrangeRBorder 4 25" xfId="12058" xr:uid="{6113A21A-ED82-4FF3-A0F6-479726561EA3}"/>
    <cellStyle name="AggOrangeRBorder 4 25 2" xfId="32623" xr:uid="{C1B49178-4122-413D-B670-C4391DA3E928}"/>
    <cellStyle name="AggOrangeRBorder 4 26" xfId="12687" xr:uid="{E30326B3-3549-44EF-B3F6-E56DA669B753}"/>
    <cellStyle name="AggOrangeRBorder 4 26 2" xfId="33252" xr:uid="{5361CEC6-0966-4161-9E06-E4E85FD6D33E}"/>
    <cellStyle name="AggOrangeRBorder 4 27" xfId="12732" xr:uid="{6B496958-E23E-4232-B7C2-47C259E46BFC}"/>
    <cellStyle name="AggOrangeRBorder 4 27 2" xfId="33297" xr:uid="{C251885F-3C84-4707-A86F-C21421812488}"/>
    <cellStyle name="AggOrangeRBorder 4 28" xfId="13970" xr:uid="{6E7FA0D1-52C2-4B18-A64E-7F16098B18A7}"/>
    <cellStyle name="AggOrangeRBorder 4 28 2" xfId="34534" xr:uid="{8996364B-3070-4643-B960-673639BA2EBB}"/>
    <cellStyle name="AggOrangeRBorder 4 29" xfId="14003" xr:uid="{E5CFEF97-529F-4097-AB32-DB2534B48165}"/>
    <cellStyle name="AggOrangeRBorder 4 29 2" xfId="34567" xr:uid="{1C98BF89-A580-4D7D-94AA-85A8408272E3}"/>
    <cellStyle name="AggOrangeRBorder 4 3" xfId="674" xr:uid="{00000000-0005-0000-0000-0000640A0000}"/>
    <cellStyle name="AggOrangeRBorder 4 3 10" xfId="2463" xr:uid="{00000000-0005-0000-0000-0000650A0000}"/>
    <cellStyle name="AggOrangeRBorder 4 3 10 2" xfId="24830" xr:uid="{8F1768A0-AB98-4999-8757-4B5224F07344}"/>
    <cellStyle name="AggOrangeRBorder 4 3 11" xfId="5125" xr:uid="{00000000-0005-0000-0000-0000660A0000}"/>
    <cellStyle name="AggOrangeRBorder 4 3 11 2" xfId="27478" xr:uid="{41BFF8CB-2FBD-4F64-8C54-A4F2113C63BD}"/>
    <cellStyle name="AggOrangeRBorder 4 3 12" xfId="5483" xr:uid="{00000000-0005-0000-0000-0000670A0000}"/>
    <cellStyle name="AggOrangeRBorder 4 3 12 2" xfId="27836" xr:uid="{225A987D-C324-4C00-B835-1B6675F62BD3}"/>
    <cellStyle name="AggOrangeRBorder 4 3 13" xfId="6389" xr:uid="{00000000-0005-0000-0000-0000680A0000}"/>
    <cellStyle name="AggOrangeRBorder 4 3 13 2" xfId="28686" xr:uid="{CACFD21B-CC66-4E85-AB69-54A5E5E68902}"/>
    <cellStyle name="AggOrangeRBorder 4 3 14" xfId="6829" xr:uid="{00000000-0005-0000-0000-0000690A0000}"/>
    <cellStyle name="AggOrangeRBorder 4 3 14 2" xfId="29126" xr:uid="{917E10C3-94B1-42E9-93D6-6DE26567BAEF}"/>
    <cellStyle name="AggOrangeRBorder 4 3 15" xfId="7058" xr:uid="{00000000-0005-0000-0000-00006A0A0000}"/>
    <cellStyle name="AggOrangeRBorder 4 3 15 2" xfId="29355" xr:uid="{F3BB5049-C8EA-4B62-B575-3BA5A1AD8679}"/>
    <cellStyle name="AggOrangeRBorder 4 3 16" xfId="7403" xr:uid="{00000000-0005-0000-0000-00006B0A0000}"/>
    <cellStyle name="AggOrangeRBorder 4 3 16 2" xfId="29698" xr:uid="{F8FF823C-EDBB-4C81-9CA0-AE5E858429FE}"/>
    <cellStyle name="AggOrangeRBorder 4 3 17" xfId="7889" xr:uid="{30CE7A20-52FB-4C76-B17B-FE5EB3C60378}"/>
    <cellStyle name="AggOrangeRBorder 4 3 17 2" xfId="30175" xr:uid="{22025EA7-A4DA-4704-B472-7AB715C6EDF2}"/>
    <cellStyle name="AggOrangeRBorder 4 3 18" xfId="8374" xr:uid="{BC0C245A-13EA-4CF6-A781-5AEF289080AB}"/>
    <cellStyle name="AggOrangeRBorder 4 3 18 2" xfId="30643" xr:uid="{CB2403BE-8E7A-431D-8E2E-1167EA6D0F48}"/>
    <cellStyle name="AggOrangeRBorder 4 3 19" xfId="9259" xr:uid="{201ACB95-8745-4B3A-BFA9-CFEC427AA0CE}"/>
    <cellStyle name="AggOrangeRBorder 4 3 19 2" xfId="31400" xr:uid="{51626DDB-6B26-4A59-AE41-0CC6701F898A}"/>
    <cellStyle name="AggOrangeRBorder 4 3 2" xfId="889" xr:uid="{00000000-0005-0000-0000-00006C0A0000}"/>
    <cellStyle name="AggOrangeRBorder 4 3 2 10" xfId="5336" xr:uid="{00000000-0005-0000-0000-00006D0A0000}"/>
    <cellStyle name="AggOrangeRBorder 4 3 2 10 2" xfId="27689" xr:uid="{8FBAC4E3-7DE8-4DC9-B4E4-602456EC8A0A}"/>
    <cellStyle name="AggOrangeRBorder 4 3 2 11" xfId="4661" xr:uid="{00000000-0005-0000-0000-00006E0A0000}"/>
    <cellStyle name="AggOrangeRBorder 4 3 2 11 2" xfId="27014" xr:uid="{6CE1B883-7BC6-4D63-8ADC-0B668E3324C3}"/>
    <cellStyle name="AggOrangeRBorder 4 3 2 12" xfId="5786" xr:uid="{00000000-0005-0000-0000-00006F0A0000}"/>
    <cellStyle name="AggOrangeRBorder 4 3 2 12 2" xfId="28100" xr:uid="{9E5CECD3-3027-4B89-B3C1-226580574AE7}"/>
    <cellStyle name="AggOrangeRBorder 4 3 2 13" xfId="5799" xr:uid="{00000000-0005-0000-0000-0000700A0000}"/>
    <cellStyle name="AggOrangeRBorder 4 3 2 13 2" xfId="28113" xr:uid="{779B216E-CBD5-477E-AC19-70FEE38F7303}"/>
    <cellStyle name="AggOrangeRBorder 4 3 2 14" xfId="6737" xr:uid="{00000000-0005-0000-0000-0000710A0000}"/>
    <cellStyle name="AggOrangeRBorder 4 3 2 14 2" xfId="29034" xr:uid="{FCD3EFAC-71FC-40E4-B6A2-67BE3BA79B20}"/>
    <cellStyle name="AggOrangeRBorder 4 3 2 15" xfId="7609" xr:uid="{00000000-0005-0000-0000-0000720A0000}"/>
    <cellStyle name="AggOrangeRBorder 4 3 2 15 2" xfId="29904" xr:uid="{BD37DE98-532F-4187-B781-4E545E889B18}"/>
    <cellStyle name="AggOrangeRBorder 4 3 2 16" xfId="8095" xr:uid="{1B1F696A-2B60-44AF-9F80-68F44652E717}"/>
    <cellStyle name="AggOrangeRBorder 4 3 2 16 2" xfId="30381" xr:uid="{49B6CB07-E97A-4412-B215-8A6FAB8DA1E0}"/>
    <cellStyle name="AggOrangeRBorder 4 3 2 17" xfId="8584" xr:uid="{172A4538-1358-474B-B3C6-76CB860EBD5E}"/>
    <cellStyle name="AggOrangeRBorder 4 3 2 17 2" xfId="30853" xr:uid="{5D4698D0-FABE-483F-A405-88A1D15DBDB9}"/>
    <cellStyle name="AggOrangeRBorder 4 3 2 18" xfId="9474" xr:uid="{695FAB03-C16A-43B8-A04A-BCA3FA563DB7}"/>
    <cellStyle name="AggOrangeRBorder 4 3 2 18 2" xfId="31613" xr:uid="{90BDA746-3F2E-412B-948B-DFAED9EA4498}"/>
    <cellStyle name="AggOrangeRBorder 4 3 2 19" xfId="8831" xr:uid="{B0BD871D-FE03-4E36-B37B-DF48FA28C458}"/>
    <cellStyle name="AggOrangeRBorder 4 3 2 19 2" xfId="31032" xr:uid="{3D33A309-F73D-4FD6-825B-20F8964BF716}"/>
    <cellStyle name="AggOrangeRBorder 4 3 2 2" xfId="1066" xr:uid="{00000000-0005-0000-0000-0000730A0000}"/>
    <cellStyle name="AggOrangeRBorder 4 3 2 2 2" xfId="23503" xr:uid="{05A1492B-B946-4F4E-8DDA-80FC4FDB66A1}"/>
    <cellStyle name="AggOrangeRBorder 4 3 2 20" xfId="8886" xr:uid="{F8778F1B-5AB2-4771-B9C3-95AB6295DC3E}"/>
    <cellStyle name="AggOrangeRBorder 4 3 2 20 2" xfId="31070" xr:uid="{DB069C70-78A9-4454-A5C9-49019995A58F}"/>
    <cellStyle name="AggOrangeRBorder 4 3 2 21" xfId="12642" xr:uid="{41F623D9-3E80-4C0A-9366-15736D187CD5}"/>
    <cellStyle name="AggOrangeRBorder 4 3 2 21 2" xfId="33207" xr:uid="{1F818A61-38B5-4A18-A9F2-542D495CEBC4}"/>
    <cellStyle name="AggOrangeRBorder 4 3 2 22" xfId="12730" xr:uid="{5866FA7A-156B-4B0C-92E4-094CF58B5785}"/>
    <cellStyle name="AggOrangeRBorder 4 3 2 22 2" xfId="33295" xr:uid="{8902103F-AB39-49B4-81B8-1FEABA93C0D8}"/>
    <cellStyle name="AggOrangeRBorder 4 3 2 23" xfId="13622" xr:uid="{078D5716-6F1A-42CE-9909-E7510057619B}"/>
    <cellStyle name="AggOrangeRBorder 4 3 2 23 2" xfId="34186" xr:uid="{863ADC8E-038C-458F-AB0D-DA34EED3AE05}"/>
    <cellStyle name="AggOrangeRBorder 4 3 2 24" xfId="12925" xr:uid="{E3C6287A-4D89-4BE7-A591-6E199D9C3353}"/>
    <cellStyle name="AggOrangeRBorder 4 3 2 24 2" xfId="33490" xr:uid="{4F6321EB-3E9D-46CD-9E04-95DD19C2F03C}"/>
    <cellStyle name="AggOrangeRBorder 4 3 2 25" xfId="14144" xr:uid="{EC56ECD5-CAFB-4EDD-B45F-8B40F7DAFD08}"/>
    <cellStyle name="AggOrangeRBorder 4 3 2 25 2" xfId="34708" xr:uid="{2FE9C2EC-44B8-41BD-88D5-AD8B0ABEF761}"/>
    <cellStyle name="AggOrangeRBorder 4 3 2 26" xfId="14961" xr:uid="{3E3C66AD-14CF-4ED6-AC7F-B74D2C1D1B16}"/>
    <cellStyle name="AggOrangeRBorder 4 3 2 26 2" xfId="35513" xr:uid="{5398B9DD-2140-4CD7-B59F-3AEA3DB47436}"/>
    <cellStyle name="AggOrangeRBorder 4 3 2 27" xfId="14569" xr:uid="{25B4973D-D243-4894-8789-59109F61A6AA}"/>
    <cellStyle name="AggOrangeRBorder 4 3 2 27 2" xfId="35129" xr:uid="{84E089B7-338C-489F-91C5-EA7EDBB6CE2A}"/>
    <cellStyle name="AggOrangeRBorder 4 3 2 28" xfId="15400" xr:uid="{01B255AC-6904-4F85-9B6C-45B324A483D9}"/>
    <cellStyle name="AggOrangeRBorder 4 3 2 28 2" xfId="35937" xr:uid="{C5E32880-B3C8-48F9-87F1-45C2274CADF4}"/>
    <cellStyle name="AggOrangeRBorder 4 3 2 29" xfId="16146" xr:uid="{04FC3F2D-DC8A-4349-A638-CA40C7D8E8E0}"/>
    <cellStyle name="AggOrangeRBorder 4 3 2 29 2" xfId="36554" xr:uid="{7641CBBF-DAAB-4476-9BA4-C0262FB8E4DE}"/>
    <cellStyle name="AggOrangeRBorder 4 3 2 3" xfId="2080" xr:uid="{00000000-0005-0000-0000-0000740A0000}"/>
    <cellStyle name="AggOrangeRBorder 4 3 2 3 2" xfId="24462" xr:uid="{FC8A126B-1494-4686-BA6E-AA7E18260DC6}"/>
    <cellStyle name="AggOrangeRBorder 4 3 2 30" xfId="16619" xr:uid="{3B557798-09B7-4B59-BA78-B309EF99BDCD}"/>
    <cellStyle name="AggOrangeRBorder 4 3 2 30 2" xfId="37025" xr:uid="{4BFF82B6-C674-4015-8CCE-4C5A78D18D9C}"/>
    <cellStyle name="AggOrangeRBorder 4 3 2 31" xfId="17363" xr:uid="{E450C3E3-DA01-492B-AB1C-F72D32D5F609}"/>
    <cellStyle name="AggOrangeRBorder 4 3 2 31 2" xfId="37767" xr:uid="{B53F643A-E58B-4048-8BB5-BA93DD3D8427}"/>
    <cellStyle name="AggOrangeRBorder 4 3 2 32" xfId="16797" xr:uid="{5CB8E1BD-F69E-4EE7-BF76-FFD0550167BD}"/>
    <cellStyle name="AggOrangeRBorder 4 3 2 32 2" xfId="37201" xr:uid="{CBBECAD1-ADA4-47DA-A1E5-09E9DFCAD303}"/>
    <cellStyle name="AggOrangeRBorder 4 3 2 33" xfId="18112" xr:uid="{0EB68A3E-641E-4917-A1EA-D1376B9A3BFA}"/>
    <cellStyle name="AggOrangeRBorder 4 3 2 33 2" xfId="38516" xr:uid="{87D5AB3A-FF29-4A27-B3FD-EFE33B94DE1A}"/>
    <cellStyle name="AggOrangeRBorder 4 3 2 34" xfId="18491" xr:uid="{5C00C041-421D-4B02-ADEE-5AFBB40D799C}"/>
    <cellStyle name="AggOrangeRBorder 4 3 2 34 2" xfId="38895" xr:uid="{467AE2A6-CB0F-435B-8EE0-CEDA8FE80E16}"/>
    <cellStyle name="AggOrangeRBorder 4 3 2 35" xfId="19335" xr:uid="{4FEEE700-C78A-4427-A874-DE9991799BF7}"/>
    <cellStyle name="AggOrangeRBorder 4 3 2 35 2" xfId="39737" xr:uid="{BCA9D5CF-63A5-4662-9B51-037C22696432}"/>
    <cellStyle name="AggOrangeRBorder 4 3 2 36" xfId="18630" xr:uid="{1A24271F-19A1-4CC0-B829-290DA7E44A63}"/>
    <cellStyle name="AggOrangeRBorder 4 3 2 36 2" xfId="39034" xr:uid="{368DF17A-57BB-40AD-BC07-18A51C8678DD}"/>
    <cellStyle name="AggOrangeRBorder 4 3 2 37" xfId="20173" xr:uid="{30D86072-BB35-4947-A41C-4F1B68287675}"/>
    <cellStyle name="AggOrangeRBorder 4 3 2 37 2" xfId="40575" xr:uid="{73A98AB0-D472-4F19-8853-8A5182971150}"/>
    <cellStyle name="AggOrangeRBorder 4 3 2 38" xfId="20595" xr:uid="{052CBDE1-F3B3-472A-8F9A-74228790D516}"/>
    <cellStyle name="AggOrangeRBorder 4 3 2 38 2" xfId="40997" xr:uid="{50C19919-88EF-406A-9E5C-B634487E211B}"/>
    <cellStyle name="AggOrangeRBorder 4 3 2 39" xfId="20895" xr:uid="{F1C87C31-A0E6-41A1-969E-204F42B157A1}"/>
    <cellStyle name="AggOrangeRBorder 4 3 2 39 2" xfId="41297" xr:uid="{FAF313C8-2389-4CFE-AECC-AFC4818FCCC3}"/>
    <cellStyle name="AggOrangeRBorder 4 3 2 4" xfId="1568" xr:uid="{00000000-0005-0000-0000-0000750A0000}"/>
    <cellStyle name="AggOrangeRBorder 4 3 2 4 2" xfId="23953" xr:uid="{4D9EA2FB-A5E3-44FF-82F5-800F7E085B1C}"/>
    <cellStyle name="AggOrangeRBorder 4 3 2 40" xfId="21789" xr:uid="{40345A67-CB95-4061-821F-48EEF9E92EE8}"/>
    <cellStyle name="AggOrangeRBorder 4 3 2 40 2" xfId="42189" xr:uid="{CB1D0D5A-244C-4DA1-9360-EC000354414A}"/>
    <cellStyle name="AggOrangeRBorder 4 3 2 41" xfId="21142" xr:uid="{915D7235-D6C7-43F9-B6F2-3CBFB67B8FD7}"/>
    <cellStyle name="AggOrangeRBorder 4 3 2 41 2" xfId="41542" xr:uid="{50C6A32C-A73F-4870-B02F-99ED554CBA53}"/>
    <cellStyle name="AggOrangeRBorder 4 3 2 42" xfId="22722" xr:uid="{9CAB076B-1738-4561-A2EE-F6D841160140}"/>
    <cellStyle name="AggOrangeRBorder 4 3 2 42 2" xfId="43122" xr:uid="{2B793BDE-E960-408F-BA5C-3AD2712AE1D1}"/>
    <cellStyle name="AggOrangeRBorder 4 3 2 43" xfId="22001" xr:uid="{57EC6ADC-AD6A-4003-B6F3-66540CC6F73F}"/>
    <cellStyle name="AggOrangeRBorder 4 3 2 43 2" xfId="42401" xr:uid="{F66829CB-21BF-4E98-9949-6820017AD935}"/>
    <cellStyle name="AggOrangeRBorder 4 3 2 44" xfId="22782" xr:uid="{95627549-9C4A-4F20-87B6-DD444C41A798}"/>
    <cellStyle name="AggOrangeRBorder 4 3 2 44 2" xfId="43182" xr:uid="{00C91C7A-649F-450A-9ED3-DD65CA195945}"/>
    <cellStyle name="AggOrangeRBorder 4 3 2 5" xfId="3203" xr:uid="{00000000-0005-0000-0000-0000760A0000}"/>
    <cellStyle name="AggOrangeRBorder 4 3 2 5 2" xfId="25569" xr:uid="{364EBBAA-3EDC-48E7-A887-C2D5C4AE63CB}"/>
    <cellStyle name="AggOrangeRBorder 4 3 2 6" xfId="2498" xr:uid="{00000000-0005-0000-0000-0000770A0000}"/>
    <cellStyle name="AggOrangeRBorder 4 3 2 6 2" xfId="24865" xr:uid="{803520CD-B9E4-4709-8418-2892AA34E219}"/>
    <cellStyle name="AggOrangeRBorder 4 3 2 7" xfId="4097" xr:uid="{00000000-0005-0000-0000-0000780A0000}"/>
    <cellStyle name="AggOrangeRBorder 4 3 2 7 2" xfId="26460" xr:uid="{45A37FDE-C006-4F92-94BD-DC8B38AC0C84}"/>
    <cellStyle name="AggOrangeRBorder 4 3 2 8" xfId="3375" xr:uid="{00000000-0005-0000-0000-0000790A0000}"/>
    <cellStyle name="AggOrangeRBorder 4 3 2 8 2" xfId="25740" xr:uid="{AF9432E5-4799-4349-AEDD-5A0F0CD4DE37}"/>
    <cellStyle name="AggOrangeRBorder 4 3 2 9" xfId="4917" xr:uid="{00000000-0005-0000-0000-00007A0A0000}"/>
    <cellStyle name="AggOrangeRBorder 4 3 2 9 2" xfId="27270" xr:uid="{955D1131-950F-411B-9396-9BF124BCC91F}"/>
    <cellStyle name="AggOrangeRBorder 4 3 20" xfId="9025" xr:uid="{C2DB4680-ED6C-41CE-BADA-99C7EFE32F12}"/>
    <cellStyle name="AggOrangeRBorder 4 3 20 2" xfId="31187" xr:uid="{3223BA21-2F39-4C91-8D5D-D183C8DC447C}"/>
    <cellStyle name="AggOrangeRBorder 4 3 21" xfId="9636" xr:uid="{F2D5D032-0CC3-4CF8-8EC6-C77CC0495711}"/>
    <cellStyle name="AggOrangeRBorder 4 3 21 2" xfId="31725" xr:uid="{D1AD8F1F-A460-4B55-AC60-5C4A3EE8DE31}"/>
    <cellStyle name="AggOrangeRBorder 4 3 22" xfId="12427" xr:uid="{062E34C8-8C42-42F9-9090-18E0FBE550BB}"/>
    <cellStyle name="AggOrangeRBorder 4 3 22 2" xfId="32992" xr:uid="{20DF89BD-2A87-4BEC-A69C-87EDF79E9CED}"/>
    <cellStyle name="AggOrangeRBorder 4 3 23" xfId="13006" xr:uid="{4FCD40AE-A5AE-48BA-AAD6-F6200D880781}"/>
    <cellStyle name="AggOrangeRBorder 4 3 23 2" xfId="33571" xr:uid="{BAA0569E-2FF0-4475-8FF4-4F3D5EBA9D8A}"/>
    <cellStyle name="AggOrangeRBorder 4 3 24" xfId="13487" xr:uid="{92CB594E-200F-402E-8489-C8837955E146}"/>
    <cellStyle name="AggOrangeRBorder 4 3 24 2" xfId="34051" xr:uid="{4ABF313C-9814-42BE-9022-DC7AD537514F}"/>
    <cellStyle name="AggOrangeRBorder 4 3 25" xfId="13238" xr:uid="{C3397E07-7E0D-4683-A591-1F5440E255CE}"/>
    <cellStyle name="AggOrangeRBorder 4 3 25 2" xfId="33802" xr:uid="{BAB3DBA1-A6D7-4062-9F47-CED95F723DE3}"/>
    <cellStyle name="AggOrangeRBorder 4 3 26" xfId="13694" xr:uid="{7F943A36-BBCE-4124-8369-A2605AB0B5A7}"/>
    <cellStyle name="AggOrangeRBorder 4 3 26 2" xfId="34258" xr:uid="{F0FBA308-C043-4316-9DA9-6BC49C1CE8F8}"/>
    <cellStyle name="AggOrangeRBorder 4 3 27" xfId="13701" xr:uid="{74E34FF1-F737-4CE4-B54B-07F694DFC500}"/>
    <cellStyle name="AggOrangeRBorder 4 3 27 2" xfId="34265" xr:uid="{2FA938AE-DCF0-488D-9DA8-55A89DAAFF9F}"/>
    <cellStyle name="AggOrangeRBorder 4 3 28" xfId="15233" xr:uid="{C5E72C70-78EC-4BA9-A361-FEDE5191DCD1}"/>
    <cellStyle name="AggOrangeRBorder 4 3 28 2" xfId="35773" xr:uid="{548FBFE6-CC4E-4A07-82A3-AB3EAB8E17BB}"/>
    <cellStyle name="AggOrangeRBorder 4 3 29" xfId="15585" xr:uid="{5548B0DB-C671-4BE1-9CBF-4AD6E36DC7E2}"/>
    <cellStyle name="AggOrangeRBorder 4 3 29 2" xfId="36083" xr:uid="{F52F9ABC-052A-4DA6-B82F-0C7735630BB8}"/>
    <cellStyle name="AggOrangeRBorder 4 3 3" xfId="1276" xr:uid="{00000000-0005-0000-0000-00007B0A0000}"/>
    <cellStyle name="AggOrangeRBorder 4 3 3 2" xfId="23713" xr:uid="{2C3361B4-4298-49C3-9EEE-8240233FE88C}"/>
    <cellStyle name="AggOrangeRBorder 4 3 30" xfId="15938" xr:uid="{7DC1F374-F0CD-4014-B4F5-9AFF71B0B095}"/>
    <cellStyle name="AggOrangeRBorder 4 3 30 2" xfId="36346" xr:uid="{84F31FFD-5AAD-4540-BFEA-D0BBD9A52FC6}"/>
    <cellStyle name="AggOrangeRBorder 4 3 31" xfId="16413" xr:uid="{8DECBAA8-447A-445C-82E3-ADC12D70F785}"/>
    <cellStyle name="AggOrangeRBorder 4 3 31 2" xfId="36819" xr:uid="{D2AC9908-8381-4D3A-AF61-68CDD2611CFA}"/>
    <cellStyle name="AggOrangeRBorder 4 3 32" xfId="17154" xr:uid="{3157373A-0D42-4556-8B3E-13A19A4A3A50}"/>
    <cellStyle name="AggOrangeRBorder 4 3 32 2" xfId="37558" xr:uid="{DB4C0DD0-04FA-4EB3-A485-BF9D6BB61047}"/>
    <cellStyle name="AggOrangeRBorder 4 3 33" xfId="16989" xr:uid="{B40DFC0D-06D7-4777-9504-45B77083A00C}"/>
    <cellStyle name="AggOrangeRBorder 4 3 33 2" xfId="37393" xr:uid="{FF34BB8B-7B0D-4E9D-8CC9-2FF8A99FE820}"/>
    <cellStyle name="AggOrangeRBorder 4 3 34" xfId="17905" xr:uid="{DC31F097-E980-4439-BCDA-8A35DEC270E2}"/>
    <cellStyle name="AggOrangeRBorder 4 3 34 2" xfId="38309" xr:uid="{E30024EC-4386-4703-9F5A-8C64E185501D}"/>
    <cellStyle name="AggOrangeRBorder 4 3 35" xfId="18277" xr:uid="{7AA5E024-59D2-4EFB-85DF-7891A2D23054}"/>
    <cellStyle name="AggOrangeRBorder 4 3 35 2" xfId="38681" xr:uid="{B870661B-6942-44F3-A58A-CA20D403E438}"/>
    <cellStyle name="AggOrangeRBorder 4 3 36" xfId="19120" xr:uid="{9489EE73-A7D5-4B85-ADC9-3BFFBE17E10C}"/>
    <cellStyle name="AggOrangeRBorder 4 3 36 2" xfId="39522" xr:uid="{1124449F-5C50-47CA-9D41-B14EFA149B48}"/>
    <cellStyle name="AggOrangeRBorder 4 3 37" xfId="19635" xr:uid="{0F35D4E3-B820-40E5-9E79-5B50C3788577}"/>
    <cellStyle name="AggOrangeRBorder 4 3 37 2" xfId="40037" xr:uid="{03518F68-61C5-4DBC-9844-FA4E5E998C6C}"/>
    <cellStyle name="AggOrangeRBorder 4 3 38" xfId="19958" xr:uid="{6E003F92-5ED2-4C3C-9E38-9111DCE48718}"/>
    <cellStyle name="AggOrangeRBorder 4 3 38 2" xfId="40360" xr:uid="{34A8A339-2207-4105-800F-3764E7D42F35}"/>
    <cellStyle name="AggOrangeRBorder 4 3 39" xfId="20382" xr:uid="{5D48B383-8CC8-4768-83EC-E3975B853C7A}"/>
    <cellStyle name="AggOrangeRBorder 4 3 39 2" xfId="40784" xr:uid="{988300B7-5496-45D2-AF00-BB2EAA5381A1}"/>
    <cellStyle name="AggOrangeRBorder 4 3 4" xfId="1867" xr:uid="{00000000-0005-0000-0000-00007C0A0000}"/>
    <cellStyle name="AggOrangeRBorder 4 3 4 2" xfId="24250" xr:uid="{D4A1E114-9604-452F-B9BE-108253B7A61D}"/>
    <cellStyle name="AggOrangeRBorder 4 3 40" xfId="20666" xr:uid="{39CF9A1D-7B47-4F4E-A8E1-C9D7683209A8}"/>
    <cellStyle name="AggOrangeRBorder 4 3 40 2" xfId="41068" xr:uid="{E2F770E2-FC3E-4F89-ACA9-EF29A9B6EE5C}"/>
    <cellStyle name="AggOrangeRBorder 4 3 41" xfId="21577" xr:uid="{D122C923-0E97-4084-8FAE-427A2DE15674}"/>
    <cellStyle name="AggOrangeRBorder 4 3 41 2" xfId="41977" xr:uid="{AC1AF2DB-BFBF-4143-BDDA-ECE247F9F600}"/>
    <cellStyle name="AggOrangeRBorder 4 3 42" xfId="21402" xr:uid="{4E395774-3B6F-4882-903C-0EF357C34711}"/>
    <cellStyle name="AggOrangeRBorder 4 3 42 2" xfId="41802" xr:uid="{F5C5CBCB-C783-46EF-AA4E-EA5B14F21B52}"/>
    <cellStyle name="AggOrangeRBorder 4 3 43" xfId="22562" xr:uid="{B38B6CBD-E5AD-4CC7-81C6-6518A064084F}"/>
    <cellStyle name="AggOrangeRBorder 4 3 43 2" xfId="42962" xr:uid="{77127179-4E31-4728-A77A-F92E69D44D3F}"/>
    <cellStyle name="AggOrangeRBorder 4 3 44" xfId="22953" xr:uid="{AD932C2A-4D22-4A9C-9F76-63DE2048999B}"/>
    <cellStyle name="AggOrangeRBorder 4 3 44 2" xfId="43353" xr:uid="{0181142E-2388-4961-B212-D7094ABCC030}"/>
    <cellStyle name="AggOrangeRBorder 4 3 45" xfId="23213" xr:uid="{0F4F6B23-AF73-4145-BB35-2214BC845D57}"/>
    <cellStyle name="AggOrangeRBorder 4 3 45 2" xfId="43613" xr:uid="{1C1B709E-1AB3-4994-8726-AAF70362B222}"/>
    <cellStyle name="AggOrangeRBorder 4 3 5" xfId="2255" xr:uid="{00000000-0005-0000-0000-00007D0A0000}"/>
    <cellStyle name="AggOrangeRBorder 4 3 5 2" xfId="24630" xr:uid="{029E317E-67D1-49E1-9D29-AD1C3EB7B50B}"/>
    <cellStyle name="AggOrangeRBorder 4 3 6" xfId="2988" xr:uid="{00000000-0005-0000-0000-00007E0A0000}"/>
    <cellStyle name="AggOrangeRBorder 4 3 6 2" xfId="25354" xr:uid="{BFB44AE3-3373-4730-AC93-9406EDCB090D}"/>
    <cellStyle name="AggOrangeRBorder 4 3 7" xfId="3521" xr:uid="{00000000-0005-0000-0000-00007F0A0000}"/>
    <cellStyle name="AggOrangeRBorder 4 3 7 2" xfId="25886" xr:uid="{18A99E84-630B-4B6F-9EA4-E0337C00840E}"/>
    <cellStyle name="AggOrangeRBorder 4 3 8" xfId="3886" xr:uid="{00000000-0005-0000-0000-0000800A0000}"/>
    <cellStyle name="AggOrangeRBorder 4 3 8 2" xfId="26249" xr:uid="{51CDEA68-560F-4680-A816-96E9937842F9}"/>
    <cellStyle name="AggOrangeRBorder 4 3 9" xfId="4340" xr:uid="{00000000-0005-0000-0000-0000810A0000}"/>
    <cellStyle name="AggOrangeRBorder 4 3 9 2" xfId="26696" xr:uid="{8BFC7DD2-5D89-45EA-91CD-5449F8A83085}"/>
    <cellStyle name="AggOrangeRBorder 4 30" xfId="14241" xr:uid="{159CA959-8DBF-4BBE-875E-0E0DC27E5C93}"/>
    <cellStyle name="AggOrangeRBorder 4 30 2" xfId="34804" xr:uid="{6AB8F733-C18B-45B4-9F99-56F2DF11E0DD}"/>
    <cellStyle name="AggOrangeRBorder 4 31" xfId="14254" xr:uid="{61A530FC-0A2E-439A-A944-700E3AE70EC1}"/>
    <cellStyle name="AggOrangeRBorder 4 31 2" xfId="34817" xr:uid="{F5156FD7-CBDA-4A6D-AF1A-D7C487F5805F}"/>
    <cellStyle name="AggOrangeRBorder 4 32" xfId="15886" xr:uid="{8C0D8CB3-64BD-45A7-835B-A573979BD573}"/>
    <cellStyle name="AggOrangeRBorder 4 32 2" xfId="36294" xr:uid="{2237ECDF-0202-4178-ABB7-CF1F8F11439F}"/>
    <cellStyle name="AggOrangeRBorder 4 33" xfId="15181" xr:uid="{309B4E9A-7A00-4197-95D3-3A422897DDF3}"/>
    <cellStyle name="AggOrangeRBorder 4 33 2" xfId="35722" xr:uid="{0277A9C8-3592-4C7E-A1B9-0CDC010603B2}"/>
    <cellStyle name="AggOrangeRBorder 4 34" xfId="16234" xr:uid="{7974F1F7-615C-4BB5-9202-7B833FFE87BF}"/>
    <cellStyle name="AggOrangeRBorder 4 34 2" xfId="36640" xr:uid="{35800A92-092B-4420-BC1C-43DCE93F41C4}"/>
    <cellStyle name="AggOrangeRBorder 4 35" xfId="16854" xr:uid="{64C846A8-6175-4FBB-91C8-BEA71F26E085}"/>
    <cellStyle name="AggOrangeRBorder 4 35 2" xfId="37258" xr:uid="{7F0C22A3-28B5-4826-976A-5558739ADAE1}"/>
    <cellStyle name="AggOrangeRBorder 4 36" xfId="17413" xr:uid="{1DEE2CA4-BA78-4BF0-9D4A-8F9F25A59200}"/>
    <cellStyle name="AggOrangeRBorder 4 36 2" xfId="37817" xr:uid="{D94A2C52-DE63-4F42-9F62-6C7F000853E2}"/>
    <cellStyle name="AggOrangeRBorder 4 37" xfId="16826" xr:uid="{36450A71-9DA4-4AAE-97C6-C6A5D4776C83}"/>
    <cellStyle name="AggOrangeRBorder 4 37 2" xfId="37230" xr:uid="{C4466E51-79BB-4923-8E57-B567C1F3F60F}"/>
    <cellStyle name="AggOrangeRBorder 4 38" xfId="16809" xr:uid="{0C37003A-BB28-4178-8646-F1678D404FB5}"/>
    <cellStyle name="AggOrangeRBorder 4 38 2" xfId="37213" xr:uid="{51D1309B-FB41-4525-96AB-9979B10C7E0F}"/>
    <cellStyle name="AggOrangeRBorder 4 39" xfId="18777" xr:uid="{8E1FBE91-9D77-4A5C-ADB6-C6B4C2657E5D}"/>
    <cellStyle name="AggOrangeRBorder 4 39 2" xfId="39179" xr:uid="{838585BA-297D-47A4-920A-AB7F5AA11399}"/>
    <cellStyle name="AggOrangeRBorder 4 4" xfId="695" xr:uid="{00000000-0005-0000-0000-0000820A0000}"/>
    <cellStyle name="AggOrangeRBorder 4 4 10" xfId="4155" xr:uid="{00000000-0005-0000-0000-0000830A0000}"/>
    <cellStyle name="AggOrangeRBorder 4 4 10 2" xfId="26517" xr:uid="{3C4C0E01-13DD-43F6-B1F3-04CFD8B8FADB}"/>
    <cellStyle name="AggOrangeRBorder 4 4 11" xfId="5146" xr:uid="{00000000-0005-0000-0000-0000840A0000}"/>
    <cellStyle name="AggOrangeRBorder 4 4 11 2" xfId="27499" xr:uid="{DEB023EC-A595-45E5-AA9E-C742D336E336}"/>
    <cellStyle name="AggOrangeRBorder 4 4 12" xfId="5480" xr:uid="{00000000-0005-0000-0000-0000850A0000}"/>
    <cellStyle name="AggOrangeRBorder 4 4 12 2" xfId="27833" xr:uid="{4EC76FA8-7E8C-4FE1-8B1D-EF4A373F0790}"/>
    <cellStyle name="AggOrangeRBorder 4 4 13" xfId="6310" xr:uid="{00000000-0005-0000-0000-0000860A0000}"/>
    <cellStyle name="AggOrangeRBorder 4 4 13 2" xfId="28607" xr:uid="{99DAD547-27FD-4974-9F34-FEC3E38C8420}"/>
    <cellStyle name="AggOrangeRBorder 4 4 14" xfId="6713" xr:uid="{00000000-0005-0000-0000-0000870A0000}"/>
    <cellStyle name="AggOrangeRBorder 4 4 14 2" xfId="29010" xr:uid="{04E58F59-47AC-443A-950A-6FFE250AA78C}"/>
    <cellStyle name="AggOrangeRBorder 4 4 15" xfId="7055" xr:uid="{00000000-0005-0000-0000-0000880A0000}"/>
    <cellStyle name="AggOrangeRBorder 4 4 15 2" xfId="29352" xr:uid="{45805540-CAF4-4DEC-BE85-A6B73EDC5D3C}"/>
    <cellStyle name="AggOrangeRBorder 4 4 16" xfId="7424" xr:uid="{00000000-0005-0000-0000-0000890A0000}"/>
    <cellStyle name="AggOrangeRBorder 4 4 16 2" xfId="29719" xr:uid="{769117C0-051F-4179-A68F-59DDB321ABAC}"/>
    <cellStyle name="AggOrangeRBorder 4 4 17" xfId="7910" xr:uid="{75C090B6-BEF2-49AF-AFD7-68BBCDF0440F}"/>
    <cellStyle name="AggOrangeRBorder 4 4 17 2" xfId="30196" xr:uid="{D147F25B-ACEB-4E3E-9F10-5FB76B9FBE20}"/>
    <cellStyle name="AggOrangeRBorder 4 4 18" xfId="8395" xr:uid="{F49B98BA-B53A-4131-8BDF-4F5A017BA0DA}"/>
    <cellStyle name="AggOrangeRBorder 4 4 18 2" xfId="30664" xr:uid="{70FA74B9-D67E-4C5E-AC1F-7D19F29A2779}"/>
    <cellStyle name="AggOrangeRBorder 4 4 19" xfId="9280" xr:uid="{C814AB1F-54F9-482D-99FF-34EC39B66F29}"/>
    <cellStyle name="AggOrangeRBorder 4 4 19 2" xfId="31421" xr:uid="{DB947036-B4B6-4520-BEAF-F1431E2AE46F}"/>
    <cellStyle name="AggOrangeRBorder 4 4 2" xfId="910" xr:uid="{00000000-0005-0000-0000-00008A0A0000}"/>
    <cellStyle name="AggOrangeRBorder 4 4 2 10" xfId="5357" xr:uid="{00000000-0005-0000-0000-00008B0A0000}"/>
    <cellStyle name="AggOrangeRBorder 4 4 2 10 2" xfId="27710" xr:uid="{2753370F-348F-4F4F-B6E6-5B71B133899B}"/>
    <cellStyle name="AggOrangeRBorder 4 4 2 11" xfId="5578" xr:uid="{00000000-0005-0000-0000-00008C0A0000}"/>
    <cellStyle name="AggOrangeRBorder 4 4 2 11 2" xfId="27931" xr:uid="{56D35730-23F2-4C73-BDF2-A24F4BD5BB55}"/>
    <cellStyle name="AggOrangeRBorder 4 4 2 12" xfId="6530" xr:uid="{00000000-0005-0000-0000-00008D0A0000}"/>
    <cellStyle name="AggOrangeRBorder 4 4 2 12 2" xfId="28827" xr:uid="{98FFCF91-F35E-4390-8971-66F393EDB69A}"/>
    <cellStyle name="AggOrangeRBorder 4 4 2 13" xfId="6920" xr:uid="{00000000-0005-0000-0000-00008E0A0000}"/>
    <cellStyle name="AggOrangeRBorder 4 4 2 13 2" xfId="29217" xr:uid="{C526B232-4E23-4908-8F34-BF69AD948054}"/>
    <cellStyle name="AggOrangeRBorder 4 4 2 14" xfId="7162" xr:uid="{00000000-0005-0000-0000-00008F0A0000}"/>
    <cellStyle name="AggOrangeRBorder 4 4 2 14 2" xfId="29459" xr:uid="{B3691751-E32F-467A-866B-CA7FE73F2F01}"/>
    <cellStyle name="AggOrangeRBorder 4 4 2 15" xfId="7630" xr:uid="{00000000-0005-0000-0000-0000900A0000}"/>
    <cellStyle name="AggOrangeRBorder 4 4 2 15 2" xfId="29925" xr:uid="{D24D5328-44E7-4B00-8465-2A41AF9325A9}"/>
    <cellStyle name="AggOrangeRBorder 4 4 2 16" xfId="8116" xr:uid="{FD30DC09-8462-461E-9EB4-C2CCE9BBAFBC}"/>
    <cellStyle name="AggOrangeRBorder 4 4 2 16 2" xfId="30402" xr:uid="{C68308BC-A03F-415C-AF89-F7BE49E21895}"/>
    <cellStyle name="AggOrangeRBorder 4 4 2 17" xfId="8605" xr:uid="{2EB0AD44-7C6E-486E-BFB6-A09E8036FDCD}"/>
    <cellStyle name="AggOrangeRBorder 4 4 2 17 2" xfId="30874" xr:uid="{67AD7460-3543-4243-91B0-3339F4BCE6BD}"/>
    <cellStyle name="AggOrangeRBorder 4 4 2 18" xfId="9495" xr:uid="{CCB4A0B4-06B5-40E9-A434-C0227AA6444B}"/>
    <cellStyle name="AggOrangeRBorder 4 4 2 18 2" xfId="31634" xr:uid="{87600CEC-13E7-4604-8DD1-AB41EA10366F}"/>
    <cellStyle name="AggOrangeRBorder 4 4 2 19" xfId="10015" xr:uid="{ED4F481F-0931-4D2B-BF51-20C81759AD0A}"/>
    <cellStyle name="AggOrangeRBorder 4 4 2 19 2" xfId="32024" xr:uid="{CAE2299D-D429-4CED-9AB3-D799F1436B61}"/>
    <cellStyle name="AggOrangeRBorder 4 4 2 2" xfId="1368" xr:uid="{00000000-0005-0000-0000-0000910A0000}"/>
    <cellStyle name="AggOrangeRBorder 4 4 2 2 2" xfId="23805" xr:uid="{C5E001E8-45B7-4CB4-A1C0-11B70FFB4047}"/>
    <cellStyle name="AggOrangeRBorder 4 4 2 20" xfId="10466" xr:uid="{D7D93793-A463-49A9-87D6-104261E78893}"/>
    <cellStyle name="AggOrangeRBorder 4 4 2 20 2" xfId="32225" xr:uid="{997C0232-7BF2-4C35-98D3-113E81DF6E94}"/>
    <cellStyle name="AggOrangeRBorder 4 4 2 21" xfId="12663" xr:uid="{8A14ACC6-374E-4F8C-B221-3B40D3B44A91}"/>
    <cellStyle name="AggOrangeRBorder 4 4 2 21 2" xfId="33228" xr:uid="{14C367DD-00E4-4C94-8B99-0E0456BE44B8}"/>
    <cellStyle name="AggOrangeRBorder 4 4 2 22" xfId="13182" xr:uid="{57068A92-9B1B-42FB-81CD-3BD0CE0CAE88}"/>
    <cellStyle name="AggOrangeRBorder 4 4 2 22 2" xfId="33746" xr:uid="{892BFD77-969C-4977-9A64-05725B49EBF3}"/>
    <cellStyle name="AggOrangeRBorder 4 4 2 23" xfId="13643" xr:uid="{3F7E59F4-6898-4E64-AECB-C0E0F8AE5EDE}"/>
    <cellStyle name="AggOrangeRBorder 4 4 2 23 2" xfId="34207" xr:uid="{A40EF751-8678-4AE3-9B74-BB5E1F3DC00C}"/>
    <cellStyle name="AggOrangeRBorder 4 4 2 24" xfId="14181" xr:uid="{CDF5C2BD-5820-49BD-8AE3-345569C9C847}"/>
    <cellStyle name="AggOrangeRBorder 4 4 2 24 2" xfId="34745" xr:uid="{B9AC5D8A-447B-4289-A1D4-98A75C254D49}"/>
    <cellStyle name="AggOrangeRBorder 4 4 2 25" xfId="14603" xr:uid="{BB8761D6-24A3-4457-92DD-BBB57BC0C59D}"/>
    <cellStyle name="AggOrangeRBorder 4 4 2 25 2" xfId="35163" xr:uid="{CD348FF7-9566-46ED-9649-8E91B91932E7}"/>
    <cellStyle name="AggOrangeRBorder 4 4 2 26" xfId="14982" xr:uid="{D7EEDBB0-593E-47FD-8E4C-C6050606636D}"/>
    <cellStyle name="AggOrangeRBorder 4 4 2 26 2" xfId="35534" xr:uid="{96736384-8124-46AD-9B2B-3529F196EC80}"/>
    <cellStyle name="AggOrangeRBorder 4 4 2 27" xfId="15301" xr:uid="{8697FAB1-B32F-4B37-BD31-E0C72D448B1E}"/>
    <cellStyle name="AggOrangeRBorder 4 4 2 27 2" xfId="35838" xr:uid="{C8117664-6622-4DD5-99E4-1A5E9FD1754C}"/>
    <cellStyle name="AggOrangeRBorder 4 4 2 28" xfId="14629" xr:uid="{6C2ABF19-6513-46D7-9A18-324C290B519D}"/>
    <cellStyle name="AggOrangeRBorder 4 4 2 28 2" xfId="35189" xr:uid="{55D47A59-993B-479A-AEA9-4405468CE524}"/>
    <cellStyle name="AggOrangeRBorder 4 4 2 29" xfId="16167" xr:uid="{017DE5C5-B3A8-4816-8573-2819FDC6EFD9}"/>
    <cellStyle name="AggOrangeRBorder 4 4 2 29 2" xfId="36575" xr:uid="{60B59957-EDCB-4444-9E57-F00088504DD4}"/>
    <cellStyle name="AggOrangeRBorder 4 4 2 3" xfId="2101" xr:uid="{00000000-0005-0000-0000-0000920A0000}"/>
    <cellStyle name="AggOrangeRBorder 4 4 2 3 2" xfId="24483" xr:uid="{81510111-ECA8-430D-9639-39D0715108F8}"/>
    <cellStyle name="AggOrangeRBorder 4 4 2 30" xfId="16640" xr:uid="{8B8F2E7E-6D2B-4AB9-B9C2-84EB15066663}"/>
    <cellStyle name="AggOrangeRBorder 4 4 2 30 2" xfId="37046" xr:uid="{D884629E-CA3D-43D6-B30A-E6850BA985F5}"/>
    <cellStyle name="AggOrangeRBorder 4 4 2 31" xfId="17384" xr:uid="{42ECF322-C3A9-4E62-8704-EE1D111EDC31}"/>
    <cellStyle name="AggOrangeRBorder 4 4 2 31 2" xfId="37788" xr:uid="{2FC7560D-99B0-4F6C-A623-04D8A56C10E8}"/>
    <cellStyle name="AggOrangeRBorder 4 4 2 32" xfId="17740" xr:uid="{F0B95B22-968C-49BE-94CC-CE6EC88E6C28}"/>
    <cellStyle name="AggOrangeRBorder 4 4 2 32 2" xfId="38144" xr:uid="{3EF37BA4-AEE5-484B-BC0F-24DD963598E7}"/>
    <cellStyle name="AggOrangeRBorder 4 4 2 33" xfId="18133" xr:uid="{990EDDEF-6D67-4A7C-8ABB-C00FC6E587C1}"/>
    <cellStyle name="AggOrangeRBorder 4 4 2 33 2" xfId="38537" xr:uid="{FFED6ED5-D8D1-4047-901E-94CCE2096B46}"/>
    <cellStyle name="AggOrangeRBorder 4 4 2 34" xfId="18512" xr:uid="{DDCCE489-1B13-475C-A12C-0FC853B76D58}"/>
    <cellStyle name="AggOrangeRBorder 4 4 2 34 2" xfId="38916" xr:uid="{8A5B0778-5047-48AB-B0FE-AB317BF7D388}"/>
    <cellStyle name="AggOrangeRBorder 4 4 2 35" xfId="19356" xr:uid="{5264C60D-015F-4ACC-AFC1-4EA3EB6AF23A}"/>
    <cellStyle name="AggOrangeRBorder 4 4 2 35 2" xfId="39758" xr:uid="{46BC7D67-D81E-4991-9083-A9893445E90F}"/>
    <cellStyle name="AggOrangeRBorder 4 4 2 36" xfId="19776" xr:uid="{CB036330-ACE9-4184-BF59-F8F3F3D366A9}"/>
    <cellStyle name="AggOrangeRBorder 4 4 2 36 2" xfId="40178" xr:uid="{DD05D85B-90F3-4421-AAB6-1A2F01DFD38D}"/>
    <cellStyle name="AggOrangeRBorder 4 4 2 37" xfId="20194" xr:uid="{05550AEE-85B4-411B-86A3-96D045278E99}"/>
    <cellStyle name="AggOrangeRBorder 4 4 2 37 2" xfId="40596" xr:uid="{CF5C6814-19DF-49E3-935E-58CD9A614B6A}"/>
    <cellStyle name="AggOrangeRBorder 4 4 2 38" xfId="20616" xr:uid="{CA21E9B4-43BE-494C-A2B7-FEB8671A022D}"/>
    <cellStyle name="AggOrangeRBorder 4 4 2 38 2" xfId="41018" xr:uid="{4C0B0DA7-D09E-447D-9984-483633A79311}"/>
    <cellStyle name="AggOrangeRBorder 4 4 2 39" xfId="20939" xr:uid="{54710378-DC98-4961-9E89-E5B3A1F20940}"/>
    <cellStyle name="AggOrangeRBorder 4 4 2 39 2" xfId="41341" xr:uid="{036D76E7-A0F5-4AFB-AB3F-4DE00F057427}"/>
    <cellStyle name="AggOrangeRBorder 4 4 2 4" xfId="2347" xr:uid="{00000000-0005-0000-0000-0000930A0000}"/>
    <cellStyle name="AggOrangeRBorder 4 4 2 4 2" xfId="24722" xr:uid="{C5B0117C-1086-44A3-BEB3-E231BE593F30}"/>
    <cellStyle name="AggOrangeRBorder 4 4 2 40" xfId="21810" xr:uid="{BE25F5F3-F5BD-4B84-8D51-CA579AA1A8FB}"/>
    <cellStyle name="AggOrangeRBorder 4 4 2 40 2" xfId="42210" xr:uid="{0074F1CB-C264-47D7-A9CC-C6171A687204}"/>
    <cellStyle name="AggOrangeRBorder 4 4 2 41" xfId="22321" xr:uid="{94D2A48D-C07C-4FAA-BE4E-81718CD4B30A}"/>
    <cellStyle name="AggOrangeRBorder 4 4 2 41 2" xfId="42721" xr:uid="{07CC17B1-8F81-4338-AF95-8B5F3F306238}"/>
    <cellStyle name="AggOrangeRBorder 4 4 2 42" xfId="22743" xr:uid="{017935C0-AE61-49F8-BCF4-7DA3A4D2DF85}"/>
    <cellStyle name="AggOrangeRBorder 4 4 2 42 2" xfId="43143" xr:uid="{F0824236-45BD-4567-8F6E-D88D1D8A017C}"/>
    <cellStyle name="AggOrangeRBorder 4 4 2 43" xfId="23090" xr:uid="{C04CCC6E-7E5F-4F98-A929-DC778371920C}"/>
    <cellStyle name="AggOrangeRBorder 4 4 2 43 2" xfId="43490" xr:uid="{B4B11927-3DFA-40A0-BF00-6443522049CE}"/>
    <cellStyle name="AggOrangeRBorder 4 4 2 44" xfId="23309" xr:uid="{15132291-2085-45D7-BFF6-8192E4E55AF6}"/>
    <cellStyle name="AggOrangeRBorder 4 4 2 44 2" xfId="43709" xr:uid="{1143393E-4E39-4B90-BE8C-AAB077ABAEC0}"/>
    <cellStyle name="AggOrangeRBorder 4 4 2 5" xfId="3224" xr:uid="{00000000-0005-0000-0000-0000940A0000}"/>
    <cellStyle name="AggOrangeRBorder 4 4 2 5 2" xfId="25590" xr:uid="{C6B99F2E-E928-4C9F-88DA-D0098407E3A4}"/>
    <cellStyle name="AggOrangeRBorder 4 4 2 6" xfId="3691" xr:uid="{00000000-0005-0000-0000-0000950A0000}"/>
    <cellStyle name="AggOrangeRBorder 4 4 2 6 2" xfId="26054" xr:uid="{122C76E9-3CF8-4D20-A735-4382937865CB}"/>
    <cellStyle name="AggOrangeRBorder 4 4 2 7" xfId="4118" xr:uid="{00000000-0005-0000-0000-0000960A0000}"/>
    <cellStyle name="AggOrangeRBorder 4 4 2 7 2" xfId="26481" xr:uid="{4E8FBBE4-39CE-4BF1-9A7D-D52B3D1C55CC}"/>
    <cellStyle name="AggOrangeRBorder 4 4 2 8" xfId="4489" xr:uid="{00000000-0005-0000-0000-0000970A0000}"/>
    <cellStyle name="AggOrangeRBorder 4 4 2 8 2" xfId="26842" xr:uid="{F7409A03-97BA-4E9E-B951-23C4E6AD062E}"/>
    <cellStyle name="AggOrangeRBorder 4 4 2 9" xfId="4938" xr:uid="{00000000-0005-0000-0000-0000980A0000}"/>
    <cellStyle name="AggOrangeRBorder 4 4 2 9 2" xfId="27291" xr:uid="{D945569F-BCD2-4D4F-970D-0C327257CE94}"/>
    <cellStyle name="AggOrangeRBorder 4 4 20" xfId="9719" xr:uid="{5C0EB614-3CE5-4D35-BCA6-72A209E27793}"/>
    <cellStyle name="AggOrangeRBorder 4 4 20 2" xfId="31791" xr:uid="{96D73154-38FE-427F-BC08-64CCCCC160A0}"/>
    <cellStyle name="AggOrangeRBorder 4 4 21" xfId="10379" xr:uid="{F0F74938-44EC-488F-9338-7495C3430E60}"/>
    <cellStyle name="AggOrangeRBorder 4 4 21 2" xfId="32176" xr:uid="{09268256-91C8-47A0-90EC-9060EBC419F6}"/>
    <cellStyle name="AggOrangeRBorder 4 4 22" xfId="12448" xr:uid="{505B4BAD-0756-4664-B849-9BF4243F5ABB}"/>
    <cellStyle name="AggOrangeRBorder 4 4 22 2" xfId="33013" xr:uid="{AB90A1B9-143B-4D78-82F9-87F8D3F1EC98}"/>
    <cellStyle name="AggOrangeRBorder 4 4 23" xfId="12865" xr:uid="{9B743E91-21C0-41A4-AFC1-6EB5A88CB124}"/>
    <cellStyle name="AggOrangeRBorder 4 4 23 2" xfId="33430" xr:uid="{479B39C2-F51F-4C4B-88BD-D04F466E976E}"/>
    <cellStyle name="AggOrangeRBorder 4 4 24" xfId="12814" xr:uid="{68A5F0AA-53C6-45F4-B8AA-B6A2545FB96D}"/>
    <cellStyle name="AggOrangeRBorder 4 4 24 2" xfId="33379" xr:uid="{B84754F7-ABFF-4C03-8693-9709FE868EF7}"/>
    <cellStyle name="AggOrangeRBorder 4 4 25" xfId="13833" xr:uid="{202C90B0-BD11-4498-B8E8-51FADD48E15B}"/>
    <cellStyle name="AggOrangeRBorder 4 4 25 2" xfId="34397" xr:uid="{9E05B9D9-186A-4636-B202-3701559E8C6D}"/>
    <cellStyle name="AggOrangeRBorder 4 4 26" xfId="13935" xr:uid="{8B0DFC7D-5F67-47BE-A616-97CB70FBC704}"/>
    <cellStyle name="AggOrangeRBorder 4 4 26 2" xfId="34499" xr:uid="{C209E6DD-3302-4073-8155-E36AD04CA199}"/>
    <cellStyle name="AggOrangeRBorder 4 4 27" xfId="14374" xr:uid="{7CD6A430-4814-4504-A368-F5809FC702D2}"/>
    <cellStyle name="AggOrangeRBorder 4 4 27 2" xfId="34937" xr:uid="{BDEEE1B9-8555-4F80-B98B-44D62F2D474A}"/>
    <cellStyle name="AggOrangeRBorder 4 4 28" xfId="15138" xr:uid="{6FB6BB67-DBE0-4DC2-B45D-87B6717BF24F}"/>
    <cellStyle name="AggOrangeRBorder 4 4 28 2" xfId="35681" xr:uid="{AB1AFEBA-84DD-442C-87E3-B9614A8BD1CA}"/>
    <cellStyle name="AggOrangeRBorder 4 4 29" xfId="14253" xr:uid="{9010ED89-4B9A-4915-B542-CCE03A725417}"/>
    <cellStyle name="AggOrangeRBorder 4 4 29 2" xfId="34816" xr:uid="{71B0F553-F766-438A-88FF-998C0DE7788B}"/>
    <cellStyle name="AggOrangeRBorder 4 4 3" xfId="1273" xr:uid="{00000000-0005-0000-0000-0000990A0000}"/>
    <cellStyle name="AggOrangeRBorder 4 4 3 2" xfId="23710" xr:uid="{59AE7A83-DAC8-4145-B66A-770F7B691D9E}"/>
    <cellStyle name="AggOrangeRBorder 4 4 30" xfId="15959" xr:uid="{A6D41D03-1449-4EEF-9238-D7F64692F362}"/>
    <cellStyle name="AggOrangeRBorder 4 4 30 2" xfId="36367" xr:uid="{3A765D1B-FDDE-418C-9916-82832D9BFBB6}"/>
    <cellStyle name="AggOrangeRBorder 4 4 31" xfId="16434" xr:uid="{0F3715A1-9F4D-4EC7-81C9-865CD8764BC7}"/>
    <cellStyle name="AggOrangeRBorder 4 4 31 2" xfId="36840" xr:uid="{F6D7D142-0EA6-4760-9CDA-0F0D59DE1BF7}"/>
    <cellStyle name="AggOrangeRBorder 4 4 32" xfId="17175" xr:uid="{8E7DAC43-15FE-47D1-B642-1E87576551C9}"/>
    <cellStyle name="AggOrangeRBorder 4 4 32 2" xfId="37579" xr:uid="{8B2B958C-EBA1-4839-917E-2460795F2683}"/>
    <cellStyle name="AggOrangeRBorder 4 4 33" xfId="16983" xr:uid="{3EF9EB60-6A55-4186-94DA-D3CED404E84F}"/>
    <cellStyle name="AggOrangeRBorder 4 4 33 2" xfId="37387" xr:uid="{94BDF258-90FF-4C42-98B9-E816D1124108}"/>
    <cellStyle name="AggOrangeRBorder 4 4 34" xfId="17926" xr:uid="{92CF4C08-0F53-4B67-A106-7A62ED69F575}"/>
    <cellStyle name="AggOrangeRBorder 4 4 34 2" xfId="38330" xr:uid="{B4775696-1E5D-4359-ACF8-7F5E4A640C50}"/>
    <cellStyle name="AggOrangeRBorder 4 4 35" xfId="18298" xr:uid="{9D74963E-BEB6-4F5B-9D8E-235F9B717F02}"/>
    <cellStyle name="AggOrangeRBorder 4 4 35 2" xfId="38702" xr:uid="{A77C3CD2-042D-473A-B3CC-443127F91AEE}"/>
    <cellStyle name="AggOrangeRBorder 4 4 36" xfId="19141" xr:uid="{B1A261D7-930D-45F3-A795-F6E8F9D6C6B8}"/>
    <cellStyle name="AggOrangeRBorder 4 4 36 2" xfId="39543" xr:uid="{E0AA753C-EE31-4233-A529-5F791DB2B43F}"/>
    <cellStyle name="AggOrangeRBorder 4 4 37" xfId="19523" xr:uid="{186B588E-031D-4F97-8A4F-5C7BC6FB9749}"/>
    <cellStyle name="AggOrangeRBorder 4 4 37 2" xfId="39925" xr:uid="{3C973BAC-F318-486A-ADB1-6124B36E74FF}"/>
    <cellStyle name="AggOrangeRBorder 4 4 38" xfId="19979" xr:uid="{018850E9-2C0A-4B38-8F44-FB383A4CB93A}"/>
    <cellStyle name="AggOrangeRBorder 4 4 38 2" xfId="40381" xr:uid="{913A38D3-8520-4F0D-BB95-254A7544255C}"/>
    <cellStyle name="AggOrangeRBorder 4 4 39" xfId="20403" xr:uid="{EB497B46-4948-4063-B3C6-1E6AE39E2AE9}"/>
    <cellStyle name="AggOrangeRBorder 4 4 39 2" xfId="40805" xr:uid="{0052AF20-94AB-428D-BE2B-7CCDD689ABA9}"/>
    <cellStyle name="AggOrangeRBorder 4 4 4" xfId="1888" xr:uid="{00000000-0005-0000-0000-00009A0A0000}"/>
    <cellStyle name="AggOrangeRBorder 4 4 4 2" xfId="24271" xr:uid="{EACE308C-66DF-4FFB-9273-5DC6B612B1DA}"/>
    <cellStyle name="AggOrangeRBorder 4 4 40" xfId="20735" xr:uid="{76920271-6867-408A-8FAF-3A2AB8840B94}"/>
    <cellStyle name="AggOrangeRBorder 4 4 40 2" xfId="41137" xr:uid="{ABFCFE97-7F07-438D-8959-310DB5D6FEC3}"/>
    <cellStyle name="AggOrangeRBorder 4 4 41" xfId="21598" xr:uid="{4E3BFC0C-3DC6-4D03-B047-49AF14E70682}"/>
    <cellStyle name="AggOrangeRBorder 4 4 41 2" xfId="41998" xr:uid="{EE5349FB-20E3-4DC2-A998-62304A3B4D45}"/>
    <cellStyle name="AggOrangeRBorder 4 4 42" xfId="21397" xr:uid="{3A73A479-5DED-4722-A008-0E94F8C914AA}"/>
    <cellStyle name="AggOrangeRBorder 4 4 42 2" xfId="41797" xr:uid="{D171675B-8AFE-43D8-8A55-CAE3D22114E8}"/>
    <cellStyle name="AggOrangeRBorder 4 4 43" xfId="22510" xr:uid="{C7F9AB32-B7F7-4338-9A81-EBCF5E644B57}"/>
    <cellStyle name="AggOrangeRBorder 4 4 43 2" xfId="42910" xr:uid="{1B9A3046-02B0-4CF8-B410-A6876D00216E}"/>
    <cellStyle name="AggOrangeRBorder 4 4 44" xfId="22950" xr:uid="{8A10FD41-513C-42BC-A2B6-1FE8DF73A75A}"/>
    <cellStyle name="AggOrangeRBorder 4 4 44 2" xfId="43350" xr:uid="{739E8D74-D9B5-4541-BE15-6AB3728B3EE5}"/>
    <cellStyle name="AggOrangeRBorder 4 4 45" xfId="23210" xr:uid="{CC9FCD4A-67BE-4305-AA17-C12A02C19ECC}"/>
    <cellStyle name="AggOrangeRBorder 4 4 45 2" xfId="43610" xr:uid="{D31770B9-CD70-4F9B-A9F7-DA2BAFA61FF5}"/>
    <cellStyle name="AggOrangeRBorder 4 4 5" xfId="2252" xr:uid="{00000000-0005-0000-0000-00009B0A0000}"/>
    <cellStyle name="AggOrangeRBorder 4 4 5 2" xfId="24627" xr:uid="{B748188D-C137-4A10-A78E-938913206AEB}"/>
    <cellStyle name="AggOrangeRBorder 4 4 6" xfId="3009" xr:uid="{00000000-0005-0000-0000-00009C0A0000}"/>
    <cellStyle name="AggOrangeRBorder 4 4 6 2" xfId="25375" xr:uid="{CCB81F08-A78F-40C1-9FB4-272D834365E6}"/>
    <cellStyle name="AggOrangeRBorder 4 4 7" xfId="3518" xr:uid="{00000000-0005-0000-0000-00009D0A0000}"/>
    <cellStyle name="AggOrangeRBorder 4 4 7 2" xfId="25883" xr:uid="{61487A5F-9031-43F9-8134-97B960858B43}"/>
    <cellStyle name="AggOrangeRBorder 4 4 8" xfId="3907" xr:uid="{00000000-0005-0000-0000-00009E0A0000}"/>
    <cellStyle name="AggOrangeRBorder 4 4 8 2" xfId="26270" xr:uid="{9FAACFA5-C073-4AD1-B1E1-40B444622BEE}"/>
    <cellStyle name="AggOrangeRBorder 4 4 9" xfId="4337" xr:uid="{00000000-0005-0000-0000-00009F0A0000}"/>
    <cellStyle name="AggOrangeRBorder 4 4 9 2" xfId="26693" xr:uid="{93ECD157-6828-4C1A-BA83-A0A616231326}"/>
    <cellStyle name="AggOrangeRBorder 4 40" xfId="18795" xr:uid="{A3252809-5865-428E-8AB7-1A16860ECD11}"/>
    <cellStyle name="AggOrangeRBorder 4 40 2" xfId="39197" xr:uid="{CAA55F7B-D89F-41F2-AA76-49BC6957585E}"/>
    <cellStyle name="AggOrangeRBorder 4 41" xfId="19621" xr:uid="{6F8B08CF-E5E6-47B3-BFB3-FB5C96B79BC7}"/>
    <cellStyle name="AggOrangeRBorder 4 41 2" xfId="40023" xr:uid="{853B2EA2-D13A-4718-8B72-AAE9C44A241D}"/>
    <cellStyle name="AggOrangeRBorder 4 42" xfId="18870" xr:uid="{4A7BAB23-CDC0-4355-B2C1-0FFE3F52DDBE}"/>
    <cellStyle name="AggOrangeRBorder 4 42 2" xfId="39272" xr:uid="{EDCC144C-1000-4F2D-B5A6-FEA1343E3FE8}"/>
    <cellStyle name="AggOrangeRBorder 4 43" xfId="20817" xr:uid="{30A86E51-3DC1-4181-A1DD-4AEAA798977C}"/>
    <cellStyle name="AggOrangeRBorder 4 43 2" xfId="41219" xr:uid="{35BB8326-AA94-4F9F-96C3-96F170907CC6}"/>
    <cellStyle name="AggOrangeRBorder 4 44" xfId="21220" xr:uid="{3350F71F-1D27-41A9-BDB4-BF6196E023B7}"/>
    <cellStyle name="AggOrangeRBorder 4 44 2" xfId="41620" xr:uid="{37D22801-C75C-4D9B-A67E-F558056FAA93}"/>
    <cellStyle name="AggOrangeRBorder 4 45" xfId="21843" xr:uid="{1BD87D71-5936-4962-AED2-946A1132F0AA}"/>
    <cellStyle name="AggOrangeRBorder 4 45 2" xfId="42243" xr:uid="{8A090292-72F0-476E-A65E-8649ACEB2E3C}"/>
    <cellStyle name="AggOrangeRBorder 4 46" xfId="20970" xr:uid="{B3D535FF-63F7-4B33-9A60-5DD5E785C6AE}"/>
    <cellStyle name="AggOrangeRBorder 4 46 2" xfId="41372" xr:uid="{FC4FDF59-48F4-4937-B0CA-9B5D7C00CEED}"/>
    <cellStyle name="AggOrangeRBorder 4 47" xfId="22570" xr:uid="{118AA056-3ED5-491B-9487-49598A874029}"/>
    <cellStyle name="AggOrangeRBorder 4 47 2" xfId="42970" xr:uid="{A5B1F1AA-2ADA-4EBE-90AD-88329F5CAE70}"/>
    <cellStyle name="AggOrangeRBorder 4 48" xfId="23060" xr:uid="{D4380373-96D7-425B-8A41-FE1E57065935}"/>
    <cellStyle name="AggOrangeRBorder 4 48 2" xfId="43460" xr:uid="{096A18F5-95D2-44DB-A02C-2DBB9301F9C5}"/>
    <cellStyle name="AggOrangeRBorder 4 5" xfId="727" xr:uid="{00000000-0005-0000-0000-0000A00A0000}"/>
    <cellStyle name="AggOrangeRBorder 4 5 10" xfId="15988" xr:uid="{1E43D160-303E-46BB-8CFB-50C60A808001}"/>
    <cellStyle name="AggOrangeRBorder 4 5 10 2" xfId="36396" xr:uid="{B0CE25AB-3654-419B-BE66-6476D76455EB}"/>
    <cellStyle name="AggOrangeRBorder 4 5 11" xfId="16884" xr:uid="{1968E5C9-D810-4BFB-9EEB-2D73C1964027}"/>
    <cellStyle name="AggOrangeRBorder 4 5 11 2" xfId="37288" xr:uid="{8BD7FE25-B635-4C67-A5DD-4F3A9A46107E}"/>
    <cellStyle name="AggOrangeRBorder 4 5 12" xfId="18329" xr:uid="{B3236FD2-A472-4E9E-A90A-2D201737993F}"/>
    <cellStyle name="AggOrangeRBorder 4 5 12 2" xfId="38733" xr:uid="{3A865913-A4D7-47F0-B338-10ACA95D750B}"/>
    <cellStyle name="AggOrangeRBorder 4 5 13" xfId="20011" xr:uid="{33ADBFCC-B9B7-42BB-8CCB-EB6631FA378D}"/>
    <cellStyle name="AggOrangeRBorder 4 5 13 2" xfId="40413" xr:uid="{B05A0C13-BBBF-41ED-B058-B0648062E211}"/>
    <cellStyle name="AggOrangeRBorder 4 5 14" xfId="20433" xr:uid="{5AD5E890-484A-46A7-B47E-248F9458D000}"/>
    <cellStyle name="AggOrangeRBorder 4 5 14 2" xfId="40835" xr:uid="{7F43EE83-3836-42ED-B42A-5449734A85EF}"/>
    <cellStyle name="AggOrangeRBorder 4 5 15" xfId="21256" xr:uid="{7496E0A5-F04F-4378-B66C-ED8DE6290AE5}"/>
    <cellStyle name="AggOrangeRBorder 4 5 15 2" xfId="41656" xr:uid="{AA6E6F26-9C3B-4368-BE48-5207D99EF78B}"/>
    <cellStyle name="AggOrangeRBorder 4 5 2" xfId="1920" xr:uid="{00000000-0005-0000-0000-0000A10A0000}"/>
    <cellStyle name="AggOrangeRBorder 4 5 2 2" xfId="24302" xr:uid="{31ADB70F-8A2E-4DEC-9EF4-F1621B0271B5}"/>
    <cellStyle name="AggOrangeRBorder 4 5 3" xfId="3041" xr:uid="{00000000-0005-0000-0000-0000A20A0000}"/>
    <cellStyle name="AggOrangeRBorder 4 5 3 2" xfId="25407" xr:uid="{7296E6E2-96E5-46D7-80EA-C95E84581C1F}"/>
    <cellStyle name="AggOrangeRBorder 4 5 4" xfId="6963" xr:uid="{00000000-0005-0000-0000-0000A30A0000}"/>
    <cellStyle name="AggOrangeRBorder 4 5 4 2" xfId="29260" xr:uid="{CFB8E210-6330-4574-9A08-22CBAF7759B6}"/>
    <cellStyle name="AggOrangeRBorder 4 5 5" xfId="8424" xr:uid="{87030451-BD5E-41F8-8A9B-C4617C7C2A56}"/>
    <cellStyle name="AggOrangeRBorder 4 5 5 2" xfId="30693" xr:uid="{29531C15-359C-46D9-8AC1-04D13FBDC61A}"/>
    <cellStyle name="AggOrangeRBorder 4 5 6" xfId="9312" xr:uid="{5CD66376-88B8-4ECB-BB14-A8B86E17CEF8}"/>
    <cellStyle name="AggOrangeRBorder 4 5 6 2" xfId="31452" xr:uid="{83BC1633-C001-489C-B4F8-8A1462D98918}"/>
    <cellStyle name="AggOrangeRBorder 4 5 7" xfId="12480" xr:uid="{62159A1B-7619-4E6B-A076-C116BC8E475A}"/>
    <cellStyle name="AggOrangeRBorder 4 5 7 2" xfId="33045" xr:uid="{380D9F2F-3FB6-4DE9-9F54-9A49B2B1397C}"/>
    <cellStyle name="AggOrangeRBorder 4 5 8" xfId="13320" xr:uid="{26B626AB-4D78-4A84-8DDD-BCE1FDFAC4EA}"/>
    <cellStyle name="AggOrangeRBorder 4 5 8 2" xfId="33884" xr:uid="{9517B270-BB20-4E23-A10E-4CBCBF734C49}"/>
    <cellStyle name="AggOrangeRBorder 4 5 9" xfId="14928" xr:uid="{5F4649BF-4F7D-4695-8F65-30D4564DDBFB}"/>
    <cellStyle name="AggOrangeRBorder 4 5 9 2" xfId="35481" xr:uid="{66DACC46-E5C4-44C5-BF0E-E3F5C11F9D63}"/>
    <cellStyle name="AggOrangeRBorder 4 6" xfId="1093" xr:uid="{00000000-0005-0000-0000-0000A40A0000}"/>
    <cellStyle name="AggOrangeRBorder 4 6 2" xfId="23530" xr:uid="{BC37557B-3F8D-453C-94CC-12765175806E}"/>
    <cellStyle name="AggOrangeRBorder 4 7" xfId="1597" xr:uid="{00000000-0005-0000-0000-0000A50A0000}"/>
    <cellStyle name="AggOrangeRBorder 4 7 2" xfId="23982" xr:uid="{00D47F80-1F08-4425-AAEB-1C7507514EEA}"/>
    <cellStyle name="AggOrangeRBorder 4 8" xfId="1431" xr:uid="{00000000-0005-0000-0000-0000A60A0000}"/>
    <cellStyle name="AggOrangeRBorder 4 8 2" xfId="23819" xr:uid="{EC5F5AA7-D683-46DC-9065-F76FD1454AD7}"/>
    <cellStyle name="AggOrangeRBorder 4 9" xfId="2630" xr:uid="{00000000-0005-0000-0000-0000A70A0000}"/>
    <cellStyle name="AggOrangeRBorder 4 9 2" xfId="24997" xr:uid="{BC4F1D18-1EAC-4601-B2C7-174A8428302E}"/>
    <cellStyle name="AggOrangeRBorder 5" xfId="104" xr:uid="{00000000-0005-0000-0000-0000A80A0000}"/>
    <cellStyle name="AggOrangeRBorder 5 10" xfId="15644" xr:uid="{F85C0754-185B-40B4-91FB-95FDD6161B82}"/>
    <cellStyle name="AggOrangeRBorder 5 10 2" xfId="36121" xr:uid="{0BF49BC0-968F-4AA3-9BAD-4F1953CF7816}"/>
    <cellStyle name="AggOrangeRBorder 5 11" xfId="16793" xr:uid="{05E74302-76FE-48FF-B211-E8D2BDFC088D}"/>
    <cellStyle name="AggOrangeRBorder 5 11 2" xfId="37197" xr:uid="{C67D335E-5C21-4C5B-9A1A-D32A51FA2F97}"/>
    <cellStyle name="AggOrangeRBorder 5 12" xfId="17763" xr:uid="{F2EEA53B-A9FB-4F4F-9DF7-1D09676B73DD}"/>
    <cellStyle name="AggOrangeRBorder 5 12 2" xfId="38167" xr:uid="{167DA3E3-A382-4431-AA20-4C2149CF1ABC}"/>
    <cellStyle name="AggOrangeRBorder 5 13" xfId="19613" xr:uid="{C8415988-7DB2-4481-BB34-DA6DE7D0A309}"/>
    <cellStyle name="AggOrangeRBorder 5 13 2" xfId="40015" xr:uid="{22A52778-21F6-4A16-ADB2-63DF49455F68}"/>
    <cellStyle name="AggOrangeRBorder 5 14" xfId="19811" xr:uid="{EC458108-3864-4888-AD10-1FF5847A6154}"/>
    <cellStyle name="AggOrangeRBorder 5 14 2" xfId="40213" xr:uid="{B29ED708-E568-479D-AF11-AE7A47C74AFF}"/>
    <cellStyle name="AggOrangeRBorder 5 15" xfId="21138" xr:uid="{8BEA6CE2-84CD-44B4-9F83-FD41792364BA}"/>
    <cellStyle name="AggOrangeRBorder 5 15 2" xfId="41538" xr:uid="{30CD067A-2AB6-4286-93A7-E25CC17ED67D}"/>
    <cellStyle name="AggOrangeRBorder 5 2" xfId="1481" xr:uid="{00000000-0005-0000-0000-0000A90A0000}"/>
    <cellStyle name="AggOrangeRBorder 5 2 2" xfId="23869" xr:uid="{CF503256-9FBA-4BF7-9174-9E77A3FA8223}"/>
    <cellStyle name="AggOrangeRBorder 5 3" xfId="2445" xr:uid="{00000000-0005-0000-0000-0000AA0A0000}"/>
    <cellStyle name="AggOrangeRBorder 5 3 2" xfId="24812" xr:uid="{8EA7163F-D13C-41FF-863B-04D123BC2808}"/>
    <cellStyle name="AggOrangeRBorder 5 4" xfId="6966" xr:uid="{00000000-0005-0000-0000-0000AB0A0000}"/>
    <cellStyle name="AggOrangeRBorder 5 4 2" xfId="29263" xr:uid="{EF103413-DDFC-4AE3-B8E7-FE908D36CF3B}"/>
    <cellStyle name="AggOrangeRBorder 5 5" xfId="8174" xr:uid="{8349A848-9B07-4C8B-9F78-11AF0C424478}"/>
    <cellStyle name="AggOrangeRBorder 5 5 2" xfId="30460" xr:uid="{463AD13C-5B8B-4CB1-8FE6-2E848DD69AB7}"/>
    <cellStyle name="AggOrangeRBorder 5 6" xfId="8704" xr:uid="{726643CA-6C41-426B-9532-F3FDB144CFA5}"/>
    <cellStyle name="AggOrangeRBorder 5 6 2" xfId="30958" xr:uid="{51E5B516-9C8C-471E-8AA9-176DDEC866DC}"/>
    <cellStyle name="AggOrangeRBorder 5 7" xfId="11862" xr:uid="{520B6A4C-E9CB-4497-8D15-FAFEDAFB845D}"/>
    <cellStyle name="AggOrangeRBorder 5 7 2" xfId="32429" xr:uid="{D466B19E-0319-461E-ADEA-3ECF4E7CB79A}"/>
    <cellStyle name="AggOrangeRBorder 5 8" xfId="13170" xr:uid="{C86DAE6C-29C1-40B3-A3D9-BD27851F5B1B}"/>
    <cellStyle name="AggOrangeRBorder 5 8 2" xfId="33734" xr:uid="{8E2FEC5A-11DF-4518-9067-063277AF492D}"/>
    <cellStyle name="AggOrangeRBorder 5 9" xfId="13860" xr:uid="{85020FB4-CF99-4A1C-AFB6-A9E4EF9D2F3A}"/>
    <cellStyle name="AggOrangeRBorder 5 9 2" xfId="34424" xr:uid="{0D4259C7-D769-4B1F-8F14-9B4B0D065F35}"/>
    <cellStyle name="AggOrangeRBorder_CRFReport-template" xfId="56" xr:uid="{00000000-0005-0000-0000-0000AC0A0000}"/>
    <cellStyle name="Akzent1" xfId="8752" xr:uid="{BF8B9A67-0285-45F6-902B-36E78D17413A}"/>
    <cellStyle name="Akzent1 2" xfId="8179" xr:uid="{E7C9F23C-3064-462C-AB61-1EA9BE7F0512}"/>
    <cellStyle name="Akzent2" xfId="8753" xr:uid="{C576FE26-E056-4CA0-90A0-B3E8BF3C7B77}"/>
    <cellStyle name="Akzent2 2" xfId="8180" xr:uid="{C655BA93-E0FC-4E9B-94CD-DE877690394E}"/>
    <cellStyle name="Akzent3" xfId="8754" xr:uid="{4EF792FB-B53C-47CF-8C22-F65C8C663DE1}"/>
    <cellStyle name="Akzent3 2" xfId="8181" xr:uid="{EDD6C2A3-35A4-4A27-8DAF-68FD5B7B591A}"/>
    <cellStyle name="Akzent4" xfId="8755" xr:uid="{2376823A-DC7F-4C38-864A-FACABB8B8077}"/>
    <cellStyle name="Akzent4 2" xfId="8182" xr:uid="{8A874479-0129-46D8-B3F2-9A38E29F4101}"/>
    <cellStyle name="Akzent5" xfId="8756" xr:uid="{4B87D749-BF71-43BB-8834-BDB6B4ADF0C5}"/>
    <cellStyle name="Akzent5 2" xfId="8183" xr:uid="{B4888FA2-25F5-4D7D-9875-CCE807B8AA00}"/>
    <cellStyle name="Akzent6" xfId="8757" xr:uid="{1972E521-FEFA-4716-B34E-FDEB0070A90A}"/>
    <cellStyle name="Akzent6 2" xfId="8184" xr:uid="{408C05FA-A2D7-43A6-9254-4E937632F39B}"/>
    <cellStyle name="Ausgabe" xfId="7193" hidden="1" xr:uid="{00000000-0005-0000-0000-0000D10A0000}"/>
    <cellStyle name="Ausgabe" xfId="6653" hidden="1" xr:uid="{00000000-0005-0000-0000-0000CE0A0000}"/>
    <cellStyle name="Ausgabe" xfId="6723" hidden="1" xr:uid="{00000000-0005-0000-0000-0000CD0A0000}"/>
    <cellStyle name="Ausgabe" xfId="7035" hidden="1" xr:uid="{00000000-0005-0000-0000-0000D00A0000}"/>
    <cellStyle name="Ausgabe" xfId="7064" hidden="1" xr:uid="{00000000-0005-0000-0000-0000CF0A0000}"/>
    <cellStyle name="Ausgabe" xfId="6283" hidden="1" xr:uid="{00000000-0005-0000-0000-0000C80A0000}"/>
    <cellStyle name="Ausgabe" xfId="6686" hidden="1" xr:uid="{00000000-0005-0000-0000-0000CB0A0000}"/>
    <cellStyle name="Ausgabe" xfId="6449" hidden="1" xr:uid="{00000000-0005-0000-0000-0000CA0A0000}"/>
    <cellStyle name="Ausgabe" xfId="5636" hidden="1" xr:uid="{00000000-0005-0000-0000-0000C90A0000}"/>
    <cellStyle name="Ausgabe" xfId="5798" hidden="1" xr:uid="{00000000-0005-0000-0000-0000CC0A0000}"/>
    <cellStyle name="Ausgabe" xfId="2793" hidden="1" xr:uid="{00000000-0005-0000-0000-0000BD0A0000}"/>
    <cellStyle name="Ausgabe" xfId="2648" hidden="1" xr:uid="{00000000-0005-0000-0000-0000BE0A0000}"/>
    <cellStyle name="Ausgabe" xfId="3739" hidden="1" xr:uid="{00000000-0005-0000-0000-0000BF0A0000}"/>
    <cellStyle name="Ausgabe" xfId="4256" hidden="1" xr:uid="{00000000-0005-0000-0000-0000C00A0000}"/>
    <cellStyle name="Ausgabe" xfId="4620" hidden="1" xr:uid="{00000000-0005-0000-0000-0000C10A0000}"/>
    <cellStyle name="Ausgabe" xfId="4799" hidden="1" xr:uid="{00000000-0005-0000-0000-0000C20A0000}"/>
    <cellStyle name="Ausgabe" xfId="2794" hidden="1" xr:uid="{00000000-0005-0000-0000-0000C30A0000}"/>
    <cellStyle name="Ausgabe" xfId="5380" hidden="1" xr:uid="{00000000-0005-0000-0000-0000C40A0000}"/>
    <cellStyle name="Ausgabe" xfId="5648" hidden="1" xr:uid="{00000000-0005-0000-0000-0000C50A0000}"/>
    <cellStyle name="Ausgabe" xfId="6347" hidden="1" xr:uid="{00000000-0005-0000-0000-0000C60A0000}"/>
    <cellStyle name="Ausgabe" xfId="6046" hidden="1" xr:uid="{00000000-0005-0000-0000-0000C70A0000}"/>
    <cellStyle name="Ausgabe" xfId="75" hidden="1" xr:uid="{00000000-0005-0000-0000-0000B30A0000}"/>
    <cellStyle name="Ausgabe" xfId="1452" hidden="1" xr:uid="{00000000-0005-0000-0000-0000B60A0000}"/>
    <cellStyle name="Ausgabe" xfId="1030" hidden="1" xr:uid="{00000000-0005-0000-0000-0000B50A0000}"/>
    <cellStyle name="Ausgabe" xfId="947" hidden="1" xr:uid="{00000000-0005-0000-0000-0000B40A0000}"/>
    <cellStyle name="Ausgabe" xfId="1649" hidden="1" xr:uid="{00000000-0005-0000-0000-0000B70A0000}"/>
    <cellStyle name="Ausgabe" xfId="1735" hidden="1" xr:uid="{00000000-0005-0000-0000-0000B80A0000}"/>
    <cellStyle name="Ausgabe" xfId="2856" hidden="1" xr:uid="{00000000-0005-0000-0000-0000BB0A0000}"/>
    <cellStyle name="Ausgabe" xfId="2699" hidden="1" xr:uid="{00000000-0005-0000-0000-0000BA0A0000}"/>
    <cellStyle name="Ausgabe" xfId="2411" hidden="1" xr:uid="{00000000-0005-0000-0000-0000B90A0000}"/>
    <cellStyle name="Ausgabe" xfId="3326" hidden="1" xr:uid="{00000000-0005-0000-0000-0000BC0A0000}"/>
    <cellStyle name="Ausgabe" xfId="7651" hidden="1" xr:uid="{629BF3CE-98AC-49EC-9117-B120E2FA2FA8}"/>
    <cellStyle name="Ausgabe" xfId="7696" hidden="1" xr:uid="{654CCEBC-7934-4886-ACAB-BF6E7CBEA7D8}"/>
    <cellStyle name="Ausgabe" xfId="8137" hidden="1" xr:uid="{32FF2627-E33D-4984-9B49-D600EFA142B0}"/>
    <cellStyle name="Ausgabe" xfId="8669" hidden="1" xr:uid="{7A7A9211-40E7-4870-AA9B-C4C2AAF60348}"/>
    <cellStyle name="Ausgabe" xfId="9120" hidden="1" xr:uid="{CF8EF948-502B-49A0-98F7-55908094D5D8}"/>
    <cellStyle name="Ausgabe" xfId="9635" hidden="1" xr:uid="{4100C32A-F9D1-48DE-B73B-67E6F2AC2E59}"/>
    <cellStyle name="Ausgabe" xfId="9617" hidden="1" xr:uid="{86D9772E-8CC0-4EF4-9101-5B1EAE972915}"/>
    <cellStyle name="Ausgabe" xfId="10297" hidden="1" xr:uid="{079699A7-68F7-4832-BBFE-C29F15C2230C}"/>
    <cellStyle name="Ausgabe" xfId="11826" hidden="1" xr:uid="{CAE060FD-8254-4C74-8FE8-75C695737244}"/>
    <cellStyle name="Ausgabe" xfId="12024" hidden="1" xr:uid="{6BBC113F-3A12-4889-B58C-040368A0056A}"/>
    <cellStyle name="Ausgabe" xfId="12916" hidden="1" xr:uid="{9C6A54D3-9092-4371-869A-6AADD3761155}"/>
    <cellStyle name="Ausgabe" xfId="11973" hidden="1" xr:uid="{1EAD8011-3754-4728-9C7D-03383543277A}"/>
    <cellStyle name="Ausgabe" xfId="12867" hidden="1" xr:uid="{EA35E7FA-ABC5-4A4D-BF69-F613FCEDE45A}"/>
    <cellStyle name="Ausgabe" xfId="13374" hidden="1" xr:uid="{C1D10F67-BA28-40BF-ACAF-55BD988D3C89}"/>
    <cellStyle name="Ausgabe" xfId="13341" hidden="1" xr:uid="{20B9565B-6098-41FA-808A-31F860BB4B21}"/>
    <cellStyle name="Ausgabe" xfId="13572" hidden="1" xr:uid="{27EE36E7-06BD-4081-B081-42F099E67C7C}"/>
    <cellStyle name="Ausgabe" xfId="12266" hidden="1" xr:uid="{C78EA296-06F2-4E1A-B0E0-92393D18F3D0}"/>
    <cellStyle name="Ausgabe" xfId="13709" hidden="1" xr:uid="{1D64A616-41D4-476A-B1CE-76EEA70412EC}"/>
    <cellStyle name="Ausgabe" xfId="14095" hidden="1" xr:uid="{28903F98-3134-4997-9DFB-0559D698FBDB}"/>
    <cellStyle name="Ausgabe" xfId="13381" hidden="1" xr:uid="{59299615-149F-472F-86BB-D310BB2CBEBF}"/>
    <cellStyle name="Ausgabe" xfId="13753" hidden="1" xr:uid="{3D1C23DA-711C-4CE6-87C8-0A857EEDF072}"/>
    <cellStyle name="Ausgabe" xfId="14039" hidden="1" xr:uid="{5F85321F-2E12-40B6-A21C-E8E148ACCF8B}"/>
    <cellStyle name="Ausgabe" xfId="14221" hidden="1" xr:uid="{CA86D52C-EE36-4A09-9D84-027E5519CBDC}"/>
    <cellStyle name="Ausgabe" xfId="14071" hidden="1" xr:uid="{51B5B91E-170E-48F8-94A4-B78CB2798136}"/>
    <cellStyle name="Ausgabe" xfId="13723" hidden="1" xr:uid="{85F6367C-B92A-4974-AFE0-C8C034F55F13}"/>
    <cellStyle name="Ausgabe" xfId="14826" hidden="1" xr:uid="{8C525266-7E59-4D02-BAA3-0FB94E9352A3}"/>
    <cellStyle name="Ausgabe" xfId="14811" hidden="1" xr:uid="{8EA2C7EF-A8CE-4589-983D-FA2C3CCA2CF3}"/>
    <cellStyle name="Ausgabe" xfId="15029" hidden="1" xr:uid="{84504A5C-76EE-4A03-8C51-0C4DD88FD4B5}"/>
    <cellStyle name="Ausgabe" xfId="15831" hidden="1" xr:uid="{D2501E33-CBE9-4001-8EB6-200EDC7108A1}"/>
    <cellStyle name="Ausgabe" xfId="15643" hidden="1" xr:uid="{BB5667A0-DCDD-4823-A880-AC1B9F59F37E}"/>
    <cellStyle name="Ausgabe" xfId="16180" hidden="1" xr:uid="{396FB0A5-6DA3-45C3-8C52-C793D98ABB99}"/>
    <cellStyle name="Ausgabe" xfId="16260" hidden="1" xr:uid="{2C788141-9567-4A19-9D0F-EFA2E9ABE99C}"/>
    <cellStyle name="Ausgabe" xfId="16688" hidden="1" xr:uid="{1B4DD00C-A575-433E-A1CF-30C8D9DAEC2D}"/>
    <cellStyle name="Ausgabe" xfId="16908" hidden="1" xr:uid="{6711A65B-5A73-422D-84E3-93DFF9739728}"/>
    <cellStyle name="Ausgabe" xfId="17022" hidden="1" xr:uid="{205DD665-ACF5-43FB-AB3D-3C0001598F65}"/>
    <cellStyle name="Ausgabe" xfId="17451" hidden="1" xr:uid="{CCEEB577-B5B6-41A1-B61E-85AC79F9A7ED}"/>
    <cellStyle name="Ausgabe" xfId="17641" hidden="1" xr:uid="{687C3472-E58F-4F42-9AE7-2EF993DA0C95}"/>
    <cellStyle name="Ausgabe" xfId="16948" hidden="1" xr:uid="{D579ECF2-6FE2-4AB8-B6CD-D666CAF2F8D0}"/>
    <cellStyle name="Ausgabe" xfId="17608" hidden="1" xr:uid="{6AD47896-4CC9-469C-BC1E-912F3D970C99}"/>
    <cellStyle name="Ausgabe" xfId="18569" hidden="1" xr:uid="{17F3CCA4-5894-479D-BA3E-387033D305FF}"/>
    <cellStyle name="Ausgabe" xfId="18838" hidden="1" xr:uid="{9AFCF4C7-BC1B-4B4E-AA51-490BF697319F}"/>
    <cellStyle name="Ausgabe" xfId="18988" hidden="1" xr:uid="{1B40E770-532B-44FE-B74F-AB454A4AF4AE}"/>
    <cellStyle name="Ausgabe" xfId="19438" hidden="1" xr:uid="{6C6DC3C3-E302-4E26-A210-33E9F12E99EA}"/>
    <cellStyle name="Ausgabe" xfId="19468" hidden="1" xr:uid="{EBD23110-C712-4865-8F5D-642E1A75B7A4}"/>
    <cellStyle name="Ausgabe" xfId="19647" hidden="1" xr:uid="{87229F4F-52D6-4AB1-82DD-B371448BCBC4}"/>
    <cellStyle name="Ausgabe" xfId="18547" hidden="1" xr:uid="{455854C7-1F3A-4955-A093-EFBF722C7DF5}"/>
    <cellStyle name="Ausgabe" xfId="18945" hidden="1" xr:uid="{BAC1CD38-E4FA-4860-8AA8-A83FF494BA42}"/>
    <cellStyle name="Ausgabe" xfId="20658" hidden="1" xr:uid="{3550CA59-4E4B-4E6B-8DF2-68B3160CDF76}"/>
    <cellStyle name="Ausgabe" xfId="20810" hidden="1" xr:uid="{E618A86B-3629-4750-9D97-726F7F5161A4}"/>
    <cellStyle name="Ausgabe" xfId="19720" hidden="1" xr:uid="{D670630D-258E-403A-8C3A-9CFCF01F6042}"/>
    <cellStyle name="Ausgabe" xfId="20840" hidden="1" xr:uid="{82714BA7-B976-4B02-9136-5354A28152F5}"/>
    <cellStyle name="Ausgabe" xfId="19441" hidden="1" xr:uid="{B1622F04-CD2C-46FC-92EF-B3FD979AB3A1}"/>
    <cellStyle name="Ausgabe" xfId="21002" hidden="1" xr:uid="{0FC72F4A-2C64-497A-9704-8F96F8991D99}"/>
    <cellStyle name="Ausgabe" xfId="21286" hidden="1" xr:uid="{1367AF4D-4D2E-452F-8F1F-5E17087FA536}"/>
    <cellStyle name="Ausgabe" xfId="21445" hidden="1" xr:uid="{4479379B-C352-4254-B56D-69AF8CA9146E}"/>
    <cellStyle name="Ausgabe" xfId="21898" hidden="1" xr:uid="{C6295699-5633-456C-B6E6-AD6ED5CE22A2}"/>
    <cellStyle name="Ausgabe" xfId="22175" hidden="1" xr:uid="{3747766B-840D-4E2C-9673-F8935A05BFFE}"/>
    <cellStyle name="Ausgabe" xfId="21350" hidden="1" xr:uid="{F4F774D1-80A4-4018-BCDB-4BF84BB4E14F}"/>
    <cellStyle name="Ausgabe" xfId="22441" hidden="1" xr:uid="{B215FE64-DEDB-41EA-8250-172143CE5817}"/>
    <cellStyle name="Ausgabe" xfId="22577" hidden="1" xr:uid="{2D92EBBF-E4CC-4D06-8F8F-2FD1E43A304E}"/>
    <cellStyle name="Ausgabe" xfId="22502" hidden="1" xr:uid="{26C6AD0F-E27B-42F2-A278-1197228C9D4B}"/>
    <cellStyle name="Ausgabe" xfId="22803" hidden="1" xr:uid="{DF3920DE-7FE3-4DF4-96F9-C40123A01AC6}"/>
    <cellStyle name="Ausgabe" xfId="22485" hidden="1" xr:uid="{CE154E2E-88FE-441A-BFC5-2EB654BB36AE}"/>
    <cellStyle name="Ausgabe" xfId="23231" hidden="1" xr:uid="{09D872DB-586F-4296-A49C-58B51A90CA1E}"/>
    <cellStyle name="Ausgabe" xfId="29490" hidden="1" xr:uid="{F35305D2-FABC-49F7-9F25-EFE0F79AFEED}"/>
    <cellStyle name="Ausgabe" xfId="28950" hidden="1" xr:uid="{5E98174B-7E6A-47F3-B666-4418C91AD42E}"/>
    <cellStyle name="Ausgabe" xfId="29020" hidden="1" xr:uid="{49CAEF36-1332-48EB-A1CE-89FFB4E92DC2}"/>
    <cellStyle name="Ausgabe" xfId="29332" hidden="1" xr:uid="{6FA3642E-5AD9-420C-917B-E798AF45D356}"/>
    <cellStyle name="Ausgabe" xfId="29361" hidden="1" xr:uid="{DEC0C77A-2E16-480B-8B3C-B07D1D976B5B}"/>
    <cellStyle name="Ausgabe" xfId="28580" hidden="1" xr:uid="{9DCDF360-C677-45E9-A502-7D46F8D9F8C0}"/>
    <cellStyle name="Ausgabe" xfId="28983" hidden="1" xr:uid="{8A7F3407-49BE-47BE-8F52-46610694BC97}"/>
    <cellStyle name="Ausgabe" xfId="28746" hidden="1" xr:uid="{DA87CD61-F2EA-4838-84CF-509CCB791B76}"/>
    <cellStyle name="Ausgabe" xfId="27970" hidden="1" xr:uid="{69B2C97D-D456-4CC3-A060-2E5291BEE5D6}"/>
    <cellStyle name="Ausgabe" xfId="28112" hidden="1" xr:uid="{F4F62C80-4857-4973-8B20-F3285F58A6C6}"/>
    <cellStyle name="Ausgabe" xfId="25159" hidden="1" xr:uid="{EF0D1B79-1366-480E-B745-ECEEC6ED0700}"/>
    <cellStyle name="Ausgabe" xfId="25015" hidden="1" xr:uid="{90FD7258-D7DF-4DF6-B992-5F11841D1CEC}"/>
    <cellStyle name="Ausgabe" xfId="26102" hidden="1" xr:uid="{118EF155-F053-47B6-B455-0D913F723C9A}"/>
    <cellStyle name="Ausgabe" xfId="26613" hidden="1" xr:uid="{10A80034-84C7-439D-BF9E-F7E80616EA3B}"/>
    <cellStyle name="Ausgabe" xfId="26973" hidden="1" xr:uid="{9951493E-22BB-42BD-98A9-4144DA6D8EFD}"/>
    <cellStyle name="Ausgabe" xfId="27152" hidden="1" xr:uid="{C715E9E1-1141-45D9-B01E-C1404B67990B}"/>
    <cellStyle name="Ausgabe" xfId="25160" hidden="1" xr:uid="{2178C6C6-656E-46AA-832D-F7EE9F592CFC}"/>
    <cellStyle name="Ausgabe" xfId="27733" hidden="1" xr:uid="{81F70A65-34BF-431A-8AD1-88F7C5E476A7}"/>
    <cellStyle name="Ausgabe" xfId="27981" hidden="1" xr:uid="{6C905C59-6C0C-4D3D-83EC-5BCED7A39F61}"/>
    <cellStyle name="Ausgabe" xfId="28644" hidden="1" xr:uid="{BC66E84E-91BE-488E-9435-14AC07BB857F}"/>
    <cellStyle name="Ausgabe" xfId="28343" hidden="1" xr:uid="{69C1A35B-7534-4FED-B13C-DB161471D233}"/>
    <cellStyle name="Ausgabe" xfId="23327" hidden="1" xr:uid="{70915F6E-EA36-419B-86DF-56D48788968C}"/>
    <cellStyle name="Ausgabe" xfId="23840" hidden="1" xr:uid="{39100436-CFBF-4C3E-A1FA-D2CA033E4AAB}"/>
    <cellStyle name="Ausgabe" xfId="23467" hidden="1" xr:uid="{F491CFF6-17AC-42AF-BD99-AAACAA13EF65}"/>
    <cellStyle name="Ausgabe" xfId="23384" hidden="1" xr:uid="{85CC294F-233B-441F-AFF9-72C039324693}"/>
    <cellStyle name="Ausgabe" xfId="24033" hidden="1" xr:uid="{A2DBBAC2-82D9-42F4-82AF-5680EF8B7F27}"/>
    <cellStyle name="Ausgabe" xfId="24118" hidden="1" xr:uid="{D22CBE31-4952-42A9-BFC9-6A268E93194E}"/>
    <cellStyle name="Ausgabe" xfId="25222" hidden="1" xr:uid="{47DB7264-8CDD-4620-8501-2821843E5851}"/>
    <cellStyle name="Ausgabe" xfId="25065" hidden="1" xr:uid="{DBE64316-02B5-4CC7-8674-6752E023C919}"/>
    <cellStyle name="Ausgabe" xfId="24778" hidden="1" xr:uid="{DE72D140-D180-4751-AE38-B1731AED7249}"/>
    <cellStyle name="Ausgabe" xfId="25692" hidden="1" xr:uid="{DEDB20EC-E828-494F-BFDD-C2D04637DAE3}"/>
    <cellStyle name="Ausgabe" xfId="29939" hidden="1" xr:uid="{90F6D484-744A-4808-986D-B1475FF3D979}"/>
    <cellStyle name="Ausgabe" xfId="29982" hidden="1" xr:uid="{09B94773-6409-4242-9839-2F1BDCA73363}"/>
    <cellStyle name="Ausgabe" xfId="30423" hidden="1" xr:uid="{6B4519D5-7955-4BE4-98A8-F15DE9C1E4DF}"/>
    <cellStyle name="Ausgabe" xfId="30925" hidden="1" xr:uid="{43E52DC1-CCB7-4182-83B2-87345EB36BAD}"/>
    <cellStyle name="Ausgabe" xfId="31265" hidden="1" xr:uid="{CC2F2FA8-53BC-431F-9B20-2EEA04B645DD}"/>
    <cellStyle name="Ausgabe" xfId="31724" hidden="1" xr:uid="{11274205-6D95-467E-B798-084CA7DFDE22}"/>
    <cellStyle name="Ausgabe" xfId="31714" hidden="1" xr:uid="{78F3931C-D386-453B-942C-602BF2C9A055}"/>
    <cellStyle name="Ausgabe" xfId="32136" hidden="1" xr:uid="{23F2E85B-93BA-4D88-8CA0-3DBE14BFA1EF}"/>
    <cellStyle name="Ausgabe" xfId="32393" hidden="1" xr:uid="{9492D397-1A6C-45D1-985C-16E7E79E4B58}"/>
    <cellStyle name="Ausgabe" xfId="32589" hidden="1" xr:uid="{DFD6EB8B-FD1B-4917-8120-99F3018D253D}"/>
    <cellStyle name="Ausgabe" xfId="33481" hidden="1" xr:uid="{21C3A16E-2191-421F-90BE-6A1BAA6F4293}"/>
    <cellStyle name="Ausgabe" xfId="32538" hidden="1" xr:uid="{C847ED01-3F42-4693-9780-9367CC8A1D84}"/>
    <cellStyle name="Ausgabe" xfId="33432" hidden="1" xr:uid="{28E91919-4A99-4658-A185-B90AB80BCC7A}"/>
    <cellStyle name="Ausgabe" xfId="33938" hidden="1" xr:uid="{C2363834-E742-41A5-B1FA-915EA6D18A66}"/>
    <cellStyle name="Ausgabe" xfId="33905" hidden="1" xr:uid="{6D0FEC97-94F6-480C-9AE9-1F3B366563CB}"/>
    <cellStyle name="Ausgabe" xfId="34136" hidden="1" xr:uid="{FF94069F-550F-42F6-B4A4-7696B557F888}"/>
    <cellStyle name="Ausgabe" xfId="32831" hidden="1" xr:uid="{A6E4B90E-DB64-4630-9C5E-14C7E1A31694}"/>
    <cellStyle name="Ausgabe" xfId="34273" hidden="1" xr:uid="{141E2395-B5F7-44FD-9016-0359C7280DC4}"/>
    <cellStyle name="Ausgabe" xfId="34659" hidden="1" xr:uid="{AD8A45C1-B683-4257-9A01-5E86CF6417B4}"/>
    <cellStyle name="Ausgabe" xfId="33945" hidden="1" xr:uid="{B99035BD-0D3D-4A55-A8E6-F30E721A60B5}"/>
    <cellStyle name="Ausgabe" xfId="34317" hidden="1" xr:uid="{CFC178F4-61E1-4FAD-8E7A-FF340A3F85BB}"/>
    <cellStyle name="Ausgabe" xfId="34603" hidden="1" xr:uid="{B3D92C71-3F49-46C2-AD64-40B7379B0AD7}"/>
    <cellStyle name="Ausgabe" xfId="34784" hidden="1" xr:uid="{4DF67E67-9E5C-4729-8661-5074B8FB410D}"/>
    <cellStyle name="Ausgabe" xfId="34635" hidden="1" xr:uid="{A7E6C7EC-E4D0-46CB-9DB9-1F7E220D44A8}"/>
    <cellStyle name="Ausgabe" xfId="34287" hidden="1" xr:uid="{067F5BF9-6003-4B73-B32C-CCD9D9C3B3FB}"/>
    <cellStyle name="Ausgabe" xfId="35380" hidden="1" xr:uid="{5DB8789E-D2A8-45BB-B7A8-3AFDEEE18DF9}"/>
    <cellStyle name="Ausgabe" xfId="35365" hidden="1" xr:uid="{DD2C00AE-9BB8-4DDA-9B3A-A7C36D578CA5}"/>
    <cellStyle name="Ausgabe" xfId="35581" hidden="1" xr:uid="{DDA48D69-E1C9-4FCD-A763-F26409D27E41}"/>
    <cellStyle name="Ausgabe" xfId="36239" hidden="1" xr:uid="{70115FF9-ABD5-47D6-9B6F-7511CC610F34}"/>
    <cellStyle name="Ausgabe" xfId="36120" hidden="1" xr:uid="{EDC596AF-C60F-4AD6-AA20-A01AE4542ADB}"/>
    <cellStyle name="Ausgabe" xfId="36588" hidden="1" xr:uid="{314DA019-060A-4CE4-84D0-CE1CEB9A0CC3}"/>
    <cellStyle name="Ausgabe" xfId="36666" hidden="1" xr:uid="{A0452232-8E29-479E-B45A-2A4CBED4F6E3}"/>
    <cellStyle name="Ausgabe" xfId="37094" hidden="1" xr:uid="{86593C03-E930-4A2F-9CC6-5DA02119C6FD}"/>
    <cellStyle name="Ausgabe" xfId="37312" hidden="1" xr:uid="{19C3D031-4C3B-48F5-8537-9825306D123E}"/>
    <cellStyle name="Ausgabe" xfId="37426" hidden="1" xr:uid="{8223B6B3-654E-49A0-B16E-CFE808C6AFFF}"/>
    <cellStyle name="Ausgabe" xfId="37855" hidden="1" xr:uid="{6576E517-7C40-4279-A372-89315DE5B17B}"/>
    <cellStyle name="Ausgabe" xfId="38045" hidden="1" xr:uid="{0E2427B4-E35C-43AD-8AB1-4C4A4D9110AD}"/>
    <cellStyle name="Ausgabe" xfId="37352" hidden="1" xr:uid="{E2D6CC46-5DFF-488B-96A1-4E8E360EBB2B}"/>
    <cellStyle name="Ausgabe" xfId="38012" hidden="1" xr:uid="{4C0693E5-AA31-497B-9CF4-D3E30D472747}"/>
    <cellStyle name="Ausgabe" xfId="38973" hidden="1" xr:uid="{B7FD236B-007C-4798-90FD-D7B54ABB70A0}"/>
    <cellStyle name="Ausgabe" xfId="39240" hidden="1" xr:uid="{AACB0BA6-491F-4D7B-AACA-D2F241B140EC}"/>
    <cellStyle name="Ausgabe" xfId="39390" hidden="1" xr:uid="{6B3ED841-1DC9-4BCD-917C-DB6D7C1527F9}"/>
    <cellStyle name="Ausgabe" xfId="39840" hidden="1" xr:uid="{4F3962C0-65F4-4FC1-A3B9-9B5FD0D8DABF}"/>
    <cellStyle name="Ausgabe" xfId="39870" hidden="1" xr:uid="{99E9ED62-D375-4D9C-9C27-0C1BC3A98AAC}"/>
    <cellStyle name="Ausgabe" xfId="40049" hidden="1" xr:uid="{2F6E9873-2333-4CD8-97F6-74B2C767EF61}"/>
    <cellStyle name="Ausgabe" xfId="38951" hidden="1" xr:uid="{6E79E386-C880-4648-8C5B-19E83F784702}"/>
    <cellStyle name="Ausgabe" xfId="39347" hidden="1" xr:uid="{3177E69A-C19E-4703-AE5F-640C3BD7C597}"/>
    <cellStyle name="Ausgabe" xfId="41060" hidden="1" xr:uid="{D36D2D13-7239-4A74-9E3D-72F1D9DC34F0}"/>
    <cellStyle name="Ausgabe" xfId="41212" hidden="1" xr:uid="{8402B672-4490-4952-AD15-53274E1B0CAF}"/>
    <cellStyle name="Ausgabe" xfId="40122" hidden="1" xr:uid="{625D206C-AD8A-40CD-B185-5DE43D3F027A}"/>
    <cellStyle name="Ausgabe" xfId="41242" hidden="1" xr:uid="{9F86A4CC-4115-4F75-82FB-A374508BFEC2}"/>
    <cellStyle name="Ausgabe" xfId="39843" hidden="1" xr:uid="{27C72BFE-E3C8-4C38-970B-A97F75434257}"/>
    <cellStyle name="Ausgabe" xfId="41404" hidden="1" xr:uid="{7772A51A-C61A-4536-A6C9-9ED093FB3FBF}"/>
    <cellStyle name="Ausgabe" xfId="41686" hidden="1" xr:uid="{77C717B4-59FE-4D56-8643-A1946F2E53EC}"/>
    <cellStyle name="Ausgabe" xfId="41845" hidden="1" xr:uid="{ABF1C85B-6E2E-4817-85A2-6E766A0CBBAF}"/>
    <cellStyle name="Ausgabe" xfId="42298" hidden="1" xr:uid="{7A5C87CD-12B0-4869-8877-993C7211145E}"/>
    <cellStyle name="Ausgabe" xfId="42575" hidden="1" xr:uid="{0A9B44AE-624F-4531-8C03-4F381007B123}"/>
    <cellStyle name="Ausgabe" xfId="41750" hidden="1" xr:uid="{F5E8E0A5-D8CF-416F-B3A1-CC6D2F4E300C}"/>
    <cellStyle name="Ausgabe" xfId="42841" hidden="1" xr:uid="{C1F8F583-08AA-4BE8-835F-9DABDC178358}"/>
    <cellStyle name="Ausgabe" xfId="42977" hidden="1" xr:uid="{409400F1-316A-412D-8AA4-9DA5D378DFA3}"/>
    <cellStyle name="Ausgabe" xfId="42902" hidden="1" xr:uid="{3412DA66-1F4A-4F83-975E-59C37D17EE09}"/>
    <cellStyle name="Ausgabe" xfId="43203" hidden="1" xr:uid="{5879016F-E38D-4D48-B8FC-519BD37426F7}"/>
    <cellStyle name="Ausgabe" xfId="42885" hidden="1" xr:uid="{7FB9B6AB-385D-4A1B-BA34-F20A6C6C090C}"/>
    <cellStyle name="Ausgabe" xfId="43631" hidden="1" xr:uid="{C57C3735-4E1A-414E-B329-AB81C77EDE9B}"/>
    <cellStyle name="Ausgabe 2" xfId="423" xr:uid="{00000000-0005-0000-0000-0000D20A0000}"/>
    <cellStyle name="Ausgabe 2 10" xfId="2750" xr:uid="{00000000-0005-0000-0000-0000D30A0000}"/>
    <cellStyle name="Ausgabe 2 10 2" xfId="25116" xr:uid="{759B12DF-CF6A-4378-BFD9-7B203BB59464}"/>
    <cellStyle name="Ausgabe 2 11" xfId="2387" xr:uid="{00000000-0005-0000-0000-0000D40A0000}"/>
    <cellStyle name="Ausgabe 2 11 2" xfId="24754" xr:uid="{48B77872-2182-4210-9906-C3C517AC7529}"/>
    <cellStyle name="Ausgabe 2 12" xfId="4717" xr:uid="{00000000-0005-0000-0000-0000D50A0000}"/>
    <cellStyle name="Ausgabe 2 12 2" xfId="27070" xr:uid="{D3EE75FA-5D8A-4449-A31A-5333AFD2C8F5}"/>
    <cellStyle name="Ausgabe 2 13" xfId="6090" xr:uid="{00000000-0005-0000-0000-0000D60A0000}"/>
    <cellStyle name="Ausgabe 2 13 2" xfId="28387" xr:uid="{9ED168BF-6AB3-42D3-AC63-514A094CEB71}"/>
    <cellStyle name="Ausgabe 2 14" xfId="5672" xr:uid="{00000000-0005-0000-0000-0000D70A0000}"/>
    <cellStyle name="Ausgabe 2 14 2" xfId="28005" xr:uid="{9F6299B1-74B8-450B-A790-BD44D5FE89AE}"/>
    <cellStyle name="Ausgabe 2 15" xfId="7266" xr:uid="{00000000-0005-0000-0000-0000D80A0000}"/>
    <cellStyle name="Ausgabe 2 15 2" xfId="29561" xr:uid="{17F6C184-2926-46C9-995B-D67FD903C5C0}"/>
    <cellStyle name="Ausgabe 2 16" xfId="7738" xr:uid="{959E57E7-DC41-4AFD-9E79-8915B6F31269}"/>
    <cellStyle name="Ausgabe 2 16 2" xfId="30024" xr:uid="{B76B87BB-1875-4F80-AE9C-704D900E68F9}"/>
    <cellStyle name="Ausgabe 2 17" xfId="8237" xr:uid="{8638A39D-C6E4-4E9F-8F70-BA1E40DAB11E}"/>
    <cellStyle name="Ausgabe 2 17 2" xfId="30506" xr:uid="{585F3B0F-66D9-4342-A92E-0213943A29E5}"/>
    <cellStyle name="Ausgabe 2 18" xfId="9019" xr:uid="{223A7586-EF76-4B8B-ADFA-AB22F5B7418F}"/>
    <cellStyle name="Ausgabe 2 18 2" xfId="31182" xr:uid="{FF5027B6-02FE-4BFB-8C45-8E43E0D39F95}"/>
    <cellStyle name="Ausgabe 2 19" xfId="9742" xr:uid="{F26F17C8-2F3A-4DA7-AC6E-0956338ADA78}"/>
    <cellStyle name="Ausgabe 2 19 2" xfId="31805" xr:uid="{6058C715-BAE7-4C97-91A3-56251FD7DD26}"/>
    <cellStyle name="Ausgabe 2 2" xfId="679" xr:uid="{00000000-0005-0000-0000-0000D90A0000}"/>
    <cellStyle name="Ausgabe 2 2 10" xfId="4662" xr:uid="{00000000-0005-0000-0000-0000DA0A0000}"/>
    <cellStyle name="Ausgabe 2 2 10 2" xfId="27015" xr:uid="{81CDBCBA-4558-42E7-9996-7C41DBA1FAA7}"/>
    <cellStyle name="Ausgabe 2 2 11" xfId="5130" xr:uid="{00000000-0005-0000-0000-0000DB0A0000}"/>
    <cellStyle name="Ausgabe 2 2 11 2" xfId="27483" xr:uid="{2C34A546-62A3-4392-9659-43F9BBC0138B}"/>
    <cellStyle name="Ausgabe 2 2 12" xfId="4565" xr:uid="{00000000-0005-0000-0000-0000DC0A0000}"/>
    <cellStyle name="Ausgabe 2 2 12 2" xfId="26918" xr:uid="{07962EAD-633A-4D6E-A954-C2377CC8D0E1}"/>
    <cellStyle name="Ausgabe 2 2 13" xfId="5825" xr:uid="{00000000-0005-0000-0000-0000DD0A0000}"/>
    <cellStyle name="Ausgabe 2 2 13 2" xfId="28139" xr:uid="{4FC2CCE1-C700-4564-B1D0-5267817A49FA}"/>
    <cellStyle name="Ausgabe 2 2 14" xfId="5620" xr:uid="{00000000-0005-0000-0000-0000DE0A0000}"/>
    <cellStyle name="Ausgabe 2 2 14 2" xfId="27959" xr:uid="{191E9080-1175-43CD-B088-10FCFCFC1CD3}"/>
    <cellStyle name="Ausgabe 2 2 15" xfId="6384" xr:uid="{00000000-0005-0000-0000-0000DF0A0000}"/>
    <cellStyle name="Ausgabe 2 2 15 2" xfId="28681" xr:uid="{ED4E06B7-4383-4852-8DD7-E5BFC2050357}"/>
    <cellStyle name="Ausgabe 2 2 16" xfId="7408" xr:uid="{00000000-0005-0000-0000-0000E00A0000}"/>
    <cellStyle name="Ausgabe 2 2 16 2" xfId="29703" xr:uid="{FBD91488-BE7B-4447-9C88-20FE37DEE024}"/>
    <cellStyle name="Ausgabe 2 2 17" xfId="7894" xr:uid="{709DEB51-0982-4190-8906-B918F249D4DC}"/>
    <cellStyle name="Ausgabe 2 2 17 2" xfId="30180" xr:uid="{1FD34037-2FD0-482B-99FF-88405A29A4D8}"/>
    <cellStyle name="Ausgabe 2 2 18" xfId="8379" xr:uid="{6C9CDC9D-E3A8-4F06-B5D6-8CD86F6053EE}"/>
    <cellStyle name="Ausgabe 2 2 18 2" xfId="30648" xr:uid="{04E463D5-8510-4907-897E-D669E64DD7B9}"/>
    <cellStyle name="Ausgabe 2 2 19" xfId="9264" xr:uid="{1385B0A4-4707-410E-AF01-79B0EF3436C1}"/>
    <cellStyle name="Ausgabe 2 2 19 2" xfId="31405" xr:uid="{7A28BA82-A835-43D4-AF7B-6F45003EE6A7}"/>
    <cellStyle name="Ausgabe 2 2 2" xfId="894" xr:uid="{00000000-0005-0000-0000-0000E10A0000}"/>
    <cellStyle name="Ausgabe 2 2 2 10" xfId="5341" xr:uid="{00000000-0005-0000-0000-0000E20A0000}"/>
    <cellStyle name="Ausgabe 2 2 2 10 2" xfId="27694" xr:uid="{BD19103F-B268-4E0B-AEB1-43F57B202C39}"/>
    <cellStyle name="Ausgabe 2 2 2 11" xfId="4914" xr:uid="{00000000-0005-0000-0000-0000E30A0000}"/>
    <cellStyle name="Ausgabe 2 2 2 11 2" xfId="27267" xr:uid="{6F2C3F31-FA2E-4A89-8474-B4522349632A}"/>
    <cellStyle name="Ausgabe 2 2 2 12" xfId="6249" xr:uid="{00000000-0005-0000-0000-0000E40A0000}"/>
    <cellStyle name="Ausgabe 2 2 2 12 2" xfId="28546" xr:uid="{E3F4772A-2B80-4F6C-8C1F-4EDDF7E1EA46}"/>
    <cellStyle name="Ausgabe 2 2 2 13" xfId="6103" xr:uid="{00000000-0005-0000-0000-0000E50A0000}"/>
    <cellStyle name="Ausgabe 2 2 2 13 2" xfId="28400" xr:uid="{879D6000-963A-4B90-840B-16EB1C57849A}"/>
    <cellStyle name="Ausgabe 2 2 2 14" xfId="6589" xr:uid="{00000000-0005-0000-0000-0000E60A0000}"/>
    <cellStyle name="Ausgabe 2 2 2 14 2" xfId="28886" xr:uid="{6B83234D-E0DA-4A78-928A-5832D70D0656}"/>
    <cellStyle name="Ausgabe 2 2 2 15" xfId="7614" xr:uid="{00000000-0005-0000-0000-0000E70A0000}"/>
    <cellStyle name="Ausgabe 2 2 2 15 2" xfId="29909" xr:uid="{D7AD209D-7E21-4310-ABFA-674B71BA0005}"/>
    <cellStyle name="Ausgabe 2 2 2 16" xfId="8100" xr:uid="{D505E431-1A01-4F01-8AA4-F948248E8B80}"/>
    <cellStyle name="Ausgabe 2 2 2 16 2" xfId="30386" xr:uid="{87854C0B-CAB7-49D3-953D-E10946486DB9}"/>
    <cellStyle name="Ausgabe 2 2 2 17" xfId="8589" xr:uid="{137C93EB-E11F-41A3-9A7C-D3101864C4A3}"/>
    <cellStyle name="Ausgabe 2 2 2 17 2" xfId="30858" xr:uid="{005BB368-73A5-4AD4-8788-500C13C41B1C}"/>
    <cellStyle name="Ausgabe 2 2 2 18" xfId="9479" xr:uid="{2DFE0CE9-5D12-4956-AE1E-FF4EAE642CC8}"/>
    <cellStyle name="Ausgabe 2 2 2 18 2" xfId="31618" xr:uid="{76F4C11A-B6FB-46BE-A1B6-15987CA29803}"/>
    <cellStyle name="Ausgabe 2 2 2 19" xfId="9999" xr:uid="{631C1218-37EC-4821-AD82-4113BE49FAA3}"/>
    <cellStyle name="Ausgabe 2 2 2 19 2" xfId="32008" xr:uid="{71801C40-D512-4324-870E-EB055C821FD0}"/>
    <cellStyle name="Ausgabe 2 2 2 2" xfId="1121" xr:uid="{00000000-0005-0000-0000-0000E80A0000}"/>
    <cellStyle name="Ausgabe 2 2 2 2 2" xfId="23558" xr:uid="{58020E12-0B6E-4B3D-A57B-76D9D50F1473}"/>
    <cellStyle name="Ausgabe 2 2 2 20" xfId="10450" xr:uid="{DE3646CD-5E34-4E73-8EA2-15B8262BC3C7}"/>
    <cellStyle name="Ausgabe 2 2 2 21" xfId="12647" xr:uid="{8DC0E1D6-364B-40F9-B8B8-66D6F89EE976}"/>
    <cellStyle name="Ausgabe 2 2 2 21 2" xfId="33212" xr:uid="{E4B9C529-4537-4200-9EDC-126A1392824C}"/>
    <cellStyle name="Ausgabe 2 2 2 22" xfId="11846" xr:uid="{02F53B67-0581-4442-B492-6D5E8592B9FF}"/>
    <cellStyle name="Ausgabe 2 2 2 22 2" xfId="32413" xr:uid="{BB9A156F-2003-4D00-B4C8-33907F5DF4BD}"/>
    <cellStyle name="Ausgabe 2 2 2 23" xfId="13627" xr:uid="{58406DCB-898F-4B51-9578-73CD4A33C7FD}"/>
    <cellStyle name="Ausgabe 2 2 2 23 2" xfId="34191" xr:uid="{F4EEFBC7-1204-4E50-A60C-17B96EA016B2}"/>
    <cellStyle name="Ausgabe 2 2 2 24" xfId="13948" xr:uid="{39C1A680-EDF0-47DE-A03A-7603FD6AF5A3}"/>
    <cellStyle name="Ausgabe 2 2 2 24 2" xfId="34512" xr:uid="{4A6A435E-5A0F-4DA4-9B63-4A8446B2D059}"/>
    <cellStyle name="Ausgabe 2 2 2 25" xfId="13545" xr:uid="{6D126FCE-B8D3-4584-A74B-C0A1D5B14C41}"/>
    <cellStyle name="Ausgabe 2 2 2 25 2" xfId="34109" xr:uid="{4EE99094-B06A-46A6-8284-3496AA584E95}"/>
    <cellStyle name="Ausgabe 2 2 2 26" xfId="14966" xr:uid="{0A78E462-6D64-4179-8ECE-DD27BC766B46}"/>
    <cellStyle name="Ausgabe 2 2 2 26 2" xfId="35518" xr:uid="{311432CE-07F4-4B95-85FE-D54D3471E121}"/>
    <cellStyle name="Ausgabe 2 2 2 27" xfId="14261" xr:uid="{914826FA-EC72-4AF5-9ECC-E26D05F9F5DA}"/>
    <cellStyle name="Ausgabe 2 2 2 27 2" xfId="34824" xr:uid="{69C4B502-1C75-4FBC-AF1C-28E4FCDFCDCD}"/>
    <cellStyle name="Ausgabe 2 2 2 28" xfId="16151" xr:uid="{4D5C1B0D-D222-40BF-BE77-D7D752F28DAE}"/>
    <cellStyle name="Ausgabe 2 2 2 28 2" xfId="36559" xr:uid="{3DF385AA-B598-4CBF-9076-DDB496B62E9F}"/>
    <cellStyle name="Ausgabe 2 2 2 29" xfId="16624" xr:uid="{81968F8D-C310-4F02-838F-B53AE08C9A24}"/>
    <cellStyle name="Ausgabe 2 2 2 29 2" xfId="37030" xr:uid="{DF0BADB2-331B-46F7-8B17-7F1736F1F730}"/>
    <cellStyle name="Ausgabe 2 2 2 3" xfId="2085" xr:uid="{00000000-0005-0000-0000-0000E90A0000}"/>
    <cellStyle name="Ausgabe 2 2 2 3 2" xfId="24467" xr:uid="{B86E17AE-0D6E-44CD-A8B1-DFB4BF0D7490}"/>
    <cellStyle name="Ausgabe 2 2 2 30" xfId="17368" xr:uid="{8D3DA35C-F2C9-4C9A-A23A-7CC934058232}"/>
    <cellStyle name="Ausgabe 2 2 2 30 2" xfId="37772" xr:uid="{4BAD2270-6D86-4B92-9AA1-953436287C38}"/>
    <cellStyle name="Ausgabe 2 2 2 31" xfId="17016" xr:uid="{A1E4B9B2-9A83-418D-A6E5-DABB4C6ED0B0}"/>
    <cellStyle name="Ausgabe 2 2 2 31 2" xfId="37420" xr:uid="{A263AC05-29A4-483D-8B31-36799FF28054}"/>
    <cellStyle name="Ausgabe 2 2 2 32" xfId="18117" xr:uid="{F77288BE-F8DC-4761-B81D-0305A9FFE21E}"/>
    <cellStyle name="Ausgabe 2 2 2 32 2" xfId="38521" xr:uid="{454B263B-C717-4F3F-9F7A-B3E744FFD4F4}"/>
    <cellStyle name="Ausgabe 2 2 2 33" xfId="18496" xr:uid="{1A0A5620-C79D-4699-887C-BE74BE91C963}"/>
    <cellStyle name="Ausgabe 2 2 2 33 2" xfId="38900" xr:uid="{D44FD802-C449-4B6A-938E-10725A331B21}"/>
    <cellStyle name="Ausgabe 2 2 2 34" xfId="19340" xr:uid="{ED0CEB5F-E44D-49C9-B62B-A4A131BB53F5}"/>
    <cellStyle name="Ausgabe 2 2 2 34 2" xfId="39742" xr:uid="{C70BD592-AB77-4D22-926C-F6D45E3B2D7A}"/>
    <cellStyle name="Ausgabe 2 2 2 35" xfId="18589" xr:uid="{494B02B8-8BF9-4840-8C58-E852E6F56776}"/>
    <cellStyle name="Ausgabe 2 2 2 35 2" xfId="38993" xr:uid="{23A8EB84-2515-46BE-88B6-445B6C2ADE7C}"/>
    <cellStyle name="Ausgabe 2 2 2 36" xfId="20178" xr:uid="{43CB0500-97CE-4A1D-B194-B8056C71A08D}"/>
    <cellStyle name="Ausgabe 2 2 2 36 2" xfId="40580" xr:uid="{76079B6B-F9A1-40D2-965B-A415DC30383D}"/>
    <cellStyle name="Ausgabe 2 2 2 37" xfId="20600" xr:uid="{61D43217-CAE5-4CA2-BF62-302685F20320}"/>
    <cellStyle name="Ausgabe 2 2 2 37 2" xfId="41002" xr:uid="{15F875C2-669B-4029-A9D8-B5EF9E328FEA}"/>
    <cellStyle name="Ausgabe 2 2 2 38" xfId="20904" xr:uid="{19A1403D-76FF-44A3-B7CB-D601857CD331}"/>
    <cellStyle name="Ausgabe 2 2 2 38 2" xfId="41306" xr:uid="{62C02694-33E2-45A5-A84D-C2C5164F88B5}"/>
    <cellStyle name="Ausgabe 2 2 2 39" xfId="21794" xr:uid="{148436EF-1DA0-4393-877D-86F15BD707B7}"/>
    <cellStyle name="Ausgabe 2 2 2 39 2" xfId="42194" xr:uid="{CF87A41E-9300-4213-AEFC-E289D8F18FBC}"/>
    <cellStyle name="Ausgabe 2 2 2 4" xfId="1432" xr:uid="{00000000-0005-0000-0000-0000EA0A0000}"/>
    <cellStyle name="Ausgabe 2 2 2 4 2" xfId="23820" xr:uid="{DDDCD0AB-280C-475A-8DDB-2D551730672A}"/>
    <cellStyle name="Ausgabe 2 2 2 40" xfId="21437" xr:uid="{F9FB096F-DFB4-4376-AF71-002EC93C04A4}"/>
    <cellStyle name="Ausgabe 2 2 2 40 2" xfId="41837" xr:uid="{CE559288-DA94-465D-912B-2DFDF92BAAE6}"/>
    <cellStyle name="Ausgabe 2 2 2 41" xfId="22727" xr:uid="{F5D1F47B-7673-4B84-A683-D93A1131AFEF}"/>
    <cellStyle name="Ausgabe 2 2 2 41 2" xfId="43127" xr:uid="{1E9A9EE8-0FBD-4F0E-BD47-4F45B2E3AF31}"/>
    <cellStyle name="Ausgabe 2 2 2 42" xfId="22616" xr:uid="{F25F9D43-28E6-4790-90D8-9A721C3D6E33}"/>
    <cellStyle name="Ausgabe 2 2 2 42 2" xfId="43016" xr:uid="{85498358-7338-4962-9319-650388E9693C}"/>
    <cellStyle name="Ausgabe 2 2 2 43" xfId="22636" xr:uid="{D652AD63-F943-4F65-B3C6-86DA8B0E481A}"/>
    <cellStyle name="Ausgabe 2 2 2 43 2" xfId="43036" xr:uid="{4DF85470-1285-429B-ABF5-03BDF66F4DDD}"/>
    <cellStyle name="Ausgabe 2 2 2 5" xfId="3208" xr:uid="{00000000-0005-0000-0000-0000EB0A0000}"/>
    <cellStyle name="Ausgabe 2 2 2 5 2" xfId="25574" xr:uid="{50D7D4CE-A775-4907-BD01-DF9C5FD512BE}"/>
    <cellStyle name="Ausgabe 2 2 2 6" xfId="2459" xr:uid="{00000000-0005-0000-0000-0000EC0A0000}"/>
    <cellStyle name="Ausgabe 2 2 2 6 2" xfId="24826" xr:uid="{4100A6BD-BB62-4171-93EC-B57CD163E873}"/>
    <cellStyle name="Ausgabe 2 2 2 7" xfId="4102" xr:uid="{00000000-0005-0000-0000-0000ED0A0000}"/>
    <cellStyle name="Ausgabe 2 2 2 7 2" xfId="26465" xr:uid="{FB175C66-2936-4612-9A7D-D58D0A523557}"/>
    <cellStyle name="Ausgabe 2 2 2 8" xfId="3360" xr:uid="{00000000-0005-0000-0000-0000EE0A0000}"/>
    <cellStyle name="Ausgabe 2 2 2 8 2" xfId="25725" xr:uid="{9A027F69-D0A3-4556-9779-610297D8B1CB}"/>
    <cellStyle name="Ausgabe 2 2 2 9" xfId="4922" xr:uid="{00000000-0005-0000-0000-0000EF0A0000}"/>
    <cellStyle name="Ausgabe 2 2 2 9 2" xfId="27275" xr:uid="{3E56184F-4171-4E25-BB22-3D21099695F8}"/>
    <cellStyle name="Ausgabe 2 2 20" xfId="9892" xr:uid="{CCF579A6-AFF5-43A8-8607-E158D3A080C3}"/>
    <cellStyle name="Ausgabe 2 2 20 2" xfId="31925" xr:uid="{62272ED9-3FAC-46FC-A0AF-3E691453A090}"/>
    <cellStyle name="Ausgabe 2 2 21" xfId="8951" xr:uid="{4D0BAE3D-02CD-4E38-BF91-22E0316FB6DD}"/>
    <cellStyle name="Ausgabe 2 2 22" xfId="12432" xr:uid="{26BA444B-34DB-46F0-A0D4-E4C26D04E486}"/>
    <cellStyle name="Ausgabe 2 2 22 2" xfId="32997" xr:uid="{2819036D-A34C-4964-A346-CD1E84793ACB}"/>
    <cellStyle name="Ausgabe 2 2 23" xfId="11974" xr:uid="{19412758-ED3E-4073-856F-9491A4A88D20}"/>
    <cellStyle name="Ausgabe 2 2 23 2" xfId="32539" xr:uid="{AA675164-C824-408F-A616-7BE2334EBC17}"/>
    <cellStyle name="Ausgabe 2 2 24" xfId="13313" xr:uid="{64F5C380-A8AB-4E36-B96B-4D74254911B6}"/>
    <cellStyle name="Ausgabe 2 2 24 2" xfId="33877" xr:uid="{C314FEEC-672E-4D20-A1C0-3CDC5E35DDA7}"/>
    <cellStyle name="Ausgabe 2 2 25" xfId="12842" xr:uid="{A0C41D68-1170-4E5E-AAF9-9BAA3D2566F1}"/>
    <cellStyle name="Ausgabe 2 2 25 2" xfId="33407" xr:uid="{0BDA8EF7-9BD5-4E3D-A4A5-BEAF6CE4840C}"/>
    <cellStyle name="Ausgabe 2 2 26" xfId="14528" xr:uid="{4184C418-917D-420B-BC29-A289A8F09CE9}"/>
    <cellStyle name="Ausgabe 2 2 26 2" xfId="35089" xr:uid="{80974D6C-A575-4B2F-AAB3-E8692A4BCF4D}"/>
    <cellStyle name="Ausgabe 2 2 27" xfId="14696" xr:uid="{30422D37-D3E3-49B1-B284-9ADC3E944A67}"/>
    <cellStyle name="Ausgabe 2 2 27 2" xfId="35254" xr:uid="{9F517B20-1AC1-4FEB-8DEF-0E0C2C6E8B08}"/>
    <cellStyle name="Ausgabe 2 2 28" xfId="13735" xr:uid="{E8FCD1A8-397B-4A4B-AB05-B18E5D9FA707}"/>
    <cellStyle name="Ausgabe 2 2 28 2" xfId="34299" xr:uid="{DB2F72A4-F211-4F61-BBB5-9F2672C7333C}"/>
    <cellStyle name="Ausgabe 2 2 29" xfId="15943" xr:uid="{FB0F833A-5E48-464F-9BD6-CA0304FA7D34}"/>
    <cellStyle name="Ausgabe 2 2 29 2" xfId="36351" xr:uid="{FBD79558-89E0-4E47-B6FA-D658AEFEADD2}"/>
    <cellStyle name="Ausgabe 2 2 3" xfId="69" xr:uid="{00000000-0005-0000-0000-0000F00A0000}"/>
    <cellStyle name="Ausgabe 2 2 3 2" xfId="23323" xr:uid="{E44BCBC7-152A-4CF5-93FC-E20ED3C52769}"/>
    <cellStyle name="Ausgabe 2 2 30" xfId="16418" xr:uid="{32C39730-A082-46EA-8E3B-8B7E126A7537}"/>
    <cellStyle name="Ausgabe 2 2 30 2" xfId="36824" xr:uid="{89BAF7FE-CE80-4DAD-959C-A61400DD0F82}"/>
    <cellStyle name="Ausgabe 2 2 31" xfId="17159" xr:uid="{7E6B9945-DCC1-45B5-82AF-25140CE714AD}"/>
    <cellStyle name="Ausgabe 2 2 31 2" xfId="37563" xr:uid="{5EA1E955-0367-4928-96F3-BEAE95F964B6}"/>
    <cellStyle name="Ausgabe 2 2 32" xfId="16945" xr:uid="{D4255B16-1737-4855-8D4B-7329FCEEBD5A}"/>
    <cellStyle name="Ausgabe 2 2 32 2" xfId="37349" xr:uid="{5DDD1BF7-9D39-4DB0-A8A0-C79B1FA5E46C}"/>
    <cellStyle name="Ausgabe 2 2 33" xfId="17910" xr:uid="{4CD0CD05-A2AF-4263-BB9F-3634A3950523}"/>
    <cellStyle name="Ausgabe 2 2 33 2" xfId="38314" xr:uid="{35B130CB-2B4A-44CC-B35B-D6C4C8EE3279}"/>
    <cellStyle name="Ausgabe 2 2 34" xfId="18282" xr:uid="{496B7656-6974-4C9F-9EFD-A26923FEE6E6}"/>
    <cellStyle name="Ausgabe 2 2 34 2" xfId="38686" xr:uid="{6AF08435-7CE2-4D2D-AAD9-C99F41D6E305}"/>
    <cellStyle name="Ausgabe 2 2 35" xfId="19125" xr:uid="{01251E0F-71A0-4CFE-9DF1-654E00F2B3D0}"/>
    <cellStyle name="Ausgabe 2 2 35 2" xfId="39527" xr:uid="{915B0AEF-4B19-4156-BA80-10366618D0DA}"/>
    <cellStyle name="Ausgabe 2 2 36" xfId="18704" xr:uid="{F5A48F2A-D6BA-461C-95F5-C2A148B47EA0}"/>
    <cellStyle name="Ausgabe 2 2 36 2" xfId="39106" xr:uid="{53CA800D-3066-4C8B-AEEE-02F9F6391969}"/>
    <cellStyle name="Ausgabe 2 2 37" xfId="19963" xr:uid="{60A86BC6-9CCC-4573-AEDB-A113F545283D}"/>
    <cellStyle name="Ausgabe 2 2 37 2" xfId="40365" xr:uid="{33C7D8E3-373F-4BB9-984F-EB823024AD45}"/>
    <cellStyle name="Ausgabe 2 2 38" xfId="20387" xr:uid="{0D84F680-05B9-4448-B64A-4D7FB3EEB28A}"/>
    <cellStyle name="Ausgabe 2 2 38 2" xfId="40789" xr:uid="{CA9D2AF0-F766-40B0-B24A-80C8EAD1C18C}"/>
    <cellStyle name="Ausgabe 2 2 39" xfId="18957" xr:uid="{B2DEC256-4060-40FD-B479-D8FA0212A74E}"/>
    <cellStyle name="Ausgabe 2 2 39 2" xfId="39359" xr:uid="{23AA03FB-A252-4342-90F9-4762EBEDB336}"/>
    <cellStyle name="Ausgabe 2 2 4" xfId="1872" xr:uid="{00000000-0005-0000-0000-0000F10A0000}"/>
    <cellStyle name="Ausgabe 2 2 4 2" xfId="24255" xr:uid="{7E6A9055-4802-4357-9C55-C168FB08CA45}"/>
    <cellStyle name="Ausgabe 2 2 40" xfId="21582" xr:uid="{2DAFBC34-7910-4816-97E1-35FEA2C5210F}"/>
    <cellStyle name="Ausgabe 2 2 40 2" xfId="41982" xr:uid="{DEF52FB6-6141-411D-AA65-2BD9B3623832}"/>
    <cellStyle name="Ausgabe 2 2 41" xfId="21345" xr:uid="{4336CC8B-B567-48B5-B565-8EF09A97B438}"/>
    <cellStyle name="Ausgabe 2 2 41 2" xfId="41745" xr:uid="{E635CCC8-E07E-4C8D-828B-EF6CDFC69FF7}"/>
    <cellStyle name="Ausgabe 2 2 42" xfId="22396" xr:uid="{DE2D0802-2185-492C-B159-F3D6BC8AB142}"/>
    <cellStyle name="Ausgabe 2 2 42 2" xfId="42796" xr:uid="{BACD9916-5B65-4629-A37E-67B8F9EF19E3}"/>
    <cellStyle name="Ausgabe 2 2 43" xfId="21942" xr:uid="{FEE883F2-E968-435C-9222-AED7BBD322DF}"/>
    <cellStyle name="Ausgabe 2 2 43 2" xfId="42342" xr:uid="{965809B1-5968-44F8-B920-D3ADFFD2A796}"/>
    <cellStyle name="Ausgabe 2 2 44" xfId="22229" xr:uid="{8B3DA32F-9E45-4D8D-B81E-14ABE025882E}"/>
    <cellStyle name="Ausgabe 2 2 44 2" xfId="42629" xr:uid="{6CC76BE2-273C-49D0-AE34-CECD311E46FE}"/>
    <cellStyle name="Ausgabe 2 2 5" xfId="1664" xr:uid="{00000000-0005-0000-0000-0000F20A0000}"/>
    <cellStyle name="Ausgabe 2 2 5 2" xfId="24048" xr:uid="{34A3AB1E-EE1F-4CC7-BA43-D17BB49E8588}"/>
    <cellStyle name="Ausgabe 2 2 6" xfId="2993" xr:uid="{00000000-0005-0000-0000-0000F30A0000}"/>
    <cellStyle name="Ausgabe 2 2 6 2" xfId="25359" xr:uid="{A764C4A6-2C4B-4082-8E1B-FE405B4C4B85}"/>
    <cellStyle name="Ausgabe 2 2 7" xfId="2727" xr:uid="{00000000-0005-0000-0000-0000F40A0000}"/>
    <cellStyle name="Ausgabe 2 2 7 2" xfId="25093" xr:uid="{8722A31D-DB50-4D66-B9AE-026F029E88BB}"/>
    <cellStyle name="Ausgabe 2 2 8" xfId="3891" xr:uid="{00000000-0005-0000-0000-0000F50A0000}"/>
    <cellStyle name="Ausgabe 2 2 8 2" xfId="26254" xr:uid="{C3C109DA-1D63-4251-BCD8-F5EE5EBB8680}"/>
    <cellStyle name="Ausgabe 2 2 9" xfId="2482" xr:uid="{00000000-0005-0000-0000-0000F60A0000}"/>
    <cellStyle name="Ausgabe 2 2 9 2" xfId="24849" xr:uid="{F51FF4FA-DCCF-484E-8B7E-5A0B786E19B3}"/>
    <cellStyle name="Ausgabe 2 20" xfId="10401" xr:uid="{30A51667-E589-4DBA-A10D-03A89D2BC17D}"/>
    <cellStyle name="Ausgabe 2 21" xfId="12176" xr:uid="{5A927B7C-880F-4CAF-B8FD-6FCA8053939B}"/>
    <cellStyle name="Ausgabe 2 21 2" xfId="32741" xr:uid="{91BD5EA6-E52A-490C-AFD5-AF43A7EE2111}"/>
    <cellStyle name="Ausgabe 2 22" xfId="12215" xr:uid="{3DC9A9B8-2DE3-4FD3-B147-89B8713FC76A}"/>
    <cellStyle name="Ausgabe 2 22 2" xfId="32780" xr:uid="{4013116C-50AA-42CA-8F19-9FE080268E14}"/>
    <cellStyle name="Ausgabe 2 23" xfId="11790" xr:uid="{E99E22A6-F34A-401A-ACFA-2FBDE06516E0}"/>
    <cellStyle name="Ausgabe 2 23 2" xfId="32357" xr:uid="{871685F0-09B2-4256-9491-61D79668AFC1}"/>
    <cellStyle name="Ausgabe 2 24" xfId="14755" xr:uid="{853AA005-ED08-432F-BE0C-B7B92173E260}"/>
    <cellStyle name="Ausgabe 2 24 2" xfId="35311" xr:uid="{395A173A-5865-403F-A25B-1C9AEF8D9BCE}"/>
    <cellStyle name="Ausgabe 2 25" xfId="13265" xr:uid="{9D7E9D7E-388B-4B5F-BF16-1671BB3D4D24}"/>
    <cellStyle name="Ausgabe 2 25 2" xfId="33829" xr:uid="{8FEDE1D4-41E8-42ED-9EAB-78CA640161BE}"/>
    <cellStyle name="Ausgabe 2 26" xfId="14291" xr:uid="{F6FB4B31-0CCF-4595-83DD-485F92787F7E}"/>
    <cellStyle name="Ausgabe 2 26 2" xfId="34854" xr:uid="{4D5DA288-2986-44BC-A4D5-9A0C584169BC}"/>
    <cellStyle name="Ausgabe 2 27" xfId="16265" xr:uid="{40232285-3406-4AD8-9EF6-C887ABDA3A1F}"/>
    <cellStyle name="Ausgabe 2 27 2" xfId="36671" xr:uid="{FA13747A-011D-4DC4-AC49-B52EC3FF188A}"/>
    <cellStyle name="Ausgabe 2 28" xfId="16936" xr:uid="{52269B03-61F4-4E45-8BF5-6C9EFF86925E}"/>
    <cellStyle name="Ausgabe 2 28 2" xfId="37340" xr:uid="{BC586BDE-9A76-43AF-8B68-739C4304A8BB}"/>
    <cellStyle name="Ausgabe 2 29" xfId="17470" xr:uid="{06069566-515F-4EF0-826A-2EEFF37CF480}"/>
    <cellStyle name="Ausgabe 2 29 2" xfId="37874" xr:uid="{86DD93AC-3DCA-459F-B10A-9EAF7B03DB1C}"/>
    <cellStyle name="Ausgabe 2 3" xfId="564" xr:uid="{00000000-0005-0000-0000-0000F70A0000}"/>
    <cellStyle name="Ausgabe 2 3 10" xfId="2829" xr:uid="{00000000-0005-0000-0000-0000F80A0000}"/>
    <cellStyle name="Ausgabe 2 3 10 2" xfId="25195" xr:uid="{DFB981C6-236B-4FAD-923D-0122B3DC457F}"/>
    <cellStyle name="Ausgabe 2 3 11" xfId="5015" xr:uid="{00000000-0005-0000-0000-0000F90A0000}"/>
    <cellStyle name="Ausgabe 2 3 11 2" xfId="27368" xr:uid="{F9A1571E-47E3-4903-9DF9-82B3B2CB720E}"/>
    <cellStyle name="Ausgabe 2 3 12" xfId="5471" xr:uid="{00000000-0005-0000-0000-0000FA0A0000}"/>
    <cellStyle name="Ausgabe 2 3 12 2" xfId="27824" xr:uid="{A80C20C7-C583-42D8-B76A-DDAB1BBEB408}"/>
    <cellStyle name="Ausgabe 2 3 13" xfId="5709" xr:uid="{00000000-0005-0000-0000-0000FB0A0000}"/>
    <cellStyle name="Ausgabe 2 3 13 2" xfId="28034" xr:uid="{48581A5D-6532-4E73-A576-76C762161A4F}"/>
    <cellStyle name="Ausgabe 2 3 14" xfId="6201" xr:uid="{00000000-0005-0000-0000-0000FC0A0000}"/>
    <cellStyle name="Ausgabe 2 3 14 2" xfId="28498" xr:uid="{4EDB5931-73E9-46EB-A3EC-CB803A2FA3F4}"/>
    <cellStyle name="Ausgabe 2 3 15" xfId="7043" xr:uid="{00000000-0005-0000-0000-0000FD0A0000}"/>
    <cellStyle name="Ausgabe 2 3 15 2" xfId="29340" xr:uid="{7E28B6B5-3F35-44D5-A65E-B95D839455D0}"/>
    <cellStyle name="Ausgabe 2 3 16" xfId="7293" xr:uid="{00000000-0005-0000-0000-0000FE0A0000}"/>
    <cellStyle name="Ausgabe 2 3 16 2" xfId="29588" xr:uid="{F17F7623-6A7F-4EFF-A6E8-8A892CAB5094}"/>
    <cellStyle name="Ausgabe 2 3 17" xfId="7779" xr:uid="{60BC554F-67ED-4750-9139-CB6600ACC2D2}"/>
    <cellStyle name="Ausgabe 2 3 17 2" xfId="30065" xr:uid="{5CE75AD2-48D6-4FA1-9E24-37F2F3102112}"/>
    <cellStyle name="Ausgabe 2 3 18" xfId="8264" xr:uid="{04D2812A-C4D4-4A4D-AFF6-B581845700ED}"/>
    <cellStyle name="Ausgabe 2 3 18 2" xfId="30533" xr:uid="{29C826BE-5A09-48EC-88F2-C6BEB3248343}"/>
    <cellStyle name="Ausgabe 2 3 19" xfId="9149" xr:uid="{B4B8E55F-EB98-4C0E-9FEA-B725C12206EF}"/>
    <cellStyle name="Ausgabe 2 3 19 2" xfId="31290" xr:uid="{188C06A3-8A9D-4690-9FB1-F36F96FE3DBF}"/>
    <cellStyle name="Ausgabe 2 3 2" xfId="779" xr:uid="{00000000-0005-0000-0000-0000FF0A0000}"/>
    <cellStyle name="Ausgabe 2 3 2 10" xfId="5226" xr:uid="{00000000-0005-0000-0000-0000000B0000}"/>
    <cellStyle name="Ausgabe 2 3 2 10 2" xfId="27579" xr:uid="{8ACB28BB-F95C-4E8E-B5B1-C69615632F50}"/>
    <cellStyle name="Ausgabe 2 3 2 11" xfId="4963" xr:uid="{00000000-0005-0000-0000-0000010B0000}"/>
    <cellStyle name="Ausgabe 2 3 2 11 2" xfId="27316" xr:uid="{ABD807CC-0B41-4063-9556-DAE0A15DE477}"/>
    <cellStyle name="Ausgabe 2 3 2 12" xfId="5941" xr:uid="{00000000-0005-0000-0000-0000020B0000}"/>
    <cellStyle name="Ausgabe 2 3 2 12 2" xfId="28255" xr:uid="{69EF0637-DC32-46C2-B59E-507099E07517}"/>
    <cellStyle name="Ausgabe 2 3 2 13" xfId="6782" xr:uid="{00000000-0005-0000-0000-0000030B0000}"/>
    <cellStyle name="Ausgabe 2 3 2 13 2" xfId="29079" xr:uid="{DB0A945F-EED5-42D6-B28E-3D51D7AE0D45}"/>
    <cellStyle name="Ausgabe 2 3 2 14" xfId="6724" xr:uid="{00000000-0005-0000-0000-0000040B0000}"/>
    <cellStyle name="Ausgabe 2 3 2 14 2" xfId="29021" xr:uid="{E3813B6D-D537-49B4-AE99-3BF95BD1E811}"/>
    <cellStyle name="Ausgabe 2 3 2 15" xfId="7499" xr:uid="{00000000-0005-0000-0000-0000050B0000}"/>
    <cellStyle name="Ausgabe 2 3 2 15 2" xfId="29794" xr:uid="{E7BCC488-2E68-4F35-8839-32FC5486A90A}"/>
    <cellStyle name="Ausgabe 2 3 2 16" xfId="7985" xr:uid="{5CCF1FD1-A2B2-4958-93BD-B72D06C56590}"/>
    <cellStyle name="Ausgabe 2 3 2 16 2" xfId="30271" xr:uid="{E3D0D2C3-8CC0-4D21-B3EA-CAFDD9C1E5CD}"/>
    <cellStyle name="Ausgabe 2 3 2 17" xfId="8474" xr:uid="{C098A53E-284E-4126-9436-778D2E9AFC75}"/>
    <cellStyle name="Ausgabe 2 3 2 17 2" xfId="30743" xr:uid="{BC9E2CAC-E726-4A12-9B17-2A5A93537EC3}"/>
    <cellStyle name="Ausgabe 2 3 2 18" xfId="9364" xr:uid="{92A75729-1243-41FC-8F7F-A7511182E917}"/>
    <cellStyle name="Ausgabe 2 3 2 18 2" xfId="31503" xr:uid="{76628703-036F-46ED-8E64-E315A60E77F6}"/>
    <cellStyle name="Ausgabe 2 3 2 19" xfId="8955" xr:uid="{86DCCEF6-99B0-4B0B-ADDA-EDF7724FFCF0}"/>
    <cellStyle name="Ausgabe 2 3 2 19 2" xfId="31128" xr:uid="{6C73CA32-71F5-4D21-B37C-FEF729506E87}"/>
    <cellStyle name="Ausgabe 2 3 2 2" xfId="1006" xr:uid="{00000000-0005-0000-0000-0000060B0000}"/>
    <cellStyle name="Ausgabe 2 3 2 2 2" xfId="23443" xr:uid="{651E7B6B-7941-471A-8AD4-BEABDC63029D}"/>
    <cellStyle name="Ausgabe 2 3 2 20" xfId="8655" xr:uid="{867E0568-9DBF-4702-BA45-0B14EFBCE92B}"/>
    <cellStyle name="Ausgabe 2 3 2 21" xfId="12532" xr:uid="{52DD7E86-09E0-422D-A275-9200BF1496C3}"/>
    <cellStyle name="Ausgabe 2 3 2 21 2" xfId="33097" xr:uid="{7BBBB1DC-EC5B-41AB-B885-C990FB35D917}"/>
    <cellStyle name="Ausgabe 2 3 2 22" xfId="11937" xr:uid="{8088EAED-149D-40A7-80B1-56C1F6119E9F}"/>
    <cellStyle name="Ausgabe 2 3 2 22 2" xfId="32502" xr:uid="{20EF1477-EE31-4DD3-814A-2ADB83E237F6}"/>
    <cellStyle name="Ausgabe 2 3 2 23" xfId="11829" xr:uid="{D939D23B-186F-4E3E-B2D5-0FD1B1601C7F}"/>
    <cellStyle name="Ausgabe 2 3 2 23 2" xfId="32396" xr:uid="{57BFE1A1-9D53-4C20-917F-7108EE9706C9}"/>
    <cellStyle name="Ausgabe 2 3 2 24" xfId="13074" xr:uid="{F620EC95-A2C7-4421-AB87-8842A7D78984}"/>
    <cellStyle name="Ausgabe 2 3 2 24 2" xfId="33639" xr:uid="{9A177F77-53B6-460E-B6EF-E24F270AA87C}"/>
    <cellStyle name="Ausgabe 2 3 2 25" xfId="13274" xr:uid="{6FF41F0E-A56A-4A15-A2BA-EDF9A291A6A9}"/>
    <cellStyle name="Ausgabe 2 3 2 25 2" xfId="33838" xr:uid="{C08B7410-2FB8-4D3C-9092-3F04EB57A83A}"/>
    <cellStyle name="Ausgabe 2 3 2 26" xfId="14168" xr:uid="{8A21CF5F-B42A-4A5A-8C2F-F8259BF578D6}"/>
    <cellStyle name="Ausgabe 2 3 2 26 2" xfId="34732" xr:uid="{4CD99781-E890-4B1D-8057-D371DD083A07}"/>
    <cellStyle name="Ausgabe 2 3 2 27" xfId="14226" xr:uid="{BEB0A744-39DD-4FA6-BBFD-A99709E659FA}"/>
    <cellStyle name="Ausgabe 2 3 2 27 2" xfId="34789" xr:uid="{7FC5E46D-A88B-424A-AE56-FFC0830C15AF}"/>
    <cellStyle name="Ausgabe 2 3 2 28" xfId="16036" xr:uid="{DAD5BA47-EEC0-4ED2-8E2D-F787A2204655}"/>
    <cellStyle name="Ausgabe 2 3 2 28 2" xfId="36444" xr:uid="{626629B4-045F-4D2B-AA98-D19861702655}"/>
    <cellStyle name="Ausgabe 2 3 2 29" xfId="16509" xr:uid="{323ED745-1A1B-4EF8-958F-BB936A8E9E0F}"/>
    <cellStyle name="Ausgabe 2 3 2 29 2" xfId="36915" xr:uid="{4BE322B7-31EF-48F4-B3B0-E7AF8D38F241}"/>
    <cellStyle name="Ausgabe 2 3 2 3" xfId="1970" xr:uid="{00000000-0005-0000-0000-0000070B0000}"/>
    <cellStyle name="Ausgabe 2 3 2 3 2" xfId="24352" xr:uid="{85C59BDB-F282-4E1D-9341-19F2A2A37FF8}"/>
    <cellStyle name="Ausgabe 2 3 2 30" xfId="17253" xr:uid="{3874A0D7-4DF3-48E2-9798-C5EBBFF874C9}"/>
    <cellStyle name="Ausgabe 2 3 2 30 2" xfId="37657" xr:uid="{1A77529D-468F-464A-B794-57B810B9A340}"/>
    <cellStyle name="Ausgabe 2 3 2 31" xfId="16933" xr:uid="{1EDE1AFD-69A3-4FE6-B423-8E868F372724}"/>
    <cellStyle name="Ausgabe 2 3 2 31 2" xfId="37337" xr:uid="{BBA7392B-EC65-4545-95FA-B4AE3BD56FFC}"/>
    <cellStyle name="Ausgabe 2 3 2 32" xfId="18002" xr:uid="{246400C7-B66C-4078-BED7-53727CA884B9}"/>
    <cellStyle name="Ausgabe 2 3 2 32 2" xfId="38406" xr:uid="{BACEF294-35F4-47A8-AE74-1689076E7298}"/>
    <cellStyle name="Ausgabe 2 3 2 33" xfId="18381" xr:uid="{E3F5A88A-ABF1-426D-9FA4-90C810177DFA}"/>
    <cellStyle name="Ausgabe 2 3 2 33 2" xfId="38785" xr:uid="{EA23612D-5EB4-44DF-A157-960DC94C5413}"/>
    <cellStyle name="Ausgabe 2 3 2 34" xfId="19225" xr:uid="{46521B7C-76AB-457D-B6A0-2F750E563445}"/>
    <cellStyle name="Ausgabe 2 3 2 34 2" xfId="39627" xr:uid="{58E539FD-9A41-4BA7-9190-AF8130801B0A}"/>
    <cellStyle name="Ausgabe 2 3 2 35" xfId="18556" xr:uid="{551CF800-79AA-45CA-8B29-539B38E69CC0}"/>
    <cellStyle name="Ausgabe 2 3 2 35 2" xfId="38960" xr:uid="{6C27FC09-04BA-42F1-912F-2B679B74AC3F}"/>
    <cellStyle name="Ausgabe 2 3 2 36" xfId="20063" xr:uid="{E53B10CF-DA7D-460F-95E7-468B9DB1C9A7}"/>
    <cellStyle name="Ausgabe 2 3 2 36 2" xfId="40465" xr:uid="{653C8CED-8CF0-448E-A33B-98D41C2606EF}"/>
    <cellStyle name="Ausgabe 2 3 2 37" xfId="20485" xr:uid="{2B08EA6F-40D9-4719-A10E-47BFA458F987}"/>
    <cellStyle name="Ausgabe 2 3 2 37 2" xfId="40887" xr:uid="{7CB3582B-8121-4E7B-AAA4-D4989C2C8AA3}"/>
    <cellStyle name="Ausgabe 2 3 2 38" xfId="18766" xr:uid="{623FE432-1325-4EFA-8576-4AB8DB25F920}"/>
    <cellStyle name="Ausgabe 2 3 2 38 2" xfId="39168" xr:uid="{5B20F039-CD80-458A-9983-DCEED24CFDA9}"/>
    <cellStyle name="Ausgabe 2 3 2 39" xfId="21679" xr:uid="{A6C6FDBE-0E1F-4409-9104-03ED91E653BD}"/>
    <cellStyle name="Ausgabe 2 3 2 39 2" xfId="42079" xr:uid="{C82D721D-7E22-4BB3-B66B-1E55643B52FD}"/>
    <cellStyle name="Ausgabe 2 3 2 4" xfId="1624" xr:uid="{00000000-0005-0000-0000-0000080B0000}"/>
    <cellStyle name="Ausgabe 2 3 2 4 2" xfId="24008" xr:uid="{EF4E1E59-C5FC-4656-ABA1-91BFADFA5874}"/>
    <cellStyle name="Ausgabe 2 3 2 40" xfId="21330" xr:uid="{09D3A1ED-47E8-4509-8CA0-8CC7A3768DD5}"/>
    <cellStyle name="Ausgabe 2 3 2 40 2" xfId="41730" xr:uid="{B0DFB425-E2B9-4AF2-85FF-4BAF0ECCDB70}"/>
    <cellStyle name="Ausgabe 2 3 2 41" xfId="21321" xr:uid="{A2608C7E-0C43-4570-AD64-1EA26E3F72C2}"/>
    <cellStyle name="Ausgabe 2 3 2 41 2" xfId="41721" xr:uid="{75AA8962-0813-4667-AC3D-3E53AFE8D17F}"/>
    <cellStyle name="Ausgabe 2 3 2 42" xfId="22707" xr:uid="{F680BE50-B0AA-467F-B644-1E8C662D9DB8}"/>
    <cellStyle name="Ausgabe 2 3 2 42 2" xfId="43107" xr:uid="{772E5E50-6EFC-4E02-8E8E-205AEC4BDEC0}"/>
    <cellStyle name="Ausgabe 2 3 2 43" xfId="22797" xr:uid="{AFE8C6EC-8C79-4DC6-B008-9326C7A02108}"/>
    <cellStyle name="Ausgabe 2 3 2 43 2" xfId="43197" xr:uid="{4CA8FD6F-DA09-4592-B15E-BEA9FF3F0C35}"/>
    <cellStyle name="Ausgabe 2 3 2 5" xfId="3093" xr:uid="{00000000-0005-0000-0000-0000090B0000}"/>
    <cellStyle name="Ausgabe 2 3 2 5 2" xfId="25459" xr:uid="{36A6C555-3EAB-44F8-8438-95EA6A57E76F}"/>
    <cellStyle name="Ausgabe 2 3 2 6" xfId="2663" xr:uid="{00000000-0005-0000-0000-00000A0B0000}"/>
    <cellStyle name="Ausgabe 2 3 2 6 2" xfId="25030" xr:uid="{0A3C9574-EC6E-40E5-9CAE-41E7A75A0BCC}"/>
    <cellStyle name="Ausgabe 2 3 2 7" xfId="3987" xr:uid="{00000000-0005-0000-0000-00000B0B0000}"/>
    <cellStyle name="Ausgabe 2 3 2 7 2" xfId="26350" xr:uid="{6A7D34E5-B069-42B2-BA66-9A0CEAACBF27}"/>
    <cellStyle name="Ausgabe 2 3 2 8" xfId="3639" xr:uid="{00000000-0005-0000-0000-00000C0B0000}"/>
    <cellStyle name="Ausgabe 2 3 2 8 2" xfId="26002" xr:uid="{B973E858-B09C-4BBC-A5B9-E815E34228C3}"/>
    <cellStyle name="Ausgabe 2 3 2 9" xfId="4222" xr:uid="{00000000-0005-0000-0000-00000D0B0000}"/>
    <cellStyle name="Ausgabe 2 3 2 9 2" xfId="26580" xr:uid="{331B6CF8-DCEB-426C-8FE0-99D4BA919457}"/>
    <cellStyle name="Ausgabe 2 3 20" xfId="9895" xr:uid="{643FD7A4-6016-4F5A-909C-B6BF5D24D1B4}"/>
    <cellStyle name="Ausgabe 2 3 20 2" xfId="31928" xr:uid="{DA605F27-9269-4075-B308-D182D0BD7B54}"/>
    <cellStyle name="Ausgabe 2 3 21" xfId="10271" xr:uid="{52AF4893-139D-45FC-A4D2-EFE36C94F9E4}"/>
    <cellStyle name="Ausgabe 2 3 22" xfId="12317" xr:uid="{9F18B006-DE22-41AC-8BAC-6A498454BDBB}"/>
    <cellStyle name="Ausgabe 2 3 22 2" xfId="32882" xr:uid="{50CC1C94-005A-42CD-A0ED-FDE61701B1DC}"/>
    <cellStyle name="Ausgabe 2 3 23" xfId="12868" xr:uid="{8E7F9843-11D0-4290-AC1F-77CBCD4F8F52}"/>
    <cellStyle name="Ausgabe 2 3 23 2" xfId="33433" xr:uid="{C1C3C37C-DE36-49B0-887A-3A3AAC8F980D}"/>
    <cellStyle name="Ausgabe 2 3 24" xfId="13516" xr:uid="{CBAC618A-773A-4F46-96ED-B0938EA1D326}"/>
    <cellStyle name="Ausgabe 2 3 24 2" xfId="34080" xr:uid="{6B67BD66-E3F4-403B-A198-26932CF60E7A}"/>
    <cellStyle name="Ausgabe 2 3 25" xfId="13927" xr:uid="{16BBB8FE-84FF-41AB-8DA3-81143F3FCF9B}"/>
    <cellStyle name="Ausgabe 2 3 25 2" xfId="34491" xr:uid="{5DFDA3D6-60F2-4529-BF2A-635E9D44D38E}"/>
    <cellStyle name="Ausgabe 2 3 26" xfId="13277" xr:uid="{67AD6728-2A60-4E25-ADAC-38AD87298293}"/>
    <cellStyle name="Ausgabe 2 3 26 2" xfId="33841" xr:uid="{378FF7E5-B5B4-4008-994D-45725B1425CE}"/>
    <cellStyle name="Ausgabe 2 3 27" xfId="14578" xr:uid="{69EB70C1-6677-4DCB-9D41-03A5542D4BDA}"/>
    <cellStyle name="Ausgabe 2 3 27 2" xfId="35138" xr:uid="{34E93D03-337A-40BA-8233-206CC759AD10}"/>
    <cellStyle name="Ausgabe 2 3 28" xfId="13138" xr:uid="{FE7D662A-43C4-41E4-8920-66D55EEFA012}"/>
    <cellStyle name="Ausgabe 2 3 28 2" xfId="33703" xr:uid="{02659281-DB42-497A-899C-63578D9149B3}"/>
    <cellStyle name="Ausgabe 2 3 29" xfId="15260" xr:uid="{663B11AA-90AB-47E8-B07B-FA5793FAADA8}"/>
    <cellStyle name="Ausgabe 2 3 29 2" xfId="35797" xr:uid="{03510D01-380E-498B-AEB8-B408C6559F05}"/>
    <cellStyle name="Ausgabe 2 3 3" xfId="1264" xr:uid="{00000000-0005-0000-0000-00000E0B0000}"/>
    <cellStyle name="Ausgabe 2 3 3 2" xfId="23701" xr:uid="{CBC075EA-459C-45BE-BC08-58C7C76F3007}"/>
    <cellStyle name="Ausgabe 2 3 30" xfId="16303" xr:uid="{3509E9EE-3CDF-43BC-AF57-187B9639F111}"/>
    <cellStyle name="Ausgabe 2 3 30 2" xfId="36709" xr:uid="{5D56DA58-7DBF-4B15-BECE-D8758DDCE894}"/>
    <cellStyle name="Ausgabe 2 3 31" xfId="17044" xr:uid="{F3DF0806-B06B-42D4-9AFC-3004A18D417F}"/>
    <cellStyle name="Ausgabe 2 3 31 2" xfId="37448" xr:uid="{F6CF294F-1E65-4527-A564-91E108F10453}"/>
    <cellStyle name="Ausgabe 2 3 32" xfId="17585" xr:uid="{95E533DC-FEB9-44BE-BE67-CD4FB4507C07}"/>
    <cellStyle name="Ausgabe 2 3 32 2" xfId="37989" xr:uid="{A77ABD59-5085-44E8-A8C5-072C461E3206}"/>
    <cellStyle name="Ausgabe 2 3 33" xfId="17795" xr:uid="{1EE8D8C1-31DF-4D1C-BFC4-6385863C5FD6}"/>
    <cellStyle name="Ausgabe 2 3 33 2" xfId="38199" xr:uid="{B0327C0F-DE0F-4462-9F98-D47FE3B03787}"/>
    <cellStyle name="Ausgabe 2 3 34" xfId="18167" xr:uid="{6AAC0F28-26D6-491D-A92F-024BD5A0F317}"/>
    <cellStyle name="Ausgabe 2 3 34 2" xfId="38571" xr:uid="{AA8B400C-4973-4095-83F1-40C36C3F40BB}"/>
    <cellStyle name="Ausgabe 2 3 35" xfId="19010" xr:uid="{C81B463C-53BB-4251-8E56-39179B82F67B}"/>
    <cellStyle name="Ausgabe 2 3 35 2" xfId="39412" xr:uid="{559E8430-D3D9-4354-8AA7-CF37B3C7E215}"/>
    <cellStyle name="Ausgabe 2 3 36" xfId="19526" xr:uid="{8542268E-2081-403A-ACA7-57E6B20C8A98}"/>
    <cellStyle name="Ausgabe 2 3 36 2" xfId="39928" xr:uid="{2FC26C60-6DCB-43DB-BC0F-17E2CE894505}"/>
    <cellStyle name="Ausgabe 2 3 37" xfId="19848" xr:uid="{E3A3B2A3-BFCA-4B99-874B-ECD95A027702}"/>
    <cellStyle name="Ausgabe 2 3 37 2" xfId="40250" xr:uid="{927F4D19-816B-45A6-92AD-E4725F3F791D}"/>
    <cellStyle name="Ausgabe 2 3 38" xfId="20272" xr:uid="{2EE3BD5D-9563-4DAB-8B9B-68B8A5F12C7F}"/>
    <cellStyle name="Ausgabe 2 3 38 2" xfId="40674" xr:uid="{B25F16B8-3756-432D-953B-BBAE64ED38D7}"/>
    <cellStyle name="Ausgabe 2 3 39" xfId="20909" xr:uid="{84BEF07A-99C7-49BD-A0D4-4E068255D97E}"/>
    <cellStyle name="Ausgabe 2 3 39 2" xfId="41311" xr:uid="{31302108-505F-4B67-AE23-B0860847C710}"/>
    <cellStyle name="Ausgabe 2 3 4" xfId="1757" xr:uid="{00000000-0005-0000-0000-00000F0B0000}"/>
    <cellStyle name="Ausgabe 2 3 4 2" xfId="24140" xr:uid="{7A72C59D-CD12-4648-8FC0-D4D159CA7AC7}"/>
    <cellStyle name="Ausgabe 2 3 40" xfId="21467" xr:uid="{569A4E21-D0D4-46BE-8727-E9797CEECE5F}"/>
    <cellStyle name="Ausgabe 2 3 40 2" xfId="41867" xr:uid="{5FBC0CD7-51D0-4891-BBA7-1D46433B06E9}"/>
    <cellStyle name="Ausgabe 2 3 41" xfId="22090" xr:uid="{3AFA2BC7-400B-4DF8-B0D4-15EEFE8D61A6}"/>
    <cellStyle name="Ausgabe 2 3 41 2" xfId="42490" xr:uid="{4FF3727E-ED19-4AA9-949D-DFADEBB9BBBF}"/>
    <cellStyle name="Ausgabe 2 3 42" xfId="22531" xr:uid="{ED09FBAA-6D69-401A-B6E5-31C095B3F1E0}"/>
    <cellStyle name="Ausgabe 2 3 42 2" xfId="42931" xr:uid="{7D2A05FD-47BC-4B4E-B9D3-E1927FC86040}"/>
    <cellStyle name="Ausgabe 2 3 43" xfId="22938" xr:uid="{408E29A8-BB74-40FD-9652-584624E05A37}"/>
    <cellStyle name="Ausgabe 2 3 43 2" xfId="43338" xr:uid="{57E2B18B-9B82-4AA5-84D1-A83AACF50D20}"/>
    <cellStyle name="Ausgabe 2 3 44" xfId="23200" xr:uid="{2F3B998C-CD81-4A5F-A948-8696D0D0C336}"/>
    <cellStyle name="Ausgabe 2 3 44 2" xfId="43600" xr:uid="{A8F0447A-E997-46C1-A110-C23016ABD094}"/>
    <cellStyle name="Ausgabe 2 3 5" xfId="2243" xr:uid="{00000000-0005-0000-0000-0000100B0000}"/>
    <cellStyle name="Ausgabe 2 3 5 2" xfId="24618" xr:uid="{6DCBCD0F-5C45-46C4-B0A1-FDE25FE1072E}"/>
    <cellStyle name="Ausgabe 2 3 6" xfId="2878" xr:uid="{00000000-0005-0000-0000-0000110B0000}"/>
    <cellStyle name="Ausgabe 2 3 6 2" xfId="25244" xr:uid="{620829A5-F25F-4C01-BEE9-28A4F0CFC841}"/>
    <cellStyle name="Ausgabe 2 3 7" xfId="3502" xr:uid="{00000000-0005-0000-0000-0000120B0000}"/>
    <cellStyle name="Ausgabe 2 3 7 2" xfId="25867" xr:uid="{4FC0B173-ED4C-4833-8AE9-320CB313828D}"/>
    <cellStyle name="Ausgabe 2 3 8" xfId="3776" xr:uid="{00000000-0005-0000-0000-0000130B0000}"/>
    <cellStyle name="Ausgabe 2 3 8 2" xfId="26139" xr:uid="{8A375E4E-E25E-4D69-AC4F-F385455A34DB}"/>
    <cellStyle name="Ausgabe 2 3 9" xfId="4324" xr:uid="{00000000-0005-0000-0000-0000140B0000}"/>
    <cellStyle name="Ausgabe 2 3 9 2" xfId="26680" xr:uid="{4F2D954F-3BF4-4746-936A-C05B29EF6FB0}"/>
    <cellStyle name="Ausgabe 2 30" xfId="17524" xr:uid="{13D24198-5BA0-46B4-A64B-FD78BE565FDB}"/>
    <cellStyle name="Ausgabe 2 30 2" xfId="37928" xr:uid="{BDF179F4-6A8B-49CE-8B1F-B25E4544F73A}"/>
    <cellStyle name="Ausgabe 2 31" xfId="18883" xr:uid="{6879B67C-A1ED-4758-85A2-D447903BAEFC}"/>
    <cellStyle name="Ausgabe 2 31 2" xfId="39285" xr:uid="{D46F0DEF-CFB7-4B8A-BCBA-34D970A288B4}"/>
    <cellStyle name="Ausgabe 2 32" xfId="18628" xr:uid="{C7905421-A053-4636-B8C7-52C3943A8C87}"/>
    <cellStyle name="Ausgabe 2 32 2" xfId="39032" xr:uid="{91B393B6-06DC-43C4-B292-F7FED93DF2CC}"/>
    <cellStyle name="Ausgabe 2 33" xfId="19377" xr:uid="{2DD5A0F3-491A-447A-BC31-56D4C4FEC02B}"/>
    <cellStyle name="Ausgabe 2 33 2" xfId="39779" xr:uid="{22592969-77A0-40A6-ACC1-D559E7FB674B}"/>
    <cellStyle name="Ausgabe 2 34" xfId="19743" xr:uid="{620BFA47-1AC1-4EDC-825B-CDC577624409}"/>
    <cellStyle name="Ausgabe 2 34 2" xfId="40145" xr:uid="{E4B0FBB5-45D0-40C5-BD0D-8B2E769D5FE1}"/>
    <cellStyle name="Ausgabe 2 35" xfId="21334" xr:uid="{47704F93-6038-438A-B8D2-13DB50727DAE}"/>
    <cellStyle name="Ausgabe 2 35 2" xfId="41734" xr:uid="{2B11643F-3DF4-4AAE-A708-C96AA2DA7C98}"/>
    <cellStyle name="Ausgabe 2 36" xfId="21925" xr:uid="{7AF6FF54-8E3E-43BF-9D60-165E8A927DC6}"/>
    <cellStyle name="Ausgabe 2 36 2" xfId="42325" xr:uid="{0E9F3230-4BD4-43AB-B1A5-A47EF79BF576}"/>
    <cellStyle name="Ausgabe 2 37" xfId="21073" xr:uid="{01B95521-E1E0-49CD-BE57-8E65C2CD9E30}"/>
    <cellStyle name="Ausgabe 2 37 2" xfId="41475" xr:uid="{8716A606-4AC3-47F0-825D-67BA0E920B43}"/>
    <cellStyle name="Ausgabe 2 4" xfId="737" xr:uid="{00000000-0005-0000-0000-0000150B0000}"/>
    <cellStyle name="Ausgabe 2 4 10" xfId="5184" xr:uid="{00000000-0005-0000-0000-0000160B0000}"/>
    <cellStyle name="Ausgabe 2 4 10 2" xfId="27537" xr:uid="{F711DDA4-3E5C-4F2A-BE60-0E6C670B5A3C}"/>
    <cellStyle name="Ausgabe 2 4 11" xfId="4790" xr:uid="{00000000-0005-0000-0000-0000170B0000}"/>
    <cellStyle name="Ausgabe 2 4 11 2" xfId="27143" xr:uid="{A3209B25-ECA0-47CB-A499-136C4FC57CFE}"/>
    <cellStyle name="Ausgabe 2 4 12" xfId="6102" xr:uid="{00000000-0005-0000-0000-0000180B0000}"/>
    <cellStyle name="Ausgabe 2 4 12 2" xfId="28399" xr:uid="{01B38696-59A6-49EA-9978-79A381BCC8FE}"/>
    <cellStyle name="Ausgabe 2 4 13" xfId="6826" xr:uid="{00000000-0005-0000-0000-0000190B0000}"/>
    <cellStyle name="Ausgabe 2 4 13 2" xfId="29123" xr:uid="{C52519A0-C7FC-41D6-9897-00ED8B147C26}"/>
    <cellStyle name="Ausgabe 2 4 14" xfId="5843" xr:uid="{00000000-0005-0000-0000-00001A0B0000}"/>
    <cellStyle name="Ausgabe 2 4 14 2" xfId="28157" xr:uid="{068508AA-2FDA-4789-899A-518973CBAE8F}"/>
    <cellStyle name="Ausgabe 2 4 15" xfId="7457" xr:uid="{00000000-0005-0000-0000-00001B0B0000}"/>
    <cellStyle name="Ausgabe 2 4 15 2" xfId="29752" xr:uid="{ACE86B6A-7D45-49A0-B32A-E231550487DF}"/>
    <cellStyle name="Ausgabe 2 4 16" xfId="7943" xr:uid="{A3283273-E6C9-4B3F-B46C-1E0EA2C54D2A}"/>
    <cellStyle name="Ausgabe 2 4 16 2" xfId="30229" xr:uid="{B4FD5DF1-3778-4A99-9523-99C1C78BCAE9}"/>
    <cellStyle name="Ausgabe 2 4 17" xfId="8432" xr:uid="{76A4F000-97F9-4B77-82FB-FEBE70B400C3}"/>
    <cellStyle name="Ausgabe 2 4 17 2" xfId="30701" xr:uid="{926344FC-3085-4BF6-924E-24DEB9FF1A25}"/>
    <cellStyle name="Ausgabe 2 4 18" xfId="9322" xr:uid="{4C50F5D6-8261-4AF6-8E51-C272EF587AC9}"/>
    <cellStyle name="Ausgabe 2 4 18 2" xfId="31461" xr:uid="{6520B0E0-AA62-4701-A0F2-0EA0D40551C8}"/>
    <cellStyle name="Ausgabe 2 4 19" xfId="9033" xr:uid="{2FF8D193-1451-45AB-B090-5659D6CDD2EB}"/>
    <cellStyle name="Ausgabe 2 4 19 2" xfId="31194" xr:uid="{08028788-4293-4978-9823-378483875779}"/>
    <cellStyle name="Ausgabe 2 4 2" xfId="929" xr:uid="{00000000-0005-0000-0000-00001C0B0000}"/>
    <cellStyle name="Ausgabe 2 4 2 2" xfId="23366" xr:uid="{D950D58E-4B6E-4A46-B688-8543E6B4EE2F}"/>
    <cellStyle name="Ausgabe 2 4 20" xfId="10168" xr:uid="{AA8F26CA-DCF7-424E-A22B-7E93E70742A5}"/>
    <cellStyle name="Ausgabe 2 4 21" xfId="12490" xr:uid="{A70D26B3-CE69-4843-BEE7-4CC3E9479456}"/>
    <cellStyle name="Ausgabe 2 4 21 2" xfId="33055" xr:uid="{C52D0C5F-2C84-46B8-90C9-77CD8CB24D3D}"/>
    <cellStyle name="Ausgabe 2 4 22" xfId="12226" xr:uid="{B763D4E7-EA6E-4FF9-BFA7-F554AC60EE78}"/>
    <cellStyle name="Ausgabe 2 4 22 2" xfId="32791" xr:uid="{422C6C90-B256-46A9-A983-FD75AA8B159F}"/>
    <cellStyle name="Ausgabe 2 4 23" xfId="13384" xr:uid="{F02D2ABA-2B39-4E93-B816-9C9AB3176B59}"/>
    <cellStyle name="Ausgabe 2 4 23 2" xfId="33948" xr:uid="{E55453F3-90E3-4779-BA7D-88867FE1F821}"/>
    <cellStyle name="Ausgabe 2 4 24" xfId="13889" xr:uid="{55398745-37F1-4A33-B9AB-B448105F2E5E}"/>
    <cellStyle name="Ausgabe 2 4 24 2" xfId="34453" xr:uid="{8D0AB1B1-6638-4F20-89A1-B5463F63B15C}"/>
    <cellStyle name="Ausgabe 2 4 25" xfId="14148" xr:uid="{7D588BF7-55DC-4714-87E2-493129ADF1AD}"/>
    <cellStyle name="Ausgabe 2 4 25 2" xfId="34712" xr:uid="{95A6C114-AD59-4C8F-8150-1207E32B1139}"/>
    <cellStyle name="Ausgabe 2 4 26" xfId="13808" xr:uid="{F1F16496-BFBD-4753-813B-28DE9DB93875}"/>
    <cellStyle name="Ausgabe 2 4 26 2" xfId="34372" xr:uid="{856F84B2-EE6C-4D17-B2BB-0DAD735B005A}"/>
    <cellStyle name="Ausgabe 2 4 27" xfId="14527" xr:uid="{108CE241-6280-4538-AB21-8F5085E7EB6D}"/>
    <cellStyle name="Ausgabe 2 4 27 2" xfId="35088" xr:uid="{35D3C416-3E4C-42F2-8C70-7949157F9B7B}"/>
    <cellStyle name="Ausgabe 2 4 28" xfId="15994" xr:uid="{A403F6E5-2381-414C-B436-E023E7548038}"/>
    <cellStyle name="Ausgabe 2 4 28 2" xfId="36402" xr:uid="{83431807-58A6-4641-843E-79BF835FE06E}"/>
    <cellStyle name="Ausgabe 2 4 29" xfId="16467" xr:uid="{45948214-9F41-4299-BD43-17646ADFDC68}"/>
    <cellStyle name="Ausgabe 2 4 29 2" xfId="36873" xr:uid="{98F69ED6-828A-4601-8422-CEC7235FE461}"/>
    <cellStyle name="Ausgabe 2 4 3" xfId="1928" xr:uid="{00000000-0005-0000-0000-00001D0B0000}"/>
    <cellStyle name="Ausgabe 2 4 3 2" xfId="24310" xr:uid="{18A2A8FF-FB31-4F01-A33D-D26242FD6AE0}"/>
    <cellStyle name="Ausgabe 2 4 30" xfId="17211" xr:uid="{BB4178CB-0757-418D-BAE9-7F22B2F995E6}"/>
    <cellStyle name="Ausgabe 2 4 30 2" xfId="37615" xr:uid="{03D4EDFF-E615-4C5D-AAAD-4B81B6F5AD8C}"/>
    <cellStyle name="Ausgabe 2 4 31" xfId="17452" xr:uid="{47553279-D4FC-4257-9E48-92EBF2B7AE3C}"/>
    <cellStyle name="Ausgabe 2 4 31 2" xfId="37856" xr:uid="{5B219F1D-5804-4D56-B870-510AC12A8795}"/>
    <cellStyle name="Ausgabe 2 4 32" xfId="17960" xr:uid="{BC7EF418-31D9-4F02-BD63-C37700B9DB71}"/>
    <cellStyle name="Ausgabe 2 4 32 2" xfId="38364" xr:uid="{8DC278C3-BD9A-44AD-B41B-C3556367353D}"/>
    <cellStyle name="Ausgabe 2 4 33" xfId="18339" xr:uid="{88041969-DD03-45C4-B5C9-9073777F17AD}"/>
    <cellStyle name="Ausgabe 2 4 33 2" xfId="38743" xr:uid="{1B1B8CD6-DC3C-4A48-8254-54A39900352E}"/>
    <cellStyle name="Ausgabe 2 4 34" xfId="19183" xr:uid="{68A1C5F9-2DD7-44C9-9987-AFB7586229A7}"/>
    <cellStyle name="Ausgabe 2 4 34 2" xfId="39585" xr:uid="{18644C3F-5C29-4A16-AE88-BBCCC0C3C8A1}"/>
    <cellStyle name="Ausgabe 2 4 35" xfId="18673" xr:uid="{48629F17-7E22-4F73-9D49-F753D9A3A067}"/>
    <cellStyle name="Ausgabe 2 4 35 2" xfId="39075" xr:uid="{C7CA1379-DF3B-42D6-9218-B4D9C6FC6218}"/>
    <cellStyle name="Ausgabe 2 4 36" xfId="20021" xr:uid="{CDDF0791-9DC1-4F9F-916F-4A3152C76E23}"/>
    <cellStyle name="Ausgabe 2 4 36 2" xfId="40423" xr:uid="{1CD88956-93B3-4BBC-95F3-CD16B0E0677A}"/>
    <cellStyle name="Ausgabe 2 4 37" xfId="20443" xr:uid="{481FF108-B961-4164-96C4-1BC727E570D4}"/>
    <cellStyle name="Ausgabe 2 4 37 2" xfId="40845" xr:uid="{5C206EF2-CA1D-4940-AF94-2C5E66AC8AB0}"/>
    <cellStyle name="Ausgabe 2 4 38" xfId="19479" xr:uid="{EE2B0737-0DF8-48C2-8A8E-1E93D883A9F9}"/>
    <cellStyle name="Ausgabe 2 4 38 2" xfId="39881" xr:uid="{5A3E155D-F7D1-426B-97F7-F313F238DDA9}"/>
    <cellStyle name="Ausgabe 2 4 39" xfId="21637" xr:uid="{65FE4D23-B862-4402-B2AA-3DCE9F40083D}"/>
    <cellStyle name="Ausgabe 2 4 39 2" xfId="42037" xr:uid="{B052588A-7357-4954-B192-6BEAAFD213DC}"/>
    <cellStyle name="Ausgabe 2 4 4" xfId="1546" xr:uid="{00000000-0005-0000-0000-00001E0B0000}"/>
    <cellStyle name="Ausgabe 2 4 4 2" xfId="23932" xr:uid="{40677AB5-D04D-4D04-8F98-616553D5F5EC}"/>
    <cellStyle name="Ausgabe 2 4 40" xfId="21899" xr:uid="{3B5FCA90-DE2E-4F44-81A3-FC9520C6E8D2}"/>
    <cellStyle name="Ausgabe 2 4 40 2" xfId="42299" xr:uid="{710E71B1-39A9-4411-8402-8159B2924B58}"/>
    <cellStyle name="Ausgabe 2 4 41" xfId="22628" xr:uid="{C047C37D-6620-40C0-962A-213E62AA4AE3}"/>
    <cellStyle name="Ausgabe 2 4 41 2" xfId="43028" xr:uid="{7CFA5AE3-243A-4A7A-BDC1-B4AB2DF59AB3}"/>
    <cellStyle name="Ausgabe 2 4 42" xfId="22042" xr:uid="{131A8308-5F5D-467D-AC52-5C2AFC5830B9}"/>
    <cellStyle name="Ausgabe 2 4 42 2" xfId="42442" xr:uid="{3CDB53F8-F6A8-4114-BBDF-D68CFDFCA4F7}"/>
    <cellStyle name="Ausgabe 2 4 43" xfId="22791" xr:uid="{8DFDCD4C-F2A0-4046-BAD7-E684083714EA}"/>
    <cellStyle name="Ausgabe 2 4 43 2" xfId="43191" xr:uid="{7AF9570A-DEF1-48BF-85A4-962DF1D8DE8A}"/>
    <cellStyle name="Ausgabe 2 4 5" xfId="3051" xr:uid="{00000000-0005-0000-0000-00001F0B0000}"/>
    <cellStyle name="Ausgabe 2 4 5 2" xfId="25417" xr:uid="{3E0C40DF-E482-40A3-AC21-38E6730E22B6}"/>
    <cellStyle name="Ausgabe 2 4 6" xfId="2547" xr:uid="{00000000-0005-0000-0000-0000200B0000}"/>
    <cellStyle name="Ausgabe 2 4 6 2" xfId="24914" xr:uid="{00E9FF84-0DCD-40CD-BB62-34C99DA91F16}"/>
    <cellStyle name="Ausgabe 2 4 7" xfId="3945" xr:uid="{00000000-0005-0000-0000-0000210B0000}"/>
    <cellStyle name="Ausgabe 2 4 7 2" xfId="26308" xr:uid="{CB7CA254-88F2-443B-819B-034ADCEFDEF0}"/>
    <cellStyle name="Ausgabe 2 4 8" xfId="2756" xr:uid="{00000000-0005-0000-0000-0000220B0000}"/>
    <cellStyle name="Ausgabe 2 4 8 2" xfId="25122" xr:uid="{873F801F-F847-47ED-AD77-533C2DF87486}"/>
    <cellStyle name="Ausgabe 2 4 9" xfId="4550" xr:uid="{00000000-0005-0000-0000-0000230B0000}"/>
    <cellStyle name="Ausgabe 2 4 9 2" xfId="26903" xr:uid="{F5809AB9-02D2-4C96-BD90-ACD7C392EC72}"/>
    <cellStyle name="Ausgabe 2 5" xfId="1027" xr:uid="{00000000-0005-0000-0000-0000240B0000}"/>
    <cellStyle name="Ausgabe 2 5 2" xfId="23464" xr:uid="{3C9C4003-FEC9-4B50-B05C-859E7DCF38BD}"/>
    <cellStyle name="Ausgabe 2 6" xfId="1670" xr:uid="{00000000-0005-0000-0000-0000250B0000}"/>
    <cellStyle name="Ausgabe 2 6 2" xfId="24054" xr:uid="{A00BE2B6-56DE-4E89-A8B1-7B09E441D76E}"/>
    <cellStyle name="Ausgabe 2 7" xfId="1697" xr:uid="{00000000-0005-0000-0000-0000260B0000}"/>
    <cellStyle name="Ausgabe 2 7 2" xfId="24081" xr:uid="{2767529C-82A4-4A49-88F6-6B7B6942B858}"/>
    <cellStyle name="Ausgabe 2 8" xfId="2745" xr:uid="{00000000-0005-0000-0000-0000270B0000}"/>
    <cellStyle name="Ausgabe 2 8 2" xfId="25111" xr:uid="{4C452BA4-881C-43B1-92B0-7427CC1A17FB}"/>
    <cellStyle name="Ausgabe 2 9" xfId="2801" xr:uid="{00000000-0005-0000-0000-0000280B0000}"/>
    <cellStyle name="Ausgabe 2 9 2" xfId="25167" xr:uid="{2DD77682-D5F3-4922-B368-452D74C1661B}"/>
    <cellStyle name="Ausgabe 3" xfId="314" xr:uid="{00000000-0005-0000-0000-0000290B0000}"/>
    <cellStyle name="Ausgabe 3 10" xfId="3393" xr:uid="{00000000-0005-0000-0000-00002A0B0000}"/>
    <cellStyle name="Ausgabe 3 10 2" xfId="25758" xr:uid="{8D7B63E1-82F5-43F8-8431-74354D7BDE08}"/>
    <cellStyle name="Ausgabe 3 11" xfId="2773" xr:uid="{00000000-0005-0000-0000-00002B0B0000}"/>
    <cellStyle name="Ausgabe 3 11 2" xfId="25139" xr:uid="{2E086344-9BEF-4D70-BA16-0C17ECB643AE}"/>
    <cellStyle name="Ausgabe 3 12" xfId="4157" xr:uid="{00000000-0005-0000-0000-00002C0B0000}"/>
    <cellStyle name="Ausgabe 3 12 2" xfId="26519" xr:uid="{50E5617A-5774-4C47-8E30-8C43DF45DA4E}"/>
    <cellStyle name="Ausgabe 3 13" xfId="6079" xr:uid="{00000000-0005-0000-0000-00002D0B0000}"/>
    <cellStyle name="Ausgabe 3 13 2" xfId="28376" xr:uid="{6C1706F1-6371-42E7-9F96-8F4F5BDACB90}"/>
    <cellStyle name="Ausgabe 3 14" xfId="6253" xr:uid="{00000000-0005-0000-0000-00002E0B0000}"/>
    <cellStyle name="Ausgabe 3 14 2" xfId="28550" xr:uid="{71FC7035-49F6-4852-B873-71E0EDABABCD}"/>
    <cellStyle name="Ausgabe 3 15" xfId="7257" xr:uid="{00000000-0005-0000-0000-00002F0B0000}"/>
    <cellStyle name="Ausgabe 3 15 2" xfId="29552" xr:uid="{9A7FCFF3-C8E0-4C5C-97DA-252C953177CA}"/>
    <cellStyle name="Ausgabe 3 16" xfId="7720" xr:uid="{90937353-3E1A-4FE6-8110-9591994B8D88}"/>
    <cellStyle name="Ausgabe 3 16 2" xfId="30006" xr:uid="{1E27F20A-C7CA-4174-9BF9-133172B343D8}"/>
    <cellStyle name="Ausgabe 3 17" xfId="8228" xr:uid="{2CA674D9-E81A-4B65-ADC7-C9D7D955BB0C}"/>
    <cellStyle name="Ausgabe 3 17 2" xfId="30497" xr:uid="{1B303837-9838-43C5-B001-59615D90A919}"/>
    <cellStyle name="Ausgabe 3 18" xfId="8913" xr:uid="{1EC08EBE-667B-4BF7-B7C8-5867054284FA}"/>
    <cellStyle name="Ausgabe 3 18 2" xfId="31097" xr:uid="{E4CBC25B-FA5F-4FCD-B3DB-F147550DDA78}"/>
    <cellStyle name="Ausgabe 3 19" xfId="8658" xr:uid="{53B1A01F-4945-4414-97DB-255AFD774912}"/>
    <cellStyle name="Ausgabe 3 19 2" xfId="30917" xr:uid="{C57FD519-3E67-4E8D-A31D-944CCD036A7C}"/>
    <cellStyle name="Ausgabe 3 2" xfId="651" xr:uid="{00000000-0005-0000-0000-0000300B0000}"/>
    <cellStyle name="Ausgabe 3 2 10" xfId="4654" xr:uid="{00000000-0005-0000-0000-0000310B0000}"/>
    <cellStyle name="Ausgabe 3 2 10 2" xfId="27007" xr:uid="{97F904C0-9929-465C-8D34-969B53A6C2F0}"/>
    <cellStyle name="Ausgabe 3 2 11" xfId="5102" xr:uid="{00000000-0005-0000-0000-0000320B0000}"/>
    <cellStyle name="Ausgabe 3 2 11 2" xfId="27455" xr:uid="{088F116E-AC60-41F0-8730-2EDC67170832}"/>
    <cellStyle name="Ausgabe 3 2 12" xfId="4570" xr:uid="{00000000-0005-0000-0000-0000330B0000}"/>
    <cellStyle name="Ausgabe 3 2 12 2" xfId="26923" xr:uid="{7ACF62B7-4959-47CE-BBD4-93B43E1B953C}"/>
    <cellStyle name="Ausgabe 3 2 13" xfId="6115" xr:uid="{00000000-0005-0000-0000-0000340B0000}"/>
    <cellStyle name="Ausgabe 3 2 13 2" xfId="28412" xr:uid="{649CA3BD-4852-4DED-A233-4F3F569DEFD3}"/>
    <cellStyle name="Ausgabe 3 2 14" xfId="5708" xr:uid="{00000000-0005-0000-0000-0000350B0000}"/>
    <cellStyle name="Ausgabe 3 2 14 2" xfId="28033" xr:uid="{1FEC3FB0-3D28-4B28-AD21-2F36AAFFA4FC}"/>
    <cellStyle name="Ausgabe 3 2 15" xfId="6640" xr:uid="{00000000-0005-0000-0000-0000360B0000}"/>
    <cellStyle name="Ausgabe 3 2 15 2" xfId="28937" xr:uid="{6070547E-0DED-4E25-A1E2-66D1AA81F23A}"/>
    <cellStyle name="Ausgabe 3 2 16" xfId="7380" xr:uid="{00000000-0005-0000-0000-0000370B0000}"/>
    <cellStyle name="Ausgabe 3 2 16 2" xfId="29675" xr:uid="{2AAE7067-1184-40DB-8C5F-FDE7E8C72D81}"/>
    <cellStyle name="Ausgabe 3 2 17" xfId="7866" xr:uid="{2ECB28C1-4F8B-4320-BC45-03F7DF557E74}"/>
    <cellStyle name="Ausgabe 3 2 17 2" xfId="30152" xr:uid="{33381D26-6BC2-4361-BEE8-DCDE4CAFF9AE}"/>
    <cellStyle name="Ausgabe 3 2 18" xfId="8351" xr:uid="{3EF8324A-8B43-464B-BE5E-32674648BD27}"/>
    <cellStyle name="Ausgabe 3 2 18 2" xfId="30620" xr:uid="{76CA4C8B-B683-461D-ACF6-A34743B502CF}"/>
    <cellStyle name="Ausgabe 3 2 19" xfId="9236" xr:uid="{74A3EA94-7375-49B9-B091-8A570A917316}"/>
    <cellStyle name="Ausgabe 3 2 19 2" xfId="31377" xr:uid="{C13B64D9-BF22-42F6-AD98-FD3A7833818B}"/>
    <cellStyle name="Ausgabe 3 2 2" xfId="866" xr:uid="{00000000-0005-0000-0000-0000380B0000}"/>
    <cellStyle name="Ausgabe 3 2 2 10" xfId="5313" xr:uid="{00000000-0005-0000-0000-0000390B0000}"/>
    <cellStyle name="Ausgabe 3 2 2 10 2" xfId="27666" xr:uid="{CAA14D8F-572F-4DEC-B533-4876C04E7DDB}"/>
    <cellStyle name="Ausgabe 3 2 2 11" xfId="3381" xr:uid="{00000000-0005-0000-0000-00003A0B0000}"/>
    <cellStyle name="Ausgabe 3 2 2 11 2" xfId="25746" xr:uid="{2B9882ED-4A13-4B83-9A2F-5C1E695CF839}"/>
    <cellStyle name="Ausgabe 3 2 2 12" xfId="6251" xr:uid="{00000000-0005-0000-0000-00003B0B0000}"/>
    <cellStyle name="Ausgabe 3 2 2 12 2" xfId="28548" xr:uid="{E06FE630-F9B0-43A1-A68D-B1A035AAAEE3}"/>
    <cellStyle name="Ausgabe 3 2 2 13" xfId="6499" xr:uid="{00000000-0005-0000-0000-00003C0B0000}"/>
    <cellStyle name="Ausgabe 3 2 2 13 2" xfId="28796" xr:uid="{7865DAF8-7C32-44A4-904A-904988FA57D2}"/>
    <cellStyle name="Ausgabe 3 2 2 14" xfId="6583" xr:uid="{00000000-0005-0000-0000-00003D0B0000}"/>
    <cellStyle name="Ausgabe 3 2 2 14 2" xfId="28880" xr:uid="{5E0E8D77-70E3-4BCF-8B2F-B62FB1CC9E79}"/>
    <cellStyle name="Ausgabe 3 2 2 15" xfId="7586" xr:uid="{00000000-0005-0000-0000-00003E0B0000}"/>
    <cellStyle name="Ausgabe 3 2 2 15 2" xfId="29881" xr:uid="{7AEDA467-2AD4-4664-933C-3CA6C6EAEECB}"/>
    <cellStyle name="Ausgabe 3 2 2 16" xfId="8072" xr:uid="{A7AB6B60-11F7-48A9-B6A0-6DDE9FEA2032}"/>
    <cellStyle name="Ausgabe 3 2 2 16 2" xfId="30358" xr:uid="{DECB287A-2AD6-4008-ACF0-DA7B02C25279}"/>
    <cellStyle name="Ausgabe 3 2 2 17" xfId="8561" xr:uid="{85FB72DC-BCEA-4A59-837D-3E16B26826D5}"/>
    <cellStyle name="Ausgabe 3 2 2 17 2" xfId="30830" xr:uid="{9568C118-A734-455F-8A75-C4A075347355}"/>
    <cellStyle name="Ausgabe 3 2 2 18" xfId="9451" xr:uid="{4622C066-7BF9-4AC5-B835-A13A413A13E5}"/>
    <cellStyle name="Ausgabe 3 2 2 18 2" xfId="31590" xr:uid="{74CD4B81-FF02-4992-8101-4808645AFF24}"/>
    <cellStyle name="Ausgabe 3 2 2 19" xfId="8995" xr:uid="{F6FF817E-9283-474F-914D-E04227BC84AC}"/>
    <cellStyle name="Ausgabe 3 2 2 19 2" xfId="31160" xr:uid="{36C549EA-77C1-4AF7-981B-41DF60DE9EA9}"/>
    <cellStyle name="Ausgabe 3 2 2 2" xfId="1110" xr:uid="{00000000-0005-0000-0000-00003F0B0000}"/>
    <cellStyle name="Ausgabe 3 2 2 2 2" xfId="23547" xr:uid="{9E128137-7082-4667-B193-BA862B32A0D6}"/>
    <cellStyle name="Ausgabe 3 2 2 20" xfId="9065" xr:uid="{C0C71FB7-BED1-4769-8402-A88690BCD1B6}"/>
    <cellStyle name="Ausgabe 3 2 2 21" xfId="12619" xr:uid="{08A25B6A-4B9F-4507-AC11-9E815195C1A2}"/>
    <cellStyle name="Ausgabe 3 2 2 21 2" xfId="33184" xr:uid="{DA827AEA-6612-4577-BB08-186128584F56}"/>
    <cellStyle name="Ausgabe 3 2 2 22" xfId="12860" xr:uid="{33CBFD50-6185-4A88-ACDB-38F69484FF15}"/>
    <cellStyle name="Ausgabe 3 2 2 22 2" xfId="33425" xr:uid="{5C04E625-F3BA-413E-93A5-5B0F32C3F17B}"/>
    <cellStyle name="Ausgabe 3 2 2 23" xfId="13505" xr:uid="{8A6DC231-9F49-459B-A0B8-9AEEE8BA856B}"/>
    <cellStyle name="Ausgabe 3 2 2 23 2" xfId="34069" xr:uid="{51B2D23A-4DF6-47B7-9985-450DE5768D8C}"/>
    <cellStyle name="Ausgabe 3 2 2 24" xfId="13765" xr:uid="{5597BD66-211A-48D8-A2DC-1DB294593A36}"/>
    <cellStyle name="Ausgabe 3 2 2 24 2" xfId="34329" xr:uid="{0B0A7587-F966-460B-88FC-778FEDF1D29C}"/>
    <cellStyle name="Ausgabe 3 2 2 25" xfId="14341" xr:uid="{DC8DAAE3-0F28-4729-AFE5-B40ABF440A80}"/>
    <cellStyle name="Ausgabe 3 2 2 25 2" xfId="34904" xr:uid="{041105B1-9FC1-42AC-AA51-BD027ED65BFB}"/>
    <cellStyle name="Ausgabe 3 2 2 26" xfId="13555" xr:uid="{34CDC2F6-2656-4BBB-BC6D-6C92877D63B1}"/>
    <cellStyle name="Ausgabe 3 2 2 26 2" xfId="34119" xr:uid="{6426A14A-4A54-4C02-8488-3C81FC9E726E}"/>
    <cellStyle name="Ausgabe 3 2 2 27" xfId="14759" xr:uid="{5733113C-F52A-476E-8939-0FF9C6E53336}"/>
    <cellStyle name="Ausgabe 3 2 2 27 2" xfId="35315" xr:uid="{E3453FAA-F336-4C59-AD82-7A7D99210331}"/>
    <cellStyle name="Ausgabe 3 2 2 28" xfId="16123" xr:uid="{5FE4AF24-4D45-481C-8661-7B8DCF1DEB3A}"/>
    <cellStyle name="Ausgabe 3 2 2 28 2" xfId="36531" xr:uid="{3E51C021-9CEA-40D6-AB6E-C9159F50E380}"/>
    <cellStyle name="Ausgabe 3 2 2 29" xfId="16596" xr:uid="{6F18DE97-EC9B-45E9-BE1B-025635B51312}"/>
    <cellStyle name="Ausgabe 3 2 2 29 2" xfId="37002" xr:uid="{5B378017-F9BE-4134-989F-2187E73027A6}"/>
    <cellStyle name="Ausgabe 3 2 2 3" xfId="2057" xr:uid="{00000000-0005-0000-0000-0000400B0000}"/>
    <cellStyle name="Ausgabe 3 2 2 3 2" xfId="24439" xr:uid="{68B587E8-10C6-4C58-AECD-656E8708BB6C}"/>
    <cellStyle name="Ausgabe 3 2 2 30" xfId="17340" xr:uid="{859ED95B-8A1C-459C-9B41-D8DE5500FA3A}"/>
    <cellStyle name="Ausgabe 3 2 2 30 2" xfId="37744" xr:uid="{64353D90-E3F6-4E2F-86D7-13579FD52B3A}"/>
    <cellStyle name="Ausgabe 3 2 2 31" xfId="17523" xr:uid="{03F66D6B-0B02-4545-BCB6-82550EF2BB1D}"/>
    <cellStyle name="Ausgabe 3 2 2 31 2" xfId="37927" xr:uid="{94BF945A-872B-4721-876B-CE9850D70B1E}"/>
    <cellStyle name="Ausgabe 3 2 2 32" xfId="18089" xr:uid="{1AB37E3C-1DC2-4544-9888-B4E375164A98}"/>
    <cellStyle name="Ausgabe 3 2 2 32 2" xfId="38493" xr:uid="{FD28481D-B8DC-4EC1-BF84-0867D761B3C7}"/>
    <cellStyle name="Ausgabe 3 2 2 33" xfId="18468" xr:uid="{07A75F0F-AC0D-4AD3-86E6-095CA48E5E51}"/>
    <cellStyle name="Ausgabe 3 2 2 33 2" xfId="38872" xr:uid="{B2B7CEF2-2232-4542-8F9C-46B9CFC2DF26}"/>
    <cellStyle name="Ausgabe 3 2 2 34" xfId="19312" xr:uid="{49BBFBA5-AA43-46AF-8A5F-DF17FCBAC473}"/>
    <cellStyle name="Ausgabe 3 2 2 34 2" xfId="39714" xr:uid="{BF032F9A-31ED-40F2-A25B-DA614C38410A}"/>
    <cellStyle name="Ausgabe 3 2 2 35" xfId="19520" xr:uid="{7F1FB382-05E6-4F78-A6DA-301C1F539731}"/>
    <cellStyle name="Ausgabe 3 2 2 35 2" xfId="39922" xr:uid="{1F75D5CA-31F8-4F47-8181-14F705F83D97}"/>
    <cellStyle name="Ausgabe 3 2 2 36" xfId="20150" xr:uid="{6A17C07D-A996-46FF-AE57-40D4B22067C5}"/>
    <cellStyle name="Ausgabe 3 2 2 36 2" xfId="40552" xr:uid="{89A069CD-83C8-4685-A6C0-4C4F8227B097}"/>
    <cellStyle name="Ausgabe 3 2 2 37" xfId="20572" xr:uid="{C654C91E-6FAB-4048-9318-FDC81F02023D}"/>
    <cellStyle name="Ausgabe 3 2 2 37 2" xfId="40974" xr:uid="{49B03CC6-CBB8-46A0-8C0B-55FDAC18928A}"/>
    <cellStyle name="Ausgabe 3 2 2 38" xfId="20759" xr:uid="{DA1A8191-DB1C-47EF-A017-83E1EFA89040}"/>
    <cellStyle name="Ausgabe 3 2 2 38 2" xfId="41161" xr:uid="{6C590E17-ABBC-4CC2-AEE4-58B1724E5CEA}"/>
    <cellStyle name="Ausgabe 3 2 2 39" xfId="21766" xr:uid="{9B7D794F-268F-4255-B6ED-B297BF76C88E}"/>
    <cellStyle name="Ausgabe 3 2 2 39 2" xfId="42166" xr:uid="{A30D7C6A-B702-442A-9294-45ACD47A4BBC}"/>
    <cellStyle name="Ausgabe 3 2 2 4" xfId="1499" xr:uid="{00000000-0005-0000-0000-0000410B0000}"/>
    <cellStyle name="Ausgabe 3 2 2 4 2" xfId="23887" xr:uid="{C408AA39-B257-4304-98DC-360A35910470}"/>
    <cellStyle name="Ausgabe 3 2 2 40" xfId="22011" xr:uid="{50A5AF8C-5470-4192-9662-6F825465A39F}"/>
    <cellStyle name="Ausgabe 3 2 2 40 2" xfId="42411" xr:uid="{0C4E629B-B1F8-4D5B-B04D-31DC962FD3FE}"/>
    <cellStyle name="Ausgabe 3 2 2 41" xfId="22249" xr:uid="{64C1E780-ECA4-424F-829D-116EDA53F484}"/>
    <cellStyle name="Ausgabe 3 2 2 41 2" xfId="42649" xr:uid="{B158E8FC-DD66-4B2D-8982-E33D5C40D2BF}"/>
    <cellStyle name="Ausgabe 3 2 2 42" xfId="22479" xr:uid="{4C97AD69-4278-4C60-A076-35C810CBED50}"/>
    <cellStyle name="Ausgabe 3 2 2 42 2" xfId="42879" xr:uid="{8334FB6C-433B-4454-852F-CB472A242720}"/>
    <cellStyle name="Ausgabe 3 2 2 43" xfId="22499" xr:uid="{1FD0BFC2-6EA0-4D88-ADC4-FFE075182B4F}"/>
    <cellStyle name="Ausgabe 3 2 2 43 2" xfId="42899" xr:uid="{0C542E41-7521-4D1F-AA3D-FA6702D8B63C}"/>
    <cellStyle name="Ausgabe 3 2 2 5" xfId="3180" xr:uid="{00000000-0005-0000-0000-0000420B0000}"/>
    <cellStyle name="Ausgabe 3 2 2 5 2" xfId="25546" xr:uid="{7B1CAB40-269C-4E85-9247-EEBB9BABCD7F}"/>
    <cellStyle name="Ausgabe 3 2 2 6" xfId="2378" xr:uid="{00000000-0005-0000-0000-0000430B0000}"/>
    <cellStyle name="Ausgabe 3 2 2 6 2" xfId="24745" xr:uid="{52820A92-D204-4FE2-AA4B-2321EA7187E8}"/>
    <cellStyle name="Ausgabe 3 2 2 7" xfId="4074" xr:uid="{00000000-0005-0000-0000-0000440B0000}"/>
    <cellStyle name="Ausgabe 3 2 2 7 2" xfId="26437" xr:uid="{55DCE02B-AEAE-4793-B526-E90A8D576F36}"/>
    <cellStyle name="Ausgabe 3 2 2 8" xfId="3300" xr:uid="{00000000-0005-0000-0000-0000450B0000}"/>
    <cellStyle name="Ausgabe 3 2 2 8 2" xfId="25666" xr:uid="{AA9613B2-DD24-4426-B685-6029F9553536}"/>
    <cellStyle name="Ausgabe 3 2 2 9" xfId="3638" xr:uid="{00000000-0005-0000-0000-0000460B0000}"/>
    <cellStyle name="Ausgabe 3 2 2 9 2" xfId="26001" xr:uid="{109666A0-1B30-4F5B-9A45-4B2D9284A388}"/>
    <cellStyle name="Ausgabe 3 2 20" xfId="9929" xr:uid="{A784C031-D51F-4B1A-A0B0-62BDB3A26A26}"/>
    <cellStyle name="Ausgabe 3 2 20 2" xfId="31955" xr:uid="{DAFEBEF3-8593-4C4E-BCF7-A2A0F2BB2B50}"/>
    <cellStyle name="Ausgabe 3 2 21" xfId="10123" xr:uid="{EDC70000-ED62-4A9F-98B6-A7CBB1780136}"/>
    <cellStyle name="Ausgabe 3 2 22" xfId="12404" xr:uid="{1DA33D1B-2E5F-4777-A334-949E91DAE637}"/>
    <cellStyle name="Ausgabe 3 2 22 2" xfId="32969" xr:uid="{8E8171E8-F984-4875-A75D-0E460D803E7D}"/>
    <cellStyle name="Ausgabe 3 2 23" xfId="12970" xr:uid="{ACABA588-09D6-42EC-81FA-BA317994DFC4}"/>
    <cellStyle name="Ausgabe 3 2 23 2" xfId="33535" xr:uid="{D58C1689-BD05-4072-AF2E-A1CBE98E8C88}"/>
    <cellStyle name="Ausgabe 3 2 24" xfId="13429" xr:uid="{4D61BB03-495D-4BCE-95B4-DB23C33B50D7}"/>
    <cellStyle name="Ausgabe 3 2 24 2" xfId="33993" xr:uid="{BA3D038A-2B70-46D3-B153-A5A1AB1DB7F5}"/>
    <cellStyle name="Ausgabe 3 2 25" xfId="13790" xr:uid="{19F98854-6176-4383-9B03-285A55A87A2E}"/>
    <cellStyle name="Ausgabe 3 2 25 2" xfId="34354" xr:uid="{1D62B715-7D24-4818-B62B-8CDCADC57BCE}"/>
    <cellStyle name="Ausgabe 3 2 26" xfId="14329" xr:uid="{6058E499-F650-44C7-A5EC-C78310F0D238}"/>
    <cellStyle name="Ausgabe 3 2 26 2" xfId="34892" xr:uid="{2761538D-34E6-4AF6-9AD8-DB1CC8EC6CB9}"/>
    <cellStyle name="Ausgabe 3 2 27" xfId="14686" xr:uid="{4697E39D-1217-4AFA-83BA-3CEA18677F4E}"/>
    <cellStyle name="Ausgabe 3 2 27 2" xfId="35244" xr:uid="{30B78DBC-0A08-41BA-97B8-3E11E74C8018}"/>
    <cellStyle name="Ausgabe 3 2 28" xfId="15084" xr:uid="{4E404DAC-D489-4A37-BC80-C110C9BB90EB}"/>
    <cellStyle name="Ausgabe 3 2 28 2" xfId="35632" xr:uid="{7F625936-19A4-4591-B0A2-C7654E2ADA06}"/>
    <cellStyle name="Ausgabe 3 2 29" xfId="15915" xr:uid="{CF164AFB-2B06-4523-A7FF-53E4AC652FBF}"/>
    <cellStyle name="Ausgabe 3 2 29 2" xfId="36323" xr:uid="{EEEC4B09-AA85-436E-8229-9DA8296A53DA}"/>
    <cellStyle name="Ausgabe 3 2 3" xfId="1151" xr:uid="{00000000-0005-0000-0000-0000470B0000}"/>
    <cellStyle name="Ausgabe 3 2 3 2" xfId="23588" xr:uid="{B5138491-1AAC-4A70-A290-B1D3E5127758}"/>
    <cellStyle name="Ausgabe 3 2 30" xfId="16390" xr:uid="{ECD0B841-B2A6-4E42-847F-A9C64819C504}"/>
    <cellStyle name="Ausgabe 3 2 30 2" xfId="36796" xr:uid="{C7A53F69-C19D-4EC7-A620-02BDC11933B9}"/>
    <cellStyle name="Ausgabe 3 2 31" xfId="17131" xr:uid="{A5BA7658-634F-42DB-9697-70E39CA42A22}"/>
    <cellStyle name="Ausgabe 3 2 31 2" xfId="37535" xr:uid="{E52A94A5-1678-4DCE-9336-176B20FB6287}"/>
    <cellStyle name="Ausgabe 3 2 32" xfId="16883" xr:uid="{27B7F7AC-EC27-4245-AEB2-5F03DB377861}"/>
    <cellStyle name="Ausgabe 3 2 32 2" xfId="37287" xr:uid="{D9B3C981-94B9-4355-8F84-63C49B9864BA}"/>
    <cellStyle name="Ausgabe 3 2 33" xfId="17882" xr:uid="{2BB46CD2-4911-40C6-A76F-8DD5005109C3}"/>
    <cellStyle name="Ausgabe 3 2 33 2" xfId="38286" xr:uid="{2A28B53D-0737-4E18-B60B-982B6076D574}"/>
    <cellStyle name="Ausgabe 3 2 34" xfId="18254" xr:uid="{020C060B-23F8-43B1-90FE-809304E756A2}"/>
    <cellStyle name="Ausgabe 3 2 34 2" xfId="38658" xr:uid="{03E5D972-C605-4D3E-9AE4-BEA6C3C38B2B}"/>
    <cellStyle name="Ausgabe 3 2 35" xfId="19097" xr:uid="{164CB03F-21CC-4197-8AEA-CF7CBEE29D7E}"/>
    <cellStyle name="Ausgabe 3 2 35 2" xfId="39499" xr:uid="{2889EEEF-33AD-480B-9D3B-C6AF52D76988}"/>
    <cellStyle name="Ausgabe 3 2 36" xfId="19606" xr:uid="{388CC385-98FF-418E-BE20-ED6BF927F3F7}"/>
    <cellStyle name="Ausgabe 3 2 36 2" xfId="40008" xr:uid="{3314BAF9-D18D-4D5E-BD8E-FFBA8F1A894E}"/>
    <cellStyle name="Ausgabe 3 2 37" xfId="19935" xr:uid="{644766B1-67D0-40D2-815A-8FA31E6A7099}"/>
    <cellStyle name="Ausgabe 3 2 37 2" xfId="40337" xr:uid="{362A5842-E010-48E6-8ED5-FEE2140ABE94}"/>
    <cellStyle name="Ausgabe 3 2 38" xfId="20359" xr:uid="{FC077ABA-A8F6-4E02-937D-C29652EC09A7}"/>
    <cellStyle name="Ausgabe 3 2 38 2" xfId="40761" xr:uid="{71DB9541-B871-4EF8-B909-64ED2FE148E7}"/>
    <cellStyle name="Ausgabe 3 2 39" xfId="20889" xr:uid="{A5FEC09A-CB9F-400D-BBAE-D56930058C1B}"/>
    <cellStyle name="Ausgabe 3 2 39 2" xfId="41291" xr:uid="{FFB73467-74CC-45DA-ABDF-D70984C5FC5C}"/>
    <cellStyle name="Ausgabe 3 2 4" xfId="1844" xr:uid="{00000000-0005-0000-0000-0000480B0000}"/>
    <cellStyle name="Ausgabe 3 2 4 2" xfId="24227" xr:uid="{DC7D77D9-A9EC-4533-AFC0-3A9D4F4DF6AC}"/>
    <cellStyle name="Ausgabe 3 2 40" xfId="21554" xr:uid="{6A435498-ADB4-4538-8E9E-78FBCC78C1F0}"/>
    <cellStyle name="Ausgabe 3 2 40 2" xfId="41954" xr:uid="{6201E7AB-7A62-4073-95DC-39E92B890D75}"/>
    <cellStyle name="Ausgabe 3 2 41" xfId="21254" xr:uid="{FCD3E298-74E6-4176-B728-FE96A9B07D8A}"/>
    <cellStyle name="Ausgabe 3 2 41 2" xfId="41654" xr:uid="{F473422F-E27E-4320-97A2-F722D84248CF}"/>
    <cellStyle name="Ausgabe 3 2 42" xfId="22651" xr:uid="{80F90A2A-6743-4486-81C0-89DC8C49BD80}"/>
    <cellStyle name="Ausgabe 3 2 42 2" xfId="43051" xr:uid="{988D9E92-A08B-4B1B-9CAC-833507FE9060}"/>
    <cellStyle name="Ausgabe 3 2 43" xfId="21328" xr:uid="{17DB9C42-735C-4FA4-B1D0-D52C450711DE}"/>
    <cellStyle name="Ausgabe 3 2 43 2" xfId="41728" xr:uid="{2595C5BD-C52E-4E45-B334-AFFE086BFE31}"/>
    <cellStyle name="Ausgabe 3 2 44" xfId="22789" xr:uid="{0CA05525-0A42-4B94-9953-E42BF054B7E2}"/>
    <cellStyle name="Ausgabe 3 2 44 2" xfId="43189" xr:uid="{FD95C395-6E8E-4984-91E1-183715626B31}"/>
    <cellStyle name="Ausgabe 3 2 5" xfId="2123" xr:uid="{00000000-0005-0000-0000-0000490B0000}"/>
    <cellStyle name="Ausgabe 3 2 5 2" xfId="24505" xr:uid="{C4FD55E8-DDE6-46EF-AB14-5760EE436271}"/>
    <cellStyle name="Ausgabe 3 2 6" xfId="2965" xr:uid="{00000000-0005-0000-0000-00004A0B0000}"/>
    <cellStyle name="Ausgabe 3 2 6 2" xfId="25331" xr:uid="{44C3C401-41E0-479A-A41E-BF476BE96117}"/>
    <cellStyle name="Ausgabe 3 2 7" xfId="3245" xr:uid="{00000000-0005-0000-0000-00004B0B0000}"/>
    <cellStyle name="Ausgabe 3 2 7 2" xfId="25611" xr:uid="{5D6DD1EE-5E63-4499-8D5A-992E8A634C47}"/>
    <cellStyle name="Ausgabe 3 2 8" xfId="3863" xr:uid="{00000000-0005-0000-0000-00004C0B0000}"/>
    <cellStyle name="Ausgabe 3 2 8 2" xfId="26226" xr:uid="{D357CD09-1E47-412C-88D7-4419BE2CA599}"/>
    <cellStyle name="Ausgabe 3 2 9" xfId="2850" xr:uid="{00000000-0005-0000-0000-00004D0B0000}"/>
    <cellStyle name="Ausgabe 3 2 9 2" xfId="25216" xr:uid="{3804D08A-3CCA-49EA-8C3B-76D54080052E}"/>
    <cellStyle name="Ausgabe 3 20" xfId="8795" xr:uid="{3E690690-C737-4079-81F0-711FE9283780}"/>
    <cellStyle name="Ausgabe 3 21" xfId="12070" xr:uid="{C478821C-D32C-4862-8B9C-19B7420B4181}"/>
    <cellStyle name="Ausgabe 3 21 2" xfId="32635" xr:uid="{A82A47C3-8ADF-4B58-BEA5-7AA99471D4D6}"/>
    <cellStyle name="Ausgabe 3 22" xfId="12761" xr:uid="{CDB05B5B-0403-47CB-8957-8DD7C52027AB}"/>
    <cellStyle name="Ausgabe 3 22 2" xfId="33326" xr:uid="{FE167420-45AC-44C6-961F-184D0E244754}"/>
    <cellStyle name="Ausgabe 3 23" xfId="13784" xr:uid="{0CAE282C-4D7A-486B-83A9-F46B77AEE6FA}"/>
    <cellStyle name="Ausgabe 3 23 2" xfId="34348" xr:uid="{B87E72A8-CE35-46CA-A3CD-1537D49A3F0C}"/>
    <cellStyle name="Ausgabe 3 24" xfId="12998" xr:uid="{80094BDA-5E1B-4790-AB3E-92688651723F}"/>
    <cellStyle name="Ausgabe 3 24 2" xfId="33563" xr:uid="{4E1FFA5C-21BF-491D-B842-D09FDC0F9023}"/>
    <cellStyle name="Ausgabe 3 25" xfId="14078" xr:uid="{3E08EFED-D61F-45C2-A028-0061142D693C}"/>
    <cellStyle name="Ausgabe 3 25 2" xfId="34642" xr:uid="{4F29979B-46E5-4EC1-8E85-B45B1459C7DF}"/>
    <cellStyle name="Ausgabe 3 26" xfId="15317" xr:uid="{9581FDD1-3DE2-497B-BA88-51378A4A537E}"/>
    <cellStyle name="Ausgabe 3 26 2" xfId="35854" xr:uid="{5D1324EC-485B-4B2E-84A0-AFD391231822}"/>
    <cellStyle name="Ausgabe 3 27" xfId="16244" xr:uid="{F0C3C447-ED95-44E0-99DD-D6E78C9538DB}"/>
    <cellStyle name="Ausgabe 3 27 2" xfId="36650" xr:uid="{273506FE-29BA-43C5-86A8-822128A61279}"/>
    <cellStyle name="Ausgabe 3 28" xfId="16866" xr:uid="{336262AB-234E-40B0-87F2-59625F11463C}"/>
    <cellStyle name="Ausgabe 3 28 2" xfId="37270" xr:uid="{FF37C990-702B-4668-A2E6-0C4F2CEDFFF5}"/>
    <cellStyle name="Ausgabe 3 29" xfId="17411" xr:uid="{464AFF5F-9F67-4A80-A5EA-4F2D5D5E213C}"/>
    <cellStyle name="Ausgabe 3 29 2" xfId="37815" xr:uid="{E2A0FA55-9FDD-4CCD-BC68-3F7B55368562}"/>
    <cellStyle name="Ausgabe 3 3" xfId="570" xr:uid="{00000000-0005-0000-0000-00004E0B0000}"/>
    <cellStyle name="Ausgabe 3 3 10" xfId="4893" xr:uid="{00000000-0005-0000-0000-00004F0B0000}"/>
    <cellStyle name="Ausgabe 3 3 10 2" xfId="27246" xr:uid="{322B7FCA-646F-4E39-81EA-ECF99B4B6069}"/>
    <cellStyle name="Ausgabe 3 3 11" xfId="5021" xr:uid="{00000000-0005-0000-0000-0000500B0000}"/>
    <cellStyle name="Ausgabe 3 3 11 2" xfId="27374" xr:uid="{2064BC16-4EE6-44A8-99A1-CFFF7E2E890E}"/>
    <cellStyle name="Ausgabe 3 3 12" xfId="5433" xr:uid="{00000000-0005-0000-0000-0000510B0000}"/>
    <cellStyle name="Ausgabe 3 3 12 2" xfId="27786" xr:uid="{59AABF7B-9BF0-471A-9715-7AA86C21F97F}"/>
    <cellStyle name="Ausgabe 3 3 13" xfId="5695" xr:uid="{00000000-0005-0000-0000-0000520B0000}"/>
    <cellStyle name="Ausgabe 3 3 13 2" xfId="28021" xr:uid="{D671B46A-C971-4467-82ED-9539A8161367}"/>
    <cellStyle name="Ausgabe 3 3 14" xfId="6161" xr:uid="{00000000-0005-0000-0000-0000530B0000}"/>
    <cellStyle name="Ausgabe 3 3 14 2" xfId="28458" xr:uid="{E5B15829-52B0-4886-A5C1-10FFECB69728}"/>
    <cellStyle name="Ausgabe 3 3 15" xfId="6998" xr:uid="{00000000-0005-0000-0000-0000540B0000}"/>
    <cellStyle name="Ausgabe 3 3 15 2" xfId="29295" xr:uid="{1A7F1C5E-04A3-42B0-967B-6C7D55CA58A3}"/>
    <cellStyle name="Ausgabe 3 3 16" xfId="7299" xr:uid="{00000000-0005-0000-0000-0000550B0000}"/>
    <cellStyle name="Ausgabe 3 3 16 2" xfId="29594" xr:uid="{FB017338-2CA9-471A-9850-544E3C455840}"/>
    <cellStyle name="Ausgabe 3 3 17" xfId="7785" xr:uid="{621A2201-F963-4674-BCE4-99CC4C73C32F}"/>
    <cellStyle name="Ausgabe 3 3 17 2" xfId="30071" xr:uid="{8AF5FB6A-C568-412E-870A-C7A20C43F152}"/>
    <cellStyle name="Ausgabe 3 3 18" xfId="8270" xr:uid="{04A9D7B1-D32E-4FF7-BA47-9CD26AEDC180}"/>
    <cellStyle name="Ausgabe 3 3 18 2" xfId="30539" xr:uid="{F6F4E994-F3F3-4F76-AB3D-547A864953EE}"/>
    <cellStyle name="Ausgabe 3 3 19" xfId="9155" xr:uid="{463B679A-619B-40E4-BC1E-02C93EFB778A}"/>
    <cellStyle name="Ausgabe 3 3 19 2" xfId="31296" xr:uid="{6BF4CBC5-4A18-43AA-B1B2-568489B10F5A}"/>
    <cellStyle name="Ausgabe 3 3 2" xfId="785" xr:uid="{00000000-0005-0000-0000-0000560B0000}"/>
    <cellStyle name="Ausgabe 3 3 2 10" xfId="5232" xr:uid="{00000000-0005-0000-0000-0000570B0000}"/>
    <cellStyle name="Ausgabe 3 3 2 10 2" xfId="27585" xr:uid="{CBBDFA83-81A0-4D88-83C8-2D8EADEA2211}"/>
    <cellStyle name="Ausgabe 3 3 2 11" xfId="4965" xr:uid="{00000000-0005-0000-0000-0000580B0000}"/>
    <cellStyle name="Ausgabe 3 3 2 11 2" xfId="27318" xr:uid="{FAE74710-4A40-4FFD-AA6A-6485E748B198}"/>
    <cellStyle name="Ausgabe 3 3 2 12" xfId="6387" xr:uid="{00000000-0005-0000-0000-0000590B0000}"/>
    <cellStyle name="Ausgabe 3 3 2 12 2" xfId="28684" xr:uid="{A9F565A0-1373-4F3E-ABB9-C8B389F2B22D}"/>
    <cellStyle name="Ausgabe 3 3 2 13" xfId="6848" xr:uid="{00000000-0005-0000-0000-00005A0B0000}"/>
    <cellStyle name="Ausgabe 3 3 2 13 2" xfId="29145" xr:uid="{22DCEDCA-C8F4-4D51-BD0D-A1DE47EF642E}"/>
    <cellStyle name="Ausgabe 3 3 2 14" xfId="6884" xr:uid="{00000000-0005-0000-0000-00005B0B0000}"/>
    <cellStyle name="Ausgabe 3 3 2 14 2" xfId="29181" xr:uid="{D797F3A7-A06E-4804-BD24-C8FC64590EA9}"/>
    <cellStyle name="Ausgabe 3 3 2 15" xfId="7505" xr:uid="{00000000-0005-0000-0000-00005C0B0000}"/>
    <cellStyle name="Ausgabe 3 3 2 15 2" xfId="29800" xr:uid="{F2DFA359-B217-4D66-AA14-26A9BFE86266}"/>
    <cellStyle name="Ausgabe 3 3 2 16" xfId="7991" xr:uid="{D290F053-D717-4469-9BE3-C93598B01E44}"/>
    <cellStyle name="Ausgabe 3 3 2 16 2" xfId="30277" xr:uid="{882E5A33-1734-4A24-A97C-F71BEF37EA31}"/>
    <cellStyle name="Ausgabe 3 3 2 17" xfId="8480" xr:uid="{3307BC95-96D7-4307-B3DA-3605D06A10AF}"/>
    <cellStyle name="Ausgabe 3 3 2 17 2" xfId="30749" xr:uid="{84FD08EB-52BF-4EF6-9FCB-E8C4BCA1201A}"/>
    <cellStyle name="Ausgabe 3 3 2 18" xfId="9370" xr:uid="{C57088F7-9A61-4EEC-8990-CD622DAB8A62}"/>
    <cellStyle name="Ausgabe 3 3 2 18 2" xfId="31509" xr:uid="{90C37B61-5049-4D66-B936-B09BCBF9F8C5}"/>
    <cellStyle name="Ausgabe 3 3 2 19" xfId="9086" xr:uid="{5310F9F9-8A64-4D36-9BDD-5658B4BFD4F9}"/>
    <cellStyle name="Ausgabe 3 3 2 19 2" xfId="31233" xr:uid="{0F148E75-7350-4FF2-9323-BED9125C9F5D}"/>
    <cellStyle name="Ausgabe 3 3 2 2" xfId="1004" xr:uid="{00000000-0005-0000-0000-00005D0B0000}"/>
    <cellStyle name="Ausgabe 3 3 2 2 2" xfId="23441" xr:uid="{13A072D0-0D3A-4F60-BD7E-1786682157CA}"/>
    <cellStyle name="Ausgabe 3 3 2 20" xfId="8827" xr:uid="{39AA8791-2DCD-415E-B394-77E94F314535}"/>
    <cellStyle name="Ausgabe 3 3 2 21" xfId="12538" xr:uid="{A77C0404-85A4-4F5D-8F02-859F3AE692E6}"/>
    <cellStyle name="Ausgabe 3 3 2 21 2" xfId="33103" xr:uid="{90281FD6-AB58-4658-99B2-09685C5CB75F}"/>
    <cellStyle name="Ausgabe 3 3 2 22" xfId="11986" xr:uid="{884BF3E2-FC5E-4897-866A-DEC0F6A31C5E}"/>
    <cellStyle name="Ausgabe 3 3 2 22 2" xfId="32551" xr:uid="{CB7F93CD-5223-4ABB-882A-8897E29138CA}"/>
    <cellStyle name="Ausgabe 3 3 2 23" xfId="13049" xr:uid="{00B4BB64-D150-4A6D-B5E0-B06DBE23271C}"/>
    <cellStyle name="Ausgabe 3 3 2 23 2" xfId="33614" xr:uid="{53D33A64-0C70-4EED-9F73-9A391085B11B}"/>
    <cellStyle name="Ausgabe 3 3 2 24" xfId="13803" xr:uid="{A44CC8E5-88A1-49A5-A54D-440FDA14BA33}"/>
    <cellStyle name="Ausgabe 3 3 2 24 2" xfId="34367" xr:uid="{76B48DB9-3B97-451D-BD48-1D835F86CA1A}"/>
    <cellStyle name="Ausgabe 3 3 2 25" xfId="13726" xr:uid="{CD95AD1B-BC47-425A-8EA0-34084302DD8A}"/>
    <cellStyle name="Ausgabe 3 3 2 25 2" xfId="34290" xr:uid="{4C6228DC-4DB5-4005-AE51-5C06DB5801F9}"/>
    <cellStyle name="Ausgabe 3 3 2 26" xfId="14552" xr:uid="{F0EE32E0-FF99-44ED-9CD4-A127AF8B846F}"/>
    <cellStyle name="Ausgabe 3 3 2 26 2" xfId="35113" xr:uid="{8FC4A5D0-F2EB-46F3-AB25-E769DDF5BA25}"/>
    <cellStyle name="Ausgabe 3 3 2 27" xfId="13342" xr:uid="{051D1C67-A8AB-4908-8A81-633B3159776E}"/>
    <cellStyle name="Ausgabe 3 3 2 27 2" xfId="33906" xr:uid="{E63721DE-68AB-43A4-9069-EC24F4EEDB80}"/>
    <cellStyle name="Ausgabe 3 3 2 28" xfId="16042" xr:uid="{C2F0D460-1088-47AE-AE14-116D06AC11D2}"/>
    <cellStyle name="Ausgabe 3 3 2 28 2" xfId="36450" xr:uid="{081F3DFD-E0D0-4FD0-86DA-0EC2534489DB}"/>
    <cellStyle name="Ausgabe 3 3 2 29" xfId="16515" xr:uid="{16598A1E-C693-41A7-BFAF-98F65F8FDF54}"/>
    <cellStyle name="Ausgabe 3 3 2 29 2" xfId="36921" xr:uid="{B84217BD-32F1-4D75-865F-92DC6F84D6BE}"/>
    <cellStyle name="Ausgabe 3 3 2 3" xfId="1976" xr:uid="{00000000-0005-0000-0000-00005E0B0000}"/>
    <cellStyle name="Ausgabe 3 3 2 3 2" xfId="24358" xr:uid="{52304CC4-C7FA-486A-AC3C-69F999E099F7}"/>
    <cellStyle name="Ausgabe 3 3 2 30" xfId="17259" xr:uid="{5E3720C2-9EF3-453C-994C-1EE0B6BBD454}"/>
    <cellStyle name="Ausgabe 3 3 2 30 2" xfId="37663" xr:uid="{C43BA5C3-614E-4B36-94F3-D3708E4F6FA0}"/>
    <cellStyle name="Ausgabe 3 3 2 31" xfId="17508" xr:uid="{0D93F2D6-315C-4852-93A1-300D3EA10652}"/>
    <cellStyle name="Ausgabe 3 3 2 31 2" xfId="37912" xr:uid="{BE8504DD-814A-4376-907C-87AE141836BC}"/>
    <cellStyle name="Ausgabe 3 3 2 32" xfId="18008" xr:uid="{5714DA5B-C9FD-45A8-B9E1-50F1E79D0ECF}"/>
    <cellStyle name="Ausgabe 3 3 2 32 2" xfId="38412" xr:uid="{D78B215B-D8C1-4D17-B2C1-83DE957B3226}"/>
    <cellStyle name="Ausgabe 3 3 2 33" xfId="18387" xr:uid="{C529FD7C-3AA5-4E61-9D77-5A3AB3ACF763}"/>
    <cellStyle name="Ausgabe 3 3 2 33 2" xfId="38791" xr:uid="{ABC4408F-0008-47CC-BC74-641B304EF1FB}"/>
    <cellStyle name="Ausgabe 3 3 2 34" xfId="19231" xr:uid="{DBBD5B93-DDCD-4280-B5C2-770C549286CB}"/>
    <cellStyle name="Ausgabe 3 3 2 34 2" xfId="39633" xr:uid="{753EC727-1C8C-4847-B707-8694AF60B4D0}"/>
    <cellStyle name="Ausgabe 3 3 2 35" xfId="18619" xr:uid="{ED152DC1-9E45-4557-92AC-BB59232F70DD}"/>
    <cellStyle name="Ausgabe 3 3 2 35 2" xfId="39023" xr:uid="{54DDB2D2-99B3-4F50-945D-2018492B1133}"/>
    <cellStyle name="Ausgabe 3 3 2 36" xfId="20069" xr:uid="{B386665B-D963-4804-B9DD-67B415F57967}"/>
    <cellStyle name="Ausgabe 3 3 2 36 2" xfId="40471" xr:uid="{31C47703-1304-4AF8-8FF7-9CED5534B7EA}"/>
    <cellStyle name="Ausgabe 3 3 2 37" xfId="20491" xr:uid="{560F6328-DE66-4B84-AE4A-4860C7C76514}"/>
    <cellStyle name="Ausgabe 3 3 2 37 2" xfId="40893" xr:uid="{82BAF20C-7960-474E-83D7-7B28AA73CE0D}"/>
    <cellStyle name="Ausgabe 3 3 2 38" xfId="18894" xr:uid="{E2729A99-0CB5-4690-AFC4-3CD59F5F430E}"/>
    <cellStyle name="Ausgabe 3 3 2 38 2" xfId="39296" xr:uid="{54FA9237-51CD-42CF-9F42-9E09CA6B2509}"/>
    <cellStyle name="Ausgabe 3 3 2 39" xfId="21685" xr:uid="{4F2EEC06-718E-4191-B53D-A4C02DC5E899}"/>
    <cellStyle name="Ausgabe 3 3 2 39 2" xfId="42085" xr:uid="{85A77134-2CC6-4315-9C60-DEBA2A23423D}"/>
    <cellStyle name="Ausgabe 3 3 2 4" xfId="1708" xr:uid="{00000000-0005-0000-0000-00005F0B0000}"/>
    <cellStyle name="Ausgabe 3 3 2 4 2" xfId="24092" xr:uid="{0DE763B8-1A99-4399-B0BC-530A9ECFEE43}"/>
    <cellStyle name="Ausgabe 3 3 2 40" xfId="21989" xr:uid="{79DCCC24-2068-4B00-9528-0EC68834080C}"/>
    <cellStyle name="Ausgabe 3 3 2 40 2" xfId="42389" xr:uid="{4690B9F7-6A87-4A53-8DD6-D68320374A6D}"/>
    <cellStyle name="Ausgabe 3 3 2 41" xfId="21915" xr:uid="{3D7F4799-88AE-43B3-B68D-6B07E9497CE4}"/>
    <cellStyle name="Ausgabe 3 3 2 41 2" xfId="42315" xr:uid="{6DBACB62-BC93-4D3E-838D-17DC9AAAE5A2}"/>
    <cellStyle name="Ausgabe 3 3 2 42" xfId="22085" xr:uid="{5A40B1EE-5EEC-44B7-8138-739E1BFD156D}"/>
    <cellStyle name="Ausgabe 3 3 2 42 2" xfId="42485" xr:uid="{D45F54E9-0A4B-49EF-B5FA-0EEBAA18AB3E}"/>
    <cellStyle name="Ausgabe 3 3 2 43" xfId="22362" xr:uid="{EA074418-FA5D-4C61-8071-1121A2241335}"/>
    <cellStyle name="Ausgabe 3 3 2 43 2" xfId="42762" xr:uid="{CB18B1B6-79CF-41DC-8C3B-60F822145A7A}"/>
    <cellStyle name="Ausgabe 3 3 2 5" xfId="3099" xr:uid="{00000000-0005-0000-0000-0000600B0000}"/>
    <cellStyle name="Ausgabe 3 3 2 5 2" xfId="25465" xr:uid="{0DF0E1BE-9684-461E-84E6-162D45E94FC6}"/>
    <cellStyle name="Ausgabe 3 3 2 6" xfId="2814" xr:uid="{00000000-0005-0000-0000-0000610B0000}"/>
    <cellStyle name="Ausgabe 3 3 2 6 2" xfId="25180" xr:uid="{2BCEF75D-D68D-4C1F-A20B-69D5EA3E0EEA}"/>
    <cellStyle name="Ausgabe 3 3 2 7" xfId="3993" xr:uid="{00000000-0005-0000-0000-0000620B0000}"/>
    <cellStyle name="Ausgabe 3 3 2 7 2" xfId="26356" xr:uid="{3A340E7E-1F99-4AD5-BFA6-5710EAAE7B26}"/>
    <cellStyle name="Ausgabe 3 3 2 8" xfId="3721" xr:uid="{00000000-0005-0000-0000-0000630B0000}"/>
    <cellStyle name="Ausgabe 3 3 2 8 2" xfId="26084" xr:uid="{0BC1211E-E363-46B0-8D8F-7258E9F262C3}"/>
    <cellStyle name="Ausgabe 3 3 2 9" xfId="3497" xr:uid="{00000000-0005-0000-0000-0000640B0000}"/>
    <cellStyle name="Ausgabe 3 3 2 9 2" xfId="25862" xr:uid="{F1E79529-A95E-413C-B7BE-09245ABB6883}"/>
    <cellStyle name="Ausgabe 3 3 20" xfId="9512" xr:uid="{945742AC-61FA-4109-8AA5-D332BA1151BB}"/>
    <cellStyle name="Ausgabe 3 3 20 2" xfId="31651" xr:uid="{A9FAFD40-6465-43F9-9849-65DC54ED4530}"/>
    <cellStyle name="Ausgabe 3 3 21" xfId="10216" xr:uid="{E2A081D8-246A-490E-954B-3C3DD5B8C3E1}"/>
    <cellStyle name="Ausgabe 3 3 22" xfId="12323" xr:uid="{CFBE96E7-1940-442E-90D8-9D43AB9C5AEF}"/>
    <cellStyle name="Ausgabe 3 3 22 2" xfId="32888" xr:uid="{47C632C1-B90D-467B-A353-19E284BE4EEA}"/>
    <cellStyle name="Ausgabe 3 3 23" xfId="12957" xr:uid="{2AEDB526-CB1B-4E15-AC17-7F14C62FC3B8}"/>
    <cellStyle name="Ausgabe 3 3 23 2" xfId="33522" xr:uid="{31E83A7B-11C5-4BC2-8CBE-7EC82B4BCFA2}"/>
    <cellStyle name="Ausgabe 3 3 24" xfId="11867" xr:uid="{FD53FA36-280E-450D-B181-A83530022AEF}"/>
    <cellStyle name="Ausgabe 3 3 24 2" xfId="32434" xr:uid="{25CCB666-38CE-43FA-8767-C534B97FD4FB}"/>
    <cellStyle name="Ausgabe 3 3 25" xfId="12235" xr:uid="{DDD05F03-9943-492B-B68B-DAF0F693A65E}"/>
    <cellStyle name="Ausgabe 3 3 25 2" xfId="32800" xr:uid="{5D40DFCE-98DE-4B56-B850-74C993E03DAA}"/>
    <cellStyle name="Ausgabe 3 3 26" xfId="12231" xr:uid="{54189196-0F80-48D7-AE4A-0319D9F4E613}"/>
    <cellStyle name="Ausgabe 3 3 26 2" xfId="32796" xr:uid="{DB76D513-CDB3-49A2-9648-A54B66021E85}"/>
    <cellStyle name="Ausgabe 3 3 27" xfId="14941" xr:uid="{D5C74403-A1FE-4C10-B2F9-7E7E9FED6A8C}"/>
    <cellStyle name="Ausgabe 3 3 27 2" xfId="35494" xr:uid="{CB002CA7-5E1F-4F6C-89CC-E44ABD9F8430}"/>
    <cellStyle name="Ausgabe 3 3 28" xfId="15238" xr:uid="{5792674D-2ADD-4AB0-ACCE-E3A691AF6DFF}"/>
    <cellStyle name="Ausgabe 3 3 28 2" xfId="35778" xr:uid="{747AA170-CC4C-43C4-8800-06C15A0DB40B}"/>
    <cellStyle name="Ausgabe 3 3 29" xfId="14215" xr:uid="{147CD26E-529F-47E9-8A98-D1DED6C70A3C}"/>
    <cellStyle name="Ausgabe 3 3 29 2" xfId="34778" xr:uid="{8E9B38AA-1510-4D0D-B221-B44AF11CAA36}"/>
    <cellStyle name="Ausgabe 3 3 3" xfId="1227" xr:uid="{00000000-0005-0000-0000-0000650B0000}"/>
    <cellStyle name="Ausgabe 3 3 3 2" xfId="23664" xr:uid="{6FF25A9A-B11F-4B6C-B504-27C2A9F0AD9B}"/>
    <cellStyle name="Ausgabe 3 3 30" xfId="16309" xr:uid="{473CA7F0-6439-47A7-AA13-D4796126A863}"/>
    <cellStyle name="Ausgabe 3 3 30 2" xfId="36715" xr:uid="{82202E23-1464-4649-88D0-9138DA153586}"/>
    <cellStyle name="Ausgabe 3 3 31" xfId="17050" xr:uid="{69756E18-6E1D-42B1-9BE8-15E7A5C9D018}"/>
    <cellStyle name="Ausgabe 3 3 31 2" xfId="37454" xr:uid="{ECB37AAA-61A4-4DC1-AEA5-157B5AC44BFF}"/>
    <cellStyle name="Ausgabe 3 3 32" xfId="17628" xr:uid="{6A47DA3C-E3AF-4671-87E5-06803488B18A}"/>
    <cellStyle name="Ausgabe 3 3 32 2" xfId="38032" xr:uid="{F9B4681D-0AC9-490B-B917-949FBF4300EE}"/>
    <cellStyle name="Ausgabe 3 3 33" xfId="17801" xr:uid="{FEE3BF77-2BD5-430F-BAB2-11732BBA2A5E}"/>
    <cellStyle name="Ausgabe 3 3 33 2" xfId="38205" xr:uid="{EF43D0AE-E1B9-4831-8279-8DC3E3C9E8EA}"/>
    <cellStyle name="Ausgabe 3 3 34" xfId="18173" xr:uid="{E5A1B0A7-9BD0-4278-ADED-60CCB95F0EB1}"/>
    <cellStyle name="Ausgabe 3 3 34 2" xfId="38577" xr:uid="{F8379299-5326-4359-86EF-76AF2413987E}"/>
    <cellStyle name="Ausgabe 3 3 35" xfId="19016" xr:uid="{E9501737-0958-467F-85C1-DD52F908FBBB}"/>
    <cellStyle name="Ausgabe 3 3 35 2" xfId="39418" xr:uid="{D9E1352B-687B-40D3-906B-2F00AF053DAD}"/>
    <cellStyle name="Ausgabe 3 3 36" xfId="19597" xr:uid="{ED7305AC-95FE-4CA0-9D9C-6170B532369D}"/>
    <cellStyle name="Ausgabe 3 3 36 2" xfId="39999" xr:uid="{996AB749-EB14-4C8F-87E5-75BC561E9041}"/>
    <cellStyle name="Ausgabe 3 3 37" xfId="19854" xr:uid="{990C7D63-C235-494A-8C0D-126E70A29283}"/>
    <cellStyle name="Ausgabe 3 3 37 2" xfId="40256" xr:uid="{6D58A4C2-2B3A-4130-8B1D-2613AC1420E2}"/>
    <cellStyle name="Ausgabe 3 3 38" xfId="20278" xr:uid="{6FF49B2C-87E7-4025-B9A5-783BDE3CBB13}"/>
    <cellStyle name="Ausgabe 3 3 38 2" xfId="40680" xr:uid="{821AC4B6-BCC6-4647-8019-E74A3EFB45DB}"/>
    <cellStyle name="Ausgabe 3 3 39" xfId="20644" xr:uid="{C603B35A-CC49-4707-80D8-E5607A8F4F0A}"/>
    <cellStyle name="Ausgabe 3 3 39 2" xfId="41046" xr:uid="{98C4A429-E168-44C2-B11D-187569B74609}"/>
    <cellStyle name="Ausgabe 3 3 4" xfId="1763" xr:uid="{00000000-0005-0000-0000-0000660B0000}"/>
    <cellStyle name="Ausgabe 3 3 4 2" xfId="24146" xr:uid="{97AB3DEB-ED0A-4DD6-AC83-FC97E02710A0}"/>
    <cellStyle name="Ausgabe 3 3 40" xfId="21473" xr:uid="{1A15567A-B95E-4FD9-A5C8-A2082449C88A}"/>
    <cellStyle name="Ausgabe 3 3 40 2" xfId="41873" xr:uid="{823473BD-8FFF-4629-ADC9-717CFDD2FD2F}"/>
    <cellStyle name="Ausgabe 3 3 41" xfId="22154" xr:uid="{C692F8F4-FB97-4A3E-B509-3ABE7A381758}"/>
    <cellStyle name="Ausgabe 3 3 41 2" xfId="42554" xr:uid="{EF4776E5-30F5-4803-92D8-76C3DBDE4CA0}"/>
    <cellStyle name="Ausgabe 3 3 42" xfId="22595" xr:uid="{647CA35A-B2F6-41B4-B13C-740874AA9739}"/>
    <cellStyle name="Ausgabe 3 3 42 2" xfId="42995" xr:uid="{42ABDCD5-8C97-4951-AEA7-D5505A9EDDC4}"/>
    <cellStyle name="Ausgabe 3 3 43" xfId="22874" xr:uid="{B1E68BF6-B198-4D0A-8200-EDDAA96BE1D1}"/>
    <cellStyle name="Ausgabe 3 3 43 2" xfId="43274" xr:uid="{94E3EAD0-E3F1-4CBC-9DB9-7EBAF64CD674}"/>
    <cellStyle name="Ausgabe 3 3 44" xfId="23162" xr:uid="{0B7228E4-4A06-43EC-A45D-D14DC6D5A7E5}"/>
    <cellStyle name="Ausgabe 3 3 44 2" xfId="43562" xr:uid="{F7265E7B-6B35-42A3-A05E-240BCD3D6EE3}"/>
    <cellStyle name="Ausgabe 3 3 5" xfId="2202" xr:uid="{00000000-0005-0000-0000-0000670B0000}"/>
    <cellStyle name="Ausgabe 3 3 5 2" xfId="24581" xr:uid="{6D97B6E0-B5FA-46C9-B678-CA1610F9884E}"/>
    <cellStyle name="Ausgabe 3 3 6" xfId="2884" xr:uid="{00000000-0005-0000-0000-0000680B0000}"/>
    <cellStyle name="Ausgabe 3 3 6 2" xfId="25250" xr:uid="{DFCD14CB-D839-41C3-9F8E-B76FA88D3A45}"/>
    <cellStyle name="Ausgabe 3 3 7" xfId="3425" xr:uid="{00000000-0005-0000-0000-0000690B0000}"/>
    <cellStyle name="Ausgabe 3 3 7 2" xfId="25790" xr:uid="{FA553A4A-C951-4CB2-BBA8-BE121F973A67}"/>
    <cellStyle name="Ausgabe 3 3 8" xfId="3782" xr:uid="{00000000-0005-0000-0000-00006A0B0000}"/>
    <cellStyle name="Ausgabe 3 3 8 2" xfId="26145" xr:uid="{B168123B-5A6C-4AB6-801E-4A6F48279C77}"/>
    <cellStyle name="Ausgabe 3 3 9" xfId="4255" xr:uid="{00000000-0005-0000-0000-00006B0B0000}"/>
    <cellStyle name="Ausgabe 3 3 9 2" xfId="26612" xr:uid="{F4BBEFD4-D138-4361-9A02-C1892FD198D8}"/>
    <cellStyle name="Ausgabe 3 30" xfId="17730" xr:uid="{8735B660-477F-43A0-816A-90E6BD0B65B6}"/>
    <cellStyle name="Ausgabe 3 30 2" xfId="38134" xr:uid="{85240E76-4179-4498-B703-F964300D3963}"/>
    <cellStyle name="Ausgabe 3 31" xfId="18789" xr:uid="{682C1407-515F-4C9D-8A74-9CD6CB9C7097}"/>
    <cellStyle name="Ausgabe 3 31 2" xfId="39191" xr:uid="{3EE61E82-6ACA-4CBE-9805-166AA3E4CBDE}"/>
    <cellStyle name="Ausgabe 3 32" xfId="18907" xr:uid="{664B027C-178D-47E7-BAAE-C43B67002AF6}"/>
    <cellStyle name="Ausgabe 3 32 2" xfId="39309" xr:uid="{3B15C556-E5C7-49CA-86B6-3C83859D1BCC}"/>
    <cellStyle name="Ausgabe 3 33" xfId="18604" xr:uid="{D0B307C0-1ACB-4A66-A0AB-B1CFC5639219}"/>
    <cellStyle name="Ausgabe 3 33 2" xfId="39008" xr:uid="{D8EDDCD0-D63B-4AF9-96CE-05C3C6270B37}"/>
    <cellStyle name="Ausgabe 3 34" xfId="20636" xr:uid="{34082E67-0586-4E47-85AB-77121FBAF522}"/>
    <cellStyle name="Ausgabe 3 34 2" xfId="41038" xr:uid="{4E382FA1-60D6-4657-BB1B-4F2D2C77016E}"/>
    <cellStyle name="Ausgabe 3 35" xfId="21232" xr:uid="{33DC3473-8524-4B63-B078-FA2E2A006361}"/>
    <cellStyle name="Ausgabe 3 35 2" xfId="41632" xr:uid="{17D7DD9B-64F4-4E98-B3FE-4179CF76A931}"/>
    <cellStyle name="Ausgabe 3 36" xfId="21841" xr:uid="{EF9666C3-3822-4605-9D3E-7F64DA4D2CB9}"/>
    <cellStyle name="Ausgabe 3 36 2" xfId="42241" xr:uid="{E589FA95-E03C-451A-8BF4-5879EE0424F6}"/>
    <cellStyle name="Ausgabe 3 37" xfId="21367" xr:uid="{5A9F65DF-B8C2-40B7-8D2C-95FE9C4FAC4A}"/>
    <cellStyle name="Ausgabe 3 37 2" xfId="41767" xr:uid="{27D7678E-2799-4365-9DEB-821F91A3D8C5}"/>
    <cellStyle name="Ausgabe 3 4" xfId="734" xr:uid="{00000000-0005-0000-0000-00006C0B0000}"/>
    <cellStyle name="Ausgabe 3 4 10" xfId="5182" xr:uid="{00000000-0005-0000-0000-00006D0B0000}"/>
    <cellStyle name="Ausgabe 3 4 10 2" xfId="27535" xr:uid="{8A01FA60-C760-43FF-90AA-B1F4417AD449}"/>
    <cellStyle name="Ausgabe 3 4 11" xfId="4672" xr:uid="{00000000-0005-0000-0000-00006E0B0000}"/>
    <cellStyle name="Ausgabe 3 4 11 2" xfId="27025" xr:uid="{F986202E-C8BB-44E2-827B-466B6B1958E0}"/>
    <cellStyle name="Ausgabe 3 4 12" xfId="6196" xr:uid="{00000000-0005-0000-0000-00006F0B0000}"/>
    <cellStyle name="Ausgabe 3 4 12 2" xfId="28493" xr:uid="{FBFFA88F-7246-4CCF-B20B-7C7DCA23B4E0}"/>
    <cellStyle name="Ausgabe 3 4 13" xfId="6808" xr:uid="{00000000-0005-0000-0000-0000700B0000}"/>
    <cellStyle name="Ausgabe 3 4 13 2" xfId="29105" xr:uid="{F1E5534B-B872-4BD6-BDDF-256E2DD26742}"/>
    <cellStyle name="Ausgabe 3 4 14" xfId="6671" xr:uid="{00000000-0005-0000-0000-0000710B0000}"/>
    <cellStyle name="Ausgabe 3 4 14 2" xfId="28968" xr:uid="{D0627972-66BB-464D-8280-721A22396621}"/>
    <cellStyle name="Ausgabe 3 4 15" xfId="7455" xr:uid="{00000000-0005-0000-0000-0000720B0000}"/>
    <cellStyle name="Ausgabe 3 4 15 2" xfId="29750" xr:uid="{DCE6ED02-0B10-4366-BCC2-211DBA3B3E11}"/>
    <cellStyle name="Ausgabe 3 4 16" xfId="7941" xr:uid="{C2D77D24-5499-4277-B83E-B2C5D744C655}"/>
    <cellStyle name="Ausgabe 3 4 16 2" xfId="30227" xr:uid="{2BB65E39-D72F-4B9A-A361-4EC2A8402B73}"/>
    <cellStyle name="Ausgabe 3 4 17" xfId="8430" xr:uid="{EA68646E-7927-42FE-A547-2D60D3890BA0}"/>
    <cellStyle name="Ausgabe 3 4 17 2" xfId="30699" xr:uid="{83282AC1-DB42-4BE3-A608-6D6A5197C210}"/>
    <cellStyle name="Ausgabe 3 4 18" xfId="9319" xr:uid="{F88F8781-02DE-461F-8349-B98544F7D799}"/>
    <cellStyle name="Ausgabe 3 4 18 2" xfId="31459" xr:uid="{635D15D8-89B5-4735-9B6D-1D09C1156385}"/>
    <cellStyle name="Ausgabe 3 4 19" xfId="9630" xr:uid="{3359DA68-7292-42A2-9853-20DB98F5A8C6}"/>
    <cellStyle name="Ausgabe 3 4 19 2" xfId="31722" xr:uid="{63F43356-82B2-42CD-AB13-1E7356FCB92C}"/>
    <cellStyle name="Ausgabe 3 4 2" xfId="1145" xr:uid="{00000000-0005-0000-0000-0000730B0000}"/>
    <cellStyle name="Ausgabe 3 4 2 2" xfId="23582" xr:uid="{D6B05BBC-6696-4A4F-B8B7-357C90A55F10}"/>
    <cellStyle name="Ausgabe 3 4 20" xfId="10292" xr:uid="{3601AC2B-8662-42FC-8E20-32CCB571F4FB}"/>
    <cellStyle name="Ausgabe 3 4 21" xfId="12487" xr:uid="{35283D9F-D157-4E10-BACF-6632B21E96F9}"/>
    <cellStyle name="Ausgabe 3 4 21 2" xfId="33052" xr:uid="{4D97C102-2591-47E8-A935-F20EB5612D3F}"/>
    <cellStyle name="Ausgabe 3 4 22" xfId="12830" xr:uid="{D430BE53-462D-4780-ABC0-3BB87DB253C8}"/>
    <cellStyle name="Ausgabe 3 4 22 2" xfId="33395" xr:uid="{9AE894D2-DD66-450D-8F62-B608AFF5B1BE}"/>
    <cellStyle name="Ausgabe 3 4 23" xfId="13086" xr:uid="{8DDEF5DC-A634-443C-82A3-83B76DE172D5}"/>
    <cellStyle name="Ausgabe 3 4 23 2" xfId="33651" xr:uid="{DAD9B4CA-E098-4582-B40B-B2D86E28332F}"/>
    <cellStyle name="Ausgabe 3 4 24" xfId="13764" xr:uid="{06E088FE-697F-4426-9AD4-4B23D93FC24B}"/>
    <cellStyle name="Ausgabe 3 4 24 2" xfId="34328" xr:uid="{D8ADB0A2-66F2-4559-B0F5-E108145249E1}"/>
    <cellStyle name="Ausgabe 3 4 25" xfId="14449" xr:uid="{F33D541D-7EC1-4D05-8142-8E0FCE7E77DB}"/>
    <cellStyle name="Ausgabe 3 4 25 2" xfId="35010" xr:uid="{80992723-17C5-41DC-9B9A-F2CAB92AA158}"/>
    <cellStyle name="Ausgabe 3 4 26" xfId="14818" xr:uid="{46A645D6-36DB-4B9C-A0A1-3F5B99DE7DEA}"/>
    <cellStyle name="Ausgabe 3 4 26 2" xfId="35372" xr:uid="{B3100C49-1A28-4F63-A5D6-88F5107813A6}"/>
    <cellStyle name="Ausgabe 3 4 27" xfId="15110" xr:uid="{774C4A0B-FD8E-4F25-943A-4224C5D840D8}"/>
    <cellStyle name="Ausgabe 3 4 27 2" xfId="35657" xr:uid="{BDE5212C-9960-4431-9BC9-D2FEE91FB0B3}"/>
    <cellStyle name="Ausgabe 3 4 28" xfId="15992" xr:uid="{27D5EFFA-5CC8-4750-BD74-5A4EAF231B1E}"/>
    <cellStyle name="Ausgabe 3 4 28 2" xfId="36400" xr:uid="{88D4CC14-79B3-470E-B56E-1640D25AD11E}"/>
    <cellStyle name="Ausgabe 3 4 29" xfId="16465" xr:uid="{D4213C44-F4A4-4F1E-9C5B-3A8E23A16C79}"/>
    <cellStyle name="Ausgabe 3 4 29 2" xfId="36871" xr:uid="{E17F7E73-60AE-411F-977B-BD3550C01511}"/>
    <cellStyle name="Ausgabe 3 4 3" xfId="1926" xr:uid="{00000000-0005-0000-0000-0000740B0000}"/>
    <cellStyle name="Ausgabe 3 4 3 2" xfId="24308" xr:uid="{1E948278-2203-459C-BB8A-F938F47266B6}"/>
    <cellStyle name="Ausgabe 3 4 30" xfId="17209" xr:uid="{43E526AD-479C-44AC-9D6C-7AC84B158060}"/>
    <cellStyle name="Ausgabe 3 4 30 2" xfId="37613" xr:uid="{CC4CD077-3BD1-4C24-AEBA-84921E2081C7}"/>
    <cellStyle name="Ausgabe 3 4 31" xfId="17478" xr:uid="{A79216AC-1DB8-4810-BDB9-F660980D8E3B}"/>
    <cellStyle name="Ausgabe 3 4 31 2" xfId="37882" xr:uid="{1EFCD19C-7CE3-43A6-9241-3BF0CD0C0AFE}"/>
    <cellStyle name="Ausgabe 3 4 32" xfId="17958" xr:uid="{02F0BDB6-AB6D-4B71-B723-C1A5EF56D16D}"/>
    <cellStyle name="Ausgabe 3 4 32 2" xfId="38362" xr:uid="{75F9A963-317C-463B-94CC-1C1960F4E1FC}"/>
    <cellStyle name="Ausgabe 3 4 33" xfId="18336" xr:uid="{ACFC0FBA-4C94-4230-9C65-C2DAD5CA7F4D}"/>
    <cellStyle name="Ausgabe 3 4 33 2" xfId="38740" xr:uid="{5373856B-30A5-46C6-ABAD-226BF7D70858}"/>
    <cellStyle name="Ausgabe 3 4 34" xfId="19180" xr:uid="{7EF7BA69-54F9-48FD-8293-D6A7B849ECF5}"/>
    <cellStyle name="Ausgabe 3 4 34 2" xfId="39582" xr:uid="{1F19CEFF-275B-4805-B0B3-BEF1826B7A45}"/>
    <cellStyle name="Ausgabe 3 4 35" xfId="19492" xr:uid="{B202D465-E838-4831-A6A0-C569768832D0}"/>
    <cellStyle name="Ausgabe 3 4 35 2" xfId="39894" xr:uid="{B9C91CA4-D7F2-4269-BFBB-C63B2659F6CE}"/>
    <cellStyle name="Ausgabe 3 4 36" xfId="20018" xr:uid="{464B6A3B-263D-45FF-B1E1-0256F1BE5FAA}"/>
    <cellStyle name="Ausgabe 3 4 36 2" xfId="40420" xr:uid="{58CFA957-E445-4574-B493-37411C9D3771}"/>
    <cellStyle name="Ausgabe 3 4 37" xfId="20440" xr:uid="{42668D1A-084B-4E16-BF54-8A3C30DD96FD}"/>
    <cellStyle name="Ausgabe 3 4 37 2" xfId="40842" xr:uid="{CBE72330-FF9C-40C3-BDB8-27F7FE62B4A6}"/>
    <cellStyle name="Ausgabe 3 4 38" xfId="18817" xr:uid="{590FB768-675B-4859-9EFC-7E1286991B45}"/>
    <cellStyle name="Ausgabe 3 4 38 2" xfId="39219" xr:uid="{34810F6C-E364-44C0-8A40-8477225706C0}"/>
    <cellStyle name="Ausgabe 3 4 39" xfId="21634" xr:uid="{798089A3-84AE-49A9-A30C-2A34818D22AE}"/>
    <cellStyle name="Ausgabe 3 4 39 2" xfId="42034" xr:uid="{08DB097F-A7F9-40D3-ADE6-E7B23025A1BF}"/>
    <cellStyle name="Ausgabe 3 4 4" xfId="2117" xr:uid="{00000000-0005-0000-0000-0000750B0000}"/>
    <cellStyle name="Ausgabe 3 4 4 2" xfId="24499" xr:uid="{FD126A6D-3D69-4413-B528-612DF5DD2491}"/>
    <cellStyle name="Ausgabe 3 4 40" xfId="21938" xr:uid="{CD11D60D-7183-4478-A2F5-F6B1D0C0429F}"/>
    <cellStyle name="Ausgabe 3 4 40 2" xfId="42338" xr:uid="{9E02EA86-7E10-47F2-8FCC-0AC1F48A6C6A}"/>
    <cellStyle name="Ausgabe 3 4 41" xfId="22462" xr:uid="{7C97453C-28DA-407F-8DFC-49B86CB4C993}"/>
    <cellStyle name="Ausgabe 3 4 41 2" xfId="42862" xr:uid="{A0D8550B-1889-4816-84D2-C67653CC960B}"/>
    <cellStyle name="Ausgabe 3 4 42" xfId="22344" xr:uid="{A010459E-5B48-455D-9C1F-D51C90640908}"/>
    <cellStyle name="Ausgabe 3 4 42 2" xfId="42744" xr:uid="{FE4F5B22-2F3F-48EA-8FE7-7EFD2BB9D168}"/>
    <cellStyle name="Ausgabe 3 4 43" xfId="22785" xr:uid="{48455CBA-1B30-4B6D-AEBE-4E9263D10A5C}"/>
    <cellStyle name="Ausgabe 3 4 43 2" xfId="43185" xr:uid="{CC3F6AAC-3842-43E5-9488-54C7E690D463}"/>
    <cellStyle name="Ausgabe 3 4 5" xfId="3048" xr:uid="{00000000-0005-0000-0000-0000760B0000}"/>
    <cellStyle name="Ausgabe 3 4 5 2" xfId="25414" xr:uid="{5AE559A8-5C49-4822-8B26-239AB85157A0}"/>
    <cellStyle name="Ausgabe 3 4 6" xfId="3239" xr:uid="{00000000-0005-0000-0000-0000770B0000}"/>
    <cellStyle name="Ausgabe 3 4 6 2" xfId="25605" xr:uid="{81E4A66D-317F-4437-A3AC-5FB0EDB8FCC8}"/>
    <cellStyle name="Ausgabe 3 4 7" xfId="3942" xr:uid="{00000000-0005-0000-0000-0000780B0000}"/>
    <cellStyle name="Ausgabe 3 4 7 2" xfId="26305" xr:uid="{E1769F6D-FF6D-4FA0-AFC3-9AC4DAD2BD1A}"/>
    <cellStyle name="Ausgabe 3 4 8" xfId="3478" xr:uid="{00000000-0005-0000-0000-0000790B0000}"/>
    <cellStyle name="Ausgabe 3 4 8 2" xfId="25843" xr:uid="{87136A95-1511-4635-AD7C-CFCF1F60512A}"/>
    <cellStyle name="Ausgabe 3 4 9" xfId="4777" xr:uid="{00000000-0005-0000-0000-00007A0B0000}"/>
    <cellStyle name="Ausgabe 3 4 9 2" xfId="27130" xr:uid="{02C42923-7E5B-4C23-909C-84EAEBF4EF3E}"/>
    <cellStyle name="Ausgabe 3 5" xfId="1099" xr:uid="{00000000-0005-0000-0000-00007B0B0000}"/>
    <cellStyle name="Ausgabe 3 5 2" xfId="23536" xr:uid="{15D175A6-80B5-44A0-AFB8-1DD02446BA33}"/>
    <cellStyle name="Ausgabe 3 6" xfId="1609" xr:uid="{00000000-0005-0000-0000-00007C0B0000}"/>
    <cellStyle name="Ausgabe 3 6 2" xfId="23994" xr:uid="{5D1CF4D0-EE5A-43DA-A11B-40A5E2665288}"/>
    <cellStyle name="Ausgabe 3 7" xfId="1566" xr:uid="{00000000-0005-0000-0000-00007D0B0000}"/>
    <cellStyle name="Ausgabe 3 7 2" xfId="23951" xr:uid="{814BB937-D915-48D8-AC28-EB8376F6B018}"/>
    <cellStyle name="Ausgabe 3 8" xfId="2642" xr:uid="{00000000-0005-0000-0000-00007E0B0000}"/>
    <cellStyle name="Ausgabe 3 8 2" xfId="25009" xr:uid="{FB795D4B-6B08-4DC5-B762-6D335C33CF18}"/>
    <cellStyle name="Ausgabe 3 9" xfId="2582" xr:uid="{00000000-0005-0000-0000-00007F0B0000}"/>
    <cellStyle name="Ausgabe 3 9 2" xfId="24949" xr:uid="{95E17A5F-D94D-40C2-9DDB-AB0126CD9F81}"/>
    <cellStyle name="Ausgabe 4" xfId="575" xr:uid="{00000000-0005-0000-0000-0000800B0000}"/>
    <cellStyle name="Ausgabe 4 10" xfId="3522" xr:uid="{00000000-0005-0000-0000-0000810B0000}"/>
    <cellStyle name="Ausgabe 4 10 2" xfId="25887" xr:uid="{CC85174C-DEB3-4982-B2BA-D21AF4A085D1}"/>
    <cellStyle name="Ausgabe 4 11" xfId="5026" xr:uid="{00000000-0005-0000-0000-0000820B0000}"/>
    <cellStyle name="Ausgabe 4 11 2" xfId="27379" xr:uid="{CFC15E0A-E8AC-48C4-AB56-604BA419DAED}"/>
    <cellStyle name="Ausgabe 4 12" xfId="5486" xr:uid="{00000000-0005-0000-0000-0000830B0000}"/>
    <cellStyle name="Ausgabe 4 12 2" xfId="27839" xr:uid="{1E4B3E4C-4DBD-4A3E-B791-359B5F48AA8C}"/>
    <cellStyle name="Ausgabe 4 13" xfId="6073" xr:uid="{00000000-0005-0000-0000-0000840B0000}"/>
    <cellStyle name="Ausgabe 4 13 2" xfId="28370" xr:uid="{920191EF-2CD2-46F5-AB6B-3EA209A993D6}"/>
    <cellStyle name="Ausgabe 4 14" xfId="6439" xr:uid="{00000000-0005-0000-0000-0000850B0000}"/>
    <cellStyle name="Ausgabe 4 14 2" xfId="28736" xr:uid="{44492470-8736-45F2-B69D-0BA36CA365E7}"/>
    <cellStyle name="Ausgabe 4 15" xfId="7062" xr:uid="{00000000-0005-0000-0000-0000860B0000}"/>
    <cellStyle name="Ausgabe 4 15 2" xfId="29359" xr:uid="{5A0F1309-FAA9-496A-94A6-6FB99FFA450C}"/>
    <cellStyle name="Ausgabe 4 16" xfId="7304" xr:uid="{00000000-0005-0000-0000-0000870B0000}"/>
    <cellStyle name="Ausgabe 4 16 2" xfId="29599" xr:uid="{3E15CB30-F3EC-40A2-9343-EBB6AB108BA9}"/>
    <cellStyle name="Ausgabe 4 17" xfId="7790" xr:uid="{2E42ED4C-21C2-48CE-A801-97947C72A1BA}"/>
    <cellStyle name="Ausgabe 4 17 2" xfId="30076" xr:uid="{27B9E1B2-458C-4C61-9146-2DA7DEBC1E5C}"/>
    <cellStyle name="Ausgabe 4 18" xfId="8275" xr:uid="{8124A242-9DF2-4189-BF30-447E24253B1B}"/>
    <cellStyle name="Ausgabe 4 18 2" xfId="30544" xr:uid="{5826D5FB-C3E3-4447-8EE1-1AC342834452}"/>
    <cellStyle name="Ausgabe 4 19" xfId="9160" xr:uid="{472198B9-63CA-4C85-87F5-F9AF0C52277F}"/>
    <cellStyle name="Ausgabe 4 19 2" xfId="31301" xr:uid="{86D45525-8692-4994-891A-3540D2F26922}"/>
    <cellStyle name="Ausgabe 4 2" xfId="790" xr:uid="{00000000-0005-0000-0000-0000880B0000}"/>
    <cellStyle name="Ausgabe 4 2 10" xfId="5237" xr:uid="{00000000-0005-0000-0000-0000890B0000}"/>
    <cellStyle name="Ausgabe 4 2 10 2" xfId="27590" xr:uid="{2783A7B4-5EFD-47BF-AEF1-F11374E8CA5A}"/>
    <cellStyle name="Ausgabe 4 2 11" xfId="4259" xr:uid="{00000000-0005-0000-0000-00008A0B0000}"/>
    <cellStyle name="Ausgabe 4 2 11 2" xfId="26616" xr:uid="{18772521-9780-4CB1-9B2C-0928CD2EAFD4}"/>
    <cellStyle name="Ausgabe 4 2 12" xfId="6098" xr:uid="{00000000-0005-0000-0000-00008B0B0000}"/>
    <cellStyle name="Ausgabe 4 2 12 2" xfId="28395" xr:uid="{630F6A08-DB95-44A8-8F7C-FADB10629CB2}"/>
    <cellStyle name="Ausgabe 4 2 13" xfId="6561" xr:uid="{00000000-0005-0000-0000-00008C0B0000}"/>
    <cellStyle name="Ausgabe 4 2 13 2" xfId="28858" xr:uid="{49B541DC-3BF6-427C-A674-1B7C055C2936}"/>
    <cellStyle name="Ausgabe 4 2 14" xfId="5689" xr:uid="{00000000-0005-0000-0000-00008D0B0000}"/>
    <cellStyle name="Ausgabe 4 2 14 2" xfId="28015" xr:uid="{678EBD78-DE4E-4937-8E6B-B0AE6076D604}"/>
    <cellStyle name="Ausgabe 4 2 15" xfId="7510" xr:uid="{00000000-0005-0000-0000-00008E0B0000}"/>
    <cellStyle name="Ausgabe 4 2 15 2" xfId="29805" xr:uid="{04346E52-63F2-4A68-A881-38F0BCE5F653}"/>
    <cellStyle name="Ausgabe 4 2 16" xfId="7996" xr:uid="{0379E695-A199-476A-AC15-C64162D471FE}"/>
    <cellStyle name="Ausgabe 4 2 16 2" xfId="30282" xr:uid="{A2583E84-5375-4820-A4D3-51CD5435515D}"/>
    <cellStyle name="Ausgabe 4 2 17" xfId="8485" xr:uid="{A0F15407-BEA8-4021-A5AE-C861E6721F07}"/>
    <cellStyle name="Ausgabe 4 2 17 2" xfId="30754" xr:uid="{5BC73A52-65AE-4794-98CC-C34258A164A0}"/>
    <cellStyle name="Ausgabe 4 2 18" xfId="9375" xr:uid="{68D63514-8E67-4CFE-9C30-8814AD7326C8}"/>
    <cellStyle name="Ausgabe 4 2 18 2" xfId="31514" xr:uid="{F160203D-3CD0-4FF7-9D6F-74DE9ECD5B1A}"/>
    <cellStyle name="Ausgabe 4 2 19" xfId="8957" xr:uid="{105A6F9F-EF9E-42C7-A0C2-71B906605198}"/>
    <cellStyle name="Ausgabe 4 2 19 2" xfId="31130" xr:uid="{D6AB170C-DB53-4D13-89FA-4230F55F037F}"/>
    <cellStyle name="Ausgabe 4 2 2" xfId="1054" xr:uid="{00000000-0005-0000-0000-00008F0B0000}"/>
    <cellStyle name="Ausgabe 4 2 2 2" xfId="23491" xr:uid="{D4273982-114A-4F3A-B371-CEBF3BF2C7B2}"/>
    <cellStyle name="Ausgabe 4 2 20" xfId="9667" xr:uid="{FA019409-4EB9-4461-9832-1E68041905BC}"/>
    <cellStyle name="Ausgabe 4 2 21" xfId="12543" xr:uid="{8C36EE5C-3BBD-4E3E-A0D0-B7F4D26D4530}"/>
    <cellStyle name="Ausgabe 4 2 21 2" xfId="33108" xr:uid="{719C02B9-2334-4E89-B70D-D5B8D3D7F593}"/>
    <cellStyle name="Ausgabe 4 2 22" xfId="11891" xr:uid="{904E50BA-1192-4158-B629-F50B60EB5A9E}"/>
    <cellStyle name="Ausgabe 4 2 22 2" xfId="32458" xr:uid="{6F3E6583-A35F-4A04-AE4C-9F893CC80A76}"/>
    <cellStyle name="Ausgabe 4 2 23" xfId="12150" xr:uid="{AFE39E06-F4AC-4530-8B7D-F4CF47FCC984}"/>
    <cellStyle name="Ausgabe 4 2 23 2" xfId="32715" xr:uid="{94B25AC1-D134-472B-84BC-11CAF781ED54}"/>
    <cellStyle name="Ausgabe 4 2 24" xfId="14009" xr:uid="{8D02AEE0-C785-497D-AC9B-E6B791D2AD92}"/>
    <cellStyle name="Ausgabe 4 2 24 2" xfId="34573" xr:uid="{32DC344A-FE21-4147-A60C-FA45890CDF7F}"/>
    <cellStyle name="Ausgabe 4 2 25" xfId="12831" xr:uid="{283F51F1-3627-45A6-90E8-9D1216A742BD}"/>
    <cellStyle name="Ausgabe 4 2 25 2" xfId="33396" xr:uid="{962A16D4-6807-48F1-9E66-0E1913E0F34F}"/>
    <cellStyle name="Ausgabe 4 2 26" xfId="13693" xr:uid="{C73BAB45-C5C3-4B8F-9D11-96FECFB3B587}"/>
    <cellStyle name="Ausgabe 4 2 26 2" xfId="34257" xr:uid="{D9EC42D7-DBE5-4F29-B34F-C1AE8A61C2B3}"/>
    <cellStyle name="Ausgabe 4 2 27" xfId="15017" xr:uid="{7099A381-07B9-41D4-9028-963CA0B71631}"/>
    <cellStyle name="Ausgabe 4 2 27 2" xfId="35569" xr:uid="{38FC8002-DC6E-4F2D-9EBE-FF91A5496BD5}"/>
    <cellStyle name="Ausgabe 4 2 28" xfId="16047" xr:uid="{27D49CBA-CB4E-4209-80FC-E34BAC53201F}"/>
    <cellStyle name="Ausgabe 4 2 28 2" xfId="36455" xr:uid="{89D562C6-D43F-4A32-B0F1-5171CFB04D5E}"/>
    <cellStyle name="Ausgabe 4 2 29" xfId="16520" xr:uid="{E27A2DBF-DA15-42AA-AEEA-67469FE3BF5E}"/>
    <cellStyle name="Ausgabe 4 2 29 2" xfId="36926" xr:uid="{C2D6E340-D690-41BD-AEC7-91A1EED9A8E5}"/>
    <cellStyle name="Ausgabe 4 2 3" xfId="1981" xr:uid="{00000000-0005-0000-0000-0000900B0000}"/>
    <cellStyle name="Ausgabe 4 2 3 2" xfId="24363" xr:uid="{5656E928-5833-4660-8E04-8630B6F22259}"/>
    <cellStyle name="Ausgabe 4 2 30" xfId="17264" xr:uid="{0F343975-0F39-4313-8DDE-F35A1A135D4E}"/>
    <cellStyle name="Ausgabe 4 2 30 2" xfId="37668" xr:uid="{B0A38E33-4348-47F9-9A8D-6481F5528904}"/>
    <cellStyle name="Ausgabe 4 2 31" xfId="17464" xr:uid="{6F6EB93E-2009-4002-9F5F-C13FBBE69108}"/>
    <cellStyle name="Ausgabe 4 2 31 2" xfId="37868" xr:uid="{A65C642B-28F9-4B23-8A38-7FA9935D4BA2}"/>
    <cellStyle name="Ausgabe 4 2 32" xfId="18013" xr:uid="{BAAA33E5-6E6A-45A0-9D57-97206C4DE17E}"/>
    <cellStyle name="Ausgabe 4 2 32 2" xfId="38417" xr:uid="{92228AB9-F644-4AC8-AEAA-0A133C3043FF}"/>
    <cellStyle name="Ausgabe 4 2 33" xfId="18392" xr:uid="{43D3E105-67DB-40B9-88C3-76C4BDAB9684}"/>
    <cellStyle name="Ausgabe 4 2 33 2" xfId="38796" xr:uid="{10C76349-02F1-4FA1-BDAC-A25A244882A7}"/>
    <cellStyle name="Ausgabe 4 2 34" xfId="19236" xr:uid="{375CF775-3D90-48D3-953C-CA8C3E01AE77}"/>
    <cellStyle name="Ausgabe 4 2 34 2" xfId="39638" xr:uid="{D70CDBB0-1596-4F05-A063-38FD3A1D2607}"/>
    <cellStyle name="Ausgabe 4 2 35" xfId="19425" xr:uid="{66010288-D5E7-43EF-A072-86C230BDCC41}"/>
    <cellStyle name="Ausgabe 4 2 35 2" xfId="39827" xr:uid="{39F222F0-1F42-4E97-A6AE-EF4ABD93738A}"/>
    <cellStyle name="Ausgabe 4 2 36" xfId="20074" xr:uid="{213F9EBF-2E7F-415F-9AAD-E2199A839DE1}"/>
    <cellStyle name="Ausgabe 4 2 36 2" xfId="40476" xr:uid="{1BC7192C-B815-43A0-845F-4625251C8BFB}"/>
    <cellStyle name="Ausgabe 4 2 37" xfId="20496" xr:uid="{0DFF621D-D987-4938-92E8-48A495D77D4E}"/>
    <cellStyle name="Ausgabe 4 2 37 2" xfId="40898" xr:uid="{6B22EFF5-F90A-4B01-A9A9-B71E30B63AE8}"/>
    <cellStyle name="Ausgabe 4 2 38" xfId="20652" xr:uid="{5F271B7D-35DD-4943-856A-D2DDB8F3A9AD}"/>
    <cellStyle name="Ausgabe 4 2 38 2" xfId="41054" xr:uid="{78A2DC3E-2320-4E3F-9E3F-E750373691D5}"/>
    <cellStyle name="Ausgabe 4 2 39" xfId="21690" xr:uid="{834FC401-8AE0-4542-AC0B-89DD00443191}"/>
    <cellStyle name="Ausgabe 4 2 39 2" xfId="42090" xr:uid="{45AB7F77-0EC2-4A63-88DB-F7CD6B290A99}"/>
    <cellStyle name="Ausgabe 4 2 4" xfId="1525" xr:uid="{00000000-0005-0000-0000-0000910B0000}"/>
    <cellStyle name="Ausgabe 4 2 4 2" xfId="23911" xr:uid="{559F66AC-EDF0-46D8-A573-582E5E8FB18A}"/>
    <cellStyle name="Ausgabe 4 2 40" xfId="21916" xr:uid="{28165C0A-266D-4C3D-8F68-FA374474B132}"/>
    <cellStyle name="Ausgabe 4 2 40 2" xfId="42316" xr:uid="{11D3847A-5ECE-44CD-BF89-AF94998EE627}"/>
    <cellStyle name="Ausgabe 4 2 41" xfId="21309" xr:uid="{30543821-6890-43AF-9084-05CE4D5A56F8}"/>
    <cellStyle name="Ausgabe 4 2 41 2" xfId="41709" xr:uid="{3D2AEC39-D91F-4B1A-8B6E-F8F7C8D787B1}"/>
    <cellStyle name="Ausgabe 4 2 42" xfId="22037" xr:uid="{EA564D87-8252-4FA0-AEB1-2AE34A8DD49F}"/>
    <cellStyle name="Ausgabe 4 2 42 2" xfId="42437" xr:uid="{5ED83E34-E788-4F3E-A985-F82EE3D876D8}"/>
    <cellStyle name="Ausgabe 4 2 43" xfId="22571" xr:uid="{4DAD7750-7CAF-4450-81B9-1B30D00CA396}"/>
    <cellStyle name="Ausgabe 4 2 43 2" xfId="42971" xr:uid="{047E2489-6D78-4EE5-88FD-B78DB9C36C7E}"/>
    <cellStyle name="Ausgabe 4 2 5" xfId="3104" xr:uid="{00000000-0005-0000-0000-0000920B0000}"/>
    <cellStyle name="Ausgabe 4 2 5 2" xfId="25470" xr:uid="{44EE81A3-84FA-4F19-BAAC-9F2E45C259EF}"/>
    <cellStyle name="Ausgabe 4 2 6" xfId="2504" xr:uid="{00000000-0005-0000-0000-0000930B0000}"/>
    <cellStyle name="Ausgabe 4 2 6 2" xfId="24871" xr:uid="{4B2777B5-C008-4A13-8413-551C50FD194F}"/>
    <cellStyle name="Ausgabe 4 2 7" xfId="3998" xr:uid="{00000000-0005-0000-0000-0000940B0000}"/>
    <cellStyle name="Ausgabe 4 2 7 2" xfId="26361" xr:uid="{3FF63FEF-80E5-48EF-A180-59AF8744A15E}"/>
    <cellStyle name="Ausgabe 4 2 8" xfId="3309" xr:uid="{00000000-0005-0000-0000-0000950B0000}"/>
    <cellStyle name="Ausgabe 4 2 8 2" xfId="25675" xr:uid="{DC93E4E8-90B8-475F-A24F-642F748E8ADB}"/>
    <cellStyle name="Ausgabe 4 2 9" xfId="4214" xr:uid="{00000000-0005-0000-0000-0000960B0000}"/>
    <cellStyle name="Ausgabe 4 2 9 2" xfId="26572" xr:uid="{6DDD9984-721C-4701-AF71-145F517435B0}"/>
    <cellStyle name="Ausgabe 4 20" xfId="9982" xr:uid="{056D1DFF-2105-4D92-8000-16F8207F55BE}"/>
    <cellStyle name="Ausgabe 4 20 2" xfId="31994" xr:uid="{938C11AE-D1F1-45B3-9A86-6F7E7C608832}"/>
    <cellStyle name="Ausgabe 4 21" xfId="10244" xr:uid="{445D0885-3F51-4B74-BABC-00ED45606B6F}"/>
    <cellStyle name="Ausgabe 4 22" xfId="12328" xr:uid="{E022F457-0C4C-46C2-B96E-780E68ABA602}"/>
    <cellStyle name="Ausgabe 4 22 2" xfId="32893" xr:uid="{02A477A0-F844-4C05-8D8B-78A6E22BD152}"/>
    <cellStyle name="Ausgabe 4 23" xfId="12846" xr:uid="{E604CCD3-2541-41D7-A1B9-ADDA069735F9}"/>
    <cellStyle name="Ausgabe 4 23 2" xfId="33411" xr:uid="{8DE2998E-D984-43D2-81DD-92422162C7FB}"/>
    <cellStyle name="Ausgabe 4 24" xfId="13448" xr:uid="{C2FCF238-A7E7-4367-B6B5-91CBC71FD606}"/>
    <cellStyle name="Ausgabe 4 24 2" xfId="34012" xr:uid="{D61AF960-B5D4-45E6-9A3E-635D5A8EA6B9}"/>
    <cellStyle name="Ausgabe 4 25" xfId="13223" xr:uid="{2A2C46F7-1409-4B22-B804-7C120AFF86EC}"/>
    <cellStyle name="Ausgabe 4 25 2" xfId="33787" xr:uid="{DF706B87-5AD1-42B2-8EF6-5EB347590EE0}"/>
    <cellStyle name="Ausgabe 4 26" xfId="14301" xr:uid="{1F4EF639-C22E-4B2B-B31B-4E2444EA48A3}"/>
    <cellStyle name="Ausgabe 4 26 2" xfId="34864" xr:uid="{5FFADAE3-3D95-47A6-A91F-6B3FAECE481B}"/>
    <cellStyle name="Ausgabe 4 27" xfId="13424" xr:uid="{0FF65790-5A93-47C6-BD15-F7CBC033CAB8}"/>
    <cellStyle name="Ausgabe 4 27 2" xfId="33988" xr:uid="{E16D7365-605F-43CB-A118-CCD067DA8EBE}"/>
    <cellStyle name="Ausgabe 4 28" xfId="14840" xr:uid="{F8D0E93D-2C4D-4BA4-AD76-7BCC849AFB89}"/>
    <cellStyle name="Ausgabe 4 28 2" xfId="35393" xr:uid="{C4B4F5D5-A838-4390-AC44-911A19F5A16E}"/>
    <cellStyle name="Ausgabe 4 29" xfId="15423" xr:uid="{C13CC4BB-7872-4CA1-B374-00A15A3F5747}"/>
    <cellStyle name="Ausgabe 4 29 2" xfId="35960" xr:uid="{7377F5A8-3244-4AAD-9141-B3816B38B498}"/>
    <cellStyle name="Ausgabe 4 3" xfId="1279" xr:uid="{00000000-0005-0000-0000-0000970B0000}"/>
    <cellStyle name="Ausgabe 4 3 2" xfId="23716" xr:uid="{9DFA2DB6-D4B8-4057-A556-CA1A7685944D}"/>
    <cellStyle name="Ausgabe 4 30" xfId="16314" xr:uid="{3203DC60-38C7-40E4-93A5-7FCE1874570E}"/>
    <cellStyle name="Ausgabe 4 30 2" xfId="36720" xr:uid="{BED20872-2DD6-4889-8F7A-78D1971EBC19}"/>
    <cellStyle name="Ausgabe 4 31" xfId="17055" xr:uid="{FFB29171-2286-4277-B735-995DE82751D5}"/>
    <cellStyle name="Ausgabe 4 31 2" xfId="37459" xr:uid="{3B5886DE-AD47-42F4-A826-25D09B20CE3C}"/>
    <cellStyle name="Ausgabe 4 32" xfId="17546" xr:uid="{12FAD3E5-F2EC-4ED4-B50C-9A060F0D9ACD}"/>
    <cellStyle name="Ausgabe 4 32 2" xfId="37950" xr:uid="{A6E5435B-B3BA-4E19-9567-4CC8B6886864}"/>
    <cellStyle name="Ausgabe 4 33" xfId="17806" xr:uid="{D585B32D-5EF6-457F-97B2-172794FCB423}"/>
    <cellStyle name="Ausgabe 4 33 2" xfId="38210" xr:uid="{F96B7955-765E-4514-91DE-DD1B9E5A6D44}"/>
    <cellStyle name="Ausgabe 4 34" xfId="18178" xr:uid="{1802AFE4-A2FA-4FAD-8678-99577B8509B6}"/>
    <cellStyle name="Ausgabe 4 34 2" xfId="38582" xr:uid="{3CCD1C35-5E06-4DB4-A377-55932CC7B62B}"/>
    <cellStyle name="Ausgabe 4 35" xfId="19021" xr:uid="{F503CC57-D616-472C-B2E5-02DA837BD057}"/>
    <cellStyle name="Ausgabe 4 35 2" xfId="39423" xr:uid="{610C9219-85D2-484F-B092-3D9CC6761A64}"/>
    <cellStyle name="Ausgabe 4 36" xfId="19507" xr:uid="{13DACA64-9E22-449D-8915-2E51AD7AB6A7}"/>
    <cellStyle name="Ausgabe 4 36 2" xfId="39909" xr:uid="{9D308F9F-A82D-469F-9894-DB95F95EFC8A}"/>
    <cellStyle name="Ausgabe 4 37" xfId="19859" xr:uid="{51506799-F197-4EB0-A73D-979DBEF00025}"/>
    <cellStyle name="Ausgabe 4 37 2" xfId="40261" xr:uid="{66B0DB5E-9EC1-46DF-816C-C209904398CF}"/>
    <cellStyle name="Ausgabe 4 38" xfId="20283" xr:uid="{02D294DC-9C9D-4D46-B0B7-A8139C845655}"/>
    <cellStyle name="Ausgabe 4 38 2" xfId="40685" xr:uid="{E63AF3A7-2778-48FD-97DF-99B2EAF04292}"/>
    <cellStyle name="Ausgabe 4 39" xfId="18649" xr:uid="{118F0C9C-5BD9-4588-88D3-4C8E7B64C733}"/>
    <cellStyle name="Ausgabe 4 39 2" xfId="39053" xr:uid="{8ED52C9A-FCFA-43BB-B7BC-FB19B95A1207}"/>
    <cellStyle name="Ausgabe 4 4" xfId="1768" xr:uid="{00000000-0005-0000-0000-0000980B0000}"/>
    <cellStyle name="Ausgabe 4 4 2" xfId="24151" xr:uid="{62475AB3-552E-4CE7-B832-AD9E11141DF1}"/>
    <cellStyle name="Ausgabe 4 40" xfId="21478" xr:uid="{79BBAD59-8586-438B-BCE9-CA7BEBBA232B}"/>
    <cellStyle name="Ausgabe 4 40 2" xfId="41878" xr:uid="{0F6FE6C5-F2DF-4542-A877-FD57B5644989}"/>
    <cellStyle name="Ausgabe 4 41" xfId="22041" xr:uid="{D86EF611-56DC-49A0-90CF-871DD0195799}"/>
    <cellStyle name="Ausgabe 4 41 2" xfId="42441" xr:uid="{451E439B-AC2D-42EF-8E85-5D18302189E6}"/>
    <cellStyle name="Ausgabe 4 42" xfId="22554" xr:uid="{BC5AE9F6-854F-4534-B906-6EE2C4ADE3E3}"/>
    <cellStyle name="Ausgabe 4 42 2" xfId="42954" xr:uid="{6AB356F4-823D-4C1C-B661-613A178F89FE}"/>
    <cellStyle name="Ausgabe 4 43" xfId="22963" xr:uid="{A85C86A5-2EFF-43F9-AE56-CF209A36D5D5}"/>
    <cellStyle name="Ausgabe 4 43 2" xfId="43363" xr:uid="{634B3823-5C93-472C-8F2D-79CEA71FAFC3}"/>
    <cellStyle name="Ausgabe 4 44" xfId="23216" xr:uid="{B270680B-9C72-4B42-8478-60900EE7687C}"/>
    <cellStyle name="Ausgabe 4 44 2" xfId="43616" xr:uid="{DC972008-1874-43EC-8386-F9600B17DFB9}"/>
    <cellStyle name="Ausgabe 4 5" xfId="2258" xr:uid="{00000000-0005-0000-0000-0000990B0000}"/>
    <cellStyle name="Ausgabe 4 5 2" xfId="24633" xr:uid="{F9F97F49-18C2-4844-80A2-04051C85319E}"/>
    <cellStyle name="Ausgabe 4 6" xfId="2889" xr:uid="{00000000-0005-0000-0000-00009A0B0000}"/>
    <cellStyle name="Ausgabe 4 6 2" xfId="25255" xr:uid="{1E329B67-BAB5-4904-801F-7C46693933CC}"/>
    <cellStyle name="Ausgabe 4 7" xfId="3533" xr:uid="{00000000-0005-0000-0000-00009B0B0000}"/>
    <cellStyle name="Ausgabe 4 7 2" xfId="25898" xr:uid="{42DAFB74-FFBC-4EC4-87D9-B737F4CE7251}"/>
    <cellStyle name="Ausgabe 4 8" xfId="3787" xr:uid="{00000000-0005-0000-0000-00009C0B0000}"/>
    <cellStyle name="Ausgabe 4 8 2" xfId="26150" xr:uid="{8B507F15-8A0E-4804-9407-E58E7C22FFAD}"/>
    <cellStyle name="Ausgabe 4 9" xfId="4348" xr:uid="{00000000-0005-0000-0000-00009D0B0000}"/>
    <cellStyle name="Ausgabe 4 9 2" xfId="26704" xr:uid="{679DF680-7541-4D17-A3A6-224066340BCF}"/>
    <cellStyle name="Ausgabe 5" xfId="694" xr:uid="{00000000-0005-0000-0000-00009E0B0000}"/>
    <cellStyle name="Ausgabe 5 10" xfId="4696" xr:uid="{00000000-0005-0000-0000-00009F0B0000}"/>
    <cellStyle name="Ausgabe 5 10 2" xfId="27049" xr:uid="{0F44D9C9-6CDF-4898-9F35-748380CF7955}"/>
    <cellStyle name="Ausgabe 5 11" xfId="5145" xr:uid="{00000000-0005-0000-0000-0000A00B0000}"/>
    <cellStyle name="Ausgabe 5 11 2" xfId="27498" xr:uid="{F15D884B-EB00-45CC-8F43-050DA3A9B23A}"/>
    <cellStyle name="Ausgabe 5 12" xfId="2702" xr:uid="{00000000-0005-0000-0000-0000A10B0000}"/>
    <cellStyle name="Ausgabe 5 12 2" xfId="25068" xr:uid="{1C4A5C48-C8D7-4BF3-A8B5-6950B7A36029}"/>
    <cellStyle name="Ausgabe 5 13" xfId="6203" xr:uid="{00000000-0005-0000-0000-0000A20B0000}"/>
    <cellStyle name="Ausgabe 5 13 2" xfId="28500" xr:uid="{9D905801-4DA6-4FA5-B888-CDE807F4E021}"/>
    <cellStyle name="Ausgabe 5 14" xfId="6492" xr:uid="{00000000-0005-0000-0000-0000A30B0000}"/>
    <cellStyle name="Ausgabe 5 14 2" xfId="28789" xr:uid="{A6B994E5-D040-4571-8664-A705CFCF4190}"/>
    <cellStyle name="Ausgabe 5 15" xfId="6495" xr:uid="{00000000-0005-0000-0000-0000A40B0000}"/>
    <cellStyle name="Ausgabe 5 15 2" xfId="28792" xr:uid="{F585DDD1-A82B-46A7-A205-346476790877}"/>
    <cellStyle name="Ausgabe 5 16" xfId="7423" xr:uid="{00000000-0005-0000-0000-0000A50B0000}"/>
    <cellStyle name="Ausgabe 5 16 2" xfId="29718" xr:uid="{E93A8FED-73FB-41B9-BA08-F029EEF7B0C2}"/>
    <cellStyle name="Ausgabe 5 17" xfId="7909" xr:uid="{E7BEE7DE-21C2-4BF6-A12D-9904878F1763}"/>
    <cellStyle name="Ausgabe 5 17 2" xfId="30195" xr:uid="{E1A5C5B4-3166-441E-BA6F-17ED7AE7D689}"/>
    <cellStyle name="Ausgabe 5 18" xfId="8394" xr:uid="{1119B346-4C3E-421A-B31A-A984E6314FA2}"/>
    <cellStyle name="Ausgabe 5 18 2" xfId="30663" xr:uid="{99BF55F1-6B40-40FA-9B88-BC7BB06ABB92}"/>
    <cellStyle name="Ausgabe 5 19" xfId="9279" xr:uid="{B5A77A4E-0ED5-4930-9925-567FCE1655F7}"/>
    <cellStyle name="Ausgabe 5 19 2" xfId="31420" xr:uid="{DCA23854-CA75-4E60-AFFA-41873B01EDF2}"/>
    <cellStyle name="Ausgabe 5 2" xfId="909" xr:uid="{00000000-0005-0000-0000-0000A60B0000}"/>
    <cellStyle name="Ausgabe 5 2 10" xfId="5356" xr:uid="{00000000-0005-0000-0000-0000A70B0000}"/>
    <cellStyle name="Ausgabe 5 2 10 2" xfId="27709" xr:uid="{7867F03E-BCBF-4DA4-8A5C-35DA887C2A07}"/>
    <cellStyle name="Ausgabe 5 2 11" xfId="5577" xr:uid="{00000000-0005-0000-0000-0000A80B0000}"/>
    <cellStyle name="Ausgabe 5 2 11 2" xfId="27930" xr:uid="{EB8F0487-C7CB-4BFE-ABFD-70E46D0FD503}"/>
    <cellStyle name="Ausgabe 5 2 12" xfId="6529" xr:uid="{00000000-0005-0000-0000-0000A90B0000}"/>
    <cellStyle name="Ausgabe 5 2 12 2" xfId="28826" xr:uid="{1DF50205-7FF5-49B9-9706-5AEB41388EF5}"/>
    <cellStyle name="Ausgabe 5 2 13" xfId="6919" xr:uid="{00000000-0005-0000-0000-0000AA0B0000}"/>
    <cellStyle name="Ausgabe 5 2 13 2" xfId="29216" xr:uid="{BF8D2238-21BC-492F-B983-42FB4CCEABEC}"/>
    <cellStyle name="Ausgabe 5 2 14" xfId="7161" xr:uid="{00000000-0005-0000-0000-0000AB0B0000}"/>
    <cellStyle name="Ausgabe 5 2 14 2" xfId="29458" xr:uid="{EB56B6F1-00E1-4DB5-B828-E9E92F7DA5C6}"/>
    <cellStyle name="Ausgabe 5 2 15" xfId="7629" xr:uid="{00000000-0005-0000-0000-0000AC0B0000}"/>
    <cellStyle name="Ausgabe 5 2 15 2" xfId="29924" xr:uid="{306C1607-A4A9-47D9-89C4-7242721FB38B}"/>
    <cellStyle name="Ausgabe 5 2 16" xfId="8115" xr:uid="{A5D24F1F-AB3C-47FB-8FB4-12FFC7DB3E11}"/>
    <cellStyle name="Ausgabe 5 2 16 2" xfId="30401" xr:uid="{97BD8407-8795-48FC-92FA-5AE96137B4DC}"/>
    <cellStyle name="Ausgabe 5 2 17" xfId="8604" xr:uid="{69FFC0D1-A257-49A3-B78A-E062F3CF211E}"/>
    <cellStyle name="Ausgabe 5 2 17 2" xfId="30873" xr:uid="{C5FCA9AD-33DA-4E08-85D9-E77903838EFE}"/>
    <cellStyle name="Ausgabe 5 2 18" xfId="9494" xr:uid="{3F0F3AC9-688A-4C7C-93BC-7DB82B573C4F}"/>
    <cellStyle name="Ausgabe 5 2 18 2" xfId="31633" xr:uid="{09F250A0-33E7-4E2D-A6FD-3A7E80A92F7E}"/>
    <cellStyle name="Ausgabe 5 2 19" xfId="10014" xr:uid="{767FA915-5D15-422D-9600-E34906CF9130}"/>
    <cellStyle name="Ausgabe 5 2 19 2" xfId="32023" xr:uid="{576F85DC-72EC-42B6-AE9E-6775BB5DEA06}"/>
    <cellStyle name="Ausgabe 5 2 2" xfId="1367" xr:uid="{00000000-0005-0000-0000-0000AD0B0000}"/>
    <cellStyle name="Ausgabe 5 2 2 2" xfId="23804" xr:uid="{003F5F2F-B4CE-4DF1-A708-EC106F3B8A03}"/>
    <cellStyle name="Ausgabe 5 2 20" xfId="10465" xr:uid="{6D48FCEE-C4C9-43D8-BC59-8743DDC9F231}"/>
    <cellStyle name="Ausgabe 5 2 21" xfId="12662" xr:uid="{C22AB21C-B6CB-4873-BD6C-F38809831958}"/>
    <cellStyle name="Ausgabe 5 2 21 2" xfId="33227" xr:uid="{D6086175-9FED-4B52-8724-12CA7670403B}"/>
    <cellStyle name="Ausgabe 5 2 22" xfId="13181" xr:uid="{4CC96E6E-20E9-40D1-9257-C9F9730B5D09}"/>
    <cellStyle name="Ausgabe 5 2 22 2" xfId="33745" xr:uid="{CAE41300-B829-4D12-BFED-2E3E3956CEB2}"/>
    <cellStyle name="Ausgabe 5 2 23" xfId="13642" xr:uid="{E5756C82-EC6B-4941-80F9-7DC0837E2558}"/>
    <cellStyle name="Ausgabe 5 2 23 2" xfId="34206" xr:uid="{4A1B78F2-9A19-4974-BF83-D5D8A5F4EA6A}"/>
    <cellStyle name="Ausgabe 5 2 24" xfId="14180" xr:uid="{448B1939-01DF-4914-A485-4E0C6E20CF36}"/>
    <cellStyle name="Ausgabe 5 2 24 2" xfId="34744" xr:uid="{A47C79E4-A972-4974-8198-C679940B10E6}"/>
    <cellStyle name="Ausgabe 5 2 25" xfId="14602" xr:uid="{471A6866-8E02-4061-9373-575329E259F6}"/>
    <cellStyle name="Ausgabe 5 2 25 2" xfId="35162" xr:uid="{B393A6CD-C0F6-4715-91C1-45B5BA2B4455}"/>
    <cellStyle name="Ausgabe 5 2 26" xfId="14981" xr:uid="{3D5417DE-478E-4FAB-A582-93D916DB5883}"/>
    <cellStyle name="Ausgabe 5 2 26 2" xfId="35533" xr:uid="{880F796B-834B-4377-B37F-C39985FB3326}"/>
    <cellStyle name="Ausgabe 5 2 27" xfId="15300" xr:uid="{612DD1C9-201E-465B-BF7E-2E93AC726ED5}"/>
    <cellStyle name="Ausgabe 5 2 27 2" xfId="35837" xr:uid="{170F807B-EA37-4C7A-9B80-2F1C48020B6F}"/>
    <cellStyle name="Ausgabe 5 2 28" xfId="16166" xr:uid="{B75AF481-9243-4AC7-A586-B98A39A7EF01}"/>
    <cellStyle name="Ausgabe 5 2 28 2" xfId="36574" xr:uid="{1F5969F9-1898-4F47-9768-A5471B37AD41}"/>
    <cellStyle name="Ausgabe 5 2 29" xfId="16639" xr:uid="{66939312-BC0B-4DB2-A11D-924D3E903A4B}"/>
    <cellStyle name="Ausgabe 5 2 29 2" xfId="37045" xr:uid="{B61B916F-794E-4184-BCF0-D8E44098B8C5}"/>
    <cellStyle name="Ausgabe 5 2 3" xfId="2100" xr:uid="{00000000-0005-0000-0000-0000AE0B0000}"/>
    <cellStyle name="Ausgabe 5 2 3 2" xfId="24482" xr:uid="{4904814D-C58D-43B9-97C4-097ECB2D4F25}"/>
    <cellStyle name="Ausgabe 5 2 30" xfId="17383" xr:uid="{8D4887EF-3E08-4BC3-8B60-968FC2F71375}"/>
    <cellStyle name="Ausgabe 5 2 30 2" xfId="37787" xr:uid="{F06EB2CD-8192-423A-8040-8F7EB3FC1178}"/>
    <cellStyle name="Ausgabe 5 2 31" xfId="17739" xr:uid="{8EDFB0E7-A140-4DBF-B426-9A314A91E867}"/>
    <cellStyle name="Ausgabe 5 2 31 2" xfId="38143" xr:uid="{B6F12803-07DE-4594-BBE9-EA15FAD04498}"/>
    <cellStyle name="Ausgabe 5 2 32" xfId="18132" xr:uid="{62EA16F2-D621-484D-8C13-F1E5E09E60CE}"/>
    <cellStyle name="Ausgabe 5 2 32 2" xfId="38536" xr:uid="{8C40A3B1-A254-4ADC-8908-433AE5107ED9}"/>
    <cellStyle name="Ausgabe 5 2 33" xfId="18511" xr:uid="{7D303949-F7A9-4E79-9B73-09FBB34D44EF}"/>
    <cellStyle name="Ausgabe 5 2 33 2" xfId="38915" xr:uid="{F76BCCE9-AFA2-47F4-A551-C91CF7A76B4F}"/>
    <cellStyle name="Ausgabe 5 2 34" xfId="19355" xr:uid="{2904355F-5C24-4548-917D-B4A6D1E7AA42}"/>
    <cellStyle name="Ausgabe 5 2 34 2" xfId="39757" xr:uid="{06F25684-898C-429E-8E17-A13630C30FDF}"/>
    <cellStyle name="Ausgabe 5 2 35" xfId="19775" xr:uid="{0B7AA86A-8EE0-449B-B394-B648CE770059}"/>
    <cellStyle name="Ausgabe 5 2 35 2" xfId="40177" xr:uid="{E64F3C80-86CD-4F64-ACD9-99CEE47C9DBD}"/>
    <cellStyle name="Ausgabe 5 2 36" xfId="20193" xr:uid="{17E56141-FE31-4331-958A-6AC599E06A40}"/>
    <cellStyle name="Ausgabe 5 2 36 2" xfId="40595" xr:uid="{1395928B-E796-4F37-A15F-41E62BD431FC}"/>
    <cellStyle name="Ausgabe 5 2 37" xfId="20615" xr:uid="{B1BB0B83-8F69-485A-87F2-6B09A89B4104}"/>
    <cellStyle name="Ausgabe 5 2 37 2" xfId="41017" xr:uid="{BFAB7767-2E6E-465D-B08C-4903E6FE8503}"/>
    <cellStyle name="Ausgabe 5 2 38" xfId="20938" xr:uid="{326EE060-A02E-43DA-8A5B-C6DDF77DC462}"/>
    <cellStyle name="Ausgabe 5 2 38 2" xfId="41340" xr:uid="{6465EA68-B7B7-403F-8BA7-53C8031F0976}"/>
    <cellStyle name="Ausgabe 5 2 39" xfId="21809" xr:uid="{F30993CD-3E2D-4B1D-AA21-42BD9DFA184A}"/>
    <cellStyle name="Ausgabe 5 2 39 2" xfId="42209" xr:uid="{8810B564-6F0A-471C-9C06-F6EF696D76ED}"/>
    <cellStyle name="Ausgabe 5 2 4" xfId="2346" xr:uid="{00000000-0005-0000-0000-0000AF0B0000}"/>
    <cellStyle name="Ausgabe 5 2 4 2" xfId="24721" xr:uid="{2640452B-419F-4ACE-AEAC-61904A83EA21}"/>
    <cellStyle name="Ausgabe 5 2 40" xfId="22320" xr:uid="{A27D05BF-4080-4A21-9F03-8A421B8D5957}"/>
    <cellStyle name="Ausgabe 5 2 40 2" xfId="42720" xr:uid="{7280FD4D-4D82-4039-B62D-F226561BE2EC}"/>
    <cellStyle name="Ausgabe 5 2 41" xfId="22742" xr:uid="{41EF6F91-1368-42B7-9735-F3FF33192A86}"/>
    <cellStyle name="Ausgabe 5 2 41 2" xfId="43142" xr:uid="{0A8DD1A3-B274-4AE7-B95C-7B90E20BD38A}"/>
    <cellStyle name="Ausgabe 5 2 42" xfId="23089" xr:uid="{6FBDFCCC-2682-45D4-A4C8-70D33E070B23}"/>
    <cellStyle name="Ausgabe 5 2 42 2" xfId="43489" xr:uid="{626745C8-CFEC-4799-BB69-A536719A0533}"/>
    <cellStyle name="Ausgabe 5 2 43" xfId="23308" xr:uid="{CDE8543B-68D9-4026-A36E-DDEC1D364910}"/>
    <cellStyle name="Ausgabe 5 2 43 2" xfId="43708" xr:uid="{E63DE367-7D4A-4565-A1F0-84B8D9D2DE5B}"/>
    <cellStyle name="Ausgabe 5 2 5" xfId="3223" xr:uid="{00000000-0005-0000-0000-0000B00B0000}"/>
    <cellStyle name="Ausgabe 5 2 5 2" xfId="25589" xr:uid="{00F7E5C7-47A1-418A-B141-C515E1FDF5F6}"/>
    <cellStyle name="Ausgabe 5 2 6" xfId="3690" xr:uid="{00000000-0005-0000-0000-0000B10B0000}"/>
    <cellStyle name="Ausgabe 5 2 6 2" xfId="26053" xr:uid="{2E87DE0B-DC6E-4E9A-B6E3-D602B880E1B3}"/>
    <cellStyle name="Ausgabe 5 2 7" xfId="4117" xr:uid="{00000000-0005-0000-0000-0000B20B0000}"/>
    <cellStyle name="Ausgabe 5 2 7 2" xfId="26480" xr:uid="{D32A5AC4-8649-4343-9B45-0D5A55FECE06}"/>
    <cellStyle name="Ausgabe 5 2 8" xfId="4488" xr:uid="{00000000-0005-0000-0000-0000B30B0000}"/>
    <cellStyle name="Ausgabe 5 2 8 2" xfId="26841" xr:uid="{7B2FFA5E-0C51-4211-A7FA-0B7427880429}"/>
    <cellStyle name="Ausgabe 5 2 9" xfId="4937" xr:uid="{00000000-0005-0000-0000-0000B40B0000}"/>
    <cellStyle name="Ausgabe 5 2 9 2" xfId="27290" xr:uid="{1DC2FDC5-4421-4C1D-BD5E-A13C6A8B84BB}"/>
    <cellStyle name="Ausgabe 5 20" xfId="9928" xr:uid="{201C016A-0B54-47D7-B757-1E7017011E21}"/>
    <cellStyle name="Ausgabe 5 20 2" xfId="31954" xr:uid="{37F93814-72C5-47D4-98A0-A149D60EABF3}"/>
    <cellStyle name="Ausgabe 5 21" xfId="10085" xr:uid="{914FFC68-9B8C-459F-8B1B-F528D8177B17}"/>
    <cellStyle name="Ausgabe 5 22" xfId="12447" xr:uid="{9DAA355E-DBD9-4E35-9706-22DFBFCE5152}"/>
    <cellStyle name="Ausgabe 5 22 2" xfId="33012" xr:uid="{E25E0A13-577C-48FA-AF07-4A4024F68F79}"/>
    <cellStyle name="Ausgabe 5 23" xfId="12718" xr:uid="{6CBF06F8-B755-4F84-A362-EAB4CAB48C2A}"/>
    <cellStyle name="Ausgabe 5 23 2" xfId="33283" xr:uid="{580F97D7-26E0-46C6-81DE-32C44072FA59}"/>
    <cellStyle name="Ausgabe 5 24" xfId="12102" xr:uid="{B28C1B8A-F2BA-47F9-88AC-38DEE6CD34DC}"/>
    <cellStyle name="Ausgabe 5 24 2" xfId="32667" xr:uid="{C556DB76-BFD4-464E-A7FE-DB2F8EE2B501}"/>
    <cellStyle name="Ausgabe 5 25" xfId="13478" xr:uid="{39DB610A-82D4-4038-A0E3-33E6EFAEEAAC}"/>
    <cellStyle name="Ausgabe 5 25 2" xfId="34042" xr:uid="{819DC672-CBDA-4682-B732-D6D71E38E1A7}"/>
    <cellStyle name="Ausgabe 5 26" xfId="13888" xr:uid="{A7FA3661-81E0-4698-87BE-260029FC3D45}"/>
    <cellStyle name="Ausgabe 5 26 2" xfId="34452" xr:uid="{7FA00921-76F0-4B9E-B036-290C2EACE203}"/>
    <cellStyle name="Ausgabe 5 27" xfId="14728" xr:uid="{E35DCC4D-F951-4B1C-81CE-8AFDA34B6ED2}"/>
    <cellStyle name="Ausgabe 5 27 2" xfId="35285" xr:uid="{F14A7414-1839-4375-975B-4BE676D1C174}"/>
    <cellStyle name="Ausgabe 5 28" xfId="15003" xr:uid="{97FE0EB5-6E44-499C-99F3-CC5290215D35}"/>
    <cellStyle name="Ausgabe 5 28 2" xfId="35555" xr:uid="{FF0F2683-8A96-48B8-8930-FD68BB121DED}"/>
    <cellStyle name="Ausgabe 5 29" xfId="15958" xr:uid="{99CB7E50-D81C-4A82-8EFE-9B4BEF1345B6}"/>
    <cellStyle name="Ausgabe 5 29 2" xfId="36366" xr:uid="{D9BE79D3-E6C1-46C0-B0CF-EC5942C760B4}"/>
    <cellStyle name="Ausgabe 5 3" xfId="1083" xr:uid="{00000000-0005-0000-0000-0000B50B0000}"/>
    <cellStyle name="Ausgabe 5 3 2" xfId="23520" xr:uid="{F9D062A5-21EE-4B56-895E-741201626F96}"/>
    <cellStyle name="Ausgabe 5 30" xfId="16433" xr:uid="{68303D2D-42DC-4147-8AB5-A575BA232589}"/>
    <cellStyle name="Ausgabe 5 30 2" xfId="36839" xr:uid="{514E8C02-125B-4D10-B099-2382C33332A7}"/>
    <cellStyle name="Ausgabe 5 31" xfId="17174" xr:uid="{0C35CC06-D215-4972-A972-CF0904ADC424}"/>
    <cellStyle name="Ausgabe 5 31 2" xfId="37578" xr:uid="{FDB23081-6C99-4A22-8D94-472A21BD0F88}"/>
    <cellStyle name="Ausgabe 5 32" xfId="16751" xr:uid="{6E12BF05-872D-485E-A413-1FDFCB27676D}"/>
    <cellStyle name="Ausgabe 5 32 2" xfId="37157" xr:uid="{9E5AACEC-05C3-462A-97C6-31D4DF4FF14A}"/>
    <cellStyle name="Ausgabe 5 33" xfId="17925" xr:uid="{AB691CF5-D595-44E1-9E5E-B3AA2D413F4E}"/>
    <cellStyle name="Ausgabe 5 33 2" xfId="38329" xr:uid="{C66D5E9A-5A04-4716-87A4-3A068D4D2AC9}"/>
    <cellStyle name="Ausgabe 5 34" xfId="18297" xr:uid="{1ACE825A-03DF-4A13-A5EA-112593C3851D}"/>
    <cellStyle name="Ausgabe 5 34 2" xfId="38701" xr:uid="{519F9974-7399-4CC3-9315-5A8E3A3AA41E}"/>
    <cellStyle name="Ausgabe 5 35" xfId="19140" xr:uid="{D726E21F-EC96-42EE-865C-615867AFEE90}"/>
    <cellStyle name="Ausgabe 5 35 2" xfId="39542" xr:uid="{6980C781-CA8C-4DC7-8B8E-5FECBB458AEE}"/>
    <cellStyle name="Ausgabe 5 36" xfId="19407" xr:uid="{16C88C55-2ECE-40C7-966C-34ED5FB6A8DD}"/>
    <cellStyle name="Ausgabe 5 36 2" xfId="39809" xr:uid="{ECE2D771-FA5F-49BC-82F7-D48AA874357A}"/>
    <cellStyle name="Ausgabe 5 37" xfId="19978" xr:uid="{20969718-5C3A-4B2B-BE54-CCAFA3D0D9A4}"/>
    <cellStyle name="Ausgabe 5 37 2" xfId="40380" xr:uid="{AEAF35A3-98A3-4C9A-951D-79327F0B82D7}"/>
    <cellStyle name="Ausgabe 5 38" xfId="20402" xr:uid="{7C2B25CA-BD1B-4178-80F4-5135EEF87AEE}"/>
    <cellStyle name="Ausgabe 5 38 2" xfId="40804" xr:uid="{B014D679-81EE-4A62-8263-C88AE4C213F5}"/>
    <cellStyle name="Ausgabe 5 39" xfId="19823" xr:uid="{429D9F39-34C1-46CC-A71B-A2A215F8275B}"/>
    <cellStyle name="Ausgabe 5 39 2" xfId="40225" xr:uid="{9EAF109F-F425-4C89-8697-8EEB9C0E978D}"/>
    <cellStyle name="Ausgabe 5 4" xfId="1887" xr:uid="{00000000-0005-0000-0000-0000B60B0000}"/>
    <cellStyle name="Ausgabe 5 4 2" xfId="24270" xr:uid="{13788339-0AD8-409C-8C69-6B219D829B11}"/>
    <cellStyle name="Ausgabe 5 40" xfId="21597" xr:uid="{7B85D717-8D1E-4EFC-B3C6-EC5435EAF235}"/>
    <cellStyle name="Ausgabe 5 40 2" xfId="41997" xr:uid="{E9321073-BD1F-450C-8C88-BB6F65D2AC9E}"/>
    <cellStyle name="Ausgabe 5 41" xfId="21079" xr:uid="{C8364BFE-B94E-4C34-A416-B790A55BFD30}"/>
    <cellStyle name="Ausgabe 5 41 2" xfId="41481" xr:uid="{799DDA4F-8BEE-4451-A69F-59EEF90A6F2E}"/>
    <cellStyle name="Ausgabe 5 42" xfId="22691" xr:uid="{FBB1FCD3-AE72-42D1-B3EF-1672091F00E3}"/>
    <cellStyle name="Ausgabe 5 42 2" xfId="43091" xr:uid="{ABC48A8B-B711-44A5-A481-BA40D565401B}"/>
    <cellStyle name="Ausgabe 5 43" xfId="22497" xr:uid="{F2FE7EA2-69C3-4BFE-8E05-F420C29ADE2A}"/>
    <cellStyle name="Ausgabe 5 43 2" xfId="42897" xr:uid="{5DA377B5-CB47-46EB-B95E-7E7C8CE6FB09}"/>
    <cellStyle name="Ausgabe 5 44" xfId="22481" xr:uid="{D0C591BD-076F-4F4C-94D9-4FAA64BC9A48}"/>
    <cellStyle name="Ausgabe 5 44 2" xfId="42881" xr:uid="{BE68604D-1A11-4D06-93C2-C997D6C375EB}"/>
    <cellStyle name="Ausgabe 5 5" xfId="1510" xr:uid="{00000000-0005-0000-0000-0000B70B0000}"/>
    <cellStyle name="Ausgabe 5 5 2" xfId="23898" xr:uid="{2CE4E2C3-4216-460E-9AA6-6DD19BA6C62E}"/>
    <cellStyle name="Ausgabe 5 6" xfId="3008" xr:uid="{00000000-0005-0000-0000-0000B80B0000}"/>
    <cellStyle name="Ausgabe 5 6 2" xfId="25374" xr:uid="{4FF12C3D-DEA6-4282-AE07-95F26F3A9DC6}"/>
    <cellStyle name="Ausgabe 5 7" xfId="3040" xr:uid="{00000000-0005-0000-0000-0000B90B0000}"/>
    <cellStyle name="Ausgabe 5 7 2" xfId="25406" xr:uid="{F1628B08-68D7-4FAE-8B1D-F5C067F06857}"/>
    <cellStyle name="Ausgabe 5 8" xfId="3906" xr:uid="{00000000-0005-0000-0000-0000BA0B0000}"/>
    <cellStyle name="Ausgabe 5 8 2" xfId="26269" xr:uid="{32534E19-C46F-4ECA-942E-93A8A7700B13}"/>
    <cellStyle name="Ausgabe 5 9" xfId="3752" xr:uid="{00000000-0005-0000-0000-0000BB0B0000}"/>
    <cellStyle name="Ausgabe 5 9 2" xfId="26115" xr:uid="{36C7E6AE-80A1-434D-9220-25C30C5D4837}"/>
    <cellStyle name="Ausgabe 6" xfId="710" xr:uid="{00000000-0005-0000-0000-0000BC0B0000}"/>
    <cellStyle name="Ausgabe 6 10" xfId="5160" xr:uid="{00000000-0005-0000-0000-0000BD0B0000}"/>
    <cellStyle name="Ausgabe 6 10 2" xfId="27513" xr:uid="{B6A0F6ED-0B73-4DB0-A668-F6FEF4106928}"/>
    <cellStyle name="Ausgabe 6 11" xfId="4960" xr:uid="{00000000-0005-0000-0000-0000BE0B0000}"/>
    <cellStyle name="Ausgabe 6 11 2" xfId="27313" xr:uid="{7E3420E0-5D42-4E78-8030-5646480E0E3F}"/>
    <cellStyle name="Ausgabe 6 12" xfId="5862" xr:uid="{00000000-0005-0000-0000-0000BF0B0000}"/>
    <cellStyle name="Ausgabe 6 12 2" xfId="28176" xr:uid="{B31550D4-FB43-4F13-8988-D370C91D0EF7}"/>
    <cellStyle name="Ausgabe 6 13" xfId="6643" xr:uid="{00000000-0005-0000-0000-0000C00B0000}"/>
    <cellStyle name="Ausgabe 6 13 2" xfId="28940" xr:uid="{BDFCFF98-031C-427F-9300-D7E8DC125A0A}"/>
    <cellStyle name="Ausgabe 6 14" xfId="6698" xr:uid="{00000000-0005-0000-0000-0000C10B0000}"/>
    <cellStyle name="Ausgabe 6 14 2" xfId="28995" xr:uid="{CBEB400D-B12E-4A12-B107-EEDDF90A6D72}"/>
    <cellStyle name="Ausgabe 6 15" xfId="7438" xr:uid="{00000000-0005-0000-0000-0000C20B0000}"/>
    <cellStyle name="Ausgabe 6 15 2" xfId="29733" xr:uid="{42B2DAB3-D40C-411E-B2EE-1A3C80372927}"/>
    <cellStyle name="Ausgabe 6 16" xfId="7924" xr:uid="{4F23E852-3DED-41C1-84C7-C0EB5683C904}"/>
    <cellStyle name="Ausgabe 6 16 2" xfId="30210" xr:uid="{19A235CC-F485-4A69-A3F1-1C4A1529E45A}"/>
    <cellStyle name="Ausgabe 6 17" xfId="8409" xr:uid="{549139AA-7B40-4B3D-8B0B-C543C6662C94}"/>
    <cellStyle name="Ausgabe 6 17 2" xfId="30678" xr:uid="{87556F5A-36EF-4ED2-8124-36A716DB26E3}"/>
    <cellStyle name="Ausgabe 6 18" xfId="9295" xr:uid="{C134C213-A861-47CE-A88F-C6FC8336AF03}"/>
    <cellStyle name="Ausgabe 6 18 2" xfId="31435" xr:uid="{FC081D4B-F435-4885-BA25-D767D1B3B2F3}"/>
    <cellStyle name="Ausgabe 6 19" xfId="8633" xr:uid="{3EA06D79-BA7A-419C-BED1-E0E9EFB565A5}"/>
    <cellStyle name="Ausgabe 6 19 2" xfId="30897" xr:uid="{BF64C267-0FA4-4884-BDB8-28775AECE5DE}"/>
    <cellStyle name="Ausgabe 6 2" xfId="1013" xr:uid="{00000000-0005-0000-0000-0000C30B0000}"/>
    <cellStyle name="Ausgabe 6 2 2" xfId="23450" xr:uid="{8505BD3A-4F09-4612-8B1A-C669EE6CF70C}"/>
    <cellStyle name="Ausgabe 6 20" xfId="10170" xr:uid="{D4E3BAF2-4F4C-46A8-A1D2-4985EECAE5C1}"/>
    <cellStyle name="Ausgabe 6 21" xfId="12463" xr:uid="{C6D5657A-458C-4751-98A7-9DE8B1D87163}"/>
    <cellStyle name="Ausgabe 6 21 2" xfId="33028" xr:uid="{CC0446DE-7799-4125-A54A-ECB541022BEA}"/>
    <cellStyle name="Ausgabe 6 22" xfId="12891" xr:uid="{4160BAB7-6886-49DB-A639-05C008D638AA}"/>
    <cellStyle name="Ausgabe 6 22 2" xfId="33456" xr:uid="{66EE93F6-F6B6-42B5-8843-40B5806DCC4B}"/>
    <cellStyle name="Ausgabe 6 23" xfId="13585" xr:uid="{E7BE3FBD-D14C-40B0-B944-0CE0907C0287}"/>
    <cellStyle name="Ausgabe 6 23 2" xfId="34149" xr:uid="{F69A70DD-1F79-4482-A0D0-3762634294C0}"/>
    <cellStyle name="Ausgabe 6 24" xfId="13483" xr:uid="{FC229D6F-4C17-4B65-959A-68EE8D5E78B6}"/>
    <cellStyle name="Ausgabe 6 24 2" xfId="34047" xr:uid="{AB4CF5FA-AAE6-4010-8FD7-9F81EF6ADCF4}"/>
    <cellStyle name="Ausgabe 6 25" xfId="13225" xr:uid="{D7431D8D-5CF1-4B71-B25F-D9EA78F32FB3}"/>
    <cellStyle name="Ausgabe 6 25 2" xfId="33789" xr:uid="{46CC2168-AA1B-41C5-B5FC-E80162E931ED}"/>
    <cellStyle name="Ausgabe 6 26" xfId="14844" xr:uid="{B4379112-F3F0-44C3-A983-76BA0EC1D552}"/>
    <cellStyle name="Ausgabe 6 26 2" xfId="35397" xr:uid="{F7E32EA7-5665-40D0-879C-F543D4142D0E}"/>
    <cellStyle name="Ausgabe 6 27" xfId="15192" xr:uid="{A6AF49C3-67EE-4DD0-8379-B6AAE3AEC0AB}"/>
    <cellStyle name="Ausgabe 6 27 2" xfId="35733" xr:uid="{E830FD36-A9BF-4AB6-8F85-836F752887F2}"/>
    <cellStyle name="Ausgabe 6 28" xfId="15973" xr:uid="{01933B77-1072-44C9-B67F-4C31D6CA751A}"/>
    <cellStyle name="Ausgabe 6 28 2" xfId="36381" xr:uid="{65A40EFE-CC42-4FDB-AEFD-12F33A2C77AB}"/>
    <cellStyle name="Ausgabe 6 29" xfId="16448" xr:uid="{51E4AFCB-1F9D-4DED-BE7A-2905390C7AAB}"/>
    <cellStyle name="Ausgabe 6 29 2" xfId="36854" xr:uid="{4ABD410D-97B0-4585-93BB-A72B540C274F}"/>
    <cellStyle name="Ausgabe 6 3" xfId="1903" xr:uid="{00000000-0005-0000-0000-0000C40B0000}"/>
    <cellStyle name="Ausgabe 6 3 2" xfId="24285" xr:uid="{F383E910-044B-4251-A75A-0B2044987F43}"/>
    <cellStyle name="Ausgabe 6 30" xfId="17189" xr:uid="{969550FC-4506-4C3F-BC88-2179D078970B}"/>
    <cellStyle name="Ausgabe 6 30 2" xfId="37593" xr:uid="{FA2D2A54-5EB7-40B0-A948-4FE6B36716A9}"/>
    <cellStyle name="Ausgabe 6 31" xfId="16810" xr:uid="{321261C9-435D-4B4D-9891-A4A55AAFD658}"/>
    <cellStyle name="Ausgabe 6 31 2" xfId="37214" xr:uid="{8C2F3E0F-E1C9-44FC-9CDE-100F3908600D}"/>
    <cellStyle name="Ausgabe 6 32" xfId="17940" xr:uid="{C3C3C324-34A7-4910-A0D7-4C9477D073CA}"/>
    <cellStyle name="Ausgabe 6 32 2" xfId="38344" xr:uid="{4450276C-6F41-44A1-82AF-12E102C582EA}"/>
    <cellStyle name="Ausgabe 6 33" xfId="18312" xr:uid="{8281CF10-F75C-48DD-B54D-AE1285FC779F}"/>
    <cellStyle name="Ausgabe 6 33 2" xfId="38716" xr:uid="{CD3CED99-DA54-46BF-AF2B-34A6D6BB25FD}"/>
    <cellStyle name="Ausgabe 6 34" xfId="19156" xr:uid="{F5BC1811-D93A-494E-975A-633AE85559DD}"/>
    <cellStyle name="Ausgabe 6 34 2" xfId="39558" xr:uid="{1141F640-E7E9-4277-ADB7-FDD4FC3A4E17}"/>
    <cellStyle name="Ausgabe 6 35" xfId="19642" xr:uid="{76A8EE73-3BC3-4FAA-BD1B-01B82E100896}"/>
    <cellStyle name="Ausgabe 6 35 2" xfId="40044" xr:uid="{9FB8FA1F-FEBB-42C9-85E1-61CBFAC8C78F}"/>
    <cellStyle name="Ausgabe 6 36" xfId="19994" xr:uid="{DBDB7AD2-8A60-43F1-A723-5F8BA16B8E3A}"/>
    <cellStyle name="Ausgabe 6 36 2" xfId="40396" xr:uid="{593418EE-FCE5-4765-9FA8-45D317FA7B74}"/>
    <cellStyle name="Ausgabe 6 37" xfId="20418" xr:uid="{DB759F34-862A-46A2-AD1E-CBE8EE7D14A0}"/>
    <cellStyle name="Ausgabe 6 37 2" xfId="40820" xr:uid="{B7B723F2-7146-468C-B67C-7F75109F5BA3}"/>
    <cellStyle name="Ausgabe 6 38" xfId="20766" xr:uid="{7B3D7784-5AED-441D-843E-710F9ADEF73E}"/>
    <cellStyle name="Ausgabe 6 38 2" xfId="41168" xr:uid="{1FE04093-43C8-492F-87EA-CE25151706A7}"/>
    <cellStyle name="Ausgabe 6 39" xfId="21613" xr:uid="{B98A8502-BC10-4714-8F12-1C8099284462}"/>
    <cellStyle name="Ausgabe 6 39 2" xfId="42013" xr:uid="{21D1E946-A24E-4B7E-B194-C70344580C71}"/>
    <cellStyle name="Ausgabe 6 4" xfId="1625" xr:uid="{00000000-0005-0000-0000-0000C50B0000}"/>
    <cellStyle name="Ausgabe 6 4 2" xfId="24009" xr:uid="{8EE34F57-CFB7-4232-8BAD-6090FC327A05}"/>
    <cellStyle name="Ausgabe 6 40" xfId="21164" xr:uid="{8621A975-8E1F-48AC-9CD7-48140995CE1B}"/>
    <cellStyle name="Ausgabe 6 40 2" xfId="41564" xr:uid="{D68AB645-9BC6-4FA2-AAE6-B191EDF86D11}"/>
    <cellStyle name="Ausgabe 6 41" xfId="22561" xr:uid="{3E075AA6-518A-44BB-9610-2F457650E3B9}"/>
    <cellStyle name="Ausgabe 6 41 2" xfId="42961" xr:uid="{16583A49-88F1-4902-980A-02815564EFA5}"/>
    <cellStyle name="Ausgabe 6 42" xfId="22525" xr:uid="{428294B3-6CB7-4ADA-BB8F-6AAADD7157D2}"/>
    <cellStyle name="Ausgabe 6 42 2" xfId="42925" xr:uid="{33A173D0-DA0B-4E80-99DC-CBF2728A4F97}"/>
    <cellStyle name="Ausgabe 6 43" xfId="22906" xr:uid="{48FC8422-F7C1-4FE6-B293-F880046F4515}"/>
    <cellStyle name="Ausgabe 6 43 2" xfId="43306" xr:uid="{25EB5793-0C39-4DF8-B1D5-B505EB538E50}"/>
    <cellStyle name="Ausgabe 6 5" xfId="3024" xr:uid="{00000000-0005-0000-0000-0000C60B0000}"/>
    <cellStyle name="Ausgabe 6 5 2" xfId="25390" xr:uid="{A81FB1A7-E6AA-4B02-AAF2-AB0AA68C9639}"/>
    <cellStyle name="Ausgabe 6 6" xfId="2664" xr:uid="{00000000-0005-0000-0000-0000C70B0000}"/>
    <cellStyle name="Ausgabe 6 6 2" xfId="25031" xr:uid="{D9DABD4F-A393-43E5-A134-E082D2C3812B}"/>
    <cellStyle name="Ausgabe 6 7" xfId="3922" xr:uid="{00000000-0005-0000-0000-0000C80B0000}"/>
    <cellStyle name="Ausgabe 6 7 2" xfId="26285" xr:uid="{C1FFA195-A6C9-4567-837B-B1A2163AF3A5}"/>
    <cellStyle name="Ausgabe 6 8" xfId="3508" xr:uid="{00000000-0005-0000-0000-0000C90B0000}"/>
    <cellStyle name="Ausgabe 6 8 2" xfId="25873" xr:uid="{E27862F1-E18F-4BB3-A354-1FAC323D4840}"/>
    <cellStyle name="Ausgabe 6 9" xfId="4804" xr:uid="{00000000-0005-0000-0000-0000CA0B0000}"/>
    <cellStyle name="Ausgabe 6 9 2" xfId="27157" xr:uid="{F3258A57-AE52-4589-B3BE-8122C86F7F91}"/>
    <cellStyle name="Ausgabe 7" xfId="8147" hidden="1" xr:uid="{2C0F9B95-85D8-49C0-A7DA-3397F440BB5F}"/>
    <cellStyle name="Ausgabe 7" xfId="30433" hidden="1" xr:uid="{12F8871E-0561-4B6A-B734-7BBB2E7A3DF8}"/>
    <cellStyle name="Avertissement" xfId="5" builtinId="11" customBuiltin="1"/>
    <cellStyle name="Bad 2" xfId="158" xr:uid="{00000000-0005-0000-0000-0000CC0B0000}"/>
    <cellStyle name="Bad 3" xfId="255" xr:uid="{00000000-0005-0000-0000-0000CD0B0000}"/>
    <cellStyle name="Bad 4" xfId="395" xr:uid="{00000000-0005-0000-0000-0000CE0B0000}"/>
    <cellStyle name="Bad 5" xfId="8739" xr:uid="{153DBC8F-3DD1-4F55-A5C6-53AB8452A848}"/>
    <cellStyle name="Base 0 dec" xfId="8718" xr:uid="{0D675836-81EC-4C4B-9A3A-64B051DA1F50}"/>
    <cellStyle name="Base 0 dec 2" xfId="9962" xr:uid="{6111F93A-59F1-4E41-81E6-CDF52C63F94D}"/>
    <cellStyle name="Base 0 dec 3" xfId="9697" xr:uid="{2FEB992F-C222-42BC-A3D5-B9ED07AC192F}"/>
    <cellStyle name="Base 1 dec" xfId="10423" xr:uid="{DD76C904-7803-400C-872B-D8DAB5548D84}"/>
    <cellStyle name="Base 1 dec 2" xfId="10147" xr:uid="{5FB2F832-283F-4713-B744-70E6570FAFEC}"/>
    <cellStyle name="Base 1 dec 3" xfId="10162" xr:uid="{D73C1B41-B1FE-470A-9D07-84501C010390}"/>
    <cellStyle name="Base 2 dec" xfId="10082" xr:uid="{2DA9791F-9BF1-4D02-B0A9-FF1A89DCE754}"/>
    <cellStyle name="Base 2 dec 2" xfId="10343" xr:uid="{D5C37D9E-D3EC-4879-997A-3DD5A8D6A979}"/>
    <cellStyle name="Base 2 dec 3" xfId="9584" xr:uid="{58647960-5DEC-40DD-A715-702443857372}"/>
    <cellStyle name="Berechnung" xfId="1453" hidden="1" xr:uid="{00000000-0005-0000-0000-0000D20B0000}"/>
    <cellStyle name="Berechnung" xfId="2845" hidden="1" xr:uid="{00000000-0005-0000-0000-0000D80B0000}"/>
    <cellStyle name="Berechnung" xfId="2551" hidden="1" xr:uid="{00000000-0005-0000-0000-0000D70B0000}"/>
    <cellStyle name="Berechnung" xfId="76" hidden="1" xr:uid="{00000000-0005-0000-0000-0000CF0B0000}"/>
    <cellStyle name="Berechnung" xfId="2668" hidden="1" xr:uid="{00000000-0005-0000-0000-0000D60B0000}"/>
    <cellStyle name="Berechnung" xfId="6162" hidden="1" xr:uid="{00000000-0005-0000-0000-0000E20B0000}"/>
    <cellStyle name="Berechnung" xfId="948" hidden="1" xr:uid="{00000000-0005-0000-0000-0000D00B0000}"/>
    <cellStyle name="Berechnung" xfId="1629" hidden="1" xr:uid="{00000000-0005-0000-0000-0000D30B0000}"/>
    <cellStyle name="Berechnung" xfId="927" hidden="1" xr:uid="{00000000-0005-0000-0000-0000D10B0000}"/>
    <cellStyle name="Berechnung" xfId="2559" hidden="1" xr:uid="{00000000-0005-0000-0000-0000DE0B0000}"/>
    <cellStyle name="Berechnung" xfId="4316" hidden="1" xr:uid="{00000000-0005-0000-0000-0000DD0B0000}"/>
    <cellStyle name="Berechnung" xfId="6467" hidden="1" xr:uid="{00000000-0005-0000-0000-0000E80B0000}"/>
    <cellStyle name="Berechnung" xfId="5649" hidden="1" xr:uid="{00000000-0005-0000-0000-0000E10B0000}"/>
    <cellStyle name="Berechnung" xfId="4769" hidden="1" xr:uid="{00000000-0005-0000-0000-0000E00B0000}"/>
    <cellStyle name="Berechnung" xfId="3460" hidden="1" xr:uid="{00000000-0005-0000-0000-0000D90B0000}"/>
    <cellStyle name="Berechnung" xfId="6020" hidden="1" xr:uid="{00000000-0005-0000-0000-0000E40B0000}"/>
    <cellStyle name="Berechnung" xfId="5785" hidden="1" xr:uid="{00000000-0005-0000-0000-0000E30B0000}"/>
    <cellStyle name="Berechnung" xfId="2562" hidden="1" xr:uid="{00000000-0005-0000-0000-0000DC0B0000}"/>
    <cellStyle name="Berechnung" xfId="2412" hidden="1" xr:uid="{00000000-0005-0000-0000-0000D50B0000}"/>
    <cellStyle name="Berechnung" xfId="1548" hidden="1" xr:uid="{00000000-0005-0000-0000-0000D40B0000}"/>
    <cellStyle name="Berechnung" xfId="2515" hidden="1" xr:uid="{00000000-0005-0000-0000-0000DF0B0000}"/>
    <cellStyle name="Berechnung" xfId="5958" hidden="1" xr:uid="{00000000-0005-0000-0000-0000EC0B0000}"/>
    <cellStyle name="Berechnung" xfId="6586" hidden="1" xr:uid="{00000000-0005-0000-0000-0000EB0B0000}"/>
    <cellStyle name="Berechnung" xfId="6783" hidden="1" xr:uid="{00000000-0005-0000-0000-0000E90B0000}"/>
    <cellStyle name="Berechnung" xfId="3632" hidden="1" xr:uid="{00000000-0005-0000-0000-0000DB0B0000}"/>
    <cellStyle name="Berechnung" xfId="2522" hidden="1" xr:uid="{00000000-0005-0000-0000-0000DA0B0000}"/>
    <cellStyle name="Berechnung" xfId="6200" hidden="1" xr:uid="{00000000-0005-0000-0000-0000E60B0000}"/>
    <cellStyle name="Berechnung" xfId="7194" hidden="1" xr:uid="{00000000-0005-0000-0000-0000ED0B0000}"/>
    <cellStyle name="Berechnung" xfId="6344" hidden="1" xr:uid="{00000000-0005-0000-0000-0000E50B0000}"/>
    <cellStyle name="Berechnung" xfId="6767" hidden="1" xr:uid="{00000000-0005-0000-0000-0000E70B0000}"/>
    <cellStyle name="Berechnung" xfId="5903" hidden="1" xr:uid="{00000000-0005-0000-0000-0000EA0B0000}"/>
    <cellStyle name="Berechnung" xfId="7652" hidden="1" xr:uid="{10951E22-9978-4F69-8D64-D2590CA8EA6F}"/>
    <cellStyle name="Berechnung" xfId="7725" hidden="1" xr:uid="{1425C3B2-BC36-4CE9-8961-5BBDFB89E014}"/>
    <cellStyle name="Berechnung" xfId="8144" hidden="1" xr:uid="{90B96E68-042E-4EAC-BE71-B221018257AD}"/>
    <cellStyle name="Berechnung" xfId="8670" hidden="1" xr:uid="{61B88D3F-C9C3-48FB-A253-7A92A7666FAA}"/>
    <cellStyle name="Berechnung" xfId="8971" hidden="1" xr:uid="{A8061C4A-C3AC-41EF-8AE6-4CABEAF86B49}"/>
    <cellStyle name="Berechnung" xfId="9943" hidden="1" xr:uid="{09D4DBEF-F826-4EFB-8C43-0B01EB32C127}"/>
    <cellStyle name="Berechnung" xfId="8941" hidden="1" xr:uid="{25EF62DE-32B1-458D-AED3-5FF8A076A391}"/>
    <cellStyle name="Berechnung" xfId="10093" hidden="1" xr:uid="{83927815-95B1-4823-A23C-69021869A375}"/>
    <cellStyle name="Berechnung" xfId="11827" hidden="1" xr:uid="{416C7F07-4042-47DF-983B-5CE85D2833D4}"/>
    <cellStyle name="Berechnung" xfId="12076" hidden="1" xr:uid="{17CED060-E78B-4A98-B9AC-DFE765DF775F}"/>
    <cellStyle name="Berechnung" xfId="13095" hidden="1" xr:uid="{44B21817-E04D-4EE0-BCD0-B3CC5CC5DC3B}"/>
    <cellStyle name="Berechnung" xfId="12796" hidden="1" xr:uid="{FB572F03-FC83-4433-AE1C-7C32FA147FC5}"/>
    <cellStyle name="Berechnung" xfId="11885" hidden="1" xr:uid="{40BFFD03-4EFF-465F-9963-81B35FDFE008}"/>
    <cellStyle name="Berechnung" xfId="13549" hidden="1" xr:uid="{E2F754E1-7A00-4E9B-BAB2-FE5761608C1C}"/>
    <cellStyle name="Berechnung" xfId="12759" hidden="1" xr:uid="{22EFFFD9-AA27-47D4-B30A-D284FC2A23C8}"/>
    <cellStyle name="Berechnung" xfId="13130" hidden="1" xr:uid="{50C7A1C8-C255-4CFC-A752-9EF610A92ECF}"/>
    <cellStyle name="Berechnung" xfId="13493" hidden="1" xr:uid="{A55BA35E-C6F2-4FAD-BFEE-DD815735B43D}"/>
    <cellStyle name="Berechnung" xfId="13444" hidden="1" xr:uid="{F12730CE-7255-45C2-A370-79C299D3383A}"/>
    <cellStyle name="Berechnung" xfId="12917" hidden="1" xr:uid="{F4EECAC6-AB97-46DE-BBF9-4A72212AFBAC}"/>
    <cellStyle name="Berechnung" xfId="12877" hidden="1" xr:uid="{E5A6D6A5-4CE3-46B0-8EF8-2ACC7755CEA7}"/>
    <cellStyle name="Berechnung" xfId="11957" hidden="1" xr:uid="{EB952D5F-1B45-4CDB-B85D-65BF66A4DCA4}"/>
    <cellStyle name="Berechnung" xfId="14054" hidden="1" xr:uid="{C5A79B6B-D6A9-4A16-9A49-18F395B4664B}"/>
    <cellStyle name="Berechnung" xfId="14112" hidden="1" xr:uid="{0AD282A5-A633-47B3-A4F4-A868A2CED678}"/>
    <cellStyle name="Berechnung" xfId="14423" hidden="1" xr:uid="{FE838CA1-E38C-4D30-9876-5A0D622ACB6E}"/>
    <cellStyle name="Berechnung" xfId="11842" hidden="1" xr:uid="{A74B44F9-201F-4214-B299-429706BA7481}"/>
    <cellStyle name="Berechnung" xfId="14587" hidden="1" xr:uid="{2DD492C5-63B7-478B-A9D8-ECDEACAFC1AE}"/>
    <cellStyle name="Berechnung" xfId="14218" hidden="1" xr:uid="{1A44197E-8E2C-4056-97EB-D1318171651A}"/>
    <cellStyle name="Berechnung" xfId="14302" hidden="1" xr:uid="{732A7902-B56C-46F2-BA7D-0225A25B50EF}"/>
    <cellStyle name="Berechnung" xfId="15706" hidden="1" xr:uid="{96491CC6-3A27-4840-AA81-A36CB623867C}"/>
    <cellStyle name="Berechnung" xfId="15895" hidden="1" xr:uid="{093C57C5-8C1F-4805-AA39-A462A9FB181D}"/>
    <cellStyle name="Berechnung" xfId="16181" hidden="1" xr:uid="{88BE6655-78AC-448C-BAA4-DD453A5E820E}"/>
    <cellStyle name="Berechnung" xfId="16252" hidden="1" xr:uid="{79FEE15A-FE8B-4B6A-9A94-18956905E57D}"/>
    <cellStyle name="Berechnung" xfId="16689" hidden="1" xr:uid="{0A662EEC-D477-4AA3-A753-CF16832A341B}"/>
    <cellStyle name="Berechnung" xfId="16886" hidden="1" xr:uid="{D8896CBE-66AA-48C2-A19C-4C798AD5DD10}"/>
    <cellStyle name="Berechnung" xfId="16796" hidden="1" xr:uid="{8FF474B6-B111-4E1B-BB2F-69CB412DA463}"/>
    <cellStyle name="Berechnung" xfId="16830" hidden="1" xr:uid="{68F5E6A1-6FDB-4338-87AC-4FFDD684EF2E}"/>
    <cellStyle name="Berechnung" xfId="16818" hidden="1" xr:uid="{8544ECE7-7EFD-42A5-8DF3-75306030CE85}"/>
    <cellStyle name="Berechnung" xfId="17403" hidden="1" xr:uid="{5701F232-8668-4950-B0A2-7EF70ABA3703}"/>
    <cellStyle name="Berechnung" xfId="16969" hidden="1" xr:uid="{54F15C13-0E0D-4B40-9BFC-1228417CF497}"/>
    <cellStyle name="Berechnung" xfId="18570" hidden="1" xr:uid="{B9EB3F00-A578-4F24-9A7D-E7CF305F0BE7}"/>
    <cellStyle name="Berechnung" xfId="18812" hidden="1" xr:uid="{F2BFC506-CDF2-44ED-8A25-E8F29B7FABA2}"/>
    <cellStyle name="Berechnung" xfId="18706" hidden="1" xr:uid="{0B3C8F9D-CA93-4F76-A590-5EAEA5D36A6A}"/>
    <cellStyle name="Berechnung" xfId="18752" hidden="1" xr:uid="{46E02F03-17EC-4896-B5E0-7D627EBFBCCF}"/>
    <cellStyle name="Berechnung" xfId="18897" hidden="1" xr:uid="{C53C5B52-5548-47B9-AE3B-10D8066B5AC0}"/>
    <cellStyle name="Berechnung" xfId="18541" hidden="1" xr:uid="{57AAB9CD-0872-4446-99AD-CAE26757A0EB}"/>
    <cellStyle name="Berechnung" xfId="20208" hidden="1" xr:uid="{282F1D9F-FF7C-4E78-8786-A6C75B8EE803}"/>
    <cellStyle name="Berechnung" xfId="18633" hidden="1" xr:uid="{19378329-B933-44FB-B1C7-0CE43E08FC0C}"/>
    <cellStyle name="Berechnung" xfId="20438" hidden="1" xr:uid="{2E245461-D356-4446-9CF2-618226EEBD2F}"/>
    <cellStyle name="Berechnung" xfId="19375" hidden="1" xr:uid="{D4606E80-801D-4144-B68C-C5115B04D0AE}"/>
    <cellStyle name="Berechnung" xfId="20223" hidden="1" xr:uid="{FA661E29-8A23-473B-AB9E-42B3ED8C7DFA}"/>
    <cellStyle name="Berechnung" xfId="19381" hidden="1" xr:uid="{2692916C-CABC-4513-A148-DFC5C70FFC70}"/>
    <cellStyle name="Berechnung" xfId="19826" hidden="1" xr:uid="{79F287D2-6844-43C8-99AB-3D172047CAF0}"/>
    <cellStyle name="Berechnung" xfId="21003" hidden="1" xr:uid="{BE4E345C-C3A1-435D-A431-1F2D84090465}"/>
    <cellStyle name="Berechnung" xfId="21259" hidden="1" xr:uid="{B191517B-DCC1-4BE8-8785-C950E463A724}"/>
    <cellStyle name="Berechnung" xfId="21141" hidden="1" xr:uid="{413798D6-26F9-4055-B292-668835F55478}"/>
    <cellStyle name="Berechnung" xfId="21192" hidden="1" xr:uid="{0FB393EC-0169-4CC9-B978-E700092313CF}"/>
    <cellStyle name="Berechnung" xfId="21175" hidden="1" xr:uid="{630C6771-6574-4719-B60E-83734F379D5B}"/>
    <cellStyle name="Berechnung" xfId="21831" hidden="1" xr:uid="{4C13E4E3-1AFD-4501-998E-1B77DF9C7AE5}"/>
    <cellStyle name="Berechnung" xfId="22125" hidden="1" xr:uid="{9B623BA9-E3E7-40D8-9663-37E4EC53F3EC}"/>
    <cellStyle name="Berechnung" xfId="22430" hidden="1" xr:uid="{7FB15037-DF32-4ABA-9D7A-925ED2A9F70F}"/>
    <cellStyle name="Berechnung" xfId="22336" hidden="1" xr:uid="{F713774F-1D50-423F-81B1-5F17C8114AB9}"/>
    <cellStyle name="Berechnung" xfId="21824" hidden="1" xr:uid="{02AA4BA4-9712-441F-B55B-FE8C00AEE926}"/>
    <cellStyle name="Berechnung" xfId="22382" hidden="1" xr:uid="{2B0B8A45-2952-4326-A39E-EC9C148943AA}"/>
    <cellStyle name="Berechnung" xfId="21038" hidden="1" xr:uid="{DEBB0855-088B-4C2C-8D27-A3AE7B746A2A}"/>
    <cellStyle name="Berechnung" xfId="23841" hidden="1" xr:uid="{66C446EF-8E25-45D5-9475-522B367A8E6F}"/>
    <cellStyle name="Berechnung" xfId="25211" hidden="1" xr:uid="{1134C307-FF48-4DB7-B730-E6BE0EF4154B}"/>
    <cellStyle name="Berechnung" xfId="24918" hidden="1" xr:uid="{3102784C-74D7-402C-A4B4-57D2C0592B61}"/>
    <cellStyle name="Berechnung" xfId="23328" hidden="1" xr:uid="{6567E22A-85C4-4FFF-8192-BE92ADEE9AD0}"/>
    <cellStyle name="Berechnung" xfId="25035" hidden="1" xr:uid="{1F543943-67E4-41FC-A3A8-83821B7D2965}"/>
    <cellStyle name="Berechnung" xfId="28459" hidden="1" xr:uid="{FBAF157B-5E62-4C14-8221-9C4B253B4E61}"/>
    <cellStyle name="Berechnung" xfId="23385" hidden="1" xr:uid="{AEF4EE76-5947-4A54-A826-E57F4ECB69CC}"/>
    <cellStyle name="Berechnung" xfId="24013" hidden="1" xr:uid="{367C02D1-09CC-4641-BB5B-743697F5C644}"/>
    <cellStyle name="Berechnung" xfId="23364" hidden="1" xr:uid="{E243412A-FEEB-4884-A07E-6841B5338177}"/>
    <cellStyle name="Berechnung" xfId="24926" hidden="1" xr:uid="{8D526501-0C78-4FD4-BEDC-50D5C5DCB0AE}"/>
    <cellStyle name="Berechnung" xfId="26672" hidden="1" xr:uid="{8B037113-DC52-446B-B45D-C8AB10159776}"/>
    <cellStyle name="Berechnung" xfId="28764" hidden="1" xr:uid="{EC6DC50A-218C-4C3C-810F-51E584DB8EAA}"/>
    <cellStyle name="Berechnung" xfId="27982" hidden="1" xr:uid="{5A038093-5874-42A8-90C8-00BDDAC760F7}"/>
    <cellStyle name="Berechnung" xfId="27122" hidden="1" xr:uid="{78463E1B-0CD7-42D2-BB81-66513117DD41}"/>
    <cellStyle name="Berechnung" xfId="25825" hidden="1" xr:uid="{983D6B3C-22A2-4257-A16B-E379EB44D95D}"/>
    <cellStyle name="Berechnung" xfId="28317" hidden="1" xr:uid="{503A3F15-7D09-468A-9369-A1DB9C4DD8E3}"/>
    <cellStyle name="Berechnung" xfId="28099" hidden="1" xr:uid="{6FCDFE01-2889-41DE-BF9F-20BD34D53371}"/>
    <cellStyle name="Berechnung" xfId="24929" hidden="1" xr:uid="{89C1F1A8-0D21-4D59-B0BC-0869BDBBFC15}"/>
    <cellStyle name="Berechnung" xfId="24779" hidden="1" xr:uid="{71134449-2463-440A-839B-A07164E993E8}"/>
    <cellStyle name="Berechnung" xfId="23934" hidden="1" xr:uid="{1139DF3D-C4F7-4B31-AB57-51FFE7FE8EBD}"/>
    <cellStyle name="Berechnung" xfId="24882" hidden="1" xr:uid="{EDCB4038-1C47-4B1F-98B6-4BA71A099F14}"/>
    <cellStyle name="Berechnung" xfId="28272" hidden="1" xr:uid="{A6167D40-7E52-41C8-803A-18B7680EF3D8}"/>
    <cellStyle name="Berechnung" xfId="28883" hidden="1" xr:uid="{17EAB28C-CDCF-4094-8792-81182D1483B6}"/>
    <cellStyle name="Berechnung" xfId="29080" hidden="1" xr:uid="{8B6DC25D-EA30-42D5-8407-5E0E1991C7C6}"/>
    <cellStyle name="Berechnung" xfId="25995" hidden="1" xr:uid="{59FC08F2-09DB-4F29-B49B-A1142B81AB19}"/>
    <cellStyle name="Berechnung" xfId="24889" hidden="1" xr:uid="{2A49ACB7-37A6-4A49-9985-B8D4F94707FB}"/>
    <cellStyle name="Berechnung" xfId="28497" hidden="1" xr:uid="{CA7D4322-A544-42E2-9AB6-6EA7E8F757BC}"/>
    <cellStyle name="Berechnung" xfId="29491" hidden="1" xr:uid="{C386A520-799F-4E42-852B-C73125937160}"/>
    <cellStyle name="Berechnung" xfId="28641" hidden="1" xr:uid="{37C8908F-2094-40DE-8911-4F5DB42781EB}"/>
    <cellStyle name="Berechnung" xfId="29064" hidden="1" xr:uid="{8D45CE3B-F075-41FB-8006-8CACC8E5D2EB}"/>
    <cellStyle name="Berechnung" xfId="28217" hidden="1" xr:uid="{21C2E1BB-1223-4098-883C-3BDE0EDBDC82}"/>
    <cellStyle name="Berechnung" xfId="29940" hidden="1" xr:uid="{5A75DCC6-3AFF-422B-B7F9-4AC4B2877DDC}"/>
    <cellStyle name="Berechnung" xfId="30011" hidden="1" xr:uid="{CC807F0C-DCF4-4802-9B73-72F90EE9FACD}"/>
    <cellStyle name="Berechnung" xfId="30430" hidden="1" xr:uid="{B248B8B9-3346-44C5-9549-CB4552A47134}"/>
    <cellStyle name="Berechnung" xfId="30926" hidden="1" xr:uid="{03B30416-0753-4B37-8B43-9ED778A3B751}"/>
    <cellStyle name="Berechnung" xfId="31142" hidden="1" xr:uid="{0266E1EE-C803-46CC-B9E3-894CC1D0CF0D}"/>
    <cellStyle name="Berechnung" xfId="31965" hidden="1" xr:uid="{B5EC357D-88C3-4E99-AA2E-1C0CECC1E0E2}"/>
    <cellStyle name="Berechnung" xfId="31118" hidden="1" xr:uid="{6355AE31-26C1-4503-A4C8-64053AE4D7AE}"/>
    <cellStyle name="Berechnung" xfId="32043" hidden="1" xr:uid="{ADD2960A-CA8F-45C9-9EC1-6F0D48F122CE}"/>
    <cellStyle name="Berechnung" xfId="32394" hidden="1" xr:uid="{0149A4D7-D4BC-4868-BCE4-1AB2CCEA975A}"/>
    <cellStyle name="Berechnung" xfId="32641" hidden="1" xr:uid="{C7675A8B-96B8-4CDC-B4AC-D7D5D55ED77F}"/>
    <cellStyle name="Berechnung" xfId="33660" hidden="1" xr:uid="{3C92EE8C-A4C3-4D25-8278-80CD187F49A7}"/>
    <cellStyle name="Berechnung" xfId="33361" hidden="1" xr:uid="{09B0B8D4-D398-4302-AD9A-2C76F109EB3B}"/>
    <cellStyle name="Berechnung" xfId="32452" hidden="1" xr:uid="{9E1D2110-C241-4345-9B79-62DEE6AD1A20}"/>
    <cellStyle name="Berechnung" xfId="34113" hidden="1" xr:uid="{052548E4-CCC2-43AC-88F8-61EA30769A86}"/>
    <cellStyle name="Berechnung" xfId="33324" hidden="1" xr:uid="{5E7C75F8-EDF3-47C0-B4D1-9EF32DD2B138}"/>
    <cellStyle name="Berechnung" xfId="33695" hidden="1" xr:uid="{318F53B4-F77A-4001-9854-137235AFFEA4}"/>
    <cellStyle name="Berechnung" xfId="34057" hidden="1" xr:uid="{DD42AF75-4A68-44E1-97CA-A2A53A80A1E4}"/>
    <cellStyle name="Berechnung" xfId="34008" hidden="1" xr:uid="{564E800D-DEB0-41F2-B62F-8EC87CA9442F}"/>
    <cellStyle name="Berechnung" xfId="33482" hidden="1" xr:uid="{844D4281-319E-44F2-B795-B6D1077685CF}"/>
    <cellStyle name="Berechnung" xfId="33442" hidden="1" xr:uid="{839D7908-FB67-4774-9C08-91E10B4D91EA}"/>
    <cellStyle name="Berechnung" xfId="32522" hidden="1" xr:uid="{22A1EB85-3889-47E0-A33C-B14D3F2FC2D9}"/>
    <cellStyle name="Berechnung" xfId="34618" hidden="1" xr:uid="{08A2795C-79A9-4590-8D20-D14D794DE831}"/>
    <cellStyle name="Berechnung" xfId="34676" hidden="1" xr:uid="{EA257E32-8933-464F-A844-0F40BF439028}"/>
    <cellStyle name="Berechnung" xfId="34985" hidden="1" xr:uid="{FAB78836-0F6C-483A-9F9A-9381F88F300A}"/>
    <cellStyle name="Berechnung" xfId="32409" hidden="1" xr:uid="{B193F9A6-7FEF-4601-B239-AAB19E3887BF}"/>
    <cellStyle name="Berechnung" xfId="35147" hidden="1" xr:uid="{20AC3BB1-07D9-4DA4-AEC0-F0D091F83D16}"/>
    <cellStyle name="Berechnung" xfId="34781" hidden="1" xr:uid="{48737679-A9D6-4BE3-855A-74001D3E8E6C}"/>
    <cellStyle name="Berechnung" xfId="34865" hidden="1" xr:uid="{761EEDA5-2C65-4B43-A3C0-BCA4A49EDFE4}"/>
    <cellStyle name="Berechnung" xfId="36164" hidden="1" xr:uid="{3375D19E-EDB4-4784-9496-BF0B83B1D85D}"/>
    <cellStyle name="Berechnung" xfId="36303" hidden="1" xr:uid="{64629606-D7AC-4BF2-8D20-091CD7B961F1}"/>
    <cellStyle name="Berechnung" xfId="36589" hidden="1" xr:uid="{5C73195B-2BC0-4DBA-AB81-593D4DD2F2A7}"/>
    <cellStyle name="Berechnung" xfId="36658" hidden="1" xr:uid="{50A3ECDA-00AB-40E1-85F3-FF5470C95677}"/>
    <cellStyle name="Berechnung" xfId="37095" hidden="1" xr:uid="{9CDFBE1E-FAB7-4AD7-81AC-D24D33AAA9B1}"/>
    <cellStyle name="Berechnung" xfId="37290" hidden="1" xr:uid="{5347DD23-EE69-4FAD-BDEA-07F589689503}"/>
    <cellStyle name="Berechnung" xfId="37200" hidden="1" xr:uid="{35F7D822-4B91-4B11-8D4E-C356D26DDD14}"/>
    <cellStyle name="Berechnung" xfId="37234" hidden="1" xr:uid="{37CDC3B8-B30B-489C-AD64-B3B6E6FB7262}"/>
    <cellStyle name="Berechnung" xfId="37222" hidden="1" xr:uid="{EC85284F-89E6-4729-8C21-E223ADBDD0A8}"/>
    <cellStyle name="Berechnung" xfId="37807" hidden="1" xr:uid="{00DE1F51-CC3B-4572-8FC7-93344F358268}"/>
    <cellStyle name="Berechnung" xfId="37373" hidden="1" xr:uid="{EA613EB4-27D4-4604-BF71-9569692FAC32}"/>
    <cellStyle name="Berechnung" xfId="38974" hidden="1" xr:uid="{89BFC741-7B25-4524-B652-E5425F19F8D9}"/>
    <cellStyle name="Berechnung" xfId="39214" hidden="1" xr:uid="{8E2B7D16-3789-47F0-9A92-2475C924FDEA}"/>
    <cellStyle name="Berechnung" xfId="39108" hidden="1" xr:uid="{942D794F-8AFE-4128-97CB-5E16EB965F4B}"/>
    <cellStyle name="Berechnung" xfId="39154" hidden="1" xr:uid="{420306C6-E302-4458-92CC-76C0FAF2AEC9}"/>
    <cellStyle name="Berechnung" xfId="39299" hidden="1" xr:uid="{4E22A77A-DCC2-409E-9221-84DB577D6DD7}"/>
    <cellStyle name="Berechnung" xfId="38945" hidden="1" xr:uid="{77AAFC3F-12DE-4B38-AA00-325E91ACB806}"/>
    <cellStyle name="Berechnung" xfId="40610" hidden="1" xr:uid="{6E2D3C12-44E3-4A92-85FD-B67173C6ED0D}"/>
    <cellStyle name="Berechnung" xfId="39037" hidden="1" xr:uid="{96ACCA5E-E8A7-40CD-885C-AF5899A7E1B5}"/>
    <cellStyle name="Berechnung" xfId="40840" hidden="1" xr:uid="{32199790-C48D-48A1-9707-FF87FC71AA3C}"/>
    <cellStyle name="Berechnung" xfId="39777" hidden="1" xr:uid="{47A46078-4321-44C5-B578-64A03AEB4A61}"/>
    <cellStyle name="Berechnung" xfId="40625" hidden="1" xr:uid="{7432532E-0966-4C08-852D-5B82665C7E43}"/>
    <cellStyle name="Berechnung" xfId="39783" hidden="1" xr:uid="{6E8B858F-2F01-4FAA-AF5E-B58DAEE96B46}"/>
    <cellStyle name="Berechnung" xfId="40228" hidden="1" xr:uid="{FC784E1F-ABED-4EAF-BE73-0B002FE05487}"/>
    <cellStyle name="Berechnung" xfId="41405" hidden="1" xr:uid="{BF91BE6A-C1B2-4007-8DD7-441BAF40102D}"/>
    <cellStyle name="Berechnung" xfId="41659" hidden="1" xr:uid="{5EDA3842-5E0A-4574-8655-2B6402EB5F95}"/>
    <cellStyle name="Berechnung" xfId="41541" hidden="1" xr:uid="{A1F99B60-810A-4240-9C0A-E08D5C93349C}"/>
    <cellStyle name="Berechnung" xfId="41592" hidden="1" xr:uid="{E960F02D-6F48-4871-982D-4A8FFEB98BE8}"/>
    <cellStyle name="Berechnung" xfId="41575" hidden="1" xr:uid="{AE38FE8E-F457-4973-806D-66AD2F111349}"/>
    <cellStyle name="Berechnung" xfId="42231" hidden="1" xr:uid="{5F2F4C5C-8B9E-49DA-89E7-83B3641E2FD9}"/>
    <cellStyle name="Berechnung" xfId="42525" hidden="1" xr:uid="{A8DBF496-E7E1-4279-ACAE-96E3BB90C8EF}"/>
    <cellStyle name="Berechnung" xfId="42830" hidden="1" xr:uid="{435C6642-7CAC-4477-AC0C-4424D207EF86}"/>
    <cellStyle name="Berechnung" xfId="42736" hidden="1" xr:uid="{A3826F78-FA0E-44AD-866F-6823FDD8758A}"/>
    <cellStyle name="Berechnung" xfId="42224" hidden="1" xr:uid="{C4CA91CA-91D7-427A-B7EE-542A1AC8A18F}"/>
    <cellStyle name="Berechnung" xfId="42782" hidden="1" xr:uid="{8C277AF5-352C-4D8F-A5CC-31256B4FE6CC}"/>
    <cellStyle name="Berechnung" xfId="41440" hidden="1" xr:uid="{FB76A425-3CEF-4D30-AB25-59B600CF13AA}"/>
    <cellStyle name="Berechnung 2" xfId="424" xr:uid="{00000000-0005-0000-0000-0000EE0B0000}"/>
    <cellStyle name="Berechnung 2 10" xfId="2380" xr:uid="{00000000-0005-0000-0000-0000EF0B0000}"/>
    <cellStyle name="Berechnung 2 10 2" xfId="24747" xr:uid="{ADD2B969-3806-432A-8DD1-2C985518FB39}"/>
    <cellStyle name="Berechnung 2 11" xfId="3571" xr:uid="{00000000-0005-0000-0000-0000F00B0000}"/>
    <cellStyle name="Berechnung 2 11 2" xfId="25935" xr:uid="{05CB638E-A133-42FF-90BA-F59403112F77}"/>
    <cellStyle name="Berechnung 2 12" xfId="3402" xr:uid="{00000000-0005-0000-0000-0000F10B0000}"/>
    <cellStyle name="Berechnung 2 12 2" xfId="25767" xr:uid="{880668C0-F267-4F70-80DB-2B36570968BC}"/>
    <cellStyle name="Berechnung 2 13" xfId="4874" xr:uid="{00000000-0005-0000-0000-0000F20B0000}"/>
    <cellStyle name="Berechnung 2 13 2" xfId="27227" xr:uid="{B30CA4DB-07EA-4385-A8DD-11737C6F2A1B}"/>
    <cellStyle name="Berechnung 2 14" xfId="4870" xr:uid="{00000000-0005-0000-0000-0000F30B0000}"/>
    <cellStyle name="Berechnung 2 14 2" xfId="27223" xr:uid="{2EC50E2A-AA32-4C4F-ABA4-A4EAD497FDCE}"/>
    <cellStyle name="Berechnung 2 15" xfId="4574" xr:uid="{00000000-0005-0000-0000-0000F40B0000}"/>
    <cellStyle name="Berechnung 2 15 2" xfId="26927" xr:uid="{C263C9AB-C1D7-4FC8-A179-415F84E2CF36}"/>
    <cellStyle name="Berechnung 2 16" xfId="6129" xr:uid="{00000000-0005-0000-0000-0000F50B0000}"/>
    <cellStyle name="Berechnung 2 16 2" xfId="28426" xr:uid="{FD069214-DD88-4AC9-91CE-AD347C32946B}"/>
    <cellStyle name="Berechnung 2 17" xfId="6558" xr:uid="{00000000-0005-0000-0000-0000F60B0000}"/>
    <cellStyle name="Berechnung 2 17 2" xfId="28855" xr:uid="{E3F33ACF-8802-4DAF-A43C-E282CE4BFA3C}"/>
    <cellStyle name="Berechnung 2 18" xfId="6278" xr:uid="{00000000-0005-0000-0000-0000F70B0000}"/>
    <cellStyle name="Berechnung 2 18 2" xfId="28575" xr:uid="{B9B21A28-1EA5-4577-B8DD-B627ADA0BA0D}"/>
    <cellStyle name="Berechnung 2 19" xfId="7267" xr:uid="{00000000-0005-0000-0000-0000F80B0000}"/>
    <cellStyle name="Berechnung 2 19 2" xfId="29562" xr:uid="{A6DBC1AA-723B-4F4A-B976-9D95E88489FC}"/>
    <cellStyle name="Berechnung 2 2" xfId="680" xr:uid="{00000000-0005-0000-0000-0000F90B0000}"/>
    <cellStyle name="Berechnung 2 2 10" xfId="4843" xr:uid="{00000000-0005-0000-0000-0000FA0B0000}"/>
    <cellStyle name="Berechnung 2 2 10 2" xfId="27196" xr:uid="{EBF08220-E1E7-4EF3-B671-240F3DB6A716}"/>
    <cellStyle name="Berechnung 2 2 11" xfId="5131" xr:uid="{00000000-0005-0000-0000-0000FB0B0000}"/>
    <cellStyle name="Berechnung 2 2 11 2" xfId="27484" xr:uid="{93D60DFF-D955-4F21-91D0-45BD690C41D1}"/>
    <cellStyle name="Berechnung 2 2 12" xfId="4682" xr:uid="{00000000-0005-0000-0000-0000FC0B0000}"/>
    <cellStyle name="Berechnung 2 2 12 2" xfId="27035" xr:uid="{2BB919F3-5022-44CC-9146-EA6292C477E1}"/>
    <cellStyle name="Berechnung 2 2 13" xfId="5714" xr:uid="{00000000-0005-0000-0000-0000FD0B0000}"/>
    <cellStyle name="Berechnung 2 2 13 2" xfId="28039" xr:uid="{DBBD174F-6A4B-4C6F-A282-B76E11233A9F}"/>
    <cellStyle name="Berechnung 2 2 14" xfId="6497" xr:uid="{00000000-0005-0000-0000-0000FE0B0000}"/>
    <cellStyle name="Berechnung 2 2 14 2" xfId="28794" xr:uid="{B1F695E2-F019-45B7-B1CE-FBAB6F7153C3}"/>
    <cellStyle name="Berechnung 2 2 15" xfId="6662" xr:uid="{00000000-0005-0000-0000-0000FF0B0000}"/>
    <cellStyle name="Berechnung 2 2 15 2" xfId="28959" xr:uid="{7176B3D1-E7BF-4B92-A519-F5803B613D10}"/>
    <cellStyle name="Berechnung 2 2 16" xfId="7409" xr:uid="{00000000-0005-0000-0000-0000000C0000}"/>
    <cellStyle name="Berechnung 2 2 16 2" xfId="29704" xr:uid="{D8834C1D-0899-4E35-99B4-EC1782C87B19}"/>
    <cellStyle name="Berechnung 2 2 17" xfId="7895" xr:uid="{9753B514-86EE-430D-8684-2A4A339CBB1D}"/>
    <cellStyle name="Berechnung 2 2 17 2" xfId="30181" xr:uid="{54382651-C8E4-4670-AF9B-2F7A693AB148}"/>
    <cellStyle name="Berechnung 2 2 18" xfId="8380" xr:uid="{38452A73-10C1-4AEA-97E2-3F7C385ED76B}"/>
    <cellStyle name="Berechnung 2 2 18 2" xfId="30649" xr:uid="{0972FFAF-923A-4DAA-8002-1DC9E84B7368}"/>
    <cellStyle name="Berechnung 2 2 19" xfId="9265" xr:uid="{1F7BFFFE-AF31-4114-AFAA-C70EECF75E14}"/>
    <cellStyle name="Berechnung 2 2 19 2" xfId="31406" xr:uid="{F09EE677-4DA8-4228-8A40-843C6CBE7D2B}"/>
    <cellStyle name="Berechnung 2 2 2" xfId="895" xr:uid="{00000000-0005-0000-0000-0000010C0000}"/>
    <cellStyle name="Berechnung 2 2 2 10" xfId="5342" xr:uid="{00000000-0005-0000-0000-0000020C0000}"/>
    <cellStyle name="Berechnung 2 2 2 10 2" xfId="27695" xr:uid="{5410099B-1114-4620-9356-4943928D2C93}"/>
    <cellStyle name="Berechnung 2 2 2 11" xfId="4516" xr:uid="{00000000-0005-0000-0000-0000030C0000}"/>
    <cellStyle name="Berechnung 2 2 2 11 2" xfId="26869" xr:uid="{48D243C1-82E0-4D08-A897-64CBC693FAED}"/>
    <cellStyle name="Berechnung 2 2 2 12" xfId="6060" xr:uid="{00000000-0005-0000-0000-0000040C0000}"/>
    <cellStyle name="Berechnung 2 2 2 12 2" xfId="28357" xr:uid="{1FD3F88E-428B-4D1B-93AC-B3BE650001B8}"/>
    <cellStyle name="Berechnung 2 2 2 13" xfId="6551" xr:uid="{00000000-0005-0000-0000-0000050C0000}"/>
    <cellStyle name="Berechnung 2 2 2 13 2" xfId="28848" xr:uid="{66BE4B5A-62A6-4CDB-A903-A0CC63408C60}"/>
    <cellStyle name="Berechnung 2 2 2 14" xfId="5742" xr:uid="{00000000-0005-0000-0000-0000060C0000}"/>
    <cellStyle name="Berechnung 2 2 2 14 2" xfId="28061" xr:uid="{61E527B2-1E32-4471-B596-F5A515FE1C45}"/>
    <cellStyle name="Berechnung 2 2 2 15" xfId="7615" xr:uid="{00000000-0005-0000-0000-0000070C0000}"/>
    <cellStyle name="Berechnung 2 2 2 15 2" xfId="29910" xr:uid="{59FA5A7F-4222-455E-8F5F-A68A9CCBD5B5}"/>
    <cellStyle name="Berechnung 2 2 2 16" xfId="8101" xr:uid="{8C5BF342-CFB2-48E6-8464-48C5B21B91F0}"/>
    <cellStyle name="Berechnung 2 2 2 16 2" xfId="30387" xr:uid="{4B8E5709-9FBD-48AF-9CE1-88CB7F3E3FC7}"/>
    <cellStyle name="Berechnung 2 2 2 17" xfId="8590" xr:uid="{C33CE0D7-84FB-4374-948D-1CFBAA6E65F9}"/>
    <cellStyle name="Berechnung 2 2 2 17 2" xfId="30859" xr:uid="{3F2B6C5F-C686-41D2-B0E4-ECC574AA5BEA}"/>
    <cellStyle name="Berechnung 2 2 2 18" xfId="9480" xr:uid="{7648C4EC-B176-4778-8A7A-60A558580A66}"/>
    <cellStyle name="Berechnung 2 2 2 18 2" xfId="31619" xr:uid="{312DFFA2-4A21-46A4-A56A-03D38AF9C6EC}"/>
    <cellStyle name="Berechnung 2 2 2 19" xfId="10000" xr:uid="{C96EEAF7-851F-43D7-AAB3-9A231F714F1F}"/>
    <cellStyle name="Berechnung 2 2 2 19 2" xfId="32009" xr:uid="{96C0B92D-E040-4677-B486-8070794FDF83}"/>
    <cellStyle name="Berechnung 2 2 2 2" xfId="1063" xr:uid="{00000000-0005-0000-0000-0000080C0000}"/>
    <cellStyle name="Berechnung 2 2 2 2 2" xfId="23500" xr:uid="{7FAB79A8-DD1B-411C-A1D8-B6F6D9C2CB61}"/>
    <cellStyle name="Berechnung 2 2 2 20" xfId="10451" xr:uid="{B1819B3A-9072-4ECD-A434-4F18DE0B0F69}"/>
    <cellStyle name="Berechnung 2 2 2 20 2" xfId="32212" xr:uid="{28E946EA-EEAA-4751-AFF5-DFE3D7EA9DDF}"/>
    <cellStyle name="Berechnung 2 2 2 21" xfId="12648" xr:uid="{AA0F3916-7674-4574-9F67-F307A7DAB88B}"/>
    <cellStyle name="Berechnung 2 2 2 21 2" xfId="33213" xr:uid="{3245DDC9-A7B1-4F5A-88FE-C061E1BFA812}"/>
    <cellStyle name="Berechnung 2 2 2 22" xfId="12731" xr:uid="{9856FD70-AE23-47C8-A29B-E4DF069C7FAF}"/>
    <cellStyle name="Berechnung 2 2 2 22 2" xfId="33296" xr:uid="{B1E41BCD-07F6-49CC-B0F0-A00869C5735F}"/>
    <cellStyle name="Berechnung 2 2 2 23" xfId="13628" xr:uid="{4F47D2FF-84D0-4616-A37D-16FBE82E95D4}"/>
    <cellStyle name="Berechnung 2 2 2 23 2" xfId="34192" xr:uid="{BD40ABB5-D2DD-42CA-AD0C-8C890B6ED122}"/>
    <cellStyle name="Berechnung 2 2 2 24" xfId="13853" xr:uid="{CC31CE8B-5CAF-4CA6-81D6-26E2910D98DD}"/>
    <cellStyle name="Berechnung 2 2 2 24 2" xfId="34417" xr:uid="{AB05F9FD-8D67-416B-BD79-9BD9522EB2A6}"/>
    <cellStyle name="Berechnung 2 2 2 25" xfId="13934" xr:uid="{969384BC-D75A-4A2F-8C79-E31794B71316}"/>
    <cellStyle name="Berechnung 2 2 2 25 2" xfId="34498" xr:uid="{61D8E863-A457-42A7-8AC0-02BFD6A5A8A0}"/>
    <cellStyle name="Berechnung 2 2 2 26" xfId="14967" xr:uid="{F7AA4BEC-34A2-4C73-B2BF-A9EE80ABFCB5}"/>
    <cellStyle name="Berechnung 2 2 2 26 2" xfId="35519" xr:uid="{BE8B5B39-FF0D-408C-A614-C10976879A2F}"/>
    <cellStyle name="Berechnung 2 2 2 27" xfId="13776" xr:uid="{04327CCD-35D9-4661-B17B-A85E2AC02D50}"/>
    <cellStyle name="Berechnung 2 2 2 27 2" xfId="34340" xr:uid="{7036A6EA-FAB9-4802-B677-A9BBAAB640F1}"/>
    <cellStyle name="Berechnung 2 2 2 28" xfId="16152" xr:uid="{510E91A9-20F6-4E23-912E-9590F0B81468}"/>
    <cellStyle name="Berechnung 2 2 2 28 2" xfId="36560" xr:uid="{6A319159-8FA8-4BA1-B6BB-1CEAFA34C184}"/>
    <cellStyle name="Berechnung 2 2 2 29" xfId="16625" xr:uid="{BA994975-243F-4EE9-AF71-4ED58B5ADAFB}"/>
    <cellStyle name="Berechnung 2 2 2 29 2" xfId="37031" xr:uid="{C1D874E4-CA78-4A0C-A999-E39F5E97D046}"/>
    <cellStyle name="Berechnung 2 2 2 3" xfId="2086" xr:uid="{00000000-0005-0000-0000-0000090C0000}"/>
    <cellStyle name="Berechnung 2 2 2 3 2" xfId="24468" xr:uid="{FD466A73-6B05-4AFC-A0E6-FC6926ED8E9A}"/>
    <cellStyle name="Berechnung 2 2 2 30" xfId="17369" xr:uid="{FFC4B8BF-64FB-44EF-B395-FFCBF270786C}"/>
    <cellStyle name="Berechnung 2 2 2 30 2" xfId="37773" xr:uid="{99785039-A988-4470-8D4A-79A6C777E472}"/>
    <cellStyle name="Berechnung 2 2 2 31" xfId="16978" xr:uid="{18A864EE-8996-461D-B9F4-2B8628C7749F}"/>
    <cellStyle name="Berechnung 2 2 2 31 2" xfId="37382" xr:uid="{D7311C75-B4EE-4FE5-BDF9-E4B14532C476}"/>
    <cellStyle name="Berechnung 2 2 2 32" xfId="18118" xr:uid="{09C5004E-3B75-48F5-9F7A-444543BA5681}"/>
    <cellStyle name="Berechnung 2 2 2 32 2" xfId="38522" xr:uid="{3D24B287-0027-49AE-86BB-78936DBBF224}"/>
    <cellStyle name="Berechnung 2 2 2 33" xfId="18497" xr:uid="{83E82AC3-2527-43D0-B4E4-2F7E3ED6C771}"/>
    <cellStyle name="Berechnung 2 2 2 33 2" xfId="38901" xr:uid="{E6D3FFF5-D408-483B-AFF7-AEFAB9D81B36}"/>
    <cellStyle name="Berechnung 2 2 2 34" xfId="19341" xr:uid="{99253C16-50A3-40AF-86E1-8A20C7921F16}"/>
    <cellStyle name="Berechnung 2 2 2 34 2" xfId="39743" xr:uid="{3008AC3D-4032-441D-B3BB-B4946EB680B0}"/>
    <cellStyle name="Berechnung 2 2 2 35" xfId="18727" xr:uid="{E01888BE-4DE6-4196-8511-409F82E21ECD}"/>
    <cellStyle name="Berechnung 2 2 2 35 2" xfId="39129" xr:uid="{7075F974-A56E-4D2B-8DEE-71DE75A40DB2}"/>
    <cellStyle name="Berechnung 2 2 2 36" xfId="20179" xr:uid="{AA4B1F00-EACA-4E45-910C-03EA1353A388}"/>
    <cellStyle name="Berechnung 2 2 2 36 2" xfId="40581" xr:uid="{BE8F421E-0F40-467E-B01F-3D7DC14714E6}"/>
    <cellStyle name="Berechnung 2 2 2 37" xfId="20601" xr:uid="{ADD3BC11-224B-4733-A591-2B8D3D931992}"/>
    <cellStyle name="Berechnung 2 2 2 37 2" xfId="41003" xr:uid="{EDAB5DAE-2D5F-44EE-849C-43B01413461F}"/>
    <cellStyle name="Berechnung 2 2 2 38" xfId="19519" xr:uid="{4225C5A6-6E19-4977-A9A1-96FFE4814A28}"/>
    <cellStyle name="Berechnung 2 2 2 38 2" xfId="39921" xr:uid="{86082381-F8F5-4378-808B-F7E14F948C1F}"/>
    <cellStyle name="Berechnung 2 2 2 39" xfId="21795" xr:uid="{0FC4858F-7058-4EF2-A92B-68A9BBF9E9E5}"/>
    <cellStyle name="Berechnung 2 2 2 39 2" xfId="42195" xr:uid="{EDA56616-CE89-48A8-A198-55A9E79BB29D}"/>
    <cellStyle name="Berechnung 2 2 2 4" xfId="1521" xr:uid="{00000000-0005-0000-0000-00000A0C0000}"/>
    <cellStyle name="Berechnung 2 2 2 4 2" xfId="23909" xr:uid="{A61E876A-A85E-4D55-B182-046192A5111A}"/>
    <cellStyle name="Berechnung 2 2 2 40" xfId="21388" xr:uid="{68156183-A175-4F68-B68F-9937CC77AC0E}"/>
    <cellStyle name="Berechnung 2 2 2 40 2" xfId="41788" xr:uid="{415055F8-0AA0-416B-B267-A82BB65272E5}"/>
    <cellStyle name="Berechnung 2 2 2 41" xfId="22728" xr:uid="{566CF3B0-A66A-4F46-A121-37B4A7A80036}"/>
    <cellStyle name="Berechnung 2 2 2 41 2" xfId="43128" xr:uid="{0561D488-99BD-4B7E-8229-7D16443316B7}"/>
    <cellStyle name="Berechnung 2 2 2 42" xfId="22609" xr:uid="{7CE3C70E-380C-42A2-8E47-0E4EE2CAC6A5}"/>
    <cellStyle name="Berechnung 2 2 2 42 2" xfId="43009" xr:uid="{1D07E507-1B56-43C1-90D7-5BAA16AF6231}"/>
    <cellStyle name="Berechnung 2 2 2 43" xfId="22492" xr:uid="{8A8F38E1-72EC-4B2F-8B2B-A28E13931E24}"/>
    <cellStyle name="Berechnung 2 2 2 43 2" xfId="42892" xr:uid="{5DFD71D0-92F7-4FC7-96C8-57E56F4DEB48}"/>
    <cellStyle name="Berechnung 2 2 2 5" xfId="3209" xr:uid="{00000000-0005-0000-0000-00000B0C0000}"/>
    <cellStyle name="Berechnung 2 2 2 5 2" xfId="25575" xr:uid="{9B0E92FB-5A48-4A1F-9BE9-E74680D97F96}"/>
    <cellStyle name="Berechnung 2 2 2 6" xfId="2726" xr:uid="{00000000-0005-0000-0000-00000C0C0000}"/>
    <cellStyle name="Berechnung 2 2 2 6 2" xfId="25092" xr:uid="{30ADF39E-039C-41C8-9D81-791019AF5F2A}"/>
    <cellStyle name="Berechnung 2 2 2 7" xfId="4103" xr:uid="{00000000-0005-0000-0000-00000D0C0000}"/>
    <cellStyle name="Berechnung 2 2 2 7 2" xfId="26466" xr:uid="{7A835017-00CF-4940-8D83-EF7C3730B09F}"/>
    <cellStyle name="Berechnung 2 2 2 8" xfId="2384" xr:uid="{00000000-0005-0000-0000-00000E0C0000}"/>
    <cellStyle name="Berechnung 2 2 2 8 2" xfId="24751" xr:uid="{EF873090-58B8-4FC4-B29B-5D5AD8BC5331}"/>
    <cellStyle name="Berechnung 2 2 2 9" xfId="4923" xr:uid="{00000000-0005-0000-0000-00000F0C0000}"/>
    <cellStyle name="Berechnung 2 2 2 9 2" xfId="27276" xr:uid="{FBC69461-490D-4CFA-9C04-706CBA5A661C}"/>
    <cellStyle name="Berechnung 2 2 20" xfId="9681" xr:uid="{504A53A9-F875-4069-AF1A-52CB986FE840}"/>
    <cellStyle name="Berechnung 2 2 20 2" xfId="31760" xr:uid="{F45BB029-A192-4F70-99CE-DB2720998A27}"/>
    <cellStyle name="Berechnung 2 2 21" xfId="10342" xr:uid="{BC31C203-A657-43BA-857E-A394EBBAE69B}"/>
    <cellStyle name="Berechnung 2 2 21 2" xfId="32156" xr:uid="{204B6748-6AB6-4343-B958-36698C2093F5}"/>
    <cellStyle name="Berechnung 2 2 22" xfId="12433" xr:uid="{83E8D7DE-8385-46D5-B174-AAF144DF16CC}"/>
    <cellStyle name="Berechnung 2 2 22 2" xfId="32998" xr:uid="{A7E8E7C5-0AC5-4F3E-829D-B505AC7AB15D}"/>
    <cellStyle name="Berechnung 2 2 23" xfId="12782" xr:uid="{A4363C45-0775-4B28-947F-754547E90277}"/>
    <cellStyle name="Berechnung 2 2 23 2" xfId="33347" xr:uid="{91C65A5C-56F3-4F78-889D-E863984D126C}"/>
    <cellStyle name="Berechnung 2 2 24" xfId="12209" xr:uid="{78F71A97-0314-4702-A230-D4D2050F5942}"/>
    <cellStyle name="Berechnung 2 2 24 2" xfId="32774" xr:uid="{A1E823AB-F7DF-4534-9A0C-31BCFADDBC69}"/>
    <cellStyle name="Berechnung 2 2 25" xfId="13818" xr:uid="{0CA97FE2-D9E7-4D33-912B-D028C79A382E}"/>
    <cellStyle name="Berechnung 2 2 25 2" xfId="34382" xr:uid="{F141AD46-80FC-4D14-B495-2CF5AC14DA5A}"/>
    <cellStyle name="Berechnung 2 2 26" xfId="13010" xr:uid="{A4F000A7-6AF5-4F60-A021-DE3D84B00EDC}"/>
    <cellStyle name="Berechnung 2 2 26 2" xfId="33575" xr:uid="{BE179913-2EBB-4FB8-9FEA-6EA9B8C27F35}"/>
    <cellStyle name="Berechnung 2 2 27" xfId="14896" xr:uid="{00DFE93F-E358-4295-8C9C-AFC5AC196A69}"/>
    <cellStyle name="Berechnung 2 2 27 2" xfId="35449" xr:uid="{E8ED4E6A-CCAF-4E88-9483-78A81F495C40}"/>
    <cellStyle name="Berechnung 2 2 28" xfId="15041" xr:uid="{03D07DBD-5919-4E16-8641-FE913D07A1FE}"/>
    <cellStyle name="Berechnung 2 2 28 2" xfId="35590" xr:uid="{6A117EE0-823E-40A5-B560-AAE8D8E3C2AF}"/>
    <cellStyle name="Berechnung 2 2 29" xfId="15944" xr:uid="{A3063903-BAF6-453B-8022-6EB2FA7F8B5A}"/>
    <cellStyle name="Berechnung 2 2 29 2" xfId="36352" xr:uid="{1F388B36-77EC-4514-85E6-C2BF883C8770}"/>
    <cellStyle name="Berechnung 2 2 3" xfId="938" xr:uid="{00000000-0005-0000-0000-0000100C0000}"/>
    <cellStyle name="Berechnung 2 2 3 2" xfId="23375" xr:uid="{05186316-764B-4389-9978-D88005AFD2C2}"/>
    <cellStyle name="Berechnung 2 2 30" xfId="16419" xr:uid="{FE84D708-C1B3-40A5-B99B-31A8871E2105}"/>
    <cellStyle name="Berechnung 2 2 30 2" xfId="36825" xr:uid="{B5C0EAC1-8645-4B29-9992-5046038CEDD6}"/>
    <cellStyle name="Berechnung 2 2 31" xfId="17160" xr:uid="{0F518CAB-66C6-49C2-BD27-BCEDD311B1A9}"/>
    <cellStyle name="Berechnung 2 2 31 2" xfId="37564" xr:uid="{5AB0DF64-E27D-4E91-B1E2-9DAB9EE4633A}"/>
    <cellStyle name="Berechnung 2 2 32" xfId="17573" xr:uid="{5074AE0F-68D8-4373-BA7E-48413E617F05}"/>
    <cellStyle name="Berechnung 2 2 32 2" xfId="37977" xr:uid="{6A1A64D6-935F-46C5-A650-639E46168E7A}"/>
    <cellStyle name="Berechnung 2 2 33" xfId="17911" xr:uid="{0F942E1E-A144-4379-AE62-2645C9100B04}"/>
    <cellStyle name="Berechnung 2 2 33 2" xfId="38315" xr:uid="{F536C164-8F18-4C48-9262-972D5C5F2B51}"/>
    <cellStyle name="Berechnung 2 2 34" xfId="18283" xr:uid="{AFF21EF5-F033-45F8-9A65-E22BC6DA41AD}"/>
    <cellStyle name="Berechnung 2 2 34 2" xfId="38687" xr:uid="{9108D65C-CE5F-4EDA-BACA-9B36291337E2}"/>
    <cellStyle name="Berechnung 2 2 35" xfId="19126" xr:uid="{D0C671F8-F78E-4865-8A1C-FA118129DDC2}"/>
    <cellStyle name="Berechnung 2 2 35 2" xfId="39528" xr:uid="{46B00208-D924-48D5-BEBD-D7DBC3C02772}"/>
    <cellStyle name="Berechnung 2 2 36" xfId="19454" xr:uid="{973CB9CE-BEB4-48B4-8B46-02A04EC2A252}"/>
    <cellStyle name="Berechnung 2 2 36 2" xfId="39856" xr:uid="{8523390C-0EC1-4EC2-A55E-56CB2A39A0D1}"/>
    <cellStyle name="Berechnung 2 2 37" xfId="19964" xr:uid="{91340DC7-C649-49C8-9565-C11958828D1D}"/>
    <cellStyle name="Berechnung 2 2 37 2" xfId="40366" xr:uid="{0985EA6F-1B78-4F2A-A563-24E85C5AF294}"/>
    <cellStyle name="Berechnung 2 2 38" xfId="20388" xr:uid="{61EFF846-666B-4949-B33E-3B678A26A0FE}"/>
    <cellStyle name="Berechnung 2 2 38 2" xfId="40790" xr:uid="{0E6B3726-3E1B-4B31-96B2-FFEDB153FD88}"/>
    <cellStyle name="Berechnung 2 2 39" xfId="20672" xr:uid="{86D2C4E0-106A-4F94-BD3C-C35303273FC7}"/>
    <cellStyle name="Berechnung 2 2 39 2" xfId="41074" xr:uid="{0C67ADA2-603E-40A9-9ACF-507D22F74325}"/>
    <cellStyle name="Berechnung 2 2 4" xfId="1873" xr:uid="{00000000-0005-0000-0000-0000110C0000}"/>
    <cellStyle name="Berechnung 2 2 4 2" xfId="24256" xr:uid="{057D1D94-4881-4EC6-BAEB-75034AE708C3}"/>
    <cellStyle name="Berechnung 2 2 40" xfId="21583" xr:uid="{96AAF38E-4C8F-4E39-9B59-E246CFE2D701}"/>
    <cellStyle name="Berechnung 2 2 40 2" xfId="41983" xr:uid="{1F16FE6C-0C89-481F-8AF4-05AC19AA6AF6}"/>
    <cellStyle name="Berechnung 2 2 41" xfId="22077" xr:uid="{343B7781-EA26-41A6-AA4D-DA319B9B1383}"/>
    <cellStyle name="Berechnung 2 2 41 2" xfId="42477" xr:uid="{DF3DC8A3-B7FB-4D43-AE82-1541F7F07C26}"/>
    <cellStyle name="Berechnung 2 2 42" xfId="22572" xr:uid="{DC38CDF2-6B08-4411-81A9-87D79748A8C6}"/>
    <cellStyle name="Berechnung 2 2 42 2" xfId="42972" xr:uid="{98450FC1-4B8A-4E9C-AC40-B31854FB0C4E}"/>
    <cellStyle name="Berechnung 2 2 43" xfId="22094" xr:uid="{96F5653E-06C7-4A6B-964F-563DF833CACC}"/>
    <cellStyle name="Berechnung 2 2 43 2" xfId="42494" xr:uid="{8E6738FC-03BE-45C2-851C-EDF30D952574}"/>
    <cellStyle name="Berechnung 2 2 44" xfId="22954" xr:uid="{02437003-039E-4E23-A217-E23051EDCF33}"/>
    <cellStyle name="Berechnung 2 2 44 2" xfId="43354" xr:uid="{9E5072B0-B617-4200-A6FA-117AAFC84A99}"/>
    <cellStyle name="Berechnung 2 2 5" xfId="1691" xr:uid="{00000000-0005-0000-0000-0000120C0000}"/>
    <cellStyle name="Berechnung 2 2 5 2" xfId="24075" xr:uid="{FA356494-F6DA-4EEB-97BE-BF677BD74936}"/>
    <cellStyle name="Berechnung 2 2 6" xfId="2994" xr:uid="{00000000-0005-0000-0000-0000130C0000}"/>
    <cellStyle name="Berechnung 2 2 6 2" xfId="25360" xr:uid="{5B22099F-996E-4148-928B-B9ED952ED57B}"/>
    <cellStyle name="Berechnung 2 2 7" xfId="2784" xr:uid="{00000000-0005-0000-0000-0000140C0000}"/>
    <cellStyle name="Berechnung 2 2 7 2" xfId="25150" xr:uid="{F7964176-FD08-49F6-AACF-1FAE952E5807}"/>
    <cellStyle name="Berechnung 2 2 8" xfId="3892" xr:uid="{00000000-0005-0000-0000-0000150C0000}"/>
    <cellStyle name="Berechnung 2 2 8 2" xfId="26255" xr:uid="{46951072-F713-4D5B-9FA1-3BAE8B89E2AE}"/>
    <cellStyle name="Berechnung 2 2 9" xfId="3606" xr:uid="{00000000-0005-0000-0000-0000160C0000}"/>
    <cellStyle name="Berechnung 2 2 9 2" xfId="25969" xr:uid="{E75182B2-E339-4119-BE6C-7926259766E8}"/>
    <cellStyle name="Berechnung 2 20" xfId="7739" xr:uid="{73174545-DACC-4AA6-A86E-0E183F4D5F69}"/>
    <cellStyle name="Berechnung 2 20 2" xfId="30025" xr:uid="{564A2575-C749-438C-89FB-58C6990EA796}"/>
    <cellStyle name="Berechnung 2 21" xfId="8238" xr:uid="{1309BAB1-A9A5-408D-9900-26EE622DB74B}"/>
    <cellStyle name="Berechnung 2 21 2" xfId="30507" xr:uid="{64B9D79D-25E8-4AFF-86F5-4C8DBFEDA03F}"/>
    <cellStyle name="Berechnung 2 22" xfId="9020" xr:uid="{01A05C09-5622-45E9-8542-08844EE58FEB}"/>
    <cellStyle name="Berechnung 2 22 2" xfId="31183" xr:uid="{FCA0609A-1623-4154-ADA5-D1E4B4EAE52A}"/>
    <cellStyle name="Berechnung 2 23" xfId="9880" xr:uid="{5EEDAF26-2915-4C78-83D3-2C3DB6F375BD}"/>
    <cellStyle name="Berechnung 2 23 2" xfId="31917" xr:uid="{5ED09DB6-CA7F-44F4-8E86-9B63C85C291B}"/>
    <cellStyle name="Berechnung 2 24" xfId="10195" xr:uid="{D984EC8F-8B95-4BCB-8705-E903F6CF7BA7}"/>
    <cellStyle name="Berechnung 2 24 2" xfId="32088" xr:uid="{39197E7F-F466-414D-9E13-07CDD94A0E67}"/>
    <cellStyle name="Berechnung 2 25" xfId="12177" xr:uid="{AF9A76F7-4CD6-489C-A794-FD7FD193D86B}"/>
    <cellStyle name="Berechnung 2 25 2" xfId="32742" xr:uid="{43A08582-C1F3-40E2-862B-0FCE373AEC5F}"/>
    <cellStyle name="Berechnung 2 26" xfId="12961" xr:uid="{A3B363FB-3E83-45EE-AE38-F9A64D9DAB00}"/>
    <cellStyle name="Berechnung 2 26 2" xfId="33526" xr:uid="{15F93BAC-B548-454F-9215-DFEC031ABDCF}"/>
    <cellStyle name="Berechnung 2 27" xfId="14199" xr:uid="{B0A65E48-8C85-401F-A13D-5319306A5FB6}"/>
    <cellStyle name="Berechnung 2 27 2" xfId="34762" xr:uid="{DBF00804-8654-475E-A9C9-08031035FB9B}"/>
    <cellStyle name="Berechnung 2 28" xfId="14924" xr:uid="{C64D8361-60F6-485F-ABEE-266A4D9181E7}"/>
    <cellStyle name="Berechnung 2 28 2" xfId="35477" xr:uid="{CD03E2DB-DFA8-404B-AA02-9B65149AB076}"/>
    <cellStyle name="Berechnung 2 29" xfId="15015" xr:uid="{1B2CAE2F-E817-46D9-A488-962F6DFDF5C6}"/>
    <cellStyle name="Berechnung 2 29 2" xfId="35567" xr:uid="{CC1AFEBA-7CA9-4906-8D5C-EDACF67F948C}"/>
    <cellStyle name="Berechnung 2 3" xfId="545" xr:uid="{00000000-0005-0000-0000-0000170C0000}"/>
    <cellStyle name="Berechnung 2 3 10" xfId="4713" xr:uid="{00000000-0005-0000-0000-0000180C0000}"/>
    <cellStyle name="Berechnung 2 3 10 2" xfId="27066" xr:uid="{4F462ED1-972B-4B09-85C1-8F30EAB25F41}"/>
    <cellStyle name="Berechnung 2 3 11" xfId="4996" xr:uid="{00000000-0005-0000-0000-0000190C0000}"/>
    <cellStyle name="Berechnung 2 3 11 2" xfId="27349" xr:uid="{06A7F458-72C6-41DB-B9EC-C108A72816E2}"/>
    <cellStyle name="Berechnung 2 3 12" xfId="5520" xr:uid="{00000000-0005-0000-0000-00001A0C0000}"/>
    <cellStyle name="Berechnung 2 3 12 2" xfId="27873" xr:uid="{DF028268-0424-4A01-BF30-491516C3DB13}"/>
    <cellStyle name="Berechnung 2 3 13" xfId="6164" xr:uid="{00000000-0005-0000-0000-00001B0C0000}"/>
    <cellStyle name="Berechnung 2 3 13 2" xfId="28461" xr:uid="{2E1013A3-F728-4B55-9E43-1AFCA10349B5}"/>
    <cellStyle name="Berechnung 2 3 14" xfId="5830" xr:uid="{00000000-0005-0000-0000-00001C0C0000}"/>
    <cellStyle name="Berechnung 2 3 14 2" xfId="28144" xr:uid="{FB8C05A7-7AE8-4553-9F19-96E794E64852}"/>
    <cellStyle name="Berechnung 2 3 15" xfId="7101" xr:uid="{00000000-0005-0000-0000-00001D0C0000}"/>
    <cellStyle name="Berechnung 2 3 15 2" xfId="29398" xr:uid="{8BBA72F0-72AA-40DC-B768-A6873A43BA92}"/>
    <cellStyle name="Berechnung 2 3 16" xfId="7274" xr:uid="{00000000-0005-0000-0000-00001E0C0000}"/>
    <cellStyle name="Berechnung 2 3 16 2" xfId="29569" xr:uid="{2D23A861-478E-4E12-BD4D-01E2315BE511}"/>
    <cellStyle name="Berechnung 2 3 17" xfId="7760" xr:uid="{12CBBBEA-ECDE-4B31-8630-A7E769712460}"/>
    <cellStyle name="Berechnung 2 3 17 2" xfId="30046" xr:uid="{734AF9DB-8B90-4886-87FE-51917899DFA5}"/>
    <cellStyle name="Berechnung 2 3 18" xfId="8245" xr:uid="{3D88ED7C-B5CD-4DD9-BFAB-3D8970E8338D}"/>
    <cellStyle name="Berechnung 2 3 18 2" xfId="30514" xr:uid="{7BD46DA2-AC87-4C72-B889-69D902A051A7}"/>
    <cellStyle name="Berechnung 2 3 19" xfId="9130" xr:uid="{60571EA6-E0F3-4738-AFB9-D9D3E92A277B}"/>
    <cellStyle name="Berechnung 2 3 19 2" xfId="31271" xr:uid="{27374EBA-9A20-4D22-A003-905148AF8485}"/>
    <cellStyle name="Berechnung 2 3 2" xfId="760" xr:uid="{00000000-0005-0000-0000-00001F0C0000}"/>
    <cellStyle name="Berechnung 2 3 2 10" xfId="5207" xr:uid="{00000000-0005-0000-0000-0000200C0000}"/>
    <cellStyle name="Berechnung 2 3 2 10 2" xfId="27560" xr:uid="{C2B130F7-5E44-4183-82A5-2F22C8A7A6B0}"/>
    <cellStyle name="Berechnung 2 3 2 11" xfId="5411" xr:uid="{00000000-0005-0000-0000-0000210C0000}"/>
    <cellStyle name="Berechnung 2 3 2 11 2" xfId="27764" xr:uid="{6DFAF2A2-9B40-4666-9023-DEE741761F50}"/>
    <cellStyle name="Berechnung 2 3 2 12" xfId="6388" xr:uid="{00000000-0005-0000-0000-0000220C0000}"/>
    <cellStyle name="Berechnung 2 3 2 12 2" xfId="28685" xr:uid="{55BA1A3B-3F0C-4C27-B1F8-A6C87F01D537}"/>
    <cellStyle name="Berechnung 2 3 2 13" xfId="6231" xr:uid="{00000000-0005-0000-0000-0000230C0000}"/>
    <cellStyle name="Berechnung 2 3 2 13 2" xfId="28528" xr:uid="{8E2036E4-BA44-40FD-8BB6-FA5FB4BA0D26}"/>
    <cellStyle name="Berechnung 2 3 2 14" xfId="6975" xr:uid="{00000000-0005-0000-0000-0000240C0000}"/>
    <cellStyle name="Berechnung 2 3 2 14 2" xfId="29272" xr:uid="{780BFE2B-CA41-4DAB-81FA-F4822877721A}"/>
    <cellStyle name="Berechnung 2 3 2 15" xfId="7480" xr:uid="{00000000-0005-0000-0000-0000250C0000}"/>
    <cellStyle name="Berechnung 2 3 2 15 2" xfId="29775" xr:uid="{190EF5CB-496F-4B42-8AAD-F62DF3002B39}"/>
    <cellStyle name="Berechnung 2 3 2 16" xfId="7966" xr:uid="{6C677F4A-B43A-45C2-A200-51E592E052BF}"/>
    <cellStyle name="Berechnung 2 3 2 16 2" xfId="30252" xr:uid="{128DDA12-2696-4935-B4D2-47303199CB04}"/>
    <cellStyle name="Berechnung 2 3 2 17" xfId="8455" xr:uid="{2D1F347A-6B38-4325-9E4F-B37998F6B297}"/>
    <cellStyle name="Berechnung 2 3 2 17 2" xfId="30724" xr:uid="{A447F46C-4BF1-40C6-AB59-C4150F279BB4}"/>
    <cellStyle name="Berechnung 2 3 2 18" xfId="9345" xr:uid="{1F90FB8E-AAD8-4B64-B62B-373359BDD90B}"/>
    <cellStyle name="Berechnung 2 3 2 18 2" xfId="31484" xr:uid="{3ABA5C8D-4255-4E26-95CE-219650CCDFD8}"/>
    <cellStyle name="Berechnung 2 3 2 19" xfId="8837" xr:uid="{D9C40445-CE5A-4FEA-8443-C5C186910A6D}"/>
    <cellStyle name="Berechnung 2 3 2 19 2" xfId="31036" xr:uid="{AD256772-940F-4F7C-92C6-CBC99E13D3E1}"/>
    <cellStyle name="Berechnung 2 3 2 2" xfId="1205" xr:uid="{00000000-0005-0000-0000-0000260C0000}"/>
    <cellStyle name="Berechnung 2 3 2 2 2" xfId="23642" xr:uid="{21DE79F3-1440-42A9-A0F7-EDC1562F37FC}"/>
    <cellStyle name="Berechnung 2 3 2 20" xfId="9064" xr:uid="{73309C85-6C34-4F40-9A03-B8CD37A68183}"/>
    <cellStyle name="Berechnung 2 3 2 20 2" xfId="31218" xr:uid="{3515D563-FF96-4648-95A5-22FD9F2CFA3C}"/>
    <cellStyle name="Berechnung 2 3 2 21" xfId="12513" xr:uid="{6F1B3F27-6353-4A0A-9CD9-1830E063DFBB}"/>
    <cellStyle name="Berechnung 2 3 2 21 2" xfId="33078" xr:uid="{926E9337-3E77-47A2-9D76-624B1256CD93}"/>
    <cellStyle name="Berechnung 2 3 2 22" xfId="12907" xr:uid="{D53820D5-E3BD-435B-AC79-D823FCE4DE45}"/>
    <cellStyle name="Berechnung 2 3 2 22 2" xfId="33472" xr:uid="{04F3977B-2E5A-4045-9446-8BECB95352E2}"/>
    <cellStyle name="Berechnung 2 3 2 23" xfId="12848" xr:uid="{3D931C51-DE97-49F0-ADF8-DE711527C9E8}"/>
    <cellStyle name="Berechnung 2 3 2 23 2" xfId="33413" xr:uid="{8792FB8F-7E0C-4EA8-9AAF-363D91488533}"/>
    <cellStyle name="Berechnung 2 3 2 24" xfId="14024" xr:uid="{B6D6757F-1779-4A64-9301-51FCE5091FF9}"/>
    <cellStyle name="Berechnung 2 3 2 24 2" xfId="34588" xr:uid="{973BEF5A-6859-47A9-92C7-44D8F3B8E490}"/>
    <cellStyle name="Berechnung 2 3 2 25" xfId="14472" xr:uid="{B4F9F622-E457-4A07-94A2-2C9F99905EF7}"/>
    <cellStyle name="Berechnung 2 3 2 25 2" xfId="35033" xr:uid="{21E1CAC6-50E6-45E3-9727-F27F930A5735}"/>
    <cellStyle name="Berechnung 2 3 2 26" xfId="14450" xr:uid="{091CBF07-C658-49BA-BAB3-416521BA00A3}"/>
    <cellStyle name="Berechnung 2 3 2 26 2" xfId="35011" xr:uid="{692F5CB6-5979-4EED-9D94-DE0DDCD70780}"/>
    <cellStyle name="Berechnung 2 3 2 27" xfId="15124" xr:uid="{912B6E69-21C5-4220-BAB2-FEDB7AC85DF3}"/>
    <cellStyle name="Berechnung 2 3 2 27 2" xfId="35671" xr:uid="{C11006E8-E77A-4A0E-8420-ADDDCEE3F83A}"/>
    <cellStyle name="Berechnung 2 3 2 28" xfId="16017" xr:uid="{E48570C2-5289-438F-A1FE-9054A6256525}"/>
    <cellStyle name="Berechnung 2 3 2 28 2" xfId="36425" xr:uid="{CF4CC00D-98C6-4832-89FC-A41BD8AD6EF7}"/>
    <cellStyle name="Berechnung 2 3 2 29" xfId="16490" xr:uid="{FB89A974-0F8F-49D0-80CD-505A0362D2DD}"/>
    <cellStyle name="Berechnung 2 3 2 29 2" xfId="36896" xr:uid="{CF8EB271-8DE4-4DD4-AD48-D16023725447}"/>
    <cellStyle name="Berechnung 2 3 2 3" xfId="1951" xr:uid="{00000000-0005-0000-0000-0000270C0000}"/>
    <cellStyle name="Berechnung 2 3 2 3 2" xfId="24333" xr:uid="{3C3BCB70-7E2C-4C8F-B59A-7D3472ED8DEC}"/>
    <cellStyle name="Berechnung 2 3 2 30" xfId="17234" xr:uid="{5363DA72-80DC-44DA-9B5D-FE7E3BC4D4A5}"/>
    <cellStyle name="Berechnung 2 3 2 30 2" xfId="37638" xr:uid="{BCA7AD6B-75A4-4549-865D-85DE1487FD46}"/>
    <cellStyle name="Berechnung 2 3 2 31" xfId="17597" xr:uid="{94DDF704-6CB6-42F8-B76E-9FEF14CF54BB}"/>
    <cellStyle name="Berechnung 2 3 2 31 2" xfId="38001" xr:uid="{E2A03D69-8B22-45FF-B7CF-DE5822635F35}"/>
    <cellStyle name="Berechnung 2 3 2 32" xfId="17983" xr:uid="{E947B66A-BBA7-4AEB-844D-C3E44A4B47A1}"/>
    <cellStyle name="Berechnung 2 3 2 32 2" xfId="38387" xr:uid="{8F98EA7C-480D-4015-B048-68B43C2F5DB7}"/>
    <cellStyle name="Berechnung 2 3 2 33" xfId="18362" xr:uid="{C8F97150-725B-4FFB-B6A1-8278D5DE2A99}"/>
    <cellStyle name="Berechnung 2 3 2 33 2" xfId="38766" xr:uid="{C7375638-7B5D-4B4E-A532-7835266AB0A0}"/>
    <cellStyle name="Berechnung 2 3 2 34" xfId="19206" xr:uid="{AFCCC41A-C32F-498C-A24F-02D37EA5B750}"/>
    <cellStyle name="Berechnung 2 3 2 34 2" xfId="39608" xr:uid="{FCCB9C51-75B6-4D1B-ACEF-387E62FFC07A}"/>
    <cellStyle name="Berechnung 2 3 2 35" xfId="19556" xr:uid="{59CD3DE6-A7D4-4C14-AA37-FFFB0C6B5AAA}"/>
    <cellStyle name="Berechnung 2 3 2 35 2" xfId="39958" xr:uid="{D1D122FD-0FF0-441D-BD16-7056F18447E5}"/>
    <cellStyle name="Berechnung 2 3 2 36" xfId="20044" xr:uid="{1A2951CF-BAA7-4146-8349-AC97ED0DDB54}"/>
    <cellStyle name="Berechnung 2 3 2 36 2" xfId="40446" xr:uid="{2489D4F3-1F3E-4C8C-8169-19B10BCB9822}"/>
    <cellStyle name="Berechnung 2 3 2 37" xfId="20466" xr:uid="{D0501AE3-C1EB-4691-ADBC-85C5C1FA6A07}"/>
    <cellStyle name="Berechnung 2 3 2 37 2" xfId="40868" xr:uid="{4E96B5B4-1CB1-4321-997F-74DB2EED7492}"/>
    <cellStyle name="Berechnung 2 3 2 38" xfId="19717" xr:uid="{5556F468-6DD8-47FF-B279-B9AF10D43F58}"/>
    <cellStyle name="Berechnung 2 3 2 38 2" xfId="40119" xr:uid="{360CDCE5-4483-4389-A44C-D708F804497B}"/>
    <cellStyle name="Berechnung 2 3 2 39" xfId="21660" xr:uid="{413CC621-E1DF-44C1-9293-76684C1BFC2C}"/>
    <cellStyle name="Berechnung 2 3 2 39 2" xfId="42060" xr:uid="{E658BB36-99DE-495F-B629-7C5121B02E3F}"/>
    <cellStyle name="Berechnung 2 3 2 4" xfId="2180" xr:uid="{00000000-0005-0000-0000-0000280C0000}"/>
    <cellStyle name="Berechnung 2 3 2 4 2" xfId="24559" xr:uid="{E933CC51-643C-45EA-B15E-84182DE5C201}"/>
    <cellStyle name="Berechnung 2 3 2 40" xfId="22110" xr:uid="{EF03D744-98FB-4E1B-89F3-0F619E390C3D}"/>
    <cellStyle name="Berechnung 2 3 2 40 2" xfId="42510" xr:uid="{71D34D14-92D5-4063-A61D-B8DE1F04A6AE}"/>
    <cellStyle name="Berechnung 2 3 2 41" xfId="21971" xr:uid="{C54BDA2D-1939-4FBD-96D3-4651802CECFD}"/>
    <cellStyle name="Berechnung 2 3 2 41 2" xfId="42371" xr:uid="{D22F28AE-839F-40A2-A6C9-66D2C1AE3483}"/>
    <cellStyle name="Berechnung 2 3 2 42" xfId="22850" xr:uid="{5BF221D7-CDE5-4537-A3D9-1A0FF7BEE393}"/>
    <cellStyle name="Berechnung 2 3 2 42 2" xfId="43250" xr:uid="{C2D8C1EF-C675-499E-B507-1A7E952348FF}"/>
    <cellStyle name="Berechnung 2 3 2 43" xfId="23140" xr:uid="{24D963FF-0C97-4D27-8A56-71021B64A882}"/>
    <cellStyle name="Berechnung 2 3 2 43 2" xfId="43540" xr:uid="{0D34D4B2-604E-412C-B963-07C8C09EA5F3}"/>
    <cellStyle name="Berechnung 2 3 2 5" xfId="3074" xr:uid="{00000000-0005-0000-0000-0000290C0000}"/>
    <cellStyle name="Berechnung 2 3 2 5 2" xfId="25440" xr:uid="{39205FBB-AB3C-4C9D-B46F-A29263BF52D2}"/>
    <cellStyle name="Berechnung 2 3 2 6" xfId="3395" xr:uid="{00000000-0005-0000-0000-00002A0C0000}"/>
    <cellStyle name="Berechnung 2 3 2 6 2" xfId="25760" xr:uid="{E1869EAA-5900-460D-8FC8-95A753D38449}"/>
    <cellStyle name="Berechnung 2 3 2 7" xfId="3968" xr:uid="{00000000-0005-0000-0000-00002B0C0000}"/>
    <cellStyle name="Berechnung 2 3 2 7 2" xfId="26331" xr:uid="{C5D38C91-ED20-4DDE-A3F9-313F2131DF2C}"/>
    <cellStyle name="Berechnung 2 3 2 8" xfId="4226" xr:uid="{00000000-0005-0000-0000-00002C0C0000}"/>
    <cellStyle name="Berechnung 2 3 2 8 2" xfId="26584" xr:uid="{727BAEFE-AC3A-4726-AE07-C9D7C5732D40}"/>
    <cellStyle name="Berechnung 2 3 2 9" xfId="4174" xr:uid="{00000000-0005-0000-0000-00002D0C0000}"/>
    <cellStyle name="Berechnung 2 3 2 9 2" xfId="26535" xr:uid="{6ABC760E-1E93-4DA1-B02B-6BBEFEBB776D}"/>
    <cellStyle name="Berechnung 2 3 20" xfId="9661" xr:uid="{1972CDF6-07E9-4496-9608-BB5C96436333}"/>
    <cellStyle name="Berechnung 2 3 20 2" xfId="31746" xr:uid="{5AD35B94-488F-4A4E-8AB8-6652A6CD687F}"/>
    <cellStyle name="Berechnung 2 3 21" xfId="10323" xr:uid="{FDEDE45E-907B-409E-B609-B6387A7DF099}"/>
    <cellStyle name="Berechnung 2 3 21 2" xfId="32147" xr:uid="{36E7FCAC-DF3E-4EEC-A503-E0BFE4F211CD}"/>
    <cellStyle name="Berechnung 2 3 22" xfId="12298" xr:uid="{34CECC27-3885-468C-8063-ED636294474D}"/>
    <cellStyle name="Berechnung 2 3 22 2" xfId="32863" xr:uid="{5A224B84-BE3B-41CF-B499-F78092A7CFD9}"/>
    <cellStyle name="Berechnung 2 3 23" xfId="12260" xr:uid="{458006F3-B5C9-4CC4-8629-783657AD72EB}"/>
    <cellStyle name="Berechnung 2 3 23 2" xfId="32825" xr:uid="{AE2840A9-4A98-4004-A0DE-ED06777619B8}"/>
    <cellStyle name="Berechnung 2 3 24" xfId="12756" xr:uid="{C3F45CF4-D823-4D3F-B462-3FC20CE48B93}"/>
    <cellStyle name="Berechnung 2 3 24 2" xfId="33321" xr:uid="{138C0E41-3CD9-48DE-A97F-1FCCC5761B96}"/>
    <cellStyle name="Berechnung 2 3 25" xfId="13793" xr:uid="{1468D101-3EC5-4721-A167-EC81D2F4DED7}"/>
    <cellStyle name="Berechnung 2 3 25 2" xfId="34357" xr:uid="{B38BC7ED-4C4D-42F6-97D6-511983A266D3}"/>
    <cellStyle name="Berechnung 2 3 26" xfId="13797" xr:uid="{4A7A2553-6CB2-4034-BA03-71DD4F2BD805}"/>
    <cellStyle name="Berechnung 2 3 26 2" xfId="34361" xr:uid="{7642880D-62D6-4CC7-ADED-822FD34F371D}"/>
    <cellStyle name="Berechnung 2 3 27" xfId="14751" xr:uid="{9133DABF-BDBE-4C1A-8778-09017C931BF8}"/>
    <cellStyle name="Berechnung 2 3 27 2" xfId="35307" xr:uid="{0FC4FFD3-AEC2-4C47-9AC6-A0B7A1BF57F5}"/>
    <cellStyle name="Berechnung 2 3 28" xfId="14473" xr:uid="{7A901D5F-4BDB-4594-BB33-D19C3F93C2E9}"/>
    <cellStyle name="Berechnung 2 3 28 2" xfId="35034" xr:uid="{7935302D-20FE-45D5-AB89-5A6AF05EA154}"/>
    <cellStyle name="Berechnung 2 3 29" xfId="14747" xr:uid="{8DE781F4-33B6-4205-8125-E7D3E1FA9AAE}"/>
    <cellStyle name="Berechnung 2 3 29 2" xfId="35303" xr:uid="{273DCEF4-22BD-4791-9C11-70378C7C5380}"/>
    <cellStyle name="Berechnung 2 3 3" xfId="1311" xr:uid="{00000000-0005-0000-0000-00002E0C0000}"/>
    <cellStyle name="Berechnung 2 3 3 2" xfId="23748" xr:uid="{F2F4A379-67AF-4990-A1D5-C712094DB0E6}"/>
    <cellStyle name="Berechnung 2 3 30" xfId="16284" xr:uid="{A52A4DD4-1637-41EB-8E95-AC37CF5431FB}"/>
    <cellStyle name="Berechnung 2 3 30 2" xfId="36690" xr:uid="{70467FF0-2926-48DC-86F0-84C16507B423}"/>
    <cellStyle name="Berechnung 2 3 31" xfId="17025" xr:uid="{A0D114B4-E2D3-4605-9D04-C3298F517ED9}"/>
    <cellStyle name="Berechnung 2 3 31 2" xfId="37429" xr:uid="{278E7105-699C-4C0F-BF00-6C5BB47DAACF}"/>
    <cellStyle name="Berechnung 2 3 32" xfId="16778" xr:uid="{F51E1D4A-1E8B-42E3-9EFE-A4F011FBD109}"/>
    <cellStyle name="Berechnung 2 3 32 2" xfId="37182" xr:uid="{66FE0942-0879-44F2-AB00-43D1019957E2}"/>
    <cellStyle name="Berechnung 2 3 33" xfId="17776" xr:uid="{4E96A664-F263-4982-A6EB-40AFD7FD15E2}"/>
    <cellStyle name="Berechnung 2 3 33 2" xfId="38180" xr:uid="{414C4C06-6A2A-4C6E-8012-01A961D293C3}"/>
    <cellStyle name="Berechnung 2 3 34" xfId="18148" xr:uid="{8D429534-2807-42E9-BE31-98D0FFEE1D20}"/>
    <cellStyle name="Berechnung 2 3 34 2" xfId="38552" xr:uid="{5E2CDA6F-1FFA-4AC0-B3DD-B07C5BA08F01}"/>
    <cellStyle name="Berechnung 2 3 35" xfId="18991" xr:uid="{24128539-2E0F-4BEB-86D2-9DF9FFEEF645}"/>
    <cellStyle name="Berechnung 2 3 35 2" xfId="39393" xr:uid="{4535B5E5-DE1A-4ED7-8D05-FDD7F4B5096F}"/>
    <cellStyle name="Berechnung 2 3 36" xfId="18954" xr:uid="{BCED7C5E-0095-4BE7-9BB9-12CB19B33EAD}"/>
    <cellStyle name="Berechnung 2 3 36 2" xfId="39356" xr:uid="{5ED46DF5-CF05-49DB-BAA5-68D1CF066C99}"/>
    <cellStyle name="Berechnung 2 3 37" xfId="19829" xr:uid="{5E9E6AC5-C2FC-4BC2-AF5F-86E62D68DC4A}"/>
    <cellStyle name="Berechnung 2 3 37 2" xfId="40231" xr:uid="{725330E0-2CE1-4B4D-AE19-4F398CA4E516}"/>
    <cellStyle name="Berechnung 2 3 38" xfId="20253" xr:uid="{683C14B5-D7CE-4003-8B68-75078189FE3F}"/>
    <cellStyle name="Berechnung 2 3 38 2" xfId="40655" xr:uid="{CFD9AB7C-2B79-4FF0-AC17-ACB7D56288F4}"/>
    <cellStyle name="Berechnung 2 3 39" xfId="20843" xr:uid="{FC105501-3C40-452E-8655-80C8A2BF4BFD}"/>
    <cellStyle name="Berechnung 2 3 39 2" xfId="41245" xr:uid="{3C6AA7C0-8B37-4E0A-B4A0-6544A2F65573}"/>
    <cellStyle name="Berechnung 2 3 4" xfId="1738" xr:uid="{00000000-0005-0000-0000-00002F0C0000}"/>
    <cellStyle name="Berechnung 2 3 4 2" xfId="24121" xr:uid="{6926336C-E5A3-4B1D-AFAD-65CE07D2B5ED}"/>
    <cellStyle name="Berechnung 2 3 40" xfId="21448" xr:uid="{1B15A8B5-1AB8-4D4F-B2DD-7D871E5E0490}"/>
    <cellStyle name="Berechnung 2 3 40 2" xfId="41848" xr:uid="{7C0BBA25-44A9-4F26-9985-EBA716445E4D}"/>
    <cellStyle name="Berechnung 2 3 41" xfId="21118" xr:uid="{C2B43475-123A-4E7D-AAC0-DC54F4DC1E8C}"/>
    <cellStyle name="Berechnung 2 3 41 2" xfId="41518" xr:uid="{2261E17E-1E79-46DD-B1DD-BB70C73E0C0D}"/>
    <cellStyle name="Berechnung 2 3 42" xfId="22548" xr:uid="{F8336C0E-54E1-472F-BB17-E8B35991A6B1}"/>
    <cellStyle name="Berechnung 2 3 42 2" xfId="42948" xr:uid="{2FB8425B-C76A-448D-80E5-ED7219014DEA}"/>
    <cellStyle name="Berechnung 2 3 43" xfId="23013" xr:uid="{24466C4F-8D94-42F8-B5CD-1A09906DCDBA}"/>
    <cellStyle name="Berechnung 2 3 43 2" xfId="43413" xr:uid="{5326FD5F-9617-411F-A025-DBB14BD901AE}"/>
    <cellStyle name="Berechnung 2 3 44" xfId="23250" xr:uid="{146AD4B0-81E2-4D05-91ED-7DF5BE2D391B}"/>
    <cellStyle name="Berechnung 2 3 44 2" xfId="43650" xr:uid="{A953AF8C-D797-4B0F-981D-3ADEE0173412}"/>
    <cellStyle name="Berechnung 2 3 5" xfId="2290" xr:uid="{00000000-0005-0000-0000-0000300C0000}"/>
    <cellStyle name="Berechnung 2 3 5 2" xfId="24665" xr:uid="{F03BE259-83BE-49EA-A5E6-1FDA3C521D61}"/>
    <cellStyle name="Berechnung 2 3 6" xfId="2859" xr:uid="{00000000-0005-0000-0000-0000310C0000}"/>
    <cellStyle name="Berechnung 2 3 6 2" xfId="25225" xr:uid="{29CF308C-31B5-4AAB-8CF9-938B13A50438}"/>
    <cellStyle name="Berechnung 2 3 7" xfId="3602" xr:uid="{00000000-0005-0000-0000-0000320C0000}"/>
    <cellStyle name="Berechnung 2 3 7 2" xfId="25965" xr:uid="{0C2197ED-00A5-431D-AE96-547074AFE534}"/>
    <cellStyle name="Berechnung 2 3 8" xfId="3757" xr:uid="{00000000-0005-0000-0000-0000330C0000}"/>
    <cellStyle name="Berechnung 2 3 8 2" xfId="26120" xr:uid="{855017A8-4A7B-4BA9-8EF6-BFBC53D384C1}"/>
    <cellStyle name="Berechnung 2 3 9" xfId="4405" xr:uid="{00000000-0005-0000-0000-0000340C0000}"/>
    <cellStyle name="Berechnung 2 3 9 2" xfId="26759" xr:uid="{DF0786BF-3043-4934-AB7F-059A97CADDCC}"/>
    <cellStyle name="Berechnung 2 30" xfId="15364" xr:uid="{1D05E4BA-059E-4325-AE1A-0168DFFCC049}"/>
    <cellStyle name="Berechnung 2 30 2" xfId="35901" xr:uid="{706D3517-A038-46A2-B929-C7BB9A9DC122}"/>
    <cellStyle name="Berechnung 2 31" xfId="16266" xr:uid="{44B1C69C-5817-458D-8EA4-A05334486246}"/>
    <cellStyle name="Berechnung 2 31 2" xfId="36672" xr:uid="{BD74D347-2D2F-4AC7-A8A4-B825A56C0785}"/>
    <cellStyle name="Berechnung 2 32" xfId="16937" xr:uid="{F917363B-28A4-4BEC-ADB3-07090B6D2FDF}"/>
    <cellStyle name="Berechnung 2 32 2" xfId="37341" xr:uid="{776989BB-ADDB-40E1-AC16-2322B4CE79E6}"/>
    <cellStyle name="Berechnung 2 33" xfId="17557" xr:uid="{9A2628DE-53E7-4F4D-9EC5-FA2EC6DDEA88}"/>
    <cellStyle name="Berechnung 2 33 2" xfId="37961" xr:uid="{F66C325F-2D03-4D0E-9F0A-C26B582E675D}"/>
    <cellStyle name="Berechnung 2 34" xfId="17693" xr:uid="{CD4B7310-B933-43C2-869B-A02176FD6113}"/>
    <cellStyle name="Berechnung 2 34 2" xfId="38097" xr:uid="{77CC73E5-F3CD-4CF8-96CE-507CC1CDC03B}"/>
    <cellStyle name="Berechnung 2 35" xfId="16744" xr:uid="{20BA6E6E-5DEE-4511-AD70-F5B1C9691648}"/>
    <cellStyle name="Berechnung 2 35 2" xfId="37150" xr:uid="{0C479E76-72A8-4848-8E35-E4A2F8C28E34}"/>
    <cellStyle name="Berechnung 2 36" xfId="18884" xr:uid="{EDA75C94-CB2E-4799-BB00-ABCE1BEFC96A}"/>
    <cellStyle name="Berechnung 2 36 2" xfId="39286" xr:uid="{19DD98B6-E260-46CF-9C34-D97BDD9A2190}"/>
    <cellStyle name="Berechnung 2 37" xfId="19423" xr:uid="{B74AF9FA-EC1E-4DF2-8970-A850D4101CF8}"/>
    <cellStyle name="Berechnung 2 37 2" xfId="39825" xr:uid="{5F0CC5D4-75DA-4A31-A8E1-A1952F6CAA95}"/>
    <cellStyle name="Berechnung 2 38" xfId="19399" xr:uid="{560184BA-6262-4395-A1FB-B1D30DB32C9B}"/>
    <cellStyle name="Berechnung 2 38 2" xfId="39801" xr:uid="{EDDC5225-E142-4515-8312-94FFE8E5537B}"/>
    <cellStyle name="Berechnung 2 39" xfId="18962" xr:uid="{16776598-A7FF-4768-91D9-AF6340E6A04E}"/>
    <cellStyle name="Berechnung 2 39 2" xfId="39364" xr:uid="{0451CDA3-ECBD-47E3-9C3C-3A090E9D0F7D}"/>
    <cellStyle name="Berechnung 2 4" xfId="601" xr:uid="{00000000-0005-0000-0000-0000350C0000}"/>
    <cellStyle name="Berechnung 2 4 10" xfId="4766" xr:uid="{00000000-0005-0000-0000-0000360C0000}"/>
    <cellStyle name="Berechnung 2 4 10 2" xfId="27119" xr:uid="{9B27F169-9C27-456B-9959-85921449715F}"/>
    <cellStyle name="Berechnung 2 4 11" xfId="5052" xr:uid="{00000000-0005-0000-0000-0000370C0000}"/>
    <cellStyle name="Berechnung 2 4 11 2" xfId="27405" xr:uid="{5B750E94-8C50-4CA2-877D-C97ED9350891}"/>
    <cellStyle name="Berechnung 2 4 12" xfId="4139" xr:uid="{00000000-0005-0000-0000-0000380C0000}"/>
    <cellStyle name="Berechnung 2 4 12 2" xfId="26502" xr:uid="{9D10A8D5-C17B-4365-B763-BB17CAB7205B}"/>
    <cellStyle name="Berechnung 2 4 13" xfId="6174" xr:uid="{00000000-0005-0000-0000-0000390C0000}"/>
    <cellStyle name="Berechnung 2 4 13 2" xfId="28471" xr:uid="{723D27E8-4551-472D-8F54-E4F68FDB7B2E}"/>
    <cellStyle name="Berechnung 2 4 14" xfId="6692" xr:uid="{00000000-0005-0000-0000-00003A0C0000}"/>
    <cellStyle name="Berechnung 2 4 14 2" xfId="28989" xr:uid="{F5B7DEB8-235E-4514-B8D5-99F63DC450B4}"/>
    <cellStyle name="Berechnung 2 4 15" xfId="6714" xr:uid="{00000000-0005-0000-0000-00003B0C0000}"/>
    <cellStyle name="Berechnung 2 4 15 2" xfId="29011" xr:uid="{11F8A616-850D-490A-B04B-F9A3B3D25638}"/>
    <cellStyle name="Berechnung 2 4 16" xfId="7330" xr:uid="{00000000-0005-0000-0000-00003C0C0000}"/>
    <cellStyle name="Berechnung 2 4 16 2" xfId="29625" xr:uid="{6D894421-3F64-4416-8208-D2251C2A12C1}"/>
    <cellStyle name="Berechnung 2 4 17" xfId="7816" xr:uid="{39DE96C8-B2DF-46F9-8773-6AF511BB95CC}"/>
    <cellStyle name="Berechnung 2 4 17 2" xfId="30102" xr:uid="{D6D1130C-6F9A-4645-AF19-E6B2DB45A86B}"/>
    <cellStyle name="Berechnung 2 4 18" xfId="8301" xr:uid="{614249E7-284E-4696-902E-466EDEDB2E55}"/>
    <cellStyle name="Berechnung 2 4 18 2" xfId="30570" xr:uid="{0F4EEF7D-3142-468C-8647-7C91C615515F}"/>
    <cellStyle name="Berechnung 2 4 19" xfId="9186" xr:uid="{912DF576-8084-4D64-87A4-7EB476D021C2}"/>
    <cellStyle name="Berechnung 2 4 19 2" xfId="31327" xr:uid="{B6574A06-067D-4C7E-A1B0-B2AD2CBD9C44}"/>
    <cellStyle name="Berechnung 2 4 2" xfId="816" xr:uid="{00000000-0005-0000-0000-00003D0C0000}"/>
    <cellStyle name="Berechnung 2 4 2 10" xfId="5263" xr:uid="{00000000-0005-0000-0000-00003E0C0000}"/>
    <cellStyle name="Berechnung 2 4 2 10 2" xfId="27616" xr:uid="{37699B41-AE48-4B1E-8ADB-BD2D34A5362A}"/>
    <cellStyle name="Berechnung 2 4 2 11" xfId="5180" xr:uid="{00000000-0005-0000-0000-00003F0C0000}"/>
    <cellStyle name="Berechnung 2 4 2 11 2" xfId="27533" xr:uid="{DB4CF7A2-7626-46CE-AAB2-13800B38D6B6}"/>
    <cellStyle name="Berechnung 2 4 2 12" xfId="5711" xr:uid="{00000000-0005-0000-0000-0000400C0000}"/>
    <cellStyle name="Berechnung 2 4 2 12 2" xfId="28036" xr:uid="{491A01C9-C729-4A1E-9AD8-97EAF222800B}"/>
    <cellStyle name="Berechnung 2 4 2 13" xfId="6544" xr:uid="{00000000-0005-0000-0000-0000410C0000}"/>
    <cellStyle name="Berechnung 2 4 2 13 2" xfId="28841" xr:uid="{3BF187BE-509B-4BEF-8DA8-41466FDAC3F1}"/>
    <cellStyle name="Berechnung 2 4 2 14" xfId="6257" xr:uid="{00000000-0005-0000-0000-0000420C0000}"/>
    <cellStyle name="Berechnung 2 4 2 14 2" xfId="28554" xr:uid="{A406F723-EF03-4B84-A7C8-A8E4BF3D11A3}"/>
    <cellStyle name="Berechnung 2 4 2 15" xfId="7536" xr:uid="{00000000-0005-0000-0000-0000430C0000}"/>
    <cellStyle name="Berechnung 2 4 2 15 2" xfId="29831" xr:uid="{327E937B-0A1A-4434-AF65-AAA5D67C6C7B}"/>
    <cellStyle name="Berechnung 2 4 2 16" xfId="8022" xr:uid="{4689A447-E63A-4B88-BB78-22A1F708FDD0}"/>
    <cellStyle name="Berechnung 2 4 2 16 2" xfId="30308" xr:uid="{CC8CDC60-861C-4F21-ACEA-0DAE5A102084}"/>
    <cellStyle name="Berechnung 2 4 2 17" xfId="8511" xr:uid="{F75E5F44-BFDB-46EF-ABEE-F4960E62620A}"/>
    <cellStyle name="Berechnung 2 4 2 17 2" xfId="30780" xr:uid="{B04B6660-FAE8-454E-9E6F-8EBFFAF071D8}"/>
    <cellStyle name="Berechnung 2 4 2 18" xfId="9401" xr:uid="{1E509648-B0D4-4713-9DB9-ABB44FE88D7C}"/>
    <cellStyle name="Berechnung 2 4 2 18 2" xfId="31540" xr:uid="{D327F087-0814-48E7-A2C0-9366F546AE16}"/>
    <cellStyle name="Berechnung 2 4 2 19" xfId="9781" xr:uid="{298B6104-D2CB-4443-8C9B-73C60A44FF05}"/>
    <cellStyle name="Berechnung 2 4 2 19 2" xfId="31836" xr:uid="{7DD567CE-471A-40CC-948A-CA90E212F4A6}"/>
    <cellStyle name="Berechnung 2 4 2 2" xfId="1076" xr:uid="{00000000-0005-0000-0000-0000440C0000}"/>
    <cellStyle name="Berechnung 2 4 2 2 2" xfId="23513" xr:uid="{3CDFF753-4B94-4CF1-B4A2-4D430C38B6BC}"/>
    <cellStyle name="Berechnung 2 4 2 20" xfId="10439" xr:uid="{4328A20C-46C7-450E-BBCB-57EC2369BB12}"/>
    <cellStyle name="Berechnung 2 4 2 20 2" xfId="32208" xr:uid="{041CA588-426C-4C12-9F65-6665CBFE683A}"/>
    <cellStyle name="Berechnung 2 4 2 21" xfId="12569" xr:uid="{97C2C652-5035-4ADD-A00E-A0B4E2038A54}"/>
    <cellStyle name="Berechnung 2 4 2 21 2" xfId="33134" xr:uid="{FDE3B117-E431-49CE-8F83-8ADBEA58DBF9}"/>
    <cellStyle name="Berechnung 2 4 2 22" xfId="12708" xr:uid="{0B32932D-4E37-4CFF-90ED-82E96EE2C9CB}"/>
    <cellStyle name="Berechnung 2 4 2 22 2" xfId="33273" xr:uid="{17D9DC5A-F53C-45B1-9B53-18122E2ACBA9}"/>
    <cellStyle name="Berechnung 2 4 2 23" xfId="13045" xr:uid="{F5C102B2-AB00-486B-9EAD-F967E165901D}"/>
    <cellStyle name="Berechnung 2 4 2 23 2" xfId="33610" xr:uid="{3A67DDC0-8123-48D7-BC06-49F7A8BD24F2}"/>
    <cellStyle name="Berechnung 2 4 2 24" xfId="13768" xr:uid="{B597FB37-4FA2-4523-8F43-AFB626525540}"/>
    <cellStyle name="Berechnung 2 4 2 24 2" xfId="34332" xr:uid="{1C4D58DC-158E-4AAE-A22F-B51EEF4B8B97}"/>
    <cellStyle name="Berechnung 2 4 2 25" xfId="13960" xr:uid="{EDECD504-D235-402B-BC34-F218C9E87797}"/>
    <cellStyle name="Berechnung 2 4 2 25 2" xfId="34524" xr:uid="{2EE2187F-0BBB-4DF8-9160-994EE542A4B0}"/>
    <cellStyle name="Berechnung 2 4 2 26" xfId="14212" xr:uid="{D3CF254A-B69E-47D3-A22A-CF27159EFD8B}"/>
    <cellStyle name="Berechnung 2 4 2 26 2" xfId="34775" xr:uid="{814B2C3F-E4DA-4400-ACA2-B9B89DA97CEE}"/>
    <cellStyle name="Berechnung 2 4 2 27" xfId="14635" xr:uid="{97131687-E080-46C6-8B3A-A7846675153F}"/>
    <cellStyle name="Berechnung 2 4 2 27 2" xfId="35195" xr:uid="{B8AB8BE6-0715-496E-91D4-8F67D8E7FC11}"/>
    <cellStyle name="Berechnung 2 4 2 28" xfId="16073" xr:uid="{85EF5D23-4CFE-4065-9383-8ED59686CF3A}"/>
    <cellStyle name="Berechnung 2 4 2 28 2" xfId="36481" xr:uid="{A81F8275-0C6B-4CD1-BED3-2E2CAEFFFCB4}"/>
    <cellStyle name="Berechnung 2 4 2 29" xfId="16546" xr:uid="{CB84388E-427C-4E16-9164-FA3BAC63CD3C}"/>
    <cellStyle name="Berechnung 2 4 2 29 2" xfId="36952" xr:uid="{8A7F72D2-65B9-464A-8118-0C1D08197534}"/>
    <cellStyle name="Berechnung 2 4 2 3" xfId="2007" xr:uid="{00000000-0005-0000-0000-0000450C0000}"/>
    <cellStyle name="Berechnung 2 4 2 3 2" xfId="24389" xr:uid="{76AF08D6-7329-4BB8-8201-547DE36884A5}"/>
    <cellStyle name="Berechnung 2 4 2 30" xfId="17290" xr:uid="{5D64AF97-674C-43A0-A87E-7C3A4CAFA847}"/>
    <cellStyle name="Berechnung 2 4 2 30 2" xfId="37694" xr:uid="{5B665AF6-8CBF-4D14-9043-E5266F9AFB4E}"/>
    <cellStyle name="Berechnung 2 4 2 31" xfId="17581" xr:uid="{286C53B4-4D0D-4F9F-8A77-99626238C99C}"/>
    <cellStyle name="Berechnung 2 4 2 31 2" xfId="37985" xr:uid="{013D575B-2A80-4090-AA0A-A3C3475A88EA}"/>
    <cellStyle name="Berechnung 2 4 2 32" xfId="18039" xr:uid="{8BDD2003-8A29-4D97-A524-90FE11D91E15}"/>
    <cellStyle name="Berechnung 2 4 2 32 2" xfId="38443" xr:uid="{A81CA78C-2CE9-48D9-82CB-846DDDF874CA}"/>
    <cellStyle name="Berechnung 2 4 2 33" xfId="18418" xr:uid="{23209C3C-2D27-4B65-9A81-F39638874FAA}"/>
    <cellStyle name="Berechnung 2 4 2 33 2" xfId="38822" xr:uid="{C25EEABC-F9C4-426F-8FDC-3E6DF4481548}"/>
    <cellStyle name="Berechnung 2 4 2 34" xfId="19262" xr:uid="{1A088AC0-372A-4A24-A160-72B5F507F62B}"/>
    <cellStyle name="Berechnung 2 4 2 34 2" xfId="39664" xr:uid="{AE63BB3E-B41A-4363-83F7-6F8271A5B80E}"/>
    <cellStyle name="Berechnung 2 4 2 35" xfId="18620" xr:uid="{5EAE5DCE-A6CB-4317-BB27-FE1D5F653374}"/>
    <cellStyle name="Berechnung 2 4 2 35 2" xfId="39024" xr:uid="{3008F937-D243-450D-B901-5CB24069D9E8}"/>
    <cellStyle name="Berechnung 2 4 2 36" xfId="20100" xr:uid="{EA043B01-3EA1-4D44-8CCC-4BB6465ED8E7}"/>
    <cellStyle name="Berechnung 2 4 2 36 2" xfId="40502" xr:uid="{988823CD-B974-4D1A-9BF6-15D51CDD9DCA}"/>
    <cellStyle name="Berechnung 2 4 2 37" xfId="20522" xr:uid="{4788405B-38E9-4EAD-A675-C6C83C3A275F}"/>
    <cellStyle name="Berechnung 2 4 2 37 2" xfId="40924" xr:uid="{11D9F13B-69FB-43D1-AD46-DCF53BF0BD21}"/>
    <cellStyle name="Berechnung 2 4 2 38" xfId="20706" xr:uid="{84ACFBD0-FA4E-44B8-8C18-21409FE28356}"/>
    <cellStyle name="Berechnung 2 4 2 38 2" xfId="41108" xr:uid="{96BA1EA5-5A4F-4D3E-AAE9-05A4CD8E785F}"/>
    <cellStyle name="Berechnung 2 4 2 39" xfId="21716" xr:uid="{43E6C84A-445E-4D8C-B183-3B8B3D59F893}"/>
    <cellStyle name="Berechnung 2 4 2 39 2" xfId="42116" xr:uid="{201B560B-ED18-4BD7-8E23-13C2D289C4CF}"/>
    <cellStyle name="Berechnung 2 4 2 4" xfId="1681" xr:uid="{00000000-0005-0000-0000-0000460C0000}"/>
    <cellStyle name="Berechnung 2 4 2 4 2" xfId="24065" xr:uid="{90441F29-4B56-4129-B0CD-76EE000621C2}"/>
    <cellStyle name="Berechnung 2 4 2 40" xfId="22086" xr:uid="{5F6D8DC0-AD0D-42A6-BFEC-2D8F72CE276E}"/>
    <cellStyle name="Berechnung 2 4 2 40 2" xfId="42486" xr:uid="{0D350E5D-DDB9-40DA-AB5E-3E94C1991C2C}"/>
    <cellStyle name="Berechnung 2 4 2 41" xfId="21381" xr:uid="{11387CE4-767E-4672-B3B2-9D6E4DFBBC20}"/>
    <cellStyle name="Berechnung 2 4 2 41 2" xfId="41781" xr:uid="{95B61BC1-77D2-4AF4-9005-D189A0A0B780}"/>
    <cellStyle name="Berechnung 2 4 2 42" xfId="22520" xr:uid="{11811C34-C372-4997-B352-C8BEB5B3067A}"/>
    <cellStyle name="Berechnung 2 4 2 42 2" xfId="42920" xr:uid="{84765877-6505-40F1-8C5D-FD088076CFFE}"/>
    <cellStyle name="Berechnung 2 4 2 43" xfId="23021" xr:uid="{B06403F9-9CC5-41C2-90BE-F417BAD87AB1}"/>
    <cellStyle name="Berechnung 2 4 2 43 2" xfId="43421" xr:uid="{B78588AB-4E3A-4B6D-8B50-CF5195812998}"/>
    <cellStyle name="Berechnung 2 4 2 5" xfId="3130" xr:uid="{00000000-0005-0000-0000-0000470C0000}"/>
    <cellStyle name="Berechnung 2 4 2 5 2" xfId="25496" xr:uid="{4BD34623-763B-4BC4-ADA3-22564DF4955E}"/>
    <cellStyle name="Berechnung 2 4 2 6" xfId="2403" xr:uid="{00000000-0005-0000-0000-0000480C0000}"/>
    <cellStyle name="Berechnung 2 4 2 6 2" xfId="24770" xr:uid="{D4C2C274-4039-4640-B9B5-C76716A47D3F}"/>
    <cellStyle name="Berechnung 2 4 2 7" xfId="4024" xr:uid="{00000000-0005-0000-0000-0000490C0000}"/>
    <cellStyle name="Berechnung 2 4 2 7 2" xfId="26387" xr:uid="{8D0B9506-5477-4121-8462-CA8E80C9B916}"/>
    <cellStyle name="Berechnung 2 4 2 8" xfId="2552" xr:uid="{00000000-0005-0000-0000-00004A0C0000}"/>
    <cellStyle name="Berechnung 2 4 2 8 2" xfId="24919" xr:uid="{C2465834-3381-4F60-AC2A-04A75610A905}"/>
    <cellStyle name="Berechnung 2 4 2 9" xfId="4506" xr:uid="{00000000-0005-0000-0000-00004B0C0000}"/>
    <cellStyle name="Berechnung 2 4 2 9 2" xfId="26859" xr:uid="{82357CD0-C57B-4BED-8BCD-39060CB10FC0}"/>
    <cellStyle name="Berechnung 2 4 20" xfId="9777" xr:uid="{E51C8CBA-A22A-49FD-B1F7-07941AD2A4B8}"/>
    <cellStyle name="Berechnung 2 4 20 2" xfId="31832" xr:uid="{70784D6B-4A09-4C1E-9525-A288081C8033}"/>
    <cellStyle name="Berechnung 2 4 21" xfId="10435" xr:uid="{64DC1107-6363-49A4-AB1A-974AE01C78E2}"/>
    <cellStyle name="Berechnung 2 4 21 2" xfId="32204" xr:uid="{A900AE19-EFCC-479F-A9F8-FFB37ED039DB}"/>
    <cellStyle name="Berechnung 2 4 22" xfId="12354" xr:uid="{0ABED8F4-5B00-45B6-B197-2431A0D24F95}"/>
    <cellStyle name="Berechnung 2 4 22 2" xfId="32919" xr:uid="{C440700D-7820-4BB2-AE87-8ACA2F1D2C7E}"/>
    <cellStyle name="Berechnung 2 4 23" xfId="12844" xr:uid="{98EDB667-A748-44AF-AB86-67AD57C42A23}"/>
    <cellStyle name="Berechnung 2 4 23 2" xfId="33409" xr:uid="{9017C7BC-FD77-4854-83E8-E20F3790A230}"/>
    <cellStyle name="Berechnung 2 4 24" xfId="12245" xr:uid="{8D9122D0-5EB1-430E-BC6A-6EF2F11FFE64}"/>
    <cellStyle name="Berechnung 2 4 24 2" xfId="32810" xr:uid="{F611F572-BCA2-4FC2-A281-0A7A263A42E6}"/>
    <cellStyle name="Berechnung 2 4 25" xfId="13498" xr:uid="{A5D62758-D923-4C39-AC75-F8325A565B99}"/>
    <cellStyle name="Berechnung 2 4 25 2" xfId="34062" xr:uid="{A78113E5-8B5B-4CF5-9717-DD3FEE204FA3}"/>
    <cellStyle name="Berechnung 2 4 26" xfId="13285" xr:uid="{225E43A1-5183-4849-90BD-92D6CA7C827A}"/>
    <cellStyle name="Berechnung 2 4 26 2" xfId="33849" xr:uid="{F11946F1-1501-4A87-9A01-99E6BA8FE49C}"/>
    <cellStyle name="Berechnung 2 4 27" xfId="14805" xr:uid="{CB26D71E-8B7D-4F6E-8737-E49D52259CD3}"/>
    <cellStyle name="Berechnung 2 4 27 2" xfId="35359" xr:uid="{FCFE0753-DCF8-4F12-9F97-7AB164048EC1}"/>
    <cellStyle name="Berechnung 2 4 28" xfId="14066" xr:uid="{1283BFFA-9908-4C78-8F23-45598C900FD3}"/>
    <cellStyle name="Berechnung 2 4 28 2" xfId="34630" xr:uid="{63E75CBF-EBE6-418A-A102-5AD5B140D621}"/>
    <cellStyle name="Berechnung 2 4 29" xfId="15593" xr:uid="{4AD9B691-97FA-4176-8977-6A089B92A088}"/>
    <cellStyle name="Berechnung 2 4 29 2" xfId="36091" xr:uid="{038B2915-E46F-41A0-B9B2-A1F39C4373CE}"/>
    <cellStyle name="Berechnung 2 4 3" xfId="1021" xr:uid="{00000000-0005-0000-0000-00004C0C0000}"/>
    <cellStyle name="Berechnung 2 4 3 2" xfId="23458" xr:uid="{F0CF641D-3547-4CE5-AB2F-16740D9F0ACD}"/>
    <cellStyle name="Berechnung 2 4 30" xfId="16340" xr:uid="{E64BFBB4-81B1-4867-B5CD-FC2D5142F293}"/>
    <cellStyle name="Berechnung 2 4 30 2" xfId="36746" xr:uid="{BE69AF39-757F-41D9-BE7F-9B47E1A2FEA5}"/>
    <cellStyle name="Berechnung 2 4 31" xfId="17081" xr:uid="{D376D5E9-7FFD-476A-8F49-897AE92C39C8}"/>
    <cellStyle name="Berechnung 2 4 31 2" xfId="37485" xr:uid="{59E617C6-2F2E-408C-8473-017AC068EC8D}"/>
    <cellStyle name="Berechnung 2 4 32" xfId="17623" xr:uid="{CBDA02A9-1C50-45B7-882C-59BA03E03343}"/>
    <cellStyle name="Berechnung 2 4 32 2" xfId="38027" xr:uid="{93BB4B4C-FDEB-4F40-B891-59CECCC53EFE}"/>
    <cellStyle name="Berechnung 2 4 33" xfId="17832" xr:uid="{4A8A4903-F97F-4793-A0E7-031EB28F6B61}"/>
    <cellStyle name="Berechnung 2 4 33 2" xfId="38236" xr:uid="{104B2DED-643C-4755-9A8B-E66C7E6069C1}"/>
    <cellStyle name="Berechnung 2 4 34" xfId="18204" xr:uid="{4682796C-18CF-4748-996A-FBACF296AD46}"/>
    <cellStyle name="Berechnung 2 4 34 2" xfId="38608" xr:uid="{FC57E0B0-E40F-461E-91C3-804399608195}"/>
    <cellStyle name="Berechnung 2 4 35" xfId="19047" xr:uid="{AA9A28C6-533C-4AB2-92D0-9DB05C6F3FA9}"/>
    <cellStyle name="Berechnung 2 4 35 2" xfId="39449" xr:uid="{92F5584E-F72A-4435-AF52-6E0831A2BA4F}"/>
    <cellStyle name="Berechnung 2 4 36" xfId="19387" xr:uid="{2D03EEFE-BCA0-42FF-A9AA-14AA6356351E}"/>
    <cellStyle name="Berechnung 2 4 36 2" xfId="39789" xr:uid="{7BED9C31-6CEB-4B37-BA3A-644A661BD622}"/>
    <cellStyle name="Berechnung 2 4 37" xfId="19885" xr:uid="{F29706D6-8761-4665-A80C-08FB29CF76FE}"/>
    <cellStyle name="Berechnung 2 4 37 2" xfId="40287" xr:uid="{0A84CCAE-E4DA-4B87-9CAE-16988C2B0B1B}"/>
    <cellStyle name="Berechnung 2 4 38" xfId="20309" xr:uid="{17F849F8-D7BF-4045-B257-3A348C381833}"/>
    <cellStyle name="Berechnung 2 4 38 2" xfId="40711" xr:uid="{CC49047A-F2CC-44BE-9907-00A2B021F8B9}"/>
    <cellStyle name="Berechnung 2 4 39" xfId="18740" xr:uid="{92015D35-0C8F-4E1F-B213-2C3D1E1C391B}"/>
    <cellStyle name="Berechnung 2 4 39 2" xfId="39142" xr:uid="{94F5CE87-57E4-45FE-97C6-1F37CB426E94}"/>
    <cellStyle name="Berechnung 2 4 4" xfId="1794" xr:uid="{00000000-0005-0000-0000-00004D0C0000}"/>
    <cellStyle name="Berechnung 2 4 4 2" xfId="24177" xr:uid="{989AFBB3-640F-43A9-8155-FA2652C33908}"/>
    <cellStyle name="Berechnung 2 4 40" xfId="21504" xr:uid="{8DE0A779-FCDE-49CD-AE99-4DAA590563BC}"/>
    <cellStyle name="Berechnung 2 4 40 2" xfId="41904" xr:uid="{C690E8E5-CD2B-4C27-8940-BA3F5E46E104}"/>
    <cellStyle name="Berechnung 2 4 41" xfId="22146" xr:uid="{474EA780-A44C-430C-B053-2EAF71F8C804}"/>
    <cellStyle name="Berechnung 2 4 41 2" xfId="42546" xr:uid="{19A9F19C-0CF9-496A-836E-74C50FB205DF}"/>
    <cellStyle name="Berechnung 2 4 42" xfId="22619" xr:uid="{8FC71C58-7D31-4CA8-9D7E-1957ED314DAD}"/>
    <cellStyle name="Berechnung 2 4 42 2" xfId="43019" xr:uid="{FA56287E-F1A1-4DC1-93D8-7F19EB4B606B}"/>
    <cellStyle name="Berechnung 2 4 43" xfId="22131" xr:uid="{CBB564D8-5019-4246-B071-BB41C06F0920}"/>
    <cellStyle name="Berechnung 2 4 43 2" xfId="42531" xr:uid="{30C69505-9D2A-47BF-8979-CF4EB917C6C6}"/>
    <cellStyle name="Berechnung 2 4 44" xfId="22884" xr:uid="{35C34B82-D55F-43EE-9526-399539A8EA2F}"/>
    <cellStyle name="Berechnung 2 4 44 2" xfId="43284" xr:uid="{FCB33F83-297A-45BB-9B90-02BFEFFF8F0B}"/>
    <cellStyle name="Berechnung 2 4 5" xfId="1695" xr:uid="{00000000-0005-0000-0000-00004E0C0000}"/>
    <cellStyle name="Berechnung 2 4 5 2" xfId="24079" xr:uid="{A1CF5ECB-9272-4F2D-B441-73138E99A12C}"/>
    <cellStyle name="Berechnung 2 4 6" xfId="2915" xr:uid="{00000000-0005-0000-0000-00004F0C0000}"/>
    <cellStyle name="Berechnung 2 4 6 2" xfId="25281" xr:uid="{D81C3D9E-EAEB-42C5-AB7B-35654132B4FF}"/>
    <cellStyle name="Berechnung 2 4 7" xfId="2791" xr:uid="{00000000-0005-0000-0000-0000500C0000}"/>
    <cellStyle name="Berechnung 2 4 7 2" xfId="25157" xr:uid="{45407A63-3C85-46B0-8016-0D319206432D}"/>
    <cellStyle name="Berechnung 2 4 8" xfId="3813" xr:uid="{00000000-0005-0000-0000-0000510C0000}"/>
    <cellStyle name="Berechnung 2 4 8 2" xfId="26176" xr:uid="{26FD92E5-B17E-46C5-BB04-171FFC81B3DD}"/>
    <cellStyle name="Berechnung 2 4 9" xfId="3439" xr:uid="{00000000-0005-0000-0000-0000520C0000}"/>
    <cellStyle name="Berechnung 2 4 9 2" xfId="25804" xr:uid="{E9EC6781-DDC4-491C-A242-904706062ECC}"/>
    <cellStyle name="Berechnung 2 40" xfId="20778" xr:uid="{B10CEC73-3B96-4C82-BF9B-39CCCA56CB11}"/>
    <cellStyle name="Berechnung 2 40 2" xfId="41180" xr:uid="{164BE4DE-86B0-46FE-8E46-10F9CE11AEF9}"/>
    <cellStyle name="Berechnung 2 41" xfId="21335" xr:uid="{DF212791-FF39-481D-B814-9E51ECB034E6}"/>
    <cellStyle name="Berechnung 2 41 2" xfId="41735" xr:uid="{0DEBE1DD-D37D-488B-987F-EC081DA2A19F}"/>
    <cellStyle name="Berechnung 2 42" xfId="22055" xr:uid="{EE4B7893-EFC3-4D15-81D5-A8610AED9D33}"/>
    <cellStyle name="Berechnung 2 42 2" xfId="42455" xr:uid="{3156559E-B99E-43C4-8F4A-B002E2C04D98}"/>
    <cellStyle name="Berechnung 2 43" xfId="22556" xr:uid="{E0A9F673-590F-408F-836A-5708AA9A8624}"/>
    <cellStyle name="Berechnung 2 43 2" xfId="42956" xr:uid="{57882CDE-320C-41CB-BB26-BA6BD26D258F}"/>
    <cellStyle name="Berechnung 2 44" xfId="22381" xr:uid="{F6ABB3AC-4AB4-456D-995A-AAC11E8E903D}"/>
    <cellStyle name="Berechnung 2 44 2" xfId="42781" xr:uid="{A7636251-F59C-4887-BCF6-C8DB35099589}"/>
    <cellStyle name="Berechnung 2 5" xfId="738" xr:uid="{00000000-0005-0000-0000-0000530C0000}"/>
    <cellStyle name="Berechnung 2 5 10" xfId="5185" xr:uid="{00000000-0005-0000-0000-0000540C0000}"/>
    <cellStyle name="Berechnung 2 5 10 2" xfId="27538" xr:uid="{6558ADFF-E86F-41FA-9B11-7FC408E028A8}"/>
    <cellStyle name="Berechnung 2 5 11" xfId="4681" xr:uid="{00000000-0005-0000-0000-0000550C0000}"/>
    <cellStyle name="Berechnung 2 5 11 2" xfId="27034" xr:uid="{975D81E9-3ED9-4446-B018-B0F7908F58B1}"/>
    <cellStyle name="Berechnung 2 5 12" xfId="5942" xr:uid="{00000000-0005-0000-0000-0000560C0000}"/>
    <cellStyle name="Berechnung 2 5 12 2" xfId="28256" xr:uid="{014FFA9B-98D6-4BAD-BBFF-6375F37FC115}"/>
    <cellStyle name="Berechnung 2 5 13" xfId="6795" xr:uid="{00000000-0005-0000-0000-0000570C0000}"/>
    <cellStyle name="Berechnung 2 5 13 2" xfId="29092" xr:uid="{8D5232D8-DDB1-429E-8E4D-264D7F5BAAF3}"/>
    <cellStyle name="Berechnung 2 5 14" xfId="5745" xr:uid="{00000000-0005-0000-0000-0000580C0000}"/>
    <cellStyle name="Berechnung 2 5 14 2" xfId="28064" xr:uid="{EF184DF6-6155-4E58-8032-F0C2AADF6182}"/>
    <cellStyle name="Berechnung 2 5 15" xfId="7458" xr:uid="{00000000-0005-0000-0000-0000590C0000}"/>
    <cellStyle name="Berechnung 2 5 15 2" xfId="29753" xr:uid="{E74F23A1-5326-489C-8E87-700A6B9D9105}"/>
    <cellStyle name="Berechnung 2 5 16" xfId="7944" xr:uid="{8152F226-2B2B-477F-B027-FB5AE6558A14}"/>
    <cellStyle name="Berechnung 2 5 16 2" xfId="30230" xr:uid="{6D42A85C-098E-4FB0-AB7A-8E4D7EE961C3}"/>
    <cellStyle name="Berechnung 2 5 17" xfId="8433" xr:uid="{48122CE8-ACBC-4042-B049-50DEA0F3E600}"/>
    <cellStyle name="Berechnung 2 5 17 2" xfId="30702" xr:uid="{2E3C2394-5F16-4E0D-AFA9-D2749C8F34CB}"/>
    <cellStyle name="Berechnung 2 5 18" xfId="9323" xr:uid="{032F7E92-AC7E-4570-8E57-B87B84D07A44}"/>
    <cellStyle name="Berechnung 2 5 18 2" xfId="31462" xr:uid="{B9CF7E43-F3A1-486B-B041-93ECC26C1EBA}"/>
    <cellStyle name="Berechnung 2 5 19" xfId="9822" xr:uid="{4C770FBE-BFAF-4C89-9889-CBD99BE6F4E9}"/>
    <cellStyle name="Berechnung 2 5 19 2" xfId="31869" xr:uid="{723C7E87-5E28-4F2E-9F4D-D5E004B55F8D}"/>
    <cellStyle name="Berechnung 2 5 2" xfId="931" xr:uid="{00000000-0005-0000-0000-00005A0C0000}"/>
    <cellStyle name="Berechnung 2 5 2 2" xfId="23368" xr:uid="{C5FA5630-ABBD-4C0D-9CE2-4C96DADAA322}"/>
    <cellStyle name="Berechnung 2 5 20" xfId="9651" xr:uid="{83F08730-CB36-41C9-9E68-B2A4A875FDD0}"/>
    <cellStyle name="Berechnung 2 5 20 2" xfId="31737" xr:uid="{AD785527-3F03-4141-AB50-C9CD67774479}"/>
    <cellStyle name="Berechnung 2 5 21" xfId="12491" xr:uid="{456D147C-7281-4A51-81FC-2C5DB232434B}"/>
    <cellStyle name="Berechnung 2 5 21 2" xfId="33056" xr:uid="{0FC5ABDC-1643-410F-83CD-160FB65E8934}"/>
    <cellStyle name="Berechnung 2 5 22" xfId="12455" xr:uid="{C2EB8555-E762-42F3-A8F0-ACA17F226C95}"/>
    <cellStyle name="Berechnung 2 5 22 2" xfId="33020" xr:uid="{2CB17E99-98DE-4760-BDBF-8EC9BBFD2E33}"/>
    <cellStyle name="Berechnung 2 5 23" xfId="13280" xr:uid="{70C6AE66-2032-4F21-A7B2-9ECD8DF1C0FC}"/>
    <cellStyle name="Berechnung 2 5 23 2" xfId="33844" xr:uid="{2EC1C08E-594C-4CE2-BF31-FA48534461D3}"/>
    <cellStyle name="Berechnung 2 5 24" xfId="13758" xr:uid="{18543CF9-DC2D-4355-AD83-4D5D4FD62100}"/>
    <cellStyle name="Berechnung 2 5 24 2" xfId="34322" xr:uid="{3D4C210C-C30E-4A7A-A630-D28734D26C68}"/>
    <cellStyle name="Berechnung 2 5 25" xfId="14464" xr:uid="{51790995-005A-48BC-A909-5E2FDD1C5D2C}"/>
    <cellStyle name="Berechnung 2 5 25 2" xfId="35025" xr:uid="{2A6105CA-B4D1-4541-8497-6D23437BDE86}"/>
    <cellStyle name="Berechnung 2 5 26" xfId="14952" xr:uid="{80946764-DD1C-41E7-90FE-F7DD3BE615BA}"/>
    <cellStyle name="Berechnung 2 5 26 2" xfId="35504" xr:uid="{CE5EC422-49BE-40EF-8507-2DD002DB08DB}"/>
    <cellStyle name="Berechnung 2 5 27" xfId="13311" xr:uid="{47E5F1A2-A07E-4255-80D2-A33724298E5B}"/>
    <cellStyle name="Berechnung 2 5 27 2" xfId="33875" xr:uid="{300CBC62-5640-4F76-B582-8C6ABBB4D832}"/>
    <cellStyle name="Berechnung 2 5 28" xfId="15995" xr:uid="{1DFF4DC2-D839-45F9-8A06-055E071BD535}"/>
    <cellStyle name="Berechnung 2 5 28 2" xfId="36403" xr:uid="{A649ACAD-BAB4-4ABC-80ED-6EAB976A1110}"/>
    <cellStyle name="Berechnung 2 5 29" xfId="16468" xr:uid="{93E32E1B-3F7F-4841-87F6-B49B3266C677}"/>
    <cellStyle name="Berechnung 2 5 29 2" xfId="36874" xr:uid="{D4FF2BF9-26D6-4C15-9427-EFEEE1EB578D}"/>
    <cellStyle name="Berechnung 2 5 3" xfId="1929" xr:uid="{00000000-0005-0000-0000-00005B0C0000}"/>
    <cellStyle name="Berechnung 2 5 3 2" xfId="24311" xr:uid="{B27AACF5-620B-4DA9-B2B4-CB6976A1EB89}"/>
    <cellStyle name="Berechnung 2 5 30" xfId="17212" xr:uid="{B48DFDBE-5D69-45E5-BA11-70740EED2D8F}"/>
    <cellStyle name="Berechnung 2 5 30 2" xfId="37616" xr:uid="{ED2FCE18-5384-49CC-9DE9-C5E4EEA58F8B}"/>
    <cellStyle name="Berechnung 2 5 31" xfId="16842" xr:uid="{76F77B0D-85C2-46B9-A5C6-9F1A96AC31EE}"/>
    <cellStyle name="Berechnung 2 5 31 2" xfId="37246" xr:uid="{227AEE22-3EDF-405C-8916-8F6A6DAEF718}"/>
    <cellStyle name="Berechnung 2 5 32" xfId="17961" xr:uid="{A4A20117-4708-466B-816B-8E3D03E55237}"/>
    <cellStyle name="Berechnung 2 5 32 2" xfId="38365" xr:uid="{C1DB6D7B-2C2D-4E58-822A-2649FAE91DF3}"/>
    <cellStyle name="Berechnung 2 5 33" xfId="18340" xr:uid="{844D7C5F-D798-4956-8089-17E80158771C}"/>
    <cellStyle name="Berechnung 2 5 33 2" xfId="38744" xr:uid="{459C139D-5781-4C38-A056-703106B66FC1}"/>
    <cellStyle name="Berechnung 2 5 34" xfId="19184" xr:uid="{E8A34E81-91C0-4AB7-88E2-277063814CE4}"/>
    <cellStyle name="Berechnung 2 5 34 2" xfId="39586" xr:uid="{1E128D19-8BD6-4BE7-83AC-8A27D153BB0A}"/>
    <cellStyle name="Berechnung 2 5 35" xfId="18674" xr:uid="{FE64749E-1E1E-415A-9EEB-FEA0400EB164}"/>
    <cellStyle name="Berechnung 2 5 35 2" xfId="39076" xr:uid="{47230144-5A95-41F1-9F2A-837B5822FAA5}"/>
    <cellStyle name="Berechnung 2 5 36" xfId="20022" xr:uid="{75430384-B827-443C-9605-1B1867106ED5}"/>
    <cellStyle name="Berechnung 2 5 36 2" xfId="40424" xr:uid="{BCAC3052-D67D-43F6-AD1F-7F6BFB904F68}"/>
    <cellStyle name="Berechnung 2 5 37" xfId="20444" xr:uid="{D0F83121-EDAA-4BC3-A784-1999129A913F}"/>
    <cellStyle name="Berechnung 2 5 37 2" xfId="40846" xr:uid="{9D1425E9-F621-4091-99CE-F10A8D639252}"/>
    <cellStyle name="Berechnung 2 5 38" xfId="20638" xr:uid="{3F48B6CC-CF57-4708-9181-5DB2F5819971}"/>
    <cellStyle name="Berechnung 2 5 38 2" xfId="41040" xr:uid="{A6FC598E-B127-41B4-B29E-21D39F5A8788}"/>
    <cellStyle name="Berechnung 2 5 39" xfId="21638" xr:uid="{1CCD562D-380F-437B-A5F5-ED45ABF4F299}"/>
    <cellStyle name="Berechnung 2 5 39 2" xfId="42038" xr:uid="{628368C9-3758-40B3-A20C-0CE97CA4DB1A}"/>
    <cellStyle name="Berechnung 2 5 4" xfId="1580" xr:uid="{00000000-0005-0000-0000-00005C0C0000}"/>
    <cellStyle name="Berechnung 2 5 4 2" xfId="23965" xr:uid="{6B9097A0-C205-42F1-ACB4-EB695341EBC8}"/>
    <cellStyle name="Berechnung 2 5 40" xfId="21207" xr:uid="{0F066024-EBCC-4A93-BB35-8891D4350196}"/>
    <cellStyle name="Berechnung 2 5 40 2" xfId="41607" xr:uid="{E5522BBE-D16D-497F-AF7A-81DCF54CBC6B}"/>
    <cellStyle name="Berechnung 2 5 41" xfId="22442" xr:uid="{3A51A8EE-68C9-4CED-BCD3-36AC71F6AF0B}"/>
    <cellStyle name="Berechnung 2 5 41 2" xfId="42842" xr:uid="{423B9525-D1F5-40FB-BE04-CB64CBA4AA8C}"/>
    <cellStyle name="Berechnung 2 5 42" xfId="22248" xr:uid="{D35E2371-97A5-4EE0-9DF5-D5EAFFB50A50}"/>
    <cellStyle name="Berechnung 2 5 42 2" xfId="42648" xr:uid="{6EB7705F-6807-452B-AB13-EC439157FA2F}"/>
    <cellStyle name="Berechnung 2 5 43" xfId="21077" xr:uid="{3D203793-8331-40DE-A70C-D227B47581E6}"/>
    <cellStyle name="Berechnung 2 5 43 2" xfId="41479" xr:uid="{6C513890-4672-4923-8696-58C07DA5A1BF}"/>
    <cellStyle name="Berechnung 2 5 5" xfId="3052" xr:uid="{00000000-0005-0000-0000-00005D0C0000}"/>
    <cellStyle name="Berechnung 2 5 5 2" xfId="25418" xr:uid="{28BA6F4A-F67A-4EFA-81BC-8A14A0212FFA}"/>
    <cellStyle name="Berechnung 2 5 6" xfId="2601" xr:uid="{00000000-0005-0000-0000-00005E0C0000}"/>
    <cellStyle name="Berechnung 2 5 6 2" xfId="24968" xr:uid="{CE1B0276-8A26-4FB3-BD82-1D3DE02942D8}"/>
    <cellStyle name="Berechnung 2 5 7" xfId="3946" xr:uid="{00000000-0005-0000-0000-00005F0C0000}"/>
    <cellStyle name="Berechnung 2 5 7 2" xfId="26309" xr:uid="{08AEDE97-5312-4701-8E5B-5FB34D186EEF}"/>
    <cellStyle name="Berechnung 2 5 8" xfId="3050" xr:uid="{00000000-0005-0000-0000-0000600C0000}"/>
    <cellStyle name="Berechnung 2 5 8 2" xfId="25416" xr:uid="{7E438121-36E7-463F-AF71-346B1E306348}"/>
    <cellStyle name="Berechnung 2 5 9" xfId="4906" xr:uid="{00000000-0005-0000-0000-0000610C0000}"/>
    <cellStyle name="Berechnung 2 5 9 2" xfId="27259" xr:uid="{1EB60167-1CF9-4A4C-9C10-ABE49CE1217F}"/>
    <cellStyle name="Berechnung 2 6" xfId="1060" xr:uid="{00000000-0005-0000-0000-0000620C0000}"/>
    <cellStyle name="Berechnung 2 6 2" xfId="23497" xr:uid="{4063517E-D5EC-4A82-BBDF-EFA9738E0CB6}"/>
    <cellStyle name="Berechnung 2 7" xfId="1671" xr:uid="{00000000-0005-0000-0000-0000630C0000}"/>
    <cellStyle name="Berechnung 2 7 2" xfId="24055" xr:uid="{05DB1AEA-0DDD-4232-8080-427830CCE7D1}"/>
    <cellStyle name="Berechnung 2 8" xfId="1435" xr:uid="{00000000-0005-0000-0000-0000640C0000}"/>
    <cellStyle name="Berechnung 2 8 2" xfId="23823" xr:uid="{CC0CBD7F-158A-4B6F-B10F-2778D994A028}"/>
    <cellStyle name="Berechnung 2 9" xfId="2746" xr:uid="{00000000-0005-0000-0000-0000650C0000}"/>
    <cellStyle name="Berechnung 2 9 2" xfId="25112" xr:uid="{F0B3DA24-4FEE-4602-BC5C-AB5623398E92}"/>
    <cellStyle name="Berechnung 3" xfId="304" xr:uid="{00000000-0005-0000-0000-0000660C0000}"/>
    <cellStyle name="Berechnung 3 10" xfId="3279" xr:uid="{00000000-0005-0000-0000-0000670C0000}"/>
    <cellStyle name="Berechnung 3 10 2" xfId="25645" xr:uid="{0ABDE40A-D88B-442C-ADC1-1836A7A70722}"/>
    <cellStyle name="Berechnung 3 11" xfId="3649" xr:uid="{00000000-0005-0000-0000-0000680C0000}"/>
    <cellStyle name="Berechnung 3 11 2" xfId="26012" xr:uid="{8EBD375C-CAA4-4451-A1C0-A3933CFDCC3D}"/>
    <cellStyle name="Berechnung 3 12" xfId="2691" xr:uid="{00000000-0005-0000-0000-0000690C0000}"/>
    <cellStyle name="Berechnung 3 12 2" xfId="25057" xr:uid="{DD72CDF7-A0A2-405E-BDCF-3D6FD5349352}"/>
    <cellStyle name="Berechnung 3 13" xfId="4439" xr:uid="{00000000-0005-0000-0000-00006A0C0000}"/>
    <cellStyle name="Berechnung 3 13 2" xfId="26792" xr:uid="{DCB6996E-95D8-4AEA-970A-087A42E492E2}"/>
    <cellStyle name="Berechnung 3 14" xfId="4515" xr:uid="{00000000-0005-0000-0000-00006B0C0000}"/>
    <cellStyle name="Berechnung 3 14 2" xfId="26868" xr:uid="{637CD923-8D2B-4097-A2B2-7CF478E50590}"/>
    <cellStyle name="Berechnung 3 15" xfId="3378" xr:uid="{00000000-0005-0000-0000-00006C0C0000}"/>
    <cellStyle name="Berechnung 3 15 2" xfId="25743" xr:uid="{5C468F93-8D34-4764-AA69-7D096D0BA3BE}"/>
    <cellStyle name="Berechnung 3 16" xfId="5948" xr:uid="{00000000-0005-0000-0000-00006D0C0000}"/>
    <cellStyle name="Berechnung 3 16 2" xfId="28262" xr:uid="{648374B0-6028-4565-9985-7823AB9A3A8C}"/>
    <cellStyle name="Berechnung 3 17" xfId="5959" xr:uid="{00000000-0005-0000-0000-00006E0C0000}"/>
    <cellStyle name="Berechnung 3 17 2" xfId="28273" xr:uid="{8C2ADC0E-497C-4D81-951F-37C2BCACB954}"/>
    <cellStyle name="Berechnung 3 18" xfId="6760" xr:uid="{00000000-0005-0000-0000-00006F0C0000}"/>
    <cellStyle name="Berechnung 3 18 2" xfId="29057" xr:uid="{0F95A023-2A71-438D-915F-34E752764576}"/>
    <cellStyle name="Berechnung 3 19" xfId="7249" xr:uid="{00000000-0005-0000-0000-0000700C0000}"/>
    <cellStyle name="Berechnung 3 19 2" xfId="29544" xr:uid="{5FB4EF3C-BB04-4DFF-805C-F3BDFFEA1433}"/>
    <cellStyle name="Berechnung 3 2" xfId="643" xr:uid="{00000000-0005-0000-0000-0000710C0000}"/>
    <cellStyle name="Berechnung 3 2 10" xfId="4136" xr:uid="{00000000-0005-0000-0000-0000720C0000}"/>
    <cellStyle name="Berechnung 3 2 10 2" xfId="26499" xr:uid="{89984802-656F-472F-9BB5-5A2449DC3E2A}"/>
    <cellStyle name="Berechnung 3 2 11" xfId="5094" xr:uid="{00000000-0005-0000-0000-0000730C0000}"/>
    <cellStyle name="Berechnung 3 2 11 2" xfId="27447" xr:uid="{8716A25B-F43B-4293-81A8-91567C2702FB}"/>
    <cellStyle name="Berechnung 3 2 12" xfId="5468" xr:uid="{00000000-0005-0000-0000-0000740C0000}"/>
    <cellStyle name="Berechnung 3 2 12 2" xfId="27821" xr:uid="{AC5B64E9-19AB-4A72-A255-7A351B66A837}"/>
    <cellStyle name="Berechnung 3 2 13" xfId="5879" xr:uid="{00000000-0005-0000-0000-0000750C0000}"/>
    <cellStyle name="Berechnung 3 2 13 2" xfId="28193" xr:uid="{F3138687-DD1F-4E1F-887D-0EF84C233ADB}"/>
    <cellStyle name="Berechnung 3 2 14" xfId="6660" xr:uid="{00000000-0005-0000-0000-0000760C0000}"/>
    <cellStyle name="Berechnung 3 2 14 2" xfId="28957" xr:uid="{3F345754-E31C-4541-BA85-D969998A6194}"/>
    <cellStyle name="Berechnung 3 2 15" xfId="7040" xr:uid="{00000000-0005-0000-0000-0000770C0000}"/>
    <cellStyle name="Berechnung 3 2 15 2" xfId="29337" xr:uid="{9539F672-9DF1-4E3C-85D9-0CA2817AD946}"/>
    <cellStyle name="Berechnung 3 2 16" xfId="7372" xr:uid="{00000000-0005-0000-0000-0000780C0000}"/>
    <cellStyle name="Berechnung 3 2 16 2" xfId="29667" xr:uid="{5E96AB12-AFA7-40D5-BACE-75B6B834E05C}"/>
    <cellStyle name="Berechnung 3 2 17" xfId="7858" xr:uid="{1070019A-B03E-40AA-BE3E-10DE5E1152FF}"/>
    <cellStyle name="Berechnung 3 2 17 2" xfId="30144" xr:uid="{76A883F5-6027-43B3-B92D-20891BA15D32}"/>
    <cellStyle name="Berechnung 3 2 18" xfId="8343" xr:uid="{62AD0790-485E-4A46-869C-92502CB69404}"/>
    <cellStyle name="Berechnung 3 2 18 2" xfId="30612" xr:uid="{226CE096-D1C4-4716-9F82-6BD7026CF2C5}"/>
    <cellStyle name="Berechnung 3 2 19" xfId="9228" xr:uid="{765384ED-B1F6-454C-8356-FD200C39DB19}"/>
    <cellStyle name="Berechnung 3 2 19 2" xfId="31369" xr:uid="{B884AFEC-2C10-4794-A19C-E1939BE97A3D}"/>
    <cellStyle name="Berechnung 3 2 2" xfId="858" xr:uid="{00000000-0005-0000-0000-0000790C0000}"/>
    <cellStyle name="Berechnung 3 2 2 10" xfId="5305" xr:uid="{00000000-0005-0000-0000-00007A0C0000}"/>
    <cellStyle name="Berechnung 3 2 2 10 2" xfId="27658" xr:uid="{841A73EB-21B6-43B3-8A0B-72039D878B68}"/>
    <cellStyle name="Berechnung 3 2 2 11" xfId="4675" xr:uid="{00000000-0005-0000-0000-00007B0C0000}"/>
    <cellStyle name="Berechnung 3 2 2 11 2" xfId="27028" xr:uid="{BC1012E8-17EE-46D9-A42D-444186049FB8}"/>
    <cellStyle name="Berechnung 3 2 2 12" xfId="6040" xr:uid="{00000000-0005-0000-0000-00007C0C0000}"/>
    <cellStyle name="Berechnung 3 2 2 12 2" xfId="28337" xr:uid="{A09FE28C-7DB2-439E-86A7-6B482295FEF4}"/>
    <cellStyle name="Berechnung 3 2 2 13" xfId="5839" xr:uid="{00000000-0005-0000-0000-00007D0C0000}"/>
    <cellStyle name="Berechnung 3 2 2 13 2" xfId="28153" xr:uid="{372A7073-D7AA-4A46-BE83-A76CE8C67BE9}"/>
    <cellStyle name="Berechnung 3 2 2 14" xfId="5634" xr:uid="{00000000-0005-0000-0000-00007E0C0000}"/>
    <cellStyle name="Berechnung 3 2 2 14 2" xfId="27969" xr:uid="{AF43A459-051B-4568-8E50-7C1A08A24C92}"/>
    <cellStyle name="Berechnung 3 2 2 15" xfId="7578" xr:uid="{00000000-0005-0000-0000-00007F0C0000}"/>
    <cellStyle name="Berechnung 3 2 2 15 2" xfId="29873" xr:uid="{38D070EF-B7C1-45E7-A20F-CCB9B453901C}"/>
    <cellStyle name="Berechnung 3 2 2 16" xfId="8064" xr:uid="{77D2C08F-F937-408D-A47D-91C801DE1A3C}"/>
    <cellStyle name="Berechnung 3 2 2 16 2" xfId="30350" xr:uid="{9D0E16F2-C49C-4A50-865F-DD30792DF7CC}"/>
    <cellStyle name="Berechnung 3 2 2 17" xfId="8553" xr:uid="{3E293C5B-81B3-49B1-B9C6-AAE30DB7DED3}"/>
    <cellStyle name="Berechnung 3 2 2 17 2" xfId="30822" xr:uid="{A7BA292E-8B3B-40A9-A752-94D6D6B9691C}"/>
    <cellStyle name="Berechnung 3 2 2 18" xfId="9443" xr:uid="{64D3345D-3B80-4BF4-A490-3405CC9CB4A6}"/>
    <cellStyle name="Berechnung 3 2 2 18 2" xfId="31582" xr:uid="{567F3134-8ADF-4E7C-B2FB-4653156B5CF2}"/>
    <cellStyle name="Berechnung 3 2 2 19" xfId="9821" xr:uid="{F3D30623-C2D0-44D3-8AA1-65C8A85F467D}"/>
    <cellStyle name="Berechnung 3 2 2 19 2" xfId="31868" xr:uid="{34E05B0F-056D-4BCB-97D0-D2F1106828FF}"/>
    <cellStyle name="Berechnung 3 2 2 2" xfId="1068" xr:uid="{00000000-0005-0000-0000-0000800C0000}"/>
    <cellStyle name="Berechnung 3 2 2 2 2" xfId="23505" xr:uid="{3C5EE089-9B22-4199-BB54-4E3EB13138D0}"/>
    <cellStyle name="Berechnung 3 2 2 20" xfId="9703" xr:uid="{2F09353C-8850-4D01-94B2-5434C8CE450F}"/>
    <cellStyle name="Berechnung 3 2 2 20 2" xfId="31776" xr:uid="{242DC8FF-7C7B-463C-8A65-E3FBF92B0B1F}"/>
    <cellStyle name="Berechnung 3 2 2 21" xfId="12611" xr:uid="{577BB188-A0E1-43BA-A899-363400F646E9}"/>
    <cellStyle name="Berechnung 3 2 2 21 2" xfId="33176" xr:uid="{109737CD-7DD7-42BB-B513-4E3AAA2A78D8}"/>
    <cellStyle name="Berechnung 3 2 2 22" xfId="12141" xr:uid="{18225761-78D5-4C12-A514-B33FB9369379}"/>
    <cellStyle name="Berechnung 3 2 2 22 2" xfId="32706" xr:uid="{DF4C78AF-B48B-4072-9CAA-A44AD99B65DB}"/>
    <cellStyle name="Berechnung 3 2 2 23" xfId="13352" xr:uid="{87C7F574-75D6-49F6-A50A-27237C18B290}"/>
    <cellStyle name="Berechnung 3 2 2 23 2" xfId="33916" xr:uid="{663BB1C3-9314-47B7-B535-40D1ED8978E5}"/>
    <cellStyle name="Berechnung 3 2 2 24" xfId="11822" xr:uid="{79032210-2ABB-45BF-B1FD-219D78FF5417}"/>
    <cellStyle name="Berechnung 3 2 2 24 2" xfId="32389" xr:uid="{6830E29F-EBA9-4AD4-BB7B-9B7E9A163691}"/>
    <cellStyle name="Berechnung 3 2 2 25" xfId="14020" xr:uid="{65A36B47-A5CE-454E-A7F2-E2CCFEFF5DDC}"/>
    <cellStyle name="Berechnung 3 2 2 25 2" xfId="34584" xr:uid="{ACFCBBD2-5AF4-4DB9-ACF0-4A180673927E}"/>
    <cellStyle name="Berechnung 3 2 2 26" xfId="14591" xr:uid="{94A38B64-56CE-4375-BFC1-A9CA1A35103F}"/>
    <cellStyle name="Berechnung 3 2 2 26 2" xfId="35151" xr:uid="{AD89632E-702B-48CB-B0C5-2DE0E8DC0B7C}"/>
    <cellStyle name="Berechnung 3 2 2 27" xfId="14741" xr:uid="{69194DAD-12A6-4187-BCD7-02297F72E030}"/>
    <cellStyle name="Berechnung 3 2 2 27 2" xfId="35297" xr:uid="{6836B4CB-BB16-4A90-B7E8-0992727945CA}"/>
    <cellStyle name="Berechnung 3 2 2 28" xfId="16115" xr:uid="{56924A88-2253-40BE-8EC1-9352DAA14DEA}"/>
    <cellStyle name="Berechnung 3 2 2 28 2" xfId="36523" xr:uid="{339324AB-DB5D-4B7E-96FB-3A312004DEF3}"/>
    <cellStyle name="Berechnung 3 2 2 29" xfId="16588" xr:uid="{6569A96B-C03D-4BF7-8F37-13B7758B8757}"/>
    <cellStyle name="Berechnung 3 2 2 29 2" xfId="36994" xr:uid="{A54AF5B0-6597-4084-A907-7655549AD274}"/>
    <cellStyle name="Berechnung 3 2 2 3" xfId="2049" xr:uid="{00000000-0005-0000-0000-0000810C0000}"/>
    <cellStyle name="Berechnung 3 2 2 3 2" xfId="24431" xr:uid="{31071E2D-1AD0-49C1-9BFD-DC78ECE30A62}"/>
    <cellStyle name="Berechnung 3 2 2 30" xfId="17332" xr:uid="{12694893-49FC-4EA6-9DC6-58946C70F21D}"/>
    <cellStyle name="Berechnung 3 2 2 30 2" xfId="37736" xr:uid="{878730F8-5C74-46B5-BBF5-99B1F72F72FA}"/>
    <cellStyle name="Berechnung 3 2 2 31" xfId="16666" xr:uid="{6F78EDCE-419A-43D0-9FA4-C203F19BB83B}"/>
    <cellStyle name="Berechnung 3 2 2 31 2" xfId="37072" xr:uid="{A9268615-7ED1-4C44-8C91-6774A9FA8839}"/>
    <cellStyle name="Berechnung 3 2 2 32" xfId="18081" xr:uid="{DF54EB2F-186A-49FE-911F-74C02508FE8F}"/>
    <cellStyle name="Berechnung 3 2 2 32 2" xfId="38485" xr:uid="{3D8541B9-24DD-4347-8492-1BC7352B9312}"/>
    <cellStyle name="Berechnung 3 2 2 33" xfId="18460" xr:uid="{56170FD0-3158-44D5-8660-70A1E0EDD907}"/>
    <cellStyle name="Berechnung 3 2 2 33 2" xfId="38864" xr:uid="{EEB8478D-9E2D-4FA5-AAAE-7ECF90BBEF6B}"/>
    <cellStyle name="Berechnung 3 2 2 34" xfId="19304" xr:uid="{B75C4A8A-63C2-4ED2-97F9-BDA225FFEEAF}"/>
    <cellStyle name="Berechnung 3 2 2 34 2" xfId="39706" xr:uid="{E5D388F1-191A-4CE7-B1D8-534F81715F52}"/>
    <cellStyle name="Berechnung 3 2 2 35" xfId="18710" xr:uid="{B24031E4-EE9E-49E0-898A-BC73971F91CD}"/>
    <cellStyle name="Berechnung 3 2 2 35 2" xfId="39112" xr:uid="{80F14834-3CD5-4E0E-BFB6-94B0A8E4E884}"/>
    <cellStyle name="Berechnung 3 2 2 36" xfId="20142" xr:uid="{E12B9AAD-93E3-4945-A98F-702817B604DF}"/>
    <cellStyle name="Berechnung 3 2 2 36 2" xfId="40544" xr:uid="{C91C1631-4568-4529-A955-C75A889E3C47}"/>
    <cellStyle name="Berechnung 3 2 2 37" xfId="20564" xr:uid="{1C752C08-1A73-4AC2-9ED1-47529F8132E9}"/>
    <cellStyle name="Berechnung 3 2 2 37 2" xfId="40966" xr:uid="{136E824F-97C6-4ADF-89C9-212F67B47B2E}"/>
    <cellStyle name="Berechnung 3 2 2 38" xfId="20660" xr:uid="{06F6EFC1-3AD5-4807-B081-1F9875DD32F0}"/>
    <cellStyle name="Berechnung 3 2 2 38 2" xfId="41062" xr:uid="{5D849006-E0DB-43B2-A53E-825774AC0797}"/>
    <cellStyle name="Berechnung 3 2 2 39" xfId="21758" xr:uid="{19F4A909-AB8C-4917-9A8E-166698219047}"/>
    <cellStyle name="Berechnung 3 2 2 39 2" xfId="42158" xr:uid="{75F9CB59-2596-4F8B-9AA9-C6C2554191DB}"/>
    <cellStyle name="Berechnung 3 2 2 4" xfId="1517" xr:uid="{00000000-0005-0000-0000-0000820C0000}"/>
    <cellStyle name="Berechnung 3 2 2 4 2" xfId="23905" xr:uid="{4B618DE6-61C7-4D1F-BEA1-632FA27CA8FB}"/>
    <cellStyle name="Berechnung 3 2 2 40" xfId="20971" xr:uid="{C99A6CFC-16E1-4EDC-ADBA-504998F8DDAF}"/>
    <cellStyle name="Berechnung 3 2 2 40 2" xfId="41373" xr:uid="{84E4543D-C02C-4CC8-A13A-33DEB766C101}"/>
    <cellStyle name="Berechnung 3 2 2 41" xfId="22006" xr:uid="{95CF70A6-8EB0-427B-AA58-C2F84464286E}"/>
    <cellStyle name="Berechnung 3 2 2 41 2" xfId="42406" xr:uid="{5547E37D-E8A9-457E-88F8-769E28BD7599}"/>
    <cellStyle name="Berechnung 3 2 2 42" xfId="20964" xr:uid="{0B77F133-81EC-49D4-907D-FF97EBC13442}"/>
    <cellStyle name="Berechnung 3 2 2 42 2" xfId="41366" xr:uid="{285992C8-4D91-477F-BC69-54F906695A18}"/>
    <cellStyle name="Berechnung 3 2 2 43" xfId="22765" xr:uid="{6942E33E-F0D6-4707-A3A3-7EFE13BED7E6}"/>
    <cellStyle name="Berechnung 3 2 2 43 2" xfId="43165" xr:uid="{C40159BE-5D98-4E09-B899-E6651B02434E}"/>
    <cellStyle name="Berechnung 3 2 2 5" xfId="3172" xr:uid="{00000000-0005-0000-0000-0000830C0000}"/>
    <cellStyle name="Berechnung 3 2 2 5 2" xfId="25538" xr:uid="{FFC71D97-F509-4860-883F-4234FDC72289}"/>
    <cellStyle name="Berechnung 3 2 2 6" xfId="2587" xr:uid="{00000000-0005-0000-0000-0000840C0000}"/>
    <cellStyle name="Berechnung 3 2 2 6 2" xfId="24954" xr:uid="{CFB50385-33D4-439C-A2B2-03998F16F117}"/>
    <cellStyle name="Berechnung 3 2 2 7" xfId="4066" xr:uid="{00000000-0005-0000-0000-0000850C0000}"/>
    <cellStyle name="Berechnung 3 2 2 7 2" xfId="26429" xr:uid="{E1DC3728-1F82-49F7-9814-1750B5F42939}"/>
    <cellStyle name="Berechnung 3 2 2 8" xfId="2828" xr:uid="{00000000-0005-0000-0000-0000860C0000}"/>
    <cellStyle name="Berechnung 3 2 2 8 2" xfId="25194" xr:uid="{40C16139-1125-4A61-ADC5-CA98E942450A}"/>
    <cellStyle name="Berechnung 3 2 2 9" xfId="4170" xr:uid="{00000000-0005-0000-0000-0000870C0000}"/>
    <cellStyle name="Berechnung 3 2 2 9 2" xfId="26531" xr:uid="{AEBD3356-FB97-4AA9-B553-6D6A5F759BBD}"/>
    <cellStyle name="Berechnung 3 2 20" xfId="9066" xr:uid="{EB1FBD3B-5A3E-4101-A764-99E5433DCA18}"/>
    <cellStyle name="Berechnung 3 2 20 2" xfId="31219" xr:uid="{929F474C-22CE-4EC7-9403-605782828FA5}"/>
    <cellStyle name="Berechnung 3 2 21" xfId="8887" xr:uid="{883E4DE3-4849-4D76-B63E-4F3CEDD6EDC1}"/>
    <cellStyle name="Berechnung 3 2 21 2" xfId="31071" xr:uid="{2F259BF5-CADF-44E6-B582-E14736EFDDD4}"/>
    <cellStyle name="Berechnung 3 2 22" xfId="12396" xr:uid="{16D3F225-ABC6-4ACF-B542-E04DD3E0A544}"/>
    <cellStyle name="Berechnung 3 2 22 2" xfId="32961" xr:uid="{D3889FD9-9240-4082-B8C4-FE9DEFBA4C50}"/>
    <cellStyle name="Berechnung 3 2 23" xfId="13026" xr:uid="{596172F3-1EE7-4A77-AF4A-812B36CE3A20}"/>
    <cellStyle name="Berechnung 3 2 23 2" xfId="33591" xr:uid="{6BBC40FB-A169-489F-9CAD-A90285DF64F4}"/>
    <cellStyle name="Berechnung 3 2 24" xfId="13583" xr:uid="{AC147DE5-3301-4E74-B26F-46B709F813E2}"/>
    <cellStyle name="Berechnung 3 2 24 2" xfId="34147" xr:uid="{DF758537-91EA-4896-89C8-91E5CDC2F093}"/>
    <cellStyle name="Berechnung 3 2 25" xfId="13690" xr:uid="{FEB924F8-AD6D-40F8-BDB6-56DDD37E202D}"/>
    <cellStyle name="Berechnung 3 2 25 2" xfId="34254" xr:uid="{A67AEBA5-FD10-407C-8D0C-31BD898ADCD7}"/>
    <cellStyle name="Berechnung 3 2 26" xfId="13372" xr:uid="{BEEE638B-ABF9-442B-A5FF-AFD24B42A337}"/>
    <cellStyle name="Berechnung 3 2 26 2" xfId="33936" xr:uid="{0DA5E4CB-E6BA-45F1-A280-EEDB42D1C990}"/>
    <cellStyle name="Berechnung 3 2 27" xfId="14345" xr:uid="{DDBDE1E2-A809-47F0-A431-89647937C4A6}"/>
    <cellStyle name="Berechnung 3 2 27 2" xfId="34908" xr:uid="{A3E6299A-5372-4BED-8876-64B860F0A95F}"/>
    <cellStyle name="Berechnung 3 2 28" xfId="15231" xr:uid="{F1D5D59B-F2CC-400D-B6E9-7516577870C1}"/>
    <cellStyle name="Berechnung 3 2 28 2" xfId="35771" xr:uid="{D56BFFEB-62CC-4FEA-AED0-13EBB76CC6F3}"/>
    <cellStyle name="Berechnung 3 2 29" xfId="15907" xr:uid="{5456A8A8-7C64-4426-BB5F-7B8E3452B898}"/>
    <cellStyle name="Berechnung 3 2 29 2" xfId="36315" xr:uid="{68BBCADB-2BB0-4872-898F-D00E4C9E984A}"/>
    <cellStyle name="Berechnung 3 2 3" xfId="1261" xr:uid="{00000000-0005-0000-0000-0000880C0000}"/>
    <cellStyle name="Berechnung 3 2 3 2" xfId="23698" xr:uid="{A76C9EC0-4E4B-4B81-A2B0-9F5F4D5A6AC7}"/>
    <cellStyle name="Berechnung 3 2 30" xfId="16382" xr:uid="{9F98C7BE-E3AB-4133-AFFD-3572C8E47E24}"/>
    <cellStyle name="Berechnung 3 2 30 2" xfId="36788" xr:uid="{B1FA31FD-C858-46C9-B711-775225E78395}"/>
    <cellStyle name="Berechnung 3 2 31" xfId="17123" xr:uid="{899AC0A5-BCDB-40EF-B659-C252EDD2A58C}"/>
    <cellStyle name="Berechnung 3 2 31 2" xfId="37527" xr:uid="{7C0F91C6-4617-46DD-972E-FA171B0EE599}"/>
    <cellStyle name="Berechnung 3 2 32" xfId="16762" xr:uid="{B3288DA8-05A8-4F00-B176-93F439520642}"/>
    <cellStyle name="Berechnung 3 2 32 2" xfId="37166" xr:uid="{762E1057-7333-4769-BECC-3CE7B76B2DD2}"/>
    <cellStyle name="Berechnung 3 2 33" xfId="17874" xr:uid="{DF3E41E0-9857-4187-82FB-F9FFA27C8A69}"/>
    <cellStyle name="Berechnung 3 2 33 2" xfId="38278" xr:uid="{91E02437-4A92-49B9-ADB5-FFB446DB985C}"/>
    <cellStyle name="Berechnung 3 2 34" xfId="18246" xr:uid="{DB2763C6-A932-4CFA-ADF8-954A9B751068}"/>
    <cellStyle name="Berechnung 3 2 34 2" xfId="38650" xr:uid="{C015C99C-22CA-4D6B-9880-1ABA4BD52524}"/>
    <cellStyle name="Berechnung 3 2 35" xfId="19089" xr:uid="{94A03ED9-8D7B-415F-9467-DAC7E50DC82B}"/>
    <cellStyle name="Berechnung 3 2 35 2" xfId="39491" xr:uid="{A6A8951E-AF77-473A-BC9F-FDB42E0FFE24}"/>
    <cellStyle name="Berechnung 3 2 36" xfId="19650" xr:uid="{DFD5E959-C7F1-494D-9DFF-A82C212D3FF2}"/>
    <cellStyle name="Berechnung 3 2 36 2" xfId="40052" xr:uid="{1A0D8A3B-7A05-438D-8875-804470C58138}"/>
    <cellStyle name="Berechnung 3 2 37" xfId="19927" xr:uid="{A26E673A-7EAA-4D76-BCBE-232888726068}"/>
    <cellStyle name="Berechnung 3 2 37 2" xfId="40329" xr:uid="{6FDC86B8-C04D-430C-98C7-7C3D2F14FFF0}"/>
    <cellStyle name="Berechnung 3 2 38" xfId="20351" xr:uid="{B53845A0-8146-4408-8115-DCB2E65C1C56}"/>
    <cellStyle name="Berechnung 3 2 38 2" xfId="40753" xr:uid="{D0919EB9-12FE-466C-B300-01BA9CD6CA17}"/>
    <cellStyle name="Berechnung 3 2 39" xfId="18981" xr:uid="{C81F9D6E-A2B8-45A4-9966-55E0784241B4}"/>
    <cellStyle name="Berechnung 3 2 39 2" xfId="39383" xr:uid="{9A7E25E1-846B-4B52-81CF-1DE88BA2A652}"/>
    <cellStyle name="Berechnung 3 2 4" xfId="1836" xr:uid="{00000000-0005-0000-0000-0000890C0000}"/>
    <cellStyle name="Berechnung 3 2 4 2" xfId="24219" xr:uid="{139FF4C0-C7E8-4C7C-AFC6-772894820D87}"/>
    <cellStyle name="Berechnung 3 2 40" xfId="21546" xr:uid="{E6E943C0-055A-4002-9998-88829B66F43D}"/>
    <cellStyle name="Berechnung 3 2 40 2" xfId="41946" xr:uid="{48AA7CA7-B172-448F-B507-78E94002C065}"/>
    <cellStyle name="Berechnung 3 2 41" xfId="21097" xr:uid="{0DEEECEF-B477-4E9A-9871-BD9DCCDAD00E}"/>
    <cellStyle name="Berechnung 3 2 41 2" xfId="41497" xr:uid="{6FB2F368-E608-4F27-9E5D-08D52414C8F6}"/>
    <cellStyle name="Berechnung 3 2 42" xfId="22564" xr:uid="{9580054D-69E5-4788-865B-13C679A68929}"/>
    <cellStyle name="Berechnung 3 2 42 2" xfId="42964" xr:uid="{65F82984-80F2-4B6A-A688-E016B86198C2}"/>
    <cellStyle name="Berechnung 3 2 43" xfId="22935" xr:uid="{E04F74AE-7EC4-4771-88B6-10DA6B235219}"/>
    <cellStyle name="Berechnung 3 2 43 2" xfId="43335" xr:uid="{2D4200E6-5766-407E-85D4-30BE9ED4AF92}"/>
    <cellStyle name="Berechnung 3 2 44" xfId="23197" xr:uid="{3B506A00-5337-4CA8-AC94-395ED61EB8FF}"/>
    <cellStyle name="Berechnung 3 2 44 2" xfId="43597" xr:uid="{D3F12D3E-C21A-40A9-9A73-E1F7FBEF3565}"/>
    <cellStyle name="Berechnung 3 2 5" xfId="2240" xr:uid="{00000000-0005-0000-0000-00008A0C0000}"/>
    <cellStyle name="Berechnung 3 2 5 2" xfId="24615" xr:uid="{2072F1AA-402D-483D-807A-376EDAE8B9AB}"/>
    <cellStyle name="Berechnung 3 2 6" xfId="2957" xr:uid="{00000000-0005-0000-0000-00008B0C0000}"/>
    <cellStyle name="Berechnung 3 2 6 2" xfId="25323" xr:uid="{723728E1-BDAB-4A3B-8670-2ECB0B4FF75D}"/>
    <cellStyle name="Berechnung 3 2 7" xfId="3499" xr:uid="{00000000-0005-0000-0000-00008C0C0000}"/>
    <cellStyle name="Berechnung 3 2 7 2" xfId="25864" xr:uid="{08A698A0-AB14-4AFA-9557-463D06C84FBF}"/>
    <cellStyle name="Berechnung 3 2 8" xfId="3855" xr:uid="{00000000-0005-0000-0000-00008D0C0000}"/>
    <cellStyle name="Berechnung 3 2 8 2" xfId="26218" xr:uid="{55DA7146-D224-4164-8B06-06E16403F9B5}"/>
    <cellStyle name="Berechnung 3 2 9" xfId="4321" xr:uid="{00000000-0005-0000-0000-00008E0C0000}"/>
    <cellStyle name="Berechnung 3 2 9 2" xfId="26677" xr:uid="{C481CF7D-F71E-4484-B115-4247ECCBFC6C}"/>
    <cellStyle name="Berechnung 3 20" xfId="7712" xr:uid="{F6BCF5E3-8766-424C-8D8E-0958B1732F33}"/>
    <cellStyle name="Berechnung 3 20 2" xfId="29998" xr:uid="{31C58B92-BC43-4DE7-B86B-60585D06AF8B}"/>
    <cellStyle name="Berechnung 3 21" xfId="8220" xr:uid="{C52651B3-B96D-4F90-9129-DF1E1E45667E}"/>
    <cellStyle name="Berechnung 3 21 2" xfId="30489" xr:uid="{55DA0812-F43F-463F-8765-B6639B04470E}"/>
    <cellStyle name="Berechnung 3 22" xfId="8903" xr:uid="{5D4CAB6B-E868-49F9-A6D0-80EBA8FF2AB7}"/>
    <cellStyle name="Berechnung 3 22 2" xfId="31087" xr:uid="{5B7C86C7-54DD-425F-BDC6-64587D8B209A}"/>
    <cellStyle name="Berechnung 3 23" xfId="9565" xr:uid="{00E24045-EBF6-4B6E-969F-6CCF539E574F}"/>
    <cellStyle name="Berechnung 3 23 2" xfId="31687" xr:uid="{EB7ED3E3-67C3-424D-B965-A4243B136CFD}"/>
    <cellStyle name="Berechnung 3 24" xfId="8988" xr:uid="{4A97DE30-06F4-4C9A-9AEC-D78A660F7B66}"/>
    <cellStyle name="Berechnung 3 24 2" xfId="31155" xr:uid="{6B82292E-5481-47CB-A7D5-145342DB791E}"/>
    <cellStyle name="Berechnung 3 25" xfId="12060" xr:uid="{A4964F9C-CDFF-4EDD-965C-7AAD145352C3}"/>
    <cellStyle name="Berechnung 3 25 2" xfId="32625" xr:uid="{789E36BA-B6E2-4E2B-9D37-A372803449E9}"/>
    <cellStyle name="Berechnung 3 26" xfId="12011" xr:uid="{752F864A-0FF2-47FA-B291-653BAD09D8A7}"/>
    <cellStyle name="Berechnung 3 26 2" xfId="32576" xr:uid="{D392D10A-AD32-4DCC-B10B-49E7F9AEF677}"/>
    <cellStyle name="Berechnung 3 27" xfId="14300" xr:uid="{B8CC98FA-C8E6-468E-8CCD-9C0F3360E920}"/>
    <cellStyle name="Berechnung 3 27 2" xfId="34863" xr:uid="{96D72E5C-8BFB-41B7-BA32-1FDDD3F6E7C6}"/>
    <cellStyle name="Berechnung 3 28" xfId="13731" xr:uid="{93BDB04B-6E40-409C-AA00-92EE7F99723E}"/>
    <cellStyle name="Berechnung 3 28 2" xfId="34295" xr:uid="{3F468E92-2C48-4938-898C-BDBF9BC1E7E0}"/>
    <cellStyle name="Berechnung 3 29" xfId="14690" xr:uid="{2BC60FC8-EEC3-4EA1-947A-E3A63E924963}"/>
    <cellStyle name="Berechnung 3 29 2" xfId="35248" xr:uid="{6ACC06CF-60F1-4011-84A6-BF0D2C6C3984}"/>
    <cellStyle name="Berechnung 3 3" xfId="579" xr:uid="{00000000-0005-0000-0000-00008F0C0000}"/>
    <cellStyle name="Berechnung 3 3 10" xfId="4812" xr:uid="{00000000-0005-0000-0000-0000900C0000}"/>
    <cellStyle name="Berechnung 3 3 10 2" xfId="27165" xr:uid="{6D2F97A7-D450-4998-91B4-9D5402A0ED7D}"/>
    <cellStyle name="Berechnung 3 3 11" xfId="5030" xr:uid="{00000000-0005-0000-0000-0000910C0000}"/>
    <cellStyle name="Berechnung 3 3 11 2" xfId="27383" xr:uid="{95F3A10C-81FF-4F52-BEF4-CE2D4B5BADAD}"/>
    <cellStyle name="Berechnung 3 3 12" xfId="4691" xr:uid="{00000000-0005-0000-0000-0000920C0000}"/>
    <cellStyle name="Berechnung 3 3 12 2" xfId="27044" xr:uid="{2DB7AF0A-EE48-4A9C-A7A8-C09365232C87}"/>
    <cellStyle name="Berechnung 3 3 13" xfId="6092" xr:uid="{00000000-0005-0000-0000-0000930C0000}"/>
    <cellStyle name="Berechnung 3 3 13 2" xfId="28389" xr:uid="{5EC904B3-C65A-4B2B-B2C1-2F69B25D5121}"/>
    <cellStyle name="Berechnung 3 3 14" xfId="6849" xr:uid="{00000000-0005-0000-0000-0000940C0000}"/>
    <cellStyle name="Berechnung 3 3 14 2" xfId="29146" xr:uid="{8C8935D5-7F0A-4B56-B3B0-5766343D8BD3}"/>
    <cellStyle name="Berechnung 3 3 15" xfId="5960" xr:uid="{00000000-0005-0000-0000-0000950C0000}"/>
    <cellStyle name="Berechnung 3 3 15 2" xfId="28274" xr:uid="{624DBE6B-F1EB-4F62-83B4-398B4578263A}"/>
    <cellStyle name="Berechnung 3 3 16" xfId="7308" xr:uid="{00000000-0005-0000-0000-0000960C0000}"/>
    <cellStyle name="Berechnung 3 3 16 2" xfId="29603" xr:uid="{7CCBA7FA-9E9D-4B49-A206-9236691B14B4}"/>
    <cellStyle name="Berechnung 3 3 17" xfId="7794" xr:uid="{2312D1DD-303B-4232-890A-B2F469F5FCC5}"/>
    <cellStyle name="Berechnung 3 3 17 2" xfId="30080" xr:uid="{DF4A12CF-FFB5-48AA-B29F-8458F9FD32AD}"/>
    <cellStyle name="Berechnung 3 3 18" xfId="8279" xr:uid="{654FBCC8-A732-4098-9B05-08A3DE380F30}"/>
    <cellStyle name="Berechnung 3 3 18 2" xfId="30548" xr:uid="{35334696-CFB7-45CE-9A63-4C2178D79DB7}"/>
    <cellStyle name="Berechnung 3 3 19" xfId="9164" xr:uid="{AFD6DBB8-BCB3-4E84-B30C-6D4DE376DDA5}"/>
    <cellStyle name="Berechnung 3 3 19 2" xfId="31305" xr:uid="{3576067F-C806-40E3-8A5C-9C19AA796FA7}"/>
    <cellStyle name="Berechnung 3 3 2" xfId="794" xr:uid="{00000000-0005-0000-0000-0000970C0000}"/>
    <cellStyle name="Berechnung 3 3 2 10" xfId="5241" xr:uid="{00000000-0005-0000-0000-0000980C0000}"/>
    <cellStyle name="Berechnung 3 3 2 10 2" xfId="27594" xr:uid="{577317A6-54E1-44FC-AAEE-D6B22E8F4527}"/>
    <cellStyle name="Berechnung 3 3 2 11" xfId="4684" xr:uid="{00000000-0005-0000-0000-0000990C0000}"/>
    <cellStyle name="Berechnung 3 3 2 11 2" xfId="27037" xr:uid="{901FB37B-9680-46E0-B91A-9BEFD814239D}"/>
    <cellStyle name="Berechnung 3 3 2 12" xfId="5965" xr:uid="{00000000-0005-0000-0000-00009A0C0000}"/>
    <cellStyle name="Berechnung 3 3 2 12 2" xfId="28279" xr:uid="{A7BAF4E5-46DD-4F70-92B9-3BA4450A1B21}"/>
    <cellStyle name="Berechnung 3 3 2 13" xfId="6127" xr:uid="{00000000-0005-0000-0000-00009B0C0000}"/>
    <cellStyle name="Berechnung 3 3 2 13 2" xfId="28424" xr:uid="{2AB698FB-4227-4F5A-B0A5-DDC13A152891}"/>
    <cellStyle name="Berechnung 3 3 2 14" xfId="6739" xr:uid="{00000000-0005-0000-0000-00009C0C0000}"/>
    <cellStyle name="Berechnung 3 3 2 14 2" xfId="29036" xr:uid="{14C0B72D-1453-4607-853F-34DD24E87DD6}"/>
    <cellStyle name="Berechnung 3 3 2 15" xfId="7514" xr:uid="{00000000-0005-0000-0000-00009D0C0000}"/>
    <cellStyle name="Berechnung 3 3 2 15 2" xfId="29809" xr:uid="{3356AF24-EEDA-46D5-86DB-BFF8C4D7C7C8}"/>
    <cellStyle name="Berechnung 3 3 2 16" xfId="8000" xr:uid="{3F3EFC42-7F3D-4B31-8D9A-329A03208A94}"/>
    <cellStyle name="Berechnung 3 3 2 16 2" xfId="30286" xr:uid="{D7C10D9F-81BE-45B2-AFFD-2A54559316F3}"/>
    <cellStyle name="Berechnung 3 3 2 17" xfId="8489" xr:uid="{63D12CA8-4B60-434A-9935-BA56E2478552}"/>
    <cellStyle name="Berechnung 3 3 2 17 2" xfId="30758" xr:uid="{C593B9F1-1D15-4675-B862-085B61440388}"/>
    <cellStyle name="Berechnung 3 3 2 18" xfId="9379" xr:uid="{BBEA8CCF-00B8-4E62-A948-3C4D70C8BAE1}"/>
    <cellStyle name="Berechnung 3 3 2 18 2" xfId="31518" xr:uid="{CC827E67-1AFD-4B8F-88CB-D515AF334446}"/>
    <cellStyle name="Berechnung 3 3 2 19" xfId="9090" xr:uid="{56127988-EEAF-4037-9C32-F23367FBC8DC}"/>
    <cellStyle name="Berechnung 3 3 2 19 2" xfId="31237" xr:uid="{10FB2A2E-E9D1-4270-AF2F-6A6E7A32785F}"/>
    <cellStyle name="Berechnung 3 3 2 2" xfId="1001" xr:uid="{00000000-0005-0000-0000-00009E0C0000}"/>
    <cellStyle name="Berechnung 3 3 2 2 2" xfId="23438" xr:uid="{8DFE06CF-67A6-457A-B892-AA4A0C8E991C}"/>
    <cellStyle name="Berechnung 3 3 2 20" xfId="9706" xr:uid="{9B493369-FF35-4E12-8BB8-E4D6E4FF8068}"/>
    <cellStyle name="Berechnung 3 3 2 20 2" xfId="31779" xr:uid="{82E7228C-F3C4-487D-9CF5-B9410BE85006}"/>
    <cellStyle name="Berechnung 3 3 2 21" xfId="12547" xr:uid="{3DF568C9-CD35-44A6-B20D-D2F34B383304}"/>
    <cellStyle name="Berechnung 3 3 2 21 2" xfId="33112" xr:uid="{D383B917-26CE-4155-B36C-00086DA2179B}"/>
    <cellStyle name="Berechnung 3 3 2 22" xfId="12699" xr:uid="{D4D4C967-BCA8-4D4C-916F-A6CC085E11EE}"/>
    <cellStyle name="Berechnung 3 3 2 22 2" xfId="33264" xr:uid="{2E6FCF02-1946-41A5-8339-74B3C6E2CE4D}"/>
    <cellStyle name="Berechnung 3 3 2 23" xfId="13207" xr:uid="{47021CAD-4706-4ABF-8F52-46146DE8A4C6}"/>
    <cellStyle name="Berechnung 3 3 2 23 2" xfId="33771" xr:uid="{EA7B772B-39D5-479B-8CEC-021E8A329EEB}"/>
    <cellStyle name="Berechnung 3 3 2 24" xfId="12705" xr:uid="{C1500C15-ED79-43BB-8585-EB6580E91A4B}"/>
    <cellStyle name="Berechnung 3 3 2 24 2" xfId="33270" xr:uid="{9AB671E3-5E73-43E6-89A9-BC4DDEF07420}"/>
    <cellStyle name="Berechnung 3 3 2 25" xfId="13769" xr:uid="{1F7E8C71-79C5-4F12-9B8B-7FB28CF5F783}"/>
    <cellStyle name="Berechnung 3 3 2 25 2" xfId="34333" xr:uid="{FF89BDD6-89B8-4958-8A8C-B305E857D536}"/>
    <cellStyle name="Berechnung 3 3 2 26" xfId="14343" xr:uid="{471F781E-2837-459A-99AF-ABFA9AE7C0E0}"/>
    <cellStyle name="Berechnung 3 3 2 26 2" xfId="34906" xr:uid="{3E0CF45E-D1F0-4CF6-AA2D-D1E48C903407}"/>
    <cellStyle name="Berechnung 3 3 2 27" xfId="12871" xr:uid="{883CD2AD-648B-4A5C-9835-C7713006F12D}"/>
    <cellStyle name="Berechnung 3 3 2 27 2" xfId="33436" xr:uid="{364C03BD-397A-4CB5-8A1E-8F9A909683C9}"/>
    <cellStyle name="Berechnung 3 3 2 28" xfId="16051" xr:uid="{0F804CE3-95E5-4641-827D-24C5752FF9F6}"/>
    <cellStyle name="Berechnung 3 3 2 28 2" xfId="36459" xr:uid="{F3DB29C1-FA9C-4880-9447-628C2D1FE1BB}"/>
    <cellStyle name="Berechnung 3 3 2 29" xfId="16524" xr:uid="{C91D6136-1090-4541-8892-F38CFA8AB55D}"/>
    <cellStyle name="Berechnung 3 3 2 29 2" xfId="36930" xr:uid="{176A9079-1884-448C-A931-AD2937682D50}"/>
    <cellStyle name="Berechnung 3 3 2 3" xfId="1985" xr:uid="{00000000-0005-0000-0000-00009F0C0000}"/>
    <cellStyle name="Berechnung 3 3 2 3 2" xfId="24367" xr:uid="{86DB53CD-43E0-4407-AC22-922082DD1A86}"/>
    <cellStyle name="Berechnung 3 3 2 30" xfId="17268" xr:uid="{65FF500C-BAE6-4002-B2B3-3F888AE1423A}"/>
    <cellStyle name="Berechnung 3 3 2 30 2" xfId="37672" xr:uid="{2116BD18-A01C-4E8A-A954-FE8205D67113}"/>
    <cellStyle name="Berechnung 3 3 2 31" xfId="17459" xr:uid="{9FBECFC2-4510-4241-AED2-7E14D1156C78}"/>
    <cellStyle name="Berechnung 3 3 2 31 2" xfId="37863" xr:uid="{E8023BB0-E6B4-4639-8C61-CC7C7221DE70}"/>
    <cellStyle name="Berechnung 3 3 2 32" xfId="18017" xr:uid="{265397BB-23A6-4A1B-9968-84758B4B4E63}"/>
    <cellStyle name="Berechnung 3 3 2 32 2" xfId="38421" xr:uid="{512BF0C0-3D1B-4E6C-88CF-B084D2C9C286}"/>
    <cellStyle name="Berechnung 3 3 2 33" xfId="18396" xr:uid="{6FE82F58-D53A-4EB1-BB86-B343569615A5}"/>
    <cellStyle name="Berechnung 3 3 2 33 2" xfId="38800" xr:uid="{42D2A7A6-19CE-4CF9-81F4-07D357813F52}"/>
    <cellStyle name="Berechnung 3 3 2 34" xfId="19240" xr:uid="{BC25C43C-BE4B-425C-8C9F-04BE9ADDC892}"/>
    <cellStyle name="Berechnung 3 3 2 34 2" xfId="39642" xr:uid="{AC5497E8-7413-48C2-A833-9A0CB2C65651}"/>
    <cellStyle name="Berechnung 3 3 2 35" xfId="18555" xr:uid="{FC074796-2CC3-47DE-9C3D-602FF52F208C}"/>
    <cellStyle name="Berechnung 3 3 2 35 2" xfId="38959" xr:uid="{38A9DD30-632B-42B1-8B0F-26F6C81969EE}"/>
    <cellStyle name="Berechnung 3 3 2 36" xfId="20078" xr:uid="{FCFE7A50-09B7-4E6F-BED9-CD5B65CCA03D}"/>
    <cellStyle name="Berechnung 3 3 2 36 2" xfId="40480" xr:uid="{ACE6E379-FBAC-4F9D-A91A-2ADD12FB3055}"/>
    <cellStyle name="Berechnung 3 3 2 37" xfId="20500" xr:uid="{21308BF4-A858-4F76-B253-FCB9389B3755}"/>
    <cellStyle name="Berechnung 3 3 2 37 2" xfId="40902" xr:uid="{1AF5F3D5-B4E9-48B3-A772-3619B06684F6}"/>
    <cellStyle name="Berechnung 3 3 2 38" xfId="19554" xr:uid="{93F50877-FCA3-42DC-84B9-AA690587CAB8}"/>
    <cellStyle name="Berechnung 3 3 2 38 2" xfId="39956" xr:uid="{94E83AEA-EFB5-4F10-8563-BED3B6FACC2F}"/>
    <cellStyle name="Berechnung 3 3 2 39" xfId="21694" xr:uid="{33ACD769-B24D-4815-9573-21DBF371FB58}"/>
    <cellStyle name="Berechnung 3 3 2 39 2" xfId="42094" xr:uid="{5B1B3420-FDED-4548-8640-B84C40745FE5}"/>
    <cellStyle name="Berechnung 3 3 2 4" xfId="1709" xr:uid="{00000000-0005-0000-0000-0000A00C0000}"/>
    <cellStyle name="Berechnung 3 3 2 4 2" xfId="24093" xr:uid="{466AF4F0-CE4E-48C8-A342-12A1A6AD1936}"/>
    <cellStyle name="Berechnung 3 3 2 40" xfId="21909" xr:uid="{41CA4CE1-CF4A-49E8-8242-AA7F95B3BAAB}"/>
    <cellStyle name="Berechnung 3 3 2 40 2" xfId="42309" xr:uid="{AD65DDB4-374F-4D56-A605-C38B2090565F}"/>
    <cellStyle name="Berechnung 3 3 2 41" xfId="20979" xr:uid="{3CFD2275-3BAC-4CCF-AEEC-68D36D83DA50}"/>
    <cellStyle name="Berechnung 3 3 2 41 2" xfId="41381" xr:uid="{4C77FB68-2B9E-4D3B-AE63-0F3756B3AEB6}"/>
    <cellStyle name="Berechnung 3 3 2 42" xfId="22529" xr:uid="{7B1C4C4F-537B-44EC-B3A1-8CF302DA4A67}"/>
    <cellStyle name="Berechnung 3 3 2 42 2" xfId="42929" xr:uid="{B71E7BF0-0CDD-4FAF-9355-469BFF1978C4}"/>
    <cellStyle name="Berechnung 3 3 2 43" xfId="22759" xr:uid="{43A76664-9D3E-4FB1-816A-087B5D44478C}"/>
    <cellStyle name="Berechnung 3 3 2 43 2" xfId="43159" xr:uid="{9D87B82C-54A9-49B7-BEB0-B8A53ECD3EE0}"/>
    <cellStyle name="Berechnung 3 3 2 5" xfId="3108" xr:uid="{00000000-0005-0000-0000-0000A10C0000}"/>
    <cellStyle name="Berechnung 3 3 2 5 2" xfId="25474" xr:uid="{3808EF1D-4928-4334-AD4C-A2D4F60960C1}"/>
    <cellStyle name="Berechnung 3 3 2 6" xfId="2815" xr:uid="{00000000-0005-0000-0000-0000A20C0000}"/>
    <cellStyle name="Berechnung 3 3 2 6 2" xfId="25181" xr:uid="{7CDF8FA0-5A3F-4F66-874D-ED4EFFCC75C7}"/>
    <cellStyle name="Berechnung 3 3 2 7" xfId="4002" xr:uid="{00000000-0005-0000-0000-0000A30C0000}"/>
    <cellStyle name="Berechnung 3 3 2 7 2" xfId="26365" xr:uid="{D46423F3-5543-4F40-83D8-4DF3A2024522}"/>
    <cellStyle name="Berechnung 3 3 2 8" xfId="3716" xr:uid="{00000000-0005-0000-0000-0000A40C0000}"/>
    <cellStyle name="Berechnung 3 3 2 8 2" xfId="26079" xr:uid="{29E6025A-98F6-4E31-B93C-463B47CA270A}"/>
    <cellStyle name="Berechnung 3 3 2 9" xfId="4317" xr:uid="{00000000-0005-0000-0000-0000A50C0000}"/>
    <cellStyle name="Berechnung 3 3 2 9 2" xfId="26673" xr:uid="{35F4B91A-8DD1-4FB2-BB5D-D703D1651454}"/>
    <cellStyle name="Berechnung 3 3 20" xfId="9815" xr:uid="{8425C45C-2B14-4A89-A8A4-AA3B9D7BB6D3}"/>
    <cellStyle name="Berechnung 3 3 20 2" xfId="31863" xr:uid="{EC2CF2D6-BE65-4674-A999-DAD992A53FA0}"/>
    <cellStyle name="Berechnung 3 3 21" xfId="10116" xr:uid="{4A6C858A-95C0-4260-B736-4F7677BDDF96}"/>
    <cellStyle name="Berechnung 3 3 21 2" xfId="32053" xr:uid="{8A5AF980-FED1-4FA7-82C6-8E694AA89037}"/>
    <cellStyle name="Berechnung 3 3 22" xfId="12332" xr:uid="{8366620D-9DF1-4AD3-AFAF-F53E413B7B98}"/>
    <cellStyle name="Berechnung 3 3 22 2" xfId="32897" xr:uid="{C1925A79-1A75-4FA0-A433-6B17DE7BBC2A}"/>
    <cellStyle name="Berechnung 3 3 23" xfId="12016" xr:uid="{6F3A5A85-A474-48D6-9160-202A94F22139}"/>
    <cellStyle name="Berechnung 3 3 23 2" xfId="32581" xr:uid="{228EDE9E-C6D8-4843-A1DF-085E82D01F8A}"/>
    <cellStyle name="Berechnung 3 3 24" xfId="12887" xr:uid="{88186B4F-F1A0-4F85-809E-2E5EA04624DC}"/>
    <cellStyle name="Berechnung 3 3 24 2" xfId="33452" xr:uid="{E3B8A271-2541-48EC-9487-CD0C36785529}"/>
    <cellStyle name="Berechnung 3 3 25" xfId="13662" xr:uid="{4BBE8184-A6DA-45D1-8195-BBF91BCA7676}"/>
    <cellStyle name="Berechnung 3 3 25 2" xfId="34226" xr:uid="{DC2720B7-5273-46FF-84F7-BF5B2D0740F0}"/>
    <cellStyle name="Berechnung 3 3 26" xfId="14304" xr:uid="{8FD8FF2B-3E51-4A17-A829-D891B75AE989}"/>
    <cellStyle name="Berechnung 3 3 26 2" xfId="34867" xr:uid="{EAABA78D-E445-4E3F-87BE-C7774DA8505B}"/>
    <cellStyle name="Berechnung 3 3 27" xfId="14856" xr:uid="{5B743471-74B0-4520-910F-3D60EF1E2CB7}"/>
    <cellStyle name="Berechnung 3 3 27 2" xfId="35409" xr:uid="{F3E7135F-0240-4A0B-BCD6-54238FAEE122}"/>
    <cellStyle name="Berechnung 3 3 28" xfId="15147" xr:uid="{3B6708D3-0190-4837-99CF-C8850973FE58}"/>
    <cellStyle name="Berechnung 3 3 28 2" xfId="35690" xr:uid="{A53ACFDD-4DFA-4D0C-8FD2-CB03A1D420D9}"/>
    <cellStyle name="Berechnung 3 3 29" xfId="15758" xr:uid="{6FBB3448-E25E-4E16-977F-E44AC1DE1657}"/>
    <cellStyle name="Berechnung 3 3 29 2" xfId="36195" xr:uid="{85507888-F042-4457-B27F-8BB3B93816C2}"/>
    <cellStyle name="Berechnung 3 3 3" xfId="1138" xr:uid="{00000000-0005-0000-0000-0000A60C0000}"/>
    <cellStyle name="Berechnung 3 3 3 2" xfId="23575" xr:uid="{BB3AD88D-255A-4C21-9F91-E230F4B62FE2}"/>
    <cellStyle name="Berechnung 3 3 30" xfId="16318" xr:uid="{8CE6DC70-87A7-4DB3-A778-D8ED06F2224D}"/>
    <cellStyle name="Berechnung 3 3 30 2" xfId="36724" xr:uid="{93212AA7-61A5-43D4-B59A-48ECC8493E96}"/>
    <cellStyle name="Berechnung 3 3 31" xfId="17059" xr:uid="{9F986322-823A-40B3-BAE5-4AF6B8B23E38}"/>
    <cellStyle name="Berechnung 3 3 31 2" xfId="37463" xr:uid="{836EAF07-CAF2-4162-9792-4976ED00CBB1}"/>
    <cellStyle name="Berechnung 3 3 32" xfId="17442" xr:uid="{67FD6D25-D88D-4C53-9351-B39BE24D39E6}"/>
    <cellStyle name="Berechnung 3 3 32 2" xfId="37846" xr:uid="{E86F6381-6A13-4300-80C2-6CFC775B0288}"/>
    <cellStyle name="Berechnung 3 3 33" xfId="17810" xr:uid="{65D188DB-36E2-4C4C-A1A4-CD9858F4A6DC}"/>
    <cellStyle name="Berechnung 3 3 33 2" xfId="38214" xr:uid="{0E4D013D-E8E1-438E-A0A3-E7B6F62A12BB}"/>
    <cellStyle name="Berechnung 3 3 34" xfId="18182" xr:uid="{EFD0C157-221E-4129-93A5-58774980030D}"/>
    <cellStyle name="Berechnung 3 3 34 2" xfId="38586" xr:uid="{D3F6740B-78F1-4D30-8210-6B588B1C92CB}"/>
    <cellStyle name="Berechnung 3 3 35" xfId="19025" xr:uid="{C2375AE7-1C0D-4482-981C-8FB85DFD9D75}"/>
    <cellStyle name="Berechnung 3 3 35 2" xfId="39427" xr:uid="{D34FEC5C-1444-4369-8520-4BC698C0771E}"/>
    <cellStyle name="Berechnung 3 3 36" xfId="18536" xr:uid="{F8049DF8-91D9-4081-96E0-AE7AF5281351}"/>
    <cellStyle name="Berechnung 3 3 36 2" xfId="38940" xr:uid="{A9916D84-B678-4B10-843A-C7215150B9E8}"/>
    <cellStyle name="Berechnung 3 3 37" xfId="19863" xr:uid="{BA7AE551-9691-4752-BB02-A9586957D969}"/>
    <cellStyle name="Berechnung 3 3 37 2" xfId="40265" xr:uid="{E49A8C2E-5767-4562-ABFD-08F8B5A4AD62}"/>
    <cellStyle name="Berechnung 3 3 38" xfId="20287" xr:uid="{8019F42B-6808-4F49-B0F8-F2507DE0C4BD}"/>
    <cellStyle name="Berechnung 3 3 38 2" xfId="40689" xr:uid="{A789B93B-0AFE-4F54-B6DE-BC2FE9B300F2}"/>
    <cellStyle name="Berechnung 3 3 39" xfId="20700" xr:uid="{734A208F-3B90-4912-9759-BBEDC8522486}"/>
    <cellStyle name="Berechnung 3 3 39 2" xfId="41102" xr:uid="{7CACBC2F-2063-4D76-9BB2-FC5FE20E955A}"/>
    <cellStyle name="Berechnung 3 3 4" xfId="1772" xr:uid="{00000000-0005-0000-0000-0000A70C0000}"/>
    <cellStyle name="Berechnung 3 3 4 2" xfId="24155" xr:uid="{5C103CCF-6F89-4DDC-AE15-C61E941BE5FA}"/>
    <cellStyle name="Berechnung 3 3 40" xfId="21482" xr:uid="{F827B4CB-341E-4336-B0F4-B02A2F450519}"/>
    <cellStyle name="Berechnung 3 3 40 2" xfId="41882" xr:uid="{8D0FFEA9-6F34-4E6B-90FB-732D40083F32}"/>
    <cellStyle name="Berechnung 3 3 41" xfId="21883" xr:uid="{4D9B6018-AAED-4590-B601-4C4166A7AD9C}"/>
    <cellStyle name="Berechnung 3 3 41 2" xfId="42283" xr:uid="{729042CF-4EE5-4073-9CAC-F986A187A680}"/>
    <cellStyle name="Berechnung 3 3 42" xfId="22506" xr:uid="{1F6A8932-E5DA-4B0E-A40D-08703475F342}"/>
    <cellStyle name="Berechnung 3 3 42 2" xfId="42906" xr:uid="{251EF1AC-B63C-40F9-A836-E8AED7CE9DF2}"/>
    <cellStyle name="Berechnung 3 3 43" xfId="22062" xr:uid="{ACE0B8D3-81B1-4BD6-ACCE-7601E9FA24AB}"/>
    <cellStyle name="Berechnung 3 3 43 2" xfId="42462" xr:uid="{A3B3CE14-9E50-4A0E-9B1E-231595218DAF}"/>
    <cellStyle name="Berechnung 3 3 44" xfId="22614" xr:uid="{C144F9C1-053A-46F6-BCFE-A52073A3D88A}"/>
    <cellStyle name="Berechnung 3 3 44 2" xfId="43014" xr:uid="{EBAAD56D-2663-41FC-822E-D49B7E4CAFA6}"/>
    <cellStyle name="Berechnung 3 3 5" xfId="1583" xr:uid="{00000000-0005-0000-0000-0000A80C0000}"/>
    <cellStyle name="Berechnung 3 3 5 2" xfId="23968" xr:uid="{ACA859A6-2A24-42B0-B78F-B26B254C7CDE}"/>
    <cellStyle name="Berechnung 3 3 6" xfId="2893" xr:uid="{00000000-0005-0000-0000-0000A90C0000}"/>
    <cellStyle name="Berechnung 3 3 6 2" xfId="25259" xr:uid="{1FA6C2FB-0150-42BD-AD94-5893363DF259}"/>
    <cellStyle name="Berechnung 3 3 7" xfId="2608" xr:uid="{00000000-0005-0000-0000-0000AA0C0000}"/>
    <cellStyle name="Berechnung 3 3 7 2" xfId="24975" xr:uid="{EAFB27DE-D07F-495B-B307-0D5C19369098}"/>
    <cellStyle name="Berechnung 3 3 8" xfId="3791" xr:uid="{00000000-0005-0000-0000-0000AB0C0000}"/>
    <cellStyle name="Berechnung 3 3 8 2" xfId="26154" xr:uid="{E54BDE0E-FC71-49AA-95BD-158409C2DF3F}"/>
    <cellStyle name="Berechnung 3 3 9" xfId="3302" xr:uid="{00000000-0005-0000-0000-0000AC0C0000}"/>
    <cellStyle name="Berechnung 3 3 9 2" xfId="25668" xr:uid="{92013651-BA99-4BB4-BD5D-FE106097D351}"/>
    <cellStyle name="Berechnung 3 30" xfId="15745" xr:uid="{D33225B4-D236-41AA-A983-D67825B4B212}"/>
    <cellStyle name="Berechnung 3 30 2" xfId="36182" xr:uid="{5E23D6A0-6389-4331-B8E0-6C355DBBF175}"/>
    <cellStyle name="Berechnung 3 31" xfId="16236" xr:uid="{46BEDB0C-C366-436C-B3CE-D01A3442E548}"/>
    <cellStyle name="Berechnung 3 31 2" xfId="36642" xr:uid="{53216253-13A3-4FA9-BBF1-4A0F16BBCEC5}"/>
    <cellStyle name="Berechnung 3 32" xfId="16856" xr:uid="{F9FD8AAA-2BEA-4967-B7CD-8A70EDB516B6}"/>
    <cellStyle name="Berechnung 3 32 2" xfId="37260" xr:uid="{03E541A6-3C3E-439F-AC4B-14E28C89F73F}"/>
    <cellStyle name="Berechnung 3 33" xfId="16927" xr:uid="{A9EAB57A-9700-48D2-8D28-C21290EF7205}"/>
    <cellStyle name="Berechnung 3 33 2" xfId="37331" xr:uid="{CA77BD3F-32AF-45F6-9AF4-BBCAE4B3C661}"/>
    <cellStyle name="Berechnung 3 34" xfId="16811" xr:uid="{999A2AEE-0EAA-43F8-B10A-436C3EF7E521}"/>
    <cellStyle name="Berechnung 3 34 2" xfId="37215" xr:uid="{ED7A2E1A-B005-4D3F-9D13-8B21837E2C98}"/>
    <cellStyle name="Berechnung 3 35" xfId="17574" xr:uid="{67BBD35C-EC0B-4772-8847-84F45A58D45D}"/>
    <cellStyle name="Berechnung 3 35 2" xfId="37978" xr:uid="{46DD5EF1-1EF4-4AD5-92D5-988259FA29BE}"/>
    <cellStyle name="Berechnung 3 36" xfId="18779" xr:uid="{F397A286-218A-4FEC-B1CA-236A9441E967}"/>
    <cellStyle name="Berechnung 3 36 2" xfId="39181" xr:uid="{7360D0A9-6824-4807-901A-B495B13C6028}"/>
    <cellStyle name="Berechnung 3 37" xfId="19672" xr:uid="{E2BFFA84-A1B0-4030-B55F-ED3AA53DC5FA}"/>
    <cellStyle name="Berechnung 3 37 2" xfId="40074" xr:uid="{E8F88B76-529D-48FC-881F-2E724602D808}"/>
    <cellStyle name="Berechnung 3 38" xfId="19709" xr:uid="{66C01632-CE75-4053-8B58-E6119A57D481}"/>
    <cellStyle name="Berechnung 3 38 2" xfId="40111" xr:uid="{79D2E615-7341-4695-81D2-2035BA1C1ACF}"/>
    <cellStyle name="Berechnung 3 39" xfId="19528" xr:uid="{79BCD631-4BD0-40B4-86F7-9556F8DB8768}"/>
    <cellStyle name="Berechnung 3 39 2" xfId="39930" xr:uid="{34D11F45-FA5C-4F3A-8E5D-463F273C5F03}"/>
    <cellStyle name="Berechnung 3 4" xfId="591" xr:uid="{00000000-0005-0000-0000-0000AD0C0000}"/>
    <cellStyle name="Berechnung 3 4 10" xfId="4728" xr:uid="{00000000-0005-0000-0000-0000AE0C0000}"/>
    <cellStyle name="Berechnung 3 4 10 2" xfId="27081" xr:uid="{E164BD42-41CC-49EF-A774-133D98198A90}"/>
    <cellStyle name="Berechnung 3 4 11" xfId="5042" xr:uid="{00000000-0005-0000-0000-0000AF0C0000}"/>
    <cellStyle name="Berechnung 3 4 11 2" xfId="27395" xr:uid="{278E2C0A-CFD6-405B-874A-3A2E606F4BF9}"/>
    <cellStyle name="Berechnung 3 4 12" xfId="5540" xr:uid="{00000000-0005-0000-0000-0000B00C0000}"/>
    <cellStyle name="Berechnung 3 4 12 2" xfId="27893" xr:uid="{ED9F774C-92A2-4364-A422-BD0AF26C6472}"/>
    <cellStyle name="Berechnung 3 4 13" xfId="6244" xr:uid="{00000000-0005-0000-0000-0000B10C0000}"/>
    <cellStyle name="Berechnung 3 4 13 2" xfId="28541" xr:uid="{1EEB1088-197F-48DE-AB88-500857445F7F}"/>
    <cellStyle name="Berechnung 3 4 14" xfId="6436" xr:uid="{00000000-0005-0000-0000-0000B20C0000}"/>
    <cellStyle name="Berechnung 3 4 14 2" xfId="28733" xr:uid="{7FC17D6E-DCB2-4116-A069-F5D68ECA00AA}"/>
    <cellStyle name="Berechnung 3 4 15" xfId="7124" xr:uid="{00000000-0005-0000-0000-0000B30C0000}"/>
    <cellStyle name="Berechnung 3 4 15 2" xfId="29421" xr:uid="{47B72493-DCAE-484D-BEE6-CC34F7FEEE74}"/>
    <cellStyle name="Berechnung 3 4 16" xfId="7320" xr:uid="{00000000-0005-0000-0000-0000B40C0000}"/>
    <cellStyle name="Berechnung 3 4 16 2" xfId="29615" xr:uid="{3B71BE2C-E4DB-404B-89D8-62EFACD0E43F}"/>
    <cellStyle name="Berechnung 3 4 17" xfId="7806" xr:uid="{9093F5E5-65C3-41F9-B623-98FC505B3C60}"/>
    <cellStyle name="Berechnung 3 4 17 2" xfId="30092" xr:uid="{E9A5DBEE-71E5-4A7B-8F74-AE6D0643EAE5}"/>
    <cellStyle name="Berechnung 3 4 18" xfId="8291" xr:uid="{B434833A-DF1E-4BF8-9602-625DE0ADD0E8}"/>
    <cellStyle name="Berechnung 3 4 18 2" xfId="30560" xr:uid="{F32EF793-3A10-4BB8-BB92-1A544FE196D0}"/>
    <cellStyle name="Berechnung 3 4 19" xfId="9176" xr:uid="{B4DFA798-8DE0-41D8-A820-7C97D333562F}"/>
    <cellStyle name="Berechnung 3 4 19 2" xfId="31317" xr:uid="{8BAD7055-E802-45F4-A6B5-60D41BAB5107}"/>
    <cellStyle name="Berechnung 3 4 2" xfId="806" xr:uid="{00000000-0005-0000-0000-0000B50C0000}"/>
    <cellStyle name="Berechnung 3 4 2 10" xfId="5253" xr:uid="{00000000-0005-0000-0000-0000B60C0000}"/>
    <cellStyle name="Berechnung 3 4 2 10 2" xfId="27606" xr:uid="{28571BA3-138B-4A8D-8FAD-CA05F32C6420}"/>
    <cellStyle name="Berechnung 3 4 2 11" xfId="4597" xr:uid="{00000000-0005-0000-0000-0000B70C0000}"/>
    <cellStyle name="Berechnung 3 4 2 11 2" xfId="26950" xr:uid="{EDB0CEBF-A560-4332-8BB5-6033B1E60970}"/>
    <cellStyle name="Berechnung 3 4 2 12" xfId="5797" xr:uid="{00000000-0005-0000-0000-0000B80C0000}"/>
    <cellStyle name="Berechnung 3 4 2 12 2" xfId="28111" xr:uid="{548E1B56-E361-4224-887F-5C4801FA6455}"/>
    <cellStyle name="Berechnung 3 4 2 13" xfId="6564" xr:uid="{00000000-0005-0000-0000-0000B90C0000}"/>
    <cellStyle name="Berechnung 3 4 2 13 2" xfId="28861" xr:uid="{0B8B6817-634D-4F5E-81A6-9F84C5D3F06D}"/>
    <cellStyle name="Berechnung 3 4 2 14" xfId="6750" xr:uid="{00000000-0005-0000-0000-0000BA0C0000}"/>
    <cellStyle name="Berechnung 3 4 2 14 2" xfId="29047" xr:uid="{06B97380-032C-41A5-8BC2-C4C3E3DF0A91}"/>
    <cellStyle name="Berechnung 3 4 2 15" xfId="7526" xr:uid="{00000000-0005-0000-0000-0000BB0C0000}"/>
    <cellStyle name="Berechnung 3 4 2 15 2" xfId="29821" xr:uid="{2856CAE9-0F40-419C-8806-07C813EBC08E}"/>
    <cellStyle name="Berechnung 3 4 2 16" xfId="8012" xr:uid="{02E05844-D3AB-42AC-8EF7-B0F821ED16A7}"/>
    <cellStyle name="Berechnung 3 4 2 16 2" xfId="30298" xr:uid="{2F9DA3A4-267B-41CB-A0B5-4533F46B63B4}"/>
    <cellStyle name="Berechnung 3 4 2 17" xfId="8501" xr:uid="{D8256E81-EFA6-4E7E-8CCB-5B2EFFFCBB18}"/>
    <cellStyle name="Berechnung 3 4 2 17 2" xfId="30770" xr:uid="{D4329077-96E3-4D4F-A4C1-FAB8ACE96153}"/>
    <cellStyle name="Berechnung 3 4 2 18" xfId="9391" xr:uid="{6E637924-DECF-4099-AFB5-743840BA896B}"/>
    <cellStyle name="Berechnung 3 4 2 18 2" xfId="31530" xr:uid="{CF5D416C-2B1E-46E5-8AC3-AB5E49580D9A}"/>
    <cellStyle name="Berechnung 3 4 2 19" xfId="8652" xr:uid="{825969A4-6466-4626-8C43-6C484691CC89}"/>
    <cellStyle name="Berechnung 3 4 2 19 2" xfId="30913" xr:uid="{87E8CA55-19A0-4EB6-B54B-856DD510687F}"/>
    <cellStyle name="Berechnung 3 4 2 2" xfId="1047" xr:uid="{00000000-0005-0000-0000-0000BC0C0000}"/>
    <cellStyle name="Berechnung 3 4 2 2 2" xfId="23484" xr:uid="{338D8B9D-E271-49C1-B4D3-91D07F5009F6}"/>
    <cellStyle name="Berechnung 3 4 2 20" xfId="9704" xr:uid="{72840A32-B979-4FD5-AB38-B5B38DD1B8D3}"/>
    <cellStyle name="Berechnung 3 4 2 20 2" xfId="31777" xr:uid="{796099AA-D238-4584-BB52-F50B6EDA3ABC}"/>
    <cellStyle name="Berechnung 3 4 2 21" xfId="12559" xr:uid="{0CF4A5A1-F64F-4106-A292-722F31532550}"/>
    <cellStyle name="Berechnung 3 4 2 21 2" xfId="33124" xr:uid="{CB13B9B1-DC56-4547-8376-A51C0BBBC684}"/>
    <cellStyle name="Berechnung 3 4 2 22" xfId="12745" xr:uid="{E96F63A0-BCFD-4C78-926D-928ED07D35C5}"/>
    <cellStyle name="Berechnung 3 4 2 22 2" xfId="33310" xr:uid="{5653E48A-C36C-4FBA-BD15-9414091658C9}"/>
    <cellStyle name="Berechnung 3 4 2 23" xfId="13109" xr:uid="{9C38C383-53D2-496C-B52B-8318284D4CBF}"/>
    <cellStyle name="Berechnung 3 4 2 23 2" xfId="33674" xr:uid="{F074D8D8-0FB9-4E74-BA63-C27387F0544A}"/>
    <cellStyle name="Berechnung 3 4 2 24" xfId="12818" xr:uid="{076AA13B-E842-4F9F-A77B-902ACC02A34F}"/>
    <cellStyle name="Berechnung 3 4 2 24 2" xfId="33383" xr:uid="{14CE0D94-8C73-45A1-8DE7-A61A3E5BB5DC}"/>
    <cellStyle name="Berechnung 3 4 2 25" xfId="14091" xr:uid="{B01D3EB2-785C-4360-B453-2D305E3E3C11}"/>
    <cellStyle name="Berechnung 3 4 2 25 2" xfId="34655" xr:uid="{9AF90D93-87B6-4B1D-93FB-2A7FBB5E7036}"/>
    <cellStyle name="Berechnung 3 4 2 26" xfId="14169" xr:uid="{AD9AD297-63DE-48B5-8B5E-733B740D6F0A}"/>
    <cellStyle name="Berechnung 3 4 2 26 2" xfId="34733" xr:uid="{712CB841-B92D-43A8-B3F1-D0985C1815F5}"/>
    <cellStyle name="Berechnung 3 4 2 27" xfId="15022" xr:uid="{C0004E9F-8144-4490-B906-1CDFC3D93B23}"/>
    <cellStyle name="Berechnung 3 4 2 27 2" xfId="35574" xr:uid="{5EBF58A4-E02B-41D9-A2F3-2FDD5818F840}"/>
    <cellStyle name="Berechnung 3 4 2 28" xfId="16063" xr:uid="{A92759F5-6F71-4675-9FB5-CE4395E9CFB0}"/>
    <cellStyle name="Berechnung 3 4 2 28 2" xfId="36471" xr:uid="{154ADB28-4A3F-4A24-906C-593942643AD9}"/>
    <cellStyle name="Berechnung 3 4 2 29" xfId="16536" xr:uid="{7A139690-1A5F-4A64-98A8-4693464AC8D1}"/>
    <cellStyle name="Berechnung 3 4 2 29 2" xfId="36942" xr:uid="{8F1543F5-65C7-47AC-BCB2-8CAD7E1F713F}"/>
    <cellStyle name="Berechnung 3 4 2 3" xfId="1997" xr:uid="{00000000-0005-0000-0000-0000BD0C0000}"/>
    <cellStyle name="Berechnung 3 4 2 3 2" xfId="24379" xr:uid="{BD38FAC2-0284-444B-86F7-FA16659AD4BC}"/>
    <cellStyle name="Berechnung 3 4 2 30" xfId="17280" xr:uid="{AC368E11-8990-4A31-A02B-C23D6C81A1E5}"/>
    <cellStyle name="Berechnung 3 4 2 30 2" xfId="37684" xr:uid="{05C72DCF-B0C6-42E1-8E37-D1445C89BB3E}"/>
    <cellStyle name="Berechnung 3 4 2 31" xfId="17631" xr:uid="{3DDED611-744E-47A8-9F69-CC6A4D64A82D}"/>
    <cellStyle name="Berechnung 3 4 2 31 2" xfId="38035" xr:uid="{5FFE09B0-DFE9-4D70-AFA3-A1E9C300D7CE}"/>
    <cellStyle name="Berechnung 3 4 2 32" xfId="18029" xr:uid="{04CE4802-FB06-4C16-8908-49D3B18C143C}"/>
    <cellStyle name="Berechnung 3 4 2 32 2" xfId="38433" xr:uid="{C6295204-1FBB-4C8F-844E-90FAA5751708}"/>
    <cellStyle name="Berechnung 3 4 2 33" xfId="18408" xr:uid="{37CD7580-A0E3-481A-A140-B5E3D46AF998}"/>
    <cellStyle name="Berechnung 3 4 2 33 2" xfId="38812" xr:uid="{ADB8214F-22D4-4E08-9FBD-6BFC9101360E}"/>
    <cellStyle name="Berechnung 3 4 2 34" xfId="19252" xr:uid="{291BD968-0BDA-4E07-BD1C-1E5231CE0541}"/>
    <cellStyle name="Berechnung 3 4 2 34 2" xfId="39654" xr:uid="{5166B401-D609-4E92-98D9-35246C6B1506}"/>
    <cellStyle name="Berechnung 3 4 2 35" xfId="19430" xr:uid="{A434C88F-F2A6-41F3-8EBC-7ABB69D10476}"/>
    <cellStyle name="Berechnung 3 4 2 35 2" xfId="39832" xr:uid="{434D6FA2-5E8E-486B-A4B0-5D94078E5D9E}"/>
    <cellStyle name="Berechnung 3 4 2 36" xfId="20090" xr:uid="{570D46AF-357A-4D7A-A4C1-9AD3FCB2E8AF}"/>
    <cellStyle name="Berechnung 3 4 2 36 2" xfId="40492" xr:uid="{8BAC7AEA-3CD0-47D4-9119-48833A103FFD}"/>
    <cellStyle name="Berechnung 3 4 2 37" xfId="20512" xr:uid="{41748AED-DF5D-4D7C-B9F7-5F865CCE0B43}"/>
    <cellStyle name="Berechnung 3 4 2 37 2" xfId="40914" xr:uid="{2580FD62-D7C8-4B2C-9366-B9522CA2EEB7}"/>
    <cellStyle name="Berechnung 3 4 2 38" xfId="20814" xr:uid="{E1723935-9DBF-4D01-BE2A-D1D2EC475172}"/>
    <cellStyle name="Berechnung 3 4 2 38 2" xfId="41216" xr:uid="{337A8AFF-B047-499D-BFEB-053023F92521}"/>
    <cellStyle name="Berechnung 3 4 2 39" xfId="21706" xr:uid="{3F831151-8154-42E0-B480-D3E77115F87E}"/>
    <cellStyle name="Berechnung 3 4 2 39 2" xfId="42106" xr:uid="{DA4AB414-CAA6-45B2-B48D-E568296A7AF4}"/>
    <cellStyle name="Berechnung 3 4 2 4" xfId="1528" xr:uid="{00000000-0005-0000-0000-0000BE0C0000}"/>
    <cellStyle name="Berechnung 3 4 2 4 2" xfId="23914" xr:uid="{E4EA6D79-5E3D-4FB0-BE92-175D2D9CCCE7}"/>
    <cellStyle name="Berechnung 3 4 2 40" xfId="22160" xr:uid="{88AAEBD7-2FC6-4984-AEDD-FDC76E2501D8}"/>
    <cellStyle name="Berechnung 3 4 2 40 2" xfId="42560" xr:uid="{D3E8D1A3-51E6-4F09-A11A-6F3D0C6DAAC9}"/>
    <cellStyle name="Berechnung 3 4 2 41" xfId="22495" xr:uid="{1E26EAA0-016E-4ADC-A4F3-653B1BB75ABB}"/>
    <cellStyle name="Berechnung 3 4 2 41 2" xfId="42895" xr:uid="{973A76AD-EBD0-44E8-BB60-26BCDC5B14E7}"/>
    <cellStyle name="Berechnung 3 4 2 42" xfId="22640" xr:uid="{F9FE09FE-E131-4054-9DCF-0112D3408FCF}"/>
    <cellStyle name="Berechnung 3 4 2 42 2" xfId="43040" xr:uid="{BE479285-A400-4468-A17D-5C5E94CD69AD}"/>
    <cellStyle name="Berechnung 3 4 2 43" xfId="22933" xr:uid="{F111421D-8C82-42E3-BBB8-5BFA99736FA1}"/>
    <cellStyle name="Berechnung 3 4 2 43 2" xfId="43333" xr:uid="{429AA5B2-3A43-49A9-8911-5E79D1297446}"/>
    <cellStyle name="Berechnung 3 4 2 5" xfId="3120" xr:uid="{00000000-0005-0000-0000-0000BF0C0000}"/>
    <cellStyle name="Berechnung 3 4 2 5 2" xfId="25486" xr:uid="{553EFD23-0CFC-40AB-95DA-0F27762FDED8}"/>
    <cellStyle name="Berechnung 3 4 2 6" xfId="2507" xr:uid="{00000000-0005-0000-0000-0000C00C0000}"/>
    <cellStyle name="Berechnung 3 4 2 6 2" xfId="24874" xr:uid="{72200BCA-4011-4083-92FF-8E7EF1E73849}"/>
    <cellStyle name="Berechnung 3 4 2 7" xfId="4014" xr:uid="{00000000-0005-0000-0000-0000C10C0000}"/>
    <cellStyle name="Berechnung 3 4 2 7 2" xfId="26377" xr:uid="{1F7EA8F2-BA76-4DD9-9A5F-EFFED7D2506C}"/>
    <cellStyle name="Berechnung 3 4 2 8" xfId="2795" xr:uid="{00000000-0005-0000-0000-0000C20C0000}"/>
    <cellStyle name="Berechnung 3 4 2 8 2" xfId="25161" xr:uid="{C64D3645-148E-49C8-8996-5CDED45239E8}"/>
    <cellStyle name="Berechnung 3 4 2 9" xfId="3709" xr:uid="{00000000-0005-0000-0000-0000C30C0000}"/>
    <cellStyle name="Berechnung 3 4 2 9 2" xfId="26072" xr:uid="{F5EE6FE5-5BF1-4170-9944-30FA818B8241}"/>
    <cellStyle name="Berechnung 3 4 20" xfId="8931" xr:uid="{16422CDA-4F18-49CF-8FAA-BAC316DCB741}"/>
    <cellStyle name="Berechnung 3 4 20 2" xfId="31110" xr:uid="{59195532-872E-4DA1-BC7E-F9217326DB0F}"/>
    <cellStyle name="Berechnung 3 4 21" xfId="9714" xr:uid="{062F4384-F61C-4067-8318-C679B76BA9B3}"/>
    <cellStyle name="Berechnung 3 4 21 2" xfId="31786" xr:uid="{2AD8455C-7316-4CBE-8947-729823128FFE}"/>
    <cellStyle name="Berechnung 3 4 22" xfId="12344" xr:uid="{0C976614-5B5A-46FC-9188-F93DFA677BF5}"/>
    <cellStyle name="Berechnung 3 4 22 2" xfId="32909" xr:uid="{B9747B67-9FA7-4A64-813A-557C1C0169B9}"/>
    <cellStyle name="Berechnung 3 4 23" xfId="11981" xr:uid="{B2F04028-470C-49E0-B5E9-3309BAA7B2C1}"/>
    <cellStyle name="Berechnung 3 4 23 2" xfId="32546" xr:uid="{48B3D75C-E1C0-4F2D-AD32-BE38C6161100}"/>
    <cellStyle name="Berechnung 3 4 24" xfId="13442" xr:uid="{AA769EF5-1A6A-42EF-ADC8-94E636B1A280}"/>
    <cellStyle name="Berechnung 3 4 24 2" xfId="34006" xr:uid="{1C33E4E1-5D16-4C7E-9949-7C369A336718}"/>
    <cellStyle name="Berechnung 3 4 25" xfId="13461" xr:uid="{9251680C-92E7-4A1F-B4C4-833CBA1648EF}"/>
    <cellStyle name="Berechnung 3 4 25 2" xfId="34025" xr:uid="{AEC62BC5-4B45-41D1-8844-0083C0E092C9}"/>
    <cellStyle name="Berechnung 3 4 26" xfId="13380" xr:uid="{9C4A2A82-0C4E-49C4-914D-E4167D14E29A}"/>
    <cellStyle name="Berechnung 3 4 26 2" xfId="33944" xr:uid="{CCB38E16-19DD-42A1-A4C2-0C526C7B427D}"/>
    <cellStyle name="Berechnung 3 4 27" xfId="14766" xr:uid="{64E30330-C4E8-4F97-AD67-7516487F8969}"/>
    <cellStyle name="Berechnung 3 4 27 2" xfId="35322" xr:uid="{BC3EA11C-FF08-4577-B113-DFB117C80FC1}"/>
    <cellStyle name="Berechnung 3 4 28" xfId="14660" xr:uid="{1EE1626D-86D3-4444-9065-80CA314535D3}"/>
    <cellStyle name="Berechnung 3 4 28 2" xfId="35218" xr:uid="{536B8DA9-5D06-4D35-B607-0B9E5BD8AE16}"/>
    <cellStyle name="Berechnung 3 4 29" xfId="15753" xr:uid="{ECC82604-A2C0-4557-B682-60A475AACA1B}"/>
    <cellStyle name="Berechnung 3 4 29 2" xfId="36190" xr:uid="{1E24118F-59E2-4F6D-838B-445CEC57E264}"/>
    <cellStyle name="Berechnung 3 4 3" xfId="1331" xr:uid="{00000000-0005-0000-0000-0000C40C0000}"/>
    <cellStyle name="Berechnung 3 4 3 2" xfId="23768" xr:uid="{B2DFDAC4-2EAC-4D9B-9627-4ADE3BC2B77D}"/>
    <cellStyle name="Berechnung 3 4 30" xfId="16330" xr:uid="{781A752F-3D0E-4DBE-998B-0CBD3FDB3682}"/>
    <cellStyle name="Berechnung 3 4 30 2" xfId="36736" xr:uid="{FBB638D6-85CF-4FD0-BC83-AFCFEA03C72A}"/>
    <cellStyle name="Berechnung 3 4 31" xfId="17071" xr:uid="{6144B702-C98E-405E-864D-F66FD47922DC}"/>
    <cellStyle name="Berechnung 3 4 31 2" xfId="37475" xr:uid="{A27D0D9B-271D-49D5-8520-07B9FD7E8FA1}"/>
    <cellStyle name="Berechnung 3 4 32" xfId="17514" xr:uid="{11FA7B60-A0FB-45A7-9CD6-4C2EA18150EC}"/>
    <cellStyle name="Berechnung 3 4 32 2" xfId="37918" xr:uid="{227F61B6-A7C2-43E5-9CE8-2401E531875A}"/>
    <cellStyle name="Berechnung 3 4 33" xfId="17822" xr:uid="{CFF31E77-EA3A-4159-A253-0C32108AD4C6}"/>
    <cellStyle name="Berechnung 3 4 33 2" xfId="38226" xr:uid="{210A7AD7-4F55-41C0-9E36-96E4859B19F2}"/>
    <cellStyle name="Berechnung 3 4 34" xfId="18194" xr:uid="{A69CAF31-DB0F-4D64-AF07-55DC7360BA14}"/>
    <cellStyle name="Berechnung 3 4 34 2" xfId="38598" xr:uid="{5FF73F46-03FA-4F56-8D0D-D7B398727335}"/>
    <cellStyle name="Berechnung 3 4 35" xfId="19037" xr:uid="{1177DC44-DC67-4D83-B6EB-CF7E5A9A256B}"/>
    <cellStyle name="Berechnung 3 4 35 2" xfId="39439" xr:uid="{349D3D4F-0195-4741-92F2-E04B268C6F26}"/>
    <cellStyle name="Berechnung 3 4 36" xfId="18892" xr:uid="{D6AC4120-20E9-4B07-9C28-93CFCDF2CAE4}"/>
    <cellStyle name="Berechnung 3 4 36 2" xfId="39294" xr:uid="{0F62918E-A109-4950-8505-47FB8A682471}"/>
    <cellStyle name="Berechnung 3 4 37" xfId="19875" xr:uid="{10DBF5B4-26E2-4DF0-846C-AA60E7796E7E}"/>
    <cellStyle name="Berechnung 3 4 37 2" xfId="40277" xr:uid="{87787886-2808-4AE5-9271-0F3053DDC854}"/>
    <cellStyle name="Berechnung 3 4 38" xfId="20299" xr:uid="{601F7EA4-E483-4671-A1C8-236AAF0DBCEC}"/>
    <cellStyle name="Berechnung 3 4 38 2" xfId="40701" xr:uid="{8E15F31A-1E10-4C6D-BC6D-8F1468A871B1}"/>
    <cellStyle name="Berechnung 3 4 39" xfId="19588" xr:uid="{1EB3F88F-FCAD-4F55-905A-9718DB44D561}"/>
    <cellStyle name="Berechnung 3 4 39 2" xfId="39990" xr:uid="{6EA954AD-51F3-47A8-9FCD-931CAD77EA18}"/>
    <cellStyle name="Berechnung 3 4 4" xfId="1784" xr:uid="{00000000-0005-0000-0000-0000C50C0000}"/>
    <cellStyle name="Berechnung 3 4 4 2" xfId="24167" xr:uid="{15C3EAEE-1EC0-4894-BAC6-9EE300C83B9D}"/>
    <cellStyle name="Berechnung 3 4 40" xfId="21494" xr:uid="{BE534CA3-BB85-43CD-8981-F4C41F12C15B}"/>
    <cellStyle name="Berechnung 3 4 40 2" xfId="41894" xr:uid="{0FB2C532-62A3-4A33-A17C-DC04C3063150}"/>
    <cellStyle name="Berechnung 3 4 41" xfId="21996" xr:uid="{324E2274-A720-4194-9F78-03EE04EBEB2B}"/>
    <cellStyle name="Berechnung 3 4 41 2" xfId="42396" xr:uid="{50685D6D-B097-4D24-8432-B6AADFDE2ABA}"/>
    <cellStyle name="Berechnung 3 4 42" xfId="22682" xr:uid="{138DB74A-ABFA-496C-AD98-7DD13D21D143}"/>
    <cellStyle name="Berechnung 3 4 42 2" xfId="43082" xr:uid="{7C09A9B9-294D-4438-8321-35FB9681369D}"/>
    <cellStyle name="Berechnung 3 4 43" xfId="23037" xr:uid="{0FFB299A-5C55-4404-A45B-80F5D02C7091}"/>
    <cellStyle name="Berechnung 3 4 43 2" xfId="43437" xr:uid="{BA0E5F4E-FC18-4416-A39F-0692E95AEA48}"/>
    <cellStyle name="Berechnung 3 4 44" xfId="23271" xr:uid="{721C734A-64E7-4929-A807-58A0186A413D}"/>
    <cellStyle name="Berechnung 3 4 44 2" xfId="43671" xr:uid="{F146598F-10FB-412D-B8CC-71306C333EF1}"/>
    <cellStyle name="Berechnung 3 4 5" xfId="2310" xr:uid="{00000000-0005-0000-0000-0000C60C0000}"/>
    <cellStyle name="Berechnung 3 4 5 2" xfId="24685" xr:uid="{F4821386-2C03-453D-93B5-8BC333A31598}"/>
    <cellStyle name="Berechnung 3 4 6" xfId="2905" xr:uid="{00000000-0005-0000-0000-0000C70C0000}"/>
    <cellStyle name="Berechnung 3 4 6 2" xfId="25271" xr:uid="{8D13965F-831E-4A71-BB4A-C6641D5B8491}"/>
    <cellStyle name="Berechnung 3 4 7" xfId="3633" xr:uid="{00000000-0005-0000-0000-0000C80C0000}"/>
    <cellStyle name="Berechnung 3 4 7 2" xfId="25996" xr:uid="{6D4B3EEA-EF4F-4E49-8726-949F73441B91}"/>
    <cellStyle name="Berechnung 3 4 8" xfId="3803" xr:uid="{00000000-0005-0000-0000-0000C90C0000}"/>
    <cellStyle name="Berechnung 3 4 8 2" xfId="26166" xr:uid="{C8A8FB86-BF6A-4C34-9524-68B72EEF884C}"/>
    <cellStyle name="Berechnung 3 4 9" xfId="4434" xr:uid="{00000000-0005-0000-0000-0000CA0C0000}"/>
    <cellStyle name="Berechnung 3 4 9 2" xfId="26787" xr:uid="{445A893F-F642-4BD9-87A8-C3773C270340}"/>
    <cellStyle name="Berechnung 3 40" xfId="20654" xr:uid="{92639486-DE29-4AE0-B883-F75DC11FAB8D}"/>
    <cellStyle name="Berechnung 3 40 2" xfId="41056" xr:uid="{AC0D58C1-FFE6-45BE-AD10-6AFD0AF979D5}"/>
    <cellStyle name="Berechnung 3 41" xfId="21222" xr:uid="{46E1EBEE-0DB1-40D2-BCA0-9B5FBAD89422}"/>
    <cellStyle name="Berechnung 3 41 2" xfId="41622" xr:uid="{EC36E4AD-4BC6-4191-B5C3-439A4977642E}"/>
    <cellStyle name="Berechnung 3 42" xfId="21318" xr:uid="{A4B01BAE-A92C-44CA-9F6A-C830A66F9119}"/>
    <cellStyle name="Berechnung 3 42 2" xfId="41718" xr:uid="{FB5DBE03-63D5-4519-BAA8-0DF7CF122164}"/>
    <cellStyle name="Berechnung 3 43" xfId="22028" xr:uid="{9DFA9B7C-AF14-4BEF-AC66-4F2EBC299BCE}"/>
    <cellStyle name="Berechnung 3 43 2" xfId="42428" xr:uid="{B9FE5312-B4A3-450E-9DF0-11AFB4113FBF}"/>
    <cellStyle name="Berechnung 3 44" xfId="22768" xr:uid="{90E5EF43-F0F9-4DD4-97BC-FE380C65B5DA}"/>
    <cellStyle name="Berechnung 3 44 2" xfId="43168" xr:uid="{38AF1AC9-B690-4E5F-A10D-9A22035C68D5}"/>
    <cellStyle name="Berechnung 3 5" xfId="729" xr:uid="{00000000-0005-0000-0000-0000CB0C0000}"/>
    <cellStyle name="Berechnung 3 5 10" xfId="5177" xr:uid="{00000000-0005-0000-0000-0000CC0C0000}"/>
    <cellStyle name="Berechnung 3 5 10 2" xfId="27530" xr:uid="{D12F6AEB-F291-40F5-920F-652236074C35}"/>
    <cellStyle name="Berechnung 3 5 11" xfId="5424" xr:uid="{00000000-0005-0000-0000-0000CD0C0000}"/>
    <cellStyle name="Berechnung 3 5 11 2" xfId="27777" xr:uid="{E3DB4897-944B-4793-A7A4-263A82BA4AA4}"/>
    <cellStyle name="Berechnung 3 5 12" xfId="6106" xr:uid="{00000000-0005-0000-0000-0000CE0C0000}"/>
    <cellStyle name="Berechnung 3 5 12 2" xfId="28403" xr:uid="{684E2926-397B-4D00-81BB-69EF0B344732}"/>
    <cellStyle name="Berechnung 3 5 13" xfId="6224" xr:uid="{00000000-0005-0000-0000-0000CF0C0000}"/>
    <cellStyle name="Berechnung 3 5 13 2" xfId="28521" xr:uid="{425FF076-6FB3-4B9D-A7EB-4B8BAD7F5DEF}"/>
    <cellStyle name="Berechnung 3 5 14" xfId="6989" xr:uid="{00000000-0005-0000-0000-0000D00C0000}"/>
    <cellStyle name="Berechnung 3 5 14 2" xfId="29286" xr:uid="{3F9DBECA-920D-4B48-9BEC-8B1EC93312CB}"/>
    <cellStyle name="Berechnung 3 5 15" xfId="7453" xr:uid="{00000000-0005-0000-0000-0000D10C0000}"/>
    <cellStyle name="Berechnung 3 5 15 2" xfId="29748" xr:uid="{822C432F-156E-43E6-B76B-5FA3B480983D}"/>
    <cellStyle name="Berechnung 3 5 16" xfId="7939" xr:uid="{4666991C-E24F-485D-8FC1-FAD0D29B9A19}"/>
    <cellStyle name="Berechnung 3 5 16 2" xfId="30225" xr:uid="{1CBDFE7A-99AD-445E-B609-8C504214751C}"/>
    <cellStyle name="Berechnung 3 5 17" xfId="8426" xr:uid="{30F47441-EBD7-4491-A30A-6EDDBEC41A55}"/>
    <cellStyle name="Berechnung 3 5 17 2" xfId="30695" xr:uid="{BF2C7137-94DD-4246-A649-9D784DF8F12B}"/>
    <cellStyle name="Berechnung 3 5 18" xfId="9314" xr:uid="{B010C781-213A-488B-B863-8099719016AC}"/>
    <cellStyle name="Berechnung 3 5 18 2" xfId="31454" xr:uid="{DB95BBCA-E047-49A9-8F4B-97F33A5C64AA}"/>
    <cellStyle name="Berechnung 3 5 19" xfId="8659" xr:uid="{2E9B2BDF-2048-4E81-A87D-56EB960AB346}"/>
    <cellStyle name="Berechnung 3 5 19 2" xfId="30918" xr:uid="{37B3D7EB-9ACE-424A-B6C1-1165D83BB90F}"/>
    <cellStyle name="Berechnung 3 5 2" xfId="1218" xr:uid="{00000000-0005-0000-0000-0000D20C0000}"/>
    <cellStyle name="Berechnung 3 5 2 2" xfId="23655" xr:uid="{A3643DCB-F19F-4A07-9BD1-83ED8ADC02E4}"/>
    <cellStyle name="Berechnung 3 5 20" xfId="9056" xr:uid="{C2EEBCAC-51A2-4518-B7B9-1FE2221E1DDA}"/>
    <cellStyle name="Berechnung 3 5 20 2" xfId="31210" xr:uid="{7C22B2A8-A53C-4598-ADA1-B44D7E1FE265}"/>
    <cellStyle name="Berechnung 3 5 21" xfId="12482" xr:uid="{A42E945E-2143-4A24-B943-84C233B3BF51}"/>
    <cellStyle name="Berechnung 3 5 21 2" xfId="33047" xr:uid="{9DD9B548-8065-4F43-B2AC-0DC82673FAA7}"/>
    <cellStyle name="Berechnung 3 5 22" xfId="12956" xr:uid="{15BE7696-7224-49C4-A0A6-484BD492C153}"/>
    <cellStyle name="Berechnung 3 5 22 2" xfId="33521" xr:uid="{8625BCC6-64FA-401C-B8A8-29A57E5058AD}"/>
    <cellStyle name="Berechnung 3 5 23" xfId="13526" xr:uid="{B913485C-9A05-4D6D-9578-C9CEB7F4B723}"/>
    <cellStyle name="Berechnung 3 5 23 2" xfId="34090" xr:uid="{35E35E37-0DB3-42CD-95DE-4CBB5021209B}"/>
    <cellStyle name="Berechnung 3 5 24" xfId="13881" xr:uid="{73F22A6A-7543-487C-98EC-0F1C146E3FE7}"/>
    <cellStyle name="Berechnung 3 5 24 2" xfId="34445" xr:uid="{F70274DA-1689-4F39-809B-819B43061B3F}"/>
    <cellStyle name="Berechnung 3 5 25" xfId="14141" xr:uid="{F00C0981-5504-4F59-976A-29225EBAC5D8}"/>
    <cellStyle name="Berechnung 3 5 25 2" xfId="34705" xr:uid="{93341C83-9F62-45CA-BC0A-72D3A59416E6}"/>
    <cellStyle name="Berechnung 3 5 26" xfId="14833" xr:uid="{24CBF988-6B54-4818-A600-33BEF9BF9515}"/>
    <cellStyle name="Berechnung 3 5 26 2" xfId="35387" xr:uid="{07DCAEA7-0F90-47F7-8CA4-052E658AA5E9}"/>
    <cellStyle name="Berechnung 3 5 27" xfId="15237" xr:uid="{DD32105B-68B2-48ED-9C15-AF74D851D06B}"/>
    <cellStyle name="Berechnung 3 5 27 2" xfId="35777" xr:uid="{0BAF0C5E-8ACB-41D7-8A1C-1C61F0E93E5F}"/>
    <cellStyle name="Berechnung 3 5 28" xfId="15990" xr:uid="{E93C8036-FF6B-457E-843E-F39C7F52E6A5}"/>
    <cellStyle name="Berechnung 3 5 28 2" xfId="36398" xr:uid="{D12D12A5-B6E3-44AF-B22D-372B8F62573E}"/>
    <cellStyle name="Berechnung 3 5 29" xfId="16463" xr:uid="{4D04BA80-0EA1-4C00-8450-0916C1CBE773}"/>
    <cellStyle name="Berechnung 3 5 29 2" xfId="36869" xr:uid="{BCF44B09-BCF7-4504-9752-EA80AE553AA1}"/>
    <cellStyle name="Berechnung 3 5 3" xfId="1922" xr:uid="{00000000-0005-0000-0000-0000D30C0000}"/>
    <cellStyle name="Berechnung 3 5 3 2" xfId="24304" xr:uid="{E11B24E0-7142-40DB-A76E-E0770F2E942C}"/>
    <cellStyle name="Berechnung 3 5 30" xfId="17206" xr:uid="{1C1B7EEB-1BC7-41CE-A1B8-ED5E40BFAA78}"/>
    <cellStyle name="Berechnung 3 5 30 2" xfId="37610" xr:uid="{6C420A1D-EECC-4242-8291-75DAF2F66E40}"/>
    <cellStyle name="Berechnung 3 5 31" xfId="17539" xr:uid="{9BDDF75D-6FD1-4BBC-9512-589084FD9B05}"/>
    <cellStyle name="Berechnung 3 5 31 2" xfId="37943" xr:uid="{12EAD6D6-41A4-4E4E-89F7-2E392A8FD7C1}"/>
    <cellStyle name="Berechnung 3 5 32" xfId="17955" xr:uid="{15EE4D36-2958-4583-AF21-C2BAED600E13}"/>
    <cellStyle name="Berechnung 3 5 32 2" xfId="38359" xr:uid="{1316A9D6-C2BF-4662-9FDE-9E39E8A67568}"/>
    <cellStyle name="Berechnung 3 5 33" xfId="18331" xr:uid="{9BA620C7-579B-409D-8960-3FF8FCA41853}"/>
    <cellStyle name="Berechnung 3 5 33 2" xfId="38735" xr:uid="{896355A9-7546-493E-B5BE-1A0D953791A2}"/>
    <cellStyle name="Berechnung 3 5 34" xfId="19175" xr:uid="{F17B192A-404C-4606-B634-D9A0EC40391C}"/>
    <cellStyle name="Berechnung 3 5 34 2" xfId="39577" xr:uid="{F6670764-386E-47E0-8273-A9704E8D7208}"/>
    <cellStyle name="Berechnung 3 5 35" xfId="19596" xr:uid="{F39104C8-42F6-4C4D-9EDF-2ACDCD821B22}"/>
    <cellStyle name="Berechnung 3 5 35 2" xfId="39998" xr:uid="{72FE77F3-F4C6-4512-B08F-E0C1CC44AA0E}"/>
    <cellStyle name="Berechnung 3 5 36" xfId="20013" xr:uid="{C0FA708A-6800-49A7-8840-EB8194A880EA}"/>
    <cellStyle name="Berechnung 3 5 36 2" xfId="40415" xr:uid="{FB4A963A-AB78-405D-BC0E-82E4483D2A70}"/>
    <cellStyle name="Berechnung 3 5 37" xfId="20435" xr:uid="{A62A7B80-4CDC-4556-A007-D56F9DBD5F84}"/>
    <cellStyle name="Berechnung 3 5 37 2" xfId="40837" xr:uid="{D07CE036-A5A1-4C71-869F-99190FE8B2DE}"/>
    <cellStyle name="Berechnung 3 5 38" xfId="20665" xr:uid="{EACA9368-AF84-4D93-B54C-381B979B23D9}"/>
    <cellStyle name="Berechnung 3 5 38 2" xfId="41067" xr:uid="{7802BC8D-D191-43B2-BEBB-104187F0FC6C}"/>
    <cellStyle name="Berechnung 3 5 39" xfId="21631" xr:uid="{03DAA2DD-D37D-415A-A351-07F56E82F485}"/>
    <cellStyle name="Berechnung 3 5 39 2" xfId="42031" xr:uid="{44F99E23-82A5-431E-A38A-E5EB8BB03115}"/>
    <cellStyle name="Berechnung 3 5 4" xfId="2193" xr:uid="{00000000-0005-0000-0000-0000D40C0000}"/>
    <cellStyle name="Berechnung 3 5 4 2" xfId="24572" xr:uid="{88E2155C-2787-4AD3-B7DA-1BA04B472538}"/>
    <cellStyle name="Berechnung 3 5 40" xfId="22032" xr:uid="{9169E6FC-E3C4-4F58-AFD8-F47F1D20826C}"/>
    <cellStyle name="Berechnung 3 5 40 2" xfId="42432" xr:uid="{8B9189AA-E7F9-4431-B0F6-6D22E674F8F0}"/>
    <cellStyle name="Berechnung 3 5 41" xfId="22700" xr:uid="{C9F961E1-BF28-498B-B29C-58E0BE7E0F09}"/>
    <cellStyle name="Berechnung 3 5 41 2" xfId="43100" xr:uid="{9CBF00A3-E179-4866-A23C-75E30C7DE953}"/>
    <cellStyle name="Berechnung 3 5 42" xfId="22865" xr:uid="{89454C81-2DCA-42F8-A54E-AE8D206687B9}"/>
    <cellStyle name="Berechnung 3 5 42 2" xfId="43265" xr:uid="{2EA52FE5-1558-4C98-8483-7BCE8453DE6F}"/>
    <cellStyle name="Berechnung 3 5 43" xfId="23153" xr:uid="{F40E3E16-8D7B-4787-936A-F88C5A4CAFE6}"/>
    <cellStyle name="Berechnung 3 5 43 2" xfId="43553" xr:uid="{4B3423A4-A93F-439C-AC3C-87D94D836CBB}"/>
    <cellStyle name="Berechnung 3 5 5" xfId="3043" xr:uid="{00000000-0005-0000-0000-0000D50C0000}"/>
    <cellStyle name="Berechnung 3 5 5 2" xfId="25409" xr:uid="{67ABDAB0-6BC8-4795-BBE7-1A5B806443C2}"/>
    <cellStyle name="Berechnung 3 5 6" xfId="3416" xr:uid="{00000000-0005-0000-0000-0000D60C0000}"/>
    <cellStyle name="Berechnung 3 5 6 2" xfId="25781" xr:uid="{8D6807FF-65BA-45EA-8FD0-57231D15BA47}"/>
    <cellStyle name="Berechnung 3 5 7" xfId="3938" xr:uid="{00000000-0005-0000-0000-0000D70C0000}"/>
    <cellStyle name="Berechnung 3 5 7 2" xfId="26301" xr:uid="{483F16DB-A5F0-4435-BD52-C252B1BEEFDC}"/>
    <cellStyle name="Berechnung 3 5 8" xfId="4246" xr:uid="{00000000-0005-0000-0000-0000D80C0000}"/>
    <cellStyle name="Berechnung 3 5 8 2" xfId="26603" xr:uid="{A8FB33DA-B463-421C-A628-B4126AE8DA33}"/>
    <cellStyle name="Berechnung 3 5 9" xfId="4794" xr:uid="{00000000-0005-0000-0000-0000D90C0000}"/>
    <cellStyle name="Berechnung 3 5 9 2" xfId="27147" xr:uid="{0FD1E286-F45C-445A-A761-518A6ADE488D}"/>
    <cellStyle name="Berechnung 3 6" xfId="1163" xr:uid="{00000000-0005-0000-0000-0000DA0C0000}"/>
    <cellStyle name="Berechnung 3 6 2" xfId="23600" xr:uid="{8692C676-AFD3-4C18-A15C-336C38FB1562}"/>
    <cellStyle name="Berechnung 3 7" xfId="1599" xr:uid="{00000000-0005-0000-0000-0000DB0C0000}"/>
    <cellStyle name="Berechnung 3 7 2" xfId="23984" xr:uid="{631D770B-E3E2-4DCD-A016-DF23DE8491C9}"/>
    <cellStyle name="Berechnung 3 8" xfId="2136" xr:uid="{00000000-0005-0000-0000-0000DC0C0000}"/>
    <cellStyle name="Berechnung 3 8 2" xfId="24517" xr:uid="{D77BAC2B-5D06-439D-8F86-32C4A6C5C6CC}"/>
    <cellStyle name="Berechnung 3 9" xfId="2632" xr:uid="{00000000-0005-0000-0000-0000DD0C0000}"/>
    <cellStyle name="Berechnung 3 9 2" xfId="24999" xr:uid="{557DA61A-9015-4C33-AF41-983F790CC5B3}"/>
    <cellStyle name="Berechnung 4" xfId="576" xr:uid="{00000000-0005-0000-0000-0000DE0C0000}"/>
    <cellStyle name="Berechnung 4 10" xfId="4752" xr:uid="{00000000-0005-0000-0000-0000DF0C0000}"/>
    <cellStyle name="Berechnung 4 10 2" xfId="27105" xr:uid="{7AE791F1-BFB1-4DEA-B4FB-433F8FA20F65}"/>
    <cellStyle name="Berechnung 4 11" xfId="5027" xr:uid="{00000000-0005-0000-0000-0000E00C0000}"/>
    <cellStyle name="Berechnung 4 11 2" xfId="27380" xr:uid="{EB84D169-5276-4D72-A3DE-9DFCD55BC598}"/>
    <cellStyle name="Berechnung 4 12" xfId="5378" xr:uid="{00000000-0005-0000-0000-0000E10C0000}"/>
    <cellStyle name="Berechnung 4 12 2" xfId="27731" xr:uid="{35463D31-655F-4ABD-AB40-B23819C7E109}"/>
    <cellStyle name="Berechnung 4 13" xfId="6248" xr:uid="{00000000-0005-0000-0000-0000E20C0000}"/>
    <cellStyle name="Berechnung 4 13 2" xfId="28545" xr:uid="{6EE1C7F3-9CCD-4F43-8184-3F8CCE6E11FD}"/>
    <cellStyle name="Berechnung 4 14" xfId="6684" xr:uid="{00000000-0005-0000-0000-0000E30C0000}"/>
    <cellStyle name="Berechnung 4 14 2" xfId="28981" xr:uid="{52683335-1CC3-4DF8-BD5F-6E02FF2246EF}"/>
    <cellStyle name="Berechnung 4 15" xfId="6941" xr:uid="{00000000-0005-0000-0000-0000E40C0000}"/>
    <cellStyle name="Berechnung 4 15 2" xfId="29238" xr:uid="{5DF4D124-C473-464B-871F-F788F5B5C2E8}"/>
    <cellStyle name="Berechnung 4 16" xfId="7305" xr:uid="{00000000-0005-0000-0000-0000E50C0000}"/>
    <cellStyle name="Berechnung 4 16 2" xfId="29600" xr:uid="{35754CF7-2907-4F97-AC20-49FA978CDDC2}"/>
    <cellStyle name="Berechnung 4 17" xfId="7791" xr:uid="{1F5D0559-ABD7-4485-924C-3C2B425F7C83}"/>
    <cellStyle name="Berechnung 4 17 2" xfId="30077" xr:uid="{208BED7A-E53F-427C-B53B-206A72C14972}"/>
    <cellStyle name="Berechnung 4 18" xfId="8276" xr:uid="{1256C27E-142A-4026-A64A-5463B28A58C6}"/>
    <cellStyle name="Berechnung 4 18 2" xfId="30545" xr:uid="{EAF73BCB-9165-47AF-B88D-623A9787F3E5}"/>
    <cellStyle name="Berechnung 4 19" xfId="9161" xr:uid="{E524A732-7866-446F-9103-73BF49C8CA54}"/>
    <cellStyle name="Berechnung 4 19 2" xfId="31302" xr:uid="{A7039DF2-43B2-4639-BE7E-B0916B241CA9}"/>
    <cellStyle name="Berechnung 4 2" xfId="791" xr:uid="{00000000-0005-0000-0000-0000E60C0000}"/>
    <cellStyle name="Berechnung 4 2 10" xfId="5238" xr:uid="{00000000-0005-0000-0000-0000E70C0000}"/>
    <cellStyle name="Berechnung 4 2 10 2" xfId="27591" xr:uid="{22281203-4B0E-4F77-997C-E37F5077C5A5}"/>
    <cellStyle name="Berechnung 4 2 11" xfId="4463" xr:uid="{00000000-0005-0000-0000-0000E80C0000}"/>
    <cellStyle name="Berechnung 4 2 11 2" xfId="26816" xr:uid="{E633AA8C-E168-4ED2-83CF-3CDF9165855F}"/>
    <cellStyle name="Berechnung 4 2 12" xfId="6072" xr:uid="{00000000-0005-0000-0000-0000E90C0000}"/>
    <cellStyle name="Berechnung 4 2 12 2" xfId="28369" xr:uid="{1BB3AD00-210C-4713-9EB7-C5A3AD19BEE2}"/>
    <cellStyle name="Berechnung 4 2 13" xfId="5738" xr:uid="{00000000-0005-0000-0000-0000EA0C0000}"/>
    <cellStyle name="Berechnung 4 2 13 2" xfId="28057" xr:uid="{93262D31-ED8E-4CD0-89F6-BBDEEE06E823}"/>
    <cellStyle name="Berechnung 4 2 14" xfId="6588" xr:uid="{00000000-0005-0000-0000-0000EB0C0000}"/>
    <cellStyle name="Berechnung 4 2 14 2" xfId="28885" xr:uid="{A790D95C-CC49-4B83-9F6C-73FE361C36E4}"/>
    <cellStyle name="Berechnung 4 2 15" xfId="7511" xr:uid="{00000000-0005-0000-0000-0000EC0C0000}"/>
    <cellStyle name="Berechnung 4 2 15 2" xfId="29806" xr:uid="{A47C4CE4-295F-4B02-BCC4-0C331B94D88F}"/>
    <cellStyle name="Berechnung 4 2 16" xfId="7997" xr:uid="{0FFBBAF8-A08C-4E2D-9952-02E994D44023}"/>
    <cellStyle name="Berechnung 4 2 16 2" xfId="30283" xr:uid="{C140494F-A58E-4CDB-A8E8-70CBF0141060}"/>
    <cellStyle name="Berechnung 4 2 17" xfId="8486" xr:uid="{BB41FE58-9C27-4556-A57E-0B06D53CE93F}"/>
    <cellStyle name="Berechnung 4 2 17 2" xfId="30755" xr:uid="{E6D07E21-5F0B-4930-AA60-AB98DF592C4B}"/>
    <cellStyle name="Berechnung 4 2 18" xfId="9376" xr:uid="{FE41BC6B-8938-45FB-AC48-14B37A3552D0}"/>
    <cellStyle name="Berechnung 4 2 18 2" xfId="31515" xr:uid="{E3402029-9D59-49FA-964F-25CBBE1C240C}"/>
    <cellStyle name="Berechnung 4 2 19" xfId="8907" xr:uid="{4B35E60E-48A7-4DBE-9055-5FE7D74C4BD2}"/>
    <cellStyle name="Berechnung 4 2 19 2" xfId="31091" xr:uid="{FA0D87F1-AA95-450D-A6B7-1B9F9D75451B}"/>
    <cellStyle name="Berechnung 4 2 2" xfId="1002" xr:uid="{00000000-0005-0000-0000-0000ED0C0000}"/>
    <cellStyle name="Berechnung 4 2 2 2" xfId="23439" xr:uid="{AB00AC7B-C27A-4E78-ADF6-3F5689A88151}"/>
    <cellStyle name="Berechnung 4 2 20" xfId="8714" xr:uid="{30939CD6-3491-47E2-97FC-7E4348708B27}"/>
    <cellStyle name="Berechnung 4 2 20 2" xfId="30967" xr:uid="{C9D7737E-3D3B-4A98-8F2C-775BE5826DA1}"/>
    <cellStyle name="Berechnung 4 2 21" xfId="12544" xr:uid="{AA1038C9-040F-479D-B5EE-6F3E8BA79064}"/>
    <cellStyle name="Berechnung 4 2 21 2" xfId="33109" xr:uid="{F8221D11-B4B2-47C7-8425-D1D6D1AE9D08}"/>
    <cellStyle name="Berechnung 4 2 22" xfId="11947" xr:uid="{29FE422D-D24E-44D1-B279-F6EBB2EE3B33}"/>
    <cellStyle name="Berechnung 4 2 22 2" xfId="32512" xr:uid="{8E6F3516-B5A4-4F58-ABE7-934359B41331}"/>
    <cellStyle name="Berechnung 4 2 23" xfId="12980" xr:uid="{0931ADC0-A5E5-4B87-AEF2-F3DA241F4F30}"/>
    <cellStyle name="Berechnung 4 2 23 2" xfId="33545" xr:uid="{1EAF3DFA-D974-4F3A-8D56-4CA2509C6C14}"/>
    <cellStyle name="Berechnung 4 2 24" xfId="11904" xr:uid="{BD5AE4A5-0AD6-49E8-8D1C-8948428C3FE6}"/>
    <cellStyle name="Berechnung 4 2 24 2" xfId="32471" xr:uid="{434452AF-E525-4638-9310-B1C5DC45C4C6}"/>
    <cellStyle name="Berechnung 4 2 25" xfId="13239" xr:uid="{11E8E029-9DDA-4F35-B363-CAE5941A77DD}"/>
    <cellStyle name="Berechnung 4 2 25 2" xfId="33803" xr:uid="{B86D3EA9-170C-49A5-B972-CA77F1F32CCF}"/>
    <cellStyle name="Berechnung 4 2 26" xfId="13040" xr:uid="{E4412897-04F9-4E4C-8624-0F6D7D762BA8}"/>
    <cellStyle name="Berechnung 4 2 26 2" xfId="33605" xr:uid="{EDF70F82-9050-43D2-9059-EE0347493F85}"/>
    <cellStyle name="Berechnung 4 2 27" xfId="14916" xr:uid="{EFC2D359-5D9D-4DB2-99AE-C781E63F3721}"/>
    <cellStyle name="Berechnung 4 2 27 2" xfId="35469" xr:uid="{713F0382-01AF-42D3-BD15-BDA5A3D26A00}"/>
    <cellStyle name="Berechnung 4 2 28" xfId="16048" xr:uid="{E5EEEEA7-8C8E-4EC1-8044-F18D5661A387}"/>
    <cellStyle name="Berechnung 4 2 28 2" xfId="36456" xr:uid="{D1572DDF-03F2-4426-A3A4-13DB93F4DB24}"/>
    <cellStyle name="Berechnung 4 2 29" xfId="16521" xr:uid="{113D4CF5-B45D-48AE-ABCF-8A7EE189E870}"/>
    <cellStyle name="Berechnung 4 2 29 2" xfId="36927" xr:uid="{3AC61161-E4FD-45CA-B827-C58ED4EB696F}"/>
    <cellStyle name="Berechnung 4 2 3" xfId="1982" xr:uid="{00000000-0005-0000-0000-0000EE0C0000}"/>
    <cellStyle name="Berechnung 4 2 3 2" xfId="24364" xr:uid="{1A8B0CD9-E0D6-4393-B518-1AA9B66B5E86}"/>
    <cellStyle name="Berechnung 4 2 30" xfId="17265" xr:uid="{B9FD8C29-9555-4202-B2F0-F86F5261ECCF}"/>
    <cellStyle name="Berechnung 4 2 30 2" xfId="37669" xr:uid="{115F5CDC-0E4C-4B36-AE02-3FFA6F14883A}"/>
    <cellStyle name="Berechnung 4 2 31" xfId="17456" xr:uid="{65D315F1-AA69-459E-9E3A-39BCB9DBC4D8}"/>
    <cellStyle name="Berechnung 4 2 31 2" xfId="37860" xr:uid="{C7B479F9-D5E3-4417-B402-A35AC5F17D5B}"/>
    <cellStyle name="Berechnung 4 2 32" xfId="18014" xr:uid="{9E587B8E-CB8D-46AB-B7CB-C716990AD204}"/>
    <cellStyle name="Berechnung 4 2 32 2" xfId="38418" xr:uid="{A3263670-F813-46E2-950F-527F179F6276}"/>
    <cellStyle name="Berechnung 4 2 33" xfId="18393" xr:uid="{A98FEC4F-C0E4-41B8-B8F3-29ADFB9A32DE}"/>
    <cellStyle name="Berechnung 4 2 33 2" xfId="38797" xr:uid="{70199C18-C0B5-4EEE-8F2B-CC67863CD46B}"/>
    <cellStyle name="Berechnung 4 2 34" xfId="19237" xr:uid="{5BFD2512-D542-4C9A-A33C-1C60CE6DB494}"/>
    <cellStyle name="Berechnung 4 2 34 2" xfId="39639" xr:uid="{571893F5-804E-4D21-91B8-966AFF84D387}"/>
    <cellStyle name="Berechnung 4 2 35" xfId="18552" xr:uid="{D29272DF-8E10-4BCA-9D49-179327A91D3E}"/>
    <cellStyle name="Berechnung 4 2 35 2" xfId="38956" xr:uid="{76005DE0-8804-4ECD-A7FA-8A41F58DB2B0}"/>
    <cellStyle name="Berechnung 4 2 36" xfId="20075" xr:uid="{0A04240D-9436-4174-998D-694C94301F02}"/>
    <cellStyle name="Berechnung 4 2 36 2" xfId="40477" xr:uid="{B2DD52F2-8411-4980-952E-B5E47A00FAE7}"/>
    <cellStyle name="Berechnung 4 2 37" xfId="20497" xr:uid="{0F6A4CD1-DE2D-4840-9111-3D4EC502A8BB}"/>
    <cellStyle name="Berechnung 4 2 37 2" xfId="40899" xr:uid="{7B0A15D6-0EE4-4D7F-B75E-158AD8DD2120}"/>
    <cellStyle name="Berechnung 4 2 38" xfId="19724" xr:uid="{E318F253-8DE1-4F49-8E75-7E1AC7FE1CA7}"/>
    <cellStyle name="Berechnung 4 2 38 2" xfId="40126" xr:uid="{D0CE21FB-7FB1-462D-B2CD-7DFBE44093D0}"/>
    <cellStyle name="Berechnung 4 2 39" xfId="21691" xr:uid="{72E3FD11-2A18-408A-BF89-D95B4EE9F608}"/>
    <cellStyle name="Berechnung 4 2 39 2" xfId="42091" xr:uid="{E51D71FC-54FD-4676-958B-A60FC7444E68}"/>
    <cellStyle name="Berechnung 4 2 4" xfId="1634" xr:uid="{00000000-0005-0000-0000-0000EF0C0000}"/>
    <cellStyle name="Berechnung 4 2 4 2" xfId="24018" xr:uid="{460FE450-481B-4AA5-8152-69F5CBB731EE}"/>
    <cellStyle name="Berechnung 4 2 40" xfId="21906" xr:uid="{8DF2E19F-C0C7-4355-ACE8-724992563029}"/>
    <cellStyle name="Berechnung 4 2 40 2" xfId="42306" xr:uid="{75E1CB36-BDF1-4836-B463-F48F29DC9A93}"/>
    <cellStyle name="Berechnung 4 2 41" xfId="21287" xr:uid="{1A39B13B-EE00-4997-B360-046BFD95A52F}"/>
    <cellStyle name="Berechnung 4 2 41 2" xfId="41687" xr:uid="{E42678CD-E25A-4894-B383-C47BA731A388}"/>
    <cellStyle name="Berechnung 4 2 42" xfId="22383" xr:uid="{6F56CA86-286B-4B2D-8D2F-82050C9125B7}"/>
    <cellStyle name="Berechnung 4 2 42 2" xfId="42783" xr:uid="{C53AFE33-B9B9-4BD4-B1FF-51E112101DB2}"/>
    <cellStyle name="Berechnung 4 2 43" xfId="22680" xr:uid="{98DCBC14-22C4-4861-8C38-021E70F10027}"/>
    <cellStyle name="Berechnung 4 2 43 2" xfId="43080" xr:uid="{A17CEF0B-1F83-4C21-B05B-6680C1DB6C50}"/>
    <cellStyle name="Berechnung 4 2 5" xfId="3105" xr:uid="{00000000-0005-0000-0000-0000F00C0000}"/>
    <cellStyle name="Berechnung 4 2 5 2" xfId="25471" xr:uid="{22A3F9A4-A213-4233-988F-E5A77740C669}"/>
    <cellStyle name="Berechnung 4 2 6" xfId="2681" xr:uid="{00000000-0005-0000-0000-0000F10C0000}"/>
    <cellStyle name="Berechnung 4 2 6 2" xfId="25047" xr:uid="{02572933-E013-4636-9579-BDEED07B6520}"/>
    <cellStyle name="Berechnung 4 2 7" xfId="3999" xr:uid="{00000000-0005-0000-0000-0000F20C0000}"/>
    <cellStyle name="Berechnung 4 2 7 2" xfId="26362" xr:uid="{01DDB8E8-7272-43D8-A4CB-5D7174488DF2}"/>
    <cellStyle name="Berechnung 4 2 8" xfId="3723" xr:uid="{00000000-0005-0000-0000-0000F30C0000}"/>
    <cellStyle name="Berechnung 4 2 8 2" xfId="26086" xr:uid="{8874C22F-5952-4DF7-BDBD-4D7A27B9BC9A}"/>
    <cellStyle name="Berechnung 4 2 9" xfId="2513" xr:uid="{00000000-0005-0000-0000-0000F40C0000}"/>
    <cellStyle name="Berechnung 4 2 9 2" xfId="24880" xr:uid="{C8EEAE04-3DC2-47B3-AA8F-B38A8EF8AC3E}"/>
    <cellStyle name="Berechnung 4 20" xfId="9776" xr:uid="{64558349-B4D8-4ADF-B9EE-383272DA370B}"/>
    <cellStyle name="Berechnung 4 20 2" xfId="31831" xr:uid="{BD9FDC5C-75FC-4FB6-8039-407216430DE3}"/>
    <cellStyle name="Berechnung 4 21" xfId="10434" xr:uid="{E0176BCE-F7A8-477E-A6C2-4DA3FD02496C}"/>
    <cellStyle name="Berechnung 4 21 2" xfId="32203" xr:uid="{9D178467-12AC-4D85-B417-2486E56B1479}"/>
    <cellStyle name="Berechnung 4 22" xfId="12329" xr:uid="{98DF0E30-D1AA-49DD-815E-77381394CDB7}"/>
    <cellStyle name="Berechnung 4 22 2" xfId="32894" xr:uid="{C75CABEA-D78B-4CAF-932D-0112B368C856}"/>
    <cellStyle name="Berechnung 4 23" xfId="13059" xr:uid="{AECA066B-AD4E-432F-ADF3-8F255B94BB50}"/>
    <cellStyle name="Berechnung 4 23 2" xfId="33624" xr:uid="{6B0575CC-196E-4692-A2A1-59CA313F3F08}"/>
    <cellStyle name="Berechnung 4 24" xfId="12854" xr:uid="{E2C92D00-09F1-468E-82E5-3DFC6D569D72}"/>
    <cellStyle name="Berechnung 4 24 2" xfId="33419" xr:uid="{CC16F695-FC39-4D04-909A-6C3D7BB8A190}"/>
    <cellStyle name="Berechnung 4 25" xfId="12767" xr:uid="{00FD3FD2-1838-4C7F-8FD4-3C9078CBBB02}"/>
    <cellStyle name="Berechnung 4 25 2" xfId="33332" xr:uid="{67051366-4CA6-481E-BD2B-789CFE78AED0}"/>
    <cellStyle name="Berechnung 4 26" xfId="14107" xr:uid="{99FA78B1-73D2-4F5F-8B00-9B0C45E80B41}"/>
    <cellStyle name="Berechnung 4 26 2" xfId="34671" xr:uid="{57845872-0988-462A-922A-10338734C775}"/>
    <cellStyle name="Berechnung 4 27" xfId="14791" xr:uid="{F48C1000-4B3D-4A57-AD8C-831EAAE00A3E}"/>
    <cellStyle name="Berechnung 4 27 2" xfId="35345" xr:uid="{405C946E-90A9-49B2-B597-CC84ABF6708C}"/>
    <cellStyle name="Berechnung 4 28" xfId="15190" xr:uid="{7C8A0700-1896-4B58-9B45-1BC364C2891D}"/>
    <cellStyle name="Berechnung 4 28 2" xfId="35731" xr:uid="{97EB0195-34FA-4A34-A89D-4C43FECC875D}"/>
    <cellStyle name="Berechnung 4 29" xfId="15889" xr:uid="{479EC0CA-603E-4674-BE4A-864F47AC4ADD}"/>
    <cellStyle name="Berechnung 4 29 2" xfId="36297" xr:uid="{D7621564-6F0C-4325-A9AB-CFC2DD2AFEDD}"/>
    <cellStyle name="Berechnung 4 3" xfId="1175" xr:uid="{00000000-0005-0000-0000-0000F50C0000}"/>
    <cellStyle name="Berechnung 4 3 2" xfId="23612" xr:uid="{D5BACA26-40C1-4867-BE99-D3D83F7E2C53}"/>
    <cellStyle name="Berechnung 4 30" xfId="16315" xr:uid="{7C89AF33-10FA-4A35-8628-8AA79F4B87D2}"/>
    <cellStyle name="Berechnung 4 30 2" xfId="36721" xr:uid="{F1EB7109-0C20-453A-956A-839A1978AA50}"/>
    <cellStyle name="Berechnung 4 31" xfId="17056" xr:uid="{4875DD00-39BF-4BB5-B313-EEC62F8DC671}"/>
    <cellStyle name="Berechnung 4 31 2" xfId="37460" xr:uid="{1E3303DC-81AA-447B-8A89-802AA9E02860}"/>
    <cellStyle name="Berechnung 4 32" xfId="16993" xr:uid="{1D437BFB-253D-4BBC-AEEB-3834A3150AFC}"/>
    <cellStyle name="Berechnung 4 32 2" xfId="37397" xr:uid="{F8053B98-34E8-4217-BC12-71D24118E544}"/>
    <cellStyle name="Berechnung 4 33" xfId="17807" xr:uid="{4446F61F-64E3-4F06-9758-34819D514E97}"/>
    <cellStyle name="Berechnung 4 33 2" xfId="38211" xr:uid="{D858C196-2A63-4151-BCB3-8E14FB703AC5}"/>
    <cellStyle name="Berechnung 4 34" xfId="18179" xr:uid="{A5BB78B6-D422-4610-82B9-4E1A29E0D4C5}"/>
    <cellStyle name="Berechnung 4 34 2" xfId="38583" xr:uid="{A7716864-30C2-414C-8D94-1F5DA1CEEC4D}"/>
    <cellStyle name="Berechnung 4 35" xfId="19022" xr:uid="{841C0DB2-7818-43E1-942F-E6B98DA11820}"/>
    <cellStyle name="Berechnung 4 35 2" xfId="39424" xr:uid="{2D81DDB3-65A0-4772-8973-6A799B0BF0F0}"/>
    <cellStyle name="Berechnung 4 36" xfId="19673" xr:uid="{D64B9E2F-1627-4EA3-9E77-D7FB85AFC7A5}"/>
    <cellStyle name="Berechnung 4 36 2" xfId="40075" xr:uid="{32974EF4-C376-43CA-881D-CCDA87F7EF7C}"/>
    <cellStyle name="Berechnung 4 37" xfId="19860" xr:uid="{FD7D768C-58D0-429A-9CEF-999C40E34DC5}"/>
    <cellStyle name="Berechnung 4 37 2" xfId="40262" xr:uid="{2650B74F-FF1B-4461-9502-C504BA1ADC6C}"/>
    <cellStyle name="Berechnung 4 38" xfId="20284" xr:uid="{23E7197C-E352-42A3-B69B-A6FBE07192B6}"/>
    <cellStyle name="Berechnung 4 38 2" xfId="40686" xr:uid="{111EC685-547F-416B-8BAE-F4343DE4D286}"/>
    <cellStyle name="Berechnung 4 39" xfId="19439" xr:uid="{B040410F-AB93-4EFB-B181-749DCEFB6097}"/>
    <cellStyle name="Berechnung 4 39 2" xfId="39841" xr:uid="{10F774FC-32D9-476F-8450-D5BE735E0011}"/>
    <cellStyle name="Berechnung 4 4" xfId="1769" xr:uid="{00000000-0005-0000-0000-0000F60C0000}"/>
    <cellStyle name="Berechnung 4 4 2" xfId="24152" xr:uid="{B0E51F0E-01BD-47EF-B6F2-468E1B213E6C}"/>
    <cellStyle name="Berechnung 4 40" xfId="21479" xr:uid="{3DDFAA0F-3130-4E9F-85AD-8140E6CC26A4}"/>
    <cellStyle name="Berechnung 4 40 2" xfId="41879" xr:uid="{29EA5598-4593-4EC4-819A-62284DE1AE2D}"/>
    <cellStyle name="Berechnung 4 41" xfId="21409" xr:uid="{4E4A3D36-9DA8-4A48-BF29-CBA90F84BF54}"/>
    <cellStyle name="Berechnung 4 41 2" xfId="41809" xr:uid="{87809CF4-0E34-4D67-8067-19B12F09E426}"/>
    <cellStyle name="Berechnung 4 42" xfId="22589" xr:uid="{0AAD7196-B658-4361-8310-A9EAF8D5F232}"/>
    <cellStyle name="Berechnung 4 42 2" xfId="42989" xr:uid="{C7505DC1-8D41-4DA0-8E3A-8821C4D7B626}"/>
    <cellStyle name="Berechnung 4 43" xfId="22800" xr:uid="{7D4C0ED3-15F6-4ADE-9B76-5FBACAF90EEB}"/>
    <cellStyle name="Berechnung 4 43 2" xfId="43200" xr:uid="{642C7654-939A-4F37-98E7-106858101E9E}"/>
    <cellStyle name="Berechnung 4 44" xfId="23109" xr:uid="{CF66EA80-A6AA-4425-A953-4F4D294E8E68}"/>
    <cellStyle name="Berechnung 4 44 2" xfId="43509" xr:uid="{39DE09A9-E13E-4CB1-983D-E8B86E45D4D7}"/>
    <cellStyle name="Berechnung 4 5" xfId="2148" xr:uid="{00000000-0005-0000-0000-0000F70C0000}"/>
    <cellStyle name="Berechnung 4 5 2" xfId="24529" xr:uid="{84A4C5FB-D360-4B94-9D68-F6F1AAE6676F}"/>
    <cellStyle name="Berechnung 4 6" xfId="2890" xr:uid="{00000000-0005-0000-0000-0000F80C0000}"/>
    <cellStyle name="Berechnung 4 6 2" xfId="25256" xr:uid="{941AD615-2DB7-4237-83CC-D2857D1EA003}"/>
    <cellStyle name="Berechnung 4 7" xfId="3334" xr:uid="{00000000-0005-0000-0000-0000F90C0000}"/>
    <cellStyle name="Berechnung 4 7 2" xfId="25700" xr:uid="{D3C740D6-B152-4C2D-8065-AE703359307E}"/>
    <cellStyle name="Berechnung 4 8" xfId="3788" xr:uid="{00000000-0005-0000-0000-0000FA0C0000}"/>
    <cellStyle name="Berechnung 4 8 2" xfId="26151" xr:uid="{A86F8C82-EE9F-4F31-B045-5D4597970A4D}"/>
    <cellStyle name="Berechnung 4 9" xfId="4172" xr:uid="{00000000-0005-0000-0000-0000FB0C0000}"/>
    <cellStyle name="Berechnung 4 9 2" xfId="26533" xr:uid="{09212128-4EF4-4D75-A916-09EEDD1501AD}"/>
    <cellStyle name="Berechnung 5" xfId="693" xr:uid="{00000000-0005-0000-0000-0000FC0C0000}"/>
    <cellStyle name="Berechnung 5 10" xfId="4854" xr:uid="{00000000-0005-0000-0000-0000FD0C0000}"/>
    <cellStyle name="Berechnung 5 10 2" xfId="27207" xr:uid="{42D88582-5850-44B5-94A9-B86F1F5AE7C2}"/>
    <cellStyle name="Berechnung 5 11" xfId="5144" xr:uid="{00000000-0005-0000-0000-0000FE0C0000}"/>
    <cellStyle name="Berechnung 5 11 2" xfId="27497" xr:uid="{A0DE48CD-6341-495D-8345-9AC905679BCF}"/>
    <cellStyle name="Berechnung 5 12" xfId="5425" xr:uid="{00000000-0005-0000-0000-0000FF0C0000}"/>
    <cellStyle name="Berechnung 5 12 2" xfId="27778" xr:uid="{7FA2AC57-2629-4E61-9449-022AE45D0663}"/>
    <cellStyle name="Berechnung 5 13" xfId="6076" xr:uid="{00000000-0005-0000-0000-0000000D0000}"/>
    <cellStyle name="Berechnung 5 13 2" xfId="28373" xr:uid="{2FD68F2A-306D-4787-B4FE-715C8728CCDB}"/>
    <cellStyle name="Berechnung 5 14" xfId="6173" xr:uid="{00000000-0005-0000-0000-0000010D0000}"/>
    <cellStyle name="Berechnung 5 14 2" xfId="28470" xr:uid="{5458115D-6E52-4699-AF4D-6F6A2A101759}"/>
    <cellStyle name="Berechnung 5 15" xfId="6990" xr:uid="{00000000-0005-0000-0000-0000020D0000}"/>
    <cellStyle name="Berechnung 5 15 2" xfId="29287" xr:uid="{CD61DB96-5E45-4027-9C50-E50F89C03F8D}"/>
    <cellStyle name="Berechnung 5 16" xfId="7422" xr:uid="{00000000-0005-0000-0000-0000030D0000}"/>
    <cellStyle name="Berechnung 5 16 2" xfId="29717" xr:uid="{35B9580C-31E2-44AF-BDED-622102DB5A1F}"/>
    <cellStyle name="Berechnung 5 17" xfId="7908" xr:uid="{66F09BBB-D1A8-4663-9BAC-6BD48F3A9992}"/>
    <cellStyle name="Berechnung 5 17 2" xfId="30194" xr:uid="{AF250EDD-E248-44D3-B5E8-7D692CC1E2CE}"/>
    <cellStyle name="Berechnung 5 18" xfId="8393" xr:uid="{A568B437-B155-475B-9961-CB98B259B467}"/>
    <cellStyle name="Berechnung 5 18 2" xfId="30662" xr:uid="{764E5F53-2EF8-4285-A56F-479B3EA5E3D6}"/>
    <cellStyle name="Berechnung 5 19" xfId="9278" xr:uid="{E3E82087-C5F5-41AD-94EA-C836951851C1}"/>
    <cellStyle name="Berechnung 5 19 2" xfId="31419" xr:uid="{8018B69A-F489-4298-9B2C-2C7937DE012A}"/>
    <cellStyle name="Berechnung 5 2" xfId="908" xr:uid="{00000000-0005-0000-0000-0000040D0000}"/>
    <cellStyle name="Berechnung 5 2 10" xfId="5355" xr:uid="{00000000-0005-0000-0000-0000050D0000}"/>
    <cellStyle name="Berechnung 5 2 10 2" xfId="27708" xr:uid="{E259E684-D144-4A89-8415-C5783586B410}"/>
    <cellStyle name="Berechnung 5 2 11" xfId="5576" xr:uid="{00000000-0005-0000-0000-0000060D0000}"/>
    <cellStyle name="Berechnung 5 2 11 2" xfId="27929" xr:uid="{43D769F7-D040-4389-93D0-A585E3A6508E}"/>
    <cellStyle name="Berechnung 5 2 12" xfId="6528" xr:uid="{00000000-0005-0000-0000-0000070D0000}"/>
    <cellStyle name="Berechnung 5 2 12 2" xfId="28825" xr:uid="{C4A73795-5C5C-4517-8034-BB467A271717}"/>
    <cellStyle name="Berechnung 5 2 13" xfId="6918" xr:uid="{00000000-0005-0000-0000-0000080D0000}"/>
    <cellStyle name="Berechnung 5 2 13 2" xfId="29215" xr:uid="{E69AF703-4C3B-40DF-8747-4E790F369FCF}"/>
    <cellStyle name="Berechnung 5 2 14" xfId="7160" xr:uid="{00000000-0005-0000-0000-0000090D0000}"/>
    <cellStyle name="Berechnung 5 2 14 2" xfId="29457" xr:uid="{84DB57B0-99E1-4011-99EB-98029ED813AE}"/>
    <cellStyle name="Berechnung 5 2 15" xfId="7628" xr:uid="{00000000-0005-0000-0000-00000A0D0000}"/>
    <cellStyle name="Berechnung 5 2 15 2" xfId="29923" xr:uid="{3BFED91A-17D3-4F97-84C8-70026CA47040}"/>
    <cellStyle name="Berechnung 5 2 16" xfId="8114" xr:uid="{3510119E-0226-4E05-BF14-ABF2F6CE024C}"/>
    <cellStyle name="Berechnung 5 2 16 2" xfId="30400" xr:uid="{B1A89CC0-8979-4FF3-8622-06313DA4AAAC}"/>
    <cellStyle name="Berechnung 5 2 17" xfId="8603" xr:uid="{08C4528C-7309-410E-B92E-E0810A5691DC}"/>
    <cellStyle name="Berechnung 5 2 17 2" xfId="30872" xr:uid="{E257C961-64B7-4783-9BB4-C32E09AF8B3C}"/>
    <cellStyle name="Berechnung 5 2 18" xfId="9493" xr:uid="{2A915D1A-A997-4080-AE13-FA088120B66B}"/>
    <cellStyle name="Berechnung 5 2 18 2" xfId="31632" xr:uid="{2C5FD6F2-FFBA-433D-9709-D6C856BC5AE1}"/>
    <cellStyle name="Berechnung 5 2 19" xfId="10013" xr:uid="{7A6FA431-C493-4A0C-B8F8-79570E38B88D}"/>
    <cellStyle name="Berechnung 5 2 19 2" xfId="32022" xr:uid="{F4656130-7F72-49F2-8516-DAF99EE932F6}"/>
    <cellStyle name="Berechnung 5 2 2" xfId="1366" xr:uid="{00000000-0005-0000-0000-00000B0D0000}"/>
    <cellStyle name="Berechnung 5 2 2 2" xfId="23803" xr:uid="{A9634A05-583B-42AC-A126-A7CABEF24F8C}"/>
    <cellStyle name="Berechnung 5 2 20" xfId="10464" xr:uid="{B0E1187C-AAEA-4994-A336-36C824B7B380}"/>
    <cellStyle name="Berechnung 5 2 20 2" xfId="32224" xr:uid="{075740B6-E8A1-4C99-9FE5-AD2A65828677}"/>
    <cellStyle name="Berechnung 5 2 21" xfId="12661" xr:uid="{B12F4D41-2E54-46E5-8994-9EC8E9482957}"/>
    <cellStyle name="Berechnung 5 2 21 2" xfId="33226" xr:uid="{48A1E92F-8C08-4384-BBFD-A3DF72B05AFB}"/>
    <cellStyle name="Berechnung 5 2 22" xfId="13180" xr:uid="{A4FDBBFA-EF81-4654-A384-0FEC947F050C}"/>
    <cellStyle name="Berechnung 5 2 22 2" xfId="33744" xr:uid="{65E80037-86B2-4AAD-BD08-5FB798AEA01E}"/>
    <cellStyle name="Berechnung 5 2 23" xfId="13641" xr:uid="{0CD9DB26-B7BD-4777-93FC-72488B1ECE6E}"/>
    <cellStyle name="Berechnung 5 2 23 2" xfId="34205" xr:uid="{2B3F575F-0FE8-4C9B-8F1C-0B305FBB650E}"/>
    <cellStyle name="Berechnung 5 2 24" xfId="14179" xr:uid="{496B7EE5-E3CA-443D-BF01-7E0E6A3C4AB8}"/>
    <cellStyle name="Berechnung 5 2 24 2" xfId="34743" xr:uid="{BC2CAD59-84F0-493D-829F-C645342DEC52}"/>
    <cellStyle name="Berechnung 5 2 25" xfId="14601" xr:uid="{65AD837C-30E1-4816-B631-147C0A0F880A}"/>
    <cellStyle name="Berechnung 5 2 25 2" xfId="35161" xr:uid="{A673C89D-DB70-4231-8F11-267A85826D9B}"/>
    <cellStyle name="Berechnung 5 2 26" xfId="14980" xr:uid="{E2736EEF-D72B-462F-A80C-D1B15B8F80AB}"/>
    <cellStyle name="Berechnung 5 2 26 2" xfId="35532" xr:uid="{E955B551-2A74-4DED-A4CA-69FE7334FCA8}"/>
    <cellStyle name="Berechnung 5 2 27" xfId="15299" xr:uid="{820D7B5E-07CB-463D-A0A0-7AD98F0CE278}"/>
    <cellStyle name="Berechnung 5 2 27 2" xfId="35836" xr:uid="{2C40E6FD-723F-46B2-8618-323427DBB8CF}"/>
    <cellStyle name="Berechnung 5 2 28" xfId="16165" xr:uid="{FFC8D69F-018F-44DC-BD12-5A6C7E796D53}"/>
    <cellStyle name="Berechnung 5 2 28 2" xfId="36573" xr:uid="{AAA46186-AC5F-4CBA-BBEA-B7411925997F}"/>
    <cellStyle name="Berechnung 5 2 29" xfId="16638" xr:uid="{90A002A7-1274-4B69-B025-6E0DE2C18940}"/>
    <cellStyle name="Berechnung 5 2 29 2" xfId="37044" xr:uid="{646B70E8-674D-43DE-BE13-0F4F33BDCE92}"/>
    <cellStyle name="Berechnung 5 2 3" xfId="2099" xr:uid="{00000000-0005-0000-0000-00000C0D0000}"/>
    <cellStyle name="Berechnung 5 2 3 2" xfId="24481" xr:uid="{0EC10F27-A563-40F9-BB78-8963450EC6AC}"/>
    <cellStyle name="Berechnung 5 2 30" xfId="17382" xr:uid="{401ECFEB-ED06-4A73-9B0E-9D2FF45B28AE}"/>
    <cellStyle name="Berechnung 5 2 30 2" xfId="37786" xr:uid="{5AD22A99-12C2-49F3-9FED-E9C513850418}"/>
    <cellStyle name="Berechnung 5 2 31" xfId="17738" xr:uid="{81E5CE46-ACAB-4120-A9D1-4A98F7AE1A27}"/>
    <cellStyle name="Berechnung 5 2 31 2" xfId="38142" xr:uid="{E9ACB106-A85D-4963-888F-0FBEB7F633B5}"/>
    <cellStyle name="Berechnung 5 2 32" xfId="18131" xr:uid="{8EE90C4D-DE27-41AF-8D7E-388AC193F62F}"/>
    <cellStyle name="Berechnung 5 2 32 2" xfId="38535" xr:uid="{6A7311F5-8176-4EEE-9549-F3FDC67EF01E}"/>
    <cellStyle name="Berechnung 5 2 33" xfId="18510" xr:uid="{BC6E2CE2-A213-429D-8F04-6F0C662B9854}"/>
    <cellStyle name="Berechnung 5 2 33 2" xfId="38914" xr:uid="{7142645A-54DF-4ACC-8A1F-E89F457C8B69}"/>
    <cellStyle name="Berechnung 5 2 34" xfId="19354" xr:uid="{365FA84D-1EE7-456D-ACFA-5EA1647E7F76}"/>
    <cellStyle name="Berechnung 5 2 34 2" xfId="39756" xr:uid="{2ABC8D3A-914A-430B-8655-6AE4258ECD5D}"/>
    <cellStyle name="Berechnung 5 2 35" xfId="19774" xr:uid="{0BF18858-147E-4F59-84AE-B7C373CA7D24}"/>
    <cellStyle name="Berechnung 5 2 35 2" xfId="40176" xr:uid="{D89880EF-2D0D-48DC-93B9-B058BBE11241}"/>
    <cellStyle name="Berechnung 5 2 36" xfId="20192" xr:uid="{4AA122D3-5434-4072-BB81-BE962315CE38}"/>
    <cellStyle name="Berechnung 5 2 36 2" xfId="40594" xr:uid="{052C1D9C-78C1-4936-ADEF-8EAD9BF707A1}"/>
    <cellStyle name="Berechnung 5 2 37" xfId="20614" xr:uid="{9080314E-96D0-41DC-9E89-5FA201B9F81B}"/>
    <cellStyle name="Berechnung 5 2 37 2" xfId="41016" xr:uid="{27EE05E9-129B-4597-ADEB-905CE0480C76}"/>
    <cellStyle name="Berechnung 5 2 38" xfId="20937" xr:uid="{9B8DDD61-CEAB-46C4-9F5D-1F0A8A15E9DA}"/>
    <cellStyle name="Berechnung 5 2 38 2" xfId="41339" xr:uid="{C15A95FD-5D57-48B8-8A7B-D44BE7C20EB4}"/>
    <cellStyle name="Berechnung 5 2 39" xfId="21808" xr:uid="{6CB2F491-9324-4425-8062-6949549DE4D5}"/>
    <cellStyle name="Berechnung 5 2 39 2" xfId="42208" xr:uid="{98F17A01-810A-476E-B063-C266753BC777}"/>
    <cellStyle name="Berechnung 5 2 4" xfId="2345" xr:uid="{00000000-0005-0000-0000-00000D0D0000}"/>
    <cellStyle name="Berechnung 5 2 4 2" xfId="24720" xr:uid="{34F0D170-6CED-4F66-9A89-6896F4A6AEC1}"/>
    <cellStyle name="Berechnung 5 2 40" xfId="22319" xr:uid="{35E4A8BC-3C48-4359-B2A3-777E3402D3CD}"/>
    <cellStyle name="Berechnung 5 2 40 2" xfId="42719" xr:uid="{1C05F95E-D138-47AF-8450-BE05D971E916}"/>
    <cellStyle name="Berechnung 5 2 41" xfId="22741" xr:uid="{02A5934C-501C-43C0-8E52-05796BEDA7F7}"/>
    <cellStyle name="Berechnung 5 2 41 2" xfId="43141" xr:uid="{DF128963-17C8-408B-90D4-6F62EAC027F1}"/>
    <cellStyle name="Berechnung 5 2 42" xfId="23088" xr:uid="{D81A9143-C860-4CB3-B291-C2EE6E18C50E}"/>
    <cellStyle name="Berechnung 5 2 42 2" xfId="43488" xr:uid="{8841290B-A4C1-4CDF-9157-F33D00DD8E1C}"/>
    <cellStyle name="Berechnung 5 2 43" xfId="23307" xr:uid="{53E9A071-89DB-465B-8045-5E15C6A70E27}"/>
    <cellStyle name="Berechnung 5 2 43 2" xfId="43707" xr:uid="{139541BD-9779-424F-95A0-9696EDD808ED}"/>
    <cellStyle name="Berechnung 5 2 5" xfId="3222" xr:uid="{00000000-0005-0000-0000-00000E0D0000}"/>
    <cellStyle name="Berechnung 5 2 5 2" xfId="25588" xr:uid="{9036A391-AABC-47CE-A419-7749B17BC309}"/>
    <cellStyle name="Berechnung 5 2 6" xfId="3689" xr:uid="{00000000-0005-0000-0000-00000F0D0000}"/>
    <cellStyle name="Berechnung 5 2 6 2" xfId="26052" xr:uid="{E729032C-9CF1-4378-887D-74E718C2E028}"/>
    <cellStyle name="Berechnung 5 2 7" xfId="4116" xr:uid="{00000000-0005-0000-0000-0000100D0000}"/>
    <cellStyle name="Berechnung 5 2 7 2" xfId="26479" xr:uid="{BB7ACB92-0CFF-49D9-81E3-479F18BA8F51}"/>
    <cellStyle name="Berechnung 5 2 8" xfId="4487" xr:uid="{00000000-0005-0000-0000-0000110D0000}"/>
    <cellStyle name="Berechnung 5 2 8 2" xfId="26840" xr:uid="{2A8703BE-4C8E-4497-ACB5-3B341015BA2F}"/>
    <cellStyle name="Berechnung 5 2 9" xfId="4936" xr:uid="{00000000-0005-0000-0000-0000120D0000}"/>
    <cellStyle name="Berechnung 5 2 9 2" xfId="27289" xr:uid="{536D0515-64F4-4C2A-AA4B-E642C7E4A868}"/>
    <cellStyle name="Berechnung 5 20" xfId="9627" xr:uid="{E3859610-6356-48E6-8F2B-DF5B644AD8C0}"/>
    <cellStyle name="Berechnung 5 20 2" xfId="31719" xr:uid="{061811D2-AA24-4A1B-82FD-FA72AA214C73}"/>
    <cellStyle name="Berechnung 5 21" xfId="10289" xr:uid="{7E2F9D04-CCBA-4FD6-96E7-A1203C02F15F}"/>
    <cellStyle name="Berechnung 5 21 2" xfId="32134" xr:uid="{EA750A78-E055-4D1A-BB5C-D98911A02D7E}"/>
    <cellStyle name="Berechnung 5 22" xfId="12446" xr:uid="{6FB92897-0491-441B-9B25-FB096C337719}"/>
    <cellStyle name="Berechnung 5 22 2" xfId="33011" xr:uid="{652787F3-3B6D-469D-BC7A-E006937583F9}"/>
    <cellStyle name="Berechnung 5 23" xfId="13044" xr:uid="{8E25F8AA-2554-4857-838B-C6EDCD440569}"/>
    <cellStyle name="Berechnung 5 23 2" xfId="33609" xr:uid="{9B9180BD-C7AF-4BC0-9BF5-FB0B94A9D33A}"/>
    <cellStyle name="Berechnung 5 24" xfId="12105" xr:uid="{7CE25678-774F-41CA-AE32-7A5628CC359F}"/>
    <cellStyle name="Berechnung 5 24 2" xfId="32670" xr:uid="{05F59ADD-DE1D-4A14-B2EB-B4C70D3190AF}"/>
    <cellStyle name="Berechnung 5 25" xfId="13167" xr:uid="{77C34639-75AB-45B3-BFD9-BB5D5D4AAF7C}"/>
    <cellStyle name="Berechnung 5 25 2" xfId="33731" xr:uid="{6D2A3384-765A-4369-B20D-7652631ACE95}"/>
    <cellStyle name="Berechnung 5 26" xfId="13347" xr:uid="{A046DFF7-2437-4861-AA3D-6942C6A2BFD2}"/>
    <cellStyle name="Berechnung 5 26 2" xfId="33911" xr:uid="{F6ADA165-0F0C-4817-AA0C-6E9A3894AF4B}"/>
    <cellStyle name="Berechnung 5 27" xfId="14907" xr:uid="{7658F440-6B41-4BE7-A970-4B941B9B60B4}"/>
    <cellStyle name="Berechnung 5 27 2" xfId="35460" xr:uid="{5C29DD12-FF14-4246-8D29-E95BFA7E3F2F}"/>
    <cellStyle name="Berechnung 5 28" xfId="15099" xr:uid="{33245957-4394-4E6A-8A04-8CA20254A307}"/>
    <cellStyle name="Berechnung 5 28 2" xfId="35646" xr:uid="{EDE439CB-EED5-421F-9DA8-8867CC41BC90}"/>
    <cellStyle name="Berechnung 5 29" xfId="15957" xr:uid="{CF6DE968-70BC-41D5-952B-1FE9A0440A4D}"/>
    <cellStyle name="Berechnung 5 29 2" xfId="36365" xr:uid="{44685F64-A78D-4015-9AF0-9CD6EADE46B9}"/>
    <cellStyle name="Berechnung 5 3" xfId="1219" xr:uid="{00000000-0005-0000-0000-0000130D0000}"/>
    <cellStyle name="Berechnung 5 3 2" xfId="23656" xr:uid="{0957E5F6-E5CE-4850-A492-1BAEE8EEDE3A}"/>
    <cellStyle name="Berechnung 5 30" xfId="16432" xr:uid="{25CF63CE-D526-4D2A-AEA8-AAB1A3BA002A}"/>
    <cellStyle name="Berechnung 5 30 2" xfId="36838" xr:uid="{A5CAA0DA-8778-4EF4-B69E-E1DA888CEFF5}"/>
    <cellStyle name="Berechnung 5 31" xfId="17173" xr:uid="{89B3BA23-D646-44BF-90DF-06AC3C94ADD7}"/>
    <cellStyle name="Berechnung 5 31 2" xfId="37577" xr:uid="{847CC86A-2070-4DDD-83F6-1D402AB29F92}"/>
    <cellStyle name="Berechnung 5 32" xfId="16730" xr:uid="{DEC865E5-5F15-43E1-BED9-7E6B8ECAE4FD}"/>
    <cellStyle name="Berechnung 5 32 2" xfId="37136" xr:uid="{127BDEFD-C3C9-4713-B5B5-7EE38EC69BAD}"/>
    <cellStyle name="Berechnung 5 33" xfId="17924" xr:uid="{3998D663-26DA-4A97-8676-33CB9C0EB7E9}"/>
    <cellStyle name="Berechnung 5 33 2" xfId="38328" xr:uid="{D5FF1C6F-731D-4F86-9891-9A1471EDE33D}"/>
    <cellStyle name="Berechnung 5 34" xfId="18296" xr:uid="{06C1A003-2E42-4574-BE0E-1A7FA153C57E}"/>
    <cellStyle name="Berechnung 5 34 2" xfId="38700" xr:uid="{E6FE0D3C-BCBC-48D2-BFA6-27553A3620D0}"/>
    <cellStyle name="Berechnung 5 35" xfId="19139" xr:uid="{D7AB698B-CA34-4EF9-B5B9-1EC886DEACC1}"/>
    <cellStyle name="Berechnung 5 35 2" xfId="39541" xr:uid="{E314FC0F-C258-4556-99D7-1433724DC16A}"/>
    <cellStyle name="Berechnung 5 36" xfId="19662" xr:uid="{ADFBCC3C-406B-4CF5-9B12-A2583A5F796E}"/>
    <cellStyle name="Berechnung 5 36 2" xfId="40064" xr:uid="{0E7BE42F-C882-4BD2-8539-2D3581F6930C}"/>
    <cellStyle name="Berechnung 5 37" xfId="19977" xr:uid="{7D8E90C1-F9C7-47E4-84F5-61D04DEC51D2}"/>
    <cellStyle name="Berechnung 5 37 2" xfId="40379" xr:uid="{7C1DCC5C-CD55-4F36-9F1C-24F27334CEA9}"/>
    <cellStyle name="Berechnung 5 38" xfId="20401" xr:uid="{9839ADD3-8E84-485E-B781-2DCBDB3E65F1}"/>
    <cellStyle name="Berechnung 5 38 2" xfId="40803" xr:uid="{EC9C7B0A-8911-4535-AF8E-34875DA7F338}"/>
    <cellStyle name="Berechnung 5 39" xfId="20855" xr:uid="{37E099F4-40D3-4E84-9D6A-4D2A34B4706E}"/>
    <cellStyle name="Berechnung 5 39 2" xfId="41257" xr:uid="{D3829014-DADE-449B-9547-13A378A34896}"/>
    <cellStyle name="Berechnung 5 4" xfId="1886" xr:uid="{00000000-0005-0000-0000-0000140D0000}"/>
    <cellStyle name="Berechnung 5 4 2" xfId="24269" xr:uid="{A55F217B-6806-4D77-B618-BCC025D4A437}"/>
    <cellStyle name="Berechnung 5 40" xfId="21596" xr:uid="{C976C1B8-C8E5-4A58-8A7F-0F1FE105AE89}"/>
    <cellStyle name="Berechnung 5 40 2" xfId="41996" xr:uid="{EE34E345-441E-427C-8867-DB0080494AAF}"/>
    <cellStyle name="Berechnung 5 41" xfId="21048" xr:uid="{41C2001B-B953-4726-AC6C-D1CB165DF026}"/>
    <cellStyle name="Berechnung 5 41 2" xfId="41450" xr:uid="{756FD843-D1C5-4695-9AC5-54674CA834A9}"/>
    <cellStyle name="Berechnung 5 42" xfId="22519" xr:uid="{1F8CF554-B01F-4F34-949D-EEAED8F33056}"/>
    <cellStyle name="Berechnung 5 42 2" xfId="42919" xr:uid="{C8625D18-6CAF-4903-89A5-2B8F84F962EE}"/>
    <cellStyle name="Berechnung 5 43" xfId="22866" xr:uid="{FA726D64-C624-4010-BBA5-84F04A8173DE}"/>
    <cellStyle name="Berechnung 5 43 2" xfId="43266" xr:uid="{F5E0F79E-2BC8-457C-8680-504592263D14}"/>
    <cellStyle name="Berechnung 5 44" xfId="23154" xr:uid="{B85801B9-653B-44A1-BB84-27BF93D1AF9B}"/>
    <cellStyle name="Berechnung 5 44 2" xfId="43554" xr:uid="{E57601C8-0C39-4E05-9908-903B262FCC47}"/>
    <cellStyle name="Berechnung 5 5" xfId="2194" xr:uid="{00000000-0005-0000-0000-0000150D0000}"/>
    <cellStyle name="Berechnung 5 5 2" xfId="24573" xr:uid="{DF1E77CA-A36D-45DA-96B3-821DF5417FC3}"/>
    <cellStyle name="Berechnung 5 6" xfId="3007" xr:uid="{00000000-0005-0000-0000-0000160D0000}"/>
    <cellStyle name="Berechnung 5 6 2" xfId="25373" xr:uid="{12E2F1C1-1678-4492-BB9A-6501F6E51768}"/>
    <cellStyle name="Berechnung 5 7" xfId="3417" xr:uid="{00000000-0005-0000-0000-0000170D0000}"/>
    <cellStyle name="Berechnung 5 7 2" xfId="25782" xr:uid="{185D7647-9ACB-4A3F-8E1A-43BDA24EFD46}"/>
    <cellStyle name="Berechnung 5 8" xfId="3905" xr:uid="{00000000-0005-0000-0000-0000180D0000}"/>
    <cellStyle name="Berechnung 5 8 2" xfId="26268" xr:uid="{266C99DB-01AE-40A0-8804-BB65FA1659C2}"/>
    <cellStyle name="Berechnung 5 9" xfId="4247" xr:uid="{00000000-0005-0000-0000-0000190D0000}"/>
    <cellStyle name="Berechnung 5 9 2" xfId="26604" xr:uid="{6D1F7520-EB23-461A-B1DA-478BA469EB99}"/>
    <cellStyle name="Berechnung 6" xfId="705" xr:uid="{00000000-0005-0000-0000-00001A0D0000}"/>
    <cellStyle name="Berechnung 6 10" xfId="4732" xr:uid="{00000000-0005-0000-0000-00001B0D0000}"/>
    <cellStyle name="Berechnung 6 10 2" xfId="27085" xr:uid="{5BFBC549-3892-42FE-9E5A-BAD92ABCC847}"/>
    <cellStyle name="Berechnung 6 11" xfId="5155" xr:uid="{00000000-0005-0000-0000-00001C0D0000}"/>
    <cellStyle name="Berechnung 6 11 2" xfId="27508" xr:uid="{79DFE245-A9B5-449F-97A4-B53949F8FD0E}"/>
    <cellStyle name="Berechnung 6 12" xfId="5178" xr:uid="{00000000-0005-0000-0000-00001D0D0000}"/>
    <cellStyle name="Berechnung 6 12 2" xfId="27531" xr:uid="{9D4426EC-AE72-4209-8030-2AB359A9E6DF}"/>
    <cellStyle name="Berechnung 6 13" xfId="5899" xr:uid="{00000000-0005-0000-0000-00001E0D0000}"/>
    <cellStyle name="Berechnung 6 13 2" xfId="28213" xr:uid="{E749FE01-7906-4E27-B64E-CD584F8C7AED}"/>
    <cellStyle name="Berechnung 6 14" xfId="5854" xr:uid="{00000000-0005-0000-0000-00001F0D0000}"/>
    <cellStyle name="Berechnung 6 14 2" xfId="28168" xr:uid="{969DB7DD-EB88-434F-BB4F-07FDB4482BE1}"/>
    <cellStyle name="Berechnung 6 15" xfId="6276" xr:uid="{00000000-0005-0000-0000-0000200D0000}"/>
    <cellStyle name="Berechnung 6 15 2" xfId="28573" xr:uid="{F50F788A-9E1B-421B-9AA9-39B604CB3313}"/>
    <cellStyle name="Berechnung 6 16" xfId="7433" xr:uid="{00000000-0005-0000-0000-0000210D0000}"/>
    <cellStyle name="Berechnung 6 16 2" xfId="29728" xr:uid="{04094F6C-1E8E-4134-8A71-576783A00136}"/>
    <cellStyle name="Berechnung 6 17" xfId="7919" xr:uid="{34D9CC01-D2C9-47E5-971F-08A9B1C561AB}"/>
    <cellStyle name="Berechnung 6 17 2" xfId="30205" xr:uid="{CA6E841C-FCB1-4328-B84C-92095518057A}"/>
    <cellStyle name="Berechnung 6 18" xfId="8404" xr:uid="{2CB4A5E3-4CCA-48D0-A4EA-050111E02206}"/>
    <cellStyle name="Berechnung 6 18 2" xfId="30673" xr:uid="{94484A0A-64E9-4C23-B2BD-4F725507E4A9}"/>
    <cellStyle name="Berechnung 6 19" xfId="9290" xr:uid="{5C9660F7-8423-4CD6-927C-F3937906BD9F}"/>
    <cellStyle name="Berechnung 6 19 2" xfId="31430" xr:uid="{241C0357-A2FF-4CCF-91AD-C67E3A1CF31F}"/>
    <cellStyle name="Berechnung 6 2" xfId="919" xr:uid="{00000000-0005-0000-0000-0000220D0000}"/>
    <cellStyle name="Berechnung 6 2 10" xfId="5366" xr:uid="{00000000-0005-0000-0000-0000230D0000}"/>
    <cellStyle name="Berechnung 6 2 10 2" xfId="27719" xr:uid="{BAA95881-7A42-4628-9640-E3205347DE60}"/>
    <cellStyle name="Berechnung 6 2 11" xfId="5587" xr:uid="{00000000-0005-0000-0000-0000240D0000}"/>
    <cellStyle name="Berechnung 6 2 11 2" xfId="27940" xr:uid="{435B69D7-07FA-4901-BBB9-5DA8A381C6CF}"/>
    <cellStyle name="Berechnung 6 2 12" xfId="6539" xr:uid="{00000000-0005-0000-0000-0000250D0000}"/>
    <cellStyle name="Berechnung 6 2 12 2" xfId="28836" xr:uid="{934F5F65-8CEE-4EE9-8F82-5FA62B470D3D}"/>
    <cellStyle name="Berechnung 6 2 13" xfId="6929" xr:uid="{00000000-0005-0000-0000-0000260D0000}"/>
    <cellStyle name="Berechnung 6 2 13 2" xfId="29226" xr:uid="{3A94C5BA-2E44-44C9-A2B6-CA63633EF080}"/>
    <cellStyle name="Berechnung 6 2 14" xfId="7171" xr:uid="{00000000-0005-0000-0000-0000270D0000}"/>
    <cellStyle name="Berechnung 6 2 14 2" xfId="29468" xr:uid="{3936B9A3-9172-48D3-AD91-B78FCF970168}"/>
    <cellStyle name="Berechnung 6 2 15" xfId="7639" xr:uid="{00000000-0005-0000-0000-0000280D0000}"/>
    <cellStyle name="Berechnung 6 2 15 2" xfId="29934" xr:uid="{A2008A51-D1E7-4C97-BFF4-349689722504}"/>
    <cellStyle name="Berechnung 6 2 16" xfId="8125" xr:uid="{49343955-26CF-4FCA-B54C-6D9CC71A4B3C}"/>
    <cellStyle name="Berechnung 6 2 16 2" xfId="30411" xr:uid="{9C63CA71-939E-497E-B5EE-44CF516F6642}"/>
    <cellStyle name="Berechnung 6 2 17" xfId="8614" xr:uid="{242D7B84-F8CB-42B0-A5A1-EAFE42B67120}"/>
    <cellStyle name="Berechnung 6 2 17 2" xfId="30883" xr:uid="{202C0B4F-86C9-40C4-9135-F083EA86F838}"/>
    <cellStyle name="Berechnung 6 2 18" xfId="9504" xr:uid="{7EFD0E87-AA58-459E-815B-E96C1F3D7E67}"/>
    <cellStyle name="Berechnung 6 2 18 2" xfId="31643" xr:uid="{2E0EBF48-9511-4068-B74E-52380F3F18CC}"/>
    <cellStyle name="Berechnung 6 2 19" xfId="10024" xr:uid="{156B26B4-B032-4BB9-8AA3-3742D1FBBBD9}"/>
    <cellStyle name="Berechnung 6 2 19 2" xfId="32033" xr:uid="{9F235E2A-9F7A-4913-9359-8078DEA3BF83}"/>
    <cellStyle name="Berechnung 6 2 2" xfId="1377" xr:uid="{00000000-0005-0000-0000-0000290D0000}"/>
    <cellStyle name="Berechnung 6 2 2 2" xfId="23814" xr:uid="{E2EDE7E2-78FE-4D0A-8514-B927181DF5D6}"/>
    <cellStyle name="Berechnung 6 2 20" xfId="10475" xr:uid="{8351D619-3C8D-4717-AB72-0707A1A5A9C0}"/>
    <cellStyle name="Berechnung 6 2 20 2" xfId="32234" xr:uid="{48FD6773-A495-447A-BD50-41A42423BF04}"/>
    <cellStyle name="Berechnung 6 2 21" xfId="12672" xr:uid="{2A601B72-6610-4479-8E1A-653C8B6D1766}"/>
    <cellStyle name="Berechnung 6 2 21 2" xfId="33237" xr:uid="{0FFF2F9D-F113-45E7-85F8-E59A4A4C2112}"/>
    <cellStyle name="Berechnung 6 2 22" xfId="13191" xr:uid="{397D105D-EAF6-4E81-B32D-6E09D91A2E52}"/>
    <cellStyle name="Berechnung 6 2 22 2" xfId="33755" xr:uid="{69B4D8A6-8465-4172-B49C-268C0B118C4D}"/>
    <cellStyle name="Berechnung 6 2 23" xfId="13652" xr:uid="{3CCE7644-986D-4D7D-8DEB-89CD6A4DDC33}"/>
    <cellStyle name="Berechnung 6 2 23 2" xfId="34216" xr:uid="{B83247AE-C797-46C1-B5E2-5566B141F610}"/>
    <cellStyle name="Berechnung 6 2 24" xfId="14190" xr:uid="{E29321B5-9FF7-4C98-8D77-2C383CE1310D}"/>
    <cellStyle name="Berechnung 6 2 24 2" xfId="34754" xr:uid="{DD4D4DD5-2FA4-484E-B3F1-760C3803ED3E}"/>
    <cellStyle name="Berechnung 6 2 25" xfId="14612" xr:uid="{D15D7047-DA73-47A5-95C6-3B81F94A53CC}"/>
    <cellStyle name="Berechnung 6 2 25 2" xfId="35172" xr:uid="{93AF521A-F1DB-431D-A936-F6800E841B0A}"/>
    <cellStyle name="Berechnung 6 2 26" xfId="14991" xr:uid="{BAF22938-B756-4E40-BFA3-A50C430C241B}"/>
    <cellStyle name="Berechnung 6 2 26 2" xfId="35543" xr:uid="{7B067835-3DA8-4FBF-BD9B-9D19105E4D18}"/>
    <cellStyle name="Berechnung 6 2 27" xfId="15310" xr:uid="{EB141C7A-AA64-4745-8E7C-85D22303D98C}"/>
    <cellStyle name="Berechnung 6 2 27 2" xfId="35847" xr:uid="{D9C76128-74C3-420E-A821-15A957B4810F}"/>
    <cellStyle name="Berechnung 6 2 28" xfId="16176" xr:uid="{2E9C573C-3481-4CAD-920F-8BE9DA7933C3}"/>
    <cellStyle name="Berechnung 6 2 28 2" xfId="36584" xr:uid="{0C5E0794-B486-40E7-A118-73B66F5A5C67}"/>
    <cellStyle name="Berechnung 6 2 29" xfId="16649" xr:uid="{19422C03-58DA-4F78-B892-2EF11FC0389F}"/>
    <cellStyle name="Berechnung 6 2 29 2" xfId="37055" xr:uid="{C68E024A-6D32-4AD0-8D0B-9CF7C68E0048}"/>
    <cellStyle name="Berechnung 6 2 3" xfId="2110" xr:uid="{00000000-0005-0000-0000-00002A0D0000}"/>
    <cellStyle name="Berechnung 6 2 3 2" xfId="24492" xr:uid="{1BBD00B0-54C3-4F41-B9D8-D039436CFE54}"/>
    <cellStyle name="Berechnung 6 2 30" xfId="17393" xr:uid="{E748AAAC-A2E3-4FCD-9D07-618004861DB6}"/>
    <cellStyle name="Berechnung 6 2 30 2" xfId="37797" xr:uid="{7F7BE148-78F3-486D-A996-6694FA0BE180}"/>
    <cellStyle name="Berechnung 6 2 31" xfId="17749" xr:uid="{7944E11A-9848-442C-B5A6-07B20984455F}"/>
    <cellStyle name="Berechnung 6 2 31 2" xfId="38153" xr:uid="{DB031916-A063-421C-91C1-CF2541FE0B12}"/>
    <cellStyle name="Berechnung 6 2 32" xfId="18142" xr:uid="{FBBA37B0-B1F7-4FB7-8AA0-D2A341106F0A}"/>
    <cellStyle name="Berechnung 6 2 32 2" xfId="38546" xr:uid="{AB49899F-226E-4335-8E87-357123BE61A8}"/>
    <cellStyle name="Berechnung 6 2 33" xfId="18521" xr:uid="{CD465A41-A090-4029-90EE-4677FCC7140B}"/>
    <cellStyle name="Berechnung 6 2 33 2" xfId="38925" xr:uid="{7ED75151-568A-4E4C-A366-E41E651D5082}"/>
    <cellStyle name="Berechnung 6 2 34" xfId="19365" xr:uid="{52F59934-85AD-4075-9BC6-4392099965A8}"/>
    <cellStyle name="Berechnung 6 2 34 2" xfId="39767" xr:uid="{047FD0CA-A580-49DD-AB36-AC4D8B18C50B}"/>
    <cellStyle name="Berechnung 6 2 35" xfId="19785" xr:uid="{C35C73F1-49CD-4165-A7BD-359D7F5ADB60}"/>
    <cellStyle name="Berechnung 6 2 35 2" xfId="40187" xr:uid="{1D50C492-EA5C-4491-8635-CF64F6099728}"/>
    <cellStyle name="Berechnung 6 2 36" xfId="20203" xr:uid="{D97587B1-80E8-419E-B9E5-F4C7DCD6D792}"/>
    <cellStyle name="Berechnung 6 2 36 2" xfId="40605" xr:uid="{75B411E2-B057-4824-9077-A4D02B4C463D}"/>
    <cellStyle name="Berechnung 6 2 37" xfId="20625" xr:uid="{3735DED1-CBD9-4DDB-83D4-85A4271A60DE}"/>
    <cellStyle name="Berechnung 6 2 37 2" xfId="41027" xr:uid="{3BCE61CB-6BA0-457B-933E-30E6EE9C2004}"/>
    <cellStyle name="Berechnung 6 2 38" xfId="20948" xr:uid="{42735290-DA25-4360-A6CD-0359E51B3245}"/>
    <cellStyle name="Berechnung 6 2 38 2" xfId="41350" xr:uid="{799F19A4-B70F-441D-B4C9-3821B820885F}"/>
    <cellStyle name="Berechnung 6 2 39" xfId="21819" xr:uid="{72621DAC-38E0-4312-AF3C-7674B12666A3}"/>
    <cellStyle name="Berechnung 6 2 39 2" xfId="42219" xr:uid="{C719AC14-7D58-4D88-97D1-1410C9D7A099}"/>
    <cellStyle name="Berechnung 6 2 4" xfId="2356" xr:uid="{00000000-0005-0000-0000-00002B0D0000}"/>
    <cellStyle name="Berechnung 6 2 4 2" xfId="24731" xr:uid="{3E4A1D14-1218-4A72-9C4F-1047D082CBCC}"/>
    <cellStyle name="Berechnung 6 2 40" xfId="22330" xr:uid="{8BD05743-BED3-474F-BFCA-A747EA8CDE15}"/>
    <cellStyle name="Berechnung 6 2 40 2" xfId="42730" xr:uid="{8A648573-E533-4AFF-A388-D53EB051F7CB}"/>
    <cellStyle name="Berechnung 6 2 41" xfId="22752" xr:uid="{C38ECDF2-0820-41E2-8033-E19089555C69}"/>
    <cellStyle name="Berechnung 6 2 41 2" xfId="43152" xr:uid="{BFDA29F5-0994-4994-9340-6FC436025F3D}"/>
    <cellStyle name="Berechnung 6 2 42" xfId="23099" xr:uid="{AAD085D6-79ED-4CB3-BC4A-EEDD516CB4F4}"/>
    <cellStyle name="Berechnung 6 2 42 2" xfId="43499" xr:uid="{630DE342-9D92-407C-80C3-5DCFFEA48BDD}"/>
    <cellStyle name="Berechnung 6 2 43" xfId="23318" xr:uid="{30151608-FB18-47CC-B4CB-A538D9DA66B0}"/>
    <cellStyle name="Berechnung 6 2 43 2" xfId="43718" xr:uid="{BCE8A87C-3C4E-466F-9476-49C0D222AC4E}"/>
    <cellStyle name="Berechnung 6 2 5" xfId="3233" xr:uid="{00000000-0005-0000-0000-00002C0D0000}"/>
    <cellStyle name="Berechnung 6 2 5 2" xfId="25599" xr:uid="{8CBDF050-4EDD-44C1-BF42-85EBA1A2779B}"/>
    <cellStyle name="Berechnung 6 2 6" xfId="3700" xr:uid="{00000000-0005-0000-0000-00002D0D0000}"/>
    <cellStyle name="Berechnung 6 2 6 2" xfId="26063" xr:uid="{4FDB1600-1D0D-4C22-AB1F-31BE03A40DF6}"/>
    <cellStyle name="Berechnung 6 2 7" xfId="4127" xr:uid="{00000000-0005-0000-0000-00002E0D0000}"/>
    <cellStyle name="Berechnung 6 2 7 2" xfId="26490" xr:uid="{3A138DBF-F33A-4E3D-8173-B9BFDE197CBC}"/>
    <cellStyle name="Berechnung 6 2 8" xfId="4498" xr:uid="{00000000-0005-0000-0000-00002F0D0000}"/>
    <cellStyle name="Berechnung 6 2 8 2" xfId="26851" xr:uid="{DE6033A7-0038-44F2-BC64-33D1BF72E588}"/>
    <cellStyle name="Berechnung 6 2 9" xfId="4947" xr:uid="{00000000-0005-0000-0000-0000300D0000}"/>
    <cellStyle name="Berechnung 6 2 9 2" xfId="27300" xr:uid="{9D79A4CE-FBDB-4501-B1E5-41E13A793E6B}"/>
    <cellStyle name="Berechnung 6 20" xfId="9778" xr:uid="{1A1B4A0D-FA00-4D89-8F90-EDE0884D4C68}"/>
    <cellStyle name="Berechnung 6 20 2" xfId="31833" xr:uid="{C1B4433F-214E-408D-945E-AA15ED711C32}"/>
    <cellStyle name="Berechnung 6 21" xfId="10436" xr:uid="{45B1209E-E6E1-44B6-88C2-A6C5D7D13D82}"/>
    <cellStyle name="Berechnung 6 21 2" xfId="32205" xr:uid="{AE325DB2-A447-4D1B-ADFB-C7F10BCD3A5C}"/>
    <cellStyle name="Berechnung 6 22" xfId="12458" xr:uid="{B53EE1A3-71AA-4C95-A297-269F8B03CF92}"/>
    <cellStyle name="Berechnung 6 22 2" xfId="33023" xr:uid="{57B6FF66-2F40-4591-A5BF-72FCC9BEB637}"/>
    <cellStyle name="Berechnung 6 23" xfId="12721" xr:uid="{0C7EC07C-1970-40A4-8BB3-3C31E59F43A5}"/>
    <cellStyle name="Berechnung 6 23 2" xfId="33286" xr:uid="{69422269-FFAD-4F71-8196-875AE15FCAB9}"/>
    <cellStyle name="Berechnung 6 24" xfId="12138" xr:uid="{D0C8AE0B-6B09-4F7E-9BE3-2FD092B2A321}"/>
    <cellStyle name="Berechnung 6 24 2" xfId="32703" xr:uid="{0F62E099-2882-4632-9307-77E332A66237}"/>
    <cellStyle name="Berechnung 6 25" xfId="13689" xr:uid="{75707277-1CC7-4276-B811-FAD0EEA3D28F}"/>
    <cellStyle name="Berechnung 6 25 2" xfId="34253" xr:uid="{76BE5550-FEF6-4C57-A5BA-A4A968ECF8FA}"/>
    <cellStyle name="Berechnung 6 26" xfId="14408" xr:uid="{71D001CA-5907-4832-8B2D-C342DA28DCC7}"/>
    <cellStyle name="Berechnung 6 26 2" xfId="34970" xr:uid="{A2AA7360-66EF-4809-9EDA-1AC68DD2162B}"/>
    <cellStyle name="Berechnung 6 27" xfId="14771" xr:uid="{EE6AF7B9-49E6-43B7-88DA-D17181D42E5A}"/>
    <cellStyle name="Berechnung 6 27 2" xfId="35326" xr:uid="{FF0D8B3D-8F0A-4D13-B564-A46AF61D6ABD}"/>
    <cellStyle name="Berechnung 6 28" xfId="13658" xr:uid="{4091A28F-1395-485D-8FDD-57C68EEFC26B}"/>
    <cellStyle name="Berechnung 6 28 2" xfId="34222" xr:uid="{71BA1873-133D-442A-A26D-6AB8573EB430}"/>
    <cellStyle name="Berechnung 6 29" xfId="15968" xr:uid="{85C025C0-B2AB-4363-A4E9-31859582AE8A}"/>
    <cellStyle name="Berechnung 6 29 2" xfId="36376" xr:uid="{30C0758E-361A-4C72-B6AB-4000D2518FC9}"/>
    <cellStyle name="Berechnung 6 3" xfId="1084" xr:uid="{00000000-0005-0000-0000-0000310D0000}"/>
    <cellStyle name="Berechnung 6 3 2" xfId="23521" xr:uid="{14ED0EB6-C6F8-4B22-835A-34562CCADDFB}"/>
    <cellStyle name="Berechnung 6 30" xfId="16443" xr:uid="{74A8FE65-43D3-4F36-B77D-B294251DCDB9}"/>
    <cellStyle name="Berechnung 6 30 2" xfId="36849" xr:uid="{E3099A73-A6D1-4FE6-A8CE-C341EFF9A0D3}"/>
    <cellStyle name="Berechnung 6 31" xfId="17184" xr:uid="{6E351093-71D3-4ABD-86DB-26985D85FF62}"/>
    <cellStyle name="Berechnung 6 31 2" xfId="37588" xr:uid="{0C023D48-E514-4BE0-8FB5-EBBAFCCBCB28}"/>
    <cellStyle name="Berechnung 6 32" xfId="17021" xr:uid="{1E4DAFCD-B1D8-4CCA-818C-512275C4C0C9}"/>
    <cellStyle name="Berechnung 6 32 2" xfId="37425" xr:uid="{85F26E94-009D-460B-984F-05C2AE85F41E}"/>
    <cellStyle name="Berechnung 6 33" xfId="17935" xr:uid="{8617354E-63F8-4C7C-BC6D-D2E9B3A7F0F6}"/>
    <cellStyle name="Berechnung 6 33 2" xfId="38339" xr:uid="{56DFC178-2939-470C-993D-218C8891791D}"/>
    <cellStyle name="Berechnung 6 34" xfId="18307" xr:uid="{F3EE96F5-9B12-417F-9C64-247BAC4CDD96}"/>
    <cellStyle name="Berechnung 6 34 2" xfId="38711" xr:uid="{D01114C4-6600-442A-8EED-1B7C703CB786}"/>
    <cellStyle name="Berechnung 6 35" xfId="19151" xr:uid="{0144393A-9276-4B01-9C14-C55D23E41F2F}"/>
    <cellStyle name="Berechnung 6 35 2" xfId="39553" xr:uid="{086D1304-B8E9-491A-B86E-C5E941EB2BDB}"/>
    <cellStyle name="Berechnung 6 36" xfId="18847" xr:uid="{CF094413-1A0F-4647-AC62-E8134D4B2745}"/>
    <cellStyle name="Berechnung 6 36 2" xfId="39249" xr:uid="{4DEB38FE-7499-423F-AE8E-DBD6E87B9C8C}"/>
    <cellStyle name="Berechnung 6 37" xfId="19989" xr:uid="{E9FA79EA-41DF-4284-B0CE-7BC829396B38}"/>
    <cellStyle name="Berechnung 6 37 2" xfId="40391" xr:uid="{B5C7184E-18DA-4A3D-839C-98B29CF0C9F5}"/>
    <cellStyle name="Berechnung 6 38" xfId="20413" xr:uid="{7980AD22-CD5B-4476-93EF-BC1BCE66126C}"/>
    <cellStyle name="Berechnung 6 38 2" xfId="40815" xr:uid="{012E2EE5-BB63-4CA8-B74E-1F2C63CE41D8}"/>
    <cellStyle name="Berechnung 6 39" xfId="20670" xr:uid="{C24101B1-2CE3-4DBE-A3CA-41720AE8B6B6}"/>
    <cellStyle name="Berechnung 6 39 2" xfId="41072" xr:uid="{DDBD6486-D00E-41E1-89E6-F383854F26EC}"/>
    <cellStyle name="Berechnung 6 4" xfId="1898" xr:uid="{00000000-0005-0000-0000-0000320D0000}"/>
    <cellStyle name="Berechnung 6 4 2" xfId="24280" xr:uid="{74B8C0BF-E5B2-4052-8C23-DCC84DC81689}"/>
    <cellStyle name="Berechnung 6 40" xfId="21608" xr:uid="{7E39033A-CD74-4167-AB69-35186E4D1BDD}"/>
    <cellStyle name="Berechnung 6 40 2" xfId="42008" xr:uid="{5EE39C45-8C0D-4615-A9B2-DB9F97C4D5E9}"/>
    <cellStyle name="Berechnung 6 41" xfId="21444" xr:uid="{950A39A0-BE86-493B-B189-5397065F5CB1}"/>
    <cellStyle name="Berechnung 6 41 2" xfId="41844" xr:uid="{7A77BEF1-D02B-4186-B09D-94C73CEF5E08}"/>
    <cellStyle name="Berechnung 6 42" xfId="22607" xr:uid="{090B629A-DBD1-4413-9642-72F7AB266501}"/>
    <cellStyle name="Berechnung 6 42 2" xfId="43007" xr:uid="{D9263EBF-4FF9-422B-8DFD-D6044D0B841D}"/>
    <cellStyle name="Berechnung 6 43" xfId="22679" xr:uid="{74FB4364-44D6-4710-8A6A-F24F2F639C5F}"/>
    <cellStyle name="Berechnung 6 43 2" xfId="43079" xr:uid="{3A3D2709-E150-4CD4-AD7E-312C858F3523}"/>
    <cellStyle name="Berechnung 6 44" xfId="22410" xr:uid="{BB83309A-770B-44D6-9064-40B0E5654708}"/>
    <cellStyle name="Berechnung 6 44 2" xfId="42810" xr:uid="{25509F9A-43BE-4872-A3D0-C1EFF4D841E8}"/>
    <cellStyle name="Berechnung 6 5" xfId="1443" xr:uid="{00000000-0005-0000-0000-0000330D0000}"/>
    <cellStyle name="Berechnung 6 5 2" xfId="23831" xr:uid="{1B121480-7836-4F62-B993-B03318ED773E}"/>
    <cellStyle name="Berechnung 6 6" xfId="3019" xr:uid="{00000000-0005-0000-0000-0000340D0000}"/>
    <cellStyle name="Berechnung 6 6 2" xfId="25385" xr:uid="{E71E47DF-4205-4531-BD1D-6888E89ECA02}"/>
    <cellStyle name="Berechnung 6 7" xfId="2763" xr:uid="{00000000-0005-0000-0000-0000350D0000}"/>
    <cellStyle name="Berechnung 6 7 2" xfId="25129" xr:uid="{A50F41C7-B403-4461-9630-F677BFA77A5B}"/>
    <cellStyle name="Berechnung 6 8" xfId="3917" xr:uid="{00000000-0005-0000-0000-0000360D0000}"/>
    <cellStyle name="Berechnung 6 8 2" xfId="26280" xr:uid="{DF7C002B-5CE7-437D-874B-84E89CB2C06D}"/>
    <cellStyle name="Berechnung 6 9" xfId="3286" xr:uid="{00000000-0005-0000-0000-0000370D0000}"/>
    <cellStyle name="Berechnung 6 9 2" xfId="25652" xr:uid="{364F1E9F-1A91-4F87-98E7-38EFE5C69719}"/>
    <cellStyle name="Berechnung 7" xfId="711" xr:uid="{00000000-0005-0000-0000-0000380D0000}"/>
    <cellStyle name="Berechnung 7 10" xfId="5161" xr:uid="{00000000-0005-0000-0000-0000390D0000}"/>
    <cellStyle name="Berechnung 7 10 2" xfId="27514" xr:uid="{3792AC20-454C-44E5-9C4D-895B16190537}"/>
    <cellStyle name="Berechnung 7 11" xfId="4616" xr:uid="{00000000-0005-0000-0000-00003A0D0000}"/>
    <cellStyle name="Berechnung 7 11 2" xfId="26969" xr:uid="{CEB64BCE-0081-4B58-890E-7B8FBFDDAA7A}"/>
    <cellStyle name="Berechnung 7 12" xfId="6041" xr:uid="{00000000-0005-0000-0000-00003B0D0000}"/>
    <cellStyle name="Berechnung 7 12 2" xfId="28338" xr:uid="{C7DE2102-D37B-4F2D-9922-4291ED343116}"/>
    <cellStyle name="Berechnung 7 13" xfId="6322" xr:uid="{00000000-0005-0000-0000-00003C0D0000}"/>
    <cellStyle name="Berechnung 7 13 2" xfId="28619" xr:uid="{8CCD6B54-3AFE-4198-83BC-846723F5B012}"/>
    <cellStyle name="Berechnung 7 14" xfId="5917" xr:uid="{00000000-0005-0000-0000-00003D0D0000}"/>
    <cellStyle name="Berechnung 7 14 2" xfId="28231" xr:uid="{BE0BA032-22AA-4269-92BE-ACF26D5490CC}"/>
    <cellStyle name="Berechnung 7 15" xfId="7439" xr:uid="{00000000-0005-0000-0000-00003E0D0000}"/>
    <cellStyle name="Berechnung 7 15 2" xfId="29734" xr:uid="{66EC6657-9812-49FA-A493-E71BA5DECEF3}"/>
    <cellStyle name="Berechnung 7 16" xfId="7925" xr:uid="{4D6FC3DC-ED5B-472F-938C-A57560C6C087}"/>
    <cellStyle name="Berechnung 7 16 2" xfId="30211" xr:uid="{97FEBCFF-1951-4AE5-9874-D2B88C42952A}"/>
    <cellStyle name="Berechnung 7 17" xfId="8410" xr:uid="{6D6B2CCC-7DFA-4054-A2F4-1E4304E3E457}"/>
    <cellStyle name="Berechnung 7 17 2" xfId="30679" xr:uid="{E74E01FA-2C6E-446D-851A-E6CCE85A829D}"/>
    <cellStyle name="Berechnung 7 18" xfId="9296" xr:uid="{4EFE7BC1-5E25-44D9-B10C-56A30E3712C6}"/>
    <cellStyle name="Berechnung 7 18 2" xfId="31436" xr:uid="{5A875459-69EA-48BD-BACA-16A8CB16B6F4}"/>
    <cellStyle name="Berechnung 7 19" xfId="9824" xr:uid="{1A780676-5596-4E89-A81F-CB0C907A7554}"/>
    <cellStyle name="Berechnung 7 19 2" xfId="31871" xr:uid="{C865614C-FAE8-431F-97AD-6E32983F4B03}"/>
    <cellStyle name="Berechnung 7 2" xfId="924" xr:uid="{00000000-0005-0000-0000-00003F0D0000}"/>
    <cellStyle name="Berechnung 7 2 2" xfId="23361" xr:uid="{ABD1860E-979E-426E-9A32-D5A7AF7565E0}"/>
    <cellStyle name="Berechnung 7 20" xfId="8740" xr:uid="{AB13F038-7B21-4BE1-97C2-769E8306A423}"/>
    <cellStyle name="Berechnung 7 20 2" xfId="30979" xr:uid="{7F62FADB-3A6F-48BC-8E36-649725EB0763}"/>
    <cellStyle name="Berechnung 7 21" xfId="12464" xr:uid="{61C0C56B-AE19-4866-BB8A-41CD5BEFBF20}"/>
    <cellStyle name="Berechnung 7 21 2" xfId="33029" xr:uid="{DEF73857-C600-4F75-BA9F-D241555E6AD0}"/>
    <cellStyle name="Berechnung 7 22" xfId="11975" xr:uid="{443AC32D-82F3-4DAA-BC7A-2554B9267666}"/>
    <cellStyle name="Berechnung 7 22 2" xfId="32540" xr:uid="{E42572B2-3D85-494A-A2E9-CBC3516B2111}"/>
    <cellStyle name="Berechnung 7 23" xfId="13497" xr:uid="{6E4257B9-70EB-4913-A516-C625B194D588}"/>
    <cellStyle name="Berechnung 7 23 2" xfId="34061" xr:uid="{A920C2A0-52A4-4B34-A905-2BC0533DA853}"/>
    <cellStyle name="Berechnung 7 24" xfId="13712" xr:uid="{C2E0C1F9-5886-4D0A-9DB6-33B0C2057AF0}"/>
    <cellStyle name="Berechnung 7 24 2" xfId="34276" xr:uid="{B2FD8E69-784E-4C48-BA64-273D8B1FAAD3}"/>
    <cellStyle name="Berechnung 7 25" xfId="14480" xr:uid="{A2A9891B-8530-4A5C-97B7-5A44B540067C}"/>
    <cellStyle name="Berechnung 7 25 2" xfId="35041" xr:uid="{56E6BED7-E10D-4746-990F-DD3BCE8220A6}"/>
    <cellStyle name="Berechnung 7 26" xfId="14667" xr:uid="{ACA74008-A427-4AC4-A839-18F08872EBC8}"/>
    <cellStyle name="Berechnung 7 26 2" xfId="35225" xr:uid="{FD62388F-7CEE-4556-A34B-9B9099E884EA}"/>
    <cellStyle name="Berechnung 7 27" xfId="14642" xr:uid="{791B0FAB-087B-4F90-AE08-558860D9E8E3}"/>
    <cellStyle name="Berechnung 7 27 2" xfId="35202" xr:uid="{5283C802-7191-46CD-9352-A4AE5AFE362E}"/>
    <cellStyle name="Berechnung 7 28" xfId="15974" xr:uid="{C9798A57-8001-4A4F-B483-D43DE15DB2C7}"/>
    <cellStyle name="Berechnung 7 28 2" xfId="36382" xr:uid="{9FECF183-50E4-46B9-8FAD-620679E0A74B}"/>
    <cellStyle name="Berechnung 7 29" xfId="16449" xr:uid="{C35A5F40-0F7B-47BA-8C57-C5C8C2BBC579}"/>
    <cellStyle name="Berechnung 7 29 2" xfId="36855" xr:uid="{80175F06-08A6-4DB7-9010-8BBD45F77CA4}"/>
    <cellStyle name="Berechnung 7 3" xfId="1904" xr:uid="{00000000-0005-0000-0000-0000400D0000}"/>
    <cellStyle name="Berechnung 7 3 2" xfId="24286" xr:uid="{6EA03627-1183-4445-B90B-B9C8E431EA4E}"/>
    <cellStyle name="Berechnung 7 30" xfId="17190" xr:uid="{418194BE-A471-4EA2-B97C-47602F1B1B74}"/>
    <cellStyle name="Berechnung 7 30 2" xfId="37594" xr:uid="{0EA21EA0-0950-4CEE-B878-A112E679406B}"/>
    <cellStyle name="Berechnung 7 31" xfId="16922" xr:uid="{96B643AE-9B4D-4ADD-AB29-4B2F6CEDE25D}"/>
    <cellStyle name="Berechnung 7 31 2" xfId="37326" xr:uid="{3B7A68B1-438E-41A8-BB2F-DF69817C81D9}"/>
    <cellStyle name="Berechnung 7 32" xfId="17941" xr:uid="{E38B9997-CD9E-45B6-9D61-BEA3AD27F1E6}"/>
    <cellStyle name="Berechnung 7 32 2" xfId="38345" xr:uid="{A74BDD46-B350-463D-B763-62F1E47EEA4E}"/>
    <cellStyle name="Berechnung 7 33" xfId="18313" xr:uid="{7ED65F78-E494-4B65-848F-FA57704E2DC6}"/>
    <cellStyle name="Berechnung 7 33 2" xfId="38717" xr:uid="{08560720-BBA3-47E7-9170-A59073494497}"/>
    <cellStyle name="Berechnung 7 34" xfId="19157" xr:uid="{169E0E66-2653-4211-A78E-F167D2051E57}"/>
    <cellStyle name="Berechnung 7 34 2" xfId="39559" xr:uid="{D4070437-FA3E-4B39-9BB0-AB54A1093515}"/>
    <cellStyle name="Berechnung 7 35" xfId="18705" xr:uid="{41298CF9-29E5-45D3-8DC1-3F706DFF4EF9}"/>
    <cellStyle name="Berechnung 7 35 2" xfId="39107" xr:uid="{9371EED8-647D-4490-99DB-A1C713863463}"/>
    <cellStyle name="Berechnung 7 36" xfId="19995" xr:uid="{5BDF1240-E843-420A-A3FA-B6DA30D331B0}"/>
    <cellStyle name="Berechnung 7 36 2" xfId="40397" xr:uid="{80B33FA7-986C-4410-A77C-51D2AF52DB45}"/>
    <cellStyle name="Berechnung 7 37" xfId="20419" xr:uid="{4F192360-2A7E-48FB-A38D-AEDDD594282C}"/>
    <cellStyle name="Berechnung 7 37 2" xfId="40821" xr:uid="{F1659902-FC50-4494-8818-E1519E3BDD76}"/>
    <cellStyle name="Berechnung 7 38" xfId="20914" xr:uid="{86EFF569-16D3-437F-8145-5BC1AB662B45}"/>
    <cellStyle name="Berechnung 7 38 2" xfId="41316" xr:uid="{6504CB3C-CE38-45BD-A6BC-88BC859ABAB7}"/>
    <cellStyle name="Berechnung 7 39" xfId="21614" xr:uid="{431E311C-1295-464A-B4D1-2CD167F5F752}"/>
    <cellStyle name="Berechnung 7 39 2" xfId="42014" xr:uid="{A76CAAC6-5A9C-4544-BA06-F80B62DC324C}"/>
    <cellStyle name="Berechnung 7 4" xfId="1552" xr:uid="{00000000-0005-0000-0000-0000410D0000}"/>
    <cellStyle name="Berechnung 7 4 2" xfId="23937" xr:uid="{FC3BED56-7B60-49DF-B943-14ABB25CFF84}"/>
    <cellStyle name="Berechnung 7 40" xfId="21311" xr:uid="{CA985D2E-E2EE-48DE-A93C-5C1581C81350}"/>
    <cellStyle name="Berechnung 7 40 2" xfId="41711" xr:uid="{006C5887-2894-418C-88E6-4EA9407733ED}"/>
    <cellStyle name="Berechnung 7 41" xfId="22643" xr:uid="{2F7B5BCE-E3B7-4CC3-8DFD-C435C6935753}"/>
    <cellStyle name="Berechnung 7 41 2" xfId="43043" xr:uid="{195F75E0-FAC3-47AB-B65C-E551FD225D71}"/>
    <cellStyle name="Berechnung 7 42" xfId="22453" xr:uid="{1A5568C3-8DED-499A-9029-B9B35E8B6767}"/>
    <cellStyle name="Berechnung 7 42 2" xfId="42853" xr:uid="{B76517F9-BFB1-45B5-8576-02D5A6E26F9D}"/>
    <cellStyle name="Berechnung 7 43" xfId="22683" xr:uid="{A3A53C12-166C-4929-9B82-56684DF58D04}"/>
    <cellStyle name="Berechnung 7 43 2" xfId="43083" xr:uid="{869FAAF9-3A70-43B7-803A-3BB8D17EC138}"/>
    <cellStyle name="Berechnung 7 5" xfId="3025" xr:uid="{00000000-0005-0000-0000-0000420D0000}"/>
    <cellStyle name="Berechnung 7 5 2" xfId="25391" xr:uid="{FAAB3929-CC16-4D00-B797-E76C551877AB}"/>
    <cellStyle name="Berechnung 7 6" xfId="2563" xr:uid="{00000000-0005-0000-0000-0000430D0000}"/>
    <cellStyle name="Berechnung 7 6 2" xfId="24930" xr:uid="{0D9D23FB-0933-4A4A-BD28-82A931D250A3}"/>
    <cellStyle name="Berechnung 7 7" xfId="3923" xr:uid="{00000000-0005-0000-0000-0000440D0000}"/>
    <cellStyle name="Berechnung 7 7 2" xfId="26286" xr:uid="{F92298E7-228A-4ABE-89A5-B0FFD8D19E2E}"/>
    <cellStyle name="Berechnung 7 8" xfId="3315" xr:uid="{00000000-0005-0000-0000-0000450D0000}"/>
    <cellStyle name="Berechnung 7 8 2" xfId="25681" xr:uid="{4A90371C-07F4-45AA-B478-ABA91CE2DAA6}"/>
    <cellStyle name="Berechnung 7 9" xfId="4638" xr:uid="{00000000-0005-0000-0000-0000460D0000}"/>
    <cellStyle name="Berechnung 7 9 2" xfId="26991" xr:uid="{997294BB-CE60-40D1-B58A-AE96A33F9C5A}"/>
    <cellStyle name="Berechnung 8" xfId="8148" hidden="1" xr:uid="{631FEC16-ACBD-4EF3-B2B3-AF524EA4918B}"/>
    <cellStyle name="Berechnung 8" xfId="30434" hidden="1" xr:uid="{EF71F4E8-43CF-47F0-9C5B-425432D3539D}"/>
    <cellStyle name="Bold GHG Numbers (0.00)" xfId="159" xr:uid="{00000000-0005-0000-0000-0000470D0000}"/>
    <cellStyle name="Buena 10" xfId="10557" xr:uid="{C2755BA0-933E-4C5C-AB67-388DE7F0CD45}"/>
    <cellStyle name="Buena 2" xfId="9553" xr:uid="{FB7A825B-639B-4039-8DCD-BCC671ECA2CA}"/>
    <cellStyle name="Buena 2 2" xfId="10558" xr:uid="{1BA07D6D-59F0-4763-9A21-E8BD8081ECEF}"/>
    <cellStyle name="Buena 2 3" xfId="10935" xr:uid="{6B9228DA-70DB-4DFE-83D9-8F947944676C}"/>
    <cellStyle name="Buena 3" xfId="10559" xr:uid="{381DE5F7-953C-46F5-9769-9D2614FE651F}"/>
    <cellStyle name="Buena 4" xfId="10560" xr:uid="{C2E2E8AE-400D-4D45-9852-FCAC430F209F}"/>
    <cellStyle name="Buena 5" xfId="10561" xr:uid="{7826CCB4-F570-49C8-A127-5706B08301EB}"/>
    <cellStyle name="Buena 6" xfId="10562" xr:uid="{861C0664-2F8C-40D0-AC3A-368DD1043F46}"/>
    <cellStyle name="Buena 7" xfId="10563" xr:uid="{67DCF393-90CC-49B8-9E55-FFDB137B9412}"/>
    <cellStyle name="Buena 8" xfId="10564" xr:uid="{D541D2C3-84D7-440C-BFBE-C1B93286894F}"/>
    <cellStyle name="Buena 9" xfId="10565" xr:uid="{D431D4B8-4799-4287-BB77-A56041C96F7B}"/>
    <cellStyle name="Calcul" xfId="4" builtinId="22" customBuiltin="1"/>
    <cellStyle name="Calculation 2" xfId="160" xr:uid="{00000000-0005-0000-0000-0000490D0000}"/>
    <cellStyle name="Calculation 2 10" xfId="3599" xr:uid="{00000000-0005-0000-0000-00004A0D0000}"/>
    <cellStyle name="Calculation 2 10 2" xfId="25962" xr:uid="{35E36528-FF30-42FE-AFCE-7D03BA928A6F}"/>
    <cellStyle name="Calculation 2 11" xfId="2674" xr:uid="{00000000-0005-0000-0000-00004B0D0000}"/>
    <cellStyle name="Calculation 2 11 2" xfId="25041" xr:uid="{8A27213A-5E72-4F90-AC88-C1FDE26FC889}"/>
    <cellStyle name="Calculation 2 12" xfId="4402" xr:uid="{00000000-0005-0000-0000-00004C0D0000}"/>
    <cellStyle name="Calculation 2 12 2" xfId="26756" xr:uid="{F3557635-9853-4EAA-B4BF-ADEB98730916}"/>
    <cellStyle name="Calculation 2 13" xfId="4886" xr:uid="{00000000-0005-0000-0000-00004D0D0000}"/>
    <cellStyle name="Calculation 2 13 2" xfId="27239" xr:uid="{FC0705C2-3E11-4495-BBEE-524F538190FD}"/>
    <cellStyle name="Calculation 2 14" xfId="4624" xr:uid="{00000000-0005-0000-0000-00004E0D0000}"/>
    <cellStyle name="Calculation 2 14 2" xfId="26977" xr:uid="{B623A784-1143-4EEB-980B-EFDCFC12B992}"/>
    <cellStyle name="Calculation 2 15" xfId="5518" xr:uid="{00000000-0005-0000-0000-00004F0D0000}"/>
    <cellStyle name="Calculation 2 15 2" xfId="27871" xr:uid="{25ED7575-F0AC-4C12-A909-19F88A04FEAC}"/>
    <cellStyle name="Calculation 2 16" xfId="5720" xr:uid="{00000000-0005-0000-0000-0000500D0000}"/>
    <cellStyle name="Calculation 2 16 2" xfId="28045" xr:uid="{E15798B6-D50B-4263-8EE4-A1D51FF0FE1E}"/>
    <cellStyle name="Calculation 2 17" xfId="5938" xr:uid="{00000000-0005-0000-0000-0000510D0000}"/>
    <cellStyle name="Calculation 2 17 2" xfId="28252" xr:uid="{22651344-1A40-48BA-88F2-E909FAD57D34}"/>
    <cellStyle name="Calculation 2 18" xfId="7099" xr:uid="{00000000-0005-0000-0000-0000520D0000}"/>
    <cellStyle name="Calculation 2 18 2" xfId="29396" xr:uid="{899DB73C-A39E-44BE-A243-D2A0B3131A8E}"/>
    <cellStyle name="Calculation 2 19" xfId="7223" xr:uid="{00000000-0005-0000-0000-0000530D0000}"/>
    <cellStyle name="Calculation 2 19 2" xfId="29520" xr:uid="{84FC9D95-A145-4D2D-8A4D-482E7742F0FA}"/>
    <cellStyle name="Calculation 2 2" xfId="578" xr:uid="{00000000-0005-0000-0000-0000540D0000}"/>
    <cellStyle name="Calculation 2 2 10" xfId="4739" xr:uid="{00000000-0005-0000-0000-0000550D0000}"/>
    <cellStyle name="Calculation 2 2 10 2" xfId="27092" xr:uid="{6C2344B3-F5E5-4C70-A819-88473C1ECDB7}"/>
    <cellStyle name="Calculation 2 2 11" xfId="5029" xr:uid="{00000000-0005-0000-0000-0000560D0000}"/>
    <cellStyle name="Calculation 2 2 11 2" xfId="27382" xr:uid="{DBC6E2E6-DAEE-4F13-90C2-4355B82D0283}"/>
    <cellStyle name="Calculation 2 2 12" xfId="5447" xr:uid="{00000000-0005-0000-0000-0000570D0000}"/>
    <cellStyle name="Calculation 2 2 12 2" xfId="27800" xr:uid="{9EBE471C-D896-4806-B3C8-5FE7408994D3}"/>
    <cellStyle name="Calculation 2 2 13" xfId="6234" xr:uid="{00000000-0005-0000-0000-0000580D0000}"/>
    <cellStyle name="Calculation 2 2 13 2" xfId="28531" xr:uid="{AA936A01-9AED-4A96-BC21-D6EC10559FE5}"/>
    <cellStyle name="Calculation 2 2 14" xfId="5994" xr:uid="{00000000-0005-0000-0000-0000590D0000}"/>
    <cellStyle name="Calculation 2 2 14 2" xfId="28297" xr:uid="{731E377F-D4B4-431E-9F9E-02F8894A7D2B}"/>
    <cellStyle name="Calculation 2 2 15" xfId="7014" xr:uid="{00000000-0005-0000-0000-00005A0D0000}"/>
    <cellStyle name="Calculation 2 2 15 2" xfId="29311" xr:uid="{960D53CB-8759-48B0-AA1D-7D827593B413}"/>
    <cellStyle name="Calculation 2 2 16" xfId="7307" xr:uid="{00000000-0005-0000-0000-00005B0D0000}"/>
    <cellStyle name="Calculation 2 2 16 2" xfId="29602" xr:uid="{8CA8CD1B-4B23-4D9E-A6AB-8A5DAC31D628}"/>
    <cellStyle name="Calculation 2 2 17" xfId="7793" xr:uid="{EAA674AD-2B65-4CA4-B49E-9011E2E9BDC1}"/>
    <cellStyle name="Calculation 2 2 17 2" xfId="30079" xr:uid="{64D3741A-D749-4AF4-BE80-8B2408EB22F4}"/>
    <cellStyle name="Calculation 2 2 18" xfId="8278" xr:uid="{C52442D1-5190-40DB-9967-08E22401DA51}"/>
    <cellStyle name="Calculation 2 2 18 2" xfId="30547" xr:uid="{A3082D78-C035-443B-8DB9-2C22DA79B4B1}"/>
    <cellStyle name="Calculation 2 2 19" xfId="9163" xr:uid="{F932CAB1-3108-49B7-A648-B5BE3C5D60F8}"/>
    <cellStyle name="Calculation 2 2 19 2" xfId="31304" xr:uid="{1DD5CB1C-7515-4992-935B-BB0289995D32}"/>
    <cellStyle name="Calculation 2 2 2" xfId="793" xr:uid="{00000000-0005-0000-0000-00005C0D0000}"/>
    <cellStyle name="Calculation 2 2 2 10" xfId="5240" xr:uid="{00000000-0005-0000-0000-00005D0D0000}"/>
    <cellStyle name="Calculation 2 2 2 10 2" xfId="27593" xr:uid="{A202B036-2C36-4855-81DB-61D589736CD2}"/>
    <cellStyle name="Calculation 2 2 2 11" xfId="4595" xr:uid="{00000000-0005-0000-0000-00005E0D0000}"/>
    <cellStyle name="Calculation 2 2 2 11 2" xfId="26948" xr:uid="{1B9792E4-C3DE-41F3-A22C-98D5D39B4359}"/>
    <cellStyle name="Calculation 2 2 2 12" xfId="6352" xr:uid="{00000000-0005-0000-0000-00005F0D0000}"/>
    <cellStyle name="Calculation 2 2 2 12 2" xfId="28649" xr:uid="{4F48C85A-3394-4F7C-8011-84548C597851}"/>
    <cellStyle name="Calculation 2 2 2 13" xfId="5933" xr:uid="{00000000-0005-0000-0000-0000600D0000}"/>
    <cellStyle name="Calculation 2 2 2 13 2" xfId="28247" xr:uid="{90479586-23E2-4621-9288-DADA069DC406}"/>
    <cellStyle name="Calculation 2 2 2 14" xfId="5772" xr:uid="{00000000-0005-0000-0000-0000610D0000}"/>
    <cellStyle name="Calculation 2 2 2 14 2" xfId="28088" xr:uid="{8F6FCF09-DC8C-41F7-882B-66F10EBBEE64}"/>
    <cellStyle name="Calculation 2 2 2 15" xfId="7513" xr:uid="{00000000-0005-0000-0000-0000620D0000}"/>
    <cellStyle name="Calculation 2 2 2 15 2" xfId="29808" xr:uid="{5A93B959-0794-40CA-988B-A1EC4E8648C5}"/>
    <cellStyle name="Calculation 2 2 2 16" xfId="7999" xr:uid="{F215D206-3879-4F9B-93F1-96AFE4E5A08B}"/>
    <cellStyle name="Calculation 2 2 2 16 2" xfId="30285" xr:uid="{BEB06A9D-E4DC-4E26-AB78-75CB3D427527}"/>
    <cellStyle name="Calculation 2 2 2 17" xfId="8488" xr:uid="{D24CD76D-6BCC-4C6A-8BDC-AB09EA3719DA}"/>
    <cellStyle name="Calculation 2 2 2 17 2" xfId="30757" xr:uid="{02CBCA80-4F03-46BE-A732-5B6D8569932A}"/>
    <cellStyle name="Calculation 2 2 2 18" xfId="9378" xr:uid="{392A3561-F9C5-40E8-A2E1-F1EC0063A677}"/>
    <cellStyle name="Calculation 2 2 2 18 2" xfId="31517" xr:uid="{DACE1839-4F28-4180-B866-98C68B64E449}"/>
    <cellStyle name="Calculation 2 2 2 19" xfId="8767" xr:uid="{A7705507-96AC-4DB7-A6A5-4A9E2AB5CEC5}"/>
    <cellStyle name="Calculation 2 2 2 19 2" xfId="30994" xr:uid="{25250F5D-4EAB-4C1A-BAAA-BFF5C71204A0}"/>
    <cellStyle name="Calculation 2 2 2 2" xfId="1053" xr:uid="{00000000-0005-0000-0000-0000630D0000}"/>
    <cellStyle name="Calculation 2 2 2 2 2" xfId="23490" xr:uid="{49D4F19A-DA97-4454-899E-6FA8BC067A45}"/>
    <cellStyle name="Calculation 2 2 2 20" xfId="9867" xr:uid="{70701A78-61DD-4B4B-A3F3-2C89B616F513}"/>
    <cellStyle name="Calculation 2 2 2 20 2" xfId="31907" xr:uid="{CEA56010-2C6F-4EC3-BB6A-7D9BBFF5F388}"/>
    <cellStyle name="Calculation 2 2 2 21" xfId="12546" xr:uid="{0555A1E8-D0D7-45DB-A8EB-004BDF140D43}"/>
    <cellStyle name="Calculation 2 2 2 21 2" xfId="33111" xr:uid="{F8309A6F-5C69-4939-BF9E-6E6D0DCE13BC}"/>
    <cellStyle name="Calculation 2 2 2 22" xfId="12743" xr:uid="{57A6467E-7E99-4B51-B5CD-0AC0EA3A947A}"/>
    <cellStyle name="Calculation 2 2 2 22 2" xfId="33308" xr:uid="{A37DE9F7-3BA9-45E2-9D61-F17DB0B4CAD7}"/>
    <cellStyle name="Calculation 2 2 2 23" xfId="12704" xr:uid="{1332A62B-6E33-4781-BBC7-9D1E41CE95F6}"/>
    <cellStyle name="Calculation 2 2 2 23 2" xfId="33269" xr:uid="{BBD2C6F2-01CE-445A-B392-30D383D38999}"/>
    <cellStyle name="Calculation 2 2 2 24" xfId="13473" xr:uid="{392AA420-9189-498A-A7D2-0003045BC5AA}"/>
    <cellStyle name="Calculation 2 2 2 24 2" xfId="34037" xr:uid="{70D13CCA-A1DE-47B1-9EFE-DA3CA8615ABE}"/>
    <cellStyle name="Calculation 2 2 2 25" xfId="13837" xr:uid="{5BCB0D9F-E8F6-4643-AC38-2BD7BA2D7F49}"/>
    <cellStyle name="Calculation 2 2 2 25 2" xfId="34401" xr:uid="{44F70B85-5FB6-4C22-A1FF-89B9D06EAD0F}"/>
    <cellStyle name="Calculation 2 2 2 26" xfId="14285" xr:uid="{32AEC770-4846-4B15-B2D3-AF35649B9D9E}"/>
    <cellStyle name="Calculation 2 2 2 26 2" xfId="34848" xr:uid="{5130D019-C4E9-4DEE-87D0-16C3D6A853C2}"/>
    <cellStyle name="Calculation 2 2 2 27" xfId="14923" xr:uid="{40994400-CB8E-4092-9052-088B2B40930D}"/>
    <cellStyle name="Calculation 2 2 2 27 2" xfId="35476" xr:uid="{1D7CE442-E49C-43CA-A421-2C614981DC3E}"/>
    <cellStyle name="Calculation 2 2 2 28" xfId="16050" xr:uid="{4E0D7AC3-F515-4404-AF0E-907B92279547}"/>
    <cellStyle name="Calculation 2 2 2 28 2" xfId="36458" xr:uid="{4FBED994-216D-4267-82C0-636C11D72C1A}"/>
    <cellStyle name="Calculation 2 2 2 29" xfId="16523" xr:uid="{E0A5F4F0-88AE-42AF-86AC-44041FA438A7}"/>
    <cellStyle name="Calculation 2 2 2 29 2" xfId="36929" xr:uid="{1A68F066-F1F5-4064-9D95-36CD634B9346}"/>
    <cellStyle name="Calculation 2 2 2 3" xfId="1984" xr:uid="{00000000-0005-0000-0000-0000640D0000}"/>
    <cellStyle name="Calculation 2 2 2 3 2" xfId="24366" xr:uid="{B96B8144-0E94-49D6-A398-3E1778303D0A}"/>
    <cellStyle name="Calculation 2 2 2 30" xfId="17267" xr:uid="{E2DFF58D-1645-4A1C-8717-1B2B47507C70}"/>
    <cellStyle name="Calculation 2 2 2 30 2" xfId="37671" xr:uid="{81A017B9-35A2-448E-8501-5B83C9C9291F}"/>
    <cellStyle name="Calculation 2 2 2 31" xfId="16999" xr:uid="{C01FEE7F-CAF0-4A4F-A6B1-DC4A3B85B6A5}"/>
    <cellStyle name="Calculation 2 2 2 31 2" xfId="37403" xr:uid="{BDD8650B-4B02-4F0B-BA26-EFF9D65B054D}"/>
    <cellStyle name="Calculation 2 2 2 32" xfId="18016" xr:uid="{DD6D3ECF-CB94-46C3-8AAD-0ADD480FDF61}"/>
    <cellStyle name="Calculation 2 2 2 32 2" xfId="38420" xr:uid="{A98AC092-581F-4363-B84D-3DE3446AAA5C}"/>
    <cellStyle name="Calculation 2 2 2 33" xfId="18395" xr:uid="{56F94D40-0274-404F-A0CD-736DD3EEA89D}"/>
    <cellStyle name="Calculation 2 2 2 33 2" xfId="38799" xr:uid="{1563ACB4-83C6-4E59-A248-F57D0F3C7378}"/>
    <cellStyle name="Calculation 2 2 2 34" xfId="19239" xr:uid="{CD4BE096-F308-4F8E-BBCB-079A4D754ED7}"/>
    <cellStyle name="Calculation 2 2 2 34 2" xfId="39641" xr:uid="{6403C72E-FD1F-41D4-A1B0-D8B6086E1356}"/>
    <cellStyle name="Calculation 2 2 2 35" xfId="18629" xr:uid="{2D43EF2E-123B-4FF9-93FF-2AFE543CD78F}"/>
    <cellStyle name="Calculation 2 2 2 35 2" xfId="39033" xr:uid="{0127EB96-12D3-4347-ACCC-F966F527E726}"/>
    <cellStyle name="Calculation 2 2 2 36" xfId="20077" xr:uid="{3530522E-D342-4AA0-9397-E8A5B5DC767B}"/>
    <cellStyle name="Calculation 2 2 2 36 2" xfId="40479" xr:uid="{D76CA00A-186C-4C7D-AB7E-B87C264DAA56}"/>
    <cellStyle name="Calculation 2 2 2 37" xfId="20499" xr:uid="{B584B719-72BD-448E-A838-0C9BB76871C6}"/>
    <cellStyle name="Calculation 2 2 2 37 2" xfId="40901" xr:uid="{C8F48A1F-23B7-4ACD-9DCE-0322569779DD}"/>
    <cellStyle name="Calculation 2 2 2 38" xfId="20841" xr:uid="{1BF803B2-AFD3-4340-9840-5AE15B8A17CA}"/>
    <cellStyle name="Calculation 2 2 2 38 2" xfId="41243" xr:uid="{2DED5679-EF55-413D-BD4E-8EFDA9791649}"/>
    <cellStyle name="Calculation 2 2 2 39" xfId="21693" xr:uid="{1D76044A-5939-499B-A1CB-1E5F73F86656}"/>
    <cellStyle name="Calculation 2 2 2 39 2" xfId="42093" xr:uid="{80269D9B-54E2-4285-AD77-58BDA142FDBA}"/>
    <cellStyle name="Calculation 2 2 2 4" xfId="1572" xr:uid="{00000000-0005-0000-0000-0000650D0000}"/>
    <cellStyle name="Calculation 2 2 2 4 2" xfId="23957" xr:uid="{EAABB1F0-EE95-4D6A-8A46-4C253C83F5C4}"/>
    <cellStyle name="Calculation 2 2 2 40" xfId="21417" xr:uid="{5ECB9564-441B-46C8-A470-75AE5131E8C3}"/>
    <cellStyle name="Calculation 2 2 2 40 2" xfId="41817" xr:uid="{CD90F076-2DE1-431F-868D-0622543884EB}"/>
    <cellStyle name="Calculation 2 2 2 41" xfId="22291" xr:uid="{D0B90423-C8FE-4653-B7B5-D771CA517997}"/>
    <cellStyle name="Calculation 2 2 2 41 2" xfId="42691" xr:uid="{EC7260F3-6239-45A0-8263-0A9BD543A40B}"/>
    <cellStyle name="Calculation 2 2 2 42" xfId="22449" xr:uid="{42CAC8D1-8914-4F74-9915-14C673659283}"/>
    <cellStyle name="Calculation 2 2 2 42 2" xfId="42849" xr:uid="{988292E2-8611-44BC-AE80-EA699DD6A6C1}"/>
    <cellStyle name="Calculation 2 2 2 43" xfId="22391" xr:uid="{D130614E-B7F9-4035-8AF0-99FAEA0E9BAF}"/>
    <cellStyle name="Calculation 2 2 2 43 2" xfId="42791" xr:uid="{17AB25A5-5834-4544-B9F8-97544721C28E}"/>
    <cellStyle name="Calculation 2 2 2 5" xfId="3107" xr:uid="{00000000-0005-0000-0000-0000660D0000}"/>
    <cellStyle name="Calculation 2 2 2 5 2" xfId="25473" xr:uid="{71E37FB4-BBC9-427A-BDE6-3251864D0BFB}"/>
    <cellStyle name="Calculation 2 2 2 6" xfId="2591" xr:uid="{00000000-0005-0000-0000-0000670D0000}"/>
    <cellStyle name="Calculation 2 2 2 6 2" xfId="24958" xr:uid="{1C7D86A1-65CC-4DAC-98B1-01FEA4359BA3}"/>
    <cellStyle name="Calculation 2 2 2 7" xfId="4001" xr:uid="{00000000-0005-0000-0000-0000680D0000}"/>
    <cellStyle name="Calculation 2 2 2 7 2" xfId="26364" xr:uid="{3112CD23-20DB-434A-B68C-425BF9625D82}"/>
    <cellStyle name="Calculation 2 2 2 8" xfId="2831" xr:uid="{00000000-0005-0000-0000-0000690D0000}"/>
    <cellStyle name="Calculation 2 2 2 8 2" xfId="25197" xr:uid="{3242991C-97EC-4DBE-88BE-4E06802370BF}"/>
    <cellStyle name="Calculation 2 2 2 9" xfId="4146" xr:uid="{00000000-0005-0000-0000-00006A0D0000}"/>
    <cellStyle name="Calculation 2 2 2 9 2" xfId="26508" xr:uid="{FFCB3026-50BB-44BC-9494-CECAD9790919}"/>
    <cellStyle name="Calculation 2 2 20" xfId="9658" xr:uid="{B7090A4C-DD87-43E8-9153-21BDB981837C}"/>
    <cellStyle name="Calculation 2 2 20 2" xfId="31743" xr:uid="{8DA6A15B-CC65-408D-8043-E6E77465628D}"/>
    <cellStyle name="Calculation 2 2 21" xfId="10320" xr:uid="{17A8279D-FCC2-4AFA-B6BD-12E6F96FD7A3}"/>
    <cellStyle name="Calculation 2 2 21 2" xfId="32145" xr:uid="{7D8F721A-86C7-4CF2-8EFF-0FB906B5EDAA}"/>
    <cellStyle name="Calculation 2 2 22" xfId="10820" xr:uid="{7B9BD968-190A-42C9-B274-C0977AA56669}"/>
    <cellStyle name="Calculation 2 2 22 2" xfId="32289" xr:uid="{1415C928-9E99-45C2-8475-EA677E701A54}"/>
    <cellStyle name="Calculation 2 2 23" xfId="12331" xr:uid="{38C8FCAF-EA8D-49E6-9BC9-4F6CE1DA9686}"/>
    <cellStyle name="Calculation 2 2 23 2" xfId="32896" xr:uid="{F3D3897E-601D-4928-8F63-A767CDA85A42}"/>
    <cellStyle name="Calculation 2 2 24" xfId="12220" xr:uid="{584B712D-ABE5-4DDA-94BC-A36CFEB48563}"/>
    <cellStyle name="Calculation 2 2 24 2" xfId="32785" xr:uid="{3B5391E5-26EA-4068-8097-EB07A69F3205}"/>
    <cellStyle name="Calculation 2 2 25" xfId="13337" xr:uid="{57480FE8-7574-4296-B44E-17794BC8EF5B}"/>
    <cellStyle name="Calculation 2 2 25 2" xfId="33901" xr:uid="{1BC0C6CF-EB07-4829-BF39-0142A768823B}"/>
    <cellStyle name="Calculation 2 2 26" xfId="13845" xr:uid="{28DF390C-C8CB-4DDB-A127-20FF753B829A}"/>
    <cellStyle name="Calculation 2 2 26 2" xfId="34409" xr:uid="{47667350-8A58-4C83-A628-E8F5E9566E88}"/>
    <cellStyle name="Calculation 2 2 27" xfId="14016" xr:uid="{AC4004C5-1F97-4B25-8385-B3325C5DD5ED}"/>
    <cellStyle name="Calculation 2 2 27 2" xfId="34580" xr:uid="{D21CC17E-458E-4218-A87B-647A05C6CBC2}"/>
    <cellStyle name="Calculation 2 2 28" xfId="14777" xr:uid="{99F769EA-DA95-40AF-B42E-026BCC06FF93}"/>
    <cellStyle name="Calculation 2 2 28 2" xfId="35332" xr:uid="{1E4682C2-F532-401D-BB99-5E6E8BA3F454}"/>
    <cellStyle name="Calculation 2 2 29" xfId="14712" xr:uid="{86CD07A5-50AF-4E00-AD9F-74AC4E70EC6C}"/>
    <cellStyle name="Calculation 2 2 29 2" xfId="35269" xr:uid="{9CD95CB1-DA24-49E1-A02B-78E1AE1FA158}"/>
    <cellStyle name="Calculation 2 2 3" xfId="1241" xr:uid="{00000000-0005-0000-0000-00006B0D0000}"/>
    <cellStyle name="Calculation 2 2 3 2" xfId="23678" xr:uid="{DB00B8C3-621C-48F3-AC69-AF965F706A53}"/>
    <cellStyle name="Calculation 2 2 30" xfId="15450" xr:uid="{9074D657-F21F-4946-AC57-4F3E3012FFCC}"/>
    <cellStyle name="Calculation 2 2 30 2" xfId="35985" xr:uid="{0698043B-7073-4571-916D-89E21047785A}"/>
    <cellStyle name="Calculation 2 2 31" xfId="15803" xr:uid="{9C5C44B9-4728-4C81-A52B-311D0B0DF470}"/>
    <cellStyle name="Calculation 2 2 31 2" xfId="36219" xr:uid="{B38B36E2-8E44-4264-95AD-88C02EFC0402}"/>
    <cellStyle name="Calculation 2 2 32" xfId="16317" xr:uid="{DF240B1F-1AF7-4E3D-9F2F-DB2703DA09D9}"/>
    <cellStyle name="Calculation 2 2 32 2" xfId="36723" xr:uid="{556E31EA-BDDD-48A4-9CDD-AB8BDD8C2E6D}"/>
    <cellStyle name="Calculation 2 2 33" xfId="17058" xr:uid="{7975BC03-55C9-41EB-AB54-084F721359DA}"/>
    <cellStyle name="Calculation 2 2 33 2" xfId="37462" xr:uid="{43344617-6727-417B-B71F-E1500FC4A6D6}"/>
    <cellStyle name="Calculation 2 2 34" xfId="17468" xr:uid="{D10A2C76-C44A-43EC-BCC8-221D5D80C0E3}"/>
    <cellStyle name="Calculation 2 2 34 2" xfId="37872" xr:uid="{ADADB5A8-D5B4-4131-8F16-264EAEBF2CC7}"/>
    <cellStyle name="Calculation 2 2 35" xfId="17809" xr:uid="{F7543547-FE0D-47E9-A070-BFF341245EE0}"/>
    <cellStyle name="Calculation 2 2 35 2" xfId="38213" xr:uid="{8D2F1EE1-7B88-45CD-92FA-E68FE9F50546}"/>
    <cellStyle name="Calculation 2 2 36" xfId="18181" xr:uid="{17E8FDED-A6C8-4F87-B5B4-FA9DEF9671A1}"/>
    <cellStyle name="Calculation 2 2 36 2" xfId="38585" xr:uid="{EF446C29-82CB-4B3F-A8F6-F463600F5EF2}"/>
    <cellStyle name="Calculation 2 2 37" xfId="19024" xr:uid="{3AC975F4-515D-448F-BAC6-9A17B7A0C134}"/>
    <cellStyle name="Calculation 2 2 37 2" xfId="39426" xr:uid="{F6997289-2150-492B-B5AE-58566D8EE3A7}"/>
    <cellStyle name="Calculation 2 2 38" xfId="18923" xr:uid="{3E9D9646-DA87-4E04-94EE-12066092E25F}"/>
    <cellStyle name="Calculation 2 2 38 2" xfId="39325" xr:uid="{8D04C9FD-F102-47CA-B6EB-17FA78B24E29}"/>
    <cellStyle name="Calculation 2 2 39" xfId="19862" xr:uid="{266401F9-4247-4593-A7DF-253BEC8E3501}"/>
    <cellStyle name="Calculation 2 2 39 2" xfId="40264" xr:uid="{F1513432-6F25-4B5C-9F6C-F9FC6F45E2B0}"/>
    <cellStyle name="Calculation 2 2 4" xfId="1771" xr:uid="{00000000-0005-0000-0000-00006C0D0000}"/>
    <cellStyle name="Calculation 2 2 4 2" xfId="24154" xr:uid="{A8343425-F15C-4DC5-B215-F04B65968E92}"/>
    <cellStyle name="Calculation 2 2 40" xfId="20286" xr:uid="{6C9B981D-3AE2-402B-83CB-A01D51105665}"/>
    <cellStyle name="Calculation 2 2 40 2" xfId="40688" xr:uid="{7F48FAC9-5A3B-4901-8CCF-21BE316A944F}"/>
    <cellStyle name="Calculation 2 2 41" xfId="18714" xr:uid="{DB595BEF-8455-47B4-9C67-322C1DF14B9A}"/>
    <cellStyle name="Calculation 2 2 41 2" xfId="39116" xr:uid="{FD5C6112-225C-4F8A-B886-2A4048F9E139}"/>
    <cellStyle name="Calculation 2 2 42" xfId="21481" xr:uid="{7E3907F4-C733-439F-B9EA-6EFF46AC62E0}"/>
    <cellStyle name="Calculation 2 2 42 2" xfId="41881" xr:uid="{D5DF7657-F79B-4F6D-8BE8-6F7DAF7595CD}"/>
    <cellStyle name="Calculation 2 2 43" xfId="21923" xr:uid="{C1A67A92-8330-4F1B-A180-69090FCAE93E}"/>
    <cellStyle name="Calculation 2 2 43 2" xfId="42323" xr:uid="{BF8E2743-C7A6-4269-84E5-461881972786}"/>
    <cellStyle name="Calculation 2 2 44" xfId="22687" xr:uid="{9538333A-B075-479A-B480-8FAB67048D69}"/>
    <cellStyle name="Calculation 2 2 44 2" xfId="43087" xr:uid="{E0A30EDE-AFA9-419A-BB49-B8F91585D36E}"/>
    <cellStyle name="Calculation 2 2 45" xfId="22901" xr:uid="{E843CF05-5382-49E4-963C-475018BBC317}"/>
    <cellStyle name="Calculation 2 2 45 2" xfId="43301" xr:uid="{341C219C-C0CE-4BB7-8284-8617042044A5}"/>
    <cellStyle name="Calculation 2 2 46" xfId="23176" xr:uid="{313595A9-599E-4E1F-899B-9DAACD7DA993}"/>
    <cellStyle name="Calculation 2 2 46 2" xfId="43576" xr:uid="{E232CEB7-884C-4124-BB98-0DFEDEB8CC35}"/>
    <cellStyle name="Calculation 2 2 5" xfId="2218" xr:uid="{00000000-0005-0000-0000-00006D0D0000}"/>
    <cellStyle name="Calculation 2 2 5 2" xfId="24595" xr:uid="{603C508D-92B3-4EC5-9A11-AB00CCAD9FA9}"/>
    <cellStyle name="Calculation 2 2 6" xfId="2892" xr:uid="{00000000-0005-0000-0000-00006E0D0000}"/>
    <cellStyle name="Calculation 2 2 6 2" xfId="25258" xr:uid="{220F1F81-D71A-4314-9509-D8ECCDCA0BA7}"/>
    <cellStyle name="Calculation 2 2 7" xfId="3457" xr:uid="{00000000-0005-0000-0000-00006F0D0000}"/>
    <cellStyle name="Calculation 2 2 7 2" xfId="25822" xr:uid="{DC0B8633-8CAF-49AC-8773-F5F4108DACD5}"/>
    <cellStyle name="Calculation 2 2 8" xfId="3790" xr:uid="{00000000-0005-0000-0000-0000700D0000}"/>
    <cellStyle name="Calculation 2 2 8 2" xfId="26153" xr:uid="{1C9E9A5A-8D81-4BC5-9393-470ED7428F0D}"/>
    <cellStyle name="Calculation 2 2 9" xfId="4287" xr:uid="{00000000-0005-0000-0000-0000710D0000}"/>
    <cellStyle name="Calculation 2 2 9 2" xfId="26644" xr:uid="{FFED4457-6C17-4221-A51D-008A157361A2}"/>
    <cellStyle name="Calculation 2 20" xfId="7682" xr:uid="{F9DFB508-FAF0-409C-B630-81A309FCEA36}"/>
    <cellStyle name="Calculation 2 20 2" xfId="29970" xr:uid="{D5F1B211-8615-4797-969A-F0FD7E2DB724}"/>
    <cellStyle name="Calculation 2 21" xfId="8185" xr:uid="{BBA78297-0DC6-4D29-9939-A1C5FAD2509A}"/>
    <cellStyle name="Calculation 2 21 2" xfId="30465" xr:uid="{4A540EF1-C1CD-4818-B0A6-B7472C7669C0}"/>
    <cellStyle name="Calculation 2 22" xfId="8760" xr:uid="{839152B4-ED1E-415D-A1D5-AA47E0044E1C}"/>
    <cellStyle name="Calculation 2 22 2" xfId="30991" xr:uid="{DA6F33D3-D579-4B0C-A06B-81E3EC903912}"/>
    <cellStyle name="Calculation 2 23" xfId="8654" xr:uid="{7C26CD9D-97DE-43B9-8A2A-ABD7087F74B3}"/>
    <cellStyle name="Calculation 2 23 2" xfId="30915" xr:uid="{5FC20EE5-A65F-4965-A4CE-E217C3779325}"/>
    <cellStyle name="Calculation 2 24" xfId="8793" xr:uid="{2949A933-F918-418E-AB1F-27449487D6C5}"/>
    <cellStyle name="Calculation 2 24 2" xfId="31012" xr:uid="{E6A31570-1F51-49E1-8973-33264269B8E7}"/>
    <cellStyle name="Calculation 2 25" xfId="10842" xr:uid="{04802582-A376-43FA-B284-267187CD0884}"/>
    <cellStyle name="Calculation 2 25 2" xfId="32293" xr:uid="{6002DCF2-0117-42F9-85F4-E4FCC597CA7C}"/>
    <cellStyle name="Calculation 2 26" xfId="11918" xr:uid="{894777C6-1266-4E01-982C-D71F31A2C195}"/>
    <cellStyle name="Calculation 2 26 2" xfId="32485" xr:uid="{56D79A56-55EF-44C0-A865-A12FE33303CD}"/>
    <cellStyle name="Calculation 2 27" xfId="12894" xr:uid="{D39B455B-D2EE-4E79-9954-F39F702CBCD9}"/>
    <cellStyle name="Calculation 2 27 2" xfId="33459" xr:uid="{762A804D-4E87-4170-8D9A-9B5ABF91E3A3}"/>
    <cellStyle name="Calculation 2 28" xfId="13836" xr:uid="{BC498505-1839-4B2C-854C-DC95ED356BB2}"/>
    <cellStyle name="Calculation 2 28 2" xfId="34400" xr:uid="{D3412E9F-D411-47BD-B96F-ED2747FAD31D}"/>
    <cellStyle name="Calculation 2 29" xfId="14933" xr:uid="{408140C3-ABB8-475C-893E-BD1510758BCB}"/>
    <cellStyle name="Calculation 2 29 2" xfId="35486" xr:uid="{76E10929-2046-4CAF-8274-B8E7D31F6C5F}"/>
    <cellStyle name="Calculation 2 3" xfId="662" xr:uid="{00000000-0005-0000-0000-0000720D0000}"/>
    <cellStyle name="Calculation 2 3 10" xfId="4731" xr:uid="{00000000-0005-0000-0000-0000730D0000}"/>
    <cellStyle name="Calculation 2 3 10 2" xfId="27084" xr:uid="{CDEC79BD-F227-4D7E-B5E4-421B22AE9EA4}"/>
    <cellStyle name="Calculation 2 3 11" xfId="5113" xr:uid="{00000000-0005-0000-0000-0000740D0000}"/>
    <cellStyle name="Calculation 2 3 11 2" xfId="27466" xr:uid="{1A5E3246-0DC4-4FEC-87C1-ED6E4372C5AB}"/>
    <cellStyle name="Calculation 2 3 12" xfId="4992" xr:uid="{00000000-0005-0000-0000-0000750D0000}"/>
    <cellStyle name="Calculation 2 3 12 2" xfId="27345" xr:uid="{93678D14-4206-43DC-ACED-F921397ECCBA}"/>
    <cellStyle name="Calculation 2 3 13" xfId="6427" xr:uid="{00000000-0005-0000-0000-0000760D0000}"/>
    <cellStyle name="Calculation 2 3 13 2" xfId="28724" xr:uid="{2B0E8E6C-A733-4B17-BB4F-D6DE12EFC16C}"/>
    <cellStyle name="Calculation 2 3 14" xfId="6239" xr:uid="{00000000-0005-0000-0000-0000770D0000}"/>
    <cellStyle name="Calculation 2 3 14 2" xfId="28536" xr:uid="{45035FCB-98C7-4DAF-84B1-8056273B6ACC}"/>
    <cellStyle name="Calculation 2 3 15" xfId="6624" xr:uid="{00000000-0005-0000-0000-0000780D0000}"/>
    <cellStyle name="Calculation 2 3 15 2" xfId="28921" xr:uid="{72303337-2B37-49AE-AF9B-0E053D215ED1}"/>
    <cellStyle name="Calculation 2 3 16" xfId="7391" xr:uid="{00000000-0005-0000-0000-0000790D0000}"/>
    <cellStyle name="Calculation 2 3 16 2" xfId="29686" xr:uid="{C31F04A7-3B9C-4E4A-9C4D-6D84B5200B90}"/>
    <cellStyle name="Calculation 2 3 17" xfId="7877" xr:uid="{84B8B950-62D9-4A44-B79D-170245657615}"/>
    <cellStyle name="Calculation 2 3 17 2" xfId="30163" xr:uid="{2F1C7B60-743C-4B34-BED6-DDD3BE0F83A1}"/>
    <cellStyle name="Calculation 2 3 18" xfId="8362" xr:uid="{A214B77C-8D1C-4FF3-9007-7F2FC7BF04A4}"/>
    <cellStyle name="Calculation 2 3 18 2" xfId="30631" xr:uid="{3166C5EB-B449-471F-A5DF-4DC1564AF707}"/>
    <cellStyle name="Calculation 2 3 19" xfId="9247" xr:uid="{1E2A2278-3945-46F0-B6D5-12FCE07CCE66}"/>
    <cellStyle name="Calculation 2 3 19 2" xfId="31388" xr:uid="{E3707FD2-582C-44C1-B222-FF957631A90F}"/>
    <cellStyle name="Calculation 2 3 2" xfId="877" xr:uid="{00000000-0005-0000-0000-00007A0D0000}"/>
    <cellStyle name="Calculation 2 3 2 10" xfId="5324" xr:uid="{00000000-0005-0000-0000-00007B0D0000}"/>
    <cellStyle name="Calculation 2 3 2 10 2" xfId="27677" xr:uid="{9595BC9A-708B-412E-8A52-13E08FE83393}"/>
    <cellStyle name="Calculation 2 3 2 11" xfId="4902" xr:uid="{00000000-0005-0000-0000-00007C0D0000}"/>
    <cellStyle name="Calculation 2 3 2 11 2" xfId="27255" xr:uid="{4F7CD0E0-5762-48DA-BB4F-E28534366F9D}"/>
    <cellStyle name="Calculation 2 3 2 12" xfId="6109" xr:uid="{00000000-0005-0000-0000-00007D0D0000}"/>
    <cellStyle name="Calculation 2 3 2 12 2" xfId="28406" xr:uid="{24E47F18-4F74-404F-834C-2FF5FC932B21}"/>
    <cellStyle name="Calculation 2 3 2 13" xfId="6339" xr:uid="{00000000-0005-0000-0000-00007E0D0000}"/>
    <cellStyle name="Calculation 2 3 2 13 2" xfId="28636" xr:uid="{21B1FA81-C46E-4281-AE35-14C08C96FF39}"/>
    <cellStyle name="Calculation 2 3 2 14" xfId="6861" xr:uid="{00000000-0005-0000-0000-00007F0D0000}"/>
    <cellStyle name="Calculation 2 3 2 14 2" xfId="29158" xr:uid="{A086E426-25CC-4056-BDAF-18B680FFCC70}"/>
    <cellStyle name="Calculation 2 3 2 15" xfId="7597" xr:uid="{00000000-0005-0000-0000-0000800D0000}"/>
    <cellStyle name="Calculation 2 3 2 15 2" xfId="29892" xr:uid="{3AF7E97E-70FC-4FBD-BD22-AA378CBD7E9D}"/>
    <cellStyle name="Calculation 2 3 2 16" xfId="8083" xr:uid="{F5B8D950-F070-4508-A8A5-10F1D9D9674B}"/>
    <cellStyle name="Calculation 2 3 2 16 2" xfId="30369" xr:uid="{5B78A487-4145-4870-92DE-D7E7B37260AF}"/>
    <cellStyle name="Calculation 2 3 2 17" xfId="8572" xr:uid="{8B6C05DB-A669-431A-9365-41CF657CA002}"/>
    <cellStyle name="Calculation 2 3 2 17 2" xfId="30841" xr:uid="{CF9E01BD-D91A-4CEE-ADC0-C2FFFE5E8493}"/>
    <cellStyle name="Calculation 2 3 2 18" xfId="9462" xr:uid="{D3EC26A6-C8F3-44FF-B72C-EAB3F7493DBE}"/>
    <cellStyle name="Calculation 2 3 2 18 2" xfId="31601" xr:uid="{A624AD35-B08F-464C-AFFF-A369F5D7542D}"/>
    <cellStyle name="Calculation 2 3 2 19" xfId="9094" xr:uid="{FC3CBDE4-BE37-4699-817B-32320DA693A1}"/>
    <cellStyle name="Calculation 2 3 2 19 2" xfId="31241" xr:uid="{71CFDAB7-A2F6-4A7D-8727-2F25BF367155}"/>
    <cellStyle name="Calculation 2 3 2 2" xfId="1038" xr:uid="{00000000-0005-0000-0000-0000810D0000}"/>
    <cellStyle name="Calculation 2 3 2 2 2" xfId="23475" xr:uid="{FCE53F41-2508-476F-98A6-89E7A960221C}"/>
    <cellStyle name="Calculation 2 3 2 20" xfId="9844" xr:uid="{A6C3C8D8-F13E-4361-B9F3-DF590FB25922}"/>
    <cellStyle name="Calculation 2 3 2 20 2" xfId="31888" xr:uid="{F56AC678-40E9-44A5-8EBA-94C6D1D22427}"/>
    <cellStyle name="Calculation 2 3 2 21" xfId="12630" xr:uid="{442CDEC4-3338-48F0-9F92-8A1E8530329A}"/>
    <cellStyle name="Calculation 2 3 2 21 2" xfId="33195" xr:uid="{81E3CCC9-1A1B-44BC-9B98-1937AAD439E0}"/>
    <cellStyle name="Calculation 2 3 2 22" xfId="12750" xr:uid="{819E9264-CADF-4A6F-A015-00A06B4E304D}"/>
    <cellStyle name="Calculation 2 3 2 22 2" xfId="33315" xr:uid="{75614500-E862-4245-AB12-7DB4B55613EF}"/>
    <cellStyle name="Calculation 2 3 2 23" xfId="13113" xr:uid="{02E7B5C0-2161-4A14-8907-2F9266044D13}"/>
    <cellStyle name="Calculation 2 3 2 23 2" xfId="33678" xr:uid="{7BE7987B-D178-4F1A-B631-C077538186FF}"/>
    <cellStyle name="Calculation 2 3 2 24" xfId="13907" xr:uid="{8470FC22-F648-4E80-A837-919B091D3707}"/>
    <cellStyle name="Calculation 2 3 2 24 2" xfId="34471" xr:uid="{241AAAC3-6D81-4243-95F4-F22CC572AE03}"/>
    <cellStyle name="Calculation 2 3 2 25" xfId="14242" xr:uid="{208839A9-7428-4C2E-9D57-6AD740061FA5}"/>
    <cellStyle name="Calculation 2 3 2 25 2" xfId="34805" xr:uid="{82E43BE3-33DE-4469-B121-B559530CA355}"/>
    <cellStyle name="Calculation 2 3 2 26" xfId="13995" xr:uid="{6D8C38B8-3889-4005-AD00-31CA05276306}"/>
    <cellStyle name="Calculation 2 3 2 26 2" xfId="34559" xr:uid="{5A3D9861-D2D8-4E09-8870-8B4C299DCE3F}"/>
    <cellStyle name="Calculation 2 3 2 27" xfId="14639" xr:uid="{8CCADB2C-32C7-4498-92D3-DB8A5613B919}"/>
    <cellStyle name="Calculation 2 3 2 27 2" xfId="35199" xr:uid="{41CD8F39-F1E2-430E-818B-4F55E3712E05}"/>
    <cellStyle name="Calculation 2 3 2 28" xfId="16134" xr:uid="{8C3BBA5A-0116-41B7-90D4-073B6F3388F2}"/>
    <cellStyle name="Calculation 2 3 2 28 2" xfId="36542" xr:uid="{E291A647-A5C3-4BE6-BC53-12FEC540CAA0}"/>
    <cellStyle name="Calculation 2 3 2 29" xfId="16607" xr:uid="{52919CFF-38E4-41E0-B584-5A397C48FD94}"/>
    <cellStyle name="Calculation 2 3 2 29 2" xfId="37013" xr:uid="{31D7EFB5-D28F-456A-A41F-112A81015B2B}"/>
    <cellStyle name="Calculation 2 3 2 3" xfId="2068" xr:uid="{00000000-0005-0000-0000-0000820D0000}"/>
    <cellStyle name="Calculation 2 3 2 3 2" xfId="24450" xr:uid="{29F3A86D-DA15-4706-AC23-6ECC77F96FC8}"/>
    <cellStyle name="Calculation 2 3 2 30" xfId="17351" xr:uid="{FAB2D3F5-DB35-4BC1-8F85-C4AC8D8F5000}"/>
    <cellStyle name="Calculation 2 3 2 30 2" xfId="37755" xr:uid="{FE413162-B182-4488-A1BD-13113B915EE7}"/>
    <cellStyle name="Calculation 2 3 2 31" xfId="16941" xr:uid="{04332840-BD49-47DF-9DBB-08683DEEEDE5}"/>
    <cellStyle name="Calculation 2 3 2 31 2" xfId="37345" xr:uid="{32CB51F0-678B-4156-A3B5-9DE7761B050C}"/>
    <cellStyle name="Calculation 2 3 2 32" xfId="18100" xr:uid="{7C43331D-92B1-43E2-A649-AEEC6C097316}"/>
    <cellStyle name="Calculation 2 3 2 32 2" xfId="38504" xr:uid="{7D003C04-AAD0-4D97-86AB-AA1BE6F7E755}"/>
    <cellStyle name="Calculation 2 3 2 33" xfId="18479" xr:uid="{9CB65B21-2E05-4171-A6E7-01AC59DEC72B}"/>
    <cellStyle name="Calculation 2 3 2 33 2" xfId="38883" xr:uid="{205DBDAA-29A9-47B3-9288-84147044555B}"/>
    <cellStyle name="Calculation 2 3 2 34" xfId="19323" xr:uid="{9FF06B1D-A278-4C3F-86E8-0E0E0657A81C}"/>
    <cellStyle name="Calculation 2 3 2 34 2" xfId="39725" xr:uid="{0D87AC79-E879-4074-8777-2DA10A543D48}"/>
    <cellStyle name="Calculation 2 3 2 35" xfId="18728" xr:uid="{F559050F-2969-479D-9B51-3E78AEB7B2BC}"/>
    <cellStyle name="Calculation 2 3 2 35 2" xfId="39130" xr:uid="{EF26707E-58AC-45B9-A393-17AA129CB0DD}"/>
    <cellStyle name="Calculation 2 3 2 36" xfId="20161" xr:uid="{54762FCC-5ED6-4563-856E-2330D9D22CA0}"/>
    <cellStyle name="Calculation 2 3 2 36 2" xfId="40563" xr:uid="{857E25B6-70A2-4BFD-8E79-4C37C1E55018}"/>
    <cellStyle name="Calculation 2 3 2 37" xfId="20583" xr:uid="{DFEB05E5-6B23-4CC7-82B8-E4C089ECEEA9}"/>
    <cellStyle name="Calculation 2 3 2 37 2" xfId="40985" xr:uid="{DA27CDA3-96B3-4807-A784-CA19364D70F2}"/>
    <cellStyle name="Calculation 2 3 2 38" xfId="19710" xr:uid="{52313158-AFE1-427F-BB2F-79C960E592B9}"/>
    <cellStyle name="Calculation 2 3 2 38 2" xfId="40112" xr:uid="{8EF8825A-F0E5-4702-A947-C1304F92D912}"/>
    <cellStyle name="Calculation 2 3 2 39" xfId="21777" xr:uid="{1DFFF2EC-5920-4E97-9BB1-6C0818E75144}"/>
    <cellStyle name="Calculation 2 3 2 39 2" xfId="42177" xr:uid="{1BDC790A-BDBE-4F8D-B3F0-D8994A2015FF}"/>
    <cellStyle name="Calculation 2 3 2 4" xfId="1430" xr:uid="{00000000-0005-0000-0000-0000830D0000}"/>
    <cellStyle name="Calculation 2 3 2 4 2" xfId="23818" xr:uid="{5ABA157D-67A7-44C1-A79D-6BB010D94423}"/>
    <cellStyle name="Calculation 2 3 2 40" xfId="21340" xr:uid="{480C1EC0-639F-4B9F-AB7E-967E92F52EB1}"/>
    <cellStyle name="Calculation 2 3 2 40 2" xfId="41740" xr:uid="{40FE3057-F16F-4EA8-8FE8-51B679631ECB}"/>
    <cellStyle name="Calculation 2 3 2 41" xfId="21955" xr:uid="{B488570B-7EDD-4D0B-B34A-9DC0ED265CAA}"/>
    <cellStyle name="Calculation 2 3 2 41 2" xfId="42355" xr:uid="{F1DE2333-CDAF-41CA-BCF0-3033F6624E63}"/>
    <cellStyle name="Calculation 2 3 2 42" xfId="22074" xr:uid="{1DA7A1D2-8FF2-4A6B-9C4C-296F3D1FD7A3}"/>
    <cellStyle name="Calculation 2 3 2 42 2" xfId="42474" xr:uid="{CFF2F60D-3ACE-40B1-91FB-E1EA85BE8DED}"/>
    <cellStyle name="Calculation 2 3 2 43" xfId="22660" xr:uid="{7F73026B-8212-4E28-8684-0438BA5867D6}"/>
    <cellStyle name="Calculation 2 3 2 43 2" xfId="43060" xr:uid="{752E994E-C96F-48E1-9E27-EBAB0999BFF1}"/>
    <cellStyle name="Calculation 2 3 2 5" xfId="3191" xr:uid="{00000000-0005-0000-0000-0000840D0000}"/>
    <cellStyle name="Calculation 2 3 2 5 2" xfId="25557" xr:uid="{40B4F23A-9270-490C-AC01-EDBEDCD01475}"/>
    <cellStyle name="Calculation 2 3 2 6" xfId="2370" xr:uid="{00000000-0005-0000-0000-0000850D0000}"/>
    <cellStyle name="Calculation 2 3 2 6 2" xfId="24737" xr:uid="{EAD0D5E2-FB3C-4011-BB4A-D610322CB0EC}"/>
    <cellStyle name="Calculation 2 3 2 7" xfId="4085" xr:uid="{00000000-0005-0000-0000-0000860D0000}"/>
    <cellStyle name="Calculation 2 3 2 7 2" xfId="26448" xr:uid="{FA4FD698-201B-472A-A361-265D2E1FC7DD}"/>
    <cellStyle name="Calculation 2 3 2 8" xfId="2531" xr:uid="{00000000-0005-0000-0000-0000870D0000}"/>
    <cellStyle name="Calculation 2 3 2 8 2" xfId="24898" xr:uid="{602A1189-4024-4C9F-AD06-B234EF9C0769}"/>
    <cellStyle name="Calculation 2 3 2 9" xfId="3477" xr:uid="{00000000-0005-0000-0000-0000880D0000}"/>
    <cellStyle name="Calculation 2 3 2 9 2" xfId="25842" xr:uid="{C3F569C9-5CCE-40E1-9B32-11C0BE10B216}"/>
    <cellStyle name="Calculation 2 3 20" xfId="9930" xr:uid="{CA2807EE-BEDC-4014-9D47-5917E2D2D711}"/>
    <cellStyle name="Calculation 2 3 20 2" xfId="31956" xr:uid="{4A3ACDE2-259B-494E-84EA-A0250B11AB55}"/>
    <cellStyle name="Calculation 2 3 21" xfId="10219" xr:uid="{2B407D6E-5B88-4604-B1AD-735A7102DF74}"/>
    <cellStyle name="Calculation 2 3 21 2" xfId="32101" xr:uid="{E1BB24B8-6221-420B-B095-119E7B03203C}"/>
    <cellStyle name="Calculation 2 3 22" xfId="12415" xr:uid="{C4ED9447-4EF5-4A4D-817C-830B8B0348DC}"/>
    <cellStyle name="Calculation 2 3 22 2" xfId="32980" xr:uid="{B3EED479-2D5D-46CB-9097-CFE00EA4642F}"/>
    <cellStyle name="Calculation 2 3 23" xfId="12008" xr:uid="{207E455B-689D-48B8-B7BE-23A2B05EECDD}"/>
    <cellStyle name="Calculation 2 3 23 2" xfId="32573" xr:uid="{F2DC7967-C4A2-4BDD-9C49-DF6644791921}"/>
    <cellStyle name="Calculation 2 3 24" xfId="13463" xr:uid="{C6A5B535-5ADB-45A1-A2F4-A799E6F5E1B4}"/>
    <cellStyle name="Calculation 2 3 24 2" xfId="34027" xr:uid="{D851AFBC-90FC-44D5-B880-959B8F4959DA}"/>
    <cellStyle name="Calculation 2 3 25" xfId="13748" xr:uid="{8B5602D5-A17A-4283-98B0-1EAB01C80057}"/>
    <cellStyle name="Calculation 2 3 25 2" xfId="34312" xr:uid="{59B643AC-3F62-4D83-B59F-8EDD8281E120}"/>
    <cellStyle name="Calculation 2 3 26" xfId="14439" xr:uid="{71C6DD30-446B-4DFB-8300-F547E09063EB}"/>
    <cellStyle name="Calculation 2 3 26 2" xfId="35001" xr:uid="{377E6AE2-4918-4CDC-B601-B363ABC0B45B}"/>
    <cellStyle name="Calculation 2 3 27" xfId="14770" xr:uid="{D0DFA6CD-8F74-4928-8DD4-4856BC2C175A}"/>
    <cellStyle name="Calculation 2 3 27 2" xfId="35325" xr:uid="{F8C95CDE-8529-458E-BF74-E7DF09DE695A}"/>
    <cellStyle name="Calculation 2 3 28" xfId="15001" xr:uid="{8703608A-3D62-4809-A8C3-EC8F48320DDA}"/>
    <cellStyle name="Calculation 2 3 28 2" xfId="35553" xr:uid="{9A2C527D-449A-4663-9C6D-E7C2530FA666}"/>
    <cellStyle name="Calculation 2 3 29" xfId="15926" xr:uid="{E214304F-2B38-4F91-B804-C370111ECE2A}"/>
    <cellStyle name="Calculation 2 3 29 2" xfId="36334" xr:uid="{682C3503-09AC-41E1-A1D7-DBE2E091DC9C}"/>
    <cellStyle name="Calculation 2 3 3" xfId="1085" xr:uid="{00000000-0005-0000-0000-0000890D0000}"/>
    <cellStyle name="Calculation 2 3 3 2" xfId="23522" xr:uid="{4AE4ED47-23F0-42BA-9677-8F41B72C611E}"/>
    <cellStyle name="Calculation 2 3 30" xfId="16401" xr:uid="{DB535445-7111-4663-8B34-29F9B4DB871F}"/>
    <cellStyle name="Calculation 2 3 30 2" xfId="36807" xr:uid="{956AF287-02F5-442F-8043-5A07D4869F5E}"/>
    <cellStyle name="Calculation 2 3 31" xfId="17142" xr:uid="{ED65D20E-CBD0-4E22-949F-4B5BBD780BE3}"/>
    <cellStyle name="Calculation 2 3 31 2" xfId="37546" xr:uid="{E8BB6536-EDB5-4A6E-8F2B-710564EF7486}"/>
    <cellStyle name="Calculation 2 3 32" xfId="17670" xr:uid="{7DCC139F-A419-42C4-A02F-09B06134790D}"/>
    <cellStyle name="Calculation 2 3 32 2" xfId="38074" xr:uid="{BDEA2BFF-1F44-4C01-A165-DEB2DD621D5E}"/>
    <cellStyle name="Calculation 2 3 33" xfId="17893" xr:uid="{5C037936-9811-4179-AD07-587778631881}"/>
    <cellStyle name="Calculation 2 3 33 2" xfId="38297" xr:uid="{375E6318-7E99-453C-A0CF-F4B4E4C9139C}"/>
    <cellStyle name="Calculation 2 3 34" xfId="18265" xr:uid="{473ABCF7-218F-4C84-A91A-8FE3A3CB3081}"/>
    <cellStyle name="Calculation 2 3 34 2" xfId="38669" xr:uid="{AD68CBC2-B8AB-4E12-91E5-997DF6317359}"/>
    <cellStyle name="Calculation 2 3 35" xfId="19108" xr:uid="{78E7A36C-CCA4-49D4-9AE8-D39C6684977D}"/>
    <cellStyle name="Calculation 2 3 35 2" xfId="39510" xr:uid="{E32732AB-EE7D-470F-90E8-7672BA540BE9}"/>
    <cellStyle name="Calculation 2 3 36" xfId="19405" xr:uid="{95C8ABEE-7EE3-4834-80FA-E7B83914C5A4}"/>
    <cellStyle name="Calculation 2 3 36 2" xfId="39807" xr:uid="{E3A0333B-59DA-481D-9CF6-8F01CF6B1457}"/>
    <cellStyle name="Calculation 2 3 37" xfId="19946" xr:uid="{B446CEA0-B37C-488F-B28B-570FC41C8E9E}"/>
    <cellStyle name="Calculation 2 3 37 2" xfId="40348" xr:uid="{F844D9E9-1771-426F-AD7E-442BAE4969A4}"/>
    <cellStyle name="Calculation 2 3 38" xfId="20370" xr:uid="{DF0B0A42-FC8F-4B58-8EBB-E855FD240A64}"/>
    <cellStyle name="Calculation 2 3 38 2" xfId="40772" xr:uid="{E6096CB9-2088-4466-91A9-3EF625E2A091}"/>
    <cellStyle name="Calculation 2 3 39" xfId="20779" xr:uid="{B3DB2075-623A-4736-BA8D-86BD77C2C760}"/>
    <cellStyle name="Calculation 2 3 39 2" xfId="41181" xr:uid="{E1D1DFF0-1EAE-467C-881B-31293256510B}"/>
    <cellStyle name="Calculation 2 3 4" xfId="1855" xr:uid="{00000000-0005-0000-0000-00008A0D0000}"/>
    <cellStyle name="Calculation 2 3 4 2" xfId="24238" xr:uid="{63E5B6AE-5168-4001-8655-FAF7B7B4CD39}"/>
    <cellStyle name="Calculation 2 3 40" xfId="21565" xr:uid="{BD54E80A-7B61-4229-8F6A-1774224EACD8}"/>
    <cellStyle name="Calculation 2 3 40 2" xfId="41965" xr:uid="{0C5C3F1D-9AB3-4AEB-A1F2-25E54B9CA3FC}"/>
    <cellStyle name="Calculation 2 3 41" xfId="22209" xr:uid="{23CFE178-530F-453F-8FD2-661E044AC6CF}"/>
    <cellStyle name="Calculation 2 3 41 2" xfId="42609" xr:uid="{CD18DC6F-4C5E-4256-9881-5A74379493ED}"/>
    <cellStyle name="Calculation 2 3 42" xfId="21198" xr:uid="{9DBED5D5-B6CD-4FD7-B314-CEF9E6EBD64C}"/>
    <cellStyle name="Calculation 2 3 42 2" xfId="41598" xr:uid="{C03EEF2E-F53D-4C6E-8420-CD75DA98F71F}"/>
    <cellStyle name="Calculation 2 3 43" xfId="21927" xr:uid="{6B2FC8E1-A2AA-4E85-9243-AE406DB7B423}"/>
    <cellStyle name="Calculation 2 3 43 2" xfId="42327" xr:uid="{EE922124-2E5E-49A3-8EF4-7F1EAB067BD8}"/>
    <cellStyle name="Calculation 2 3 44" xfId="22931" xr:uid="{AEEC907E-2538-4FE3-B585-162A6E4CE737}"/>
    <cellStyle name="Calculation 2 3 44 2" xfId="43331" xr:uid="{26BD7DF5-5F0A-4DD4-96EC-5B4435B1DB4C}"/>
    <cellStyle name="Calculation 2 3 5" xfId="1441" xr:uid="{00000000-0005-0000-0000-00008B0D0000}"/>
    <cellStyle name="Calculation 2 3 5 2" xfId="23829" xr:uid="{6E7228F0-A53E-4FD2-B8E2-DF28DC3EC16F}"/>
    <cellStyle name="Calculation 2 3 6" xfId="2976" xr:uid="{00000000-0005-0000-0000-00008C0D0000}"/>
    <cellStyle name="Calculation 2 3 6 2" xfId="25342" xr:uid="{F9E6D4CE-86A0-40E9-B1BA-C8238D34A300}"/>
    <cellStyle name="Calculation 2 3 7" xfId="2489" xr:uid="{00000000-0005-0000-0000-00008D0D0000}"/>
    <cellStyle name="Calculation 2 3 7 2" xfId="24856" xr:uid="{D506BF37-8C52-4C6F-B2FC-BF33DC96536D}"/>
    <cellStyle name="Calculation 2 3 8" xfId="3874" xr:uid="{00000000-0005-0000-0000-00008E0D0000}"/>
    <cellStyle name="Calculation 2 3 8 2" xfId="26237" xr:uid="{8D769B66-4802-4836-900F-A875571D5E91}"/>
    <cellStyle name="Calculation 2 3 9" xfId="3630" xr:uid="{00000000-0005-0000-0000-00008F0D0000}"/>
    <cellStyle name="Calculation 2 3 9 2" xfId="25993" xr:uid="{525A7F2E-7065-4923-85C8-EA7483950E61}"/>
    <cellStyle name="Calculation 2 30" xfId="14736" xr:uid="{F2AB894C-279C-4B97-8147-4A2104D2A496}"/>
    <cellStyle name="Calculation 2 30 2" xfId="35293" xr:uid="{6AB19064-DA1E-43A8-9A52-3C61654A3BEC}"/>
    <cellStyle name="Calculation 2 31" xfId="15465" xr:uid="{33623CD7-50B8-4564-A54F-E0827FA8AB26}"/>
    <cellStyle name="Calculation 2 31 2" xfId="35993" xr:uid="{36E051E9-ED29-4FE4-8C0B-DAFFB2E7A25E}"/>
    <cellStyle name="Calculation 2 32" xfId="15539" xr:uid="{8D3503E7-EFAF-4B1E-B898-C42F4010C276}"/>
    <cellStyle name="Calculation 2 32 2" xfId="36058" xr:uid="{E2A5D75D-1EB6-483B-9E26-B9E138661962}"/>
    <cellStyle name="Calculation 2 33" xfId="16210" xr:uid="{8CD96300-F661-4BA3-BDC7-9E74A355B5ED}"/>
    <cellStyle name="Calculation 2 33 2" xfId="36618" xr:uid="{8D70668B-7A8B-4DF9-A2DF-3E885D01533E}"/>
    <cellStyle name="Calculation 2 34" xfId="16757" xr:uid="{6307DFC1-6A60-4804-9CD5-11EFE6AABB7D}"/>
    <cellStyle name="Calculation 2 34 2" xfId="37163" xr:uid="{3A36CA12-5069-4962-91E1-D7914B7ADC05}"/>
    <cellStyle name="Calculation 2 35" xfId="17562" xr:uid="{4A7751B1-6120-4B34-A69D-D333A2D40925}"/>
    <cellStyle name="Calculation 2 35 2" xfId="37966" xr:uid="{50248756-8C98-4AC3-96AB-B8C48681D2F2}"/>
    <cellStyle name="Calculation 2 36" xfId="17552" xr:uid="{E67CA23A-247F-4356-A7F9-D89B039881AE}"/>
    <cellStyle name="Calculation 2 36 2" xfId="37956" xr:uid="{728D3A3E-5913-4624-AC48-1BDA87C7496F}"/>
    <cellStyle name="Calculation 2 37" xfId="17758" xr:uid="{13535AF4-A999-4D36-B12E-F3550F4DFA0C}"/>
    <cellStyle name="Calculation 2 37 2" xfId="38162" xr:uid="{2B4C772B-C480-4114-9915-C97EB6C6F224}"/>
    <cellStyle name="Calculation 2 38" xfId="18655" xr:uid="{A5C70533-9F9B-4D8F-A271-CA8F326D4650}"/>
    <cellStyle name="Calculation 2 38 2" xfId="39059" xr:uid="{E3E2F873-C997-4D6D-9CF5-F27C69A11D31}"/>
    <cellStyle name="Calculation 2 39" xfId="19553" xr:uid="{F69E8A7D-39A3-4FD4-B37D-EBF41BFB810B}"/>
    <cellStyle name="Calculation 2 39 2" xfId="39955" xr:uid="{09D67F43-7C75-4806-897E-9F062B8878BA}"/>
    <cellStyle name="Calculation 2 4" xfId="568" xr:uid="{00000000-0005-0000-0000-0000900D0000}"/>
    <cellStyle name="Calculation 2 4 10" xfId="4793" xr:uid="{00000000-0005-0000-0000-0000910D0000}"/>
    <cellStyle name="Calculation 2 4 10 2" xfId="27146" xr:uid="{54440EE1-79CE-4A3A-9AAF-170AE8BA329F}"/>
    <cellStyle name="Calculation 2 4 11" xfId="5019" xr:uid="{00000000-0005-0000-0000-0000920D0000}"/>
    <cellStyle name="Calculation 2 4 11 2" xfId="27372" xr:uid="{0332DD2A-5146-452D-AE8A-E5B1BD79913F}"/>
    <cellStyle name="Calculation 2 4 12" xfId="5398" xr:uid="{00000000-0005-0000-0000-0000930D0000}"/>
    <cellStyle name="Calculation 2 4 12 2" xfId="27751" xr:uid="{54F8C3BF-7E11-4021-BD54-E6198107DEC2}"/>
    <cellStyle name="Calculation 2 4 13" xfId="5895" xr:uid="{00000000-0005-0000-0000-0000940D0000}"/>
    <cellStyle name="Calculation 2 4 13 2" xfId="28209" xr:uid="{C3518772-168C-4AEB-8B00-596372EBF098}"/>
    <cellStyle name="Calculation 2 4 14" xfId="6786" xr:uid="{00000000-0005-0000-0000-0000950D0000}"/>
    <cellStyle name="Calculation 2 4 14 2" xfId="29083" xr:uid="{9952142D-0359-43F0-B6A7-3F6E959DA8BD}"/>
    <cellStyle name="Calculation 2 4 15" xfId="6959" xr:uid="{00000000-0005-0000-0000-0000960D0000}"/>
    <cellStyle name="Calculation 2 4 15 2" xfId="29256" xr:uid="{545CA5F3-83F5-474B-B01E-08091C7D32AB}"/>
    <cellStyle name="Calculation 2 4 16" xfId="7297" xr:uid="{00000000-0005-0000-0000-0000970D0000}"/>
    <cellStyle name="Calculation 2 4 16 2" xfId="29592" xr:uid="{93BE65AE-42BA-4118-9BBE-ADC3A4B24A9D}"/>
    <cellStyle name="Calculation 2 4 17" xfId="7783" xr:uid="{2C3658AE-21B1-44B4-9430-F798319CF623}"/>
    <cellStyle name="Calculation 2 4 17 2" xfId="30069" xr:uid="{8D38A04E-9A28-4D7A-ADDD-980B9A420B94}"/>
    <cellStyle name="Calculation 2 4 18" xfId="8268" xr:uid="{26EC2802-7736-4E50-BA87-9DBDEB57CC62}"/>
    <cellStyle name="Calculation 2 4 18 2" xfId="30537" xr:uid="{71A9A743-946D-44DB-9778-AA47831159F5}"/>
    <cellStyle name="Calculation 2 4 19" xfId="9153" xr:uid="{69691CC5-161A-4F2E-9BE8-71569289409E}"/>
    <cellStyle name="Calculation 2 4 19 2" xfId="31294" xr:uid="{E0702B94-5E53-4BFB-A441-9D18DF69CAE6}"/>
    <cellStyle name="Calculation 2 4 2" xfId="783" xr:uid="{00000000-0005-0000-0000-0000980D0000}"/>
    <cellStyle name="Calculation 2 4 2 10" xfId="5230" xr:uid="{00000000-0005-0000-0000-0000990D0000}"/>
    <cellStyle name="Calculation 2 4 2 10 2" xfId="27583" xr:uid="{99A552C5-F88C-4D01-90DB-B9B46F15E81A}"/>
    <cellStyle name="Calculation 2 4 2 11" xfId="4649" xr:uid="{00000000-0005-0000-0000-00009A0D0000}"/>
    <cellStyle name="Calculation 2 4 2 11 2" xfId="27002" xr:uid="{417CD376-9B2A-41DD-A0FD-DFFB959B1050}"/>
    <cellStyle name="Calculation 2 4 2 12" xfId="6255" xr:uid="{00000000-0005-0000-0000-00009B0D0000}"/>
    <cellStyle name="Calculation 2 4 2 12 2" xfId="28552" xr:uid="{9E671CF4-50D8-4FD4-8F20-F235844DD74C}"/>
    <cellStyle name="Calculation 2 4 2 13" xfId="6819" xr:uid="{00000000-0005-0000-0000-00009C0D0000}"/>
    <cellStyle name="Calculation 2 4 2 13 2" xfId="29116" xr:uid="{6D866705-F7C7-4BFB-8AAA-87455B16BDAF}"/>
    <cellStyle name="Calculation 2 4 2 14" xfId="6571" xr:uid="{00000000-0005-0000-0000-00009D0D0000}"/>
    <cellStyle name="Calculation 2 4 2 14 2" xfId="28868" xr:uid="{083F70E8-F813-4AB5-A701-0B9C2C9BE4D0}"/>
    <cellStyle name="Calculation 2 4 2 15" xfId="7503" xr:uid="{00000000-0005-0000-0000-00009E0D0000}"/>
    <cellStyle name="Calculation 2 4 2 15 2" xfId="29798" xr:uid="{E2D9F5BE-08B3-43E2-AC0F-AD2FE4844D5E}"/>
    <cellStyle name="Calculation 2 4 2 16" xfId="7989" xr:uid="{79A14894-02A9-4486-A58B-0EB262CBF533}"/>
    <cellStyle name="Calculation 2 4 2 16 2" xfId="30275" xr:uid="{A0105791-5FC8-4649-B301-9376D8793DEC}"/>
    <cellStyle name="Calculation 2 4 2 17" xfId="8478" xr:uid="{B03153E9-EF9F-4A09-91BA-A38D827E23D2}"/>
    <cellStyle name="Calculation 2 4 2 17 2" xfId="30747" xr:uid="{7B368307-6827-4A88-BCDE-36D12B5E7713}"/>
    <cellStyle name="Calculation 2 4 2 18" xfId="9368" xr:uid="{A2868ACF-4270-4518-A62F-5A017AFD2173}"/>
    <cellStyle name="Calculation 2 4 2 18 2" xfId="31507" xr:uid="{155362E2-D958-4C84-BCF4-82A0C93AB477}"/>
    <cellStyle name="Calculation 2 4 2 19" xfId="9010" xr:uid="{41999743-D2A9-46CB-8796-D0D9F1B1B50C}"/>
    <cellStyle name="Calculation 2 4 2 19 2" xfId="31174" xr:uid="{A273BDD5-F8D9-48FC-AB30-2037428F2023}"/>
    <cellStyle name="Calculation 2 4 2 2" xfId="1116" xr:uid="{00000000-0005-0000-0000-00009F0D0000}"/>
    <cellStyle name="Calculation 2 4 2 2 2" xfId="23553" xr:uid="{EEE78D0A-4D09-41CE-BD3A-C08897B4617D}"/>
    <cellStyle name="Calculation 2 4 2 20" xfId="8976" xr:uid="{479E6261-BFE1-4BE8-9D67-7BCFC60888A5}"/>
    <cellStyle name="Calculation 2 4 2 20 2" xfId="31146" xr:uid="{29908C7C-D02B-450C-9554-DA96ABA150AF}"/>
    <cellStyle name="Calculation 2 4 2 21" xfId="12536" xr:uid="{854DF80F-C92C-4FAD-B927-6DB1194E7E77}"/>
    <cellStyle name="Calculation 2 4 2 21 2" xfId="33101" xr:uid="{8C467305-BCFC-40C6-84DF-F949604EC171}"/>
    <cellStyle name="Calculation 2 4 2 22" xfId="11938" xr:uid="{4DDAEA3F-451C-4975-AEA3-B1654DEC861C}"/>
    <cellStyle name="Calculation 2 4 2 22 2" xfId="32503" xr:uid="{1DA427EB-40DC-48CE-B036-ACAC5DE65048}"/>
    <cellStyle name="Calculation 2 4 2 23" xfId="12092" xr:uid="{48B8E04D-25CA-4352-8ABA-99289D8C7EF1}"/>
    <cellStyle name="Calculation 2 4 2 23 2" xfId="32657" xr:uid="{C6C43FA7-F84A-4F36-A59A-0D952D387083}"/>
    <cellStyle name="Calculation 2 4 2 24" xfId="12248" xr:uid="{7B8D049F-AD4D-4CFD-B1AF-3F1EC3939F26}"/>
    <cellStyle name="Calculation 2 4 2 24 2" xfId="32813" xr:uid="{5A4F4EFF-E1BD-48C3-888C-AF471C0D06F5}"/>
    <cellStyle name="Calculation 2 4 2 25" xfId="13349" xr:uid="{B37743DD-E27C-474E-9481-B387684440EF}"/>
    <cellStyle name="Calculation 2 4 2 25 2" xfId="33913" xr:uid="{E30D141B-6035-43BD-ADB8-C31436F0F194}"/>
    <cellStyle name="Calculation 2 4 2 26" xfId="13802" xr:uid="{41856DA3-AF35-41DD-9BD9-9CB7A9996B39}"/>
    <cellStyle name="Calculation 2 4 2 26 2" xfId="34366" xr:uid="{2857259D-A2C8-42B6-978A-63763CDD7EAC}"/>
    <cellStyle name="Calculation 2 4 2 27" xfId="15151" xr:uid="{E68B9513-21F7-4F63-8478-D442008F61AE}"/>
    <cellStyle name="Calculation 2 4 2 27 2" xfId="35694" xr:uid="{59EA463F-CB76-4826-8340-8A7A6713F811}"/>
    <cellStyle name="Calculation 2 4 2 28" xfId="16040" xr:uid="{734BD97B-494A-447C-BEF8-3C127E9140F8}"/>
    <cellStyle name="Calculation 2 4 2 28 2" xfId="36448" xr:uid="{6F1035FB-C357-40A9-9AF7-84070B4E5331}"/>
    <cellStyle name="Calculation 2 4 2 29" xfId="16513" xr:uid="{9FD0EE1A-5B8D-48F9-ABED-A950FD4896D4}"/>
    <cellStyle name="Calculation 2 4 2 29 2" xfId="36919" xr:uid="{FFE90594-0826-4959-9D54-DF226D256893}"/>
    <cellStyle name="Calculation 2 4 2 3" xfId="1974" xr:uid="{00000000-0005-0000-0000-0000A00D0000}"/>
    <cellStyle name="Calculation 2 4 2 3 2" xfId="24356" xr:uid="{CFF33BA4-985F-4AEB-9410-DE13B9050605}"/>
    <cellStyle name="Calculation 2 4 2 30" xfId="17257" xr:uid="{0FEDCEFD-0A67-4DAF-BB4B-489D34DBB77F}"/>
    <cellStyle name="Calculation 2 4 2 30 2" xfId="37661" xr:uid="{ACEFC359-0684-480C-BC1B-7C706E134060}"/>
    <cellStyle name="Calculation 2 4 2 31" xfId="16660" xr:uid="{0C4946A6-64D7-4C01-92A6-DC52C270DD5E}"/>
    <cellStyle name="Calculation 2 4 2 31 2" xfId="37066" xr:uid="{FA39D907-3A1D-46CD-9E26-BBCC3E281A52}"/>
    <cellStyle name="Calculation 2 4 2 32" xfId="18006" xr:uid="{9675A4DE-7C6C-4BB4-96FE-B0A34319EA24}"/>
    <cellStyle name="Calculation 2 4 2 32 2" xfId="38410" xr:uid="{89B3D577-3A78-4618-973E-88FA69F167CE}"/>
    <cellStyle name="Calculation 2 4 2 33" xfId="18385" xr:uid="{97D76B0B-3C54-4346-AC44-4689D336CB19}"/>
    <cellStyle name="Calculation 2 4 2 33 2" xfId="38789" xr:uid="{A08445B4-AC65-4008-9730-161382E19B06}"/>
    <cellStyle name="Calculation 2 4 2 34" xfId="19229" xr:uid="{080DDB72-851C-4EE7-87F3-1B42555B6A2E}"/>
    <cellStyle name="Calculation 2 4 2 34 2" xfId="39631" xr:uid="{8A360697-E4EA-49CD-B7A3-6E75B707BB9E}"/>
    <cellStyle name="Calculation 2 4 2 35" xfId="18671" xr:uid="{AADAC6E5-A3B1-4B1B-8F96-FAF6E92C0EF4}"/>
    <cellStyle name="Calculation 2 4 2 35 2" xfId="39073" xr:uid="{50B69A56-AE5C-49EB-88E3-B44E8F92AAA2}"/>
    <cellStyle name="Calculation 2 4 2 36" xfId="20067" xr:uid="{1C2DC4CE-75BD-4A3F-A601-CD0554EBAAD9}"/>
    <cellStyle name="Calculation 2 4 2 36 2" xfId="40469" xr:uid="{2D41CBC7-0AF4-4AF5-B199-7CB9F2C87E82}"/>
    <cellStyle name="Calculation 2 4 2 37" xfId="20489" xr:uid="{E6F85DA5-FD54-43A7-B4E5-484750218563}"/>
    <cellStyle name="Calculation 2 4 2 37 2" xfId="40891" xr:uid="{20B04157-5A02-4E87-954E-47F8509455DD}"/>
    <cellStyle name="Calculation 2 4 2 38" xfId="19578" xr:uid="{8B2F6790-B466-4699-B13A-AA47B5881F72}"/>
    <cellStyle name="Calculation 2 4 2 38 2" xfId="39980" xr:uid="{5AF53B0E-706B-4FA5-825E-C62083D344AE}"/>
    <cellStyle name="Calculation 2 4 2 39" xfId="21683" xr:uid="{4E54AB9A-05E8-4F5E-9822-205CEC9BDFE0}"/>
    <cellStyle name="Calculation 2 4 2 39 2" xfId="42083" xr:uid="{87FFA87A-0B9E-40F2-94CB-C1E80AE2AB9A}"/>
    <cellStyle name="Calculation 2 4 2 4" xfId="1496" xr:uid="{00000000-0005-0000-0000-0000A10D0000}"/>
    <cellStyle name="Calculation 2 4 2 4 2" xfId="23884" xr:uid="{9272E1E7-01D3-44FC-91CA-AE349BC30797}"/>
    <cellStyle name="Calculation 2 4 2 40" xfId="20959" xr:uid="{49FFB5C4-FEB9-4455-84D1-CC68B7C26335}"/>
    <cellStyle name="Calculation 2 4 2 40 2" xfId="41361" xr:uid="{C38B57B3-C05C-4CF8-A6D2-1CF2B9B241E6}"/>
    <cellStyle name="Calculation 2 4 2 41" xfId="21416" xr:uid="{C44D628C-CD44-4307-A408-924E5946AC77}"/>
    <cellStyle name="Calculation 2 4 2 41 2" xfId="41816" xr:uid="{3D6EDF21-2FC0-4107-B7FD-0F0B1AF4AF10}"/>
    <cellStyle name="Calculation 2 4 2 42" xfId="21289" xr:uid="{32E7DFA9-894D-44A7-BF3D-05FB8581466C}"/>
    <cellStyle name="Calculation 2 4 2 42 2" xfId="41689" xr:uid="{38DF9FE4-6473-48F5-9C63-586ABC15E5FB}"/>
    <cellStyle name="Calculation 2 4 2 43" xfId="20963" xr:uid="{0681E687-CEF0-43A5-91C6-112E24336630}"/>
    <cellStyle name="Calculation 2 4 2 43 2" xfId="41365" xr:uid="{48B9CF39-7DFF-4283-9C9B-2BE92607AC7B}"/>
    <cellStyle name="Calculation 2 4 2 5" xfId="3097" xr:uid="{00000000-0005-0000-0000-0000A20D0000}"/>
    <cellStyle name="Calculation 2 4 2 5 2" xfId="25463" xr:uid="{A83A99CF-B67B-4921-98B7-A41BD1C8F83D}"/>
    <cellStyle name="Calculation 2 4 2 6" xfId="2464" xr:uid="{00000000-0005-0000-0000-0000A30D0000}"/>
    <cellStyle name="Calculation 2 4 2 6 2" xfId="24831" xr:uid="{3A63957D-8364-48C5-87EB-ABEDD98D7F89}"/>
    <cellStyle name="Calculation 2 4 2 7" xfId="3991" xr:uid="{00000000-0005-0000-0000-0000A40D0000}"/>
    <cellStyle name="Calculation 2 4 2 7 2" xfId="26354" xr:uid="{AE8BEA5D-817B-4225-8F6F-E73E5BEF0F8A}"/>
    <cellStyle name="Calculation 2 4 2 8" xfId="2740" xr:uid="{00000000-0005-0000-0000-0000A50D0000}"/>
    <cellStyle name="Calculation 2 4 2 8 2" xfId="25106" xr:uid="{A99A8599-8CBE-4B2F-8413-3867F6BC8028}"/>
    <cellStyle name="Calculation 2 4 2 9" xfId="4278" xr:uid="{00000000-0005-0000-0000-0000A60D0000}"/>
    <cellStyle name="Calculation 2 4 2 9 2" xfId="26635" xr:uid="{941C00C7-9885-409E-87B6-A731E9054B62}"/>
    <cellStyle name="Calculation 2 4 20" xfId="9970" xr:uid="{AD89C80A-C7B9-4052-854D-5B4168EFFE6F}"/>
    <cellStyle name="Calculation 2 4 20 2" xfId="31985" xr:uid="{3EAA4BD0-56A7-4D30-92C1-168D289F6C66}"/>
    <cellStyle name="Calculation 2 4 21" xfId="10087" xr:uid="{1FAEB9B5-EB0D-40EB-8570-FAD9C2D3DC53}"/>
    <cellStyle name="Calculation 2 4 21 2" xfId="32041" xr:uid="{2B4302C3-3C06-41BE-A80A-986C4C316EC1}"/>
    <cellStyle name="Calculation 2 4 22" xfId="12321" xr:uid="{F296C3B1-E0B6-483F-85BC-2581585DE4D8}"/>
    <cellStyle name="Calculation 2 4 22 2" xfId="32886" xr:uid="{37080E3A-6C38-45BE-A5AA-E2DFCB8AB4B7}"/>
    <cellStyle name="Calculation 2 4 23" xfId="11990" xr:uid="{2F27ECCB-C232-42E5-9B4C-262490A079F9}"/>
    <cellStyle name="Calculation 2 4 23 2" xfId="32555" xr:uid="{0AA8C116-B478-4621-8ADF-E152EF925F1B}"/>
    <cellStyle name="Calculation 2 4 24" xfId="13519" xr:uid="{E5C35BED-39AB-4D8C-8761-D1911E844AB4}"/>
    <cellStyle name="Calculation 2 4 24 2" xfId="34083" xr:uid="{EC287D7D-2259-49BA-B038-C290B35943C4}"/>
    <cellStyle name="Calculation 2 4 25" xfId="13692" xr:uid="{D9880B4A-332D-48B2-B152-F918A1CD33BA}"/>
    <cellStyle name="Calculation 2 4 25 2" xfId="34256" xr:uid="{E9C5AC71-E416-46FF-808F-3CB0D514CF86}"/>
    <cellStyle name="Calculation 2 4 26" xfId="12180" xr:uid="{56DECECE-2F6F-48E2-95C9-D9EB695043F1}"/>
    <cellStyle name="Calculation 2 4 26 2" xfId="32745" xr:uid="{E0E13828-6E45-4F7E-A175-0E0864A8B868}"/>
    <cellStyle name="Calculation 2 4 27" xfId="14832" xr:uid="{B53013D8-D87B-4EE4-878B-23136DBF2D92}"/>
    <cellStyle name="Calculation 2 4 27 2" xfId="35386" xr:uid="{06BB287A-7770-4408-9857-3E3C01B8C212}"/>
    <cellStyle name="Calculation 2 4 28" xfId="15146" xr:uid="{5706ECEE-1FA4-407A-BC85-223395FDB9C6}"/>
    <cellStyle name="Calculation 2 4 28 2" xfId="35689" xr:uid="{772F91B4-B964-4D46-88C8-CAE3DC1FE305}"/>
    <cellStyle name="Calculation 2 4 29" xfId="15125" xr:uid="{8B014BE3-D8D6-4933-ACB9-C8515E15949C}"/>
    <cellStyle name="Calculation 2 4 29 2" xfId="35672" xr:uid="{D76A8679-5A36-4DCA-8D3F-CA8EDD5D807C}"/>
    <cellStyle name="Calculation 2 4 3" xfId="1193" xr:uid="{00000000-0005-0000-0000-0000A70D0000}"/>
    <cellStyle name="Calculation 2 4 3 2" xfId="23630" xr:uid="{8F25B1F0-2154-46A8-9A07-AB13A40A30B1}"/>
    <cellStyle name="Calculation 2 4 30" xfId="16307" xr:uid="{FCD0EBB1-8B22-4AB5-AB1B-8AB202A1293A}"/>
    <cellStyle name="Calculation 2 4 30 2" xfId="36713" xr:uid="{5FA1425E-DB29-4593-A49D-ADC6DF70C9AC}"/>
    <cellStyle name="Calculation 2 4 31" xfId="17048" xr:uid="{72B5B239-070F-4F7A-A719-C3CAF3050C35}"/>
    <cellStyle name="Calculation 2 4 31 2" xfId="37452" xr:uid="{D71030FC-3C90-4868-8AB6-E8187C56F7D8}"/>
    <cellStyle name="Calculation 2 4 32" xfId="16663" xr:uid="{C2362AD5-9C0F-4EC3-BBDC-2EA8CDD16BA7}"/>
    <cellStyle name="Calculation 2 4 32 2" xfId="37069" xr:uid="{ADB63158-BE82-4CCD-9C18-C6AF3A48ED85}"/>
    <cellStyle name="Calculation 2 4 33" xfId="17799" xr:uid="{B521A76E-42AE-4C30-9513-D73836A4FFAA}"/>
    <cellStyle name="Calculation 2 4 33 2" xfId="38203" xr:uid="{CED28FCA-DC5C-4AEF-8076-291E447203DC}"/>
    <cellStyle name="Calculation 2 4 34" xfId="18171" xr:uid="{2042BE4F-15A2-431D-8C26-0FF1542F55F2}"/>
    <cellStyle name="Calculation 2 4 34 2" xfId="38575" xr:uid="{F6DEA174-16A8-4367-AFDB-DC5EDC4D7231}"/>
    <cellStyle name="Calculation 2 4 35" xfId="19014" xr:uid="{A350C412-6390-4C4E-83CC-8F417EB3832B}"/>
    <cellStyle name="Calculation 2 4 35 2" xfId="39416" xr:uid="{9864B749-136A-43BB-BD27-922BD651E665}"/>
    <cellStyle name="Calculation 2 4 36" xfId="18717" xr:uid="{737E4773-4A83-49C6-87FB-D17A55577110}"/>
    <cellStyle name="Calculation 2 4 36 2" xfId="39119" xr:uid="{E9937C58-CC81-4D3B-A172-2F85CD41D095}"/>
    <cellStyle name="Calculation 2 4 37" xfId="19852" xr:uid="{77F5D695-4626-4E8A-8B0A-543BDC86EF2F}"/>
    <cellStyle name="Calculation 2 4 37 2" xfId="40254" xr:uid="{E8F89131-0027-4922-BDA3-1B3A4483244C}"/>
    <cellStyle name="Calculation 2 4 38" xfId="20276" xr:uid="{709B8408-43FE-4754-9AB0-585065F145DF}"/>
    <cellStyle name="Calculation 2 4 38 2" xfId="40678" xr:uid="{61415618-8B31-4DCF-83FD-3A3D87C2B565}"/>
    <cellStyle name="Calculation 2 4 39" xfId="19604" xr:uid="{6BE4BC9C-B800-460F-BAB0-20CF024602CF}"/>
    <cellStyle name="Calculation 2 4 39 2" xfId="40006" xr:uid="{D24C10EB-7A06-49CA-BFA9-B1C4B2E558BE}"/>
    <cellStyle name="Calculation 2 4 4" xfId="1761" xr:uid="{00000000-0005-0000-0000-0000A80D0000}"/>
    <cellStyle name="Calculation 2 4 4 2" xfId="24144" xr:uid="{22C8BF4D-760D-400A-B91C-B6B235FE0A47}"/>
    <cellStyle name="Calculation 2 4 40" xfId="21471" xr:uid="{AE4A24E7-6C68-4774-8A9A-8E4694CBD0A2}"/>
    <cellStyle name="Calculation 2 4 40 2" xfId="41871" xr:uid="{B6537060-3EA0-441E-918C-6E41AEB7F3BC}"/>
    <cellStyle name="Calculation 2 4 41" xfId="20966" xr:uid="{6EDAE93F-140B-4EF3-AB94-72CF9A3FFB11}"/>
    <cellStyle name="Calculation 2 4 41 2" xfId="41368" xr:uid="{33E78D56-0F00-43AE-9F34-AA4061F8B7C3}"/>
    <cellStyle name="Calculation 2 4 42" xfId="22411" xr:uid="{B202586A-17C0-4C3D-8C36-059A9D83EF8B}"/>
    <cellStyle name="Calculation 2 4 42 2" xfId="42811" xr:uid="{A3205C63-A881-4A6B-95C3-C881436C9451}"/>
    <cellStyle name="Calculation 2 4 43" xfId="22829" xr:uid="{24841D88-D970-418F-8CA0-1AA882C0BC2B}"/>
    <cellStyle name="Calculation 2 4 43 2" xfId="43229" xr:uid="{65D3E76B-8D7E-4251-A5A8-269931C5D507}"/>
    <cellStyle name="Calculation 2 4 44" xfId="23127" xr:uid="{6553BB5F-8968-425F-BBE0-A473AA984F94}"/>
    <cellStyle name="Calculation 2 4 44 2" xfId="43527" xr:uid="{70C25383-0C6F-4079-92A6-6C0E280442A9}"/>
    <cellStyle name="Calculation 2 4 5" xfId="2167" xr:uid="{00000000-0005-0000-0000-0000A90D0000}"/>
    <cellStyle name="Calculation 2 4 5 2" xfId="24547" xr:uid="{EE9A743F-0726-4D64-A297-AF9FB1274111}"/>
    <cellStyle name="Calculation 2 4 6" xfId="2882" xr:uid="{00000000-0005-0000-0000-0000AA0D0000}"/>
    <cellStyle name="Calculation 2 4 6 2" xfId="25248" xr:uid="{A3AF7967-638C-4C6B-AE1F-0004AA09190D}"/>
    <cellStyle name="Calculation 2 4 7" xfId="3365" xr:uid="{00000000-0005-0000-0000-0000AB0D0000}"/>
    <cellStyle name="Calculation 2 4 7 2" xfId="25730" xr:uid="{C374C9FA-2007-4962-A06D-C7220D325609}"/>
    <cellStyle name="Calculation 2 4 8" xfId="3780" xr:uid="{00000000-0005-0000-0000-0000AC0D0000}"/>
    <cellStyle name="Calculation 2 4 8 2" xfId="26143" xr:uid="{9505E162-0DCF-4FCB-A472-68EE3A908179}"/>
    <cellStyle name="Calculation 2 4 9" xfId="4201" xr:uid="{00000000-0005-0000-0000-0000AD0D0000}"/>
    <cellStyle name="Calculation 2 4 9 2" xfId="26561" xr:uid="{47AF303B-AD0E-445A-949B-A024EE4F1DA9}"/>
    <cellStyle name="Calculation 2 40" xfId="19766" xr:uid="{CCE26EA3-6D8A-4D79-B02A-D150EA8A5490}"/>
    <cellStyle name="Calculation 2 40 2" xfId="40168" xr:uid="{D8658A45-F1D9-4252-A0C4-F25BCED5FF2F}"/>
    <cellStyle name="Calculation 2 41" xfId="19465" xr:uid="{4E0C71FB-42DA-4629-8455-CC28ED26C017}"/>
    <cellStyle name="Calculation 2 41 2" xfId="39867" xr:uid="{58B0565A-752B-486E-9477-967F9C47784E}"/>
    <cellStyle name="Calculation 2 42" xfId="20815" xr:uid="{9B535E74-7FAA-40C2-9A86-47F4C83D99A4}"/>
    <cellStyle name="Calculation 2 42 2" xfId="41217" xr:uid="{7B5C434A-B621-469D-A40C-68918BE00439}"/>
    <cellStyle name="Calculation 2 43" xfId="21088" xr:uid="{7369BB27-3CD8-45A3-9F96-0C275F4052B1}"/>
    <cellStyle name="Calculation 2 43 2" xfId="41490" xr:uid="{C52498EF-E1FE-4575-B649-F0D5F671D517}"/>
    <cellStyle name="Calculation 2 44" xfId="22063" xr:uid="{2D48509D-FC90-4221-8938-0640B61BA2C2}"/>
    <cellStyle name="Calculation 2 44 2" xfId="42463" xr:uid="{7A7B1344-A0E9-476B-9691-F4A9948F8778}"/>
    <cellStyle name="Calculation 2 45" xfId="22592" xr:uid="{F29D2E66-1E8E-4EDB-BFA9-007A041C7AD2}"/>
    <cellStyle name="Calculation 2 45 2" xfId="42992" xr:uid="{B036FBC6-9B96-4D9E-8E7D-BA2BEF7E268A}"/>
    <cellStyle name="Calculation 2 46" xfId="23011" xr:uid="{546FE4AC-9AC7-47B6-8112-FD6264DF0CC4}"/>
    <cellStyle name="Calculation 2 46 2" xfId="43411" xr:uid="{869578F2-D172-4899-A357-0F4D88636A87}"/>
    <cellStyle name="Calculation 2 5" xfId="712" xr:uid="{00000000-0005-0000-0000-0000AE0D0000}"/>
    <cellStyle name="Calculation 2 5 10" xfId="5162" xr:uid="{00000000-0005-0000-0000-0000AF0D0000}"/>
    <cellStyle name="Calculation 2 5 10 2" xfId="27515" xr:uid="{61CFB8F0-629E-4B6B-AD14-7E82414DEB49}"/>
    <cellStyle name="Calculation 2 5 11" xfId="4169" xr:uid="{00000000-0005-0000-0000-0000B00D0000}"/>
    <cellStyle name="Calculation 2 5 11 2" xfId="26530" xr:uid="{4A6A8BCE-7F14-4A58-BDFC-BC32B9FCB730}"/>
    <cellStyle name="Calculation 2 5 12" xfId="5630" xr:uid="{00000000-0005-0000-0000-0000B10D0000}"/>
    <cellStyle name="Calculation 2 5 12 2" xfId="27965" xr:uid="{8BA1EC87-B6F8-4E1B-9988-451E23CF1345}"/>
    <cellStyle name="Calculation 2 5 13" xfId="6043" xr:uid="{00000000-0005-0000-0000-0000B20D0000}"/>
    <cellStyle name="Calculation 2 5 13 2" xfId="28340" xr:uid="{B21E68AF-6F0C-4334-AA22-96F3C526B2D3}"/>
    <cellStyle name="Calculation 2 5 14" xfId="6683" xr:uid="{00000000-0005-0000-0000-0000B30D0000}"/>
    <cellStyle name="Calculation 2 5 14 2" xfId="28980" xr:uid="{C62E0E81-6ACC-4059-B019-3B79DD7C283B}"/>
    <cellStyle name="Calculation 2 5 15" xfId="7440" xr:uid="{00000000-0005-0000-0000-0000B40D0000}"/>
    <cellStyle name="Calculation 2 5 15 2" xfId="29735" xr:uid="{F568EC4A-BB92-4241-ADF8-4D20004E9196}"/>
    <cellStyle name="Calculation 2 5 16" xfId="7926" xr:uid="{B13F489E-093E-449C-84B1-962E25622078}"/>
    <cellStyle name="Calculation 2 5 16 2" xfId="30212" xr:uid="{8DC64C66-DC4E-42A7-8FF2-7D669052E2D8}"/>
    <cellStyle name="Calculation 2 5 17" xfId="8411" xr:uid="{B3318960-1805-4E62-B649-43EF00866A4C}"/>
    <cellStyle name="Calculation 2 5 17 2" xfId="30680" xr:uid="{4E4D1FEC-7A35-4190-9A5D-ACE6C61DEB42}"/>
    <cellStyle name="Calculation 2 5 18" xfId="9297" xr:uid="{C73C120A-C93A-443A-9C90-748FD72A036C}"/>
    <cellStyle name="Calculation 2 5 18 2" xfId="31437" xr:uid="{ACEE5863-52D2-47EF-948D-BA676D42D3D8}"/>
    <cellStyle name="Calculation 2 5 19" xfId="9855" xr:uid="{FD89CEF7-46A8-4DD6-88C0-1657A0AB61DD}"/>
    <cellStyle name="Calculation 2 5 19 2" xfId="31895" xr:uid="{10CE3651-66CC-4842-8633-14BE23703DD4}"/>
    <cellStyle name="Calculation 2 5 2" xfId="973" xr:uid="{00000000-0005-0000-0000-0000B50D0000}"/>
    <cellStyle name="Calculation 2 5 2 2" xfId="23410" xr:uid="{0B6EA735-7CD9-449E-B47E-AABD47083AEB}"/>
    <cellStyle name="Calculation 2 5 20" xfId="10276" xr:uid="{9A6355C6-DABF-45A0-980C-AA297284C235}"/>
    <cellStyle name="Calculation 2 5 20 2" xfId="32129" xr:uid="{1F826F4B-4194-47DE-B655-B79EB398706B}"/>
    <cellStyle name="Calculation 2 5 21" xfId="12465" xr:uid="{8C9F18C9-A075-472E-A573-6EFAC8303C51}"/>
    <cellStyle name="Calculation 2 5 21 2" xfId="33030" xr:uid="{AC19B2A7-FAEA-4505-BDCA-ABB016C8596C}"/>
    <cellStyle name="Calculation 2 5 22" xfId="12948" xr:uid="{3F954ED6-0CE5-4668-88D6-C2505CFCB76A}"/>
    <cellStyle name="Calculation 2 5 22 2" xfId="33513" xr:uid="{972F7395-FA48-4E5E-966F-D744EA06031B}"/>
    <cellStyle name="Calculation 2 5 23" xfId="12832" xr:uid="{614349DB-7E65-4A21-8DEF-DDE596463C6F}"/>
    <cellStyle name="Calculation 2 5 23 2" xfId="33397" xr:uid="{BC68E18D-15D1-47FB-BCAC-9128DB638E86}"/>
    <cellStyle name="Calculation 2 5 24" xfId="13912" xr:uid="{14F01716-2154-4854-9074-38EE4CD16E35}"/>
    <cellStyle name="Calculation 2 5 24 2" xfId="34476" xr:uid="{4CD87F49-4755-4F65-ADBD-F492F2A0D9A8}"/>
    <cellStyle name="Calculation 2 5 25" xfId="14582" xr:uid="{7695F721-52BC-4D8E-9FC0-A986BD577DC6}"/>
    <cellStyle name="Calculation 2 5 25 2" xfId="35142" xr:uid="{61E5A35C-D96F-44A7-A210-34B7EA88106F}"/>
    <cellStyle name="Calculation 2 5 26" xfId="13812" xr:uid="{2B656B0B-4D71-4CDC-8B3F-41444B2240F3}"/>
    <cellStyle name="Calculation 2 5 26 2" xfId="34376" xr:uid="{71B37841-9ABB-4CF4-8B1F-78F6D88752C7}"/>
    <cellStyle name="Calculation 2 5 27" xfId="15152" xr:uid="{AF8E33BF-54E8-47A8-B830-FAAA14307A3F}"/>
    <cellStyle name="Calculation 2 5 27 2" xfId="35695" xr:uid="{55D45CCE-D1F3-4A8B-9A2C-3E0269AB8FD8}"/>
    <cellStyle name="Calculation 2 5 28" xfId="15975" xr:uid="{CEFCE904-0650-40D4-BE59-6B0D6778C1B0}"/>
    <cellStyle name="Calculation 2 5 28 2" xfId="36383" xr:uid="{E08A4B6D-E540-42A3-9555-8987E5E92EDA}"/>
    <cellStyle name="Calculation 2 5 29" xfId="16450" xr:uid="{FF738112-BC9C-4DB2-9A3B-E830D4E45BAC}"/>
    <cellStyle name="Calculation 2 5 29 2" xfId="36856" xr:uid="{61C11931-3FB1-4473-84BF-424FA426DD16}"/>
    <cellStyle name="Calculation 2 5 3" xfId="1905" xr:uid="{00000000-0005-0000-0000-0000B60D0000}"/>
    <cellStyle name="Calculation 2 5 3 2" xfId="24287" xr:uid="{F16D8EC0-FCE5-40B3-AB35-1C3979F77011}"/>
    <cellStyle name="Calculation 2 5 30" xfId="17191" xr:uid="{23FAC1F1-F07F-412B-AFC2-9CE0A8A7358B}"/>
    <cellStyle name="Calculation 2 5 30 2" xfId="37595" xr:uid="{8D94067F-0D59-435C-A7D3-04FE0F2BE0DF}"/>
    <cellStyle name="Calculation 2 5 31" xfId="17477" xr:uid="{387A36CF-CD62-43B8-861B-C5E911D0555A}"/>
    <cellStyle name="Calculation 2 5 31 2" xfId="37881" xr:uid="{7EBCC234-A45A-4938-A5F8-C5FA8CE07526}"/>
    <cellStyle name="Calculation 2 5 32" xfId="17942" xr:uid="{D136967C-A3DF-46FD-ADF9-8D499D11DB5C}"/>
    <cellStyle name="Calculation 2 5 32 2" xfId="38346" xr:uid="{D8BCFB69-E92F-4F5A-B651-8027BD3A9941}"/>
    <cellStyle name="Calculation 2 5 33" xfId="18314" xr:uid="{18831E14-5587-4DAA-A698-F06AC24E8EEB}"/>
    <cellStyle name="Calculation 2 5 33 2" xfId="38718" xr:uid="{6538E516-0480-425E-848F-5E244D02D005}"/>
    <cellStyle name="Calculation 2 5 34" xfId="19158" xr:uid="{F6314434-9C85-45ED-BDCB-2F53602B708D}"/>
    <cellStyle name="Calculation 2 5 34 2" xfId="39560" xr:uid="{37AAC4C1-36F4-42F3-A98A-488191982C89}"/>
    <cellStyle name="Calculation 2 5 35" xfId="19593" xr:uid="{B7B6B7CC-E0D6-4FBF-8778-F3BDBF1BD474}"/>
    <cellStyle name="Calculation 2 5 35 2" xfId="39995" xr:uid="{97C65CFB-93D1-4097-8DB2-8A6BB61EE51B}"/>
    <cellStyle name="Calculation 2 5 36" xfId="19996" xr:uid="{0C6ED708-0BA0-4B97-9856-A30EC78D5B0A}"/>
    <cellStyle name="Calculation 2 5 36 2" xfId="40398" xr:uid="{CBC82B46-134D-4016-A43D-1E59BF8F9419}"/>
    <cellStyle name="Calculation 2 5 37" xfId="20420" xr:uid="{70D044F2-D8A1-450C-A92D-9CB159405C95}"/>
    <cellStyle name="Calculation 2 5 37 2" xfId="40822" xr:uid="{898B0B3B-7C26-4F42-ADE6-0461294A6732}"/>
    <cellStyle name="Calculation 2 5 38" xfId="18803" xr:uid="{5FEECD64-DE61-4C2E-AE80-6729D2645090}"/>
    <cellStyle name="Calculation 2 5 38 2" xfId="39205" xr:uid="{4ED91CF3-0E33-48D4-98BA-46F82C6C818B}"/>
    <cellStyle name="Calculation 2 5 39" xfId="21615" xr:uid="{BFAF9504-8224-4F12-9D5A-6B93954C4093}"/>
    <cellStyle name="Calculation 2 5 39 2" xfId="42015" xr:uid="{956B5EEE-CB9E-4ACF-B713-F6FB3420DD93}"/>
    <cellStyle name="Calculation 2 5 4" xfId="1722" xr:uid="{00000000-0005-0000-0000-0000B70D0000}"/>
    <cellStyle name="Calculation 2 5 4 2" xfId="24106" xr:uid="{F2646227-8AD1-4C84-AB1E-4611B3496193}"/>
    <cellStyle name="Calculation 2 5 40" xfId="21934" xr:uid="{77DC51FC-F236-4E79-AE87-A8A11AE2B8D9}"/>
    <cellStyle name="Calculation 2 5 40 2" xfId="42334" xr:uid="{2694700B-F603-46E9-8314-FB80165C9CFB}"/>
    <cellStyle name="Calculation 2 5 41" xfId="22460" xr:uid="{2A794FF7-CD9E-4021-B5C5-A48B9F643414}"/>
    <cellStyle name="Calculation 2 5 41 2" xfId="42860" xr:uid="{2F34EC65-EFDA-4FFC-BCA4-520F5A7981F7}"/>
    <cellStyle name="Calculation 2 5 42" xfId="22511" xr:uid="{B431A3AA-946E-4EC8-AB08-67ED09398B6C}"/>
    <cellStyle name="Calculation 2 5 42 2" xfId="42911" xr:uid="{41B7504B-987D-4761-BF4F-BB71BEA7FA86}"/>
    <cellStyle name="Calculation 2 5 43" xfId="22221" xr:uid="{270CAD1B-BDD2-450E-8E64-DD0D72D131B2}"/>
    <cellStyle name="Calculation 2 5 43 2" xfId="42621" xr:uid="{96F75968-7ADF-471F-A458-7F32A5D25A44}"/>
    <cellStyle name="Calculation 2 5 5" xfId="3026" xr:uid="{00000000-0005-0000-0000-0000B80D0000}"/>
    <cellStyle name="Calculation 2 5 5 2" xfId="25392" xr:uid="{E9B2AFA6-E922-4937-BBB2-ED6B5DB02450}"/>
    <cellStyle name="Calculation 2 5 6" xfId="2830" xr:uid="{00000000-0005-0000-0000-0000B90D0000}"/>
    <cellStyle name="Calculation 2 5 6 2" xfId="25196" xr:uid="{45A3AEE8-E09D-479F-A28A-BB32582BA146}"/>
    <cellStyle name="Calculation 2 5 7" xfId="3924" xr:uid="{00000000-0005-0000-0000-0000BA0D0000}"/>
    <cellStyle name="Calculation 2 5 7 2" xfId="26287" xr:uid="{07124CB0-6964-465F-BED7-0DF44EFC8781}"/>
    <cellStyle name="Calculation 2 5 8" xfId="3736" xr:uid="{00000000-0005-0000-0000-0000BB0D0000}"/>
    <cellStyle name="Calculation 2 5 8 2" xfId="26099" xr:uid="{B27CE24E-A952-43A1-B558-DD457B398B1E}"/>
    <cellStyle name="Calculation 2 5 9" xfId="4552" xr:uid="{00000000-0005-0000-0000-0000BC0D0000}"/>
    <cellStyle name="Calculation 2 5 9 2" xfId="26905" xr:uid="{C949DDCC-2FBA-4A7C-ADCC-67AE8F16A4EE}"/>
    <cellStyle name="Calculation 2 6" xfId="1309" xr:uid="{00000000-0005-0000-0000-0000BD0D0000}"/>
    <cellStyle name="Calculation 2 6 2" xfId="23746" xr:uid="{6629D4B7-DD49-4766-902C-032C7D7CE6E4}"/>
    <cellStyle name="Calculation 2 7" xfId="1520" xr:uid="{00000000-0005-0000-0000-0000BE0D0000}"/>
    <cellStyle name="Calculation 2 7 2" xfId="23908" xr:uid="{49DD4021-08B9-47C1-A341-F5A293C2B896}"/>
    <cellStyle name="Calculation 2 8" xfId="2288" xr:uid="{00000000-0005-0000-0000-0000BF0D0000}"/>
    <cellStyle name="Calculation 2 8 2" xfId="24663" xr:uid="{4B2303FA-958F-47B8-A358-52B565349384}"/>
    <cellStyle name="Calculation 2 9" xfId="2499" xr:uid="{00000000-0005-0000-0000-0000C00D0000}"/>
    <cellStyle name="Calculation 2 9 2" xfId="24866" xr:uid="{016C151D-27B4-449C-81DE-84E0732FC268}"/>
    <cellStyle name="Calculation 3" xfId="256" xr:uid="{00000000-0005-0000-0000-0000C10D0000}"/>
    <cellStyle name="Calculation 3 10" xfId="3298" xr:uid="{00000000-0005-0000-0000-0000C20D0000}"/>
    <cellStyle name="Calculation 3 10 2" xfId="25664" xr:uid="{680592A5-E2AF-4100-8665-1C189B19E241}"/>
    <cellStyle name="Calculation 3 11" xfId="2695" xr:uid="{00000000-0005-0000-0000-0000C30D0000}"/>
    <cellStyle name="Calculation 3 11 2" xfId="25061" xr:uid="{FCE7601D-E01F-4FCA-AC8C-E9F5C95A887E}"/>
    <cellStyle name="Calculation 3 12" xfId="4150" xr:uid="{00000000-0005-0000-0000-0000C40D0000}"/>
    <cellStyle name="Calculation 3 12 2" xfId="26512" xr:uid="{55FBB062-48CA-44B5-8AE0-20849EC35625}"/>
    <cellStyle name="Calculation 3 13" xfId="4606" xr:uid="{00000000-0005-0000-0000-0000C50D0000}"/>
    <cellStyle name="Calculation 3 13 2" xfId="26959" xr:uid="{37F94A08-64B0-44A6-B7CC-D1D1EDBAA46B}"/>
    <cellStyle name="Calculation 3 14" xfId="2835" xr:uid="{00000000-0005-0000-0000-0000C60D0000}"/>
    <cellStyle name="Calculation 3 14 2" xfId="25201" xr:uid="{2B3EE3DC-745A-4765-AA62-08F5EEBB95F9}"/>
    <cellStyle name="Calculation 3 15" xfId="5374" xr:uid="{00000000-0005-0000-0000-0000C70D0000}"/>
    <cellStyle name="Calculation 3 15 2" xfId="27727" xr:uid="{FC7A17A9-BE71-4123-8678-5AD7B268A621}"/>
    <cellStyle name="Calculation 3 16" xfId="5842" xr:uid="{00000000-0005-0000-0000-0000C80D0000}"/>
    <cellStyle name="Calculation 3 16 2" xfId="28156" xr:uid="{25300D39-7690-4B4A-A25D-0C7B7672991B}"/>
    <cellStyle name="Calculation 3 17" xfId="6626" xr:uid="{00000000-0005-0000-0000-0000C90D0000}"/>
    <cellStyle name="Calculation 3 17 2" xfId="28923" xr:uid="{11939567-6F6A-4442-AE4C-C55068F20436}"/>
    <cellStyle name="Calculation 3 18" xfId="6937" xr:uid="{00000000-0005-0000-0000-0000CA0D0000}"/>
    <cellStyle name="Calculation 3 18 2" xfId="29234" xr:uid="{7FA60E06-D25D-4598-B176-9DD26478AEE8}"/>
    <cellStyle name="Calculation 3 19" xfId="7232" xr:uid="{00000000-0005-0000-0000-0000CB0D0000}"/>
    <cellStyle name="Calculation 3 19 2" xfId="29527" xr:uid="{FA98CD1C-56AA-463B-A199-E37430A7EFBB}"/>
    <cellStyle name="Calculation 3 2" xfId="617" xr:uid="{00000000-0005-0000-0000-0000CC0D0000}"/>
    <cellStyle name="Calculation 3 2 10" xfId="4679" xr:uid="{00000000-0005-0000-0000-0000CD0D0000}"/>
    <cellStyle name="Calculation 3 2 10 2" xfId="27032" xr:uid="{B039880B-35B7-4D3C-88C8-9B4B142ED85D}"/>
    <cellStyle name="Calculation 3 2 11" xfId="5068" xr:uid="{00000000-0005-0000-0000-0000CE0D0000}"/>
    <cellStyle name="Calculation 3 2 11 2" xfId="27421" xr:uid="{90E3585C-D419-4D5B-A15A-47EB64236E2B}"/>
    <cellStyle name="Calculation 3 2 12" xfId="5443" xr:uid="{00000000-0005-0000-0000-0000CF0D0000}"/>
    <cellStyle name="Calculation 3 2 12 2" xfId="27796" xr:uid="{1842D0AC-E55D-4622-9D1F-0812A547691B}"/>
    <cellStyle name="Calculation 3 2 13" xfId="6341" xr:uid="{00000000-0005-0000-0000-0000D00D0000}"/>
    <cellStyle name="Calculation 3 2 13 2" xfId="28638" xr:uid="{77BAB45C-7826-4FDA-8B0C-EA8F35C43C0F}"/>
    <cellStyle name="Calculation 3 2 14" xfId="6454" xr:uid="{00000000-0005-0000-0000-0000D10D0000}"/>
    <cellStyle name="Calculation 3 2 14 2" xfId="28751" xr:uid="{77BF20B3-A4ED-4D52-BCAD-EE11663FF469}"/>
    <cellStyle name="Calculation 3 2 15" xfId="7010" xr:uid="{00000000-0005-0000-0000-0000D20D0000}"/>
    <cellStyle name="Calculation 3 2 15 2" xfId="29307" xr:uid="{CA5B9E67-700D-41A1-908E-ED21D818364B}"/>
    <cellStyle name="Calculation 3 2 16" xfId="7346" xr:uid="{00000000-0005-0000-0000-0000D30D0000}"/>
    <cellStyle name="Calculation 3 2 16 2" xfId="29641" xr:uid="{68BE985B-DE6E-4802-9247-AC6F482FAAEC}"/>
    <cellStyle name="Calculation 3 2 17" xfId="7832" xr:uid="{CCE5C949-3462-44AB-9A72-374A7DB6ABD1}"/>
    <cellStyle name="Calculation 3 2 17 2" xfId="30118" xr:uid="{E40CBCF0-A177-4FA4-A43C-A6EAAF3CB1E8}"/>
    <cellStyle name="Calculation 3 2 18" xfId="8317" xr:uid="{04B400AE-5EFB-421B-BFD3-1B653C417A07}"/>
    <cellStyle name="Calculation 3 2 18 2" xfId="30586" xr:uid="{17006FAB-9C1E-480E-9489-C3E641C33C34}"/>
    <cellStyle name="Calculation 3 2 19" xfId="9202" xr:uid="{A15C0CC8-6A16-40A3-AE4B-B865B24AE855}"/>
    <cellStyle name="Calculation 3 2 19 2" xfId="31343" xr:uid="{5CCDD419-6CCE-4B7E-85CC-C5E01DA60EA4}"/>
    <cellStyle name="Calculation 3 2 2" xfId="832" xr:uid="{00000000-0005-0000-0000-0000D40D0000}"/>
    <cellStyle name="Calculation 3 2 2 10" xfId="5279" xr:uid="{00000000-0005-0000-0000-0000D50D0000}"/>
    <cellStyle name="Calculation 3 2 2 10 2" xfId="27632" xr:uid="{400E0F07-1BFB-4446-9044-E0259469A09A}"/>
    <cellStyle name="Calculation 3 2 2 11" xfId="2571" xr:uid="{00000000-0005-0000-0000-0000D60D0000}"/>
    <cellStyle name="Calculation 3 2 2 11 2" xfId="24938" xr:uid="{09180751-DD16-45AA-99CC-596FCD03D89E}"/>
    <cellStyle name="Calculation 3 2 2 12" xfId="5628" xr:uid="{00000000-0005-0000-0000-0000D70D0000}"/>
    <cellStyle name="Calculation 3 2 2 12 2" xfId="27963" xr:uid="{15E73168-F853-4587-ABC7-1D699EDBFAD8}"/>
    <cellStyle name="Calculation 3 2 2 13" xfId="6071" xr:uid="{00000000-0005-0000-0000-0000D80D0000}"/>
    <cellStyle name="Calculation 3 2 2 13 2" xfId="28368" xr:uid="{6C06AFD9-3BDC-4A1C-89F9-189EEF8A6FEB}"/>
    <cellStyle name="Calculation 3 2 2 14" xfId="5727" xr:uid="{00000000-0005-0000-0000-0000D90D0000}"/>
    <cellStyle name="Calculation 3 2 2 14 2" xfId="28048" xr:uid="{02FDBE9B-F99F-46F6-B5CA-4209E2E21A25}"/>
    <cellStyle name="Calculation 3 2 2 15" xfId="7552" xr:uid="{00000000-0005-0000-0000-0000DA0D0000}"/>
    <cellStyle name="Calculation 3 2 2 15 2" xfId="29847" xr:uid="{CA7835CF-E612-4F6A-8DFD-19A228A100F7}"/>
    <cellStyle name="Calculation 3 2 2 16" xfId="8038" xr:uid="{F1D5DBA3-FD1E-45C4-81E2-B4CE8A2070A6}"/>
    <cellStyle name="Calculation 3 2 2 16 2" xfId="30324" xr:uid="{B196404C-20ED-40BF-AE46-E4758AF8313C}"/>
    <cellStyle name="Calculation 3 2 2 17" xfId="8527" xr:uid="{095C4426-AD55-452B-B0D8-0CF0F362C900}"/>
    <cellStyle name="Calculation 3 2 2 17 2" xfId="30796" xr:uid="{468F5FBB-2380-45ED-A6C0-185C301383BC}"/>
    <cellStyle name="Calculation 3 2 2 18" xfId="9417" xr:uid="{FC58EDBA-A6E9-4528-89EA-48B78EEF3D43}"/>
    <cellStyle name="Calculation 3 2 2 18 2" xfId="31556" xr:uid="{B9A600D8-47F4-4AEA-9149-F3144CB80112}"/>
    <cellStyle name="Calculation 3 2 2 19" xfId="8960" xr:uid="{9BE98762-0355-40FA-9E5F-0863DA2F947C}"/>
    <cellStyle name="Calculation 3 2 2 19 2" xfId="31133" xr:uid="{03D5F227-97F2-4237-B642-871592398E80}"/>
    <cellStyle name="Calculation 3 2 2 2" xfId="993" xr:uid="{00000000-0005-0000-0000-0000DB0D0000}"/>
    <cellStyle name="Calculation 3 2 2 2 2" xfId="23430" xr:uid="{776618EF-6FB8-49BC-B03F-AB21691FFD0E}"/>
    <cellStyle name="Calculation 3 2 2 20" xfId="8838" xr:uid="{9706688B-FF33-4BA0-A7A1-2636DDAECACB}"/>
    <cellStyle name="Calculation 3 2 2 20 2" xfId="31037" xr:uid="{230F4067-65A5-4540-A407-1341901F7885}"/>
    <cellStyle name="Calculation 3 2 2 21" xfId="12585" xr:uid="{6F556DE2-AA8B-4050-A48A-82449756882B}"/>
    <cellStyle name="Calculation 3 2 2 21 2" xfId="33150" xr:uid="{8C01849F-C649-4BD3-AA26-84071DFE860C}"/>
    <cellStyle name="Calculation 3 2 2 22" xfId="12827" xr:uid="{B3A94777-9B6C-43DE-B5CE-C7D0D094BEA7}"/>
    <cellStyle name="Calculation 3 2 2 22 2" xfId="33392" xr:uid="{9E6BC1BA-DEE1-455A-9726-F30AB5E9BBF5}"/>
    <cellStyle name="Calculation 3 2 2 23" xfId="13211" xr:uid="{A2F6F4B2-C9BA-45E5-9421-C73457A3A101}"/>
    <cellStyle name="Calculation 3 2 2 23 2" xfId="33775" xr:uid="{7C7560E6-79C2-4FC6-B041-8E6A6116B65C}"/>
    <cellStyle name="Calculation 3 2 2 24" xfId="14033" xr:uid="{9505CECF-0ECA-4B22-B910-6C40BFF5DB9E}"/>
    <cellStyle name="Calculation 3 2 2 24 2" xfId="34597" xr:uid="{01D29935-5894-4C60-8E1E-92B5E1A6898F}"/>
    <cellStyle name="Calculation 3 2 2 25" xfId="13828" xr:uid="{58DC38A1-E536-4211-AB02-317D5A954B7C}"/>
    <cellStyle name="Calculation 3 2 2 25 2" xfId="34392" xr:uid="{5F00B9D3-398B-42C1-8BD2-100FD616DFC8}"/>
    <cellStyle name="Calculation 3 2 2 26" xfId="14565" xr:uid="{C786C146-F0AE-4E4D-A901-AF2540C93273}"/>
    <cellStyle name="Calculation 3 2 2 26 2" xfId="35125" xr:uid="{1576A753-63B8-436E-804C-2F225759C5C7}"/>
    <cellStyle name="Calculation 3 2 2 27" xfId="14421" xr:uid="{66E9CBD8-B472-441B-A419-38E7963341A9}"/>
    <cellStyle name="Calculation 3 2 2 27 2" xfId="34983" xr:uid="{D4A84397-F35A-4428-AC53-93661A872693}"/>
    <cellStyle name="Calculation 3 2 2 28" xfId="16089" xr:uid="{A96014A8-1022-40A0-803D-83CD0EB95560}"/>
    <cellStyle name="Calculation 3 2 2 28 2" xfId="36497" xr:uid="{1F2FF7A2-C1D8-49F0-9FF1-61A7541E2860}"/>
    <cellStyle name="Calculation 3 2 2 29" xfId="16562" xr:uid="{70F7AED2-4E4B-47D1-A7F7-1B7B56CB5844}"/>
    <cellStyle name="Calculation 3 2 2 29 2" xfId="36968" xr:uid="{56C746C6-EB2D-4C4F-A662-F83263518BA6}"/>
    <cellStyle name="Calculation 3 2 2 3" xfId="2023" xr:uid="{00000000-0005-0000-0000-0000DC0D0000}"/>
    <cellStyle name="Calculation 3 2 2 3 2" xfId="24405" xr:uid="{64B2CB13-31C6-4C65-8C5C-B0F9B54A1A33}"/>
    <cellStyle name="Calculation 3 2 2 30" xfId="17306" xr:uid="{8C5D14BD-FCF0-48FE-A34F-D5009F4B4DD5}"/>
    <cellStyle name="Calculation 3 2 2 30 2" xfId="37710" xr:uid="{229F2C8B-FD3C-46D1-B73D-A60026F7970D}"/>
    <cellStyle name="Calculation 3 2 2 31" xfId="17501" xr:uid="{5EFA422B-F5A2-435F-B504-6D4649CCAB2F}"/>
    <cellStyle name="Calculation 3 2 2 31 2" xfId="37905" xr:uid="{8FC81479-08E8-4C06-BC42-F623B39822D9}"/>
    <cellStyle name="Calculation 3 2 2 32" xfId="18055" xr:uid="{057D2590-7EB4-428E-8D33-D30CF0030A13}"/>
    <cellStyle name="Calculation 3 2 2 32 2" xfId="38459" xr:uid="{D155A847-6D86-461A-9F37-94625E70D954}"/>
    <cellStyle name="Calculation 3 2 2 33" xfId="18434" xr:uid="{B357451B-6EDF-4A16-9F03-A7848ADB4BD4}"/>
    <cellStyle name="Calculation 3 2 2 33 2" xfId="38838" xr:uid="{4EAF8608-10E4-4582-B4A0-B0A46B1FDF47}"/>
    <cellStyle name="Calculation 3 2 2 34" xfId="19278" xr:uid="{FBECCEA7-C246-4064-A5AD-AFAF95CF2021}"/>
    <cellStyle name="Calculation 3 2 2 34 2" xfId="39680" xr:uid="{9CBF4E5D-A6F8-4F5E-8A81-6E8B7A0F32F4}"/>
    <cellStyle name="Calculation 3 2 2 35" xfId="18682" xr:uid="{4E320E95-E682-462C-9092-56B8F129D01C}"/>
    <cellStyle name="Calculation 3 2 2 35 2" xfId="39084" xr:uid="{366B01C1-EB04-48EF-B91D-C25F37C53CE6}"/>
    <cellStyle name="Calculation 3 2 2 36" xfId="20116" xr:uid="{F29A9AFE-0DC8-4A24-87CE-8DC756095FB2}"/>
    <cellStyle name="Calculation 3 2 2 36 2" xfId="40518" xr:uid="{34CA02DB-35FC-4E02-BB6A-4EE481E4E361}"/>
    <cellStyle name="Calculation 3 2 2 37" xfId="20538" xr:uid="{1A2D1C84-70F1-41AA-ACEE-2A42AC239364}"/>
    <cellStyle name="Calculation 3 2 2 37 2" xfId="40940" xr:uid="{879484B5-B1B8-4F8A-95F2-DB4E51D78455}"/>
    <cellStyle name="Calculation 3 2 2 38" xfId="20768" xr:uid="{C6AE4A8A-0321-4068-826F-AD78D7F78FDD}"/>
    <cellStyle name="Calculation 3 2 2 38 2" xfId="41170" xr:uid="{B3A13D6B-1C38-408A-A06D-6764AFEFC280}"/>
    <cellStyle name="Calculation 3 2 2 39" xfId="21732" xr:uid="{522D7CEF-655F-43B9-9A17-080701FEFA7E}"/>
    <cellStyle name="Calculation 3 2 2 39 2" xfId="42132" xr:uid="{354B9AA3-5A6F-4F96-964B-8DB7AAF097D0}"/>
    <cellStyle name="Calculation 3 2 2 4" xfId="1714" xr:uid="{00000000-0005-0000-0000-0000DD0D0000}"/>
    <cellStyle name="Calculation 3 2 2 4 2" xfId="24098" xr:uid="{AB977560-948B-4A28-8A06-242202968CCE}"/>
    <cellStyle name="Calculation 3 2 2 40" xfId="21978" xr:uid="{E90A0B74-F6FE-4EA3-9C3E-8A512EF3F2EF}"/>
    <cellStyle name="Calculation 3 2 2 40 2" xfId="42378" xr:uid="{1D33208C-B527-42C8-A7E0-060E71DC3EFF}"/>
    <cellStyle name="Calculation 3 2 2 41" xfId="21076" xr:uid="{20BC8C98-B5C1-40A3-BE17-318A437CBF0D}"/>
    <cellStyle name="Calculation 3 2 2 41 2" xfId="41478" xr:uid="{0D565CFD-17E1-461C-A8B8-B8C6A63F8C1C}"/>
    <cellStyle name="Calculation 3 2 2 42" xfId="21914" xr:uid="{F92A9189-64D9-4698-B9EA-20EA43C89CBC}"/>
    <cellStyle name="Calculation 3 2 2 42 2" xfId="42314" xr:uid="{CA7D32BD-320C-4321-B3EA-B50ECCDA74E7}"/>
    <cellStyle name="Calculation 3 2 2 43" xfId="22878" xr:uid="{B02FB899-E789-4A3A-A42D-5555A65D0C52}"/>
    <cellStyle name="Calculation 3 2 2 43 2" xfId="43278" xr:uid="{1E01F8A0-B19E-427B-8BB5-4FE5717BEB3D}"/>
    <cellStyle name="Calculation 3 2 2 5" xfId="3146" xr:uid="{00000000-0005-0000-0000-0000DE0D0000}"/>
    <cellStyle name="Calculation 3 2 2 5 2" xfId="25512" xr:uid="{096D2DF3-2D6D-4C20-A23D-FE4D649DD8BF}"/>
    <cellStyle name="Calculation 3 2 2 6" xfId="2820" xr:uid="{00000000-0005-0000-0000-0000DF0D0000}"/>
    <cellStyle name="Calculation 3 2 2 6 2" xfId="25186" xr:uid="{A4B7AC09-017C-4B47-896B-B40CF121ED56}"/>
    <cellStyle name="Calculation 3 2 2 7" xfId="4040" xr:uid="{00000000-0005-0000-0000-0000E00D0000}"/>
    <cellStyle name="Calculation 3 2 2 7 2" xfId="26403" xr:uid="{9E992856-7E39-42A0-B9E7-3ED63C385552}"/>
    <cellStyle name="Calculation 3 2 2 8" xfId="3724" xr:uid="{00000000-0005-0000-0000-0000E10D0000}"/>
    <cellStyle name="Calculation 3 2 2 8 2" xfId="26087" xr:uid="{772DB027-52E8-41E1-8242-A387CE349737}"/>
    <cellStyle name="Calculation 3 2 2 9" xfId="4382" xr:uid="{00000000-0005-0000-0000-0000E20D0000}"/>
    <cellStyle name="Calculation 3 2 2 9 2" xfId="26737" xr:uid="{58662E4A-FD12-4D49-B9AF-808D3D77379F}"/>
    <cellStyle name="Calculation 3 2 20" xfId="9725" xr:uid="{01587C3B-2595-4F02-B446-434D947BBCE7}"/>
    <cellStyle name="Calculation 3 2 20 2" xfId="31797" xr:uid="{6139882C-0458-4635-BBBF-E66A120491D6}"/>
    <cellStyle name="Calculation 3 2 21" xfId="10385" xr:uid="{9296C7CD-43B8-48DF-A5D9-054AAC1669C0}"/>
    <cellStyle name="Calculation 3 2 21 2" xfId="32182" xr:uid="{85A0DBB0-8B29-4EDB-B317-EB603AE78A63}"/>
    <cellStyle name="Calculation 3 2 22" xfId="12370" xr:uid="{A2F0F2AA-E2CF-4A62-B990-96EB2C826EA7}"/>
    <cellStyle name="Calculation 3 2 22 2" xfId="32935" xr:uid="{1C9263F3-3105-489C-BF29-FF815C334AA3}"/>
    <cellStyle name="Calculation 3 2 23" xfId="12910" xr:uid="{3AFC89F5-1E37-4892-8EA1-7B6C6B0407F9}"/>
    <cellStyle name="Calculation 3 2 23 2" xfId="33475" xr:uid="{842070A9-E6CB-4718-9295-E0B8E1DC8735}"/>
    <cellStyle name="Calculation 3 2 24" xfId="13401" xr:uid="{C97C6074-E0FC-43E4-8722-1DE9C1FFB113}"/>
    <cellStyle name="Calculation 3 2 24 2" xfId="33965" xr:uid="{9A78CF34-3174-42C0-A2AE-C09FB67D735C}"/>
    <cellStyle name="Calculation 3 2 25" xfId="13789" xr:uid="{46612C58-7378-446D-9968-96CE09E39D1B}"/>
    <cellStyle name="Calculation 3 2 25 2" xfId="34353" xr:uid="{A02A9E8A-2AA4-464D-92C2-DD31E07CB2AC}"/>
    <cellStyle name="Calculation 3 2 26" xfId="14357" xr:uid="{70E4067D-8044-4065-8535-07EF126C5D22}"/>
    <cellStyle name="Calculation 3 2 26 2" xfId="34920" xr:uid="{6AF7109E-72E5-4129-AB5D-62EE91883FAF}"/>
    <cellStyle name="Calculation 3 2 27" xfId="14713" xr:uid="{9CD3C6FE-A7A3-4E2D-9E00-8D7FAEB188F9}"/>
    <cellStyle name="Calculation 3 2 27 2" xfId="35270" xr:uid="{2A86E52F-2063-497E-9915-1B8A1F6ED10B}"/>
    <cellStyle name="Calculation 3 2 28" xfId="14028" xr:uid="{07E8A5D5-51F9-4D7E-9C26-D16C0BB57658}"/>
    <cellStyle name="Calculation 3 2 28 2" xfId="34592" xr:uid="{2352517E-B57A-4371-9086-BC8FC615A61D}"/>
    <cellStyle name="Calculation 3 2 29" xfId="15612" xr:uid="{C49B26EB-BE8C-4F71-879F-C7E6A557DEB2}"/>
    <cellStyle name="Calculation 3 2 29 2" xfId="36109" xr:uid="{D485F039-4A5C-41B9-B1B7-6BFC46BB19C1}"/>
    <cellStyle name="Calculation 3 2 3" xfId="1237" xr:uid="{00000000-0005-0000-0000-0000E30D0000}"/>
    <cellStyle name="Calculation 3 2 3 2" xfId="23674" xr:uid="{D1EC0ED4-8F3D-4335-8CE2-F3C5EEFA1C0B}"/>
    <cellStyle name="Calculation 3 2 30" xfId="16356" xr:uid="{114A60C7-9E3F-4A66-AAA2-CF593BCF7C71}"/>
    <cellStyle name="Calculation 3 2 30 2" xfId="36762" xr:uid="{4D600B18-14A3-4EE3-BDF5-72621C0EBC3B}"/>
    <cellStyle name="Calculation 3 2 31" xfId="17097" xr:uid="{B1F07ACE-31FB-4940-ACAB-06938CA17733}"/>
    <cellStyle name="Calculation 3 2 31 2" xfId="37501" xr:uid="{C72911C4-6766-4FAC-AE27-FA9CBB66458F}"/>
    <cellStyle name="Calculation 3 2 32" xfId="17399" xr:uid="{D7F5F183-6439-4821-B689-77A5D7517C2C}"/>
    <cellStyle name="Calculation 3 2 32 2" xfId="37803" xr:uid="{48336AD6-ADBE-4A5F-BE3E-AC629CB48FFD}"/>
    <cellStyle name="Calculation 3 2 33" xfId="17848" xr:uid="{7089F866-E8F0-4866-9D30-C2E73972D092}"/>
    <cellStyle name="Calculation 3 2 33 2" xfId="38252" xr:uid="{5C3A61D5-8FDF-4641-9D1C-AEC3BC3E108A}"/>
    <cellStyle name="Calculation 3 2 34" xfId="18220" xr:uid="{3E5884A0-0111-4B7C-B698-040CC565CC6F}"/>
    <cellStyle name="Calculation 3 2 34 2" xfId="38624" xr:uid="{F6A554E8-82F0-4289-80DE-1BE5FE351DC6}"/>
    <cellStyle name="Calculation 3 2 35" xfId="19063" xr:uid="{41DB7E2C-EA56-4366-B8AC-C9BD7B3F0B18}"/>
    <cellStyle name="Calculation 3 2 35 2" xfId="39465" xr:uid="{3C4B3E09-3AFF-4FCD-9C66-1AE03E74F63F}"/>
    <cellStyle name="Calculation 3 2 36" xfId="19559" xr:uid="{5308D909-81DF-43F9-AC2B-71A890B430EA}"/>
    <cellStyle name="Calculation 3 2 36 2" xfId="39961" xr:uid="{E9F6B25D-7094-4C8B-8004-DE72D99E2ADE}"/>
    <cellStyle name="Calculation 3 2 37" xfId="19901" xr:uid="{16CCE0B5-989F-4A72-90A4-4CD38B799F6E}"/>
    <cellStyle name="Calculation 3 2 37 2" xfId="40303" xr:uid="{5BD9991D-ABB2-44DC-986B-8081F0CA0AAC}"/>
    <cellStyle name="Calculation 3 2 38" xfId="20325" xr:uid="{8F372B5E-1986-4E99-9571-6DE560ED4330}"/>
    <cellStyle name="Calculation 3 2 38 2" xfId="40727" xr:uid="{9D661AB6-BB40-48BB-9375-E5874BE1788D}"/>
    <cellStyle name="Calculation 3 2 39" xfId="19765" xr:uid="{BAA6EC18-2FA8-441A-AC7F-9B71FE68DB83}"/>
    <cellStyle name="Calculation 3 2 39 2" xfId="40167" xr:uid="{518C5CD3-E383-4BEB-B692-A35D806D9859}"/>
    <cellStyle name="Calculation 3 2 4" xfId="1810" xr:uid="{00000000-0005-0000-0000-0000E40D0000}"/>
    <cellStyle name="Calculation 3 2 4 2" xfId="24193" xr:uid="{8B7D4FE0-F163-4BDD-9E0F-1E8D190CBCC5}"/>
    <cellStyle name="Calculation 3 2 40" xfId="21520" xr:uid="{B4AF3BE5-990E-4DE4-A230-42EF35DB4E85}"/>
    <cellStyle name="Calculation 3 2 40 2" xfId="41920" xr:uid="{27A06083-C4C6-4622-B84C-72B44C365863}"/>
    <cellStyle name="Calculation 3 2 41" xfId="21825" xr:uid="{5526CB0A-C902-430B-B7D0-91BAEAA6D499}"/>
    <cellStyle name="Calculation 3 2 41 2" xfId="42225" xr:uid="{3350A521-63EC-4632-85C7-E7177F15FB10}"/>
    <cellStyle name="Calculation 3 2 42" xfId="22605" xr:uid="{8EB3E82A-0C5F-459A-82C4-08E9C8A86E4E}"/>
    <cellStyle name="Calculation 3 2 42 2" xfId="43005" xr:uid="{2D780B28-B194-4417-9E62-1B26F4A7D39F}"/>
    <cellStyle name="Calculation 3 2 43" xfId="22897" xr:uid="{12AC2D10-65CC-441A-B936-2E3D0B5BDA3B}"/>
    <cellStyle name="Calculation 3 2 43 2" xfId="43297" xr:uid="{7E957C92-832A-4310-8511-FC382911E0DD}"/>
    <cellStyle name="Calculation 3 2 44" xfId="23172" xr:uid="{E311F321-6BDD-43E4-A1A5-EAE983DE62D7}"/>
    <cellStyle name="Calculation 3 2 44 2" xfId="43572" xr:uid="{088AE0D8-5E27-4667-B635-F889B85561CB}"/>
    <cellStyle name="Calculation 3 2 5" xfId="2214" xr:uid="{00000000-0005-0000-0000-0000E50D0000}"/>
    <cellStyle name="Calculation 3 2 5 2" xfId="24591" xr:uid="{83829AC5-F133-476F-AA06-CD08E24A369C}"/>
    <cellStyle name="Calculation 3 2 6" xfId="2931" xr:uid="{00000000-0005-0000-0000-0000E60D0000}"/>
    <cellStyle name="Calculation 3 2 6 2" xfId="25297" xr:uid="{68470ADC-86A0-4958-AFD2-C506BF7B13B9}"/>
    <cellStyle name="Calculation 3 2 7" xfId="3453" xr:uid="{00000000-0005-0000-0000-0000E70D0000}"/>
    <cellStyle name="Calculation 3 2 7 2" xfId="25818" xr:uid="{24A91D83-824A-4CD4-A5E6-543F3077B38A}"/>
    <cellStyle name="Calculation 3 2 8" xfId="3829" xr:uid="{00000000-0005-0000-0000-0000E80D0000}"/>
    <cellStyle name="Calculation 3 2 8 2" xfId="26192" xr:uid="{4B6C3226-148F-48B2-82D6-B848962B93AE}"/>
    <cellStyle name="Calculation 3 2 9" xfId="4283" xr:uid="{00000000-0005-0000-0000-0000E90D0000}"/>
    <cellStyle name="Calculation 3 2 9 2" xfId="26640" xr:uid="{7137F9D8-02D6-4051-9A74-11C881ECAD68}"/>
    <cellStyle name="Calculation 3 20" xfId="7694" xr:uid="{AF23AB6A-42FF-4319-ABC5-0C97E5E781EA}"/>
    <cellStyle name="Calculation 3 20 2" xfId="29980" xr:uid="{CBC39911-6BED-4411-A530-0242754B5955}"/>
    <cellStyle name="Calculation 3 21" xfId="8203" xr:uid="{E82E316B-B68A-4AFC-A7C2-9A908D945641}"/>
    <cellStyle name="Calculation 3 21 2" xfId="30472" xr:uid="{79E4C609-A335-4610-BF64-CBEBEB2A5901}"/>
    <cellStyle name="Calculation 3 22" xfId="8856" xr:uid="{D26F6D5F-AEED-4FB1-8915-0A922B1F5DBF}"/>
    <cellStyle name="Calculation 3 22 2" xfId="31045" xr:uid="{737A34A2-D841-4756-A86C-BBFC66B9A1ED}"/>
    <cellStyle name="Calculation 3 23" xfId="9587" xr:uid="{734C49A1-F679-4612-B9F0-16E38EA73C6A}"/>
    <cellStyle name="Calculation 3 23 2" xfId="31703" xr:uid="{6F42AA70-1918-4119-9933-80319C4975FB}"/>
    <cellStyle name="Calculation 3 24" xfId="10038" xr:uid="{E2A590F3-CAE4-4B63-8B09-DC2CCC8A99E0}"/>
    <cellStyle name="Calculation 3 24 2" xfId="32038" xr:uid="{9325CF98-CDEA-469D-9FB1-9126FD65E7F9}"/>
    <cellStyle name="Calculation 3 25" xfId="10871" xr:uid="{9EF95780-2447-4DAC-8497-92FE420DB55B}"/>
    <cellStyle name="Calculation 3 25 2" xfId="32295" xr:uid="{DF500350-D928-4F70-A1C7-A37459363146}"/>
    <cellStyle name="Calculation 3 26" xfId="12013" xr:uid="{C496BEB5-6C93-41DE-8B3F-7C47E064F3FB}"/>
    <cellStyle name="Calculation 3 26 2" xfId="32578" xr:uid="{C47D2927-C229-4857-882A-6F670527852C}"/>
    <cellStyle name="Calculation 3 27" xfId="13399" xr:uid="{FC16B159-9B5B-4EE9-B1EF-BA780332F89C}"/>
    <cellStyle name="Calculation 3 27 2" xfId="33963" xr:uid="{5DA2F2A6-8779-4C03-8C96-573484B83CE1}"/>
    <cellStyle name="Calculation 3 28" xfId="14231" xr:uid="{C636326D-A5A1-4677-98E2-B855FB852444}"/>
    <cellStyle name="Calculation 3 28 2" xfId="34794" xr:uid="{A1A0C37D-4864-437F-8455-2D1403AD5C9A}"/>
    <cellStyle name="Calculation 3 29" xfId="14631" xr:uid="{D0FF9ADA-8444-4E86-8E41-B8CD4FA96027}"/>
    <cellStyle name="Calculation 3 29 2" xfId="35191" xr:uid="{DB7F78BB-F571-4826-9219-8E70C1BF5BEE}"/>
    <cellStyle name="Calculation 3 3" xfId="603" xr:uid="{00000000-0005-0000-0000-0000EA0D0000}"/>
    <cellStyle name="Calculation 3 3 10" xfId="4740" xr:uid="{00000000-0005-0000-0000-0000EB0D0000}"/>
    <cellStyle name="Calculation 3 3 10 2" xfId="27093" xr:uid="{861EDED9-84E4-497E-8262-0B6578D79F02}"/>
    <cellStyle name="Calculation 3 3 11" xfId="5054" xr:uid="{00000000-0005-0000-0000-0000EC0D0000}"/>
    <cellStyle name="Calculation 3 3 11 2" xfId="27407" xr:uid="{023B2FC8-3179-4A40-89A6-8FB3BADC363E}"/>
    <cellStyle name="Calculation 3 3 12" xfId="4952" xr:uid="{00000000-0005-0000-0000-0000ED0D0000}"/>
    <cellStyle name="Calculation 3 3 12 2" xfId="27305" xr:uid="{6C6EC92C-8334-48D6-AC09-185DACE3EE27}"/>
    <cellStyle name="Calculation 3 3 13" xfId="5608" xr:uid="{00000000-0005-0000-0000-0000EE0D0000}"/>
    <cellStyle name="Calculation 3 3 13 2" xfId="27950" xr:uid="{52449E18-43AF-42BA-AAF5-C702B2C85FEA}"/>
    <cellStyle name="Calculation 3 3 14" xfId="6647" xr:uid="{00000000-0005-0000-0000-0000EF0D0000}"/>
    <cellStyle name="Calculation 3 3 14 2" xfId="28944" xr:uid="{AF8EE276-1685-4B46-A7CA-84A95815B2C2}"/>
    <cellStyle name="Calculation 3 3 15" xfId="5823" xr:uid="{00000000-0005-0000-0000-0000F00D0000}"/>
    <cellStyle name="Calculation 3 3 15 2" xfId="28137" xr:uid="{A102750D-EBFE-4B10-995F-39E5FCF78B1A}"/>
    <cellStyle name="Calculation 3 3 16" xfId="7332" xr:uid="{00000000-0005-0000-0000-0000F10D0000}"/>
    <cellStyle name="Calculation 3 3 16 2" xfId="29627" xr:uid="{93B66ABC-4106-4EA9-9C67-AA55556C9903}"/>
    <cellStyle name="Calculation 3 3 17" xfId="7818" xr:uid="{89CE3135-749D-445E-83E3-78E47D3C7203}"/>
    <cellStyle name="Calculation 3 3 17 2" xfId="30104" xr:uid="{60A71D4E-AF04-4B66-94C0-49A14262DB2A}"/>
    <cellStyle name="Calculation 3 3 18" xfId="8303" xr:uid="{D02C48FD-8510-4FEA-8B40-38C250E68FC8}"/>
    <cellStyle name="Calculation 3 3 18 2" xfId="30572" xr:uid="{A451304D-4289-438B-B199-AA3C6AE70104}"/>
    <cellStyle name="Calculation 3 3 19" xfId="9188" xr:uid="{0A5EA010-3B84-420C-B350-A41CB360690B}"/>
    <cellStyle name="Calculation 3 3 19 2" xfId="31329" xr:uid="{8FBB306D-79BB-4ED9-B7D5-9CA168ACA19F}"/>
    <cellStyle name="Calculation 3 3 2" xfId="818" xr:uid="{00000000-0005-0000-0000-0000F20D0000}"/>
    <cellStyle name="Calculation 3 3 2 10" xfId="5265" xr:uid="{00000000-0005-0000-0000-0000F30D0000}"/>
    <cellStyle name="Calculation 3 3 2 10 2" xfId="27618" xr:uid="{7CD1F3CF-7856-40A7-9424-8DB40EEED658}"/>
    <cellStyle name="Calculation 3 3 2 11" xfId="3372" xr:uid="{00000000-0005-0000-0000-0000F40D0000}"/>
    <cellStyle name="Calculation 3 3 2 11 2" xfId="25737" xr:uid="{DB4458F4-21A0-4240-9927-5B3286EA67C6}"/>
    <cellStyle name="Calculation 3 3 2 12" xfId="6461" xr:uid="{00000000-0005-0000-0000-0000F50D0000}"/>
    <cellStyle name="Calculation 3 3 2 12 2" xfId="28758" xr:uid="{E953A205-2019-4C52-AB4D-6F14F6732DAC}"/>
    <cellStyle name="Calculation 3 3 2 13" xfId="6472" xr:uid="{00000000-0005-0000-0000-0000F60D0000}"/>
    <cellStyle name="Calculation 3 3 2 13 2" xfId="28769" xr:uid="{96289A60-88C6-49D0-9D70-A032F240213E}"/>
    <cellStyle name="Calculation 3 3 2 14" xfId="6518" xr:uid="{00000000-0005-0000-0000-0000F70D0000}"/>
    <cellStyle name="Calculation 3 3 2 14 2" xfId="28815" xr:uid="{7FFD5D76-9F01-41A8-8D91-B5B8267684CE}"/>
    <cellStyle name="Calculation 3 3 2 15" xfId="7538" xr:uid="{00000000-0005-0000-0000-0000F80D0000}"/>
    <cellStyle name="Calculation 3 3 2 15 2" xfId="29833" xr:uid="{0CADBAC5-CE90-43B2-9B6A-1A5C488FDE84}"/>
    <cellStyle name="Calculation 3 3 2 16" xfId="8024" xr:uid="{96A5DDFD-F351-493B-B310-AAA31C49DCCA}"/>
    <cellStyle name="Calculation 3 3 2 16 2" xfId="30310" xr:uid="{ED87F2C4-28B6-48EA-8235-AD492B1B0014}"/>
    <cellStyle name="Calculation 3 3 2 17" xfId="8513" xr:uid="{2B015228-ED59-40CA-93A2-EE7B3EB677DB}"/>
    <cellStyle name="Calculation 3 3 2 17 2" xfId="30782" xr:uid="{FDFBA2AD-10BE-4BA3-83B6-4E767C7E634A}"/>
    <cellStyle name="Calculation 3 3 2 18" xfId="9403" xr:uid="{063810B3-7113-4582-8E8D-7BAAEE2F8BF7}"/>
    <cellStyle name="Calculation 3 3 2 18 2" xfId="31542" xr:uid="{7234924F-34AF-45C3-B037-4B24827D6093}"/>
    <cellStyle name="Calculation 3 3 2 19" xfId="9698" xr:uid="{70AD680B-1200-4E9D-92BD-85BE5634B755}"/>
    <cellStyle name="Calculation 3 3 2 19 2" xfId="31772" xr:uid="{EA00552A-710E-459E-9364-7707AE328B52}"/>
    <cellStyle name="Calculation 3 3 2 2" xfId="1075" xr:uid="{00000000-0005-0000-0000-0000F90D0000}"/>
    <cellStyle name="Calculation 3 3 2 2 2" xfId="23512" xr:uid="{A262D595-597D-4B98-A6F8-E9AE9AFD85A5}"/>
    <cellStyle name="Calculation 3 3 2 20" xfId="10359" xr:uid="{9AFE15C7-ABC6-4BE9-A4C4-A5A5C5000A82}"/>
    <cellStyle name="Calculation 3 3 2 20 2" xfId="32164" xr:uid="{3B4E1FDD-3FC3-4F64-A7BA-11170AF6D4C6}"/>
    <cellStyle name="Calculation 3 3 2 21" xfId="12571" xr:uid="{79E7B960-ACD9-4B5A-A9BF-25F210EE6E68}"/>
    <cellStyle name="Calculation 3 3 2 21 2" xfId="33136" xr:uid="{53DE9FD3-E733-449F-8DDA-A1EDF9273181}"/>
    <cellStyle name="Calculation 3 3 2 22" xfId="12191" xr:uid="{A2585A4C-D65A-430D-BB85-D7FF3DB82ABE}"/>
    <cellStyle name="Calculation 3 3 2 22 2" xfId="32756" xr:uid="{3548B53C-9A8F-4A9E-8EC4-A2ADD2E2D3D0}"/>
    <cellStyle name="Calculation 3 3 2 23" xfId="12918" xr:uid="{3361CB98-7880-47B3-86D3-309943A03818}"/>
    <cellStyle name="Calculation 3 3 2 23 2" xfId="33483" xr:uid="{50F8AB0D-574A-45E5-A801-ED7C078C1886}"/>
    <cellStyle name="Calculation 3 3 2 24" xfId="14106" xr:uid="{5D2B89E6-5395-415D-9C24-E9A504D2D9CF}"/>
    <cellStyle name="Calculation 3 3 2 24 2" xfId="34670" xr:uid="{FFC29128-E76C-441F-BC4F-7EB6B0F67C99}"/>
    <cellStyle name="Calculation 3 3 2 25" xfId="13661" xr:uid="{FE90DA48-817F-4B5C-A864-2FE7B0A360A0}"/>
    <cellStyle name="Calculation 3 3 2 25 2" xfId="34225" xr:uid="{8A3463C9-C97F-4F0F-A482-BD327CDE6D34}"/>
    <cellStyle name="Calculation 3 3 2 26" xfId="14411" xr:uid="{DD26FA05-205A-44EE-B403-160C8346578D}"/>
    <cellStyle name="Calculation 3 3 2 26 2" xfId="34973" xr:uid="{71413836-065E-4B03-B2BC-355EAEE1A297}"/>
    <cellStyle name="Calculation 3 3 2 27" xfId="14997" xr:uid="{F5293E64-186E-4C42-BDB0-21FBD776EDB0}"/>
    <cellStyle name="Calculation 3 3 2 27 2" xfId="35549" xr:uid="{6B9F31E0-9107-4540-A42C-F9108659BC46}"/>
    <cellStyle name="Calculation 3 3 2 28" xfId="16075" xr:uid="{DB235A48-43A0-47F1-A0A7-760761F7CE50}"/>
    <cellStyle name="Calculation 3 3 2 28 2" xfId="36483" xr:uid="{261BCFAE-C757-4EC4-A2F6-B1EE152D84A9}"/>
    <cellStyle name="Calculation 3 3 2 29" xfId="16548" xr:uid="{3ED3AA85-92BE-4D39-8260-D9C414DA5772}"/>
    <cellStyle name="Calculation 3 3 2 29 2" xfId="36954" xr:uid="{A4BE70D9-8D40-4C1E-920A-57FF1212E16D}"/>
    <cellStyle name="Calculation 3 3 2 3" xfId="2009" xr:uid="{00000000-0005-0000-0000-0000FA0D0000}"/>
    <cellStyle name="Calculation 3 3 2 3 2" xfId="24391" xr:uid="{721EE05E-B6A8-4C9E-AC17-A5D06756A82A}"/>
    <cellStyle name="Calculation 3 3 2 30" xfId="17292" xr:uid="{5C26ACE6-EE3A-4C30-84FB-40E4EA7F8F83}"/>
    <cellStyle name="Calculation 3 3 2 30 2" xfId="37696" xr:uid="{AF828295-8029-4AC8-ABEC-2CEF9CA3B0BD}"/>
    <cellStyle name="Calculation 3 3 2 31" xfId="17692" xr:uid="{E4B82848-FC52-41AA-BDFC-4C4A7A2BFE18}"/>
    <cellStyle name="Calculation 3 3 2 31 2" xfId="38096" xr:uid="{A7833154-AAFF-452E-9649-FA8BF4BB425F}"/>
    <cellStyle name="Calculation 3 3 2 32" xfId="18041" xr:uid="{9B1A5F1E-D14D-4926-92AC-46096BD1EC3E}"/>
    <cellStyle name="Calculation 3 3 2 32 2" xfId="38445" xr:uid="{79B47DA6-E034-4A06-98B9-1B5A364C90FB}"/>
    <cellStyle name="Calculation 3 3 2 33" xfId="18420" xr:uid="{07C66335-0AD3-42CE-9774-F3E9B5C68D02}"/>
    <cellStyle name="Calculation 3 3 2 33 2" xfId="38824" xr:uid="{D21C27A2-EAE6-4852-BBAA-91B5C6F6DEAF}"/>
    <cellStyle name="Calculation 3 3 2 34" xfId="19264" xr:uid="{465FE731-259E-4566-B75A-97B93ADCEF88}"/>
    <cellStyle name="Calculation 3 3 2 34 2" xfId="39666" xr:uid="{24C21595-3C90-40EE-9401-8529E0ECE469}"/>
    <cellStyle name="Calculation 3 3 2 35" xfId="19397" xr:uid="{88653268-4D6B-444B-BAD2-9217622A5C85}"/>
    <cellStyle name="Calculation 3 3 2 35 2" xfId="39799" xr:uid="{E6FF303D-6204-49A2-A27C-98764E5DB2B6}"/>
    <cellStyle name="Calculation 3 3 2 36" xfId="20102" xr:uid="{5F9A5856-80E7-425A-81DE-AD0177966B50}"/>
    <cellStyle name="Calculation 3 3 2 36 2" xfId="40504" xr:uid="{23F4418A-A5F6-4595-AB59-03AA8440454E}"/>
    <cellStyle name="Calculation 3 3 2 37" xfId="20524" xr:uid="{AC8528E3-2B32-4406-8997-4298DB74F752}"/>
    <cellStyle name="Calculation 3 3 2 37 2" xfId="40926" xr:uid="{1592E5AB-A946-4B63-A16B-32775C3DE608}"/>
    <cellStyle name="Calculation 3 3 2 38" xfId="20908" xr:uid="{C3453F2D-A20C-4C31-9CB4-38BBD96B5DC7}"/>
    <cellStyle name="Calculation 3 3 2 38 2" xfId="41310" xr:uid="{696DBF28-8C61-4275-BFEF-F5055C475BC6}"/>
    <cellStyle name="Calculation 3 3 2 39" xfId="21718" xr:uid="{869E7993-E405-4314-8C4F-48AAFC7A7F80}"/>
    <cellStyle name="Calculation 3 3 2 39 2" xfId="42118" xr:uid="{109B8D9E-A756-4340-BA99-3E8D007C9509}"/>
    <cellStyle name="Calculation 3 3 2 4" xfId="1680" xr:uid="{00000000-0005-0000-0000-0000FB0D0000}"/>
    <cellStyle name="Calculation 3 3 2 4 2" xfId="24064" xr:uid="{094B348C-A1C4-45F4-8072-6E11216813DD}"/>
    <cellStyle name="Calculation 3 3 2 40" xfId="22246" xr:uid="{26BA3F4B-B4D3-4F73-92A8-C733C6A81C76}"/>
    <cellStyle name="Calculation 3 3 2 40 2" xfId="42646" xr:uid="{698DF2CC-FC64-4A20-9C95-F33937109852}"/>
    <cellStyle name="Calculation 3 3 2 41" xfId="20960" xr:uid="{30D6010A-BFD7-4C20-9A49-0EFF67952BFA}"/>
    <cellStyle name="Calculation 3 3 2 41 2" xfId="41362" xr:uid="{E07ED874-CD67-41E8-AFC2-A4D58023FD54}"/>
    <cellStyle name="Calculation 3 3 2 42" xfId="21395" xr:uid="{288920B0-ACFD-447B-BB7B-CA54686F065F}"/>
    <cellStyle name="Calculation 3 3 2 42 2" xfId="41795" xr:uid="{40100EBE-E139-4407-A1A2-60C75FDC8BBF}"/>
    <cellStyle name="Calculation 3 3 2 43" xfId="22658" xr:uid="{16590A35-2782-41FD-A129-28BED1851028}"/>
    <cellStyle name="Calculation 3 3 2 43 2" xfId="43058" xr:uid="{656B4650-D6E5-4E76-A5EF-BB98390A4C50}"/>
    <cellStyle name="Calculation 3 3 2 5" xfId="3132" xr:uid="{00000000-0005-0000-0000-0000FC0D0000}"/>
    <cellStyle name="Calculation 3 3 2 5 2" xfId="25498" xr:uid="{346847DC-FC4B-4A67-96F7-BD72691E7879}"/>
    <cellStyle name="Calculation 3 3 2 6" xfId="2491" xr:uid="{00000000-0005-0000-0000-0000FD0D0000}"/>
    <cellStyle name="Calculation 3 3 2 6 2" xfId="24858" xr:uid="{00271B31-A1D9-41DE-8834-3FF4AA34C505}"/>
    <cellStyle name="Calculation 3 3 2 7" xfId="4026" xr:uid="{00000000-0005-0000-0000-0000FE0D0000}"/>
    <cellStyle name="Calculation 3 3 2 7 2" xfId="26389" xr:uid="{D368D0C7-CD2F-4FAD-A7EF-E2A4EEDA6CAD}"/>
    <cellStyle name="Calculation 3 3 2 8" xfId="2484" xr:uid="{00000000-0005-0000-0000-0000FF0D0000}"/>
    <cellStyle name="Calculation 3 3 2 8 2" xfId="24851" xr:uid="{1AFA4A2C-FF88-44F0-97EA-81428D5655FD}"/>
    <cellStyle name="Calculation 3 3 2 9" xfId="4343" xr:uid="{00000000-0005-0000-0000-0000000E0000}"/>
    <cellStyle name="Calculation 3 3 2 9 2" xfId="26699" xr:uid="{22E2A966-8C30-4623-A5D8-35EDAA33F35E}"/>
    <cellStyle name="Calculation 3 3 20" xfId="9757" xr:uid="{4D185BC5-AA9F-4245-8672-E4ECBCD204CC}"/>
    <cellStyle name="Calculation 3 3 20 2" xfId="31816" xr:uid="{30BB53E7-9D40-4137-AE32-6C0FEB279DC7}"/>
    <cellStyle name="Calculation 3 3 21" xfId="10414" xr:uid="{87690755-6D51-46FD-94BA-CB7860D979B9}"/>
    <cellStyle name="Calculation 3 3 21 2" xfId="32192" xr:uid="{A4694ADD-5FD9-4F2C-A0E8-65A7DF42E340}"/>
    <cellStyle name="Calculation 3 3 22" xfId="12356" xr:uid="{F49749DC-04B7-4963-AFB6-7DA6BD931D2C}"/>
    <cellStyle name="Calculation 3 3 22 2" xfId="32921" xr:uid="{20A33A81-B757-4F3D-833B-7B5CB51ACFD8}"/>
    <cellStyle name="Calculation 3 3 23" xfId="12984" xr:uid="{4B268535-8B73-445F-8CE6-478EBCC690DB}"/>
    <cellStyle name="Calculation 3 3 23 2" xfId="33549" xr:uid="{5CC3F8FB-F802-4E21-AF53-4DCD1A13B9AE}"/>
    <cellStyle name="Calculation 3 3 24" xfId="13008" xr:uid="{B02D20B4-625A-4D35-BB7A-D7DF817CA9FB}"/>
    <cellStyle name="Calculation 3 3 24 2" xfId="33573" xr:uid="{E0D43D07-EBDB-4F51-8D0B-8FBA8781F77A}"/>
    <cellStyle name="Calculation 3 3 25" xfId="13133" xr:uid="{B571B03E-11C8-4738-B563-7539D81D945B}"/>
    <cellStyle name="Calculation 3 3 25 2" xfId="33698" xr:uid="{9BE1832E-0C4E-46A4-8EAF-4618E1B92D3C}"/>
    <cellStyle name="Calculation 3 3 26" xfId="14485" xr:uid="{983DF25F-8D51-4723-B61E-046459BD0C3E}"/>
    <cellStyle name="Calculation 3 3 26 2" xfId="35046" xr:uid="{F40608AD-2E6F-4B03-85A1-C163F02F6D33}"/>
    <cellStyle name="Calculation 3 3 27" xfId="14778" xr:uid="{BD19F691-283D-4042-A959-4617B0C97DC0}"/>
    <cellStyle name="Calculation 3 3 27 2" xfId="35333" xr:uid="{414204B7-0264-4B18-BAB4-E1A2BAF1E73F}"/>
    <cellStyle name="Calculation 3 3 28" xfId="15217" xr:uid="{32898C79-9664-42E6-891C-18A0015D6CCD}"/>
    <cellStyle name="Calculation 3 3 28 2" xfId="35757" xr:uid="{EA7BCDC1-4EB0-4F00-A0ED-5944B9E98ECA}"/>
    <cellStyle name="Calculation 3 3 29" xfId="15334" xr:uid="{7A3EC6B1-DF87-46A5-A935-58BF24A9268F}"/>
    <cellStyle name="Calculation 3 3 29 2" xfId="35871" xr:uid="{2CB6DCA2-6C3F-4576-A553-4B2B08611524}"/>
    <cellStyle name="Calculation 3 3 3" xfId="1019" xr:uid="{00000000-0005-0000-0000-0000010E0000}"/>
    <cellStyle name="Calculation 3 3 3 2" xfId="23456" xr:uid="{812221A9-5356-47DB-8E06-F991603EB14C}"/>
    <cellStyle name="Calculation 3 3 30" xfId="16342" xr:uid="{80E9C5E0-59D8-4B3A-924B-958744A58D0C}"/>
    <cellStyle name="Calculation 3 3 30 2" xfId="36748" xr:uid="{7CB3CD8C-68D9-4310-A92B-16A61ECC6E8C}"/>
    <cellStyle name="Calculation 3 3 31" xfId="17083" xr:uid="{C3728074-590F-4523-894E-792A926D7923}"/>
    <cellStyle name="Calculation 3 3 31 2" xfId="37487" xr:uid="{F582B23E-6AF7-42BB-86AD-42A940A1E1E9}"/>
    <cellStyle name="Calculation 3 3 32" xfId="17563" xr:uid="{8A848435-6534-41D0-B645-AF5A7202EA34}"/>
    <cellStyle name="Calculation 3 3 32 2" xfId="37967" xr:uid="{89F4CB6A-5730-4940-AEB4-C6C72C5D6276}"/>
    <cellStyle name="Calculation 3 3 33" xfId="17834" xr:uid="{D02B075C-21C9-4E4E-824A-E19A32B5EE94}"/>
    <cellStyle name="Calculation 3 3 33 2" xfId="38238" xr:uid="{F7DED38A-B8BE-4EF9-AF1F-8CA6F7DA9C25}"/>
    <cellStyle name="Calculation 3 3 34" xfId="18206" xr:uid="{D3AFC3D4-EECE-463F-B8AD-22B32A5C8905}"/>
    <cellStyle name="Calculation 3 3 34 2" xfId="38610" xr:uid="{73E4DD24-C2AF-4687-97A1-1952E7140556}"/>
    <cellStyle name="Calculation 3 3 35" xfId="19049" xr:uid="{75B78767-1893-4DF8-86E5-AD1227719C25}"/>
    <cellStyle name="Calculation 3 3 35 2" xfId="39451" xr:uid="{3A94A8D1-B081-4E7B-BD51-527E2780177A}"/>
    <cellStyle name="Calculation 3 3 36" xfId="19668" xr:uid="{4B41F69B-0108-4083-B2BF-D083576C024B}"/>
    <cellStyle name="Calculation 3 3 36 2" xfId="40070" xr:uid="{5FFD2460-435D-46E6-BB56-505D65B18653}"/>
    <cellStyle name="Calculation 3 3 37" xfId="19887" xr:uid="{5CA82E7A-19E0-461A-93F2-1C3578C807FF}"/>
    <cellStyle name="Calculation 3 3 37 2" xfId="40289" xr:uid="{54958E42-0D34-481F-80AC-888D945B72A4}"/>
    <cellStyle name="Calculation 3 3 38" xfId="20311" xr:uid="{48733B7E-6004-484E-8686-01AC8503CB1E}"/>
    <cellStyle name="Calculation 3 3 38 2" xfId="40713" xr:uid="{F00E500F-5489-4AA9-937D-B8426952B374}"/>
    <cellStyle name="Calculation 3 3 39" xfId="20737" xr:uid="{3D617BDC-D925-4F8A-A44B-30C801D1EA9B}"/>
    <cellStyle name="Calculation 3 3 39 2" xfId="41139" xr:uid="{06191457-5621-4C55-A333-7B846EA8C8E8}"/>
    <cellStyle name="Calculation 3 3 4" xfId="1796" xr:uid="{00000000-0005-0000-0000-0000020E0000}"/>
    <cellStyle name="Calculation 3 3 4 2" xfId="24179" xr:uid="{7BF1100E-6317-4690-98B0-F66B5758D771}"/>
    <cellStyle name="Calculation 3 3 40" xfId="21506" xr:uid="{9925BE42-25F9-4AEF-953C-8B59F11D212B}"/>
    <cellStyle name="Calculation 3 3 40 2" xfId="41906" xr:uid="{6697D901-6F44-460E-A42E-6F20516D32C5}"/>
    <cellStyle name="Calculation 3 3 41" xfId="22064" xr:uid="{0D0CC0F4-2F32-420C-8AC2-AAB11CE73739}"/>
    <cellStyle name="Calculation 3 3 41 2" xfId="42464" xr:uid="{89716AF4-B7EA-4BE2-9C60-4EC11BEF52D7}"/>
    <cellStyle name="Calculation 3 3 42" xfId="22632" xr:uid="{1AA9DAD7-B1B5-4927-ADC5-3B351CFFBDA9}"/>
    <cellStyle name="Calculation 3 3 42 2" xfId="43032" xr:uid="{5E31A4F3-F9E6-4456-840D-A0F6D7D00B2C}"/>
    <cellStyle name="Calculation 3 3 43" xfId="22474" xr:uid="{15F016D7-D233-4291-B91D-0A5C653E56AB}"/>
    <cellStyle name="Calculation 3 3 43 2" xfId="42874" xr:uid="{BEE519C3-FD9E-41B5-B3B0-67B6CFE20F8F}"/>
    <cellStyle name="Calculation 3 3 44" xfId="22838" xr:uid="{7C15E4D1-5B3D-4320-A7C5-DE2AD37FCC2A}"/>
    <cellStyle name="Calculation 3 3 44 2" xfId="43238" xr:uid="{8CE477C0-A0D8-410D-B906-501F4A1782A0}"/>
    <cellStyle name="Calculation 3 3 5" xfId="1535" xr:uid="{00000000-0005-0000-0000-0000030E0000}"/>
    <cellStyle name="Calculation 3 3 5 2" xfId="23921" xr:uid="{E705D7AB-0384-4114-93CE-DBF5AD1439C1}"/>
    <cellStyle name="Calculation 3 3 6" xfId="2917" xr:uid="{00000000-0005-0000-0000-0000040E0000}"/>
    <cellStyle name="Calculation 3 3 6 2" xfId="25283" xr:uid="{5D5FB2EB-EEA3-4B76-898F-61D40DCD7F79}"/>
    <cellStyle name="Calculation 3 3 7" xfId="2526" xr:uid="{00000000-0005-0000-0000-0000050E0000}"/>
    <cellStyle name="Calculation 3 3 7 2" xfId="24893" xr:uid="{18627C3F-3311-4D24-8D5F-248A486BAD92}"/>
    <cellStyle name="Calculation 3 3 8" xfId="3815" xr:uid="{00000000-0005-0000-0000-0000060E0000}"/>
    <cellStyle name="Calculation 3 3 8 2" xfId="26178" xr:uid="{80ED40DB-8640-4858-89D4-7109A4A94075}"/>
    <cellStyle name="Calculation 3 3 9" xfId="3306" xr:uid="{00000000-0005-0000-0000-0000070E0000}"/>
    <cellStyle name="Calculation 3 3 9 2" xfId="25672" xr:uid="{757F9BB3-B1CC-4675-B34A-B9DDEB1D7B06}"/>
    <cellStyle name="Calculation 3 30" xfId="13687" xr:uid="{D6CF199D-7B9E-43F4-93C4-0D8C6A593D63}"/>
    <cellStyle name="Calculation 3 30 2" xfId="34251" xr:uid="{315A5DD2-3924-440F-B195-1BEF04D8F0CA}"/>
    <cellStyle name="Calculation 3 31" xfId="15476" xr:uid="{620613B0-7F7C-468B-BB89-DF39C388B267}"/>
    <cellStyle name="Calculation 3 31 2" xfId="36000" xr:uid="{6E704C4E-C757-4BA5-93BC-BF8432D4C76D}"/>
    <cellStyle name="Calculation 3 32" xfId="15603" xr:uid="{F5268304-09C1-4058-9FF1-866F24C8E5D3}"/>
    <cellStyle name="Calculation 3 32 2" xfId="36100" xr:uid="{B9548296-3654-4047-90A9-AAC0C931D1AD}"/>
    <cellStyle name="Calculation 3 33" xfId="16219" xr:uid="{B548F073-3FCC-4C76-98CA-C3B423392B01}"/>
    <cellStyle name="Calculation 3 33 2" xfId="36625" xr:uid="{6460A973-8CE7-4945-B3C0-7EB5FBC5A9A7}"/>
    <cellStyle name="Calculation 3 34" xfId="16819" xr:uid="{6CF4276A-0D18-42FC-8A41-189D801E25D5}"/>
    <cellStyle name="Calculation 3 34 2" xfId="37223" xr:uid="{7DF3FDA6-689A-41BE-8A03-241CB33D291C}"/>
    <cellStyle name="Calculation 3 35" xfId="17612" xr:uid="{A869A5A7-DE6D-4CDD-AFE7-849030F07394}"/>
    <cellStyle name="Calculation 3 35 2" xfId="38016" xr:uid="{C22235B1-3E80-4137-8AB4-F1C0BBAD45FE}"/>
    <cellStyle name="Calculation 3 36" xfId="17727" xr:uid="{BF2D8017-6A8A-488A-A740-2736BF134023}"/>
    <cellStyle name="Calculation 3 36 2" xfId="38131" xr:uid="{EA38B7F3-481B-46B8-8DD9-41F33FA4A829}"/>
    <cellStyle name="Calculation 3 37" xfId="17398" xr:uid="{CAE87100-D0C4-438C-B3FB-0460DB098635}"/>
    <cellStyle name="Calculation 3 37 2" xfId="37802" xr:uid="{923F2065-4499-4ACE-A6C9-99442531229B}"/>
    <cellStyle name="Calculation 3 38" xfId="18736" xr:uid="{DD2EBCFC-B7D9-47A2-AB43-095F5306AC78}"/>
    <cellStyle name="Calculation 3 38 2" xfId="39138" xr:uid="{24FA82B6-1E6A-4F7B-B90F-2AC0F6F33CAB}"/>
    <cellStyle name="Calculation 3 39" xfId="19582" xr:uid="{5398DB99-5E8A-4B35-A04A-860D4FA3E4B6}"/>
    <cellStyle name="Calculation 3 39 2" xfId="39984" xr:uid="{302F41F1-8BE5-46B5-BB1A-C2745107F605}"/>
    <cellStyle name="Calculation 3 4" xfId="687" xr:uid="{00000000-0005-0000-0000-0000080E0000}"/>
    <cellStyle name="Calculation 3 4 10" xfId="4727" xr:uid="{00000000-0005-0000-0000-0000090E0000}"/>
    <cellStyle name="Calculation 3 4 10 2" xfId="27080" xr:uid="{9C2D6A42-C8CF-48E5-BD20-1CB13031ABBE}"/>
    <cellStyle name="Calculation 3 4 11" xfId="5138" xr:uid="{00000000-0005-0000-0000-00000A0E0000}"/>
    <cellStyle name="Calculation 3 4 11 2" xfId="27491" xr:uid="{0809276F-37B6-497B-AD94-A8B9F8723335}"/>
    <cellStyle name="Calculation 3 4 12" xfId="4983" xr:uid="{00000000-0005-0000-0000-00000B0E0000}"/>
    <cellStyle name="Calculation 3 4 12 2" xfId="27336" xr:uid="{110E83A4-38FE-472E-A32E-2E76E1705B14}"/>
    <cellStyle name="Calculation 3 4 13" xfId="6410" xr:uid="{00000000-0005-0000-0000-00000C0E0000}"/>
    <cellStyle name="Calculation 3 4 13 2" xfId="28707" xr:uid="{8F61A8BF-9753-4A0C-A061-BB6E3FFBC3A7}"/>
    <cellStyle name="Calculation 3 4 14" xfId="6796" xr:uid="{00000000-0005-0000-0000-00000D0E0000}"/>
    <cellStyle name="Calculation 3 4 14 2" xfId="29093" xr:uid="{0E562A3E-A40D-4693-BFBA-7CCCF8027CE8}"/>
    <cellStyle name="Calculation 3 4 15" xfId="6143" xr:uid="{00000000-0005-0000-0000-00000E0E0000}"/>
    <cellStyle name="Calculation 3 4 15 2" xfId="28440" xr:uid="{2D0172E5-E582-4CCE-A7A0-6A984E17455A}"/>
    <cellStyle name="Calculation 3 4 16" xfId="7416" xr:uid="{00000000-0005-0000-0000-00000F0E0000}"/>
    <cellStyle name="Calculation 3 4 16 2" xfId="29711" xr:uid="{535B1322-89D8-4816-9259-18529D1E2665}"/>
    <cellStyle name="Calculation 3 4 17" xfId="7902" xr:uid="{A8D4ED3C-8E13-4DAC-8597-A00E7BE77A87}"/>
    <cellStyle name="Calculation 3 4 17 2" xfId="30188" xr:uid="{CE21534B-E5D9-4CD2-AAFF-02E8F233FD42}"/>
    <cellStyle name="Calculation 3 4 18" xfId="8387" xr:uid="{DB7BAF67-C9A3-4C83-B287-C0DB8D21B15D}"/>
    <cellStyle name="Calculation 3 4 18 2" xfId="30656" xr:uid="{DE81A4CD-4C70-4F62-BC7C-B93676EB4A7A}"/>
    <cellStyle name="Calculation 3 4 19" xfId="9272" xr:uid="{F8D055B2-D5CA-4850-8019-3FFF3054907F}"/>
    <cellStyle name="Calculation 3 4 19 2" xfId="31413" xr:uid="{FB4A3A1D-2997-432A-AC6B-02142AFA8094}"/>
    <cellStyle name="Calculation 3 4 2" xfId="902" xr:uid="{00000000-0005-0000-0000-0000100E0000}"/>
    <cellStyle name="Calculation 3 4 2 10" xfId="5349" xr:uid="{00000000-0005-0000-0000-0000110E0000}"/>
    <cellStyle name="Calculation 3 4 2 10 2" xfId="27702" xr:uid="{A118954A-9677-44AD-9682-B966735F2074}"/>
    <cellStyle name="Calculation 3 4 2 11" xfId="5570" xr:uid="{00000000-0005-0000-0000-0000120E0000}"/>
    <cellStyle name="Calculation 3 4 2 11 2" xfId="27923" xr:uid="{F4BB5998-41D7-49C7-99A8-BF6FF317F643}"/>
    <cellStyle name="Calculation 3 4 2 12" xfId="6522" xr:uid="{00000000-0005-0000-0000-0000130E0000}"/>
    <cellStyle name="Calculation 3 4 2 12 2" xfId="28819" xr:uid="{F6E5E8C9-F417-462F-9A72-6704EFE00989}"/>
    <cellStyle name="Calculation 3 4 2 13" xfId="6912" xr:uid="{00000000-0005-0000-0000-0000140E0000}"/>
    <cellStyle name="Calculation 3 4 2 13 2" xfId="29209" xr:uid="{7ED3A9A7-3B8E-4A9E-8E95-8FE6C208E883}"/>
    <cellStyle name="Calculation 3 4 2 14" xfId="7154" xr:uid="{00000000-0005-0000-0000-0000150E0000}"/>
    <cellStyle name="Calculation 3 4 2 14 2" xfId="29451" xr:uid="{D20F8D7A-AF9B-40A0-A642-6C92959BB4DD}"/>
    <cellStyle name="Calculation 3 4 2 15" xfId="7622" xr:uid="{00000000-0005-0000-0000-0000160E0000}"/>
    <cellStyle name="Calculation 3 4 2 15 2" xfId="29917" xr:uid="{AAC53055-72E9-4D2B-B255-D317F50B1605}"/>
    <cellStyle name="Calculation 3 4 2 16" xfId="8108" xr:uid="{0FD3C745-5C12-4A4A-B9C8-155559715EB8}"/>
    <cellStyle name="Calculation 3 4 2 16 2" xfId="30394" xr:uid="{167A997B-C3E6-48E0-974A-09C8955E08B6}"/>
    <cellStyle name="Calculation 3 4 2 17" xfId="8597" xr:uid="{0BD4B3E7-63C9-4974-9ADC-81C79267BFFA}"/>
    <cellStyle name="Calculation 3 4 2 17 2" xfId="30866" xr:uid="{932E1220-485C-412B-A443-76BB482C7236}"/>
    <cellStyle name="Calculation 3 4 2 18" xfId="9487" xr:uid="{73120F89-2DDE-4F24-A4E1-1014ABAF4CA4}"/>
    <cellStyle name="Calculation 3 4 2 18 2" xfId="31626" xr:uid="{CC3984E0-9906-460E-9578-05A69EDD4A4D}"/>
    <cellStyle name="Calculation 3 4 2 19" xfId="10007" xr:uid="{1EC0C139-BF1E-44FE-85C1-9CF3E4700C10}"/>
    <cellStyle name="Calculation 3 4 2 19 2" xfId="32016" xr:uid="{78489652-46C8-4733-8DC5-45D514B372B0}"/>
    <cellStyle name="Calculation 3 4 2 2" xfId="1360" xr:uid="{00000000-0005-0000-0000-0000170E0000}"/>
    <cellStyle name="Calculation 3 4 2 2 2" xfId="23797" xr:uid="{CDC9B99A-1CB9-4CDA-9527-CE08B992796B}"/>
    <cellStyle name="Calculation 3 4 2 20" xfId="10458" xr:uid="{E900A371-0584-43B3-965D-112C204673E1}"/>
    <cellStyle name="Calculation 3 4 2 20 2" xfId="32219" xr:uid="{C49015FD-E87A-42D1-9E46-C93EACD9E56A}"/>
    <cellStyle name="Calculation 3 4 2 21" xfId="12655" xr:uid="{87E623E6-BAE5-42EB-B570-9C19876F236A}"/>
    <cellStyle name="Calculation 3 4 2 21 2" xfId="33220" xr:uid="{851CD553-E221-4BB4-9B7F-2727CF979FE6}"/>
    <cellStyle name="Calculation 3 4 2 22" xfId="13174" xr:uid="{5E15BE07-BE45-40C5-8B67-92DC87B68472}"/>
    <cellStyle name="Calculation 3 4 2 22 2" xfId="33738" xr:uid="{F72BB045-6AF8-4546-AA7C-5936B909A14B}"/>
    <cellStyle name="Calculation 3 4 2 23" xfId="13635" xr:uid="{613EFD3A-CC62-4A7E-815A-7504431BB2B4}"/>
    <cellStyle name="Calculation 3 4 2 23 2" xfId="34199" xr:uid="{E5D9AC77-206C-4167-BD7D-C747DD066956}"/>
    <cellStyle name="Calculation 3 4 2 24" xfId="14173" xr:uid="{B37CC2C8-B685-43BE-918E-982C86D9915D}"/>
    <cellStyle name="Calculation 3 4 2 24 2" xfId="34737" xr:uid="{A94A89D1-D579-46FE-BA53-C6CF83A85F5E}"/>
    <cellStyle name="Calculation 3 4 2 25" xfId="14595" xr:uid="{2E3CC749-3F7D-48FB-9615-3F4AFA5EAEC8}"/>
    <cellStyle name="Calculation 3 4 2 25 2" xfId="35155" xr:uid="{B66068CB-7B99-4A80-AA8A-6F3FD5451F3D}"/>
    <cellStyle name="Calculation 3 4 2 26" xfId="14974" xr:uid="{0E279E70-402F-4510-81E9-4046F7D9C060}"/>
    <cellStyle name="Calculation 3 4 2 26 2" xfId="35526" xr:uid="{5A143F02-74C7-45BB-9DA2-25C54CDDCB03}"/>
    <cellStyle name="Calculation 3 4 2 27" xfId="15293" xr:uid="{2FBEC589-4F68-46AB-96B6-4EF718489A19}"/>
    <cellStyle name="Calculation 3 4 2 27 2" xfId="35830" xr:uid="{A2693B43-6463-4521-9410-8D534A4C3DE9}"/>
    <cellStyle name="Calculation 3 4 2 28" xfId="16159" xr:uid="{325EDE90-05ED-4139-9CC5-F75B10A7586E}"/>
    <cellStyle name="Calculation 3 4 2 28 2" xfId="36567" xr:uid="{38D4581F-9F40-4F25-BE75-2ACBA32E4926}"/>
    <cellStyle name="Calculation 3 4 2 29" xfId="16632" xr:uid="{BBD8C4BB-3B4E-4782-A040-4A24C8D54C7E}"/>
    <cellStyle name="Calculation 3 4 2 29 2" xfId="37038" xr:uid="{6407BF37-39CE-40CF-AD1F-DCCCBD60AA28}"/>
    <cellStyle name="Calculation 3 4 2 3" xfId="2093" xr:uid="{00000000-0005-0000-0000-0000180E0000}"/>
    <cellStyle name="Calculation 3 4 2 3 2" xfId="24475" xr:uid="{10662E77-9DA3-462F-9E3F-E9F5DA03A51C}"/>
    <cellStyle name="Calculation 3 4 2 30" xfId="17376" xr:uid="{CD80C6FA-17A9-4D88-B015-CAA2530580CB}"/>
    <cellStyle name="Calculation 3 4 2 30 2" xfId="37780" xr:uid="{C720FE4A-8A1F-4703-8AC5-B0D00AE08B09}"/>
    <cellStyle name="Calculation 3 4 2 31" xfId="17732" xr:uid="{891239B1-7DDD-4134-8EB8-204C4BF8D568}"/>
    <cellStyle name="Calculation 3 4 2 31 2" xfId="38136" xr:uid="{923A9ED5-16B1-4B34-B310-E40193CE95D0}"/>
    <cellStyle name="Calculation 3 4 2 32" xfId="18125" xr:uid="{EE43CF4E-B2AB-4C70-8038-8B4CAF2C8B49}"/>
    <cellStyle name="Calculation 3 4 2 32 2" xfId="38529" xr:uid="{B8F77B6F-7D31-43AA-A9BB-8B2F36D4B4BB}"/>
    <cellStyle name="Calculation 3 4 2 33" xfId="18504" xr:uid="{E793F054-2736-45F6-BE0C-7779C4B74FB3}"/>
    <cellStyle name="Calculation 3 4 2 33 2" xfId="38908" xr:uid="{AF265053-A7A3-4C9C-8B13-C35CF49BBAE1}"/>
    <cellStyle name="Calculation 3 4 2 34" xfId="19348" xr:uid="{2374DF33-90BD-4F7C-A380-25B804F6A4FA}"/>
    <cellStyle name="Calculation 3 4 2 34 2" xfId="39750" xr:uid="{C5FEFCFB-A7E4-449B-91C1-1772FEAA70AD}"/>
    <cellStyle name="Calculation 3 4 2 35" xfId="19768" xr:uid="{FF34A819-4B8D-4FA4-8BAF-B1971175A62A}"/>
    <cellStyle name="Calculation 3 4 2 35 2" xfId="40170" xr:uid="{3261D4B2-A088-4EDC-A6CD-2F9CFC2EC90B}"/>
    <cellStyle name="Calculation 3 4 2 36" xfId="20186" xr:uid="{D03C607A-0767-4DB4-8463-472A1788A45C}"/>
    <cellStyle name="Calculation 3 4 2 36 2" xfId="40588" xr:uid="{44646F3C-8D61-4DD0-AFB0-48894FBDAE92}"/>
    <cellStyle name="Calculation 3 4 2 37" xfId="20608" xr:uid="{C1940AA4-0F02-4F40-8264-8CBEC9778D8E}"/>
    <cellStyle name="Calculation 3 4 2 37 2" xfId="41010" xr:uid="{F9F842D5-27DC-466B-96CD-033257E6DE22}"/>
    <cellStyle name="Calculation 3 4 2 38" xfId="20931" xr:uid="{A03215C0-5A34-41B3-AE93-FA14B99FE2BE}"/>
    <cellStyle name="Calculation 3 4 2 38 2" xfId="41333" xr:uid="{C0F3BD6D-01F4-48BB-8CE3-B21F069E15E8}"/>
    <cellStyle name="Calculation 3 4 2 39" xfId="21802" xr:uid="{133AF5B0-FB6D-4E70-B29C-926996E9D15A}"/>
    <cellStyle name="Calculation 3 4 2 39 2" xfId="42202" xr:uid="{73E6D44C-D4A8-497B-8201-BBDB266AC9E3}"/>
    <cellStyle name="Calculation 3 4 2 4" xfId="2339" xr:uid="{00000000-0005-0000-0000-0000190E0000}"/>
    <cellStyle name="Calculation 3 4 2 4 2" xfId="24714" xr:uid="{55238E23-CC87-4FA4-A3EB-E953A0CCE3AA}"/>
    <cellStyle name="Calculation 3 4 2 40" xfId="22313" xr:uid="{9A584C70-0A63-4369-82DB-83D4434ADDB7}"/>
    <cellStyle name="Calculation 3 4 2 40 2" xfId="42713" xr:uid="{499412B8-CE64-4B75-82D4-B26BAD3BB9B4}"/>
    <cellStyle name="Calculation 3 4 2 41" xfId="22735" xr:uid="{2E709A33-F4F4-460B-9361-50EB0B886213}"/>
    <cellStyle name="Calculation 3 4 2 41 2" xfId="43135" xr:uid="{446162E4-0725-418F-807A-5D09A8881DF4}"/>
    <cellStyle name="Calculation 3 4 2 42" xfId="23082" xr:uid="{1EC2CE67-9DEA-4CDF-AD78-2B59C7D4DA5D}"/>
    <cellStyle name="Calculation 3 4 2 42 2" xfId="43482" xr:uid="{8832D896-1907-4FF1-B776-1758F0FB773A}"/>
    <cellStyle name="Calculation 3 4 2 43" xfId="23301" xr:uid="{7E9236F7-3650-4C83-8582-91340E3B010D}"/>
    <cellStyle name="Calculation 3 4 2 43 2" xfId="43701" xr:uid="{5A4C93BC-5449-4770-8DA2-3535B97822B5}"/>
    <cellStyle name="Calculation 3 4 2 5" xfId="3216" xr:uid="{00000000-0005-0000-0000-00001A0E0000}"/>
    <cellStyle name="Calculation 3 4 2 5 2" xfId="25582" xr:uid="{78C92B9C-7213-4B25-8D31-9B8394AB518B}"/>
    <cellStyle name="Calculation 3 4 2 6" xfId="3683" xr:uid="{00000000-0005-0000-0000-00001B0E0000}"/>
    <cellStyle name="Calculation 3 4 2 6 2" xfId="26046" xr:uid="{DF53F737-6852-41BF-BD55-E11F35FB9EE4}"/>
    <cellStyle name="Calculation 3 4 2 7" xfId="4110" xr:uid="{00000000-0005-0000-0000-00001C0E0000}"/>
    <cellStyle name="Calculation 3 4 2 7 2" xfId="26473" xr:uid="{46682F86-FFB0-4FEF-BAC1-8A5520535846}"/>
    <cellStyle name="Calculation 3 4 2 8" xfId="4481" xr:uid="{00000000-0005-0000-0000-00001D0E0000}"/>
    <cellStyle name="Calculation 3 4 2 8 2" xfId="26834" xr:uid="{4B99AB3F-43FC-4592-AE42-133C3FC63D4E}"/>
    <cellStyle name="Calculation 3 4 2 9" xfId="4930" xr:uid="{00000000-0005-0000-0000-00001E0E0000}"/>
    <cellStyle name="Calculation 3 4 2 9 2" xfId="27283" xr:uid="{658D9A07-3039-4DFE-96F9-1A0BE501ACFA}"/>
    <cellStyle name="Calculation 3 4 20" xfId="9968" xr:uid="{1EB1B29F-12D7-42E0-83CA-BDA4D169A090}"/>
    <cellStyle name="Calculation 3 4 20 2" xfId="31983" xr:uid="{CB1306C6-0F88-4CB4-86DA-BCAA25136C3E}"/>
    <cellStyle name="Calculation 3 4 21" xfId="10278" xr:uid="{ADE7C5BF-523C-4CF3-8AB2-A8B4E8BE77A9}"/>
    <cellStyle name="Calculation 3 4 21 2" xfId="32130" xr:uid="{8CCFE2FE-DE22-4489-8EA4-CCB3F2F63A9D}"/>
    <cellStyle name="Calculation 3 4 22" xfId="12440" xr:uid="{AAC023FB-E2DD-461E-AE8B-61068212C5ED}"/>
    <cellStyle name="Calculation 3 4 22 2" xfId="33005" xr:uid="{C0C46E65-B4AD-4C48-814F-FEC460DF1A44}"/>
    <cellStyle name="Calculation 3 4 23" xfId="12924" xr:uid="{F35CC4F8-43D4-44A6-9DE4-CE3F595D8123}"/>
    <cellStyle name="Calculation 3 4 23 2" xfId="33489" xr:uid="{ACCD579B-292C-41E8-B5D8-005500A14BC3}"/>
    <cellStyle name="Calculation 3 4 24" xfId="12921" xr:uid="{520E1C31-7671-4ECC-8C5D-F462F2F635EA}"/>
    <cellStyle name="Calculation 3 4 24 2" xfId="33486" xr:uid="{75C0AB37-1B00-4C84-93C1-EC76596FD25B}"/>
    <cellStyle name="Calculation 3 4 25" xfId="13409" xr:uid="{2913B2F7-860B-4D4C-BDB3-D9E3A082D86D}"/>
    <cellStyle name="Calculation 3 4 25 2" xfId="33973" xr:uid="{A897B7DC-200A-48B6-998A-B0B8F4C1568C}"/>
    <cellStyle name="Calculation 3 4 26" xfId="13567" xr:uid="{BA7974B3-ECEF-4BEC-BF5E-EB6D9389A9FB}"/>
    <cellStyle name="Calculation 3 4 26 2" xfId="34131" xr:uid="{C562C5A0-894D-4BB7-8256-5341B765C1A6}"/>
    <cellStyle name="Calculation 3 4 27" xfId="14765" xr:uid="{E385AFD1-4C8D-4CC0-8E73-5AE0E9456BDF}"/>
    <cellStyle name="Calculation 3 4 27 2" xfId="35321" xr:uid="{65E489FB-3829-4D0C-89B1-CBDDBA6E0CFE}"/>
    <cellStyle name="Calculation 3 4 28" xfId="15111" xr:uid="{E9D40DED-5EFF-47CC-BC69-C88E359594B8}"/>
    <cellStyle name="Calculation 3 4 28 2" xfId="35658" xr:uid="{8A721F6F-2F3E-4597-AED1-B0D48C1C9B2A}"/>
    <cellStyle name="Calculation 3 4 29" xfId="15951" xr:uid="{DEBF772F-8C22-4D62-83CB-348005A56D8A}"/>
    <cellStyle name="Calculation 3 4 29 2" xfId="36359" xr:uid="{2710974E-7DE1-4393-9308-F2A497D66382}"/>
    <cellStyle name="Calculation 3 4 3" xfId="971" xr:uid="{00000000-0005-0000-0000-00001F0E0000}"/>
    <cellStyle name="Calculation 3 4 3 2" xfId="23408" xr:uid="{2A25C761-C382-429A-95E7-A3008FFA6DC7}"/>
    <cellStyle name="Calculation 3 4 30" xfId="16426" xr:uid="{A41E1B47-AA59-4E08-A940-311F6674B1CF}"/>
    <cellStyle name="Calculation 3 4 30 2" xfId="36832" xr:uid="{7B1AF4C8-A16F-4B0B-80D1-48CF2C662362}"/>
    <cellStyle name="Calculation 3 4 31" xfId="17167" xr:uid="{E038DE34-BBAB-4CB9-B03B-2C610F95F17E}"/>
    <cellStyle name="Calculation 3 4 31 2" xfId="37571" xr:uid="{D1AA6016-A887-491F-A02F-F2FB71B74BEB}"/>
    <cellStyle name="Calculation 3 4 32" xfId="17658" xr:uid="{E1D4852E-81C1-45FA-93C1-B90D955E6781}"/>
    <cellStyle name="Calculation 3 4 32 2" xfId="38062" xr:uid="{8846D3BE-F664-4463-9045-BC10CBC04C59}"/>
    <cellStyle name="Calculation 3 4 33" xfId="17918" xr:uid="{3D5E059E-76D2-4FB0-BC58-65E2EB342AEB}"/>
    <cellStyle name="Calculation 3 4 33 2" xfId="38322" xr:uid="{C26C0135-BAC5-4B51-8B60-3954BACC899B}"/>
    <cellStyle name="Calculation 3 4 34" xfId="18290" xr:uid="{7401BFC8-9EE5-4C8F-9195-171B94392A25}"/>
    <cellStyle name="Calculation 3 4 34 2" xfId="38694" xr:uid="{D0D00C48-45F4-4DB3-979A-A1C11ED25F6D}"/>
    <cellStyle name="Calculation 3 4 35" xfId="19133" xr:uid="{EF779B58-A31C-495D-BD45-735B476A4A67}"/>
    <cellStyle name="Calculation 3 4 35 2" xfId="39535" xr:uid="{D99B5BD6-F079-4C73-9473-E3F7D1C08802}"/>
    <cellStyle name="Calculation 3 4 36" xfId="19543" xr:uid="{D646808C-D5EA-44FC-BEA2-1FF870CFEE87}"/>
    <cellStyle name="Calculation 3 4 36 2" xfId="39945" xr:uid="{A0576886-CDED-44A9-AAC5-4E93E450CC0B}"/>
    <cellStyle name="Calculation 3 4 37" xfId="19971" xr:uid="{08DBB066-E08A-455B-B900-7A561D0ACB9B}"/>
    <cellStyle name="Calculation 3 4 37 2" xfId="40373" xr:uid="{69B019B5-40FF-4FDB-B704-A6152F97E11F}"/>
    <cellStyle name="Calculation 3 4 38" xfId="20395" xr:uid="{80045459-476B-49D6-B971-FEF241FF02CD}"/>
    <cellStyle name="Calculation 3 4 38 2" xfId="40797" xr:uid="{204CA62B-78AD-4158-9E1F-3B0BCC4D3977}"/>
    <cellStyle name="Calculation 3 4 39" xfId="20250" xr:uid="{C0777C9A-3B88-41F8-A8E9-D59CAEAD2543}"/>
    <cellStyle name="Calculation 3 4 39 2" xfId="40652" xr:uid="{10333E9E-8D4F-4C83-AE94-11260D9C7A42}"/>
    <cellStyle name="Calculation 3 4 4" xfId="1880" xr:uid="{00000000-0005-0000-0000-0000200E0000}"/>
    <cellStyle name="Calculation 3 4 4 2" xfId="24263" xr:uid="{3D77886E-1A2E-490B-8BD6-A85F3EDAF11E}"/>
    <cellStyle name="Calculation 3 4 40" xfId="21590" xr:uid="{2FEB5E7A-DB5C-4E97-BAE1-1D919E83CC70}"/>
    <cellStyle name="Calculation 3 4 40 2" xfId="41990" xr:uid="{A4E67CF0-96A4-44A9-B821-87C68E761FAA}"/>
    <cellStyle name="Calculation 3 4 41" xfId="22193" xr:uid="{3FB47903-4E2B-452D-A383-15495C6FEDE7}"/>
    <cellStyle name="Calculation 3 4 41 2" xfId="42593" xr:uid="{E6553A27-2F59-41BE-A87F-B74AB05FD006}"/>
    <cellStyle name="Calculation 3 4 42" xfId="22397" xr:uid="{999523F2-5E2B-46F7-9FB1-99EC4A94B387}"/>
    <cellStyle name="Calculation 3 4 42 2" xfId="42797" xr:uid="{DD97592C-9662-4A72-988A-53524080336C}"/>
    <cellStyle name="Calculation 3 4 43" xfId="22598" xr:uid="{748501DD-4B7D-4BE5-BDF7-8B0991B2B70A}"/>
    <cellStyle name="Calculation 3 4 43 2" xfId="42998" xr:uid="{B3D88BC8-9B07-459F-8DB6-99CCB1D35921}"/>
    <cellStyle name="Calculation 3 4 44" xfId="22757" xr:uid="{432E3227-AFCE-412A-BFA7-910A1F3616B7}"/>
    <cellStyle name="Calculation 3 4 44 2" xfId="43157" xr:uid="{E6269C1F-F8D4-428C-92FC-79633DEF1B82}"/>
    <cellStyle name="Calculation 3 4 5" xfId="1656" xr:uid="{00000000-0005-0000-0000-0000210E0000}"/>
    <cellStyle name="Calculation 3 4 5 2" xfId="24040" xr:uid="{262F2FDC-660B-4264-9E80-18FCA8BC377F}"/>
    <cellStyle name="Calculation 3 4 6" xfId="3001" xr:uid="{00000000-0005-0000-0000-0000220E0000}"/>
    <cellStyle name="Calculation 3 4 6 2" xfId="25367" xr:uid="{EC2C0EF0-5320-4857-8076-E1560C7E149D}"/>
    <cellStyle name="Calculation 3 4 7" xfId="2716" xr:uid="{00000000-0005-0000-0000-0000230E0000}"/>
    <cellStyle name="Calculation 3 4 7 2" xfId="25082" xr:uid="{9D7953B6-A759-42CB-9ABD-CB744F1EE6AF}"/>
    <cellStyle name="Calculation 3 4 8" xfId="3899" xr:uid="{00000000-0005-0000-0000-0000240E0000}"/>
    <cellStyle name="Calculation 3 4 8 2" xfId="26262" xr:uid="{C233D788-C53F-4984-95EE-1680A52E3C8E}"/>
    <cellStyle name="Calculation 3 4 9" xfId="3738" xr:uid="{00000000-0005-0000-0000-0000250E0000}"/>
    <cellStyle name="Calculation 3 4 9 2" xfId="26101" xr:uid="{60100BD5-2A0A-4FA9-9658-47E0CF65505F}"/>
    <cellStyle name="Calculation 3 40" xfId="18670" xr:uid="{C36201A6-B797-48E9-A303-7253F6F43851}"/>
    <cellStyle name="Calculation 3 40 2" xfId="39072" xr:uid="{75E4FC8B-DFDF-474B-BFCF-CE3BBFF518F3}"/>
    <cellStyle name="Calculation 3 41" xfId="19711" xr:uid="{DE9402B9-EC40-48F9-9AE2-73BF88735F6E}"/>
    <cellStyle name="Calculation 3 41 2" xfId="40113" xr:uid="{050A0A87-CFB1-4529-9D75-0375947BF0B5}"/>
    <cellStyle name="Calculation 3 42" xfId="20831" xr:uid="{6C28DFC6-679C-4A48-A447-3808B6CD812D}"/>
    <cellStyle name="Calculation 3 42 2" xfId="41233" xr:uid="{3869C530-757A-4EA0-9BC2-C5B4F87D897B}"/>
    <cellStyle name="Calculation 3 43" xfId="21177" xr:uid="{7C6DC3A5-457F-44E6-9B8D-EB12A3D1762B}"/>
    <cellStyle name="Calculation 3 43 2" xfId="41577" xr:uid="{3448B5D4-971D-4EA0-BE16-E8A5A3D42191}"/>
    <cellStyle name="Calculation 3 44" xfId="22132" xr:uid="{90D33E28-FE5F-401E-BB71-D5F9712A44AF}"/>
    <cellStyle name="Calculation 3 44 2" xfId="42532" xr:uid="{0C3C386F-7662-4A62-97FE-1169DCB663FB}"/>
    <cellStyle name="Calculation 3 45" xfId="22008" xr:uid="{7A7E5E82-C9F4-455A-86BF-3E57AA5B0DA2}"/>
    <cellStyle name="Calculation 3 45 2" xfId="42408" xr:uid="{C4FED66C-81B1-422B-A36A-95D47F636053}"/>
    <cellStyle name="Calculation 3 46" xfId="22784" xr:uid="{D4AA7693-DE74-49D4-BBCC-0852CB32760F}"/>
    <cellStyle name="Calculation 3 46 2" xfId="43184" xr:uid="{1685509B-85CE-429A-B122-053083DA8D82}"/>
    <cellStyle name="Calculation 3 5" xfId="720" xr:uid="{00000000-0005-0000-0000-0000260E0000}"/>
    <cellStyle name="Calculation 3 5 10" xfId="5170" xr:uid="{00000000-0005-0000-0000-0000270E0000}"/>
    <cellStyle name="Calculation 3 5 10 2" xfId="27523" xr:uid="{A7B184AA-1D4C-4A75-93A1-1A95FEE73AE9}"/>
    <cellStyle name="Calculation 3 5 11" xfId="5479" xr:uid="{00000000-0005-0000-0000-0000280E0000}"/>
    <cellStyle name="Calculation 3 5 11 2" xfId="27832" xr:uid="{C2F08647-0C2D-4F96-9BE9-5FE18BA76EC6}"/>
    <cellStyle name="Calculation 3 5 12" xfId="6327" xr:uid="{00000000-0005-0000-0000-0000290E0000}"/>
    <cellStyle name="Calculation 3 5 12 2" xfId="28624" xr:uid="{7F27BA90-21E5-45CC-8424-66C8BC2DAEB3}"/>
    <cellStyle name="Calculation 3 5 13" xfId="6355" xr:uid="{00000000-0005-0000-0000-00002A0E0000}"/>
    <cellStyle name="Calculation 3 5 13 2" xfId="28652" xr:uid="{E80D9216-34D9-40CF-9092-39B27F3D8ADD}"/>
    <cellStyle name="Calculation 3 5 14" xfId="7053" xr:uid="{00000000-0005-0000-0000-00002B0E0000}"/>
    <cellStyle name="Calculation 3 5 14 2" xfId="29350" xr:uid="{5C73F6E7-B85D-4290-B627-B77717F4F541}"/>
    <cellStyle name="Calculation 3 5 15" xfId="7448" xr:uid="{00000000-0005-0000-0000-00002C0E0000}"/>
    <cellStyle name="Calculation 3 5 15 2" xfId="29743" xr:uid="{376B3155-B662-4131-B065-D995ED0D9B32}"/>
    <cellStyle name="Calculation 3 5 16" xfId="7934" xr:uid="{846C8855-2659-4486-831B-8A4146CC80BF}"/>
    <cellStyle name="Calculation 3 5 16 2" xfId="30220" xr:uid="{53CE0C26-53FE-4A2D-9945-A00E3415C52C}"/>
    <cellStyle name="Calculation 3 5 17" xfId="8419" xr:uid="{1E3CA75D-4E08-4621-859C-FCFAA6CDD300}"/>
    <cellStyle name="Calculation 3 5 17 2" xfId="30688" xr:uid="{8829C858-64F0-4A7C-AEED-876F31D3C143}"/>
    <cellStyle name="Calculation 3 5 18" xfId="9305" xr:uid="{963067BF-513E-4F45-880F-95A834B0B1D3}"/>
    <cellStyle name="Calculation 3 5 18 2" xfId="31445" xr:uid="{1624C40D-5903-4F02-948C-77D74C3EBAD2}"/>
    <cellStyle name="Calculation 3 5 19" xfId="9717" xr:uid="{473A8DD1-1FBE-42A4-9870-5443EC373C6A}"/>
    <cellStyle name="Calculation 3 5 19 2" xfId="31789" xr:uid="{ED3747AE-6A77-4518-9AA0-F28B8874BC3E}"/>
    <cellStyle name="Calculation 3 5 2" xfId="1272" xr:uid="{00000000-0005-0000-0000-00002D0E0000}"/>
    <cellStyle name="Calculation 3 5 2 2" xfId="23709" xr:uid="{2AF25A15-9A51-4B3A-814D-907E53ACBF45}"/>
    <cellStyle name="Calculation 3 5 20" xfId="10377" xr:uid="{B864C81A-78EC-43E6-A30D-0ADF07B03359}"/>
    <cellStyle name="Calculation 3 5 20 2" xfId="32174" xr:uid="{FA5DA361-2636-488E-9ABA-A507661684E7}"/>
    <cellStyle name="Calculation 3 5 21" xfId="12473" xr:uid="{F04A4234-63CC-4E12-B239-10D2A333D896}"/>
    <cellStyle name="Calculation 3 5 21 2" xfId="33038" xr:uid="{820C1712-8CB4-4E58-86A9-A4627C84C21A}"/>
    <cellStyle name="Calculation 3 5 22" xfId="12780" xr:uid="{5590766B-41A1-4CB0-8152-04B54C4A3D5A}"/>
    <cellStyle name="Calculation 3 5 22 2" xfId="33345" xr:uid="{C597D1CF-0951-4EFB-BC64-8203C401F227}"/>
    <cellStyle name="Calculation 3 5 23" xfId="13171" xr:uid="{A95F5372-D22E-42F5-9E8F-2CFDF984A94F}"/>
    <cellStyle name="Calculation 3 5 23 2" xfId="33735" xr:uid="{29016D8A-0F56-438D-A79C-C15F8FF03642}"/>
    <cellStyle name="Calculation 3 5 24" xfId="13785" xr:uid="{A3AF7E01-A554-406A-B4B8-E178111FDC17}"/>
    <cellStyle name="Calculation 3 5 24 2" xfId="34349" xr:uid="{02E24A1F-497F-47D5-9C2C-11F5AE31A7A5}"/>
    <cellStyle name="Calculation 3 5 25" xfId="14130" xr:uid="{1B865B35-9E2D-4F32-AD13-3EA0CC7A29D7}"/>
    <cellStyle name="Calculation 3 5 25 2" xfId="34694" xr:uid="{98BA7F2B-B35A-494D-B6C3-0D48C6CFF922}"/>
    <cellStyle name="Calculation 3 5 26" xfId="14821" xr:uid="{BB930678-A2CF-4EA6-BAF8-EFCEFD4F9023}"/>
    <cellStyle name="Calculation 3 5 26 2" xfId="35375" xr:uid="{9C9592E6-2999-42EE-AA1C-58B86059A813}"/>
    <cellStyle name="Calculation 3 5 27" xfId="14536" xr:uid="{0E5C95F6-DAD2-468E-86BB-F53AB0D3D55C}"/>
    <cellStyle name="Calculation 3 5 27 2" xfId="35097" xr:uid="{B0B5AD10-57DF-4959-9ACE-FF831C8A409F}"/>
    <cellStyle name="Calculation 3 5 28" xfId="15983" xr:uid="{4A4DB4B2-506D-4EF8-B79A-78FAD293CA8C}"/>
    <cellStyle name="Calculation 3 5 28 2" xfId="36391" xr:uid="{2D034A0F-0C95-4A04-B3E2-D2C584934BBE}"/>
    <cellStyle name="Calculation 3 5 29" xfId="16458" xr:uid="{30F9E08A-D5A6-45EB-8256-7FD2A44CF85C}"/>
    <cellStyle name="Calculation 3 5 29 2" xfId="36864" xr:uid="{BD75D4D4-86A6-44C1-BC7C-A1CF887EF951}"/>
    <cellStyle name="Calculation 3 5 3" xfId="1913" xr:uid="{00000000-0005-0000-0000-00002E0E0000}"/>
    <cellStyle name="Calculation 3 5 3 2" xfId="24295" xr:uid="{259FE4A5-7BB0-4889-8F83-FFDD280147B3}"/>
    <cellStyle name="Calculation 3 5 30" xfId="17199" xr:uid="{35C2A927-5DCA-4A6F-A1AE-8040483FF473}"/>
    <cellStyle name="Calculation 3 5 30 2" xfId="37603" xr:uid="{FCB9BD78-6FCC-4ECC-9302-7BB294BF71C6}"/>
    <cellStyle name="Calculation 3 5 31" xfId="17506" xr:uid="{B224ACC9-F16F-44E9-88F4-D94F6703A78F}"/>
    <cellStyle name="Calculation 3 5 31 2" xfId="37910" xr:uid="{B777190E-8E7A-438F-B4FC-D88660A2C972}"/>
    <cellStyle name="Calculation 3 5 32" xfId="17950" xr:uid="{CED9F720-1403-4882-A063-C31E57007742}"/>
    <cellStyle name="Calculation 3 5 32 2" xfId="38354" xr:uid="{2F1B347C-EFEB-4A92-9223-BE72C7F5E3FF}"/>
    <cellStyle name="Calculation 3 5 33" xfId="18322" xr:uid="{061D0886-52ED-4F8D-A6C3-D6C0AF1EC1B6}"/>
    <cellStyle name="Calculation 3 5 33 2" xfId="38726" xr:uid="{D6E78CB8-F362-41CC-A14A-BCD7A08598ED}"/>
    <cellStyle name="Calculation 3 5 34" xfId="19166" xr:uid="{11F3A546-BD9B-484B-AFA8-BD15A63874E8}"/>
    <cellStyle name="Calculation 3 5 34 2" xfId="39568" xr:uid="{6843AAF7-A3ED-4B4E-B15B-00E7AD699F63}"/>
    <cellStyle name="Calculation 3 5 35" xfId="19453" xr:uid="{25524DCD-EC58-4A48-8CA4-E767CDBC7FA8}"/>
    <cellStyle name="Calculation 3 5 35 2" xfId="39855" xr:uid="{E5FB4337-AE09-4CD8-BF72-28FD3B5C5312}"/>
    <cellStyle name="Calculation 3 5 36" xfId="20004" xr:uid="{A80B3016-9663-4875-AFB4-35966BDFE142}"/>
    <cellStyle name="Calculation 3 5 36 2" xfId="40406" xr:uid="{6D976733-3168-4EE3-B7B4-76145837FA26}"/>
    <cellStyle name="Calculation 3 5 37" xfId="20428" xr:uid="{2031485C-2D71-4647-B5F4-82EBBB97E64E}"/>
    <cellStyle name="Calculation 3 5 37 2" xfId="40830" xr:uid="{D1688140-6367-4243-BD08-CD6B9F8CFBAC}"/>
    <cellStyle name="Calculation 3 5 38" xfId="20207" xr:uid="{2023BC66-5604-46C9-A8DE-A88F3385CD27}"/>
    <cellStyle name="Calculation 3 5 38 2" xfId="40609" xr:uid="{083508E9-2C5D-4C4F-9E87-710094B266B5}"/>
    <cellStyle name="Calculation 3 5 39" xfId="21623" xr:uid="{AFC55667-4C75-4992-9DB5-9A39EF8056DE}"/>
    <cellStyle name="Calculation 3 5 39 2" xfId="42023" xr:uid="{780BDE89-E1F1-4178-B28B-C443725979DC}"/>
    <cellStyle name="Calculation 3 5 4" xfId="2251" xr:uid="{00000000-0005-0000-0000-00002F0E0000}"/>
    <cellStyle name="Calculation 3 5 4 2" xfId="24626" xr:uid="{1B912D19-FEAC-49CC-8A94-20BF0B44EAD3}"/>
    <cellStyle name="Calculation 3 5 40" xfId="21987" xr:uid="{FC0AE459-7196-49B1-BD4C-984D85B3E7CF}"/>
    <cellStyle name="Calculation 3 5 40 2" xfId="42387" xr:uid="{8D982630-6595-42B6-99E8-4E2AED773762}"/>
    <cellStyle name="Calculation 3 5 41" xfId="22575" xr:uid="{A68357E3-EEC0-4058-A45F-B0BBBB93E87D}"/>
    <cellStyle name="Calculation 3 5 41 2" xfId="42975" xr:uid="{7B1FAF39-FC86-47DB-8431-D8A6EF4D5F63}"/>
    <cellStyle name="Calculation 3 5 42" xfId="22948" xr:uid="{99379ED6-8D0F-40DD-B225-09CA69BA0513}"/>
    <cellStyle name="Calculation 3 5 42 2" xfId="43348" xr:uid="{BB0B6F3D-9E60-414A-AE3B-4621BDE85EA6}"/>
    <cellStyle name="Calculation 3 5 43" xfId="23209" xr:uid="{BCF57C06-3216-473A-856C-8C0C00D33092}"/>
    <cellStyle name="Calculation 3 5 43 2" xfId="43609" xr:uid="{0D0A237A-CD12-4014-9AF4-777A4CB450DC}"/>
    <cellStyle name="Calculation 3 5 5" xfId="3034" xr:uid="{00000000-0005-0000-0000-0000300E0000}"/>
    <cellStyle name="Calculation 3 5 5 2" xfId="25400" xr:uid="{580ED46A-B89A-4DFC-B3D4-78C9E466289C}"/>
    <cellStyle name="Calculation 3 5 6" xfId="3516" xr:uid="{00000000-0005-0000-0000-0000310E0000}"/>
    <cellStyle name="Calculation 3 5 6 2" xfId="25881" xr:uid="{8AE29608-589D-4D67-8B00-0CAE64ECBCEF}"/>
    <cellStyle name="Calculation 3 5 7" xfId="3932" xr:uid="{00000000-0005-0000-0000-0000320E0000}"/>
    <cellStyle name="Calculation 3 5 7 2" xfId="26295" xr:uid="{217793DC-4764-44EA-BD07-8FD2D697DCE7}"/>
    <cellStyle name="Calculation 3 5 8" xfId="4336" xr:uid="{00000000-0005-0000-0000-0000330E0000}"/>
    <cellStyle name="Calculation 3 5 8 2" xfId="26692" xr:uid="{5ADAC1C7-B137-4CF7-9D89-97BC65D08E7E}"/>
    <cellStyle name="Calculation 3 5 9" xfId="4780" xr:uid="{00000000-0005-0000-0000-0000340E0000}"/>
    <cellStyle name="Calculation 3 5 9 2" xfId="27133" xr:uid="{B41D16C0-6D8B-458A-94CC-79AE63452C4B}"/>
    <cellStyle name="Calculation 3 6" xfId="1171" xr:uid="{00000000-0005-0000-0000-0000350E0000}"/>
    <cellStyle name="Calculation 3 6 2" xfId="23608" xr:uid="{DFF24995-633E-4024-80BF-B8A19EB99C15}"/>
    <cellStyle name="Calculation 3 7" xfId="1569" xr:uid="{00000000-0005-0000-0000-0000360E0000}"/>
    <cellStyle name="Calculation 3 7 2" xfId="23954" xr:uid="{22422CF4-4508-400C-8C6B-B1F136E1E1F9}"/>
    <cellStyle name="Calculation 3 8" xfId="2144" xr:uid="{00000000-0005-0000-0000-0000370E0000}"/>
    <cellStyle name="Calculation 3 8 2" xfId="24525" xr:uid="{C956537A-8B72-4E55-BDDB-D3C9B1879DDD}"/>
    <cellStyle name="Calculation 3 9" xfId="2588" xr:uid="{00000000-0005-0000-0000-0000380E0000}"/>
    <cellStyle name="Calculation 3 9 2" xfId="24955" xr:uid="{71044CBB-FDFA-4D71-B737-DC8E84084591}"/>
    <cellStyle name="Calculation 4" xfId="10257" xr:uid="{448C55C3-CFB9-456D-85A8-4DE2E774B1DC}"/>
    <cellStyle name="Cálculo 10" xfId="10566" xr:uid="{296372A6-E88A-43C3-9948-8FCA15F86D23}"/>
    <cellStyle name="Cálculo 10 2" xfId="10874" xr:uid="{D8752F62-C92A-44BA-892D-DB5C3CF9EAB9}"/>
    <cellStyle name="Cálculo 10 2 2" xfId="15478" xr:uid="{8F61CF86-4FAF-4ABC-8B45-55F29D29B216}"/>
    <cellStyle name="Cálculo 10 2 2 2" xfId="36002" xr:uid="{846B8212-F9BD-443E-966A-01085FD7A004}"/>
    <cellStyle name="Cálculo 10 2 3" xfId="32297" xr:uid="{AD4905CC-BB32-48B4-B098-555D29D02279}"/>
    <cellStyle name="Cálculo 10 3" xfId="15339" xr:uid="{D933A0ED-9CC8-43A6-AD52-9B952293BAE7}"/>
    <cellStyle name="Cálculo 10 3 2" xfId="35876" xr:uid="{375721B6-AFFC-4E35-A1EF-0C5605FE16D3}"/>
    <cellStyle name="Cálculo 10 4" xfId="32238" xr:uid="{10061B67-C8A6-4552-86EE-B1B4AF0DD714}"/>
    <cellStyle name="Cálculo 2" xfId="10567" xr:uid="{38EF1FEE-43AF-4EAB-B615-5AE037669B6A}"/>
    <cellStyle name="Cálculo 2 2" xfId="10875" xr:uid="{A3E348DD-52B9-468F-8CA5-6262DA42420F}"/>
    <cellStyle name="Cálculo 2 2 2" xfId="15479" xr:uid="{E2A9132C-AFFF-4831-818D-0EBEC248D0FF}"/>
    <cellStyle name="Cálculo 2 2 2 2" xfId="36003" xr:uid="{71DB81F3-39A2-495C-92D8-E36737BA082E}"/>
    <cellStyle name="Cálculo 2 2 3" xfId="32298" xr:uid="{D63620F1-E9B7-428F-B650-6DE2C14FED09}"/>
    <cellStyle name="Cálculo 2 3" xfId="15340" xr:uid="{77173640-FA02-4640-B873-1EE4FC50303C}"/>
    <cellStyle name="Cálculo 2 3 2" xfId="35877" xr:uid="{8D126CD0-8CDE-4739-9384-A6205A16F286}"/>
    <cellStyle name="Cálculo 2 4" xfId="32239" xr:uid="{E632603C-333B-40E3-B8DA-69999BA985E1}"/>
    <cellStyle name="Cálculo 3" xfId="10568" xr:uid="{756C36C7-E869-4C23-9884-5B6DD994166F}"/>
    <cellStyle name="Cálculo 3 2" xfId="10876" xr:uid="{AF6139E2-754E-496E-A101-3577A4870033}"/>
    <cellStyle name="Cálculo 3 2 2" xfId="15480" xr:uid="{186919F4-C0BD-44D4-99E6-A43A71F63072}"/>
    <cellStyle name="Cálculo 3 2 2 2" xfId="36004" xr:uid="{685B56E3-31B4-4D45-809F-073BAEE3CE36}"/>
    <cellStyle name="Cálculo 3 2 3" xfId="32299" xr:uid="{F320E030-49BB-443A-9AA8-014192521B1A}"/>
    <cellStyle name="Cálculo 3 3" xfId="15341" xr:uid="{434E9D8E-EE30-4C79-803B-C1687074C6EF}"/>
    <cellStyle name="Cálculo 3 3 2" xfId="35878" xr:uid="{51A0CE69-EC68-4D78-B33D-8264A73AA078}"/>
    <cellStyle name="Cálculo 3 4" xfId="32240" xr:uid="{780AC284-5904-41E6-8C04-794285FA5025}"/>
    <cellStyle name="Cálculo 4" xfId="10569" xr:uid="{3F3B465F-1E26-42F4-86AF-607E67903CF0}"/>
    <cellStyle name="Cálculo 4 2" xfId="10877" xr:uid="{51BEC3F0-EDA1-42C7-8F5B-9B4C6697749D}"/>
    <cellStyle name="Cálculo 4 2 2" xfId="15481" xr:uid="{9D2625E8-D982-494B-B282-E475C106BFEF}"/>
    <cellStyle name="Cálculo 4 2 2 2" xfId="36005" xr:uid="{675FE6BC-8922-45AF-87B3-05C429F80F9B}"/>
    <cellStyle name="Cálculo 4 2 3" xfId="32300" xr:uid="{CF21E9CA-7669-422C-8C63-48C2DCE53812}"/>
    <cellStyle name="Cálculo 4 3" xfId="15342" xr:uid="{050C72A0-B54A-45F0-A238-E78CCAD1E3DB}"/>
    <cellStyle name="Cálculo 4 3 2" xfId="35879" xr:uid="{FB6B7E07-E20E-48FC-B065-EEFF2B0C828D}"/>
    <cellStyle name="Cálculo 4 4" xfId="32241" xr:uid="{C296C33B-7705-40FF-B59E-7033A7553F40}"/>
    <cellStyle name="Cálculo 5" xfId="10570" xr:uid="{762BC5A0-58A0-42BC-B9D9-4A5FE12C14C0}"/>
    <cellStyle name="Cálculo 5 2" xfId="10878" xr:uid="{E1B6C211-28F8-47F8-8707-2ABF54F3439B}"/>
    <cellStyle name="Cálculo 5 2 2" xfId="15482" xr:uid="{CB6E75E9-01FD-41B2-9613-920013B209B1}"/>
    <cellStyle name="Cálculo 5 2 2 2" xfId="36006" xr:uid="{63D6F7E0-A67B-4604-9DC3-8DB6557DF3E6}"/>
    <cellStyle name="Cálculo 5 2 3" xfId="32301" xr:uid="{CBC47A69-C61C-45B7-AC5E-6E40D832A506}"/>
    <cellStyle name="Cálculo 5 3" xfId="15343" xr:uid="{758C48AF-4855-4696-8D82-209A3FDC6AD5}"/>
    <cellStyle name="Cálculo 5 3 2" xfId="35880" xr:uid="{23F09278-2C6D-42AD-949C-326FC03F620B}"/>
    <cellStyle name="Cálculo 5 4" xfId="32242" xr:uid="{6377AEF6-80FB-45E2-9166-2D70E56C69CB}"/>
    <cellStyle name="Cálculo 6" xfId="10571" xr:uid="{10DABBF6-4169-4528-A95B-45B7CE3CFA1F}"/>
    <cellStyle name="Cálculo 6 2" xfId="10879" xr:uid="{D4870BE2-48AA-4C05-8E70-32A12D03F6E9}"/>
    <cellStyle name="Cálculo 6 2 2" xfId="15483" xr:uid="{4472FDE2-6CFF-4255-B7FE-D84D6B188C35}"/>
    <cellStyle name="Cálculo 6 2 2 2" xfId="36007" xr:uid="{6385FBB4-8963-4888-8FA7-0C19B1DCB4A8}"/>
    <cellStyle name="Cálculo 6 2 3" xfId="32302" xr:uid="{8D2FDD6C-EFD9-483E-83DB-D0178E41B7BD}"/>
    <cellStyle name="Cálculo 6 3" xfId="15344" xr:uid="{ADF9791D-C96F-4D23-9D5C-9FC17E56ACC3}"/>
    <cellStyle name="Cálculo 6 3 2" xfId="35881" xr:uid="{8D178B4C-741E-4536-9530-12637CB76D39}"/>
    <cellStyle name="Cálculo 6 4" xfId="32243" xr:uid="{A2C511D5-FBA7-4D82-9171-F77C8E4348F0}"/>
    <cellStyle name="Cálculo 7" xfId="10572" xr:uid="{87510A06-108A-4C4D-84B8-A9445BA28A77}"/>
    <cellStyle name="Cálculo 7 2" xfId="10880" xr:uid="{EE2F4FF8-9614-4840-9F51-305B94696814}"/>
    <cellStyle name="Cálculo 7 2 2" xfId="15484" xr:uid="{78EB9D5F-A294-4193-83CB-DC6ADE0A4B4A}"/>
    <cellStyle name="Cálculo 7 2 2 2" xfId="36008" xr:uid="{FACED07D-2EC9-40BC-854C-14DD94A05A9B}"/>
    <cellStyle name="Cálculo 7 2 3" xfId="32303" xr:uid="{5ADF1AD1-435A-49CA-B3F6-9F16EA8B09CD}"/>
    <cellStyle name="Cálculo 7 3" xfId="15345" xr:uid="{933D559E-7309-4A15-83A5-0DA320F30286}"/>
    <cellStyle name="Cálculo 7 3 2" xfId="35882" xr:uid="{2124C5EA-D72B-4194-BA58-0ACC2A90956A}"/>
    <cellStyle name="Cálculo 7 4" xfId="32244" xr:uid="{F29ECDEB-DE8A-4721-A6DF-B24CCA9905B6}"/>
    <cellStyle name="Cálculo 8" xfId="10573" xr:uid="{93FE1A41-ABA6-401C-9F8B-53D422EBB197}"/>
    <cellStyle name="Cálculo 8 2" xfId="10881" xr:uid="{F279AF30-F6A6-4154-B07B-08695F973ED6}"/>
    <cellStyle name="Cálculo 8 2 2" xfId="15485" xr:uid="{5D84EA11-A42A-4001-A003-94114FED8C5B}"/>
    <cellStyle name="Cálculo 8 2 2 2" xfId="36009" xr:uid="{E4B0F8A1-493F-486C-B59F-FCE9C3A73941}"/>
    <cellStyle name="Cálculo 8 2 3" xfId="32304" xr:uid="{ADA328B3-4927-45EC-8F15-A2B09E64EE41}"/>
    <cellStyle name="Cálculo 8 3" xfId="15346" xr:uid="{FFF80F52-0EB3-4483-9862-EB8FE0057C27}"/>
    <cellStyle name="Cálculo 8 3 2" xfId="35883" xr:uid="{E0459B0B-F94D-465F-A5D1-4D28F710858D}"/>
    <cellStyle name="Cálculo 8 4" xfId="32245" xr:uid="{D7209D9F-71A0-485A-9529-127E6991C8F0}"/>
    <cellStyle name="Cálculo 9" xfId="10574" xr:uid="{4AF870A8-4745-4401-ADDA-64E601C109C1}"/>
    <cellStyle name="Cálculo 9 2" xfId="10882" xr:uid="{F9F401A1-013B-4387-BD8C-40C16D39F358}"/>
    <cellStyle name="Cálculo 9 2 2" xfId="15486" xr:uid="{AEBC507C-FF31-4421-873A-CB8B5C70435A}"/>
    <cellStyle name="Cálculo 9 2 2 2" xfId="36010" xr:uid="{C4ED024B-00BE-448F-833A-F8C5E2DA1812}"/>
    <cellStyle name="Cálculo 9 2 3" xfId="32305" xr:uid="{479C6D4A-1D08-4462-9BE1-E6B1AF5486D6}"/>
    <cellStyle name="Cálculo 9 3" xfId="15347" xr:uid="{B085DCB2-7E0F-45FB-8C24-E64433509D7A}"/>
    <cellStyle name="Cálculo 9 3 2" xfId="35884" xr:uid="{A1656671-EC43-4F3B-8D3A-149A70465393}"/>
    <cellStyle name="Cálculo 9 4" xfId="32246" xr:uid="{D903F0DB-BE80-4CBF-8DD5-1CC557BF66F4}"/>
    <cellStyle name="Capitulo" xfId="10211" xr:uid="{DC9FFB10-B05A-4E7E-A9E0-EDA518949CB5}"/>
    <cellStyle name="Capitulo 2" xfId="10072" xr:uid="{11256F1E-A261-4243-87B1-843DD293565D}"/>
    <cellStyle name="Celda de comprobación 10" xfId="10575" xr:uid="{55C6FEC1-28A3-4F33-9DD3-2630F0EA432A}"/>
    <cellStyle name="Celda de comprobación 2" xfId="10576" xr:uid="{C2A1B3B2-E5FF-46FF-9F3B-D4E582E8ABF8}"/>
    <cellStyle name="Celda de comprobación 3" xfId="10577" xr:uid="{07EA8278-9CDE-47D8-869C-2A8901613C8B}"/>
    <cellStyle name="Celda de comprobación 4" xfId="10578" xr:uid="{74C11087-E074-4BC2-996D-C03148A789DB}"/>
    <cellStyle name="Celda de comprobación 5" xfId="10579" xr:uid="{AE8F1F60-DB65-4F52-AEF4-511FD6E43C28}"/>
    <cellStyle name="Celda de comprobación 6" xfId="10580" xr:uid="{EF1CFFEE-93AE-416C-B812-F1AD2CE3C1A2}"/>
    <cellStyle name="Celda de comprobación 7" xfId="10581" xr:uid="{A47A9EB7-4C1F-4BCE-89D3-71FB36B7CA40}"/>
    <cellStyle name="Celda de comprobación 8" xfId="10582" xr:uid="{0BF64EB7-440C-4B30-907E-594F65F90DC0}"/>
    <cellStyle name="Celda de comprobación 9" xfId="10583" xr:uid="{F7C87432-B439-4455-8491-BA708FF41AFC}"/>
    <cellStyle name="Celda vinculada 10" xfId="10584" xr:uid="{32FF03E9-5EE8-4FA7-8232-8FCFFDAED323}"/>
    <cellStyle name="Celda vinculada 2" xfId="10585" xr:uid="{59AF9E09-DC20-4D98-98A8-1D9FBB87CBB5}"/>
    <cellStyle name="Celda vinculada 3" xfId="10586" xr:uid="{D89BFBE2-8FAA-4DE2-BE9C-608F3433153B}"/>
    <cellStyle name="Celda vinculada 4" xfId="10587" xr:uid="{357627F0-DB00-464A-82A1-336A48BD5A41}"/>
    <cellStyle name="Celda vinculada 5" xfId="10588" xr:uid="{6B281154-4261-429B-A42E-64BDB4567190}"/>
    <cellStyle name="Celda vinculada 6" xfId="10589" xr:uid="{63B2A197-AE9C-4758-835C-D6A9429DF2EC}"/>
    <cellStyle name="Celda vinculada 7" xfId="10590" xr:uid="{F149A7BB-11C2-4AB8-B9E3-DEC404FFA690}"/>
    <cellStyle name="Celda vinculada 8" xfId="10591" xr:uid="{3E7B9848-39C7-449B-9F75-DC3CBA7D4DE3}"/>
    <cellStyle name="Celda vinculada 9" xfId="10592" xr:uid="{D48D7D82-6682-43A3-9645-938F2DB5FE01}"/>
    <cellStyle name="Cellule liée" xfId="218" builtinId="24" customBuiltin="1"/>
    <cellStyle name="Check Cell 2" xfId="161" xr:uid="{00000000-0005-0000-0000-00003A0E0000}"/>
    <cellStyle name="Check Cell 3" xfId="257" xr:uid="{00000000-0005-0000-0000-00003B0E0000}"/>
    <cellStyle name="Check Cell 4" xfId="401" xr:uid="{00000000-0005-0000-0000-00003C0E0000}"/>
    <cellStyle name="Comma 13" xfId="7646" xr:uid="{00000000-0005-0000-0000-00003D0E0000}"/>
    <cellStyle name="Comma 2" xfId="162" xr:uid="{00000000-0005-0000-0000-00003E0E0000}"/>
    <cellStyle name="Comma 2 10" xfId="8186" xr:uid="{3B9F1789-9FC0-4845-9C54-B4752DAEF611}"/>
    <cellStyle name="Comma 2 11" xfId="8762" xr:uid="{FA9BA17A-783A-4CBB-9BB8-27085D960BBC}"/>
    <cellStyle name="Comma 2 12" xfId="11920" xr:uid="{0A113A26-18A4-4809-B8BE-677A243A997D}"/>
    <cellStyle name="Comma 2 13" xfId="16211" xr:uid="{6924E509-FE0A-457A-B84F-EE5D48703ECE}"/>
    <cellStyle name="Comma 2 14" xfId="16758" xr:uid="{8D65B749-9057-4510-8ED1-E0A71C4762A6}"/>
    <cellStyle name="Comma 2 15" xfId="18657" xr:uid="{C3BEB1FD-29CD-45A3-94F8-EB75B8232744}"/>
    <cellStyle name="Comma 2 16" xfId="21090" xr:uid="{C66BBCB1-BDA0-42EE-A859-DF471795DAFC}"/>
    <cellStyle name="Comma 2 2" xfId="163" xr:uid="{00000000-0005-0000-0000-00003F0E0000}"/>
    <cellStyle name="Comma 2 2 2" xfId="446" xr:uid="{00000000-0005-0000-0000-0000400E0000}"/>
    <cellStyle name="Comma 2 2 3" xfId="1398" xr:uid="{00000000-0005-0000-0000-0000410E0000}"/>
    <cellStyle name="Comma 2 2 4" xfId="2364" xr:uid="{00000000-0005-0000-0000-0000420E0000}"/>
    <cellStyle name="Comma 2 3" xfId="1384" xr:uid="{00000000-0005-0000-0000-0000430E0000}"/>
    <cellStyle name="Comma 2 4" xfId="1522" xr:uid="{00000000-0005-0000-0000-0000440E0000}"/>
    <cellStyle name="Comma 2 5" xfId="2362" xr:uid="{00000000-0005-0000-0000-0000450E0000}"/>
    <cellStyle name="Comma 2 6" xfId="5736" xr:uid="{00000000-0005-0000-0000-0000460E0000}"/>
    <cellStyle name="Comma 2 7" xfId="7224" xr:uid="{00000000-0005-0000-0000-0000470E0000}"/>
    <cellStyle name="Comma 2 8" xfId="7645" xr:uid="{00000000-0005-0000-0000-0000480E0000}"/>
    <cellStyle name="Comma 2 9" xfId="7683" xr:uid="{6905CA26-5FE8-4E2F-AF5B-7FC6FF38BB84}"/>
    <cellStyle name="Comma 3" xfId="164" xr:uid="{00000000-0005-0000-0000-0000490E0000}"/>
    <cellStyle name="Comma 3 10" xfId="8187" xr:uid="{795B90FC-94BE-4FC4-A045-E06583B51807}"/>
    <cellStyle name="Comma 3 11" xfId="8764" xr:uid="{D0F58140-A3B6-4E1F-8634-39E78963F012}"/>
    <cellStyle name="Comma 3 12" xfId="11922" xr:uid="{6796A5F0-C2C4-4A9A-AF62-B589ACDF3952}"/>
    <cellStyle name="Comma 3 13" xfId="16212" xr:uid="{7D70D06A-1CBD-4E4E-9917-2C89A39E301D}"/>
    <cellStyle name="Comma 3 14" xfId="16759" xr:uid="{9FD71326-5993-4CA7-B49A-FEAA42BC2C62}"/>
    <cellStyle name="Comma 3 15" xfId="18659" xr:uid="{268CD0C3-6674-48A5-8AB7-4156340093F0}"/>
    <cellStyle name="Comma 3 16" xfId="21092" xr:uid="{C56E70BC-27D2-44E0-B043-4561A7E195C6}"/>
    <cellStyle name="Comma 3 2" xfId="1385" xr:uid="{00000000-0005-0000-0000-00004A0E0000}"/>
    <cellStyle name="Comma 3 3" xfId="1382" xr:uid="{00000000-0005-0000-0000-00004B0E0000}"/>
    <cellStyle name="Comma 3 4" xfId="1523" xr:uid="{00000000-0005-0000-0000-00004C0E0000}"/>
    <cellStyle name="Comma 3 5" xfId="2212" xr:uid="{00000000-0005-0000-0000-00004D0E0000}"/>
    <cellStyle name="Comma 3 6" xfId="2363" xr:uid="{00000000-0005-0000-0000-00004E0E0000}"/>
    <cellStyle name="Comma 3 7" xfId="5737" xr:uid="{00000000-0005-0000-0000-00004F0E0000}"/>
    <cellStyle name="Comma 3 8" xfId="7225" xr:uid="{00000000-0005-0000-0000-0000500E0000}"/>
    <cellStyle name="Comma 3 9" xfId="7684" xr:uid="{4F585C9D-618F-44C2-A9B2-4CDB7AE10063}"/>
    <cellStyle name="Comma 4" xfId="1399" xr:uid="{00000000-0005-0000-0000-0000510E0000}"/>
    <cellStyle name="Comma 5" xfId="7648" xr:uid="{00000000-0005-0000-0000-0000520E0000}"/>
    <cellStyle name="Comma 6" xfId="10252" xr:uid="{F5D56D01-9467-47FB-8A59-1A587F33D124}"/>
    <cellStyle name="Comma 7" xfId="15063" xr:uid="{2DDD4B1B-8D2A-40C9-A67C-46A7A379723F}"/>
    <cellStyle name="Constants" xfId="29" xr:uid="{00000000-0005-0000-0000-0000540E0000}"/>
    <cellStyle name="ContentsHyperlink" xfId="273" xr:uid="{00000000-0005-0000-0000-0000550E0000}"/>
    <cellStyle name="Currency 2" xfId="10593" xr:uid="{718841F0-E1EB-4219-A667-FAE3915CB47A}"/>
    <cellStyle name="CustomCellsOrange" xfId="165" xr:uid="{00000000-0005-0000-0000-0000560E0000}"/>
    <cellStyle name="CustomCellsOrange 2" xfId="447" xr:uid="{00000000-0005-0000-0000-0000570E0000}"/>
    <cellStyle name="CustomCellsOrange 2 2" xfId="470" xr:uid="{00000000-0005-0000-0000-0000580E0000}"/>
    <cellStyle name="CustomCellsOrange 2 2 10" xfId="3553" xr:uid="{00000000-0005-0000-0000-0000590E0000}"/>
    <cellStyle name="CustomCellsOrange 2 2 10 2" xfId="25918" xr:uid="{12B80923-AA24-45EA-9E57-1787AE07D5C9}"/>
    <cellStyle name="CustomCellsOrange 2 2 11" xfId="2711" xr:uid="{00000000-0005-0000-0000-00005A0E0000}"/>
    <cellStyle name="CustomCellsOrange 2 2 11 2" xfId="25077" xr:uid="{DAAB63CB-263C-46EA-96DD-A9471AB74C72}"/>
    <cellStyle name="CustomCellsOrange 2 2 12" xfId="4366" xr:uid="{00000000-0005-0000-0000-00005B0E0000}"/>
    <cellStyle name="CustomCellsOrange 2 2 12 2" xfId="26721" xr:uid="{BCE82BA3-F2B8-454E-9478-AA8666332D5A}"/>
    <cellStyle name="CustomCellsOrange 2 2 13" xfId="4523" xr:uid="{00000000-0005-0000-0000-00005C0E0000}"/>
    <cellStyle name="CustomCellsOrange 2 2 13 2" xfId="26876" xr:uid="{F6388E92-B1D9-4A9B-976B-BA62DB6D1CC9}"/>
    <cellStyle name="CustomCellsOrange 2 2 14" xfId="4594" xr:uid="{00000000-0005-0000-0000-00005D0E0000}"/>
    <cellStyle name="CustomCellsOrange 2 2 14 2" xfId="26947" xr:uid="{126D2937-AC15-41D6-9D5F-299C3D30054D}"/>
    <cellStyle name="CustomCellsOrange 2 2 15" xfId="5496" xr:uid="{00000000-0005-0000-0000-00005E0E0000}"/>
    <cellStyle name="CustomCellsOrange 2 2 15 2" xfId="27849" xr:uid="{9E11E853-E89F-4949-8D14-B21B0A4EC974}"/>
    <cellStyle name="CustomCellsOrange 2 2 16" xfId="5865" xr:uid="{00000000-0005-0000-0000-00005F0E0000}"/>
    <cellStyle name="CustomCellsOrange 2 2 16 2" xfId="28179" xr:uid="{DBC7A254-9EC8-44A2-875B-696201166888}"/>
    <cellStyle name="CustomCellsOrange 2 2 17" xfId="6371" xr:uid="{00000000-0005-0000-0000-0000600E0000}"/>
    <cellStyle name="CustomCellsOrange 2 2 17 2" xfId="28668" xr:uid="{C6C0B121-3B70-404B-B298-51B90DD35D3A}"/>
    <cellStyle name="CustomCellsOrange 2 2 18" xfId="7073" xr:uid="{00000000-0005-0000-0000-0000610E0000}"/>
    <cellStyle name="CustomCellsOrange 2 2 18 2" xfId="29370" xr:uid="{F6A528D8-D0DA-4E8B-9E20-6C8FDBFC8A6A}"/>
    <cellStyle name="CustomCellsOrange 2 2 19" xfId="7270" xr:uid="{00000000-0005-0000-0000-0000620E0000}"/>
    <cellStyle name="CustomCellsOrange 2 2 19 2" xfId="29565" xr:uid="{D1973CDC-462E-443F-B399-2FAA30466BA7}"/>
    <cellStyle name="CustomCellsOrange 2 2 2" xfId="540" xr:uid="{00000000-0005-0000-0000-0000630E0000}"/>
    <cellStyle name="CustomCellsOrange 2 2 2 2" xfId="706" xr:uid="{00000000-0005-0000-0000-0000640E0000}"/>
    <cellStyle name="CustomCellsOrange 2 2 2 2 10" xfId="4851" xr:uid="{00000000-0005-0000-0000-0000650E0000}"/>
    <cellStyle name="CustomCellsOrange 2 2 2 2 10 2" xfId="27204" xr:uid="{30A8A8F1-C952-420E-B197-A48FD77B71D5}"/>
    <cellStyle name="CustomCellsOrange 2 2 2 2 11" xfId="5156" xr:uid="{00000000-0005-0000-0000-0000660E0000}"/>
    <cellStyle name="CustomCellsOrange 2 2 2 2 11 2" xfId="27509" xr:uid="{37E6F3FF-8C92-458D-A4D5-ED4754673F93}"/>
    <cellStyle name="CustomCellsOrange 2 2 2 2 12" xfId="5481" xr:uid="{00000000-0005-0000-0000-0000670E0000}"/>
    <cellStyle name="CustomCellsOrange 2 2 2 2 12 2" xfId="27834" xr:uid="{12267B1A-101F-4C8D-AACA-61F9E0A08B4C}"/>
    <cellStyle name="CustomCellsOrange 2 2 2 2 13" xfId="5986" xr:uid="{00000000-0005-0000-0000-0000680E0000}"/>
    <cellStyle name="CustomCellsOrange 2 2 2 2 13 2" xfId="28291" xr:uid="{6C86FD8B-6BDD-4E0A-9AD5-373086CD54DE}"/>
    <cellStyle name="CustomCellsOrange 2 2 2 2 14" xfId="6882" xr:uid="{00000000-0005-0000-0000-0000690E0000}"/>
    <cellStyle name="CustomCellsOrange 2 2 2 2 14 2" xfId="29179" xr:uid="{3DB950FD-C2AB-4609-BC74-EA62DD381030}"/>
    <cellStyle name="CustomCellsOrange 2 2 2 2 15" xfId="7056" xr:uid="{00000000-0005-0000-0000-00006A0E0000}"/>
    <cellStyle name="CustomCellsOrange 2 2 2 2 15 2" xfId="29353" xr:uid="{20F6602C-C43E-4A92-A0C2-23F9ADC767ED}"/>
    <cellStyle name="CustomCellsOrange 2 2 2 2 16" xfId="7434" xr:uid="{00000000-0005-0000-0000-00006B0E0000}"/>
    <cellStyle name="CustomCellsOrange 2 2 2 2 16 2" xfId="29729" xr:uid="{DBF1542A-2424-42D7-8D32-836965AE1A0B}"/>
    <cellStyle name="CustomCellsOrange 2 2 2 2 17" xfId="7920" xr:uid="{856A3129-6960-4E4A-BDD8-24D2BBC4497C}"/>
    <cellStyle name="CustomCellsOrange 2 2 2 2 17 2" xfId="30206" xr:uid="{4988C1CC-9CA0-43FF-AE2B-4C7F4A20BC9E}"/>
    <cellStyle name="CustomCellsOrange 2 2 2 2 18" xfId="8405" xr:uid="{2CC35B28-9A11-4786-BB54-448890076C90}"/>
    <cellStyle name="CustomCellsOrange 2 2 2 2 18 2" xfId="30674" xr:uid="{29C1C6FD-68C1-4619-B887-58E6FFD29B36}"/>
    <cellStyle name="CustomCellsOrange 2 2 2 2 19" xfId="9291" xr:uid="{CEF9C86F-A60D-48B0-9FF6-39A36FCB3FFC}"/>
    <cellStyle name="CustomCellsOrange 2 2 2 2 19 2" xfId="31431" xr:uid="{B4A62FB8-4B29-4DEF-86E6-A33CB14CF4C9}"/>
    <cellStyle name="CustomCellsOrange 2 2 2 2 2" xfId="920" xr:uid="{00000000-0005-0000-0000-00006C0E0000}"/>
    <cellStyle name="CustomCellsOrange 2 2 2 2 2 10" xfId="5367" xr:uid="{00000000-0005-0000-0000-00006D0E0000}"/>
    <cellStyle name="CustomCellsOrange 2 2 2 2 2 10 2" xfId="27720" xr:uid="{F392C295-F5C9-4CF5-8811-EE45A198E236}"/>
    <cellStyle name="CustomCellsOrange 2 2 2 2 2 11" xfId="5588" xr:uid="{00000000-0005-0000-0000-00006E0E0000}"/>
    <cellStyle name="CustomCellsOrange 2 2 2 2 2 11 2" xfId="27941" xr:uid="{06D34DBC-AFDB-4EFD-948C-58ECF7236FA5}"/>
    <cellStyle name="CustomCellsOrange 2 2 2 2 2 12" xfId="6540" xr:uid="{00000000-0005-0000-0000-00006F0E0000}"/>
    <cellStyle name="CustomCellsOrange 2 2 2 2 2 12 2" xfId="28837" xr:uid="{A98AFCB2-1EF9-4742-9862-F7EE4904B645}"/>
    <cellStyle name="CustomCellsOrange 2 2 2 2 2 13" xfId="6930" xr:uid="{00000000-0005-0000-0000-0000700E0000}"/>
    <cellStyle name="CustomCellsOrange 2 2 2 2 2 13 2" xfId="29227" xr:uid="{1C0C3AA0-FD77-4751-AF7E-C336C0DB0296}"/>
    <cellStyle name="CustomCellsOrange 2 2 2 2 2 14" xfId="7172" xr:uid="{00000000-0005-0000-0000-0000710E0000}"/>
    <cellStyle name="CustomCellsOrange 2 2 2 2 2 14 2" xfId="29469" xr:uid="{6351C2A0-B4B3-4E61-88A3-71D4B645FB17}"/>
    <cellStyle name="CustomCellsOrange 2 2 2 2 2 15" xfId="7640" xr:uid="{00000000-0005-0000-0000-0000720E0000}"/>
    <cellStyle name="CustomCellsOrange 2 2 2 2 2 15 2" xfId="29935" xr:uid="{A4F0A770-E062-4079-ACE3-C8DE2229F243}"/>
    <cellStyle name="CustomCellsOrange 2 2 2 2 2 16" xfId="8126" xr:uid="{66F3AAF1-9938-436F-851C-53C8C9E2068A}"/>
    <cellStyle name="CustomCellsOrange 2 2 2 2 2 16 2" xfId="30412" xr:uid="{B6D9FA24-D1A2-4822-AEB9-242F1100F24B}"/>
    <cellStyle name="CustomCellsOrange 2 2 2 2 2 17" xfId="8615" xr:uid="{1C4F5AA5-0994-4CB1-94EF-424227B2A030}"/>
    <cellStyle name="CustomCellsOrange 2 2 2 2 2 17 2" xfId="30884" xr:uid="{554A7A3A-8E22-4676-82D0-78790324E50C}"/>
    <cellStyle name="CustomCellsOrange 2 2 2 2 2 18" xfId="9505" xr:uid="{3231CD6F-C7B8-494B-B2D3-2AC02D5086EE}"/>
    <cellStyle name="CustomCellsOrange 2 2 2 2 2 18 2" xfId="31644" xr:uid="{7C84434B-8B19-4D33-BEEA-C9A229E9B3E4}"/>
    <cellStyle name="CustomCellsOrange 2 2 2 2 2 19" xfId="10025" xr:uid="{9FACD31E-9456-4879-A672-D84EEC34428B}"/>
    <cellStyle name="CustomCellsOrange 2 2 2 2 2 19 2" xfId="32034" xr:uid="{237B2E56-C107-46A0-932E-114FE8545D5F}"/>
    <cellStyle name="CustomCellsOrange 2 2 2 2 2 2" xfId="1378" xr:uid="{00000000-0005-0000-0000-0000730E0000}"/>
    <cellStyle name="CustomCellsOrange 2 2 2 2 2 2 2" xfId="23815" xr:uid="{B49E4114-D4FA-451D-99B9-B7354AA766BD}"/>
    <cellStyle name="CustomCellsOrange 2 2 2 2 2 20" xfId="10476" xr:uid="{2A1E8753-6720-4478-87D9-3918E14F35D2}"/>
    <cellStyle name="CustomCellsOrange 2 2 2 2 2 20 2" xfId="32235" xr:uid="{735B8EAF-6FF5-43A1-93A1-A9F035B710C4}"/>
    <cellStyle name="CustomCellsOrange 2 2 2 2 2 21" xfId="12673" xr:uid="{412CDED8-D164-4762-9F28-F25957F00116}"/>
    <cellStyle name="CustomCellsOrange 2 2 2 2 2 21 2" xfId="33238" xr:uid="{5219686A-D9FE-4A15-B09B-D23D9029C88A}"/>
    <cellStyle name="CustomCellsOrange 2 2 2 2 2 22" xfId="13192" xr:uid="{57132943-B66F-4FC4-9FAE-F2D9F913196B}"/>
    <cellStyle name="CustomCellsOrange 2 2 2 2 2 22 2" xfId="33756" xr:uid="{62A2C378-DFD8-4B75-A0E5-44DAAC87BC4F}"/>
    <cellStyle name="CustomCellsOrange 2 2 2 2 2 23" xfId="13653" xr:uid="{1CF7C7A6-AA2B-4A20-85C1-E6D3F359D401}"/>
    <cellStyle name="CustomCellsOrange 2 2 2 2 2 23 2" xfId="34217" xr:uid="{6247C5EE-A197-4F16-A0D6-756AAB923DBF}"/>
    <cellStyle name="CustomCellsOrange 2 2 2 2 2 24" xfId="14191" xr:uid="{413FB0E6-79AE-4E6B-BCD5-713603859F3B}"/>
    <cellStyle name="CustomCellsOrange 2 2 2 2 2 24 2" xfId="34755" xr:uid="{79D06A80-0727-4318-B1C2-6FAE991F3E13}"/>
    <cellStyle name="CustomCellsOrange 2 2 2 2 2 25" xfId="14613" xr:uid="{B4EC704C-8F01-4573-B8A0-0F6681E0DBDC}"/>
    <cellStyle name="CustomCellsOrange 2 2 2 2 2 25 2" xfId="35173" xr:uid="{CDA3AAF5-20A7-4B37-891C-3845F7C6A687}"/>
    <cellStyle name="CustomCellsOrange 2 2 2 2 2 26" xfId="14992" xr:uid="{4A319125-2508-4651-B29B-A9F9C2CD5D4D}"/>
    <cellStyle name="CustomCellsOrange 2 2 2 2 2 26 2" xfId="35544" xr:uid="{5EF30574-D862-4923-B56D-C013C0DB3FA0}"/>
    <cellStyle name="CustomCellsOrange 2 2 2 2 2 27" xfId="15311" xr:uid="{8EB363CA-59CE-4C40-B779-7D1810CCF52C}"/>
    <cellStyle name="CustomCellsOrange 2 2 2 2 2 27 2" xfId="35848" xr:uid="{8423FA9E-6ADB-46EE-A555-744F7813A106}"/>
    <cellStyle name="CustomCellsOrange 2 2 2 2 2 28" xfId="15386" xr:uid="{EA04AF21-3614-4123-85F7-AF640B6EC9A4}"/>
    <cellStyle name="CustomCellsOrange 2 2 2 2 2 28 2" xfId="35923" xr:uid="{7C811166-AF79-4318-84EB-0636D8AB854B}"/>
    <cellStyle name="CustomCellsOrange 2 2 2 2 2 29" xfId="16177" xr:uid="{123D2E13-B8F8-4B9B-B22C-0D13B40B479E}"/>
    <cellStyle name="CustomCellsOrange 2 2 2 2 2 29 2" xfId="36585" xr:uid="{FFC26527-B108-4222-99B7-B2D10D1C9813}"/>
    <cellStyle name="CustomCellsOrange 2 2 2 2 2 3" xfId="2111" xr:uid="{00000000-0005-0000-0000-0000740E0000}"/>
    <cellStyle name="CustomCellsOrange 2 2 2 2 2 3 2" xfId="24493" xr:uid="{13D06B2D-748B-4CE4-B289-E2F4E97CBC62}"/>
    <cellStyle name="CustomCellsOrange 2 2 2 2 2 30" xfId="16650" xr:uid="{3AD92A9F-CACC-4163-8FB8-987C2E1316A0}"/>
    <cellStyle name="CustomCellsOrange 2 2 2 2 2 30 2" xfId="37056" xr:uid="{CA4FBD3F-C846-4364-A34B-6D0D5ECD709D}"/>
    <cellStyle name="CustomCellsOrange 2 2 2 2 2 31" xfId="17394" xr:uid="{D108CB86-9C4A-4326-9FDC-4FA8D20A0E30}"/>
    <cellStyle name="CustomCellsOrange 2 2 2 2 2 31 2" xfId="37798" xr:uid="{A33E7E5C-FDE5-4747-9506-835575FEDE0D}"/>
    <cellStyle name="CustomCellsOrange 2 2 2 2 2 32" xfId="17750" xr:uid="{D262264F-4613-4629-8C00-3EC60017A4D4}"/>
    <cellStyle name="CustomCellsOrange 2 2 2 2 2 32 2" xfId="38154" xr:uid="{00370794-9B67-47DD-86E7-67A4FFC822A5}"/>
    <cellStyle name="CustomCellsOrange 2 2 2 2 2 33" xfId="18143" xr:uid="{7663E01F-1059-44B7-B359-2C596B60B934}"/>
    <cellStyle name="CustomCellsOrange 2 2 2 2 2 33 2" xfId="38547" xr:uid="{1A2730C7-38E7-4B08-A8C6-3124659362A8}"/>
    <cellStyle name="CustomCellsOrange 2 2 2 2 2 34" xfId="18522" xr:uid="{FAAB7207-448A-41FB-A0A1-4C2D9F056E53}"/>
    <cellStyle name="CustomCellsOrange 2 2 2 2 2 34 2" xfId="38926" xr:uid="{A69E0181-A191-415B-8375-954C51DF0CB2}"/>
    <cellStyle name="CustomCellsOrange 2 2 2 2 2 35" xfId="19366" xr:uid="{5539814C-300A-4177-A376-88C99CE1849C}"/>
    <cellStyle name="CustomCellsOrange 2 2 2 2 2 35 2" xfId="39768" xr:uid="{B76E175B-2572-42BC-ADC1-B8331109B198}"/>
    <cellStyle name="CustomCellsOrange 2 2 2 2 2 36" xfId="19786" xr:uid="{7B4BA1EA-2D67-49E6-8418-76D7468B9971}"/>
    <cellStyle name="CustomCellsOrange 2 2 2 2 2 36 2" xfId="40188" xr:uid="{93EE7F13-A9B6-45DE-99D2-B140C36E1F27}"/>
    <cellStyle name="CustomCellsOrange 2 2 2 2 2 37" xfId="20204" xr:uid="{2C7C5C42-1D14-4AAF-B2CD-55CD2366983B}"/>
    <cellStyle name="CustomCellsOrange 2 2 2 2 2 37 2" xfId="40606" xr:uid="{5C43D66C-D5FD-42AA-9DBE-D563F0E590C0}"/>
    <cellStyle name="CustomCellsOrange 2 2 2 2 2 38" xfId="20626" xr:uid="{A400C3D6-13C8-40DB-98A4-73EA0AAF08A7}"/>
    <cellStyle name="CustomCellsOrange 2 2 2 2 2 38 2" xfId="41028" xr:uid="{6F7472E6-B66C-4B60-AB7D-1E6A56BDFFBD}"/>
    <cellStyle name="CustomCellsOrange 2 2 2 2 2 39" xfId="20949" xr:uid="{BE3C1ABB-9C71-4E06-A421-5D76BEE99268}"/>
    <cellStyle name="CustomCellsOrange 2 2 2 2 2 39 2" xfId="41351" xr:uid="{3C286E9E-5108-460E-B692-FEA7CE07B611}"/>
    <cellStyle name="CustomCellsOrange 2 2 2 2 2 4" xfId="2357" xr:uid="{00000000-0005-0000-0000-0000750E0000}"/>
    <cellStyle name="CustomCellsOrange 2 2 2 2 2 4 2" xfId="24732" xr:uid="{27F0FD11-FED6-4A84-A178-9912CE9C345C}"/>
    <cellStyle name="CustomCellsOrange 2 2 2 2 2 40" xfId="21820" xr:uid="{14E5FB6C-9D65-4FAD-BF15-3777729E2F40}"/>
    <cellStyle name="CustomCellsOrange 2 2 2 2 2 40 2" xfId="42220" xr:uid="{B6DD3B3C-F574-44C4-BC7A-2E8449C2ACC2}"/>
    <cellStyle name="CustomCellsOrange 2 2 2 2 2 41" xfId="22331" xr:uid="{A77B433E-47A2-42C8-8C58-C89A1F1B7455}"/>
    <cellStyle name="CustomCellsOrange 2 2 2 2 2 41 2" xfId="42731" xr:uid="{E5D5E0B9-C779-4C64-9D22-CB549D38E326}"/>
    <cellStyle name="CustomCellsOrange 2 2 2 2 2 42" xfId="22753" xr:uid="{23354382-ABB1-4112-A2F5-FAACF3467703}"/>
    <cellStyle name="CustomCellsOrange 2 2 2 2 2 42 2" xfId="43153" xr:uid="{607F824E-F746-4AF0-884D-2FFD8D9EB8C9}"/>
    <cellStyle name="CustomCellsOrange 2 2 2 2 2 43" xfId="23100" xr:uid="{80AD406E-E842-4002-821B-5590FBE28727}"/>
    <cellStyle name="CustomCellsOrange 2 2 2 2 2 43 2" xfId="43500" xr:uid="{BB47028E-28B9-43AF-A301-F4EE6E76A7AC}"/>
    <cellStyle name="CustomCellsOrange 2 2 2 2 2 44" xfId="23319" xr:uid="{2D300EFE-1D24-4C9F-A95A-85A15C411152}"/>
    <cellStyle name="CustomCellsOrange 2 2 2 2 2 44 2" xfId="43719" xr:uid="{5CF7F906-9BCF-4A64-80D3-91ADE92780BA}"/>
    <cellStyle name="CustomCellsOrange 2 2 2 2 2 5" xfId="3234" xr:uid="{00000000-0005-0000-0000-0000760E0000}"/>
    <cellStyle name="CustomCellsOrange 2 2 2 2 2 5 2" xfId="25600" xr:uid="{655BA755-9568-4C52-99F6-111881435B0B}"/>
    <cellStyle name="CustomCellsOrange 2 2 2 2 2 6" xfId="3701" xr:uid="{00000000-0005-0000-0000-0000770E0000}"/>
    <cellStyle name="CustomCellsOrange 2 2 2 2 2 6 2" xfId="26064" xr:uid="{5AEC28F0-291B-4C28-A1C5-D40C3F6BA28F}"/>
    <cellStyle name="CustomCellsOrange 2 2 2 2 2 7" xfId="4128" xr:uid="{00000000-0005-0000-0000-0000780E0000}"/>
    <cellStyle name="CustomCellsOrange 2 2 2 2 2 7 2" xfId="26491" xr:uid="{9CA9506A-F8BB-4B63-B5E8-B03B87D2C439}"/>
    <cellStyle name="CustomCellsOrange 2 2 2 2 2 8" xfId="4499" xr:uid="{00000000-0005-0000-0000-0000790E0000}"/>
    <cellStyle name="CustomCellsOrange 2 2 2 2 2 8 2" xfId="26852" xr:uid="{380C0D64-A375-4E80-8A69-EB77D6144F33}"/>
    <cellStyle name="CustomCellsOrange 2 2 2 2 2 9" xfId="4948" xr:uid="{00000000-0005-0000-0000-00007A0E0000}"/>
    <cellStyle name="CustomCellsOrange 2 2 2 2 2 9 2" xfId="27301" xr:uid="{5DEDE15D-E429-434F-8038-EA7564C4688A}"/>
    <cellStyle name="CustomCellsOrange 2 2 2 2 20" xfId="9974" xr:uid="{A8C39592-D18A-486D-A6A5-376CF3B2A834}"/>
    <cellStyle name="CustomCellsOrange 2 2 2 2 20 2" xfId="31988" xr:uid="{23D76A14-20D2-4116-B50F-ACA5EF4DB0B5}"/>
    <cellStyle name="CustomCellsOrange 2 2 2 2 21" xfId="10231" xr:uid="{206D093C-E68E-4E6D-8602-6BEE58B3CB48}"/>
    <cellStyle name="CustomCellsOrange 2 2 2 2 21 2" xfId="32107" xr:uid="{2579CC8F-F07D-4C07-9864-8524D6C8ED7E}"/>
    <cellStyle name="CustomCellsOrange 2 2 2 2 22" xfId="12459" xr:uid="{B6AF4F34-CE86-4B78-88ED-950B459B87D5}"/>
    <cellStyle name="CustomCellsOrange 2 2 2 2 22 2" xfId="33024" xr:uid="{A03EF133-B85F-414C-86CE-30B219F471B5}"/>
    <cellStyle name="CustomCellsOrange 2 2 2 2 23" xfId="11911" xr:uid="{63715419-F58A-4381-8C9F-019FFDBFEF53}"/>
    <cellStyle name="CustomCellsOrange 2 2 2 2 23 2" xfId="32478" xr:uid="{91910D39-6FCE-43A4-87F5-8342F67DF3AD}"/>
    <cellStyle name="CustomCellsOrange 2 2 2 2 24" xfId="11821" xr:uid="{4A8348CC-1BF3-4F6E-94EE-AD177C844A2E}"/>
    <cellStyle name="CustomCellsOrange 2 2 2 2 24 2" xfId="32388" xr:uid="{694F4289-F9DA-46C2-BE1F-A6336D33E2B7}"/>
    <cellStyle name="CustomCellsOrange 2 2 2 2 25" xfId="13777" xr:uid="{8F1C6BB7-BF31-4B19-A029-03E2D8C6FC76}"/>
    <cellStyle name="CustomCellsOrange 2 2 2 2 25 2" xfId="34341" xr:uid="{48C074D8-71E9-4892-ACAF-05F2A06086EE}"/>
    <cellStyle name="CustomCellsOrange 2 2 2 2 26" xfId="13315" xr:uid="{79CB1319-6BCE-424E-8104-DDDED3CA00B4}"/>
    <cellStyle name="CustomCellsOrange 2 2 2 2 26 2" xfId="33879" xr:uid="{C68C83C1-5C1A-48C4-A244-609DB5F0836A}"/>
    <cellStyle name="CustomCellsOrange 2 2 2 2 27" xfId="14904" xr:uid="{709BF017-AC71-4AE7-8F88-F73FA10622EA}"/>
    <cellStyle name="CustomCellsOrange 2 2 2 2 27 2" xfId="35457" xr:uid="{F0C3A0AC-F00B-476C-B95A-C465DB9DA24F}"/>
    <cellStyle name="CustomCellsOrange 2 2 2 2 28" xfId="15269" xr:uid="{00A5626D-B8E5-4358-8D83-ABDA5E26F7C2}"/>
    <cellStyle name="CustomCellsOrange 2 2 2 2 28 2" xfId="35806" xr:uid="{0756CAE8-D3CB-45A2-B39C-B974A6CDC80F}"/>
    <cellStyle name="CustomCellsOrange 2 2 2 2 29" xfId="15057" xr:uid="{EC637705-16B0-4995-BD73-D2492AB5A13C}"/>
    <cellStyle name="CustomCellsOrange 2 2 2 2 29 2" xfId="35606" xr:uid="{042088DE-D76B-4DBF-B0A4-F2399E28223B}"/>
    <cellStyle name="CustomCellsOrange 2 2 2 2 3" xfId="1274" xr:uid="{00000000-0005-0000-0000-00007B0E0000}"/>
    <cellStyle name="CustomCellsOrange 2 2 2 2 3 2" xfId="23711" xr:uid="{545AAA5B-75D9-42F6-BA2B-701D82C9D926}"/>
    <cellStyle name="CustomCellsOrange 2 2 2 2 30" xfId="15969" xr:uid="{CE6E3893-B2DB-4704-843F-D23B737C3B5C}"/>
    <cellStyle name="CustomCellsOrange 2 2 2 2 30 2" xfId="36377" xr:uid="{F3138F04-BAF5-45FA-AE19-EB8A75D073DC}"/>
    <cellStyle name="CustomCellsOrange 2 2 2 2 31" xfId="16444" xr:uid="{6B97AECA-9BE5-4B78-9D38-F65E0A7D85D3}"/>
    <cellStyle name="CustomCellsOrange 2 2 2 2 31 2" xfId="36850" xr:uid="{70636077-84C8-4CD0-AEE2-49329209BE27}"/>
    <cellStyle name="CustomCellsOrange 2 2 2 2 32" xfId="17185" xr:uid="{D9C2A351-B291-4E6A-AE19-AC728E9AE7CE}"/>
    <cellStyle name="CustomCellsOrange 2 2 2 2 32 2" xfId="37589" xr:uid="{6B7C05AF-E775-44BB-9208-9D28E3754558}"/>
    <cellStyle name="CustomCellsOrange 2 2 2 2 33" xfId="17431" xr:uid="{427E60D3-B17E-40A1-9D3F-F90FFE615524}"/>
    <cellStyle name="CustomCellsOrange 2 2 2 2 33 2" xfId="37835" xr:uid="{0D2B9C9F-C365-4284-BD09-95F1EDC1A706}"/>
    <cellStyle name="CustomCellsOrange 2 2 2 2 34" xfId="17936" xr:uid="{44AD1E35-9611-4B86-9E28-29D178427E4C}"/>
    <cellStyle name="CustomCellsOrange 2 2 2 2 34 2" xfId="38340" xr:uid="{45623B66-DF8D-42C8-96ED-AA19ABD782D6}"/>
    <cellStyle name="CustomCellsOrange 2 2 2 2 35" xfId="18308" xr:uid="{35217BF9-126B-4805-A10E-659392C04F2C}"/>
    <cellStyle name="CustomCellsOrange 2 2 2 2 35 2" xfId="38712" xr:uid="{6B2C025E-82C3-4FC3-B6C2-A3B7432C3BD6}"/>
    <cellStyle name="CustomCellsOrange 2 2 2 2 36" xfId="19152" xr:uid="{A19741B6-27D4-419E-84DC-DBD95EFBCD8F}"/>
    <cellStyle name="CustomCellsOrange 2 2 2 2 36 2" xfId="39554" xr:uid="{DA13B3CF-1FCB-43A2-9C0C-71C26D8494F4}"/>
    <cellStyle name="CustomCellsOrange 2 2 2 2 37" xfId="18903" xr:uid="{788C51FC-E336-45EF-A0FE-F439A968C4F5}"/>
    <cellStyle name="CustomCellsOrange 2 2 2 2 37 2" xfId="39305" xr:uid="{14894D6A-2493-4E52-A21F-8A0AF3742F3B}"/>
    <cellStyle name="CustomCellsOrange 2 2 2 2 38" xfId="19990" xr:uid="{94AC2AC0-B676-4450-A29F-769A5FEA8795}"/>
    <cellStyle name="CustomCellsOrange 2 2 2 2 38 2" xfId="40392" xr:uid="{910F1B63-FE7C-4578-A7D0-5FB73878D822}"/>
    <cellStyle name="CustomCellsOrange 2 2 2 2 39" xfId="20414" xr:uid="{DAE609A3-BBC9-4FD2-AD95-301B57DD5280}"/>
    <cellStyle name="CustomCellsOrange 2 2 2 2 39 2" xfId="40816" xr:uid="{8832ACEB-C4E8-48A4-986F-785E54C724B3}"/>
    <cellStyle name="CustomCellsOrange 2 2 2 2 4" xfId="1899" xr:uid="{00000000-0005-0000-0000-00007C0E0000}"/>
    <cellStyle name="CustomCellsOrange 2 2 2 2 4 2" xfId="24281" xr:uid="{C367925F-20AA-486D-8166-2A8703859646}"/>
    <cellStyle name="CustomCellsOrange 2 2 2 2 40" xfId="20781" xr:uid="{B11ADF6D-4B91-4D82-8943-53BCF468A2A3}"/>
    <cellStyle name="CustomCellsOrange 2 2 2 2 40 2" xfId="41183" xr:uid="{20F9A437-DE37-4417-B48A-CEFD6FD77111}"/>
    <cellStyle name="CustomCellsOrange 2 2 2 2 41" xfId="21609" xr:uid="{735810AE-01AE-4872-9A9A-3527BE963123}"/>
    <cellStyle name="CustomCellsOrange 2 2 2 2 41 2" xfId="42009" xr:uid="{D4E80F12-CA89-4787-A240-30A2FFA39E14}"/>
    <cellStyle name="CustomCellsOrange 2 2 2 2 42" xfId="21869" xr:uid="{876F3DED-B383-4637-B871-AC5BC3DC7850}"/>
    <cellStyle name="CustomCellsOrange 2 2 2 2 42 2" xfId="42269" xr:uid="{4DD95F20-7B69-461E-A2CE-92A45304F2E4}"/>
    <cellStyle name="CustomCellsOrange 2 2 2 2 43" xfId="22419" xr:uid="{C891949F-A9E0-4CCC-AAE2-C66B2E49908E}"/>
    <cellStyle name="CustomCellsOrange 2 2 2 2 43 2" xfId="42819" xr:uid="{98A28C96-BECD-440B-80BA-F670F747BEA7}"/>
    <cellStyle name="CustomCellsOrange 2 2 2 2 44" xfId="22951" xr:uid="{9BBAEAD2-6C70-4F91-89E6-905D41925F92}"/>
    <cellStyle name="CustomCellsOrange 2 2 2 2 44 2" xfId="43351" xr:uid="{6C72148F-2CF4-4BF4-86DD-97751A133144}"/>
    <cellStyle name="CustomCellsOrange 2 2 2 2 45" xfId="23211" xr:uid="{95190E6F-473C-4224-8EDF-F8B84D7EC9B1}"/>
    <cellStyle name="CustomCellsOrange 2 2 2 2 45 2" xfId="43611" xr:uid="{5DB25DE9-66CC-43C7-95CC-A71E6F8DC342}"/>
    <cellStyle name="CustomCellsOrange 2 2 2 2 5" xfId="2253" xr:uid="{00000000-0005-0000-0000-00007D0E0000}"/>
    <cellStyle name="CustomCellsOrange 2 2 2 2 5 2" xfId="24628" xr:uid="{9E32A70A-5486-46D4-A6D4-649DB9C13E2D}"/>
    <cellStyle name="CustomCellsOrange 2 2 2 2 6" xfId="3020" xr:uid="{00000000-0005-0000-0000-00007E0E0000}"/>
    <cellStyle name="CustomCellsOrange 2 2 2 2 6 2" xfId="25386" xr:uid="{580530EA-11C4-454F-A6A8-A1E14DE8FD55}"/>
    <cellStyle name="CustomCellsOrange 2 2 2 2 7" xfId="3519" xr:uid="{00000000-0005-0000-0000-00007F0E0000}"/>
    <cellStyle name="CustomCellsOrange 2 2 2 2 7 2" xfId="25884" xr:uid="{2A06A8B2-946D-44A1-A58D-CF111F3ED7B4}"/>
    <cellStyle name="CustomCellsOrange 2 2 2 2 8" xfId="3918" xr:uid="{00000000-0005-0000-0000-0000800E0000}"/>
    <cellStyle name="CustomCellsOrange 2 2 2 2 8 2" xfId="26281" xr:uid="{D9CED867-A9ED-4D5C-ADA0-11330985B360}"/>
    <cellStyle name="CustomCellsOrange 2 2 2 2 9" xfId="4338" xr:uid="{00000000-0005-0000-0000-0000810E0000}"/>
    <cellStyle name="CustomCellsOrange 2 2 2 2 9 2" xfId="26694" xr:uid="{F16402A7-3870-4870-93F5-5E98A346A164}"/>
    <cellStyle name="CustomCellsOrange 2 2 20" xfId="7742" xr:uid="{5453F5E3-23DF-4492-84B3-6FA53CF1E22B}"/>
    <cellStyle name="CustomCellsOrange 2 2 20 2" xfId="30028" xr:uid="{51888AE6-FC72-469D-AED9-26695C2E6400}"/>
    <cellStyle name="CustomCellsOrange 2 2 21" xfId="8241" xr:uid="{4F839C47-C533-47D2-823B-8B9DEB65756A}"/>
    <cellStyle name="CustomCellsOrange 2 2 21 2" xfId="30510" xr:uid="{FF8E2701-6837-40F5-A69A-75982E68EFF4}"/>
    <cellStyle name="CustomCellsOrange 2 2 22" xfId="9062" xr:uid="{EE689AD9-4DB9-4ED5-B6BD-B17E6A9C2FFA}"/>
    <cellStyle name="CustomCellsOrange 2 2 22 2" xfId="31216" xr:uid="{23D96BDB-5436-4CC9-BD68-F26B85BEB619}"/>
    <cellStyle name="CustomCellsOrange 2 2 23" xfId="8647" xr:uid="{C8E2A828-4DF8-47D8-B4B7-689181F8C4BF}"/>
    <cellStyle name="CustomCellsOrange 2 2 23 2" xfId="30909" xr:uid="{7CCA1683-CD2F-4BDD-9BBB-99D67236E720}"/>
    <cellStyle name="CustomCellsOrange 2 2 24" xfId="9956" xr:uid="{B945BFC4-A8A0-429F-864A-44CFE8CE717F}"/>
    <cellStyle name="CustomCellsOrange 2 2 24 2" xfId="31973" xr:uid="{2607300E-EB38-4A9A-BCBA-AF5BFBAAFF0A}"/>
    <cellStyle name="CustomCellsOrange 2 2 25" xfId="12223" xr:uid="{69C1A957-C318-4531-BBDC-232B43529E71}"/>
    <cellStyle name="CustomCellsOrange 2 2 25 2" xfId="32788" xr:uid="{41689548-44B5-4E6A-8899-885F5197024C}"/>
    <cellStyle name="CustomCellsOrange 2 2 26" xfId="12017" xr:uid="{703F6384-29D4-42E3-9411-C3A3A5D8F893}"/>
    <cellStyle name="CustomCellsOrange 2 2 26 2" xfId="32582" xr:uid="{B072A229-2055-4625-9CA1-908EFA26B904}"/>
    <cellStyle name="CustomCellsOrange 2 2 27" xfId="13469" xr:uid="{D412879C-834C-4A53-828E-6D0428769CD9}"/>
    <cellStyle name="CustomCellsOrange 2 2 27 2" xfId="34033" xr:uid="{64526719-26DD-43A8-912C-EA8D51CF054B}"/>
    <cellStyle name="CustomCellsOrange 2 2 28" xfId="13885" xr:uid="{39799289-F234-448E-A9F9-A2047F952B59}"/>
    <cellStyle name="CustomCellsOrange 2 2 28 2" xfId="34449" xr:uid="{941C1E4A-4262-4530-8DD6-AE7C40A2FA3C}"/>
    <cellStyle name="CustomCellsOrange 2 2 29" xfId="13391" xr:uid="{36604B60-52F6-43CE-9BB4-D23C9C182050}"/>
    <cellStyle name="CustomCellsOrange 2 2 29 2" xfId="33955" xr:uid="{0E58FA0E-5143-4CE2-8204-11D28349758B}"/>
    <cellStyle name="CustomCellsOrange 2 2 3" xfId="689" xr:uid="{00000000-0005-0000-0000-0000820E0000}"/>
    <cellStyle name="CustomCellsOrange 2 2 3 10" xfId="4802" xr:uid="{00000000-0005-0000-0000-0000830E0000}"/>
    <cellStyle name="CustomCellsOrange 2 2 3 10 2" xfId="27155" xr:uid="{AAB995C3-4C4D-4FB6-B071-DCEBB8A520A7}"/>
    <cellStyle name="CustomCellsOrange 2 2 3 11" xfId="5140" xr:uid="{00000000-0005-0000-0000-0000840E0000}"/>
    <cellStyle name="CustomCellsOrange 2 2 3 11 2" xfId="27493" xr:uid="{263533EE-0EC1-4151-BBC8-4A45421CB3AE}"/>
    <cellStyle name="CustomCellsOrange 2 2 3 12" xfId="5404" xr:uid="{00000000-0005-0000-0000-0000850E0000}"/>
    <cellStyle name="CustomCellsOrange 2 2 3 12 2" xfId="27757" xr:uid="{72C02E19-DDC0-471B-8228-A9DE620D1D38}"/>
    <cellStyle name="CustomCellsOrange 2 2 3 13" xfId="5946" xr:uid="{00000000-0005-0000-0000-0000860E0000}"/>
    <cellStyle name="CustomCellsOrange 2 2 3 13 2" xfId="28260" xr:uid="{5798BEDB-50A0-48BD-AB68-664BD37C3546}"/>
    <cellStyle name="CustomCellsOrange 2 2 3 14" xfId="5861" xr:uid="{00000000-0005-0000-0000-0000870E0000}"/>
    <cellStyle name="CustomCellsOrange 2 2 3 14 2" xfId="28175" xr:uid="{6E2808ED-95B3-407A-8014-8463542FAC5A}"/>
    <cellStyle name="CustomCellsOrange 2 2 3 15" xfId="6967" xr:uid="{00000000-0005-0000-0000-0000880E0000}"/>
    <cellStyle name="CustomCellsOrange 2 2 3 15 2" xfId="29264" xr:uid="{051F1526-BEE6-4C86-9BC3-D8895B97EB42}"/>
    <cellStyle name="CustomCellsOrange 2 2 3 16" xfId="7418" xr:uid="{00000000-0005-0000-0000-0000890E0000}"/>
    <cellStyle name="CustomCellsOrange 2 2 3 16 2" xfId="29713" xr:uid="{B7332FFA-A711-495D-A800-8C1F53FC5409}"/>
    <cellStyle name="CustomCellsOrange 2 2 3 17" xfId="7904" xr:uid="{0BE3A04C-1F9F-4DA5-8931-337A915EB40C}"/>
    <cellStyle name="CustomCellsOrange 2 2 3 17 2" xfId="30190" xr:uid="{1CD37191-DB76-41E0-A5E0-5485D6451231}"/>
    <cellStyle name="CustomCellsOrange 2 2 3 18" xfId="8389" xr:uid="{D41D61EA-D10C-4AEB-A8BA-2E83296A4884}"/>
    <cellStyle name="CustomCellsOrange 2 2 3 18 2" xfId="30658" xr:uid="{38A1BD64-3296-43DD-AD58-FF8DBCECBAF7}"/>
    <cellStyle name="CustomCellsOrange 2 2 3 19" xfId="9274" xr:uid="{4808EF99-C757-4DD1-9B08-D5206D33D107}"/>
    <cellStyle name="CustomCellsOrange 2 2 3 19 2" xfId="31415" xr:uid="{1CA5DEB9-CF31-48E6-B3E0-7FAFDF8DE4B0}"/>
    <cellStyle name="CustomCellsOrange 2 2 3 2" xfId="904" xr:uid="{00000000-0005-0000-0000-00008A0E0000}"/>
    <cellStyle name="CustomCellsOrange 2 2 3 2 10" xfId="5351" xr:uid="{00000000-0005-0000-0000-00008B0E0000}"/>
    <cellStyle name="CustomCellsOrange 2 2 3 2 10 2" xfId="27704" xr:uid="{971A17A1-8831-4AF2-B810-C87E4AFA4C5E}"/>
    <cellStyle name="CustomCellsOrange 2 2 3 2 11" xfId="5572" xr:uid="{00000000-0005-0000-0000-00008C0E0000}"/>
    <cellStyle name="CustomCellsOrange 2 2 3 2 11 2" xfId="27925" xr:uid="{F67CF632-30A3-4721-BE7C-DB9DA63BAAC1}"/>
    <cellStyle name="CustomCellsOrange 2 2 3 2 12" xfId="6524" xr:uid="{00000000-0005-0000-0000-00008D0E0000}"/>
    <cellStyle name="CustomCellsOrange 2 2 3 2 12 2" xfId="28821" xr:uid="{E2AF6E68-BCB8-4BEC-817F-ABA22D77C5CE}"/>
    <cellStyle name="CustomCellsOrange 2 2 3 2 13" xfId="6914" xr:uid="{00000000-0005-0000-0000-00008E0E0000}"/>
    <cellStyle name="CustomCellsOrange 2 2 3 2 13 2" xfId="29211" xr:uid="{03CE5419-CF4C-457D-9882-59DF89CAF6A0}"/>
    <cellStyle name="CustomCellsOrange 2 2 3 2 14" xfId="7156" xr:uid="{00000000-0005-0000-0000-00008F0E0000}"/>
    <cellStyle name="CustomCellsOrange 2 2 3 2 14 2" xfId="29453" xr:uid="{EA898662-62E0-4DD2-9859-F00FC0A6A1D0}"/>
    <cellStyle name="CustomCellsOrange 2 2 3 2 15" xfId="7624" xr:uid="{00000000-0005-0000-0000-0000900E0000}"/>
    <cellStyle name="CustomCellsOrange 2 2 3 2 15 2" xfId="29919" xr:uid="{8C9EC47A-1E95-4D50-B0A6-88B34A35ABBD}"/>
    <cellStyle name="CustomCellsOrange 2 2 3 2 16" xfId="8110" xr:uid="{878FEB89-F3D9-4BD1-9652-29E61AFDCA99}"/>
    <cellStyle name="CustomCellsOrange 2 2 3 2 16 2" xfId="30396" xr:uid="{09D8322F-F0AF-444F-9C70-64441004935D}"/>
    <cellStyle name="CustomCellsOrange 2 2 3 2 17" xfId="8599" xr:uid="{BECC2510-E9E4-4733-8600-2905431944CC}"/>
    <cellStyle name="CustomCellsOrange 2 2 3 2 17 2" xfId="30868" xr:uid="{503E4268-B60E-46B4-9358-EF6F1DEC1876}"/>
    <cellStyle name="CustomCellsOrange 2 2 3 2 18" xfId="9489" xr:uid="{079A3655-1933-4D98-B72A-34ED2056F949}"/>
    <cellStyle name="CustomCellsOrange 2 2 3 2 18 2" xfId="31628" xr:uid="{994280BC-C2BF-430C-AF06-4544028B9BD5}"/>
    <cellStyle name="CustomCellsOrange 2 2 3 2 19" xfId="10009" xr:uid="{38C3FFFC-5ABE-42CA-B83C-2D0BD75FDF77}"/>
    <cellStyle name="CustomCellsOrange 2 2 3 2 19 2" xfId="32018" xr:uid="{C638993B-7AB1-4338-B57F-5DFC79D8E435}"/>
    <cellStyle name="CustomCellsOrange 2 2 3 2 2" xfId="1362" xr:uid="{00000000-0005-0000-0000-0000910E0000}"/>
    <cellStyle name="CustomCellsOrange 2 2 3 2 2 2" xfId="23799" xr:uid="{4E88398E-5747-41E0-A184-0C3BCC573BDA}"/>
    <cellStyle name="CustomCellsOrange 2 2 3 2 20" xfId="10460" xr:uid="{753BC38E-6B08-41FF-BE3B-1F6A9E1CAAC9}"/>
    <cellStyle name="CustomCellsOrange 2 2 3 2 20 2" xfId="32221" xr:uid="{801CE7D6-2B74-4FCD-96B8-F43FAA6D4A64}"/>
    <cellStyle name="CustomCellsOrange 2 2 3 2 21" xfId="12657" xr:uid="{B718FAA8-3FED-4E3A-B35C-E4139AD6EE10}"/>
    <cellStyle name="CustomCellsOrange 2 2 3 2 21 2" xfId="33222" xr:uid="{9D01DD11-DDDD-4A28-BFAD-1CF95FDD7ACA}"/>
    <cellStyle name="CustomCellsOrange 2 2 3 2 22" xfId="13176" xr:uid="{BFB46CAF-880B-462F-8ED2-981FF23F847A}"/>
    <cellStyle name="CustomCellsOrange 2 2 3 2 22 2" xfId="33740" xr:uid="{E1802205-8E90-4CE3-8FD4-4D666899E319}"/>
    <cellStyle name="CustomCellsOrange 2 2 3 2 23" xfId="13637" xr:uid="{EA7EE241-F2D3-4246-8124-A7C07515981A}"/>
    <cellStyle name="CustomCellsOrange 2 2 3 2 23 2" xfId="34201" xr:uid="{19770832-0DFD-432A-BA6A-07E49A6A1A6F}"/>
    <cellStyle name="CustomCellsOrange 2 2 3 2 24" xfId="14175" xr:uid="{56058550-CBA0-4271-BB10-A09D4C67DE10}"/>
    <cellStyle name="CustomCellsOrange 2 2 3 2 24 2" xfId="34739" xr:uid="{2CF81DBD-6F71-44F5-8EC5-CECCA3353808}"/>
    <cellStyle name="CustomCellsOrange 2 2 3 2 25" xfId="14597" xr:uid="{AF84FD68-25EA-4474-A98B-E81FA0BC98D8}"/>
    <cellStyle name="CustomCellsOrange 2 2 3 2 25 2" xfId="35157" xr:uid="{195F117A-37A1-40C8-B58E-2D51AD39169C}"/>
    <cellStyle name="CustomCellsOrange 2 2 3 2 26" xfId="14976" xr:uid="{2DCB0E9C-C337-423E-999A-16A657A71EB5}"/>
    <cellStyle name="CustomCellsOrange 2 2 3 2 26 2" xfId="35528" xr:uid="{8AE82756-6429-4601-9BA9-3EAEDC40F67A}"/>
    <cellStyle name="CustomCellsOrange 2 2 3 2 27" xfId="15295" xr:uid="{6783376E-2058-4948-A4A0-AD7495F2FF3D}"/>
    <cellStyle name="CustomCellsOrange 2 2 3 2 27 2" xfId="35832" xr:uid="{ACC9AE8A-5D67-4E58-BE28-6DD2243B5E61}"/>
    <cellStyle name="CustomCellsOrange 2 2 3 2 28" xfId="15867" xr:uid="{CB1557F8-5E9B-43BA-BF87-0AE7C50C383B}"/>
    <cellStyle name="CustomCellsOrange 2 2 3 2 28 2" xfId="36275" xr:uid="{4FAB5CE5-96A7-4064-8564-F53CD286AB79}"/>
    <cellStyle name="CustomCellsOrange 2 2 3 2 29" xfId="16161" xr:uid="{125BD362-64AE-488F-9BB2-F753CA4B078F}"/>
    <cellStyle name="CustomCellsOrange 2 2 3 2 29 2" xfId="36569" xr:uid="{D3DC3AE8-FA5A-40C5-BAD2-F93F1A9CB4A1}"/>
    <cellStyle name="CustomCellsOrange 2 2 3 2 3" xfId="2095" xr:uid="{00000000-0005-0000-0000-0000920E0000}"/>
    <cellStyle name="CustomCellsOrange 2 2 3 2 3 2" xfId="24477" xr:uid="{1F1F79AD-9E7A-48F8-AF23-0D27DD0E4AA4}"/>
    <cellStyle name="CustomCellsOrange 2 2 3 2 30" xfId="16634" xr:uid="{E7B2B478-FE63-43B9-A7FF-9E0540103A9C}"/>
    <cellStyle name="CustomCellsOrange 2 2 3 2 30 2" xfId="37040" xr:uid="{194006B9-1137-47FF-B041-B157DB63D14B}"/>
    <cellStyle name="CustomCellsOrange 2 2 3 2 31" xfId="17378" xr:uid="{FDF5AADB-D506-4C17-940B-3718DDAE0F9D}"/>
    <cellStyle name="CustomCellsOrange 2 2 3 2 31 2" xfId="37782" xr:uid="{1BFF5458-C56C-40A3-AA96-26A134E62051}"/>
    <cellStyle name="CustomCellsOrange 2 2 3 2 32" xfId="17734" xr:uid="{1FF8BC81-3FE0-447C-B512-802761ACF212}"/>
    <cellStyle name="CustomCellsOrange 2 2 3 2 32 2" xfId="38138" xr:uid="{54FE248B-955D-4EAC-8E8F-C41D04AA41C8}"/>
    <cellStyle name="CustomCellsOrange 2 2 3 2 33" xfId="18127" xr:uid="{7691A880-A8AF-4FB6-A4B8-3232006C3561}"/>
    <cellStyle name="CustomCellsOrange 2 2 3 2 33 2" xfId="38531" xr:uid="{3A968FBD-5952-496F-8E3C-A45FF656CD40}"/>
    <cellStyle name="CustomCellsOrange 2 2 3 2 34" xfId="18506" xr:uid="{40A94DA3-D97F-4F20-9E2E-0BF13C7161EB}"/>
    <cellStyle name="CustomCellsOrange 2 2 3 2 34 2" xfId="38910" xr:uid="{87C3EC24-4DDA-4CF4-8CEB-1132CB0A1A91}"/>
    <cellStyle name="CustomCellsOrange 2 2 3 2 35" xfId="19350" xr:uid="{7227CD22-9586-463F-AB02-4863E92B5DF5}"/>
    <cellStyle name="CustomCellsOrange 2 2 3 2 35 2" xfId="39752" xr:uid="{64261715-2DCD-47E1-9BAD-9E6DB9EB6129}"/>
    <cellStyle name="CustomCellsOrange 2 2 3 2 36" xfId="19770" xr:uid="{2D54AF7A-B347-4F74-B95C-604302101454}"/>
    <cellStyle name="CustomCellsOrange 2 2 3 2 36 2" xfId="40172" xr:uid="{36EB5DD5-9574-436A-BDF0-0E724EEA9259}"/>
    <cellStyle name="CustomCellsOrange 2 2 3 2 37" xfId="20188" xr:uid="{0BBC37C0-272A-4CD5-B373-0396AFFC2BE4}"/>
    <cellStyle name="CustomCellsOrange 2 2 3 2 37 2" xfId="40590" xr:uid="{B9BCE663-0E35-4D70-B8B6-67C786B66C0A}"/>
    <cellStyle name="CustomCellsOrange 2 2 3 2 38" xfId="20610" xr:uid="{2A874883-4EF2-4D0C-9B15-C5C8A6D60D31}"/>
    <cellStyle name="CustomCellsOrange 2 2 3 2 38 2" xfId="41012" xr:uid="{E663256F-7F5E-4EFB-B488-63E94506ABF7}"/>
    <cellStyle name="CustomCellsOrange 2 2 3 2 39" xfId="20933" xr:uid="{D3248F15-F498-4EAE-A9C8-B7408F54DF56}"/>
    <cellStyle name="CustomCellsOrange 2 2 3 2 39 2" xfId="41335" xr:uid="{C5F5D980-50F7-4610-9269-32058596F768}"/>
    <cellStyle name="CustomCellsOrange 2 2 3 2 4" xfId="2341" xr:uid="{00000000-0005-0000-0000-0000930E0000}"/>
    <cellStyle name="CustomCellsOrange 2 2 3 2 4 2" xfId="24716" xr:uid="{44D5BC4C-0728-4284-913C-B90E2194A02D}"/>
    <cellStyle name="CustomCellsOrange 2 2 3 2 40" xfId="21804" xr:uid="{951A36AE-48F5-4605-A753-3EE86A89509F}"/>
    <cellStyle name="CustomCellsOrange 2 2 3 2 40 2" xfId="42204" xr:uid="{5F5EAD9F-4B1E-4B00-9532-E157567E20AD}"/>
    <cellStyle name="CustomCellsOrange 2 2 3 2 41" xfId="22315" xr:uid="{D3C36932-00B8-4366-A4F1-A3527596D100}"/>
    <cellStyle name="CustomCellsOrange 2 2 3 2 41 2" xfId="42715" xr:uid="{682DA7F0-88C2-40B1-BD54-FFFD1F1C96A2}"/>
    <cellStyle name="CustomCellsOrange 2 2 3 2 42" xfId="22737" xr:uid="{91438D78-E6E2-4816-8733-5E395BDE012B}"/>
    <cellStyle name="CustomCellsOrange 2 2 3 2 42 2" xfId="43137" xr:uid="{B9A77C34-18A6-4182-859F-7939C274EEA3}"/>
    <cellStyle name="CustomCellsOrange 2 2 3 2 43" xfId="23084" xr:uid="{BFEDB885-FDC9-414C-AF59-48AC1959FCD5}"/>
    <cellStyle name="CustomCellsOrange 2 2 3 2 43 2" xfId="43484" xr:uid="{ADC32270-9354-4BB7-B455-8DCCC89879B5}"/>
    <cellStyle name="CustomCellsOrange 2 2 3 2 44" xfId="23303" xr:uid="{3C7B43AA-76D1-40F9-A3E9-D6D2E9E24EE5}"/>
    <cellStyle name="CustomCellsOrange 2 2 3 2 44 2" xfId="43703" xr:uid="{B7A45509-321D-4628-BD4E-EE5F51480261}"/>
    <cellStyle name="CustomCellsOrange 2 2 3 2 5" xfId="3218" xr:uid="{00000000-0005-0000-0000-0000940E0000}"/>
    <cellStyle name="CustomCellsOrange 2 2 3 2 5 2" xfId="25584" xr:uid="{ABFCAB7D-99B9-4356-8682-03A2161033E2}"/>
    <cellStyle name="CustomCellsOrange 2 2 3 2 6" xfId="3685" xr:uid="{00000000-0005-0000-0000-0000950E0000}"/>
    <cellStyle name="CustomCellsOrange 2 2 3 2 6 2" xfId="26048" xr:uid="{000569D8-B2F0-4C0D-9EB5-9E35B0E47A14}"/>
    <cellStyle name="CustomCellsOrange 2 2 3 2 7" xfId="4112" xr:uid="{00000000-0005-0000-0000-0000960E0000}"/>
    <cellStyle name="CustomCellsOrange 2 2 3 2 7 2" xfId="26475" xr:uid="{C59F3FD5-7BB4-4271-85B4-6D209ECA23DF}"/>
    <cellStyle name="CustomCellsOrange 2 2 3 2 8" xfId="4483" xr:uid="{00000000-0005-0000-0000-0000970E0000}"/>
    <cellStyle name="CustomCellsOrange 2 2 3 2 8 2" xfId="26836" xr:uid="{E25B49B9-34B2-4174-844B-81CF4DB7C248}"/>
    <cellStyle name="CustomCellsOrange 2 2 3 2 9" xfId="4932" xr:uid="{00000000-0005-0000-0000-0000980E0000}"/>
    <cellStyle name="CustomCellsOrange 2 2 3 2 9 2" xfId="27285" xr:uid="{F4D296A3-F444-4F32-AA2A-B2B9D15EDC48}"/>
    <cellStyle name="CustomCellsOrange 2 2 3 20" xfId="9526" xr:uid="{C1574C7D-5B2D-466D-BB8A-85C090EFD760}"/>
    <cellStyle name="CustomCellsOrange 2 2 3 20 2" xfId="31660" xr:uid="{9C183047-8E84-4047-B7F9-4DF349299836}"/>
    <cellStyle name="CustomCellsOrange 2 2 3 21" xfId="10214" xr:uid="{06FCC49C-8189-4516-912E-C54227E2B9D9}"/>
    <cellStyle name="CustomCellsOrange 2 2 3 21 2" xfId="32099" xr:uid="{A6A51928-61F5-492C-A49C-76F3FDA1DA70}"/>
    <cellStyle name="CustomCellsOrange 2 2 3 22" xfId="12442" xr:uid="{60F5060F-CBB1-426C-887C-570C56F50C38}"/>
    <cellStyle name="CustomCellsOrange 2 2 3 22 2" xfId="33007" xr:uid="{69009587-887A-4B10-941D-BD636429B195}"/>
    <cellStyle name="CustomCellsOrange 2 2 3 23" xfId="12912" xr:uid="{11ABDD4D-4228-41DD-A931-96DFB685537D}"/>
    <cellStyle name="CustomCellsOrange 2 2 3 23 2" xfId="33477" xr:uid="{1CE1DE9A-8AB3-4881-98FC-5955661E03E8}"/>
    <cellStyle name="CustomCellsOrange 2 2 3 24" xfId="13430" xr:uid="{0881E68E-1898-447F-BCCE-24D21391BA68}"/>
    <cellStyle name="CustomCellsOrange 2 2 3 24 2" xfId="33994" xr:uid="{95413647-2A11-4E9D-871F-E9E67A3F31BC}"/>
    <cellStyle name="CustomCellsOrange 2 2 3 25" xfId="13576" xr:uid="{413C9009-5439-4413-BF1C-9C7DA5A1DA12}"/>
    <cellStyle name="CustomCellsOrange 2 2 3 25 2" xfId="34140" xr:uid="{B9D1713A-BC72-4A47-8FA1-FFF27B05FDD8}"/>
    <cellStyle name="CustomCellsOrange 2 2 3 26" xfId="13077" xr:uid="{DFB8D7D1-5A79-4E92-8470-EC26738F366C}"/>
    <cellStyle name="CustomCellsOrange 2 2 3 26 2" xfId="33642" xr:uid="{88CB4FE1-E007-4570-B6D2-C49FE93E6B47}"/>
    <cellStyle name="CustomCellsOrange 2 2 3 27" xfId="14842" xr:uid="{3C7238CD-BCA2-4947-830D-259A3377FC37}"/>
    <cellStyle name="CustomCellsOrange 2 2 3 27 2" xfId="35395" xr:uid="{5B09D5E8-0447-41C0-BD8A-8E98FF55DCB0}"/>
    <cellStyle name="CustomCellsOrange 2 2 3 28" xfId="14789" xr:uid="{5AE02368-EB72-4D81-ABBC-42555100C7FD}"/>
    <cellStyle name="CustomCellsOrange 2 2 3 28 2" xfId="35344" xr:uid="{42D0BE9A-34AC-42F4-AB53-B5ABDF87EAE8}"/>
    <cellStyle name="CustomCellsOrange 2 2 3 29" xfId="15443" xr:uid="{9E17C0FE-F27F-484E-B91D-34F1098B767A}"/>
    <cellStyle name="CustomCellsOrange 2 2 3 29 2" xfId="35980" xr:uid="{25CBD710-8979-4183-A399-AC3D7AC8DEE6}"/>
    <cellStyle name="CustomCellsOrange 2 2 3 3" xfId="1198" xr:uid="{00000000-0005-0000-0000-0000990E0000}"/>
    <cellStyle name="CustomCellsOrange 2 2 3 3 2" xfId="23635" xr:uid="{1E3F80FD-E7CC-4E1B-A85A-99E866FAF3BC}"/>
    <cellStyle name="CustomCellsOrange 2 2 3 30" xfId="15953" xr:uid="{FB75DA5E-F095-40B1-A1FE-A54246FCA53D}"/>
    <cellStyle name="CustomCellsOrange 2 2 3 30 2" xfId="36361" xr:uid="{7260597C-8B27-4DB3-9ACB-59EC3FB6C5B8}"/>
    <cellStyle name="CustomCellsOrange 2 2 3 31" xfId="16428" xr:uid="{6CD525C7-41C7-4807-A1B9-5A35472B5ECA}"/>
    <cellStyle name="CustomCellsOrange 2 2 3 31 2" xfId="36834" xr:uid="{8D188FA5-B346-43F6-96BF-F16C447F1027}"/>
    <cellStyle name="CustomCellsOrange 2 2 3 32" xfId="17169" xr:uid="{C91B4011-E77F-4DBA-A024-C519737F93E0}"/>
    <cellStyle name="CustomCellsOrange 2 2 3 32 2" xfId="37573" xr:uid="{03ABFD1A-D086-4F36-B0D8-F499F6826C1C}"/>
    <cellStyle name="CustomCellsOrange 2 2 3 33" xfId="16924" xr:uid="{3F2450C5-082E-4E38-BAA7-DA75A8DC6EA5}"/>
    <cellStyle name="CustomCellsOrange 2 2 3 33 2" xfId="37328" xr:uid="{6AD64318-42C2-4379-B09B-55FD9F211C21}"/>
    <cellStyle name="CustomCellsOrange 2 2 3 34" xfId="17920" xr:uid="{E29EDDE9-6320-455C-B9B8-A317A6308CA9}"/>
    <cellStyle name="CustomCellsOrange 2 2 3 34 2" xfId="38324" xr:uid="{A88993C1-D1CA-4182-8AA0-8B0EFEF97A97}"/>
    <cellStyle name="CustomCellsOrange 2 2 3 35" xfId="18292" xr:uid="{BF985384-BD7A-4410-9556-44BAC6EAA4F5}"/>
    <cellStyle name="CustomCellsOrange 2 2 3 35 2" xfId="38696" xr:uid="{17E8774D-E550-4389-B62A-144E6EF393D1}"/>
    <cellStyle name="CustomCellsOrange 2 2 3 36" xfId="19135" xr:uid="{F9AFFA10-CF13-40C8-B513-819EE46BE781}"/>
    <cellStyle name="CustomCellsOrange 2 2 3 36 2" xfId="39537" xr:uid="{69D0F1AE-23B2-48D9-B52D-B790FDD48832}"/>
    <cellStyle name="CustomCellsOrange 2 2 3 37" xfId="19561" xr:uid="{ACCE4415-F7ED-470E-9D58-418BAF4956F8}"/>
    <cellStyle name="CustomCellsOrange 2 2 3 37 2" xfId="39963" xr:uid="{A45184D7-E5EB-45E6-8CA7-8D9A670D09F3}"/>
    <cellStyle name="CustomCellsOrange 2 2 3 38" xfId="19973" xr:uid="{A5135FCD-E2CA-45B9-B440-7E1E26384520}"/>
    <cellStyle name="CustomCellsOrange 2 2 3 38 2" xfId="40375" xr:uid="{0C49D75C-0109-4B50-ABC3-940B6713EA5E}"/>
    <cellStyle name="CustomCellsOrange 2 2 3 39" xfId="20397" xr:uid="{B720D490-0021-46FC-BBE5-23AD3D0AA1AC}"/>
    <cellStyle name="CustomCellsOrange 2 2 3 39 2" xfId="40799" xr:uid="{58F717D1-DB44-42B2-B7E0-7AD0BCEB1680}"/>
    <cellStyle name="CustomCellsOrange 2 2 3 4" xfId="1882" xr:uid="{00000000-0005-0000-0000-00009A0E0000}"/>
    <cellStyle name="CustomCellsOrange 2 2 3 4 2" xfId="24265" xr:uid="{F828C357-61BA-4123-8528-01E56A59F1A5}"/>
    <cellStyle name="CustomCellsOrange 2 2 3 40" xfId="20764" xr:uid="{59E0B619-A8BD-4BC1-981C-A7D014E6D38A}"/>
    <cellStyle name="CustomCellsOrange 2 2 3 40 2" xfId="41166" xr:uid="{152DD5E8-2F40-46CC-84EA-D787D5C3E56C}"/>
    <cellStyle name="CustomCellsOrange 2 2 3 41" xfId="21592" xr:uid="{26AEBA4C-7057-4964-B034-8A853EFDB1AD}"/>
    <cellStyle name="CustomCellsOrange 2 2 3 41 2" xfId="41992" xr:uid="{E3F2A555-645D-497D-B1AA-B1AF59BC02C1}"/>
    <cellStyle name="CustomCellsOrange 2 2 3 42" xfId="21313" xr:uid="{90CC050E-4695-4209-94E3-B1158C36AE3E}"/>
    <cellStyle name="CustomCellsOrange 2 2 3 42 2" xfId="41713" xr:uid="{FD6AC95A-D989-4E62-8B35-70616ED5CBA2}"/>
    <cellStyle name="CustomCellsOrange 2 2 3 43" xfId="22255" xr:uid="{844F28A2-D006-46CB-91C6-FAFDC6D45FF7}"/>
    <cellStyle name="CustomCellsOrange 2 2 3 43 2" xfId="42655" xr:uid="{CB043489-82A7-430E-892F-4E0078C4BD9C}"/>
    <cellStyle name="CustomCellsOrange 2 2 3 44" xfId="22840" xr:uid="{9475991C-179A-4BEA-8D6B-2B7F53926F30}"/>
    <cellStyle name="CustomCellsOrange 2 2 3 44 2" xfId="43240" xr:uid="{7148548B-F161-49FC-8AA9-72ED49FF540E}"/>
    <cellStyle name="CustomCellsOrange 2 2 3 45" xfId="23133" xr:uid="{30B5B597-9B0C-46C2-BDDD-4C1952A45FA2}"/>
    <cellStyle name="CustomCellsOrange 2 2 3 45 2" xfId="43533" xr:uid="{7CE22721-4371-4662-B17E-E581CF45BF10}"/>
    <cellStyle name="CustomCellsOrange 2 2 3 5" xfId="2173" xr:uid="{00000000-0005-0000-0000-00009B0E0000}"/>
    <cellStyle name="CustomCellsOrange 2 2 3 5 2" xfId="24552" xr:uid="{3A64CBC1-E4D1-42F7-AA1E-56AD58276E0F}"/>
    <cellStyle name="CustomCellsOrange 2 2 3 6" xfId="3003" xr:uid="{00000000-0005-0000-0000-00009C0E0000}"/>
    <cellStyle name="CustomCellsOrange 2 2 3 6 2" xfId="25369" xr:uid="{C196B855-49C6-4525-B219-4F1BD6A6F30C}"/>
    <cellStyle name="CustomCellsOrange 2 2 3 7" xfId="3382" xr:uid="{00000000-0005-0000-0000-00009D0E0000}"/>
    <cellStyle name="CustomCellsOrange 2 2 3 7 2" xfId="25747" xr:uid="{8301429A-B184-4845-A149-1925BC73211B}"/>
    <cellStyle name="CustomCellsOrange 2 2 3 8" xfId="3901" xr:uid="{00000000-0005-0000-0000-00009E0E0000}"/>
    <cellStyle name="CustomCellsOrange 2 2 3 8 2" xfId="26264" xr:uid="{DAF1EE89-C076-4CB7-8507-6140DFAFB369}"/>
    <cellStyle name="CustomCellsOrange 2 2 3 9" xfId="4215" xr:uid="{00000000-0005-0000-0000-00009F0E0000}"/>
    <cellStyle name="CustomCellsOrange 2 2 3 9 2" xfId="26573" xr:uid="{C94CD128-9282-4DF1-BC83-021B7537BFCE}"/>
    <cellStyle name="CustomCellsOrange 2 2 30" xfId="13996" xr:uid="{AAEF057E-4D32-4E8E-AD43-08BD6C139E98}"/>
    <cellStyle name="CustomCellsOrange 2 2 30 2" xfId="34560" xr:uid="{8B573159-1025-4B42-A686-3FBBB98C5FAD}"/>
    <cellStyle name="CustomCellsOrange 2 2 31" xfId="14634" xr:uid="{2D80C1A5-DE72-49E6-8D28-EF5F9AA115CA}"/>
    <cellStyle name="CustomCellsOrange 2 2 31 2" xfId="35194" xr:uid="{A1353856-D8E2-401F-B015-5ECE8E7276F2}"/>
    <cellStyle name="CustomCellsOrange 2 2 32" xfId="15875" xr:uid="{13BAF719-6D35-4928-97F9-6ED3A89FC9EB}"/>
    <cellStyle name="CustomCellsOrange 2 2 32 2" xfId="36283" xr:uid="{5C50314C-A44F-40C4-B345-7C44DC4DB20A}"/>
    <cellStyle name="CustomCellsOrange 2 2 33" xfId="15401" xr:uid="{F100DD16-3767-4614-9FEC-C60EE37B87AA}"/>
    <cellStyle name="CustomCellsOrange 2 2 33 2" xfId="35938" xr:uid="{89E83E89-6083-4510-B38B-1466319647A3}"/>
    <cellStyle name="CustomCellsOrange 2 2 34" xfId="16270" xr:uid="{6E7C5B49-AABC-4480-AEED-F1A4B68A7D8E}"/>
    <cellStyle name="CustomCellsOrange 2 2 34 2" xfId="36676" xr:uid="{4EA1636B-32BE-4E89-9EEB-D25EE0316444}"/>
    <cellStyle name="CustomCellsOrange 2 2 35" xfId="16970" xr:uid="{4D50F7EA-6D36-45E6-B221-3F35618B7D18}"/>
    <cellStyle name="CustomCellsOrange 2 2 35 2" xfId="37374" xr:uid="{987EB90A-72D2-420D-B34A-68BC34D06957}"/>
    <cellStyle name="CustomCellsOrange 2 2 36" xfId="16914" xr:uid="{D6915A31-7DB6-4EF7-B34E-554118197CB2}"/>
    <cellStyle name="CustomCellsOrange 2 2 36 2" xfId="37318" xr:uid="{65A06FA0-1894-4072-AAD5-7FE8580AC34D}"/>
    <cellStyle name="CustomCellsOrange 2 2 37" xfId="17753" xr:uid="{A2422140-E033-47FB-9865-D93D088AA342}"/>
    <cellStyle name="CustomCellsOrange 2 2 37 2" xfId="38157" xr:uid="{39D11457-7F77-498A-A359-2F4DEA822DCB}"/>
    <cellStyle name="CustomCellsOrange 2 2 38" xfId="17205" xr:uid="{2720A4C2-6070-4C10-9199-DADF893B7217}"/>
    <cellStyle name="CustomCellsOrange 2 2 38 2" xfId="37609" xr:uid="{74C2CD19-9651-4986-8219-84B2353E0009}"/>
    <cellStyle name="CustomCellsOrange 2 2 39" xfId="18925" xr:uid="{0C0F3CDF-9EF9-472D-9E4F-36D0A7AC940E}"/>
    <cellStyle name="CustomCellsOrange 2 2 39 2" xfId="39327" xr:uid="{3A0D54CF-9F90-4B9A-B0B0-5B70CDA64952}"/>
    <cellStyle name="CustomCellsOrange 2 2 4" xfId="607" xr:uid="{00000000-0005-0000-0000-0000A00E0000}"/>
    <cellStyle name="CustomCellsOrange 2 2 4 10" xfId="4701" xr:uid="{00000000-0005-0000-0000-0000A10E0000}"/>
    <cellStyle name="CustomCellsOrange 2 2 4 10 2" xfId="27054" xr:uid="{F82CB38C-4432-42D8-84F4-97C798FD7B95}"/>
    <cellStyle name="CustomCellsOrange 2 2 4 11" xfId="5058" xr:uid="{00000000-0005-0000-0000-0000A20E0000}"/>
    <cellStyle name="CustomCellsOrange 2 2 4 11 2" xfId="27411" xr:uid="{77F40BEB-1F4F-44F2-9C8D-D21C210A0238}"/>
    <cellStyle name="CustomCellsOrange 2 2 4 12" xfId="4982" xr:uid="{00000000-0005-0000-0000-0000A30E0000}"/>
    <cellStyle name="CustomCellsOrange 2 2 4 12 2" xfId="27335" xr:uid="{29E7B91C-D07D-463D-8742-7BA20088A03C}"/>
    <cellStyle name="CustomCellsOrange 2 2 4 13" xfId="5962" xr:uid="{00000000-0005-0000-0000-0000A40E0000}"/>
    <cellStyle name="CustomCellsOrange 2 2 4 13 2" xfId="28276" xr:uid="{80F180AF-391D-4E6D-BB00-84224F3EA3F4}"/>
    <cellStyle name="CustomCellsOrange 2 2 4 14" xfId="6821" xr:uid="{00000000-0005-0000-0000-0000A50E0000}"/>
    <cellStyle name="CustomCellsOrange 2 2 4 14 2" xfId="29118" xr:uid="{2CA494E6-44BA-4FE9-B776-F87B510C79BA}"/>
    <cellStyle name="CustomCellsOrange 2 2 4 15" xfId="6879" xr:uid="{00000000-0005-0000-0000-0000A60E0000}"/>
    <cellStyle name="CustomCellsOrange 2 2 4 15 2" xfId="29176" xr:uid="{B47DBAB7-E929-4780-8913-8FB64C333C00}"/>
    <cellStyle name="CustomCellsOrange 2 2 4 16" xfId="7336" xr:uid="{00000000-0005-0000-0000-0000A70E0000}"/>
    <cellStyle name="CustomCellsOrange 2 2 4 16 2" xfId="29631" xr:uid="{EC63395C-10AB-4972-B5EA-8F78E6DEF69F}"/>
    <cellStyle name="CustomCellsOrange 2 2 4 17" xfId="7822" xr:uid="{329A3A1A-C574-4006-BC2F-395632667176}"/>
    <cellStyle name="CustomCellsOrange 2 2 4 17 2" xfId="30108" xr:uid="{D03D6707-43CB-419D-B174-BDDD8253F5D5}"/>
    <cellStyle name="CustomCellsOrange 2 2 4 18" xfId="8307" xr:uid="{BE112100-EFD1-4E3B-94EF-2D0A944381D8}"/>
    <cellStyle name="CustomCellsOrange 2 2 4 18 2" xfId="30576" xr:uid="{C129FD9D-8788-4C0F-87D0-C211B2B30F2A}"/>
    <cellStyle name="CustomCellsOrange 2 2 4 19" xfId="9192" xr:uid="{D986F83A-50B1-45F6-9250-0E06E5DCD9DC}"/>
    <cellStyle name="CustomCellsOrange 2 2 4 19 2" xfId="31333" xr:uid="{17CCB6A7-ED04-4B17-87F9-BE26CCA5C997}"/>
    <cellStyle name="CustomCellsOrange 2 2 4 2" xfId="822" xr:uid="{00000000-0005-0000-0000-0000A80E0000}"/>
    <cellStyle name="CustomCellsOrange 2 2 4 2 10" xfId="5269" xr:uid="{00000000-0005-0000-0000-0000A90E0000}"/>
    <cellStyle name="CustomCellsOrange 2 2 4 2 10 2" xfId="27622" xr:uid="{5CB63FD9-11E0-4FE7-8E5F-A573F4312C8B}"/>
    <cellStyle name="CustomCellsOrange 2 2 4 2 11" xfId="4875" xr:uid="{00000000-0005-0000-0000-0000AA0E0000}"/>
    <cellStyle name="CustomCellsOrange 2 2 4 2 11 2" xfId="27228" xr:uid="{AB5276D2-3702-4CF7-9F57-AA639BB0DAA3}"/>
    <cellStyle name="CustomCellsOrange 2 2 4 2 12" xfId="5731" xr:uid="{00000000-0005-0000-0000-0000AB0E0000}"/>
    <cellStyle name="CustomCellsOrange 2 2 4 2 12 2" xfId="28052" xr:uid="{F56AB072-1422-46B6-B236-977A2556E487}"/>
    <cellStyle name="CustomCellsOrange 2 2 4 2 13" xfId="6574" xr:uid="{00000000-0005-0000-0000-0000AC0E0000}"/>
    <cellStyle name="CustomCellsOrange 2 2 4 2 13 2" xfId="28871" xr:uid="{C0925520-4554-4F54-9CD7-9B2192181865}"/>
    <cellStyle name="CustomCellsOrange 2 2 4 2 14" xfId="6833" xr:uid="{00000000-0005-0000-0000-0000AD0E0000}"/>
    <cellStyle name="CustomCellsOrange 2 2 4 2 14 2" xfId="29130" xr:uid="{5AEA2B18-C4C8-4808-AD97-ACF3BF15FB59}"/>
    <cellStyle name="CustomCellsOrange 2 2 4 2 15" xfId="7542" xr:uid="{00000000-0005-0000-0000-0000AE0E0000}"/>
    <cellStyle name="CustomCellsOrange 2 2 4 2 15 2" xfId="29837" xr:uid="{CD7C22B3-877D-4390-80A0-9EAB5E866DA0}"/>
    <cellStyle name="CustomCellsOrange 2 2 4 2 16" xfId="8028" xr:uid="{1C1A6294-B9D4-48EE-BFAA-E7D853230424}"/>
    <cellStyle name="CustomCellsOrange 2 2 4 2 16 2" xfId="30314" xr:uid="{7B1BAA3F-E7A9-4DDE-B471-AF69513381DD}"/>
    <cellStyle name="CustomCellsOrange 2 2 4 2 17" xfId="8517" xr:uid="{6D48E4AF-407E-4625-AA86-BED27148B3DF}"/>
    <cellStyle name="CustomCellsOrange 2 2 4 2 17 2" xfId="30786" xr:uid="{C870C697-CD80-4AFF-B9BE-2E4B71DF76BE}"/>
    <cellStyle name="CustomCellsOrange 2 2 4 2 18" xfId="9407" xr:uid="{6F974ACD-C88C-409A-8C06-90FDEF2BE275}"/>
    <cellStyle name="CustomCellsOrange 2 2 4 2 18 2" xfId="31546" xr:uid="{6DBBAB25-BFDB-4750-AAD9-AFDA35DB9D80}"/>
    <cellStyle name="CustomCellsOrange 2 2 4 2 19" xfId="9521" xr:uid="{70708406-659B-40CB-B46D-6F4866D05832}"/>
    <cellStyle name="CustomCellsOrange 2 2 4 2 19 2" xfId="31655" xr:uid="{6D2DE82C-031D-4B9D-BD6B-005BB93BDB07}"/>
    <cellStyle name="CustomCellsOrange 2 2 4 2 2" xfId="1031" xr:uid="{00000000-0005-0000-0000-0000AF0E0000}"/>
    <cellStyle name="CustomCellsOrange 2 2 4 2 2 2" xfId="23468" xr:uid="{250A0C2D-8F0E-41AA-AAFD-A633E06787F3}"/>
    <cellStyle name="CustomCellsOrange 2 2 4 2 20" xfId="8852" xr:uid="{F189508C-5D9C-45A0-AADE-B62DDEDD81F6}"/>
    <cellStyle name="CustomCellsOrange 2 2 4 2 20 2" xfId="31042" xr:uid="{4E4CCBF3-DD87-41AD-A980-642106C60415}"/>
    <cellStyle name="CustomCellsOrange 2 2 4 2 21" xfId="12575" xr:uid="{CBB7C596-A394-4F03-98F3-03521A5F12BB}"/>
    <cellStyle name="CustomCellsOrange 2 2 4 2 21 2" xfId="33140" xr:uid="{2C233B0C-68D1-425F-A91C-FA92387EA480}"/>
    <cellStyle name="CustomCellsOrange 2 2 4 2 22" xfId="12758" xr:uid="{6FAFCB25-ACD9-4E20-B08C-D75BADB3225C}"/>
    <cellStyle name="CustomCellsOrange 2 2 4 2 22 2" xfId="33323" xr:uid="{63F3960C-4470-4D2F-A27E-49CA489244D1}"/>
    <cellStyle name="CustomCellsOrange 2 2 4 2 23" xfId="13350" xr:uid="{8F9894EE-0C7E-46A7-9C31-8CDDE72BC771}"/>
    <cellStyle name="CustomCellsOrange 2 2 4 2 23 2" xfId="33914" xr:uid="{6348BD9C-DC37-4F5D-A984-B022CF789C6B}"/>
    <cellStyle name="CustomCellsOrange 2 2 4 2 24" xfId="14083" xr:uid="{C5CB2298-D4C2-46FD-84A7-93CA990CE426}"/>
    <cellStyle name="CustomCellsOrange 2 2 4 2 24 2" xfId="34647" xr:uid="{5A648701-6AC6-4E15-8650-9EF0788A9C4E}"/>
    <cellStyle name="CustomCellsOrange 2 2 4 2 25" xfId="13779" xr:uid="{5FE1C8B6-5B0B-4CCF-B9EE-65F206AB99FF}"/>
    <cellStyle name="CustomCellsOrange 2 2 4 2 25 2" xfId="34343" xr:uid="{FA20D98B-BB1C-4AA5-B5FA-C17D02981E41}"/>
    <cellStyle name="CustomCellsOrange 2 2 4 2 26" xfId="14340" xr:uid="{98AC168E-C505-4DA1-A163-FB225174D6B0}"/>
    <cellStyle name="CustomCellsOrange 2 2 4 2 26 2" xfId="34903" xr:uid="{32900C6E-B097-42D3-B944-B1BC2FBFE783}"/>
    <cellStyle name="CustomCellsOrange 2 2 4 2 27" xfId="11908" xr:uid="{91736493-A6C5-401B-981E-369D3F9F84AD}"/>
    <cellStyle name="CustomCellsOrange 2 2 4 2 27 2" xfId="32475" xr:uid="{1F44D352-9D17-4B0C-A849-4C85B6037339}"/>
    <cellStyle name="CustomCellsOrange 2 2 4 2 28" xfId="15239" xr:uid="{C615F51D-EFB3-4F2C-A970-DC5AD711D3E6}"/>
    <cellStyle name="CustomCellsOrange 2 2 4 2 28 2" xfId="35779" xr:uid="{72F3F9A7-C9EC-47F8-AB3D-FA2CDC23D539}"/>
    <cellStyle name="CustomCellsOrange 2 2 4 2 29" xfId="16079" xr:uid="{9939A90E-59D2-44AD-95C3-B65B66743A59}"/>
    <cellStyle name="CustomCellsOrange 2 2 4 2 29 2" xfId="36487" xr:uid="{5730ECA5-36C5-4D90-81D4-C74781FC41D2}"/>
    <cellStyle name="CustomCellsOrange 2 2 4 2 3" xfId="2013" xr:uid="{00000000-0005-0000-0000-0000B00E0000}"/>
    <cellStyle name="CustomCellsOrange 2 2 4 2 3 2" xfId="24395" xr:uid="{A782BE3F-7944-4946-8D34-DACE4A50DA7E}"/>
    <cellStyle name="CustomCellsOrange 2 2 4 2 30" xfId="16552" xr:uid="{538A8528-030C-4FE9-A7CD-42743A6B5213}"/>
    <cellStyle name="CustomCellsOrange 2 2 4 2 30 2" xfId="36958" xr:uid="{16FEC658-E9F1-48C4-835E-1F39367F37F7}"/>
    <cellStyle name="CustomCellsOrange 2 2 4 2 31" xfId="17296" xr:uid="{6F078BC8-2003-4E8A-A690-FD52670C7765}"/>
    <cellStyle name="CustomCellsOrange 2 2 4 2 31 2" xfId="37700" xr:uid="{3B468D45-1762-4E9C-9538-1177928A3A66}"/>
    <cellStyle name="CustomCellsOrange 2 2 4 2 32" xfId="17475" xr:uid="{065EC557-E04F-4300-805E-F068CE649708}"/>
    <cellStyle name="CustomCellsOrange 2 2 4 2 32 2" xfId="37879" xr:uid="{04F47252-DAE9-4276-944E-7C79E59E8149}"/>
    <cellStyle name="CustomCellsOrange 2 2 4 2 33" xfId="18045" xr:uid="{B482349F-522F-413D-8E77-1434BE360216}"/>
    <cellStyle name="CustomCellsOrange 2 2 4 2 33 2" xfId="38449" xr:uid="{A8A5D25D-CE8A-432D-BDBA-73EDC5E6BA4B}"/>
    <cellStyle name="CustomCellsOrange 2 2 4 2 34" xfId="18424" xr:uid="{9DDBE961-682B-4A2D-BC0F-5EDD77BD8AE5}"/>
    <cellStyle name="CustomCellsOrange 2 2 4 2 34 2" xfId="38828" xr:uid="{3F361E30-902A-41B9-9695-921BAD895C06}"/>
    <cellStyle name="CustomCellsOrange 2 2 4 2 35" xfId="19268" xr:uid="{023E974A-01FF-4EE2-9903-027CD123F3F4}"/>
    <cellStyle name="CustomCellsOrange 2 2 4 2 35 2" xfId="39670" xr:uid="{EBD58C86-9BF7-489D-A3E5-73B90A19FF63}"/>
    <cellStyle name="CustomCellsOrange 2 2 4 2 36" xfId="18881" xr:uid="{558395B5-BFB5-4272-8D2F-7885966770BF}"/>
    <cellStyle name="CustomCellsOrange 2 2 4 2 36 2" xfId="39283" xr:uid="{F9DE5DBB-19A8-41FF-BD79-79D18C1B97D6}"/>
    <cellStyle name="CustomCellsOrange 2 2 4 2 37" xfId="20106" xr:uid="{CC1F3C2E-34F8-46C1-B1A1-7A57F5AE4CB3}"/>
    <cellStyle name="CustomCellsOrange 2 2 4 2 37 2" xfId="40508" xr:uid="{A63EC6BB-8311-4E87-8605-C80FBED0DB47}"/>
    <cellStyle name="CustomCellsOrange 2 2 4 2 38" xfId="20528" xr:uid="{0A90F201-C7E8-4A8A-B67E-5575D8442F80}"/>
    <cellStyle name="CustomCellsOrange 2 2 4 2 38 2" xfId="40930" xr:uid="{5C492DB3-192F-4E6F-A076-19F2158870C7}"/>
    <cellStyle name="CustomCellsOrange 2 2 4 2 39" xfId="18941" xr:uid="{D492075A-3D28-4F14-99E4-BAABCD4C900D}"/>
    <cellStyle name="CustomCellsOrange 2 2 4 2 39 2" xfId="39343" xr:uid="{9295D529-886D-410D-9542-DC77573A90E1}"/>
    <cellStyle name="CustomCellsOrange 2 2 4 2 4" xfId="1439" xr:uid="{00000000-0005-0000-0000-0000B10E0000}"/>
    <cellStyle name="CustomCellsOrange 2 2 4 2 4 2" xfId="23827" xr:uid="{12EC39B0-E1E6-42D1-9860-E7B3B5E1FA99}"/>
    <cellStyle name="CustomCellsOrange 2 2 4 2 40" xfId="21722" xr:uid="{88C496CF-20F8-4BB2-80FA-88F480B6FA17}"/>
    <cellStyle name="CustomCellsOrange 2 2 4 2 40 2" xfId="42122" xr:uid="{3889EB0F-DF09-4321-821C-0E686E90043D}"/>
    <cellStyle name="CustomCellsOrange 2 2 4 2 41" xfId="21931" xr:uid="{E1816C77-1C75-4A56-B00A-51057FEC3E1F}"/>
    <cellStyle name="CustomCellsOrange 2 2 4 2 41 2" xfId="42331" xr:uid="{424C25BF-8380-4376-B359-2ECFB2C014E4}"/>
    <cellStyle name="CustomCellsOrange 2 2 4 2 42" xfId="21191" xr:uid="{7B2470E1-348E-44AC-BB8D-BC4BD31E49FF}"/>
    <cellStyle name="CustomCellsOrange 2 2 4 2 42 2" xfId="41591" xr:uid="{C2BE60AD-4CD2-46DB-9F2C-469308B2FE6E}"/>
    <cellStyle name="CustomCellsOrange 2 2 4 2 43" xfId="22287" xr:uid="{F5BAE5EC-2E5B-4944-98D1-EAD87E5A4591}"/>
    <cellStyle name="CustomCellsOrange 2 2 4 2 43 2" xfId="42687" xr:uid="{8AFE081D-EA30-4BF7-9043-5DCDE4A949B6}"/>
    <cellStyle name="CustomCellsOrange 2 2 4 2 44" xfId="22881" xr:uid="{B34E5F03-D97F-4342-914D-0E2E79F2F34B}"/>
    <cellStyle name="CustomCellsOrange 2 2 4 2 44 2" xfId="43281" xr:uid="{BD34F827-D4E1-47AA-B7F2-1D4F1562E323}"/>
    <cellStyle name="CustomCellsOrange 2 2 4 2 5" xfId="3136" xr:uid="{00000000-0005-0000-0000-0000B20E0000}"/>
    <cellStyle name="CustomCellsOrange 2 2 4 2 5 2" xfId="25502" xr:uid="{890E460F-B455-4BB1-9F67-AB524B5C4B1E}"/>
    <cellStyle name="CustomCellsOrange 2 2 4 2 6" xfId="2389" xr:uid="{00000000-0005-0000-0000-0000B30E0000}"/>
    <cellStyle name="CustomCellsOrange 2 2 4 2 6 2" xfId="24756" xr:uid="{533993B8-A4A8-48CD-8BCB-049073485C81}"/>
    <cellStyle name="CustomCellsOrange 2 2 4 2 7" xfId="4030" xr:uid="{00000000-0005-0000-0000-0000B40E0000}"/>
    <cellStyle name="CustomCellsOrange 2 2 4 2 7 2" xfId="26393" xr:uid="{1A40B241-9AC2-4472-92E3-F251583F9933}"/>
    <cellStyle name="CustomCellsOrange 2 2 4 2 8" xfId="2382" xr:uid="{00000000-0005-0000-0000-0000B50E0000}"/>
    <cellStyle name="CustomCellsOrange 2 2 4 2 8 2" xfId="24749" xr:uid="{8810B5FF-A17D-4F9E-90B8-8DE6A7D28DF6}"/>
    <cellStyle name="CustomCellsOrange 2 2 4 2 9" xfId="2561" xr:uid="{00000000-0005-0000-0000-0000B60E0000}"/>
    <cellStyle name="CustomCellsOrange 2 2 4 2 9 2" xfId="24928" xr:uid="{C03E4115-5767-4E58-AA86-35F7B21F39E5}"/>
    <cellStyle name="CustomCellsOrange 2 2 4 20" xfId="9966" xr:uid="{0A19F78D-1610-420C-809B-8448D90EAB44}"/>
    <cellStyle name="CustomCellsOrange 2 2 4 20 2" xfId="31981" xr:uid="{54A70051-AE9F-4D81-A7D7-9561182E39DD}"/>
    <cellStyle name="CustomCellsOrange 2 2 4 21" xfId="9991" xr:uid="{E2E569F2-6EAE-4436-B037-D0712E3A49DA}"/>
    <cellStyle name="CustomCellsOrange 2 2 4 21 2" xfId="32002" xr:uid="{66C1DE15-6A3E-4EF5-9673-60477F0C50EA}"/>
    <cellStyle name="CustomCellsOrange 2 2 4 22" xfId="12360" xr:uid="{50C990D0-85A4-45C1-B348-4A4773F8EAFA}"/>
    <cellStyle name="CustomCellsOrange 2 2 4 22 2" xfId="32925" xr:uid="{5EDC9919-9FBB-4513-B49D-C43C8A84B6A1}"/>
    <cellStyle name="CustomCellsOrange 2 2 4 23" xfId="12829" xr:uid="{86066FAD-A3B9-4D0D-85BA-53E64905031E}"/>
    <cellStyle name="CustomCellsOrange 2 2 4 23 2" xfId="33394" xr:uid="{FCE892D8-55CE-4225-8370-58347BBDB294}"/>
    <cellStyle name="CustomCellsOrange 2 2 4 24" xfId="13504" xr:uid="{9EE11D5B-A032-49F8-8642-6069D3613782}"/>
    <cellStyle name="CustomCellsOrange 2 2 4 24 2" xfId="34068" xr:uid="{4DB14DB0-D6A5-4227-BE32-9720BFE9FAE6}"/>
    <cellStyle name="CustomCellsOrange 2 2 4 25" xfId="14023" xr:uid="{9DC315BB-045B-4464-8168-5CA8ECB162D2}"/>
    <cellStyle name="CustomCellsOrange 2 2 4 25 2" xfId="34587" xr:uid="{4FA30F21-1632-4F6B-BF99-EDD0E98979D3}"/>
    <cellStyle name="CustomCellsOrange 2 2 4 26" xfId="14506" xr:uid="{18D0D595-B381-4A87-8170-AF8EBB3E1781}"/>
    <cellStyle name="CustomCellsOrange 2 2 4 26 2" xfId="35067" xr:uid="{4B7E3554-B86E-4D6A-9CFD-5E16FD13C137}"/>
    <cellStyle name="CustomCellsOrange 2 2 4 27" xfId="14733" xr:uid="{B293D255-B723-411C-8085-D34C28A469CF}"/>
    <cellStyle name="CustomCellsOrange 2 2 4 27 2" xfId="35290" xr:uid="{95AEAA57-5E93-4C51-9324-4D1B824197AD}"/>
    <cellStyle name="CustomCellsOrange 2 2 4 28" xfId="15070" xr:uid="{FDA6AE7F-6E84-4DEB-833B-9422F1D9B200}"/>
    <cellStyle name="CustomCellsOrange 2 2 4 28 2" xfId="35618" xr:uid="{75B0962D-36F9-4872-9FAF-C4C3B6CB81CD}"/>
    <cellStyle name="CustomCellsOrange 2 2 4 29" xfId="15639" xr:uid="{BE6314EA-5A7F-451A-81F7-5E3AF2F7F678}"/>
    <cellStyle name="CustomCellsOrange 2 2 4 29 2" xfId="36116" xr:uid="{3E54AA3A-59F0-4E5A-AFE2-9975CF0AC2F8}"/>
    <cellStyle name="CustomCellsOrange 2 2 4 3" xfId="972" xr:uid="{00000000-0005-0000-0000-0000B70E0000}"/>
    <cellStyle name="CustomCellsOrange 2 2 4 3 2" xfId="23409" xr:uid="{3F9344D5-A661-46AE-8A7B-6E9B9B896FF2}"/>
    <cellStyle name="CustomCellsOrange 2 2 4 30" xfId="15394" xr:uid="{D9457BC0-2A5E-4C45-8F6C-018252F278C4}"/>
    <cellStyle name="CustomCellsOrange 2 2 4 30 2" xfId="35931" xr:uid="{2130CCE9-8D9A-44ED-86D7-38D2642BB979}"/>
    <cellStyle name="CustomCellsOrange 2 2 4 31" xfId="16346" xr:uid="{5F7E2867-F96A-4B12-94F4-C9FDDE169CF6}"/>
    <cellStyle name="CustomCellsOrange 2 2 4 31 2" xfId="36752" xr:uid="{4C22314F-F3B4-4BE1-9805-ECD1FECE7A03}"/>
    <cellStyle name="CustomCellsOrange 2 2 4 32" xfId="17087" xr:uid="{0338ABB1-EDD2-498F-B76A-0C51C810E010}"/>
    <cellStyle name="CustomCellsOrange 2 2 4 32 2" xfId="37491" xr:uid="{5EFDB57F-1BAE-4737-A3C7-666A5D018451}"/>
    <cellStyle name="CustomCellsOrange 2 2 4 33" xfId="17590" xr:uid="{79F2ED22-2325-4EBC-8F45-EBFE6635F003}"/>
    <cellStyle name="CustomCellsOrange 2 2 4 33 2" xfId="37994" xr:uid="{D8B5FE8C-C3AE-42AE-8277-0617E81EDF2C}"/>
    <cellStyle name="CustomCellsOrange 2 2 4 34" xfId="17838" xr:uid="{8FB61868-6FBA-468C-B6F4-7BC877D3F7C6}"/>
    <cellStyle name="CustomCellsOrange 2 2 4 34 2" xfId="38242" xr:uid="{572AE5A7-B8D9-4564-9605-998F739269E7}"/>
    <cellStyle name="CustomCellsOrange 2 2 4 35" xfId="18210" xr:uid="{1B0CF469-EE08-4A8D-A90D-85BE2B0FDCBB}"/>
    <cellStyle name="CustomCellsOrange 2 2 4 35 2" xfId="38614" xr:uid="{5A3077D9-2633-4DDF-9E35-F8D5AE67FAB7}"/>
    <cellStyle name="CustomCellsOrange 2 2 4 36" xfId="19053" xr:uid="{BE44B03D-287C-4ADA-9BEB-7A3C08140AC7}"/>
    <cellStyle name="CustomCellsOrange 2 2 4 36 2" xfId="39455" xr:uid="{ADD12A48-1474-4D00-BC2F-F5EFF7EB65F9}"/>
    <cellStyle name="CustomCellsOrange 2 2 4 37" xfId="19490" xr:uid="{1DBAFD3B-8AFE-4D4A-8068-61807969B8A1}"/>
    <cellStyle name="CustomCellsOrange 2 2 4 37 2" xfId="39892" xr:uid="{FCA1ABA7-67E0-435C-B897-A3A4E09E4877}"/>
    <cellStyle name="CustomCellsOrange 2 2 4 38" xfId="19891" xr:uid="{87C0AC1E-9F61-4E26-8C79-C61638726B91}"/>
    <cellStyle name="CustomCellsOrange 2 2 4 38 2" xfId="40293" xr:uid="{0887D7A7-7E86-44DB-9236-F3DE4F72B814}"/>
    <cellStyle name="CustomCellsOrange 2 2 4 39" xfId="20315" xr:uid="{4716FEBA-6643-4EC7-8BAF-801E132D4760}"/>
    <cellStyle name="CustomCellsOrange 2 2 4 39 2" xfId="40717" xr:uid="{F0305977-4432-439A-A185-55E4D6EB4D23}"/>
    <cellStyle name="CustomCellsOrange 2 2 4 4" xfId="1800" xr:uid="{00000000-0005-0000-0000-0000B80E0000}"/>
    <cellStyle name="CustomCellsOrange 2 2 4 4 2" xfId="24183" xr:uid="{79C59F6E-0B6F-4175-B4E7-1CD4C7971415}"/>
    <cellStyle name="CustomCellsOrange 2 2 4 40" xfId="20774" xr:uid="{51B45443-07FB-41B6-A699-F63BCCF0CA11}"/>
    <cellStyle name="CustomCellsOrange 2 2 4 40 2" xfId="41176" xr:uid="{199F142E-27E9-48CC-B40A-F7264560DD44}"/>
    <cellStyle name="CustomCellsOrange 2 2 4 41" xfId="21510" xr:uid="{FE80527A-7C43-4A78-A824-29AD08994132}"/>
    <cellStyle name="CustomCellsOrange 2 2 4 41 2" xfId="41910" xr:uid="{70F71998-E8F1-436A-A3A2-52C4A240C422}"/>
    <cellStyle name="CustomCellsOrange 2 2 4 42" xfId="22101" xr:uid="{3C3CBCF2-C7A7-4783-A435-CE52429B7DAB}"/>
    <cellStyle name="CustomCellsOrange 2 2 4 42 2" xfId="42501" xr:uid="{2131AFB6-55DE-4A67-8E0D-FF574FF16F7E}"/>
    <cellStyle name="CustomCellsOrange 2 2 4 43" xfId="21629" xr:uid="{771DB08C-2E13-4BE1-A2CC-15D8F78D2509}"/>
    <cellStyle name="CustomCellsOrange 2 2 4 43 2" xfId="42029" xr:uid="{05C7FDFA-3787-4AE1-B923-CDDE1BA4E9EE}"/>
    <cellStyle name="CustomCellsOrange 2 2 4 44" xfId="22435" xr:uid="{996FABA2-09C7-4C03-838B-FF0964E85839}"/>
    <cellStyle name="CustomCellsOrange 2 2 4 44 2" xfId="42835" xr:uid="{7031FF06-A148-4BB9-8DFE-8790A94F3297}"/>
    <cellStyle name="CustomCellsOrange 2 2 4 45" xfId="22921" xr:uid="{650EE36C-19AC-43FC-9D0F-E610482D6165}"/>
    <cellStyle name="CustomCellsOrange 2 2 4 45 2" xfId="43321" xr:uid="{7FFEF67C-053A-4A31-9313-C512F888E68B}"/>
    <cellStyle name="CustomCellsOrange 2 2 4 5" xfId="1633" xr:uid="{00000000-0005-0000-0000-0000B90E0000}"/>
    <cellStyle name="CustomCellsOrange 2 2 4 5 2" xfId="24017" xr:uid="{4575807C-A986-4068-8C2D-86FE38864FC9}"/>
    <cellStyle name="CustomCellsOrange 2 2 4 6" xfId="2921" xr:uid="{00000000-0005-0000-0000-0000BA0E0000}"/>
    <cellStyle name="CustomCellsOrange 2 2 4 6 2" xfId="25287" xr:uid="{C798BAF7-D201-42A3-9532-DA664FBD0A3A}"/>
    <cellStyle name="CustomCellsOrange 2 2 4 7" xfId="2680" xr:uid="{00000000-0005-0000-0000-0000BB0E0000}"/>
    <cellStyle name="CustomCellsOrange 2 2 4 7 2" xfId="25046" xr:uid="{85AD1A4A-05FB-4E1B-99C3-F1776919100F}"/>
    <cellStyle name="CustomCellsOrange 2 2 4 8" xfId="3819" xr:uid="{00000000-0005-0000-0000-0000BC0E0000}"/>
    <cellStyle name="CustomCellsOrange 2 2 4 8 2" xfId="26182" xr:uid="{FE345CC4-DC87-4F09-B922-3F0606C5976B}"/>
    <cellStyle name="CustomCellsOrange 2 2 4 9" xfId="2709" xr:uid="{00000000-0005-0000-0000-0000BD0E0000}"/>
    <cellStyle name="CustomCellsOrange 2 2 4 9 2" xfId="25075" xr:uid="{0EA70B23-61F1-4CE1-A933-68B12A62649F}"/>
    <cellStyle name="CustomCellsOrange 2 2 40" xfId="18783" xr:uid="{D1A06598-7180-4035-8314-082378D63348}"/>
    <cellStyle name="CustomCellsOrange 2 2 40 2" xfId="39185" xr:uid="{154D974D-5BAF-4B63-A575-5249EFF7A7F7}"/>
    <cellStyle name="CustomCellsOrange 2 2 41" xfId="19533" xr:uid="{E29A7511-BA29-455B-9563-E2D64318248C}"/>
    <cellStyle name="CustomCellsOrange 2 2 41 2" xfId="39935" xr:uid="{AE5CC2AD-FD68-4E74-9251-1CCE7B0F868B}"/>
    <cellStyle name="CustomCellsOrange 2 2 42" xfId="20216" xr:uid="{EB674F9F-74A5-4EAF-AF5F-070822704A25}"/>
    <cellStyle name="CustomCellsOrange 2 2 42 2" xfId="40618" xr:uid="{BBFDB324-E273-4BC5-BD0F-38C0C7885E26}"/>
    <cellStyle name="CustomCellsOrange 2 2 43" xfId="20915" xr:uid="{D5937A76-2F3A-4F6F-8DC0-D074CFFC6DFF}"/>
    <cellStyle name="CustomCellsOrange 2 2 43 2" xfId="41317" xr:uid="{48911A82-0F47-4702-B454-D9D0C5DB3535}"/>
    <cellStyle name="CustomCellsOrange 2 2 44" xfId="21378" xr:uid="{3BA1F450-34B0-4BAA-A484-DBE0C75A404E}"/>
    <cellStyle name="CustomCellsOrange 2 2 44 2" xfId="41778" xr:uid="{8EBC64CD-0B3D-4DF2-806E-012F846DF57E}"/>
    <cellStyle name="CustomCellsOrange 2 2 45" xfId="21298" xr:uid="{2F05304E-F1FA-4D89-88F1-B6625EF9196E}"/>
    <cellStyle name="CustomCellsOrange 2 2 45 2" xfId="41698" xr:uid="{F1717187-719C-44B5-A093-35ED924C4BA0}"/>
    <cellStyle name="CustomCellsOrange 2 2 46" xfId="22285" xr:uid="{40ADEB86-7C52-4BAF-9D2C-D10AA18EC0AF}"/>
    <cellStyle name="CustomCellsOrange 2 2 46 2" xfId="42685" xr:uid="{BF65BEEA-977E-4ADB-B127-6769AA0CB949}"/>
    <cellStyle name="CustomCellsOrange 2 2 47" xfId="22977" xr:uid="{C86915F2-0763-471A-98A5-6461D457339C}"/>
    <cellStyle name="CustomCellsOrange 2 2 47 2" xfId="43377" xr:uid="{CB45FFDE-EF91-4AB7-9B58-D65D1BC76826}"/>
    <cellStyle name="CustomCellsOrange 2 2 48" xfId="23227" xr:uid="{3FA95D49-B0C8-4356-ABCB-CEAF1F3794B6}"/>
    <cellStyle name="CustomCellsOrange 2 2 48 2" xfId="43627" xr:uid="{BE20AD13-55C6-4286-80D6-80460717F540}"/>
    <cellStyle name="CustomCellsOrange 2 2 5" xfId="708" xr:uid="{00000000-0005-0000-0000-0000BE0E0000}"/>
    <cellStyle name="CustomCellsOrange 2 2 5 10" xfId="3260" xr:uid="{00000000-0005-0000-0000-0000BF0E0000}"/>
    <cellStyle name="CustomCellsOrange 2 2 5 10 2" xfId="25626" xr:uid="{397C4D45-98E3-4420-BD9F-975E5A008EEA}"/>
    <cellStyle name="CustomCellsOrange 2 2 5 11" xfId="5158" xr:uid="{00000000-0005-0000-0000-0000C00E0000}"/>
    <cellStyle name="CustomCellsOrange 2 2 5 11 2" xfId="27511" xr:uid="{BAB560FF-95B2-42E2-A478-C87D1A4E6F30}"/>
    <cellStyle name="CustomCellsOrange 2 2 5 12" xfId="5384" xr:uid="{00000000-0005-0000-0000-0000C10E0000}"/>
    <cellStyle name="CustomCellsOrange 2 2 5 12 2" xfId="27737" xr:uid="{DC9CFCBD-B07C-42B4-A208-8EA03857D399}"/>
    <cellStyle name="CustomCellsOrange 2 2 5 13" xfId="5792" xr:uid="{00000000-0005-0000-0000-0000C20E0000}"/>
    <cellStyle name="CustomCellsOrange 2 2 5 13 2" xfId="28106" xr:uid="{3FAF3A4B-2640-439A-A9E6-F5304324124F}"/>
    <cellStyle name="CustomCellsOrange 2 2 5 14" xfId="6627" xr:uid="{00000000-0005-0000-0000-0000C30E0000}"/>
    <cellStyle name="CustomCellsOrange 2 2 5 14 2" xfId="28924" xr:uid="{17724825-930B-46B4-8996-1B57FD76A5E8}"/>
    <cellStyle name="CustomCellsOrange 2 2 5 15" xfId="6946" xr:uid="{00000000-0005-0000-0000-0000C40E0000}"/>
    <cellStyle name="CustomCellsOrange 2 2 5 15 2" xfId="29243" xr:uid="{A0BE1C1F-4CE7-4190-ACBB-050676A663A4}"/>
    <cellStyle name="CustomCellsOrange 2 2 5 16" xfId="7436" xr:uid="{00000000-0005-0000-0000-0000C50E0000}"/>
    <cellStyle name="CustomCellsOrange 2 2 5 16 2" xfId="29731" xr:uid="{F8B7A7BD-EAD1-41BC-B83C-32C0F6E10274}"/>
    <cellStyle name="CustomCellsOrange 2 2 5 17" xfId="7922" xr:uid="{380578F2-E064-47BD-99F1-9B23FCB444D4}"/>
    <cellStyle name="CustomCellsOrange 2 2 5 17 2" xfId="30208" xr:uid="{D849450B-BA94-44B1-B8D3-38E797C1375E}"/>
    <cellStyle name="CustomCellsOrange 2 2 5 18" xfId="8407" xr:uid="{59B2A1B5-26AB-4FDE-BC3B-A6F4EE3F460E}"/>
    <cellStyle name="CustomCellsOrange 2 2 5 18 2" xfId="30676" xr:uid="{F600B943-7838-40D8-AEEE-6CE6901E3E5E}"/>
    <cellStyle name="CustomCellsOrange 2 2 5 19" xfId="9293" xr:uid="{A6C0B43A-93D7-4455-BF72-A1E4E9451930}"/>
    <cellStyle name="CustomCellsOrange 2 2 5 19 2" xfId="31433" xr:uid="{6975115C-F9D3-4DC2-88AE-D03D44615CD9}"/>
    <cellStyle name="CustomCellsOrange 2 2 5 2" xfId="922" xr:uid="{00000000-0005-0000-0000-0000C60E0000}"/>
    <cellStyle name="CustomCellsOrange 2 2 5 2 10" xfId="5369" xr:uid="{00000000-0005-0000-0000-0000C70E0000}"/>
    <cellStyle name="CustomCellsOrange 2 2 5 2 10 2" xfId="27722" xr:uid="{7E7FA183-15DD-442D-88F9-75C8C952E534}"/>
    <cellStyle name="CustomCellsOrange 2 2 5 2 11" xfId="5590" xr:uid="{00000000-0005-0000-0000-0000C80E0000}"/>
    <cellStyle name="CustomCellsOrange 2 2 5 2 11 2" xfId="27943" xr:uid="{C3C5F040-0ABD-4A8A-8544-72BF8AADC48C}"/>
    <cellStyle name="CustomCellsOrange 2 2 5 2 12" xfId="6542" xr:uid="{00000000-0005-0000-0000-0000C90E0000}"/>
    <cellStyle name="CustomCellsOrange 2 2 5 2 12 2" xfId="28839" xr:uid="{7167F2EB-115A-49FA-9AB4-776692046EC3}"/>
    <cellStyle name="CustomCellsOrange 2 2 5 2 13" xfId="6932" xr:uid="{00000000-0005-0000-0000-0000CA0E0000}"/>
    <cellStyle name="CustomCellsOrange 2 2 5 2 13 2" xfId="29229" xr:uid="{DF9C2109-DCE1-4724-AE93-1A930EDE329B}"/>
    <cellStyle name="CustomCellsOrange 2 2 5 2 14" xfId="7174" xr:uid="{00000000-0005-0000-0000-0000CB0E0000}"/>
    <cellStyle name="CustomCellsOrange 2 2 5 2 14 2" xfId="29471" xr:uid="{46DF4DDC-C410-43B9-8621-F37E3FAA26E7}"/>
    <cellStyle name="CustomCellsOrange 2 2 5 2 15" xfId="7642" xr:uid="{00000000-0005-0000-0000-0000CC0E0000}"/>
    <cellStyle name="CustomCellsOrange 2 2 5 2 15 2" xfId="29937" xr:uid="{06031168-E0DB-422D-8EFC-336D852C5C8E}"/>
    <cellStyle name="CustomCellsOrange 2 2 5 2 16" xfId="8128" xr:uid="{9EE7427D-CB93-4210-9EF7-5497FD464AC8}"/>
    <cellStyle name="CustomCellsOrange 2 2 5 2 16 2" xfId="30414" xr:uid="{58A89D0F-1A86-472E-A283-E4E86520E1D6}"/>
    <cellStyle name="CustomCellsOrange 2 2 5 2 17" xfId="8617" xr:uid="{FBA22BCE-0088-432B-90E2-D8480B12EEDD}"/>
    <cellStyle name="CustomCellsOrange 2 2 5 2 17 2" xfId="30886" xr:uid="{5C6A8FFB-86CF-4EC6-B838-0DAD427E3EEE}"/>
    <cellStyle name="CustomCellsOrange 2 2 5 2 18" xfId="9507" xr:uid="{44AAFFF0-009F-45D5-8559-FBFA5748BA80}"/>
    <cellStyle name="CustomCellsOrange 2 2 5 2 18 2" xfId="31646" xr:uid="{4FC808C2-E96F-4FD0-9F2B-4B102A4BE49C}"/>
    <cellStyle name="CustomCellsOrange 2 2 5 2 19" xfId="10027" xr:uid="{DFC995B7-C380-485E-975F-3018A514A2FD}"/>
    <cellStyle name="CustomCellsOrange 2 2 5 2 19 2" xfId="32036" xr:uid="{E3C9BE75-245D-4082-86D8-1B1BC16C5696}"/>
    <cellStyle name="CustomCellsOrange 2 2 5 2 2" xfId="1380" xr:uid="{00000000-0005-0000-0000-0000CD0E0000}"/>
    <cellStyle name="CustomCellsOrange 2 2 5 2 2 2" xfId="23817" xr:uid="{597A9434-4DCC-4D02-95AC-04B00FC0C4E1}"/>
    <cellStyle name="CustomCellsOrange 2 2 5 2 20" xfId="10478" xr:uid="{F16EDD1B-AE2C-4F19-B475-735957F57F6D}"/>
    <cellStyle name="CustomCellsOrange 2 2 5 2 20 2" xfId="32237" xr:uid="{A49396E4-4FF6-4221-B3AB-484C069A220C}"/>
    <cellStyle name="CustomCellsOrange 2 2 5 2 21" xfId="12675" xr:uid="{B881FC02-6A08-48EA-9493-16CB687F77CD}"/>
    <cellStyle name="CustomCellsOrange 2 2 5 2 21 2" xfId="33240" xr:uid="{A6FEF1C6-9E0E-44FD-81B8-B59A889B6918}"/>
    <cellStyle name="CustomCellsOrange 2 2 5 2 22" xfId="13194" xr:uid="{D020D424-F0B2-461B-8B5E-28FD3157FAD6}"/>
    <cellStyle name="CustomCellsOrange 2 2 5 2 22 2" xfId="33758" xr:uid="{98AFB17A-487E-4ED6-93FB-9EB222716F6D}"/>
    <cellStyle name="CustomCellsOrange 2 2 5 2 23" xfId="13655" xr:uid="{998B83A0-A7C6-4D5D-B93F-01FB2C989783}"/>
    <cellStyle name="CustomCellsOrange 2 2 5 2 23 2" xfId="34219" xr:uid="{84645851-6377-4C4E-8B23-5D7A1BFECF2A}"/>
    <cellStyle name="CustomCellsOrange 2 2 5 2 24" xfId="14193" xr:uid="{06444631-184F-4982-A36D-4F4BA8347288}"/>
    <cellStyle name="CustomCellsOrange 2 2 5 2 24 2" xfId="34757" xr:uid="{B75FF007-1D9E-47C2-8AFB-557041DFAF4D}"/>
    <cellStyle name="CustomCellsOrange 2 2 5 2 25" xfId="14615" xr:uid="{04892A07-D91A-4D51-95D8-3BBDB5001FD4}"/>
    <cellStyle name="CustomCellsOrange 2 2 5 2 25 2" xfId="35175" xr:uid="{DC3A26C2-59F2-4FC8-B98A-ED6855C32305}"/>
    <cellStyle name="CustomCellsOrange 2 2 5 2 26" xfId="14994" xr:uid="{6AC716CC-07BD-46E4-86DE-67FA6E28BE6F}"/>
    <cellStyle name="CustomCellsOrange 2 2 5 2 26 2" xfId="35546" xr:uid="{16CE016B-F459-49E1-A449-723B222C3418}"/>
    <cellStyle name="CustomCellsOrange 2 2 5 2 27" xfId="15313" xr:uid="{90CEDEFE-CF04-4B68-AFFF-E0C58F3D9ED4}"/>
    <cellStyle name="CustomCellsOrange 2 2 5 2 27 2" xfId="35850" xr:uid="{99E9DF21-5F11-408B-8439-7134CDFCA278}"/>
    <cellStyle name="CustomCellsOrange 2 2 5 2 28" xfId="15369" xr:uid="{B1C49E83-43F1-419B-9794-E72A4DC36CED}"/>
    <cellStyle name="CustomCellsOrange 2 2 5 2 28 2" xfId="35906" xr:uid="{6EB31DCB-AF4B-49D2-A6D7-3B2906CA9C30}"/>
    <cellStyle name="CustomCellsOrange 2 2 5 2 29" xfId="16179" xr:uid="{BD0A4E21-A0E2-4769-8A70-741A8BE3DF6B}"/>
    <cellStyle name="CustomCellsOrange 2 2 5 2 29 2" xfId="36587" xr:uid="{70D537DD-4AA8-467D-8F1B-80BDE638B323}"/>
    <cellStyle name="CustomCellsOrange 2 2 5 2 3" xfId="2113" xr:uid="{00000000-0005-0000-0000-0000CE0E0000}"/>
    <cellStyle name="CustomCellsOrange 2 2 5 2 3 2" xfId="24495" xr:uid="{912B94B5-5671-4EDA-B084-42487F13F838}"/>
    <cellStyle name="CustomCellsOrange 2 2 5 2 30" xfId="16652" xr:uid="{9013BEE9-15A6-4432-8F0F-CA2387488600}"/>
    <cellStyle name="CustomCellsOrange 2 2 5 2 30 2" xfId="37058" xr:uid="{F2E2FE67-68FE-4F7D-970B-6DD95218F1E3}"/>
    <cellStyle name="CustomCellsOrange 2 2 5 2 31" xfId="17396" xr:uid="{00A6D412-6EDA-4048-90EF-3D66CC465EDA}"/>
    <cellStyle name="CustomCellsOrange 2 2 5 2 31 2" xfId="37800" xr:uid="{656C0663-2C98-497E-8BA0-6D843C33AEA7}"/>
    <cellStyle name="CustomCellsOrange 2 2 5 2 32" xfId="17752" xr:uid="{8F5F7687-CA12-4BF3-9D27-3F6DB8951B73}"/>
    <cellStyle name="CustomCellsOrange 2 2 5 2 32 2" xfId="38156" xr:uid="{99B7C18F-84EC-4F0C-BEE7-77ED8D972007}"/>
    <cellStyle name="CustomCellsOrange 2 2 5 2 33" xfId="18145" xr:uid="{CD63896A-5058-4347-9DC2-96CEF5104B32}"/>
    <cellStyle name="CustomCellsOrange 2 2 5 2 33 2" xfId="38549" xr:uid="{E902F609-971E-4DFC-813A-5DAC167E30AC}"/>
    <cellStyle name="CustomCellsOrange 2 2 5 2 34" xfId="18524" xr:uid="{981CDDC4-1A2A-40F7-B3B8-31A563B14607}"/>
    <cellStyle name="CustomCellsOrange 2 2 5 2 34 2" xfId="38928" xr:uid="{ACF58233-F908-43B5-9AE8-87A35F60E3DC}"/>
    <cellStyle name="CustomCellsOrange 2 2 5 2 35" xfId="19368" xr:uid="{355BBDD6-EF39-4614-93D0-62702BC48176}"/>
    <cellStyle name="CustomCellsOrange 2 2 5 2 35 2" xfId="39770" xr:uid="{6A5027F4-D827-44CE-8B2A-5F7321E7BB0C}"/>
    <cellStyle name="CustomCellsOrange 2 2 5 2 36" xfId="19788" xr:uid="{75F719C7-445F-4142-957E-4FBCB1908824}"/>
    <cellStyle name="CustomCellsOrange 2 2 5 2 36 2" xfId="40190" xr:uid="{4338680F-41CE-451A-98F2-88DB70491BBC}"/>
    <cellStyle name="CustomCellsOrange 2 2 5 2 37" xfId="20206" xr:uid="{36B32D60-36A1-4CC7-8AD8-4FED53BC1EC4}"/>
    <cellStyle name="CustomCellsOrange 2 2 5 2 37 2" xfId="40608" xr:uid="{0BE26C84-84EE-44CB-A6A0-EAED9DD348D4}"/>
    <cellStyle name="CustomCellsOrange 2 2 5 2 38" xfId="20628" xr:uid="{A3CAF995-089B-4B0C-A187-36A6A786235A}"/>
    <cellStyle name="CustomCellsOrange 2 2 5 2 38 2" xfId="41030" xr:uid="{CE1C0845-6F50-4068-8F96-E9CE27E50FF6}"/>
    <cellStyle name="CustomCellsOrange 2 2 5 2 39" xfId="20951" xr:uid="{74114A62-F72C-432E-BBC6-5DDD3F80E582}"/>
    <cellStyle name="CustomCellsOrange 2 2 5 2 39 2" xfId="41353" xr:uid="{1D002DCA-52F4-4678-8616-5D411B2458E3}"/>
    <cellStyle name="CustomCellsOrange 2 2 5 2 4" xfId="2359" xr:uid="{00000000-0005-0000-0000-0000CF0E0000}"/>
    <cellStyle name="CustomCellsOrange 2 2 5 2 4 2" xfId="24734" xr:uid="{42A15BBF-EF11-473D-B920-C2FCE1B41F36}"/>
    <cellStyle name="CustomCellsOrange 2 2 5 2 40" xfId="21822" xr:uid="{8AA35082-96B3-45D2-889E-377A2296C13D}"/>
    <cellStyle name="CustomCellsOrange 2 2 5 2 40 2" xfId="42222" xr:uid="{AE72F62E-BBE6-4978-96BB-0C0D2088F2C2}"/>
    <cellStyle name="CustomCellsOrange 2 2 5 2 41" xfId="22333" xr:uid="{01AE2531-C2C3-42AC-99FF-7A7F752DD700}"/>
    <cellStyle name="CustomCellsOrange 2 2 5 2 41 2" xfId="42733" xr:uid="{A31EB24E-4064-47ED-B5D4-515D74FAB2F8}"/>
    <cellStyle name="CustomCellsOrange 2 2 5 2 42" xfId="22755" xr:uid="{808B5BF4-779A-407C-A9C8-36D8CF1B34DB}"/>
    <cellStyle name="CustomCellsOrange 2 2 5 2 42 2" xfId="43155" xr:uid="{115E9006-AD61-431F-AD20-1EF87690797A}"/>
    <cellStyle name="CustomCellsOrange 2 2 5 2 43" xfId="23102" xr:uid="{A9764251-10F6-4BE1-807E-743FC70D04BF}"/>
    <cellStyle name="CustomCellsOrange 2 2 5 2 43 2" xfId="43502" xr:uid="{1D4F6718-79AB-44DB-8181-F73073F786D6}"/>
    <cellStyle name="CustomCellsOrange 2 2 5 2 44" xfId="23321" xr:uid="{7EFDD50C-866D-4EBC-B532-1765E387AA17}"/>
    <cellStyle name="CustomCellsOrange 2 2 5 2 44 2" xfId="43721" xr:uid="{1865F4DD-E509-4DEE-B190-017A88647118}"/>
    <cellStyle name="CustomCellsOrange 2 2 5 2 5" xfId="3236" xr:uid="{00000000-0005-0000-0000-0000D00E0000}"/>
    <cellStyle name="CustomCellsOrange 2 2 5 2 5 2" xfId="25602" xr:uid="{5C468555-8CB7-4273-A4F1-663DCB0570E3}"/>
    <cellStyle name="CustomCellsOrange 2 2 5 2 6" xfId="3703" xr:uid="{00000000-0005-0000-0000-0000D10E0000}"/>
    <cellStyle name="CustomCellsOrange 2 2 5 2 6 2" xfId="26066" xr:uid="{57BCFA58-FAD2-4AD7-B9A9-E33B585AA07C}"/>
    <cellStyle name="CustomCellsOrange 2 2 5 2 7" xfId="4130" xr:uid="{00000000-0005-0000-0000-0000D20E0000}"/>
    <cellStyle name="CustomCellsOrange 2 2 5 2 7 2" xfId="26493" xr:uid="{7D92F3D5-8DFC-4580-A1B5-7A7FF860FEB2}"/>
    <cellStyle name="CustomCellsOrange 2 2 5 2 8" xfId="4501" xr:uid="{00000000-0005-0000-0000-0000D30E0000}"/>
    <cellStyle name="CustomCellsOrange 2 2 5 2 8 2" xfId="26854" xr:uid="{CF1DF797-7889-4B90-B448-360A46264C08}"/>
    <cellStyle name="CustomCellsOrange 2 2 5 2 9" xfId="4950" xr:uid="{00000000-0005-0000-0000-0000D40E0000}"/>
    <cellStyle name="CustomCellsOrange 2 2 5 2 9 2" xfId="27303" xr:uid="{486DB59E-09C4-4B5E-BEBB-BBC10123A18D}"/>
    <cellStyle name="CustomCellsOrange 2 2 5 20" xfId="9925" xr:uid="{98012559-1CB6-4852-B25F-89DE0FAEEF32}"/>
    <cellStyle name="CustomCellsOrange 2 2 5 20 2" xfId="31951" xr:uid="{76843455-0475-45B0-8380-D45E15E77C91}"/>
    <cellStyle name="CustomCellsOrange 2 2 5 21" xfId="10220" xr:uid="{199F2032-6EDA-438F-B522-9C6FB46290CB}"/>
    <cellStyle name="CustomCellsOrange 2 2 5 21 2" xfId="32102" xr:uid="{776A5992-5BF8-4C38-9BC6-79A7756B77C2}"/>
    <cellStyle name="CustomCellsOrange 2 2 5 22" xfId="12461" xr:uid="{DA3511CA-6034-4D3B-9029-29BA47B10F48}"/>
    <cellStyle name="CustomCellsOrange 2 2 5 22 2" xfId="33026" xr:uid="{080C48F7-2004-4CDD-9D36-0EE1F3D6DB9D}"/>
    <cellStyle name="CustomCellsOrange 2 2 5 23" xfId="12936" xr:uid="{005C9269-4E16-45D6-80BB-A53CFEA37ABE}"/>
    <cellStyle name="CustomCellsOrange 2 2 5 23 2" xfId="33501" xr:uid="{53349587-5BE2-4CA1-998C-501A24181AEF}"/>
    <cellStyle name="CustomCellsOrange 2 2 5 24" xfId="13241" xr:uid="{7B02562E-8CB5-454F-9C70-80A7587DA808}"/>
    <cellStyle name="CustomCellsOrange 2 2 5 24 2" xfId="33805" xr:uid="{5DF41DCA-B0E7-4726-843C-A9D480A3903C}"/>
    <cellStyle name="CustomCellsOrange 2 2 5 25" xfId="13149" xr:uid="{D8D8AE05-2423-4828-ADE4-BD39A829FDE6}"/>
    <cellStyle name="CustomCellsOrange 2 2 5 25 2" xfId="33713" xr:uid="{378A6F7A-40D1-44FE-B84E-051D680557C4}"/>
    <cellStyle name="CustomCellsOrange 2 2 5 26" xfId="14523" xr:uid="{071E7271-966B-47D6-A226-50A28823BB79}"/>
    <cellStyle name="CustomCellsOrange 2 2 5 26 2" xfId="35084" xr:uid="{AED695F2-3680-4527-95ED-E5969383BAB1}"/>
    <cellStyle name="CustomCellsOrange 2 2 5 27" xfId="14313" xr:uid="{D707897C-ACCC-418B-86FD-F52C0711169D}"/>
    <cellStyle name="CustomCellsOrange 2 2 5 27 2" xfId="34876" xr:uid="{954BE6E2-C322-4204-8CEF-5BF2F5989D04}"/>
    <cellStyle name="CustomCellsOrange 2 2 5 28" xfId="15058" xr:uid="{175AF400-324A-45F1-852C-0E0FE163F4D2}"/>
    <cellStyle name="CustomCellsOrange 2 2 5 28 2" xfId="35607" xr:uid="{3C676EE0-83FF-476D-8782-977267E20A64}"/>
    <cellStyle name="CustomCellsOrange 2 2 5 29" xfId="15533" xr:uid="{3C253859-DE2F-4066-8F78-0FE51FA8D429}"/>
    <cellStyle name="CustomCellsOrange 2 2 5 29 2" xfId="36054" xr:uid="{48D05A82-551C-413F-8B28-B9C8FE6C620D}"/>
    <cellStyle name="CustomCellsOrange 2 2 5 3" xfId="1180" xr:uid="{00000000-0005-0000-0000-0000D50E0000}"/>
    <cellStyle name="CustomCellsOrange 2 2 5 3 2" xfId="23617" xr:uid="{67E09864-B5A8-4345-995C-23D6F5BC06F1}"/>
    <cellStyle name="CustomCellsOrange 2 2 5 30" xfId="15971" xr:uid="{30F6689C-F613-4214-A743-0D75B0DB10E0}"/>
    <cellStyle name="CustomCellsOrange 2 2 5 30 2" xfId="36379" xr:uid="{E18F497F-2727-4C84-A604-8F580BA708DA}"/>
    <cellStyle name="CustomCellsOrange 2 2 5 31" xfId="16446" xr:uid="{0CD67428-D1CB-4F2F-8DA4-67AAD581E681}"/>
    <cellStyle name="CustomCellsOrange 2 2 5 31 2" xfId="36852" xr:uid="{D016481D-E620-4529-BB87-52EB8689AAD5}"/>
    <cellStyle name="CustomCellsOrange 2 2 5 32" xfId="17187" xr:uid="{F577451A-1210-4D4D-988E-971E4C54988B}"/>
    <cellStyle name="CustomCellsOrange 2 2 5 32 2" xfId="37591" xr:uid="{8124C5ED-0F27-4697-93A0-21E5AD663D18}"/>
    <cellStyle name="CustomCellsOrange 2 2 5 33" xfId="16727" xr:uid="{C9DADB04-BEEF-4043-8B77-A59D40793D18}"/>
    <cellStyle name="CustomCellsOrange 2 2 5 33 2" xfId="37133" xr:uid="{0E205BAE-C1E9-430F-A7FC-2EFB3E0BC232}"/>
    <cellStyle name="CustomCellsOrange 2 2 5 34" xfId="17938" xr:uid="{5D9325F4-8862-45F7-9A3B-21278938B1BE}"/>
    <cellStyle name="CustomCellsOrange 2 2 5 34 2" xfId="38342" xr:uid="{CC9868A2-111D-443E-8EBA-F675034DD777}"/>
    <cellStyle name="CustomCellsOrange 2 2 5 35" xfId="18310" xr:uid="{AE533B90-6BCC-4448-8FBB-B4127BBDA3FF}"/>
    <cellStyle name="CustomCellsOrange 2 2 5 35 2" xfId="38714" xr:uid="{9CE9E86E-49D7-4A71-AB45-623237C14F87}"/>
    <cellStyle name="CustomCellsOrange 2 2 5 36" xfId="19154" xr:uid="{370E902F-674E-47C0-90A9-DBF24D80CFB0}"/>
    <cellStyle name="CustomCellsOrange 2 2 5 36 2" xfId="39556" xr:uid="{104BCF18-CB53-407E-AC2F-5A512C192F37}"/>
    <cellStyle name="CustomCellsOrange 2 2 5 37" xfId="19581" xr:uid="{B4112040-DFDE-46A4-8981-F277F01DB904}"/>
    <cellStyle name="CustomCellsOrange 2 2 5 37 2" xfId="39983" xr:uid="{03A781DE-BA6B-4E78-AA42-472131F16FDA}"/>
    <cellStyle name="CustomCellsOrange 2 2 5 38" xfId="19992" xr:uid="{7310B88F-D763-467E-8C44-D4F382540B62}"/>
    <cellStyle name="CustomCellsOrange 2 2 5 38 2" xfId="40394" xr:uid="{7469E30F-7081-42B6-9A73-93BC5FAE7426}"/>
    <cellStyle name="CustomCellsOrange 2 2 5 39" xfId="20416" xr:uid="{5378F655-EA03-49D8-9F64-546D1F54CC88}"/>
    <cellStyle name="CustomCellsOrange 2 2 5 39 2" xfId="40818" xr:uid="{6F35733B-AECE-454B-A7E1-4FBA097875C4}"/>
    <cellStyle name="CustomCellsOrange 2 2 5 4" xfId="1901" xr:uid="{00000000-0005-0000-0000-0000D60E0000}"/>
    <cellStyle name="CustomCellsOrange 2 2 5 4 2" xfId="24283" xr:uid="{EC624D5D-F640-440C-BC42-B9C5169BC6CA}"/>
    <cellStyle name="CustomCellsOrange 2 2 5 40" xfId="20806" xr:uid="{8EE3A29C-7F30-4B64-A40E-E4A7B731B20A}"/>
    <cellStyle name="CustomCellsOrange 2 2 5 40 2" xfId="41208" xr:uid="{DEFD8D6C-E089-49D3-A001-7BEF3893D4FA}"/>
    <cellStyle name="CustomCellsOrange 2 2 5 41" xfId="21611" xr:uid="{E6A604BB-66BD-4406-B505-2C5B0DD4E5F7}"/>
    <cellStyle name="CustomCellsOrange 2 2 5 41 2" xfId="42011" xr:uid="{5905DF76-B365-46F7-8BCE-B6DB1DAA8617}"/>
    <cellStyle name="CustomCellsOrange 2 2 5 42" xfId="21043" xr:uid="{D2DC28F3-FB2B-4ED1-8137-F18CB092BF13}"/>
    <cellStyle name="CustomCellsOrange 2 2 5 42 2" xfId="41445" xr:uid="{83832273-02E1-4E51-B2B1-B6F78D8DB05C}"/>
    <cellStyle name="CustomCellsOrange 2 2 5 43" xfId="22464" xr:uid="{D9A5D6F4-2F01-4483-98A7-9E8BADAD0D02}"/>
    <cellStyle name="CustomCellsOrange 2 2 5 43 2" xfId="42864" xr:uid="{AF769CBF-2FA5-4726-8E18-7D50750B6D5B}"/>
    <cellStyle name="CustomCellsOrange 2 2 5 44" xfId="22811" xr:uid="{88A34116-AD2B-4C39-9D28-AF5F41EAA3B3}"/>
    <cellStyle name="CustomCellsOrange 2 2 5 44 2" xfId="43211" xr:uid="{333E9BAA-0A78-4886-8E5C-601249A0B204}"/>
    <cellStyle name="CustomCellsOrange 2 2 5 45" xfId="23114" xr:uid="{FBD85C5C-B520-472F-8BDE-FB71BB7F0579}"/>
    <cellStyle name="CustomCellsOrange 2 2 5 45 2" xfId="43514" xr:uid="{DC8D31DF-7589-477B-A9AF-293A927E45CA}"/>
    <cellStyle name="CustomCellsOrange 2 2 5 5" xfId="2154" xr:uid="{00000000-0005-0000-0000-0000D70E0000}"/>
    <cellStyle name="CustomCellsOrange 2 2 5 5 2" xfId="24534" xr:uid="{CE32CE12-47E2-4761-A9D2-FC4473BB9EB7}"/>
    <cellStyle name="CustomCellsOrange 2 2 5 6" xfId="3022" xr:uid="{00000000-0005-0000-0000-0000D80E0000}"/>
    <cellStyle name="CustomCellsOrange 2 2 5 6 2" xfId="25388" xr:uid="{FB9DA46C-7EF4-447F-BA53-38C61FA7A4BF}"/>
    <cellStyle name="CustomCellsOrange 2 2 5 7" xfId="3347" xr:uid="{00000000-0005-0000-0000-0000D90E0000}"/>
    <cellStyle name="CustomCellsOrange 2 2 5 7 2" xfId="25712" xr:uid="{EC84DDBE-75A1-4654-B7E4-D8FB2BB64439}"/>
    <cellStyle name="CustomCellsOrange 2 2 5 8" xfId="3920" xr:uid="{00000000-0005-0000-0000-0000DA0E0000}"/>
    <cellStyle name="CustomCellsOrange 2 2 5 8 2" xfId="26283" xr:uid="{4EF31E9A-0DAC-482A-92D0-B64A180334C6}"/>
    <cellStyle name="CustomCellsOrange 2 2 5 9" xfId="4185" xr:uid="{00000000-0005-0000-0000-0000DB0E0000}"/>
    <cellStyle name="CustomCellsOrange 2 2 5 9 2" xfId="26545" xr:uid="{996D12F2-5D25-435A-B402-78261B868820}"/>
    <cellStyle name="CustomCellsOrange 2 2 6" xfId="1289" xr:uid="{00000000-0005-0000-0000-0000DC0E0000}"/>
    <cellStyle name="CustomCellsOrange 2 2 6 2" xfId="23726" xr:uid="{F9E924C1-4163-4F8F-830A-635E0107303A}"/>
    <cellStyle name="CustomCellsOrange 2 2 7" xfId="1693" xr:uid="{00000000-0005-0000-0000-0000DD0E0000}"/>
    <cellStyle name="CustomCellsOrange 2 2 7 2" xfId="24077" xr:uid="{A3478101-B0E5-4A04-9BDE-E2BE65321FD8}"/>
    <cellStyle name="CustomCellsOrange 2 2 8" xfId="2268" xr:uid="{00000000-0005-0000-0000-0000DE0E0000}"/>
    <cellStyle name="CustomCellsOrange 2 2 8 2" xfId="24643" xr:uid="{A4E67DFF-DA61-4E6A-BB20-D0876F352D05}"/>
    <cellStyle name="CustomCellsOrange 2 2 9" xfId="2787" xr:uid="{00000000-0005-0000-0000-0000DF0E0000}"/>
    <cellStyle name="CustomCellsOrange 2 2 9 2" xfId="25153" xr:uid="{4D317D37-55CB-4AF0-9085-C9C772698819}"/>
    <cellStyle name="CustomCellsOrange 3" xfId="305" xr:uid="{00000000-0005-0000-0000-0000E00E0000}"/>
    <cellStyle name="CustomCellsOrange 3 10" xfId="3256" xr:uid="{00000000-0005-0000-0000-0000E10E0000}"/>
    <cellStyle name="CustomCellsOrange 3 10 2" xfId="25622" xr:uid="{E48F2ADF-ECDF-49CA-81F4-17F86BE52EBF}"/>
    <cellStyle name="CustomCellsOrange 3 11" xfId="3667" xr:uid="{00000000-0005-0000-0000-0000E20E0000}"/>
    <cellStyle name="CustomCellsOrange 3 11 2" xfId="26030" xr:uid="{1C3882B3-3B88-48FA-8DF5-0C8C2FE7F208}"/>
    <cellStyle name="CustomCellsOrange 3 12" xfId="3445" xr:uid="{00000000-0005-0000-0000-0000E30E0000}"/>
    <cellStyle name="CustomCellsOrange 3 12 2" xfId="25810" xr:uid="{8B9A6AC0-8B26-48FF-AE57-7E05DE21BF2A}"/>
    <cellStyle name="CustomCellsOrange 3 13" xfId="4584" xr:uid="{00000000-0005-0000-0000-0000E40E0000}"/>
    <cellStyle name="CustomCellsOrange 3 13 2" xfId="26937" xr:uid="{17DDB28E-0C01-492B-9ADF-00E7ED701EE8}"/>
    <cellStyle name="CustomCellsOrange 3 14" xfId="4520" xr:uid="{00000000-0005-0000-0000-0000E50E0000}"/>
    <cellStyle name="CustomCellsOrange 3 14 2" xfId="26873" xr:uid="{9BF129FD-770B-4FBD-92E1-7A46470C22D5}"/>
    <cellStyle name="CustomCellsOrange 3 15" xfId="4881" xr:uid="{00000000-0005-0000-0000-0000E60E0000}"/>
    <cellStyle name="CustomCellsOrange 3 15 2" xfId="27234" xr:uid="{B1BF9A2B-9D8C-4C52-B70C-2331B44E4273}"/>
    <cellStyle name="CustomCellsOrange 3 16" xfId="5852" xr:uid="{00000000-0005-0000-0000-0000E70E0000}"/>
    <cellStyle name="CustomCellsOrange 3 16 2" xfId="28166" xr:uid="{5B8CD305-CA99-4EF6-BD37-37925676C312}"/>
    <cellStyle name="CustomCellsOrange 3 17" xfId="6600" xr:uid="{00000000-0005-0000-0000-0000E80E0000}"/>
    <cellStyle name="CustomCellsOrange 3 17 2" xfId="28897" xr:uid="{E3EC7298-4ABB-4E58-929D-1FBE2993ECEE}"/>
    <cellStyle name="CustomCellsOrange 3 18" xfId="6245" xr:uid="{00000000-0005-0000-0000-0000E90E0000}"/>
    <cellStyle name="CustomCellsOrange 3 18 2" xfId="28542" xr:uid="{5E32EEFA-D6EE-413A-AE29-95A0FAC37C5C}"/>
    <cellStyle name="CustomCellsOrange 3 19" xfId="7250" xr:uid="{00000000-0005-0000-0000-0000EA0E0000}"/>
    <cellStyle name="CustomCellsOrange 3 19 2" xfId="29545" xr:uid="{EC925198-E60B-4EEC-BC38-2E1A8F31448B}"/>
    <cellStyle name="CustomCellsOrange 3 2" xfId="644" xr:uid="{00000000-0005-0000-0000-0000EB0E0000}"/>
    <cellStyle name="CustomCellsOrange 3 2 10" xfId="4559" xr:uid="{00000000-0005-0000-0000-0000EC0E0000}"/>
    <cellStyle name="CustomCellsOrange 3 2 10 2" xfId="26912" xr:uid="{89C08800-C65A-4A7E-81EC-0FC3A96C61EB}"/>
    <cellStyle name="CustomCellsOrange 3 2 11" xfId="5095" xr:uid="{00000000-0005-0000-0000-0000ED0E0000}"/>
    <cellStyle name="CustomCellsOrange 3 2 11 2" xfId="27448" xr:uid="{BCC10DCD-337A-4ECB-8B76-76CBBCFC3879}"/>
    <cellStyle name="CustomCellsOrange 3 2 12" xfId="5514" xr:uid="{00000000-0005-0000-0000-0000EE0E0000}"/>
    <cellStyle name="CustomCellsOrange 3 2 12 2" xfId="27867" xr:uid="{023726BF-7F5A-4FE6-8492-D2BAE9EC32DC}"/>
    <cellStyle name="CustomCellsOrange 3 2 13" xfId="6116" xr:uid="{00000000-0005-0000-0000-0000EF0E0000}"/>
    <cellStyle name="CustomCellsOrange 3 2 13 2" xfId="28413" xr:uid="{38597A2A-5956-4597-8622-54B7194C831F}"/>
    <cellStyle name="CustomCellsOrange 3 2 14" xfId="6856" xr:uid="{00000000-0005-0000-0000-0000F00E0000}"/>
    <cellStyle name="CustomCellsOrange 3 2 14 2" xfId="29153" xr:uid="{12E62F01-A325-40A8-9411-CDD251792CBB}"/>
    <cellStyle name="CustomCellsOrange 3 2 15" xfId="7095" xr:uid="{00000000-0005-0000-0000-0000F10E0000}"/>
    <cellStyle name="CustomCellsOrange 3 2 15 2" xfId="29392" xr:uid="{AF010A70-1EAF-480C-B101-6058D8768C40}"/>
    <cellStyle name="CustomCellsOrange 3 2 16" xfId="7373" xr:uid="{00000000-0005-0000-0000-0000F20E0000}"/>
    <cellStyle name="CustomCellsOrange 3 2 16 2" xfId="29668" xr:uid="{B0423099-205E-4699-944A-9A9CF7866926}"/>
    <cellStyle name="CustomCellsOrange 3 2 17" xfId="7859" xr:uid="{D964F20C-CA6D-4F27-AE20-92D26759F8B6}"/>
    <cellStyle name="CustomCellsOrange 3 2 17 2" xfId="30145" xr:uid="{ECB803FD-F0B5-4871-86D7-B53D81941C96}"/>
    <cellStyle name="CustomCellsOrange 3 2 18" xfId="8344" xr:uid="{C3F604BE-DC95-4D49-87F8-C694534317A7}"/>
    <cellStyle name="CustomCellsOrange 3 2 18 2" xfId="30613" xr:uid="{ADBDCE00-14B0-4ABC-9E6F-5E450FE04480}"/>
    <cellStyle name="CustomCellsOrange 3 2 19" xfId="9229" xr:uid="{A08BDE39-2EA5-4C64-883C-9FF93E9802DC}"/>
    <cellStyle name="CustomCellsOrange 3 2 19 2" xfId="31370" xr:uid="{6535AD38-27B8-4219-8BAD-7C2FAA151114}"/>
    <cellStyle name="CustomCellsOrange 3 2 2" xfId="859" xr:uid="{00000000-0005-0000-0000-0000F30E0000}"/>
    <cellStyle name="CustomCellsOrange 3 2 2 10" xfId="5306" xr:uid="{00000000-0005-0000-0000-0000F40E0000}"/>
    <cellStyle name="CustomCellsOrange 3 2 2 10 2" xfId="27659" xr:uid="{2B804EF8-5C2A-45CA-929B-EFEE59B6F72A}"/>
    <cellStyle name="CustomCellsOrange 3 2 2 11" xfId="4563" xr:uid="{00000000-0005-0000-0000-0000F50E0000}"/>
    <cellStyle name="CustomCellsOrange 3 2 2 11 2" xfId="26916" xr:uid="{894743B0-2868-4DBE-85FA-81C19A1C4DCE}"/>
    <cellStyle name="CustomCellsOrange 3 2 2 12" xfId="5713" xr:uid="{00000000-0005-0000-0000-0000F60E0000}"/>
    <cellStyle name="CustomCellsOrange 3 2 2 12 2" xfId="28038" xr:uid="{97E53399-6C75-4675-BB4D-43C018862651}"/>
    <cellStyle name="CustomCellsOrange 3 2 2 13" xfId="6515" xr:uid="{00000000-0005-0000-0000-0000F70E0000}"/>
    <cellStyle name="CustomCellsOrange 3 2 2 13 2" xfId="28812" xr:uid="{B625FDD7-3DBF-4C92-8660-A958264AC681}"/>
    <cellStyle name="CustomCellsOrange 3 2 2 14" xfId="6811" xr:uid="{00000000-0005-0000-0000-0000F80E0000}"/>
    <cellStyle name="CustomCellsOrange 3 2 2 14 2" xfId="29108" xr:uid="{1C64FA45-84C7-46EE-BC1A-359D0F63B31D}"/>
    <cellStyle name="CustomCellsOrange 3 2 2 15" xfId="7579" xr:uid="{00000000-0005-0000-0000-0000F90E0000}"/>
    <cellStyle name="CustomCellsOrange 3 2 2 15 2" xfId="29874" xr:uid="{7868E5F1-EB31-40BC-B995-8C8C85EFEBBA}"/>
    <cellStyle name="CustomCellsOrange 3 2 2 16" xfId="8065" xr:uid="{776092B5-73FB-421B-B2FB-E82673188465}"/>
    <cellStyle name="CustomCellsOrange 3 2 2 16 2" xfId="30351" xr:uid="{6929F3A6-4339-4547-8DE3-6B3B2C2F0D6E}"/>
    <cellStyle name="CustomCellsOrange 3 2 2 17" xfId="8554" xr:uid="{9F5F3AE9-C216-4878-8C1C-15E12A07A22F}"/>
    <cellStyle name="CustomCellsOrange 3 2 2 17 2" xfId="30823" xr:uid="{8214A9FB-8443-40B5-BA6A-C0515E48EAE0}"/>
    <cellStyle name="CustomCellsOrange 3 2 2 18" xfId="9444" xr:uid="{1B084B30-7C67-431E-A672-18C4AC842438}"/>
    <cellStyle name="CustomCellsOrange 3 2 2 18 2" xfId="31583" xr:uid="{B237E519-3C90-4B9E-9E2B-DA763B4A2CE2}"/>
    <cellStyle name="CustomCellsOrange 3 2 2 19" xfId="9857" xr:uid="{3E9B731A-2BF1-4AD9-BA1D-767BF197844F}"/>
    <cellStyle name="CustomCellsOrange 3 2 2 19 2" xfId="31897" xr:uid="{99540AA1-106D-45D9-8D2F-174FF81DB4B0}"/>
    <cellStyle name="CustomCellsOrange 3 2 2 2" xfId="1125" xr:uid="{00000000-0005-0000-0000-0000FA0E0000}"/>
    <cellStyle name="CustomCellsOrange 3 2 2 2 2" xfId="23562" xr:uid="{C5B36C0E-E145-4EF7-9CAD-D2ACCC6928B6}"/>
    <cellStyle name="CustomCellsOrange 3 2 2 20" xfId="10273" xr:uid="{1EFD70DD-DD53-485E-AC64-A98681DEFF34}"/>
    <cellStyle name="CustomCellsOrange 3 2 2 20 2" xfId="32126" xr:uid="{C7202265-CFE0-4C47-ABA6-7214E6550A49}"/>
    <cellStyle name="CustomCellsOrange 3 2 2 21" xfId="12612" xr:uid="{6949DF20-7887-42BE-8580-59AD10A9D3CC}"/>
    <cellStyle name="CustomCellsOrange 3 2 2 21 2" xfId="33177" xr:uid="{30CEFB21-22C3-48C0-A88F-37EEF6435EA2}"/>
    <cellStyle name="CustomCellsOrange 3 2 2 22" xfId="11878" xr:uid="{F042E8F6-D807-46E0-A32B-D28583CE422D}"/>
    <cellStyle name="CustomCellsOrange 3 2 2 22 2" xfId="32445" xr:uid="{7726810E-9297-4E3E-913F-9F5CD5B608BF}"/>
    <cellStyle name="CustomCellsOrange 3 2 2 23" xfId="13520" xr:uid="{7F0D157C-38A6-4C53-B6BA-9359E9461E94}"/>
    <cellStyle name="CustomCellsOrange 3 2 2 23 2" xfId="34084" xr:uid="{D0A761AC-8979-4713-AE92-731B4A168E46}"/>
    <cellStyle name="CustomCellsOrange 3 2 2 24" xfId="13957" xr:uid="{A53DED0B-403D-40CF-917E-D3A9418FB2A4}"/>
    <cellStyle name="CustomCellsOrange 3 2 2 24 2" xfId="34521" xr:uid="{724FDA6E-8951-4FC4-BD06-DFFE6FA87B1F}"/>
    <cellStyle name="CustomCellsOrange 3 2 2 25" xfId="14051" xr:uid="{3EA5CF39-2F2D-45DE-9049-4A009D3BA925}"/>
    <cellStyle name="CustomCellsOrange 3 2 2 25 2" xfId="34615" xr:uid="{32EDD798-7227-4464-A6EA-77F8F4E6DF20}"/>
    <cellStyle name="CustomCellsOrange 3 2 2 26" xfId="14562" xr:uid="{7C08050A-2A59-4C62-B593-3F0CE3FBD650}"/>
    <cellStyle name="CustomCellsOrange 3 2 2 26 2" xfId="35122" xr:uid="{4578EB08-9731-4EDC-B054-63CB65D4BB45}"/>
    <cellStyle name="CustomCellsOrange 3 2 2 27" xfId="14850" xr:uid="{59D18B3D-3C75-4111-8A3C-AE45C52FE883}"/>
    <cellStyle name="CustomCellsOrange 3 2 2 27 2" xfId="35403" xr:uid="{68FA0DC1-2758-4DBC-9B24-75D412C7B3E1}"/>
    <cellStyle name="CustomCellsOrange 3 2 2 28" xfId="15594" xr:uid="{597ADF98-9DA8-423E-9C9E-371785D7670F}"/>
    <cellStyle name="CustomCellsOrange 3 2 2 28 2" xfId="36092" xr:uid="{6A4361B9-9579-4530-8018-BA527970E08B}"/>
    <cellStyle name="CustomCellsOrange 3 2 2 29" xfId="16116" xr:uid="{6B7DA9CD-6B68-40E0-8C1D-9C5A0D7478FC}"/>
    <cellStyle name="CustomCellsOrange 3 2 2 29 2" xfId="36524" xr:uid="{8B2C34BD-DC33-4C98-B26D-790EB45CEE77}"/>
    <cellStyle name="CustomCellsOrange 3 2 2 3" xfId="2050" xr:uid="{00000000-0005-0000-0000-0000FB0E0000}"/>
    <cellStyle name="CustomCellsOrange 3 2 2 3 2" xfId="24432" xr:uid="{63195E5A-B92C-4B9F-A3CE-2CBBB30A04E8}"/>
    <cellStyle name="CustomCellsOrange 3 2 2 30" xfId="16589" xr:uid="{933007D1-4467-4A81-A350-891AF3633A5C}"/>
    <cellStyle name="CustomCellsOrange 3 2 2 30 2" xfId="36995" xr:uid="{50C6916F-1D7B-4192-B93F-073BFCF0716B}"/>
    <cellStyle name="CustomCellsOrange 3 2 2 31" xfId="17333" xr:uid="{038D91BD-51CE-402E-9405-4C40415CABC6}"/>
    <cellStyle name="CustomCellsOrange 3 2 2 31 2" xfId="37737" xr:uid="{EB919952-D8F4-489A-94F4-4EE431B710BD}"/>
    <cellStyle name="CustomCellsOrange 3 2 2 32" xfId="17576" xr:uid="{BD736D0B-0FE1-48EA-871B-A0AE56027D18}"/>
    <cellStyle name="CustomCellsOrange 3 2 2 32 2" xfId="37980" xr:uid="{94687EAC-CA95-4A04-B0E2-379E9685EF75}"/>
    <cellStyle name="CustomCellsOrange 3 2 2 33" xfId="18082" xr:uid="{D7C1BC20-440F-4098-B675-C2FCE858037F}"/>
    <cellStyle name="CustomCellsOrange 3 2 2 33 2" xfId="38486" xr:uid="{7CBDDBEE-77D9-4F31-94E9-4F4490A9DCBD}"/>
    <cellStyle name="CustomCellsOrange 3 2 2 34" xfId="18461" xr:uid="{C92FE1E3-2C23-4959-BCB2-4244DB94629D}"/>
    <cellStyle name="CustomCellsOrange 3 2 2 34 2" xfId="38865" xr:uid="{6E9C3455-2A54-4E42-9473-7257B56BC263}"/>
    <cellStyle name="CustomCellsOrange 3 2 2 35" xfId="19305" xr:uid="{19AFB313-32F1-4DA4-B92B-34A972314A1E}"/>
    <cellStyle name="CustomCellsOrange 3 2 2 35 2" xfId="39707" xr:uid="{A5DCC249-F3F5-496C-BB12-479A0F802A09}"/>
    <cellStyle name="CustomCellsOrange 3 2 2 36" xfId="18877" xr:uid="{C63795DE-730B-467E-A3FB-BF968E9DCF28}"/>
    <cellStyle name="CustomCellsOrange 3 2 2 36 2" xfId="39279" xr:uid="{007EEFA4-DE5F-414B-A154-19933C05361A}"/>
    <cellStyle name="CustomCellsOrange 3 2 2 37" xfId="20143" xr:uid="{3EB44E9F-56E8-4637-BC15-6B6803C9E9C9}"/>
    <cellStyle name="CustomCellsOrange 3 2 2 37 2" xfId="40545" xr:uid="{E480DD41-4A2E-4FF1-8CA2-C46130D046BA}"/>
    <cellStyle name="CustomCellsOrange 3 2 2 38" xfId="20565" xr:uid="{DBF202D4-C9F9-401E-B498-73B4178D0F1B}"/>
    <cellStyle name="CustomCellsOrange 3 2 2 38 2" xfId="40967" xr:uid="{7A618E4E-1085-40AE-9494-D7BE37839F4F}"/>
    <cellStyle name="CustomCellsOrange 3 2 2 39" xfId="20664" xr:uid="{58EDED0E-A7DD-46E0-8B51-E0CCE06B442C}"/>
    <cellStyle name="CustomCellsOrange 3 2 2 39 2" xfId="41066" xr:uid="{DC507C19-CC6D-4AFB-BFBD-F673980176BB}"/>
    <cellStyle name="CustomCellsOrange 3 2 2 4" xfId="1492" xr:uid="{00000000-0005-0000-0000-0000FC0E0000}"/>
    <cellStyle name="CustomCellsOrange 3 2 2 4 2" xfId="23880" xr:uid="{E3B58327-2613-493E-9996-243C72BC8E9E}"/>
    <cellStyle name="CustomCellsOrange 3 2 2 40" xfId="21759" xr:uid="{0E81AEBF-6B75-492C-8D94-3E2CE1A7BAE6}"/>
    <cellStyle name="CustomCellsOrange 3 2 2 40 2" xfId="42159" xr:uid="{21E990AD-1F34-4FB9-931B-24E1E7D4F674}"/>
    <cellStyle name="CustomCellsOrange 3 2 2 41" xfId="22080" xr:uid="{78771721-F1A4-4C54-BFEA-BF2C4CD0A2BE}"/>
    <cellStyle name="CustomCellsOrange 3 2 2 41 2" xfId="42480" xr:uid="{30B5B6D3-994A-40D9-B208-80622E5D1146}"/>
    <cellStyle name="CustomCellsOrange 3 2 2 42" xfId="22310" xr:uid="{526F5B5C-B200-47D8-B2F1-46A54442D5B1}"/>
    <cellStyle name="CustomCellsOrange 3 2 2 42 2" xfId="42710" xr:uid="{7521E75B-ED08-42C7-B19D-14C837C57AFD}"/>
    <cellStyle name="CustomCellsOrange 3 2 2 43" xfId="21392" xr:uid="{8DDE1FDF-BB4D-4C00-89D7-94BFBA3C8A98}"/>
    <cellStyle name="CustomCellsOrange 3 2 2 43 2" xfId="41792" xr:uid="{AC28F794-DE25-4292-8FA1-B54E1B188469}"/>
    <cellStyle name="CustomCellsOrange 3 2 2 44" xfId="22482" xr:uid="{8EC6DF07-8191-41F2-9833-5431F352F1AE}"/>
    <cellStyle name="CustomCellsOrange 3 2 2 44 2" xfId="42882" xr:uid="{1BB53F04-0B86-4D13-ACE1-D73CEE2F84C1}"/>
    <cellStyle name="CustomCellsOrange 3 2 2 5" xfId="3173" xr:uid="{00000000-0005-0000-0000-0000FD0E0000}"/>
    <cellStyle name="CustomCellsOrange 3 2 2 5 2" xfId="25539" xr:uid="{0F0B9CCE-6C43-4C7E-AE52-941AC618B8A8}"/>
    <cellStyle name="CustomCellsOrange 3 2 2 6" xfId="2457" xr:uid="{00000000-0005-0000-0000-0000FE0E0000}"/>
    <cellStyle name="CustomCellsOrange 3 2 2 6 2" xfId="24824" xr:uid="{65A2EDCD-A561-431A-8D9B-C265D7BCD55B}"/>
    <cellStyle name="CustomCellsOrange 3 2 2 7" xfId="4067" xr:uid="{00000000-0005-0000-0000-0000FF0E0000}"/>
    <cellStyle name="CustomCellsOrange 3 2 2 7 2" xfId="26430" xr:uid="{7B9AF747-3567-4B27-8CAE-E1A38F740E1A}"/>
    <cellStyle name="CustomCellsOrange 3 2 2 8" xfId="2742" xr:uid="{00000000-0005-0000-0000-0000000F0000}"/>
    <cellStyle name="CustomCellsOrange 3 2 2 8 2" xfId="25108" xr:uid="{0099D506-B5A8-4A97-A800-4BA81EC74204}"/>
    <cellStyle name="CustomCellsOrange 3 2 2 9" xfId="3489" xr:uid="{00000000-0005-0000-0000-0000010F0000}"/>
    <cellStyle name="CustomCellsOrange 3 2 2 9 2" xfId="25854" xr:uid="{BC1CE531-EAA5-450D-997A-9AE94B1C81D3}"/>
    <cellStyle name="CustomCellsOrange 3 2 20" xfId="9058" xr:uid="{72083C77-76E0-49F1-8021-3DC35FD19AA7}"/>
    <cellStyle name="CustomCellsOrange 3 2 20 2" xfId="31212" xr:uid="{54BEEF08-C4C1-4B45-935D-7048F4C41FCC}"/>
    <cellStyle name="CustomCellsOrange 3 2 21" xfId="9626" xr:uid="{B16204CB-BF83-4B9C-BEAB-F0DDF54D9C74}"/>
    <cellStyle name="CustomCellsOrange 3 2 21 2" xfId="31718" xr:uid="{4CF65794-2CEF-4B6D-9F22-98912FF6049D}"/>
    <cellStyle name="CustomCellsOrange 3 2 22" xfId="12397" xr:uid="{A17D6D7A-4C33-405B-AD9C-B4F47253CE4A}"/>
    <cellStyle name="CustomCellsOrange 3 2 22 2" xfId="32962" xr:uid="{CBC59097-F22D-450E-86A8-FD4833FA17BF}"/>
    <cellStyle name="CustomCellsOrange 3 2 23" xfId="11874" xr:uid="{CB7499DC-02BB-4975-AB2E-5F5A3EBA4FC8}"/>
    <cellStyle name="CustomCellsOrange 3 2 23 2" xfId="32441" xr:uid="{43013346-6F70-403E-8525-028F85D6E78E}"/>
    <cellStyle name="CustomCellsOrange 3 2 24" xfId="11811" xr:uid="{45CBEB90-CD14-4878-9EC7-679D1733B572}"/>
    <cellStyle name="CustomCellsOrange 3 2 24 2" xfId="32378" xr:uid="{EDD553AA-E1DF-4286-A519-2A8A2B4F09B6}"/>
    <cellStyle name="CustomCellsOrange 3 2 25" xfId="13886" xr:uid="{503D523C-4B9C-43B0-A151-B8D42432F4DE}"/>
    <cellStyle name="CustomCellsOrange 3 2 25 2" xfId="34450" xr:uid="{09CE1020-18EF-4464-91AD-0A5B345349EA}"/>
    <cellStyle name="CustomCellsOrange 3 2 26" xfId="12184" xr:uid="{FB4842DE-9E06-42C7-BEC7-2853EF7AF703}"/>
    <cellStyle name="CustomCellsOrange 3 2 26 2" xfId="32749" xr:uid="{D9EDD5ED-2CEB-4978-99F4-61BCD1DEF6FD}"/>
    <cellStyle name="CustomCellsOrange 3 2 27" xfId="12933" xr:uid="{A3FBFE20-4A94-4EA3-92B6-886244326ADF}"/>
    <cellStyle name="CustomCellsOrange 3 2 27 2" xfId="33498" xr:uid="{A5BDCA2D-D3F0-473D-9FC4-5A9BE4D10744}"/>
    <cellStyle name="CustomCellsOrange 3 2 28" xfId="15120" xr:uid="{6A471DB8-D499-470A-B3AA-D31C143ABAD4}"/>
    <cellStyle name="CustomCellsOrange 3 2 28 2" xfId="35667" xr:uid="{7308CAA8-7154-45DA-8885-8DEB815DCF3B}"/>
    <cellStyle name="CustomCellsOrange 3 2 29" xfId="15276" xr:uid="{6F4FF2EE-2609-44DC-A9AA-96DF156DE40A}"/>
    <cellStyle name="CustomCellsOrange 3 2 29 2" xfId="35813" xr:uid="{809C8AC2-0D80-46B4-AF56-79CB4C95DEDA}"/>
    <cellStyle name="CustomCellsOrange 3 2 3" xfId="1306" xr:uid="{00000000-0005-0000-0000-0000020F0000}"/>
    <cellStyle name="CustomCellsOrange 3 2 3 2" xfId="23743" xr:uid="{FAD45355-68DB-481A-8F4E-F0C7EAE13831}"/>
    <cellStyle name="CustomCellsOrange 3 2 30" xfId="15908" xr:uid="{F75CE944-7076-4877-B523-16142D8ACAB7}"/>
    <cellStyle name="CustomCellsOrange 3 2 30 2" xfId="36316" xr:uid="{AD6F9AE7-A4CA-4725-8F6F-41A573F01B1A}"/>
    <cellStyle name="CustomCellsOrange 3 2 31" xfId="16383" xr:uid="{D17EB9BF-1C01-45AB-B949-037D77DA5D5D}"/>
    <cellStyle name="CustomCellsOrange 3 2 31 2" xfId="36789" xr:uid="{72CB0DD4-2648-4A54-8770-EDF5B6397D7E}"/>
    <cellStyle name="CustomCellsOrange 3 2 32" xfId="17124" xr:uid="{4F8BABDA-1D8A-41DD-885D-2FA1F51CAE11}"/>
    <cellStyle name="CustomCellsOrange 3 2 32 2" xfId="37528" xr:uid="{AC09CF2D-AECB-4E4D-A15A-71BD1AD54D46}"/>
    <cellStyle name="CustomCellsOrange 3 2 33" xfId="16733" xr:uid="{E69623B7-DC9D-47F2-AF6A-85DEB8F9CE64}"/>
    <cellStyle name="CustomCellsOrange 3 2 33 2" xfId="37139" xr:uid="{52484B0B-E7D8-49B0-9DA6-6E01DD2F6422}"/>
    <cellStyle name="CustomCellsOrange 3 2 34" xfId="17875" xr:uid="{E952B6DA-49BD-4BE6-8C35-731D25C947DB}"/>
    <cellStyle name="CustomCellsOrange 3 2 34 2" xfId="38279" xr:uid="{0285D41A-344C-48C7-A639-9EC080EC1908}"/>
    <cellStyle name="CustomCellsOrange 3 2 35" xfId="18247" xr:uid="{C76611DD-08C0-4D87-990E-8E7D57F00311}"/>
    <cellStyle name="CustomCellsOrange 3 2 35 2" xfId="38651" xr:uid="{19B4DA7C-DCAD-4650-A57B-D8F104241EDC}"/>
    <cellStyle name="CustomCellsOrange 3 2 36" xfId="19090" xr:uid="{170D8FA9-0887-44C9-9D19-A9423F6180BB}"/>
    <cellStyle name="CustomCellsOrange 3 2 36 2" xfId="39492" xr:uid="{8950B3F4-8287-46B0-BF00-B9096D82B509}"/>
    <cellStyle name="CustomCellsOrange 3 2 37" xfId="18614" xr:uid="{4144A00D-2ABE-4498-9784-14F628203766}"/>
    <cellStyle name="CustomCellsOrange 3 2 37 2" xfId="39018" xr:uid="{4E5E29D2-E219-446E-9CC2-993325B66EB3}"/>
    <cellStyle name="CustomCellsOrange 3 2 38" xfId="19928" xr:uid="{5BCC8548-F04B-4AFC-AC92-440A642EDABE}"/>
    <cellStyle name="CustomCellsOrange 3 2 38 2" xfId="40330" xr:uid="{88859C43-6A20-42E2-B0DE-BFC97C0E781C}"/>
    <cellStyle name="CustomCellsOrange 3 2 39" xfId="20352" xr:uid="{62035A0F-2F04-4CE7-BE1F-6813ABA51701}"/>
    <cellStyle name="CustomCellsOrange 3 2 39 2" xfId="40754" xr:uid="{59478FE1-3B1F-4331-ADD5-B35AC98C7D35}"/>
    <cellStyle name="CustomCellsOrange 3 2 4" xfId="1837" xr:uid="{00000000-0005-0000-0000-0000030F0000}"/>
    <cellStyle name="CustomCellsOrange 3 2 4 2" xfId="24220" xr:uid="{4F92AEE7-E24A-4B54-9A2A-EEB804D0990B}"/>
    <cellStyle name="CustomCellsOrange 3 2 40" xfId="19486" xr:uid="{D4C4EEAE-D9BB-4F21-A38B-D20CDE173E6F}"/>
    <cellStyle name="CustomCellsOrange 3 2 40 2" xfId="39888" xr:uid="{A84EDF4A-9F40-45E4-98C3-416D5380F1A4}"/>
    <cellStyle name="CustomCellsOrange 3 2 41" xfId="21547" xr:uid="{2416FA05-3F8B-4352-9D1E-59545908B7C4}"/>
    <cellStyle name="CustomCellsOrange 3 2 41 2" xfId="41947" xr:uid="{8D2008C8-4F42-41D4-9F49-9F21E400FD20}"/>
    <cellStyle name="CustomCellsOrange 3 2 42" xfId="21053" xr:uid="{4C74313A-184E-4FC6-94FA-0FEC5D350376}"/>
    <cellStyle name="CustomCellsOrange 3 2 42 2" xfId="41455" xr:uid="{5E908F74-25E1-4CC1-A5E7-1B64487B0451}"/>
    <cellStyle name="CustomCellsOrange 3 2 43" xfId="22642" xr:uid="{8AB0CC44-4570-4F24-9443-BD0C2EB1F492}"/>
    <cellStyle name="CustomCellsOrange 3 2 43 2" xfId="43042" xr:uid="{18676201-A4D6-4E88-BA50-B457759B9B7C}"/>
    <cellStyle name="CustomCellsOrange 3 2 44" xfId="23005" xr:uid="{CD38722F-E09E-4D74-834B-2BFE043F3D4C}"/>
    <cellStyle name="CustomCellsOrange 3 2 44 2" xfId="43405" xr:uid="{058A2943-A69B-4F86-A276-212E9237DEBC}"/>
    <cellStyle name="CustomCellsOrange 3 2 45" xfId="23246" xr:uid="{9CEDA138-14F3-4EAD-92B5-36CFA0A2BFB3}"/>
    <cellStyle name="CustomCellsOrange 3 2 45 2" xfId="43646" xr:uid="{E3580BBA-1EA0-430B-97A8-DAE430E14BB4}"/>
    <cellStyle name="CustomCellsOrange 3 2 5" xfId="2285" xr:uid="{00000000-0005-0000-0000-0000040F0000}"/>
    <cellStyle name="CustomCellsOrange 3 2 5 2" xfId="24660" xr:uid="{17317508-9D33-4F30-B368-4439E6CFB56C}"/>
    <cellStyle name="CustomCellsOrange 3 2 6" xfId="2958" xr:uid="{00000000-0005-0000-0000-0000050F0000}"/>
    <cellStyle name="CustomCellsOrange 3 2 6 2" xfId="25324" xr:uid="{3125636F-3889-4DED-AB97-0EA08AE42DC5}"/>
    <cellStyle name="CustomCellsOrange 3 2 7" xfId="3591" xr:uid="{00000000-0005-0000-0000-0000060F0000}"/>
    <cellStyle name="CustomCellsOrange 3 2 7 2" xfId="25954" xr:uid="{EA7B891E-C45C-424A-BB90-3EEE8BE1C9C9}"/>
    <cellStyle name="CustomCellsOrange 3 2 8" xfId="3856" xr:uid="{00000000-0005-0000-0000-0000070F0000}"/>
    <cellStyle name="CustomCellsOrange 3 2 8 2" xfId="26219" xr:uid="{C9079F5A-E2FC-4A55-805C-E40D758236AF}"/>
    <cellStyle name="CustomCellsOrange 3 2 9" xfId="4398" xr:uid="{00000000-0005-0000-0000-0000080F0000}"/>
    <cellStyle name="CustomCellsOrange 3 2 9 2" xfId="26752" xr:uid="{A6E1954F-B6C4-4DE9-8306-E31F2325E512}"/>
    <cellStyle name="CustomCellsOrange 3 20" xfId="7713" xr:uid="{5C743E3F-D397-4A7E-8D02-B62DAF2DEA71}"/>
    <cellStyle name="CustomCellsOrange 3 20 2" xfId="29999" xr:uid="{0EC2B5C8-B6E8-481C-B749-B25C3A4BAB03}"/>
    <cellStyle name="CustomCellsOrange 3 21" xfId="8221" xr:uid="{AEDDEF1F-E35B-4DCC-9B5C-192A86256241}"/>
    <cellStyle name="CustomCellsOrange 3 21 2" xfId="30490" xr:uid="{FE1E81F0-C087-4EB1-A875-660CC2A22370}"/>
    <cellStyle name="CustomCellsOrange 3 22" xfId="8904" xr:uid="{4E8C88B2-57B6-4DA2-8156-E9187D2C0FCB}"/>
    <cellStyle name="CustomCellsOrange 3 22 2" xfId="31088" xr:uid="{8DC6215D-DAB9-4AEC-B50B-F491615592A4}"/>
    <cellStyle name="CustomCellsOrange 3 23" xfId="9018" xr:uid="{6C60CFC4-5643-4D3E-9C23-F2ADAE2536A4}"/>
    <cellStyle name="CustomCellsOrange 3 23 2" xfId="31181" xr:uid="{12F2F923-B5B4-4C58-8301-FA09175DEF19}"/>
    <cellStyle name="CustomCellsOrange 3 24" xfId="8765" xr:uid="{44057E2C-101E-4393-9537-01EF89BF082C}"/>
    <cellStyle name="CustomCellsOrange 3 24 2" xfId="30992" xr:uid="{6CC8BAFC-A6B7-4DBC-BD92-F1B3240C913E}"/>
    <cellStyle name="CustomCellsOrange 3 25" xfId="12061" xr:uid="{3C095CEF-7EBB-4EE1-9456-A1E17EF97A9F}"/>
    <cellStyle name="CustomCellsOrange 3 25 2" xfId="32626" xr:uid="{5BCF581C-D849-4B15-8E71-AE8E29036FA9}"/>
    <cellStyle name="CustomCellsOrange 3 26" xfId="13058" xr:uid="{D33DB2DB-8EC6-4890-B4E7-87CB6DCEF8AA}"/>
    <cellStyle name="CustomCellsOrange 3 26 2" xfId="33623" xr:uid="{B21C9134-671A-4221-AD1A-85C80C3376E1}"/>
    <cellStyle name="CustomCellsOrange 3 27" xfId="13088" xr:uid="{835F58EC-FC65-415B-BC9A-EB40AB8A8B4E}"/>
    <cellStyle name="CustomCellsOrange 3 27 2" xfId="33653" xr:uid="{2FD2821A-ECE0-4568-AF53-3346D167A9D8}"/>
    <cellStyle name="CustomCellsOrange 3 28" xfId="13245" xr:uid="{2BBD632E-F77C-4502-9200-30D4A31AEC56}"/>
    <cellStyle name="CustomCellsOrange 3 28 2" xfId="33809" xr:uid="{B87CB00F-20F9-4E7D-8B24-BDC6582A72A3}"/>
    <cellStyle name="CustomCellsOrange 3 29" xfId="14529" xr:uid="{626417BF-CE4B-4B9A-9495-B756C1FA4051}"/>
    <cellStyle name="CustomCellsOrange 3 29 2" xfId="35090" xr:uid="{FE6C8302-B254-457C-AF5B-837302203140}"/>
    <cellStyle name="CustomCellsOrange 3 3" xfId="577" xr:uid="{00000000-0005-0000-0000-0000090F0000}"/>
    <cellStyle name="CustomCellsOrange 3 3 10" xfId="4904" xr:uid="{00000000-0005-0000-0000-00000A0F0000}"/>
    <cellStyle name="CustomCellsOrange 3 3 10 2" xfId="27257" xr:uid="{B1E9E8AF-562F-48CF-8C87-F176B8EB5429}"/>
    <cellStyle name="CustomCellsOrange 3 3 11" xfId="5028" xr:uid="{00000000-0005-0000-0000-00000B0F0000}"/>
    <cellStyle name="CustomCellsOrange 3 3 11 2" xfId="27381" xr:uid="{0E339937-9676-4E29-92D0-AFE93424A4F3}"/>
    <cellStyle name="CustomCellsOrange 3 3 12" xfId="5555" xr:uid="{00000000-0005-0000-0000-00000C0F0000}"/>
    <cellStyle name="CustomCellsOrange 3 3 12 2" xfId="27908" xr:uid="{45E4D1A3-418E-4EFE-A958-6390F7C18383}"/>
    <cellStyle name="CustomCellsOrange 3 3 13" xfId="5824" xr:uid="{00000000-0005-0000-0000-00000D0F0000}"/>
    <cellStyle name="CustomCellsOrange 3 3 13 2" xfId="28138" xr:uid="{7B406D4E-1EF2-465D-804B-10C06CB8D6BC}"/>
    <cellStyle name="CustomCellsOrange 3 3 14" xfId="6888" xr:uid="{00000000-0005-0000-0000-00000E0F0000}"/>
    <cellStyle name="CustomCellsOrange 3 3 14 2" xfId="29185" xr:uid="{722D5099-F553-40C5-BA53-760E2D6788E3}"/>
    <cellStyle name="CustomCellsOrange 3 3 15" xfId="7140" xr:uid="{00000000-0005-0000-0000-00000F0F0000}"/>
    <cellStyle name="CustomCellsOrange 3 3 15 2" xfId="29437" xr:uid="{D36FC9E7-56F6-46C8-A82E-BD4CB7BE5CA2}"/>
    <cellStyle name="CustomCellsOrange 3 3 16" xfId="7306" xr:uid="{00000000-0005-0000-0000-0000100F0000}"/>
    <cellStyle name="CustomCellsOrange 3 3 16 2" xfId="29601" xr:uid="{8F217C52-8564-4E02-91BC-D1AC347D8D79}"/>
    <cellStyle name="CustomCellsOrange 3 3 17" xfId="7792" xr:uid="{6DE3851D-4194-4800-ABB3-FC015A06F589}"/>
    <cellStyle name="CustomCellsOrange 3 3 17 2" xfId="30078" xr:uid="{B81FE68D-1E57-416E-BFFE-A2C653F88399}"/>
    <cellStyle name="CustomCellsOrange 3 3 18" xfId="8277" xr:uid="{8C3D98D2-383F-4E6B-AEFB-2C4CE2AA0743}"/>
    <cellStyle name="CustomCellsOrange 3 3 18 2" xfId="30546" xr:uid="{52A16757-A84D-4444-ABC8-526E8DBDD1AA}"/>
    <cellStyle name="CustomCellsOrange 3 3 19" xfId="9162" xr:uid="{02EA20CB-0AC2-45E9-AF40-8E5ADA3254EA}"/>
    <cellStyle name="CustomCellsOrange 3 3 19 2" xfId="31303" xr:uid="{A0518E2F-2F3D-42E2-944B-D47F28BC535C}"/>
    <cellStyle name="CustomCellsOrange 3 3 2" xfId="792" xr:uid="{00000000-0005-0000-0000-0000110F0000}"/>
    <cellStyle name="CustomCellsOrange 3 3 2 10" xfId="5239" xr:uid="{00000000-0005-0000-0000-0000120F0000}"/>
    <cellStyle name="CustomCellsOrange 3 3 2 10 2" xfId="27592" xr:uid="{F8F149A3-9762-401F-9185-4E2F5D53CE56}"/>
    <cellStyle name="CustomCellsOrange 3 3 2 11" xfId="4634" xr:uid="{00000000-0005-0000-0000-0000130F0000}"/>
    <cellStyle name="CustomCellsOrange 3 3 2 11 2" xfId="26987" xr:uid="{718F24A6-FEB9-48AA-A0FA-510912306C78}"/>
    <cellStyle name="CustomCellsOrange 3 3 2 12" xfId="5881" xr:uid="{00000000-0005-0000-0000-0000140F0000}"/>
    <cellStyle name="CustomCellsOrange 3 3 2 12 2" xfId="28195" xr:uid="{D1A27B21-3C1D-4EC3-9FD9-96DE9CA8C954}"/>
    <cellStyle name="CustomCellsOrange 3 3 2 13" xfId="6729" xr:uid="{00000000-0005-0000-0000-0000150F0000}"/>
    <cellStyle name="CustomCellsOrange 3 3 2 13 2" xfId="29026" xr:uid="{3182F744-6226-438C-AD12-48BE2A7D8E8C}"/>
    <cellStyle name="CustomCellsOrange 3 3 2 14" xfId="6137" xr:uid="{00000000-0005-0000-0000-0000160F0000}"/>
    <cellStyle name="CustomCellsOrange 3 3 2 14 2" xfId="28434" xr:uid="{2A176482-2AE6-45D3-87BC-160D6806856D}"/>
    <cellStyle name="CustomCellsOrange 3 3 2 15" xfId="7512" xr:uid="{00000000-0005-0000-0000-0000170F0000}"/>
    <cellStyle name="CustomCellsOrange 3 3 2 15 2" xfId="29807" xr:uid="{3D9F705C-C424-4530-9C8B-F56DC3FD5657}"/>
    <cellStyle name="CustomCellsOrange 3 3 2 16" xfId="7998" xr:uid="{E7FE0365-21CC-48A7-A93A-06965F7CDE95}"/>
    <cellStyle name="CustomCellsOrange 3 3 2 16 2" xfId="30284" xr:uid="{137EC16D-F2CB-424B-9616-00E539CABA53}"/>
    <cellStyle name="CustomCellsOrange 3 3 2 17" xfId="8487" xr:uid="{C4D0769E-E5E2-4EAB-9344-20DA2ED3C243}"/>
    <cellStyle name="CustomCellsOrange 3 3 2 17 2" xfId="30756" xr:uid="{C7736DB2-857C-41F0-9266-050E4D7FD8CB}"/>
    <cellStyle name="CustomCellsOrange 3 3 2 18" xfId="9377" xr:uid="{20FED136-1736-44FF-9BAE-EED01506C45C}"/>
    <cellStyle name="CustomCellsOrange 3 3 2 18 2" xfId="31516" xr:uid="{600F251E-775A-4BB1-87B5-5E50637D3424}"/>
    <cellStyle name="CustomCellsOrange 3 3 2 19" xfId="9091" xr:uid="{F9F2E7D5-A0AE-422C-9501-EDF68E85507E}"/>
    <cellStyle name="CustomCellsOrange 3 3 2 19 2" xfId="31238" xr:uid="{997393C0-C0C6-4377-AC22-11C5B3D2BA72}"/>
    <cellStyle name="CustomCellsOrange 3 3 2 2" xfId="1113" xr:uid="{00000000-0005-0000-0000-0000180F0000}"/>
    <cellStyle name="CustomCellsOrange 3 3 2 2 2" xfId="23550" xr:uid="{6E8333C4-21A3-4932-AA1E-4FD407C6F2F9}"/>
    <cellStyle name="CustomCellsOrange 3 3 2 20" xfId="9798" xr:uid="{6575FD3D-6034-42CF-A878-E5BE449BBB53}"/>
    <cellStyle name="CustomCellsOrange 3 3 2 20 2" xfId="31848" xr:uid="{A091B644-18A6-432F-AAA5-5074C27CD5B1}"/>
    <cellStyle name="CustomCellsOrange 3 3 2 21" xfId="12545" xr:uid="{7917E1D4-A743-4449-A31D-1D8EC951D743}"/>
    <cellStyle name="CustomCellsOrange 3 3 2 21 2" xfId="33110" xr:uid="{DC93DE7E-599A-4394-B6E2-3C6E56D0BC58}"/>
    <cellStyle name="CustomCellsOrange 3 3 2 22" xfId="12029" xr:uid="{0BADA68D-9BD2-4774-9682-11E52C7286D0}"/>
    <cellStyle name="CustomCellsOrange 3 3 2 22 2" xfId="32594" xr:uid="{5C411143-486F-4326-9C7C-AF697AB25035}"/>
    <cellStyle name="CustomCellsOrange 3 3 2 23" xfId="13208" xr:uid="{BB254C19-B91E-4313-9F37-79FC16702B83}"/>
    <cellStyle name="CustomCellsOrange 3 3 2 23 2" xfId="33772" xr:uid="{DE6CA362-4451-4536-8876-08935EA54659}"/>
    <cellStyle name="CustomCellsOrange 3 3 2 24" xfId="13706" xr:uid="{073DE8BE-D782-4A18-B280-929A1F45DC47}"/>
    <cellStyle name="CustomCellsOrange 3 3 2 24 2" xfId="34270" xr:uid="{C44329EB-1C6A-48E1-B095-A3152AB523BE}"/>
    <cellStyle name="CustomCellsOrange 3 3 2 25" xfId="14201" xr:uid="{BD2487CF-A530-42F8-BAD6-09BE8661E867}"/>
    <cellStyle name="CustomCellsOrange 3 3 2 25 2" xfId="34764" xr:uid="{F001177D-AD0E-4B53-99A3-7671CE01796E}"/>
    <cellStyle name="CustomCellsOrange 3 3 2 26" xfId="14509" xr:uid="{25C43456-A64A-4E66-9D66-C4FEC89EE532}"/>
    <cellStyle name="CustomCellsOrange 3 3 2 26 2" xfId="35070" xr:uid="{C9C976DE-CA4C-448E-B941-0389374D1477}"/>
    <cellStyle name="CustomCellsOrange 3 3 2 27" xfId="14245" xr:uid="{F185F3B0-EECC-44E9-BAA7-0F67B16A9B26}"/>
    <cellStyle name="CustomCellsOrange 3 3 2 27 2" xfId="34808" xr:uid="{EACD46F0-0A95-402E-AC1B-DE2845A91FE4}"/>
    <cellStyle name="CustomCellsOrange 3 3 2 28" xfId="14902" xr:uid="{E9F29EC3-639D-47C8-933B-E2922032BE0C}"/>
    <cellStyle name="CustomCellsOrange 3 3 2 28 2" xfId="35455" xr:uid="{D81173EF-C6B6-4585-A432-FB4DCE35E912}"/>
    <cellStyle name="CustomCellsOrange 3 3 2 29" xfId="16049" xr:uid="{9AFFF814-CF72-49F8-B0E8-45C2DC44ED6E}"/>
    <cellStyle name="CustomCellsOrange 3 3 2 29 2" xfId="36457" xr:uid="{3DFD4761-8924-44A1-B5D5-1D9A8C899FDB}"/>
    <cellStyle name="CustomCellsOrange 3 3 2 3" xfId="1983" xr:uid="{00000000-0005-0000-0000-0000190F0000}"/>
    <cellStyle name="CustomCellsOrange 3 3 2 3 2" xfId="24365" xr:uid="{F3BB1F27-F046-47CA-9FE5-46670ED9CA36}"/>
    <cellStyle name="CustomCellsOrange 3 3 2 30" xfId="16522" xr:uid="{A151A3D8-206A-4083-A88B-DC3B9C3E31BF}"/>
    <cellStyle name="CustomCellsOrange 3 3 2 30 2" xfId="36928" xr:uid="{FE578792-80CB-45BC-BB00-0878D87E0893}"/>
    <cellStyle name="CustomCellsOrange 3 3 2 31" xfId="17266" xr:uid="{DCA20782-B699-4138-B358-1FB2277779FD}"/>
    <cellStyle name="CustomCellsOrange 3 3 2 31 2" xfId="37670" xr:uid="{E3329CCD-D659-4F27-97D9-F973507729FA}"/>
    <cellStyle name="CustomCellsOrange 3 3 2 32" xfId="16801" xr:uid="{63E1BEDD-A1E0-402F-B70F-34293B6606ED}"/>
    <cellStyle name="CustomCellsOrange 3 3 2 32 2" xfId="37205" xr:uid="{BF5BF562-C8A1-40CD-814C-A38FFD845743}"/>
    <cellStyle name="CustomCellsOrange 3 3 2 33" xfId="18015" xr:uid="{42F6BD91-B4E7-4EEC-828F-FCAAB95BA04D}"/>
    <cellStyle name="CustomCellsOrange 3 3 2 33 2" xfId="38419" xr:uid="{F4B50438-F33A-4062-849F-051B84099557}"/>
    <cellStyle name="CustomCellsOrange 3 3 2 34" xfId="18394" xr:uid="{4F1991FB-3297-4744-9E68-987BA3B60091}"/>
    <cellStyle name="CustomCellsOrange 3 3 2 34 2" xfId="38798" xr:uid="{49056046-71D0-45CA-AAD4-1ABB33D743DC}"/>
    <cellStyle name="CustomCellsOrange 3 3 2 35" xfId="19238" xr:uid="{85C7463D-389B-4CE1-81CE-DFA9FC5D920E}"/>
    <cellStyle name="CustomCellsOrange 3 3 2 35 2" xfId="39640" xr:uid="{48C9043E-1476-4DF2-A6CD-3FD9F797B25C}"/>
    <cellStyle name="CustomCellsOrange 3 3 2 36" xfId="18751" xr:uid="{76A14BBE-BCA1-4A8F-AABB-21E68E53EDA3}"/>
    <cellStyle name="CustomCellsOrange 3 3 2 36 2" xfId="39153" xr:uid="{9B96A589-04E3-4B49-AF8D-74DA47367DEB}"/>
    <cellStyle name="CustomCellsOrange 3 3 2 37" xfId="20076" xr:uid="{CDF12827-A345-4718-BEF3-719BAE44BB20}"/>
    <cellStyle name="CustomCellsOrange 3 3 2 37 2" xfId="40478" xr:uid="{653D0183-523B-4F59-B9C6-47C83A29ECAD}"/>
    <cellStyle name="CustomCellsOrange 3 3 2 38" xfId="20498" xr:uid="{653E5FF5-082F-4B8B-A836-C56CDDB7F480}"/>
    <cellStyle name="CustomCellsOrange 3 3 2 38 2" xfId="40900" xr:uid="{37A13308-24F5-4790-860D-9E420F2336A6}"/>
    <cellStyle name="CustomCellsOrange 3 3 2 39" xfId="19793" xr:uid="{FB164671-1AA9-4472-BC27-8D8178297EB6}"/>
    <cellStyle name="CustomCellsOrange 3 3 2 39 2" xfId="40195" xr:uid="{7B1892C6-6192-4E70-96A4-6376EDA085CA}"/>
    <cellStyle name="CustomCellsOrange 3 3 2 4" xfId="1561" xr:uid="{00000000-0005-0000-0000-00001A0F0000}"/>
    <cellStyle name="CustomCellsOrange 3 3 2 4 2" xfId="23946" xr:uid="{50D9F45C-6839-4E01-BED9-3899BE3738CE}"/>
    <cellStyle name="CustomCellsOrange 3 3 2 40" xfId="21692" xr:uid="{6DE6A2E3-D8BE-460A-A383-D7CC94FD8AE7}"/>
    <cellStyle name="CustomCellsOrange 3 3 2 40 2" xfId="42092" xr:uid="{FFC5B2CA-909F-4AE5-A0C6-F69EDF4EDA5E}"/>
    <cellStyle name="CustomCellsOrange 3 3 2 41" xfId="21149" xr:uid="{10354F17-8E5C-4783-A2F6-F37C4E15CDE8}"/>
    <cellStyle name="CustomCellsOrange 3 3 2 41 2" xfId="41549" xr:uid="{1A95066A-D390-4EF2-AB84-48F6E5F51F11}"/>
    <cellStyle name="CustomCellsOrange 3 3 2 42" xfId="21944" xr:uid="{BC9BCB8B-9C31-481B-807C-6006283C8098}"/>
    <cellStyle name="CustomCellsOrange 3 3 2 42 2" xfId="42344" xr:uid="{82A90AAB-2510-4AE8-941D-170B1AE4CF59}"/>
    <cellStyle name="CustomCellsOrange 3 3 2 43" xfId="22662" xr:uid="{42091C01-611E-49DC-B447-C0891E3898DB}"/>
    <cellStyle name="CustomCellsOrange 3 3 2 43 2" xfId="43062" xr:uid="{F372A696-20D9-49CC-ADCC-6D6B2AFAD111}"/>
    <cellStyle name="CustomCellsOrange 3 3 2 44" xfId="22567" xr:uid="{14406AD4-B8CE-4680-9E4D-D6F62A05CA86}"/>
    <cellStyle name="CustomCellsOrange 3 3 2 44 2" xfId="42967" xr:uid="{D3D58090-2AA6-447E-B7EB-31F4BBB90117}"/>
    <cellStyle name="CustomCellsOrange 3 3 2 5" xfId="3106" xr:uid="{00000000-0005-0000-0000-00001B0F0000}"/>
    <cellStyle name="CustomCellsOrange 3 3 2 5 2" xfId="25472" xr:uid="{8FFA12E0-25D1-4122-8AB2-9D4E674AC772}"/>
    <cellStyle name="CustomCellsOrange 3 3 2 6" xfId="2574" xr:uid="{00000000-0005-0000-0000-00001C0F0000}"/>
    <cellStyle name="CustomCellsOrange 3 3 2 6 2" xfId="24941" xr:uid="{7B01404B-3CCC-4ABC-960E-E6B95B9EED7C}"/>
    <cellStyle name="CustomCellsOrange 3 3 2 7" xfId="4000" xr:uid="{00000000-0005-0000-0000-00001D0F0000}"/>
    <cellStyle name="CustomCellsOrange 3 3 2 7 2" xfId="26363" xr:uid="{D9E4C42F-96F5-41B0-93AB-9CD1EAC39486}"/>
    <cellStyle name="CustomCellsOrange 3 3 2 8" xfId="2468" xr:uid="{00000000-0005-0000-0000-00001E0F0000}"/>
    <cellStyle name="CustomCellsOrange 3 3 2 8 2" xfId="24835" xr:uid="{0F9D9339-DBE0-4F9C-BC79-1F263EE8107C}"/>
    <cellStyle name="CustomCellsOrange 3 3 2 9" xfId="4390" xr:uid="{00000000-0005-0000-0000-00001F0F0000}"/>
    <cellStyle name="CustomCellsOrange 3 3 2 9 2" xfId="26745" xr:uid="{AFD629DD-8090-4E9E-8843-0E69D92FB4C2}"/>
    <cellStyle name="CustomCellsOrange 3 3 20" xfId="9870" xr:uid="{36527B9C-1EA7-4F12-BACE-10D708540B0F}"/>
    <cellStyle name="CustomCellsOrange 3 3 20 2" xfId="31908" xr:uid="{2F6E23BC-233A-42E8-BF2A-B40627F967A9}"/>
    <cellStyle name="CustomCellsOrange 3 3 21" xfId="10229" xr:uid="{6B3FF45C-6FDC-4EED-9EEE-309AA1F646CF}"/>
    <cellStyle name="CustomCellsOrange 3 3 21 2" xfId="32105" xr:uid="{D7375F25-8995-4ECD-9F96-8F02C14AD628}"/>
    <cellStyle name="CustomCellsOrange 3 3 22" xfId="12330" xr:uid="{1B41F10F-4650-4679-A988-84673D71EB3D}"/>
    <cellStyle name="CustomCellsOrange 3 3 22 2" xfId="32895" xr:uid="{256E5C6B-290B-4E8F-8AD3-4AA95B3B58C6}"/>
    <cellStyle name="CustomCellsOrange 3 3 23" xfId="12200" xr:uid="{EBC4974D-796B-4376-AB31-64C4B247F7C9}"/>
    <cellStyle name="CustomCellsOrange 3 3 23 2" xfId="32765" xr:uid="{D58B32EF-FEA7-41B4-BBAC-A683467DED94}"/>
    <cellStyle name="CustomCellsOrange 3 3 24" xfId="12920" xr:uid="{D8E50B6F-988C-4928-8871-7925F256B00B}"/>
    <cellStyle name="CustomCellsOrange 3 3 24 2" xfId="33485" xr:uid="{B10BAD6D-4E1C-458E-821E-2CC667330B7B}"/>
    <cellStyle name="CustomCellsOrange 3 3 25" xfId="13944" xr:uid="{F825F1AA-AA6A-4BC0-8601-1FFCB86BFBE4}"/>
    <cellStyle name="CustomCellsOrange 3 3 25 2" xfId="34508" xr:uid="{6F4ECC85-9ED6-4ABD-9BB8-0487C382FDB8}"/>
    <cellStyle name="CustomCellsOrange 3 3 26" xfId="14012" xr:uid="{18AA2411-18B6-441A-9279-5D423564D019}"/>
    <cellStyle name="CustomCellsOrange 3 3 26 2" xfId="34576" xr:uid="{3329D2E0-2F7F-47DA-84B4-4CE4477526D5}"/>
    <cellStyle name="CustomCellsOrange 3 3 27" xfId="14950" xr:uid="{AE6096F5-36C6-4F8B-8ECE-648B5A892A08}"/>
    <cellStyle name="CustomCellsOrange 3 3 27 2" xfId="35502" xr:uid="{CD249110-6314-4EF8-ACBE-7BC66F53BDF0}"/>
    <cellStyle name="CustomCellsOrange 3 3 28" xfId="15275" xr:uid="{036642DF-0135-4C8D-A5E6-B75ECCB215DE}"/>
    <cellStyle name="CustomCellsOrange 3 3 28 2" xfId="35812" xr:uid="{764EE7B8-6819-4A8B-B579-7CB289FC4312}"/>
    <cellStyle name="CustomCellsOrange 3 3 29" xfId="14654" xr:uid="{016D5050-DD1B-4567-B5E8-775DF4B4D331}"/>
    <cellStyle name="CustomCellsOrange 3 3 29 2" xfId="35213" xr:uid="{59BE0103-AF45-4A5F-8C51-8BEC9AF62647}"/>
    <cellStyle name="CustomCellsOrange 3 3 3" xfId="1346" xr:uid="{00000000-0005-0000-0000-0000200F0000}"/>
    <cellStyle name="CustomCellsOrange 3 3 3 2" xfId="23783" xr:uid="{7385FE74-E853-4E74-B0AF-74FEA86DFDC7}"/>
    <cellStyle name="CustomCellsOrange 3 3 30" xfId="14018" xr:uid="{7FB51CAF-7BFE-4426-B964-30592C0C3893}"/>
    <cellStyle name="CustomCellsOrange 3 3 30 2" xfId="34582" xr:uid="{D1B6703F-D841-43E4-B390-8039730F6264}"/>
    <cellStyle name="CustomCellsOrange 3 3 31" xfId="16316" xr:uid="{BE728C8C-256D-421E-9E96-BB1DC9857F54}"/>
    <cellStyle name="CustomCellsOrange 3 3 31 2" xfId="36722" xr:uid="{81F7F8F7-2C64-45CD-AF9D-EDEEE1EB5297}"/>
    <cellStyle name="CustomCellsOrange 3 3 32" xfId="17057" xr:uid="{0B16DEA9-A6EC-40D7-9B8D-380B8568359A}"/>
    <cellStyle name="CustomCellsOrange 3 3 32 2" xfId="37461" xr:uid="{E2E2C57A-1F81-4035-A677-D7485DBFD492}"/>
    <cellStyle name="CustomCellsOrange 3 3 33" xfId="16813" xr:uid="{1D9C408D-D2EF-4332-9FB1-B0F38C69D727}"/>
    <cellStyle name="CustomCellsOrange 3 3 33 2" xfId="37217" xr:uid="{0D5BFB60-9F4A-4CBC-BB65-B0F86C9D2415}"/>
    <cellStyle name="CustomCellsOrange 3 3 34" xfId="17808" xr:uid="{47946107-5FA4-40B6-886F-CD7DA178DBAC}"/>
    <cellStyle name="CustomCellsOrange 3 3 34 2" xfId="38212" xr:uid="{DE58A5D1-4B9D-4C40-85D4-879E5D0D420D}"/>
    <cellStyle name="CustomCellsOrange 3 3 35" xfId="18180" xr:uid="{56BEF3A1-7792-428B-940F-8B1CE5CC1FA2}"/>
    <cellStyle name="CustomCellsOrange 3 3 35 2" xfId="38584" xr:uid="{E51130DC-8562-4E41-8AE6-E4DE56209F40}"/>
    <cellStyle name="CustomCellsOrange 3 3 36" xfId="19023" xr:uid="{90734FC9-7F69-41C8-ADA2-1E6D5BB6599C}"/>
    <cellStyle name="CustomCellsOrange 3 3 36 2" xfId="39425" xr:uid="{C4F1EEDE-A98F-4443-B4BE-0E3122809C1D}"/>
    <cellStyle name="CustomCellsOrange 3 3 37" xfId="18658" xr:uid="{6285B2CB-B394-4042-A1C8-C969D203ED7B}"/>
    <cellStyle name="CustomCellsOrange 3 3 37 2" xfId="39061" xr:uid="{F8FA6A0D-CA71-48B9-AEFD-7F6EC1D2247F}"/>
    <cellStyle name="CustomCellsOrange 3 3 38" xfId="19861" xr:uid="{2D171D7C-CBAC-4166-B4E6-1F251B64455D}"/>
    <cellStyle name="CustomCellsOrange 3 3 38 2" xfId="40263" xr:uid="{25B4A4B9-B9CA-408D-8D50-EF221ABFA2AF}"/>
    <cellStyle name="CustomCellsOrange 3 3 39" xfId="20285" xr:uid="{8604FCDF-1AC1-41AD-901A-F299DFB5EFA7}"/>
    <cellStyle name="CustomCellsOrange 3 3 39 2" xfId="40687" xr:uid="{98F12E05-60CD-4FF9-8965-8DFC1CE58428}"/>
    <cellStyle name="CustomCellsOrange 3 3 4" xfId="1770" xr:uid="{00000000-0005-0000-0000-0000210F0000}"/>
    <cellStyle name="CustomCellsOrange 3 3 4 2" xfId="24153" xr:uid="{DE4F5751-C837-4729-A251-7FE5078D8ED4}"/>
    <cellStyle name="CustomCellsOrange 3 3 40" xfId="20748" xr:uid="{06510B9D-D7D0-4179-9C08-5F28C4327250}"/>
    <cellStyle name="CustomCellsOrange 3 3 40 2" xfId="41150" xr:uid="{5B18CB72-EB25-41DC-8A8A-565FE02B8581}"/>
    <cellStyle name="CustomCellsOrange 3 3 41" xfId="21480" xr:uid="{45046397-FCC8-465D-A06C-C65A1EB35690}"/>
    <cellStyle name="CustomCellsOrange 3 3 41 2" xfId="41880" xr:uid="{11D4621D-9D59-460D-816E-B369BD4D94AB}"/>
    <cellStyle name="CustomCellsOrange 3 3 42" xfId="21168" xr:uid="{4439ACCC-2043-465D-AF08-8F4834A48DB5}"/>
    <cellStyle name="CustomCellsOrange 3 3 42 2" xfId="41568" xr:uid="{A7D17FB6-ACDE-44B0-AFFA-5A6F604F9D7C}"/>
    <cellStyle name="CustomCellsOrange 3 3 43" xfId="22400" xr:uid="{C61520E8-1635-4282-9510-F7DB27EB5296}"/>
    <cellStyle name="CustomCellsOrange 3 3 43 2" xfId="42800" xr:uid="{D49B6A87-C72C-4193-A0C7-CEAD49BCC47E}"/>
    <cellStyle name="CustomCellsOrange 3 3 44" xfId="23059" xr:uid="{1BC851F8-5798-4BB7-B878-23857CB201C3}"/>
    <cellStyle name="CustomCellsOrange 3 3 44 2" xfId="43459" xr:uid="{4B49D991-8DB2-473B-811F-3DB5BF4DB2E3}"/>
    <cellStyle name="CustomCellsOrange 3 3 45" xfId="23286" xr:uid="{C5E22C74-2C9D-41B9-9D8A-672F03442296}"/>
    <cellStyle name="CustomCellsOrange 3 3 45 2" xfId="43686" xr:uid="{10D26006-B532-4C23-8E29-63C10B608D96}"/>
    <cellStyle name="CustomCellsOrange 3 3 5" xfId="2325" xr:uid="{00000000-0005-0000-0000-0000220F0000}"/>
    <cellStyle name="CustomCellsOrange 3 3 5 2" xfId="24700" xr:uid="{54FC4E1A-BA64-45DD-BAB5-8413A018731E}"/>
    <cellStyle name="CustomCellsOrange 3 3 6" xfId="2891" xr:uid="{00000000-0005-0000-0000-0000230F0000}"/>
    <cellStyle name="CustomCellsOrange 3 3 6 2" xfId="25257" xr:uid="{B99FB9B2-5CFF-4BC2-91E0-86D0F7C52869}"/>
    <cellStyle name="CustomCellsOrange 3 3 7" xfId="3657" xr:uid="{00000000-0005-0000-0000-0000240F0000}"/>
    <cellStyle name="CustomCellsOrange 3 3 7 2" xfId="26020" xr:uid="{EE52E34D-8415-4A62-A089-2C22D5981E7D}"/>
    <cellStyle name="CustomCellsOrange 3 3 8" xfId="3789" xr:uid="{00000000-0005-0000-0000-0000250F0000}"/>
    <cellStyle name="CustomCellsOrange 3 3 8 2" xfId="26152" xr:uid="{B259F636-C679-44A0-B3D5-6785FD2481F6}"/>
    <cellStyle name="CustomCellsOrange 3 3 9" xfId="4458" xr:uid="{00000000-0005-0000-0000-0000260F0000}"/>
    <cellStyle name="CustomCellsOrange 3 3 9 2" xfId="26811" xr:uid="{D369121D-CC63-4979-9979-ABB4DE5F587B}"/>
    <cellStyle name="CustomCellsOrange 3 30" xfId="14445" xr:uid="{41DF2AEA-4AA3-461C-B98A-2C4659A8FA5B}"/>
    <cellStyle name="CustomCellsOrange 3 30 2" xfId="35006" xr:uid="{A1C8C70A-C9BC-41D3-84A1-0B7519AECA36}"/>
    <cellStyle name="CustomCellsOrange 3 31" xfId="15064" xr:uid="{0D63AA89-D055-4D19-AE07-6A23B877D4C0}"/>
    <cellStyle name="CustomCellsOrange 3 31 2" xfId="35612" xr:uid="{6D4AA46C-0C43-4886-9546-DB8896A2D31E}"/>
    <cellStyle name="CustomCellsOrange 3 32" xfId="15590" xr:uid="{E199A555-AE95-490A-BEFB-C48D5F3448AA}"/>
    <cellStyle name="CustomCellsOrange 3 32 2" xfId="36088" xr:uid="{5B942111-DB3A-4104-843E-7602615D4AF3}"/>
    <cellStyle name="CustomCellsOrange 3 33" xfId="15848" xr:uid="{6BFF9D1D-C943-400F-AFE5-6F1E98F81CFC}"/>
    <cellStyle name="CustomCellsOrange 3 33 2" xfId="36256" xr:uid="{7C4CFEF8-F03B-4CBD-B9A1-0FA08EFA7C79}"/>
    <cellStyle name="CustomCellsOrange 3 34" xfId="16237" xr:uid="{4EEBDFFA-79EB-471D-95B1-081F797772C2}"/>
    <cellStyle name="CustomCellsOrange 3 34 2" xfId="36643" xr:uid="{2027ACDB-B9CA-4A94-B791-2279FFEC16FF}"/>
    <cellStyle name="CustomCellsOrange 3 35" xfId="16857" xr:uid="{83183737-B54D-45A6-B029-D040774C64B3}"/>
    <cellStyle name="CustomCellsOrange 3 35 2" xfId="37261" xr:uid="{C3012EC7-2C52-4AC1-8EB3-369A63D26342}"/>
    <cellStyle name="CustomCellsOrange 3 36" xfId="17521" xr:uid="{0AAB2C32-3519-425C-A08D-C985B187C479}"/>
    <cellStyle name="CustomCellsOrange 3 36 2" xfId="37925" xr:uid="{394A3EAE-7D8F-4220-9F20-6AAEAB634943}"/>
    <cellStyle name="CustomCellsOrange 3 37" xfId="16657" xr:uid="{0CC231E9-63ED-4C2C-BBAE-56F7D4D66656}"/>
    <cellStyle name="CustomCellsOrange 3 37 2" xfId="37063" xr:uid="{07349474-073C-44D0-9E70-BAFFBD5478AE}"/>
    <cellStyle name="CustomCellsOrange 3 38" xfId="17489" xr:uid="{D7DBBD8F-8165-4244-8BE0-E9832BE51534}"/>
    <cellStyle name="CustomCellsOrange 3 38 2" xfId="37893" xr:uid="{827BC706-7CD6-4034-86B4-0503D40236C4}"/>
    <cellStyle name="CustomCellsOrange 3 39" xfId="18780" xr:uid="{96863712-5C29-4AAE-83ED-41D8CD0F6E13}"/>
    <cellStyle name="CustomCellsOrange 3 39 2" xfId="39182" xr:uid="{32C8E150-FFE9-43A9-B6C9-6714C498C54A}"/>
    <cellStyle name="CustomCellsOrange 3 4" xfId="590" xr:uid="{00000000-0005-0000-0000-0000270F0000}"/>
    <cellStyle name="CustomCellsOrange 3 4 10" xfId="4892" xr:uid="{00000000-0005-0000-0000-0000280F0000}"/>
    <cellStyle name="CustomCellsOrange 3 4 10 2" xfId="27245" xr:uid="{80790FA7-DF9C-4708-8CE8-16FA47F21F9C}"/>
    <cellStyle name="CustomCellsOrange 3 4 11" xfId="5041" xr:uid="{00000000-0005-0000-0000-0000290F0000}"/>
    <cellStyle name="CustomCellsOrange 3 4 11 2" xfId="27394" xr:uid="{5A920145-B818-4F57-B420-DFD49771954C}"/>
    <cellStyle name="CustomCellsOrange 3 4 12" xfId="5393" xr:uid="{00000000-0005-0000-0000-00002A0F0000}"/>
    <cellStyle name="CustomCellsOrange 3 4 12 2" xfId="27746" xr:uid="{38A35873-CA60-43FC-B130-98FCB99B53AF}"/>
    <cellStyle name="CustomCellsOrange 3 4 13" xfId="5808" xr:uid="{00000000-0005-0000-0000-00002B0F0000}"/>
    <cellStyle name="CustomCellsOrange 3 4 13 2" xfId="28122" xr:uid="{D77E113A-724D-4E5F-A79A-0DF991CED7B7}"/>
    <cellStyle name="CustomCellsOrange 3 4 14" xfId="6867" xr:uid="{00000000-0005-0000-0000-00002C0F0000}"/>
    <cellStyle name="CustomCellsOrange 3 4 14 2" xfId="29164" xr:uid="{F8ABC957-BE6C-4524-B40D-9BDFB3AE554A}"/>
    <cellStyle name="CustomCellsOrange 3 4 15" xfId="6955" xr:uid="{00000000-0005-0000-0000-00002D0F0000}"/>
    <cellStyle name="CustomCellsOrange 3 4 15 2" xfId="29252" xr:uid="{8F1D90E0-ECDE-4CF9-BB89-1FBC7FA64C16}"/>
    <cellStyle name="CustomCellsOrange 3 4 16" xfId="7319" xr:uid="{00000000-0005-0000-0000-00002E0F0000}"/>
    <cellStyle name="CustomCellsOrange 3 4 16 2" xfId="29614" xr:uid="{03D7B6DB-008A-473F-AD09-D64161F3BB02}"/>
    <cellStyle name="CustomCellsOrange 3 4 17" xfId="7805" xr:uid="{A7145855-76DC-4B31-8684-776A19A67684}"/>
    <cellStyle name="CustomCellsOrange 3 4 17 2" xfId="30091" xr:uid="{C8C16BC5-E918-40E3-8A14-5836D66E2DDF}"/>
    <cellStyle name="CustomCellsOrange 3 4 18" xfId="8290" xr:uid="{FDDDB15F-3AF8-4E9F-8C9D-AB5F2DC42108}"/>
    <cellStyle name="CustomCellsOrange 3 4 18 2" xfId="30559" xr:uid="{A2AF100C-6EA2-4BB2-B3B9-0888E9598E62}"/>
    <cellStyle name="CustomCellsOrange 3 4 19" xfId="9175" xr:uid="{72CCB4DF-0BB5-422C-8C85-52CCA9B23ECB}"/>
    <cellStyle name="CustomCellsOrange 3 4 19 2" xfId="31316" xr:uid="{537A3CE0-C9CC-42B0-91F5-471697743712}"/>
    <cellStyle name="CustomCellsOrange 3 4 2" xfId="805" xr:uid="{00000000-0005-0000-0000-00002F0F0000}"/>
    <cellStyle name="CustomCellsOrange 3 4 2 10" xfId="5252" xr:uid="{00000000-0005-0000-0000-0000300F0000}"/>
    <cellStyle name="CustomCellsOrange 3 4 2 10 2" xfId="27605" xr:uid="{35A9399D-B136-4CF9-81A0-4D1C3602B077}"/>
    <cellStyle name="CustomCellsOrange 3 4 2 11" xfId="4969" xr:uid="{00000000-0005-0000-0000-0000310F0000}"/>
    <cellStyle name="CustomCellsOrange 3 4 2 11 2" xfId="27322" xr:uid="{BA5BD39D-9140-4B55-9C86-3DA41F82576F}"/>
    <cellStyle name="CustomCellsOrange 3 4 2 12" xfId="5890" xr:uid="{00000000-0005-0000-0000-0000320F0000}"/>
    <cellStyle name="CustomCellsOrange 3 4 2 12 2" xfId="28204" xr:uid="{CEF49EA1-077F-4E3F-ADF6-A525449F1FEC}"/>
    <cellStyle name="CustomCellsOrange 3 4 2 13" xfId="5919" xr:uid="{00000000-0005-0000-0000-0000330F0000}"/>
    <cellStyle name="CustomCellsOrange 3 4 2 13 2" xfId="28233" xr:uid="{D9BFCAC8-F248-47B1-9419-9E148AADE55C}"/>
    <cellStyle name="CustomCellsOrange 3 4 2 14" xfId="6866" xr:uid="{00000000-0005-0000-0000-0000340F0000}"/>
    <cellStyle name="CustomCellsOrange 3 4 2 14 2" xfId="29163" xr:uid="{F245410A-04B3-4EAF-B928-C14E3EC5D389}"/>
    <cellStyle name="CustomCellsOrange 3 4 2 15" xfId="7525" xr:uid="{00000000-0005-0000-0000-0000350F0000}"/>
    <cellStyle name="CustomCellsOrange 3 4 2 15 2" xfId="29820" xr:uid="{C28627D9-2B13-4738-8694-657AA85729B1}"/>
    <cellStyle name="CustomCellsOrange 3 4 2 16" xfId="8011" xr:uid="{98F6845F-12D7-4508-B5DA-E736C24A576F}"/>
    <cellStyle name="CustomCellsOrange 3 4 2 16 2" xfId="30297" xr:uid="{25F7A97C-B02C-4732-9D26-721F602895C0}"/>
    <cellStyle name="CustomCellsOrange 3 4 2 17" xfId="8500" xr:uid="{9B816C1B-72B8-49FC-91CD-6F21BAFACC3D}"/>
    <cellStyle name="CustomCellsOrange 3 4 2 17 2" xfId="30769" xr:uid="{96E650D5-B2E8-44CC-8B49-8FF9A59CF6A1}"/>
    <cellStyle name="CustomCellsOrange 3 4 2 18" xfId="9390" xr:uid="{58B596E1-C204-44D4-98C5-8B012A8DCD52}"/>
    <cellStyle name="CustomCellsOrange 3 4 2 18 2" xfId="31529" xr:uid="{392BD43E-1100-4CFC-93C6-A2DE49031984}"/>
    <cellStyle name="CustomCellsOrange 3 4 2 19" xfId="8632" xr:uid="{5BA9F7D2-B921-406D-9B36-590C856A69FA}"/>
    <cellStyle name="CustomCellsOrange 3 4 2 19 2" xfId="30896" xr:uid="{A5EC2EB3-7120-4BD1-A0BA-2A6AEEEAC773}"/>
    <cellStyle name="CustomCellsOrange 3 4 2 2" xfId="996" xr:uid="{00000000-0005-0000-0000-0000360F0000}"/>
    <cellStyle name="CustomCellsOrange 3 4 2 2 2" xfId="23433" xr:uid="{7AEA7F13-4854-4683-81BD-E05D8353F162}"/>
    <cellStyle name="CustomCellsOrange 3 4 2 20" xfId="8627" xr:uid="{C8B97CF2-7C98-4321-A751-A82EBEFFAE0E}"/>
    <cellStyle name="CustomCellsOrange 3 4 2 20 2" xfId="30893" xr:uid="{0848CAFA-4B06-4013-8298-9347437945F2}"/>
    <cellStyle name="CustomCellsOrange 3 4 2 21" xfId="12558" xr:uid="{A6BF351F-6708-4E20-92EB-1D856170D084}"/>
    <cellStyle name="CustomCellsOrange 3 4 2 21 2" xfId="33123" xr:uid="{B5F398C5-A93D-4B6A-AEE7-A3C8B1C22739}"/>
    <cellStyle name="CustomCellsOrange 3 4 2 22" xfId="12292" xr:uid="{EE6BECC5-C4C7-406F-AD29-A2BC00635487}"/>
    <cellStyle name="CustomCellsOrange 3 4 2 22 2" xfId="32857" xr:uid="{62682AD3-0B83-4C6D-B05B-9051850D189F}"/>
    <cellStyle name="CustomCellsOrange 3 4 2 23" xfId="13009" xr:uid="{84512A1A-280D-46FD-BAA6-E0334A1E975C}"/>
    <cellStyle name="CustomCellsOrange 3 4 2 23 2" xfId="33574" xr:uid="{19EA0D8E-DE49-483D-96E8-553041141689}"/>
    <cellStyle name="CustomCellsOrange 3 4 2 24" xfId="13713" xr:uid="{1F66B782-07F1-486D-83B2-35D20000B21A}"/>
    <cellStyle name="CustomCellsOrange 3 4 2 24 2" xfId="34277" xr:uid="{7CC377FD-4523-4D95-B4F3-4ACEEE7D23A4}"/>
    <cellStyle name="CustomCellsOrange 3 4 2 25" xfId="11807" xr:uid="{AE93DD0E-B49E-4C03-BC9A-0A777C44E7A9}"/>
    <cellStyle name="CustomCellsOrange 3 4 2 25 2" xfId="32374" xr:uid="{83698F63-D919-4B4C-A1A1-FB50C5CD16F8}"/>
    <cellStyle name="CustomCellsOrange 3 4 2 26" xfId="12187" xr:uid="{5BB5ED17-0E07-48F9-9327-8BD2DC465191}"/>
    <cellStyle name="CustomCellsOrange 3 4 2 26 2" xfId="32752" xr:uid="{C71B406D-3719-4687-8623-F0BC2B9836CA}"/>
    <cellStyle name="CustomCellsOrange 3 4 2 27" xfId="13507" xr:uid="{B807CBC6-6BB1-47F9-9B5E-494430503ED9}"/>
    <cellStyle name="CustomCellsOrange 3 4 2 27 2" xfId="34071" xr:uid="{88899615-8EC2-42A4-9A39-1ADEAE04F9A1}"/>
    <cellStyle name="CustomCellsOrange 3 4 2 28" xfId="15715" xr:uid="{B6CE27D1-B65C-470F-9A92-D1DEFC078124}"/>
    <cellStyle name="CustomCellsOrange 3 4 2 28 2" xfId="36172" xr:uid="{6DAA518C-B2C8-4A84-B033-4DC05925E51B}"/>
    <cellStyle name="CustomCellsOrange 3 4 2 29" xfId="16062" xr:uid="{6409F9D4-87D7-41C1-8536-01653DAD4B28}"/>
    <cellStyle name="CustomCellsOrange 3 4 2 29 2" xfId="36470" xr:uid="{D3192FE3-C476-4375-9C6A-848230AFB48F}"/>
    <cellStyle name="CustomCellsOrange 3 4 2 3" xfId="1996" xr:uid="{00000000-0005-0000-0000-0000370F0000}"/>
    <cellStyle name="CustomCellsOrange 3 4 2 3 2" xfId="24378" xr:uid="{ABCA147E-0E59-4BD8-BEC2-373024FEB92D}"/>
    <cellStyle name="CustomCellsOrange 3 4 2 30" xfId="16535" xr:uid="{EF212E59-725B-474D-98B1-4537B416F3A6}"/>
    <cellStyle name="CustomCellsOrange 3 4 2 30 2" xfId="36941" xr:uid="{A03441D0-C84A-4261-BD80-0A5A017591DD}"/>
    <cellStyle name="CustomCellsOrange 3 4 2 31" xfId="17279" xr:uid="{46E9C2AF-BBCF-4ABA-8ABB-BEC248EFA28D}"/>
    <cellStyle name="CustomCellsOrange 3 4 2 31 2" xfId="37683" xr:uid="{CE089EAD-F8B2-4BDB-B2A8-382D2BEA8D36}"/>
    <cellStyle name="CustomCellsOrange 3 4 2 32" xfId="16653" xr:uid="{D1BD4F63-3A24-400F-8FAC-22B541D6B7A9}"/>
    <cellStyle name="CustomCellsOrange 3 4 2 32 2" xfId="37059" xr:uid="{CB4405B2-E9E1-4FFD-ADDA-4EEFBC09F88C}"/>
    <cellStyle name="CustomCellsOrange 3 4 2 33" xfId="18028" xr:uid="{4483E24B-510F-4111-83FA-9334CA2F66A4}"/>
    <cellStyle name="CustomCellsOrange 3 4 2 33 2" xfId="38432" xr:uid="{A41ABB74-7BF9-42F1-BF8B-9D58A2E2A4F3}"/>
    <cellStyle name="CustomCellsOrange 3 4 2 34" xfId="18407" xr:uid="{1436F5B1-D96E-4760-9293-80F621112FE3}"/>
    <cellStyle name="CustomCellsOrange 3 4 2 34 2" xfId="38811" xr:uid="{5AF5038A-7846-4A0D-B933-6A8BD9594FA8}"/>
    <cellStyle name="CustomCellsOrange 3 4 2 35" xfId="19251" xr:uid="{CFE1EF82-273A-4094-BE1F-1684A2C0EE54}"/>
    <cellStyle name="CustomCellsOrange 3 4 2 35 2" xfId="39653" xr:uid="{975EF3AB-3883-46F9-A25A-778CE20C471C}"/>
    <cellStyle name="CustomCellsOrange 3 4 2 36" xfId="18984" xr:uid="{E557BD0B-763E-4555-B431-4FC775F25202}"/>
    <cellStyle name="CustomCellsOrange 3 4 2 36 2" xfId="39386" xr:uid="{37377A09-A35E-4FF2-AE96-8B28012AFEE1}"/>
    <cellStyle name="CustomCellsOrange 3 4 2 37" xfId="20089" xr:uid="{493471B9-F55F-45E6-9E04-6C58EA6B457E}"/>
    <cellStyle name="CustomCellsOrange 3 4 2 37 2" xfId="40491" xr:uid="{5EDE93CE-9B39-46DE-8540-6409184C7CD0}"/>
    <cellStyle name="CustomCellsOrange 3 4 2 38" xfId="20511" xr:uid="{53449F84-E934-4865-8407-732695404D03}"/>
    <cellStyle name="CustomCellsOrange 3 4 2 38 2" xfId="40913" xr:uid="{0214559F-A88D-47F5-A4C6-B8EA17E706B1}"/>
    <cellStyle name="CustomCellsOrange 3 4 2 39" xfId="19734" xr:uid="{877F5962-032E-45E8-A11B-EBD0E08F260C}"/>
    <cellStyle name="CustomCellsOrange 3 4 2 39 2" xfId="40136" xr:uid="{A66A7FB7-3FCD-4C07-A597-D706E0B17E24}"/>
    <cellStyle name="CustomCellsOrange 3 4 2 4" xfId="1621" xr:uid="{00000000-0005-0000-0000-0000380F0000}"/>
    <cellStyle name="CustomCellsOrange 3 4 2 4 2" xfId="24006" xr:uid="{3B0C03AA-501E-4547-A7F2-F7535EAC8690}"/>
    <cellStyle name="CustomCellsOrange 3 4 2 40" xfId="21705" xr:uid="{BE19B4B3-13A6-4A38-9F75-E05429281B59}"/>
    <cellStyle name="CustomCellsOrange 3 4 2 40 2" xfId="42105" xr:uid="{9DDBAD3A-779B-40E6-A00E-2B77C2AC2556}"/>
    <cellStyle name="CustomCellsOrange 3 4 2 41" xfId="20952" xr:uid="{5082F110-9C8D-4F76-9FD6-FDE11452E116}"/>
    <cellStyle name="CustomCellsOrange 3 4 2 41 2" xfId="41354" xr:uid="{A76362B5-3C76-44DA-8B95-65765F9A44C3}"/>
    <cellStyle name="CustomCellsOrange 3 4 2 42" xfId="22677" xr:uid="{B4998722-024F-44E0-9168-E8D650C497A2}"/>
    <cellStyle name="CustomCellsOrange 3 4 2 42 2" xfId="43077" xr:uid="{A04F6F42-109B-4782-883A-2BDAE7994EC3}"/>
    <cellStyle name="CustomCellsOrange 3 4 2 43" xfId="22576" xr:uid="{853F8373-B461-47AF-8D65-2F3E09CC3855}"/>
    <cellStyle name="CustomCellsOrange 3 4 2 43 2" xfId="42976" xr:uid="{916409DD-D5F4-49B4-9F87-37DED4DCE29B}"/>
    <cellStyle name="CustomCellsOrange 3 4 2 44" xfId="22836" xr:uid="{F2EFA461-A2B0-4F39-AB26-09729283844D}"/>
    <cellStyle name="CustomCellsOrange 3 4 2 44 2" xfId="43236" xr:uid="{223A49A4-4A35-47F6-BBD8-F4ECACC0DE65}"/>
    <cellStyle name="CustomCellsOrange 3 4 2 5" xfId="3119" xr:uid="{00000000-0005-0000-0000-0000390F0000}"/>
    <cellStyle name="CustomCellsOrange 3 4 2 5 2" xfId="25485" xr:uid="{D6A86079-0D9D-48D9-8D6D-DA43416E7717}"/>
    <cellStyle name="CustomCellsOrange 3 4 2 6" xfId="2657" xr:uid="{00000000-0005-0000-0000-00003A0F0000}"/>
    <cellStyle name="CustomCellsOrange 3 4 2 6 2" xfId="25024" xr:uid="{72712A27-2A0D-4B02-BD3E-B77EB0ED4098}"/>
    <cellStyle name="CustomCellsOrange 3 4 2 7" xfId="4013" xr:uid="{00000000-0005-0000-0000-00003B0F0000}"/>
    <cellStyle name="CustomCellsOrange 3 4 2 7 2" xfId="26376" xr:uid="{16731B14-B341-40C4-8495-5BA2A87CABBE}"/>
    <cellStyle name="CustomCellsOrange 3 4 2 8" xfId="3725" xr:uid="{00000000-0005-0000-0000-00003C0F0000}"/>
    <cellStyle name="CustomCellsOrange 3 4 2 8 2" xfId="26088" xr:uid="{E588A67C-6EE2-49D3-9002-1F9FC0A2A6AA}"/>
    <cellStyle name="CustomCellsOrange 3 4 2 9" xfId="4537" xr:uid="{00000000-0005-0000-0000-00003D0F0000}"/>
    <cellStyle name="CustomCellsOrange 3 4 2 9 2" xfId="26890" xr:uid="{8C36DB23-6D0A-4C0A-9CDD-E42738598821}"/>
    <cellStyle name="CustomCellsOrange 3 4 20" xfId="9511" xr:uid="{39482779-FAA2-4A24-8929-FC34E55F2445}"/>
    <cellStyle name="CustomCellsOrange 3 4 20 2" xfId="31650" xr:uid="{A700DEF8-4580-475A-93A0-EC9EA2A3A686}"/>
    <cellStyle name="CustomCellsOrange 3 4 21" xfId="10215" xr:uid="{49365352-8023-4F20-9C0C-F081678518F0}"/>
    <cellStyle name="CustomCellsOrange 3 4 21 2" xfId="32100" xr:uid="{940AADBE-12B5-4C60-952F-0FECB0807B7E}"/>
    <cellStyle name="CustomCellsOrange 3 4 22" xfId="12343" xr:uid="{FA341C8B-F094-4582-8A6C-F5D7E0D23359}"/>
    <cellStyle name="CustomCellsOrange 3 4 22 2" xfId="32908" xr:uid="{08806F62-9683-4A74-9410-B07AC68B49BC}"/>
    <cellStyle name="CustomCellsOrange 3 4 23" xfId="12876" xr:uid="{BE1B7B09-E9AE-48C9-BE2E-6F7D44B68328}"/>
    <cellStyle name="CustomCellsOrange 3 4 23 2" xfId="33441" xr:uid="{F1919653-74C8-4DD7-BACD-8B106BB0BAFF}"/>
    <cellStyle name="CustomCellsOrange 3 4 24" xfId="13509" xr:uid="{A237BC0A-D584-4F3B-8A11-A69A450EF020}"/>
    <cellStyle name="CustomCellsOrange 3 4 24 2" xfId="34073" xr:uid="{4B8140EA-8194-4CA7-83AA-48B521A769A6}"/>
    <cellStyle name="CustomCellsOrange 3 4 25" xfId="14022" xr:uid="{022C9BD4-B970-432C-8432-04AD482EB2D7}"/>
    <cellStyle name="CustomCellsOrange 3 4 25 2" xfId="34586" xr:uid="{5F66A7E4-A6A7-424C-894A-B91EF87633C5}"/>
    <cellStyle name="CustomCellsOrange 3 4 26" xfId="14407" xr:uid="{2FADF9CE-48BC-4466-8F05-1E4224533B9F}"/>
    <cellStyle name="CustomCellsOrange 3 4 26 2" xfId="34969" xr:uid="{C0D2FDBF-35F1-44BD-9830-B8D19D5BCAA5}"/>
    <cellStyle name="CustomCellsOrange 3 4 27" xfId="14940" xr:uid="{22F378B1-17A2-48CC-AA0E-33254CE98C10}"/>
    <cellStyle name="CustomCellsOrange 3 4 27 2" xfId="35493" xr:uid="{16483D1F-3377-46D3-920F-B7CDD234E7F5}"/>
    <cellStyle name="CustomCellsOrange 3 4 28" xfId="15075" xr:uid="{C7CF8EBE-76F9-4E72-B7D4-8901B0C27B95}"/>
    <cellStyle name="CustomCellsOrange 3 4 28 2" xfId="35623" xr:uid="{FA210912-BCEB-4021-B276-971172B175A4}"/>
    <cellStyle name="CustomCellsOrange 3 4 29" xfId="15322" xr:uid="{DF1E843A-1DB8-4A3A-8CC1-91B9826BFFBC}"/>
    <cellStyle name="CustomCellsOrange 3 4 29 2" xfId="35859" xr:uid="{527F0858-D629-4A0C-ADFB-CFE70BDB20AB}"/>
    <cellStyle name="CustomCellsOrange 3 4 3" xfId="1189" xr:uid="{00000000-0005-0000-0000-00003E0F0000}"/>
    <cellStyle name="CustomCellsOrange 3 4 3 2" xfId="23626" xr:uid="{2E8122B3-3F0E-4FBE-B77F-8EEFB0B4F14C}"/>
    <cellStyle name="CustomCellsOrange 3 4 30" xfId="15892" xr:uid="{615A27B6-DEA9-4587-B8EE-14A1DAA7BEEA}"/>
    <cellStyle name="CustomCellsOrange 3 4 30 2" xfId="36300" xr:uid="{BC67EA3C-2BE3-4676-91A2-211552A2CFA8}"/>
    <cellStyle name="CustomCellsOrange 3 4 31" xfId="16329" xr:uid="{3AF4E241-13CC-43D7-BBE2-946AF3359003}"/>
    <cellStyle name="CustomCellsOrange 3 4 31 2" xfId="36735" xr:uid="{F0D9F8CC-AE32-4CB2-964F-FD5A3497002D}"/>
    <cellStyle name="CustomCellsOrange 3 4 32" xfId="17070" xr:uid="{EC2837B1-C451-4F02-9A68-15D02AF36DCF}"/>
    <cellStyle name="CustomCellsOrange 3 4 32 2" xfId="37474" xr:uid="{D2D5EC00-C376-4EB2-8228-61838D1FF7B9}"/>
    <cellStyle name="CustomCellsOrange 3 4 33" xfId="17586" xr:uid="{96A06EEC-5DDD-4CF7-9BD6-0225C8DBC843}"/>
    <cellStyle name="CustomCellsOrange 3 4 33 2" xfId="37990" xr:uid="{322F4CC7-4775-4DBE-904C-5EC2CFC00B14}"/>
    <cellStyle name="CustomCellsOrange 3 4 34" xfId="17821" xr:uid="{00F6ED65-4CB6-41F8-B3E0-DAD311B6563B}"/>
    <cellStyle name="CustomCellsOrange 3 4 34 2" xfId="38225" xr:uid="{971E44B0-07D7-4FA6-9DC8-006EBAEB4BBF}"/>
    <cellStyle name="CustomCellsOrange 3 4 35" xfId="18193" xr:uid="{C03C6AD3-FEA1-4495-9312-FCEDA112B649}"/>
    <cellStyle name="CustomCellsOrange 3 4 35 2" xfId="38597" xr:uid="{9B5EF830-DE37-4ABB-BF2B-711FC5AC462A}"/>
    <cellStyle name="CustomCellsOrange 3 4 36" xfId="19036" xr:uid="{FF785C77-0BC5-42A9-A630-A88DEC0AD629}"/>
    <cellStyle name="CustomCellsOrange 3 4 36 2" xfId="39438" xr:uid="{00313F9B-D839-4C60-8F59-9BCF69C833F9}"/>
    <cellStyle name="CustomCellsOrange 3 4 37" xfId="19532" xr:uid="{10E109B8-3A73-4C35-B33F-7B3B5A3646DE}"/>
    <cellStyle name="CustomCellsOrange 3 4 37 2" xfId="39934" xr:uid="{EB6FB749-5DED-4EF1-A85A-35B99DBFD198}"/>
    <cellStyle name="CustomCellsOrange 3 4 38" xfId="19874" xr:uid="{A16A52AD-B468-44D8-A67E-B6B9B4131C95}"/>
    <cellStyle name="CustomCellsOrange 3 4 38 2" xfId="40276" xr:uid="{D9A9CA25-D62B-41DF-B080-0D08EA324EE7}"/>
    <cellStyle name="CustomCellsOrange 3 4 39" xfId="20298" xr:uid="{7A4D67FD-0F50-4BB8-80A1-7B19B7750407}"/>
    <cellStyle name="CustomCellsOrange 3 4 39 2" xfId="40700" xr:uid="{D39C6ED3-28B6-4AD9-8E96-A8BAC06621B4}"/>
    <cellStyle name="CustomCellsOrange 3 4 4" xfId="1783" xr:uid="{00000000-0005-0000-0000-00003F0F0000}"/>
    <cellStyle name="CustomCellsOrange 3 4 4 2" xfId="24166" xr:uid="{9893623F-213D-4C6A-880D-A3C88DA6BF8B}"/>
    <cellStyle name="CustomCellsOrange 3 4 40" xfId="20726" xr:uid="{B0A4437A-DF79-4132-868C-49CB86238DF0}"/>
    <cellStyle name="CustomCellsOrange 3 4 40 2" xfId="41128" xr:uid="{F75F6007-E2A8-4045-8184-139A50D31CD5}"/>
    <cellStyle name="CustomCellsOrange 3 4 41" xfId="21493" xr:uid="{06F03A5E-BCB9-4F54-A41A-ED8CDA679021}"/>
    <cellStyle name="CustomCellsOrange 3 4 41 2" xfId="41893" xr:uid="{1A28FE87-0435-4CFB-9DC7-8DCFC44CED4D}"/>
    <cellStyle name="CustomCellsOrange 3 4 42" xfId="22091" xr:uid="{2A891E71-1CB6-4ACF-AD2F-B7F2BD948B8A}"/>
    <cellStyle name="CustomCellsOrange 3 4 42 2" xfId="42491" xr:uid="{70CAE874-2B4B-4373-826C-37C90AB17CE6}"/>
    <cellStyle name="CustomCellsOrange 3 4 43" xfId="22518" xr:uid="{05284453-4FBD-478E-9A86-529D668C58A5}"/>
    <cellStyle name="CustomCellsOrange 3 4 43 2" xfId="42918" xr:uid="{2AB9E22C-616B-4FA3-9EC0-45080878E2E0}"/>
    <cellStyle name="CustomCellsOrange 3 4 44" xfId="22822" xr:uid="{6E0DA888-A871-4D56-90F7-F65390E9FF6C}"/>
    <cellStyle name="CustomCellsOrange 3 4 44 2" xfId="43222" xr:uid="{C4242FA2-2DEE-4E4C-94F2-5E47812504AC}"/>
    <cellStyle name="CustomCellsOrange 3 4 45" xfId="23123" xr:uid="{B61FD534-1008-4A02-AD16-2E80E4C68026}"/>
    <cellStyle name="CustomCellsOrange 3 4 45 2" xfId="43523" xr:uid="{588739C9-931F-4F2E-B85C-858BC6F84972}"/>
    <cellStyle name="CustomCellsOrange 3 4 5" xfId="2163" xr:uid="{00000000-0005-0000-0000-0000400F0000}"/>
    <cellStyle name="CustomCellsOrange 3 4 5 2" xfId="24543" xr:uid="{0B58BC2D-DF71-4B13-A798-8AED6ED831DD}"/>
    <cellStyle name="CustomCellsOrange 3 4 6" xfId="2904" xr:uid="{00000000-0005-0000-0000-0000410F0000}"/>
    <cellStyle name="CustomCellsOrange 3 4 6 2" xfId="25270" xr:uid="{315C2322-D68F-429A-B8CC-9007287E0870}"/>
    <cellStyle name="CustomCellsOrange 3 4 7" xfId="3358" xr:uid="{00000000-0005-0000-0000-0000420F0000}"/>
    <cellStyle name="CustomCellsOrange 3 4 7 2" xfId="25723" xr:uid="{955F0B50-FA84-4E9C-BC11-07C8E09EE577}"/>
    <cellStyle name="CustomCellsOrange 3 4 8" xfId="3802" xr:uid="{00000000-0005-0000-0000-0000430F0000}"/>
    <cellStyle name="CustomCellsOrange 3 4 8 2" xfId="26165" xr:uid="{5F734B32-CB23-4770-9F36-2D80A4A92E46}"/>
    <cellStyle name="CustomCellsOrange 3 4 9" xfId="4196" xr:uid="{00000000-0005-0000-0000-0000440F0000}"/>
    <cellStyle name="CustomCellsOrange 3 4 9 2" xfId="26556" xr:uid="{4C2F1BD1-DDE4-4ADD-BA6E-BA14A220882F}"/>
    <cellStyle name="CustomCellsOrange 3 40" xfId="19580" xr:uid="{F0324F42-230E-4C54-ADA4-98DA69A88D3F}"/>
    <cellStyle name="CustomCellsOrange 3 40 2" xfId="39982" xr:uid="{8C137BE4-5E95-4B06-89D6-981F8C7E55A7}"/>
    <cellStyle name="CustomCellsOrange 3 41" xfId="19689" xr:uid="{C78C7500-D238-4F54-B036-CE136AB1D704}"/>
    <cellStyle name="CustomCellsOrange 3 41 2" xfId="40091" xr:uid="{15C1B56C-E209-4224-BC66-8CC730D735C5}"/>
    <cellStyle name="CustomCellsOrange 3 42" xfId="18567" xr:uid="{9EFA0124-63A0-4486-A72A-CA34C1EDFC47}"/>
    <cellStyle name="CustomCellsOrange 3 42 2" xfId="38971" xr:uid="{7D0AF06D-DED9-4448-A81E-C4ACC9726CC0}"/>
    <cellStyle name="CustomCellsOrange 3 43" xfId="20850" xr:uid="{89382F94-F02E-4B84-AF58-EBA55D2BCF4B}"/>
    <cellStyle name="CustomCellsOrange 3 43 2" xfId="41252" xr:uid="{180DB6B4-29EB-4F74-A09C-1E91E9218425}"/>
    <cellStyle name="CustomCellsOrange 3 44" xfId="21223" xr:uid="{3D95B67D-FB67-4AF9-87C2-B60D20E8A6D2}"/>
    <cellStyle name="CustomCellsOrange 3 44 2" xfId="41623" xr:uid="{900F10E4-F589-4262-865D-7C92D5F8EF1E}"/>
    <cellStyle name="CustomCellsOrange 3 45" xfId="22005" xr:uid="{77B720DD-2029-42EF-BB26-5EC583B8D8DC}"/>
    <cellStyle name="CustomCellsOrange 3 45 2" xfId="42405" xr:uid="{85ADD273-1B45-42D8-9348-A22875E4F918}"/>
    <cellStyle name="CustomCellsOrange 3 46" xfId="22104" xr:uid="{0259E052-B3D7-483E-BF93-5B2329EB3BAE}"/>
    <cellStyle name="CustomCellsOrange 3 46 2" xfId="42504" xr:uid="{0D263A16-FF0C-4925-A348-6921B2B8CBD0}"/>
    <cellStyle name="CustomCellsOrange 3 47" xfId="21418" xr:uid="{3AEAB6B0-7770-4335-98F5-69BAC811D040}"/>
    <cellStyle name="CustomCellsOrange 3 47 2" xfId="41818" xr:uid="{428A879D-5EB7-4B52-917D-07FC4776B476}"/>
    <cellStyle name="CustomCellsOrange 3 48" xfId="21156" xr:uid="{66F8A360-FF5F-4C0A-8980-AFCB6C66081E}"/>
    <cellStyle name="CustomCellsOrange 3 48 2" xfId="41556" xr:uid="{3CBEB645-F5DC-452C-8FD8-3E892D892C78}"/>
    <cellStyle name="CustomCellsOrange 3 5" xfId="730" xr:uid="{00000000-0005-0000-0000-0000450F0000}"/>
    <cellStyle name="CustomCellsOrange 3 5 10" xfId="20014" xr:uid="{1FD00DAB-5409-4499-8B29-266442C818DC}"/>
    <cellStyle name="CustomCellsOrange 3 5 10 2" xfId="40416" xr:uid="{DB46BF7B-8A74-4655-94D5-70E7EC138CC2}"/>
    <cellStyle name="CustomCellsOrange 3 5 11" xfId="20436" xr:uid="{6B757452-1F98-4F9A-9536-9026D061C35F}"/>
    <cellStyle name="CustomCellsOrange 3 5 11 2" xfId="40838" xr:uid="{10C79D55-5281-4E52-90DD-3BF252B61425}"/>
    <cellStyle name="CustomCellsOrange 3 5 2" xfId="1923" xr:uid="{00000000-0005-0000-0000-0000460F0000}"/>
    <cellStyle name="CustomCellsOrange 3 5 2 2" xfId="24305" xr:uid="{E6743537-2A18-4ED3-99FD-63274346B7A3}"/>
    <cellStyle name="CustomCellsOrange 3 5 3" xfId="3044" xr:uid="{00000000-0005-0000-0000-0000470F0000}"/>
    <cellStyle name="CustomCellsOrange 3 5 3 2" xfId="25410" xr:uid="{D12752D6-EFC9-4E68-B0A5-9D3BB3971EDD}"/>
    <cellStyle name="CustomCellsOrange 3 5 4" xfId="6889" xr:uid="{00000000-0005-0000-0000-0000480F0000}"/>
    <cellStyle name="CustomCellsOrange 3 5 4 2" xfId="29186" xr:uid="{62D16E31-8943-40A1-87BF-34C28CC6A799}"/>
    <cellStyle name="CustomCellsOrange 3 5 5" xfId="8427" xr:uid="{CA984680-8BD7-4E61-BC71-3D5BFA5E81EA}"/>
    <cellStyle name="CustomCellsOrange 3 5 5 2" xfId="30696" xr:uid="{351E6612-A608-4DA9-877D-159FF541D7E1}"/>
    <cellStyle name="CustomCellsOrange 3 5 6" xfId="9315" xr:uid="{DDDF5122-8381-4D77-B2B0-AB2E1F52D665}"/>
    <cellStyle name="CustomCellsOrange 3 5 6 2" xfId="31455" xr:uid="{0A40D545-378F-44D8-92F1-6A00BF0BE709}"/>
    <cellStyle name="CustomCellsOrange 3 5 7" xfId="12483" xr:uid="{9265D1AF-D676-4774-99B6-A77909AD0349}"/>
    <cellStyle name="CustomCellsOrange 3 5 7 2" xfId="33048" xr:uid="{2196C59C-3F0F-4A82-9E48-542B82AED80A}"/>
    <cellStyle name="CustomCellsOrange 3 5 8" xfId="17505" xr:uid="{9BE0A6D0-38CD-4824-AD3C-DCFA27CBCAAB}"/>
    <cellStyle name="CustomCellsOrange 3 5 8 2" xfId="37909" xr:uid="{C656D790-2416-419F-A3DF-10D127448B77}"/>
    <cellStyle name="CustomCellsOrange 3 5 9" xfId="18332" xr:uid="{21BC12EB-52F9-4019-A889-F019C49D6EBF}"/>
    <cellStyle name="CustomCellsOrange 3 5 9 2" xfId="38736" xr:uid="{410F49F3-CEE7-45C1-983E-8AC767E5F665}"/>
    <cellStyle name="CustomCellsOrange 3 6" xfId="1155" xr:uid="{00000000-0005-0000-0000-0000490F0000}"/>
    <cellStyle name="CustomCellsOrange 3 6 2" xfId="23592" xr:uid="{F97225A3-3E7D-4D60-8DEF-EB27C5D548CC}"/>
    <cellStyle name="CustomCellsOrange 3 7" xfId="1600" xr:uid="{00000000-0005-0000-0000-00004A0F0000}"/>
    <cellStyle name="CustomCellsOrange 3 7 2" xfId="23985" xr:uid="{3DB797D7-C061-4F41-B35C-AF80B50DD04E}"/>
    <cellStyle name="CustomCellsOrange 3 8" xfId="2127" xr:uid="{00000000-0005-0000-0000-00004B0F0000}"/>
    <cellStyle name="CustomCellsOrange 3 8 2" xfId="24509" xr:uid="{EC484DBD-2CEE-4CAE-BF31-34AACF65C544}"/>
    <cellStyle name="CustomCellsOrange 3 9" xfId="2633" xr:uid="{00000000-0005-0000-0000-00004C0F0000}"/>
    <cellStyle name="CustomCellsOrange 3 9 2" xfId="25000" xr:uid="{1821DCFE-50FD-4B6C-A803-E3191E5ED99B}"/>
    <cellStyle name="CustomizationCells" xfId="43" xr:uid="{00000000-0005-0000-0000-00004D0F0000}"/>
    <cellStyle name="CustomizationCells 2" xfId="448" xr:uid="{00000000-0005-0000-0000-00004E0F0000}"/>
    <cellStyle name="CustomizationCells 2 2" xfId="471" xr:uid="{00000000-0005-0000-0000-00004F0F0000}"/>
    <cellStyle name="CustomizationCells 2 2 10" xfId="3354" xr:uid="{00000000-0005-0000-0000-0000500F0000}"/>
    <cellStyle name="CustomizationCells 2 2 10 2" xfId="25719" xr:uid="{FFDBBEF2-7D6E-4527-B147-616F1911A3A5}"/>
    <cellStyle name="CustomizationCells 2 2 11" xfId="2798" xr:uid="{00000000-0005-0000-0000-0000510F0000}"/>
    <cellStyle name="CustomizationCells 2 2 11 2" xfId="25164" xr:uid="{4673D283-B16B-47D7-99C8-8C0111758357}"/>
    <cellStyle name="CustomizationCells 2 2 12" xfId="4192" xr:uid="{00000000-0005-0000-0000-0000520F0000}"/>
    <cellStyle name="CustomizationCells 2 2 12 2" xfId="26552" xr:uid="{9DA81C7E-82C7-4A59-9A8E-B2673EC868FE}"/>
    <cellStyle name="CustomizationCells 2 2 13" xfId="4292" xr:uid="{00000000-0005-0000-0000-0000530F0000}"/>
    <cellStyle name="CustomizationCells 2 2 13 2" xfId="26649" xr:uid="{BAABF073-FEE5-4803-8EAB-F379528A9EDB}"/>
    <cellStyle name="CustomizationCells 2 2 14" xfId="4518" xr:uid="{00000000-0005-0000-0000-0000540F0000}"/>
    <cellStyle name="CustomizationCells 2 2 14 2" xfId="26871" xr:uid="{9B7E942C-781F-40C3-ABB0-D87367D48D9B}"/>
    <cellStyle name="CustomizationCells 2 2 15" xfId="5391" xr:uid="{00000000-0005-0000-0000-0000550F0000}"/>
    <cellStyle name="CustomizationCells 2 2 15 2" xfId="27744" xr:uid="{050A5DFF-37BD-49DC-94D4-99AE9602E631}"/>
    <cellStyle name="CustomizationCells 2 2 16" xfId="6432" xr:uid="{00000000-0005-0000-0000-0000560F0000}"/>
    <cellStyle name="CustomizationCells 2 2 16 2" xfId="28729" xr:uid="{BFE50F73-A567-480C-953A-6BC822CAF70A}"/>
    <cellStyle name="CustomizationCells 2 2 17" xfId="6806" xr:uid="{00000000-0005-0000-0000-0000570F0000}"/>
    <cellStyle name="CustomizationCells 2 2 17 2" xfId="29103" xr:uid="{3B934AEB-3AB7-4350-9FAD-7A5ADEFDF165}"/>
    <cellStyle name="CustomizationCells 2 2 18" xfId="6953" xr:uid="{00000000-0005-0000-0000-0000580F0000}"/>
    <cellStyle name="CustomizationCells 2 2 18 2" xfId="29250" xr:uid="{D5B9E6B7-C831-497E-A292-3CA3F4F9BB86}"/>
    <cellStyle name="CustomizationCells 2 2 19" xfId="7271" xr:uid="{00000000-0005-0000-0000-0000590F0000}"/>
    <cellStyle name="CustomizationCells 2 2 19 2" xfId="29566" xr:uid="{B0470765-D788-4CB1-8DE9-77238327E7B4}"/>
    <cellStyle name="CustomizationCells 2 2 2" xfId="541" xr:uid="{00000000-0005-0000-0000-00005A0F0000}"/>
    <cellStyle name="CustomizationCells 2 2 2 2" xfId="707" xr:uid="{00000000-0005-0000-0000-00005B0F0000}"/>
    <cellStyle name="CustomizationCells 2 2 2 2 10" xfId="4693" xr:uid="{00000000-0005-0000-0000-00005C0F0000}"/>
    <cellStyle name="CustomizationCells 2 2 2 2 10 2" xfId="27046" xr:uid="{69508018-3074-4250-921E-BF7A6FEC065E}"/>
    <cellStyle name="CustomizationCells 2 2 2 2 11" xfId="5157" xr:uid="{00000000-0005-0000-0000-00005D0F0000}"/>
    <cellStyle name="CustomizationCells 2 2 2 2 11 2" xfId="27510" xr:uid="{4046AE7C-FC01-4A17-99C6-7C358FF0CAD4}"/>
    <cellStyle name="CustomizationCells 2 2 2 2 12" xfId="5490" xr:uid="{00000000-0005-0000-0000-00005E0F0000}"/>
    <cellStyle name="CustomizationCells 2 2 2 2 12 2" xfId="27843" xr:uid="{7A1C9B90-900B-479D-8695-829AD0EBBBB4}"/>
    <cellStyle name="CustomizationCells 2 2 2 2 13" xfId="6044" xr:uid="{00000000-0005-0000-0000-00005F0F0000}"/>
    <cellStyle name="CustomizationCells 2 2 2 2 13 2" xfId="28341" xr:uid="{44B9A5D4-C506-4355-A956-4569DC024F81}"/>
    <cellStyle name="CustomizationCells 2 2 2 2 14" xfId="6294" xr:uid="{00000000-0005-0000-0000-0000600F0000}"/>
    <cellStyle name="CustomizationCells 2 2 2 2 14 2" xfId="28591" xr:uid="{2A6D7DE1-5FA9-483E-ACB4-06BBF3D3A228}"/>
    <cellStyle name="CustomizationCells 2 2 2 2 15" xfId="7067" xr:uid="{00000000-0005-0000-0000-0000610F0000}"/>
    <cellStyle name="CustomizationCells 2 2 2 2 15 2" xfId="29364" xr:uid="{9470B3FF-5F78-4A42-B9EA-BAF4518F2375}"/>
    <cellStyle name="CustomizationCells 2 2 2 2 16" xfId="7435" xr:uid="{00000000-0005-0000-0000-0000620F0000}"/>
    <cellStyle name="CustomizationCells 2 2 2 2 16 2" xfId="29730" xr:uid="{BEADA4C3-7BDB-4370-9F2C-F0034223F804}"/>
    <cellStyle name="CustomizationCells 2 2 2 2 17" xfId="7921" xr:uid="{080C899D-201A-466B-AE7F-DAA52DF6FCCF}"/>
    <cellStyle name="CustomizationCells 2 2 2 2 17 2" xfId="30207" xr:uid="{1579F2F7-3BBE-436B-B918-6DE1FC314966}"/>
    <cellStyle name="CustomizationCells 2 2 2 2 18" xfId="8406" xr:uid="{CB5EF074-D444-4065-9D2F-7D74690C7790}"/>
    <cellStyle name="CustomizationCells 2 2 2 2 18 2" xfId="30675" xr:uid="{2DAD2441-5372-47E2-84B1-E7553533E21D}"/>
    <cellStyle name="CustomizationCells 2 2 2 2 19" xfId="9292" xr:uid="{3E52EFE8-E9D5-485E-B224-14D0DB94CB80}"/>
    <cellStyle name="CustomizationCells 2 2 2 2 19 2" xfId="31432" xr:uid="{C4195530-DE90-45FA-B0D9-C8B349E11508}"/>
    <cellStyle name="CustomizationCells 2 2 2 2 2" xfId="921" xr:uid="{00000000-0005-0000-0000-0000630F0000}"/>
    <cellStyle name="CustomizationCells 2 2 2 2 2 10" xfId="5368" xr:uid="{00000000-0005-0000-0000-0000640F0000}"/>
    <cellStyle name="CustomizationCells 2 2 2 2 2 10 2" xfId="27721" xr:uid="{4E2D91DE-5FA3-40D9-B31F-BC3201BB44E5}"/>
    <cellStyle name="CustomizationCells 2 2 2 2 2 11" xfId="5589" xr:uid="{00000000-0005-0000-0000-0000650F0000}"/>
    <cellStyle name="CustomizationCells 2 2 2 2 2 11 2" xfId="27942" xr:uid="{9A93C2F0-4095-4567-BF67-C44D89FD356F}"/>
    <cellStyle name="CustomizationCells 2 2 2 2 2 12" xfId="6541" xr:uid="{00000000-0005-0000-0000-0000660F0000}"/>
    <cellStyle name="CustomizationCells 2 2 2 2 2 12 2" xfId="28838" xr:uid="{5B24FBF0-69E9-47BD-B6FF-E0A2C64AC8C6}"/>
    <cellStyle name="CustomizationCells 2 2 2 2 2 13" xfId="6931" xr:uid="{00000000-0005-0000-0000-0000670F0000}"/>
    <cellStyle name="CustomizationCells 2 2 2 2 2 13 2" xfId="29228" xr:uid="{2CE142A3-C46B-43FA-8390-3B7D8DADBC88}"/>
    <cellStyle name="CustomizationCells 2 2 2 2 2 14" xfId="7173" xr:uid="{00000000-0005-0000-0000-0000680F0000}"/>
    <cellStyle name="CustomizationCells 2 2 2 2 2 14 2" xfId="29470" xr:uid="{5B995412-EE6B-4E02-9AFD-FFA860F4C5CA}"/>
    <cellStyle name="CustomizationCells 2 2 2 2 2 15" xfId="7641" xr:uid="{00000000-0005-0000-0000-0000690F0000}"/>
    <cellStyle name="CustomizationCells 2 2 2 2 2 15 2" xfId="29936" xr:uid="{1A8AF751-E776-4ECB-A298-8B432EBBD56B}"/>
    <cellStyle name="CustomizationCells 2 2 2 2 2 16" xfId="8127" xr:uid="{463610BD-2835-489C-8228-86B15A078624}"/>
    <cellStyle name="CustomizationCells 2 2 2 2 2 16 2" xfId="30413" xr:uid="{EE297A80-C943-479D-80D2-7EA4098E8110}"/>
    <cellStyle name="CustomizationCells 2 2 2 2 2 17" xfId="8616" xr:uid="{E17BC02D-7F28-4AC2-8AA0-95902EFD28EE}"/>
    <cellStyle name="CustomizationCells 2 2 2 2 2 17 2" xfId="30885" xr:uid="{41C28714-E6BC-48FF-8177-191555868904}"/>
    <cellStyle name="CustomizationCells 2 2 2 2 2 18" xfId="9506" xr:uid="{6CB59EB9-6EFC-4570-B8C2-70C312281D2A}"/>
    <cellStyle name="CustomizationCells 2 2 2 2 2 18 2" xfId="31645" xr:uid="{3E052B89-4E2A-4C80-9821-24708029E1B0}"/>
    <cellStyle name="CustomizationCells 2 2 2 2 2 19" xfId="10026" xr:uid="{F070B8A3-2888-4405-B9D9-B19742B97B39}"/>
    <cellStyle name="CustomizationCells 2 2 2 2 2 19 2" xfId="32035" xr:uid="{43B64CCF-009B-4646-A621-DC65C21A8F48}"/>
    <cellStyle name="CustomizationCells 2 2 2 2 2 2" xfId="1379" xr:uid="{00000000-0005-0000-0000-00006A0F0000}"/>
    <cellStyle name="CustomizationCells 2 2 2 2 2 2 2" xfId="23816" xr:uid="{7BD291A4-4941-4F49-BE23-427AC03B2B5A}"/>
    <cellStyle name="CustomizationCells 2 2 2 2 2 20" xfId="10477" xr:uid="{A1949620-6401-4B5C-A392-2B3BA1B62DFE}"/>
    <cellStyle name="CustomizationCells 2 2 2 2 2 20 2" xfId="32236" xr:uid="{4DBC62A6-FC56-4DBC-A881-639A2F5C36EC}"/>
    <cellStyle name="CustomizationCells 2 2 2 2 2 21" xfId="12674" xr:uid="{E7C4012A-2913-457B-B667-04A8307902D2}"/>
    <cellStyle name="CustomizationCells 2 2 2 2 2 21 2" xfId="33239" xr:uid="{0CA8C189-14B7-4D1A-A7F6-A06E001BEAE3}"/>
    <cellStyle name="CustomizationCells 2 2 2 2 2 22" xfId="13193" xr:uid="{9EAF854F-DC0B-44AC-A726-50B9548A34A7}"/>
    <cellStyle name="CustomizationCells 2 2 2 2 2 22 2" xfId="33757" xr:uid="{2D4BED64-B53C-4C58-A336-9C2ED5C122B0}"/>
    <cellStyle name="CustomizationCells 2 2 2 2 2 23" xfId="13654" xr:uid="{CEBD07C6-E459-439D-AEF2-E369C23C6F95}"/>
    <cellStyle name="CustomizationCells 2 2 2 2 2 23 2" xfId="34218" xr:uid="{C84E54A6-EE33-4E78-BD61-5D0FC1605C9F}"/>
    <cellStyle name="CustomizationCells 2 2 2 2 2 24" xfId="14192" xr:uid="{6602A3D5-19DD-45E2-A56C-61EA280740D6}"/>
    <cellStyle name="CustomizationCells 2 2 2 2 2 24 2" xfId="34756" xr:uid="{03A3A0A2-9923-4B62-8FD1-D38D65E1D95C}"/>
    <cellStyle name="CustomizationCells 2 2 2 2 2 25" xfId="14614" xr:uid="{3A317D33-E730-4A70-8900-7562837EAF3B}"/>
    <cellStyle name="CustomizationCells 2 2 2 2 2 25 2" xfId="35174" xr:uid="{6028AB46-5DF0-4D35-A9DE-067361C0613B}"/>
    <cellStyle name="CustomizationCells 2 2 2 2 2 26" xfId="14993" xr:uid="{1043C33C-26D2-46A0-8587-E6E038D3FD74}"/>
    <cellStyle name="CustomizationCells 2 2 2 2 2 26 2" xfId="35545" xr:uid="{F09D535A-B398-4127-ACE8-6837193B42E0}"/>
    <cellStyle name="CustomizationCells 2 2 2 2 2 27" xfId="15312" xr:uid="{5F02FBD7-34A4-4329-B9AB-2607B6C3EF89}"/>
    <cellStyle name="CustomizationCells 2 2 2 2 2 27 2" xfId="35849" xr:uid="{E9E4B1A8-FEC7-4480-915E-D95A9BCC58BE}"/>
    <cellStyle name="CustomizationCells 2 2 2 2 2 28" xfId="15608" xr:uid="{9E085179-2935-45EC-9671-BEF775FD7C28}"/>
    <cellStyle name="CustomizationCells 2 2 2 2 2 28 2" xfId="36105" xr:uid="{5EAC973E-6B85-4600-8630-EBCD871AE301}"/>
    <cellStyle name="CustomizationCells 2 2 2 2 2 29" xfId="16178" xr:uid="{78F0914C-629D-4583-BC51-77D0433842F3}"/>
    <cellStyle name="CustomizationCells 2 2 2 2 2 29 2" xfId="36586" xr:uid="{FA1D6017-1088-40D1-8D33-DC097B47A7C2}"/>
    <cellStyle name="CustomizationCells 2 2 2 2 2 3" xfId="2112" xr:uid="{00000000-0005-0000-0000-00006B0F0000}"/>
    <cellStyle name="CustomizationCells 2 2 2 2 2 3 2" xfId="24494" xr:uid="{486EC8EB-5154-4979-A5F7-59483090F0F9}"/>
    <cellStyle name="CustomizationCells 2 2 2 2 2 30" xfId="16651" xr:uid="{B8A0AEAA-2F5A-4336-B3AC-1AF9D965BB56}"/>
    <cellStyle name="CustomizationCells 2 2 2 2 2 30 2" xfId="37057" xr:uid="{06FBD816-8C11-4130-A371-07A8B34A62F7}"/>
    <cellStyle name="CustomizationCells 2 2 2 2 2 31" xfId="17395" xr:uid="{4800386C-EBC9-43FF-9D27-D7AB58359B58}"/>
    <cellStyle name="CustomizationCells 2 2 2 2 2 31 2" xfId="37799" xr:uid="{13021AAD-44F2-4B55-AB93-9F608342F05F}"/>
    <cellStyle name="CustomizationCells 2 2 2 2 2 32" xfId="17751" xr:uid="{B3121FEF-017D-443B-B7F2-EADBC90057F2}"/>
    <cellStyle name="CustomizationCells 2 2 2 2 2 32 2" xfId="38155" xr:uid="{7F209D44-738A-4E82-B10C-DA1A3F22F01F}"/>
    <cellStyle name="CustomizationCells 2 2 2 2 2 33" xfId="18144" xr:uid="{E2655671-059A-4E60-9630-24498E7628CB}"/>
    <cellStyle name="CustomizationCells 2 2 2 2 2 33 2" xfId="38548" xr:uid="{DE92F8F4-9707-4FC0-B3B4-0668FB87D515}"/>
    <cellStyle name="CustomizationCells 2 2 2 2 2 34" xfId="18523" xr:uid="{D9D93547-F627-4D4E-AC90-FCDB6C71D40B}"/>
    <cellStyle name="CustomizationCells 2 2 2 2 2 34 2" xfId="38927" xr:uid="{217BA34B-A11E-4F7C-B539-1B231E32E53F}"/>
    <cellStyle name="CustomizationCells 2 2 2 2 2 35" xfId="19367" xr:uid="{EA2C69D6-E60B-46EC-B437-9F8DE18E4DD4}"/>
    <cellStyle name="CustomizationCells 2 2 2 2 2 35 2" xfId="39769" xr:uid="{33F2E43F-B3DC-4FA4-976B-48AAADA891B5}"/>
    <cellStyle name="CustomizationCells 2 2 2 2 2 36" xfId="19787" xr:uid="{8237AB25-98B3-4C2E-8A3C-03F1F04FF433}"/>
    <cellStyle name="CustomizationCells 2 2 2 2 2 36 2" xfId="40189" xr:uid="{44C0DB2D-7C5A-4902-A8F5-1A68D5488FE6}"/>
    <cellStyle name="CustomizationCells 2 2 2 2 2 37" xfId="20205" xr:uid="{804ED926-058D-4162-8797-68E8FC925EC8}"/>
    <cellStyle name="CustomizationCells 2 2 2 2 2 37 2" xfId="40607" xr:uid="{B9C4DC30-38E2-453F-B99E-1AEB1EA9B849}"/>
    <cellStyle name="CustomizationCells 2 2 2 2 2 38" xfId="20627" xr:uid="{9D3B57A6-B003-4263-A1FC-5AE4A471632D}"/>
    <cellStyle name="CustomizationCells 2 2 2 2 2 38 2" xfId="41029" xr:uid="{1DF7C696-3E61-473F-8D6B-D110BE1DD68D}"/>
    <cellStyle name="CustomizationCells 2 2 2 2 2 39" xfId="20950" xr:uid="{C6CA101E-21A0-4E77-AAF9-989CFFFA9FEA}"/>
    <cellStyle name="CustomizationCells 2 2 2 2 2 39 2" xfId="41352" xr:uid="{DA20EBE1-1007-43C9-B187-48A8658E5B62}"/>
    <cellStyle name="CustomizationCells 2 2 2 2 2 4" xfId="2358" xr:uid="{00000000-0005-0000-0000-00006C0F0000}"/>
    <cellStyle name="CustomizationCells 2 2 2 2 2 4 2" xfId="24733" xr:uid="{AD41C3B8-6BA5-4590-9982-49F21613A2F6}"/>
    <cellStyle name="CustomizationCells 2 2 2 2 2 40" xfId="21821" xr:uid="{BECB5052-EC2C-4A39-BFFD-D7659436B8E7}"/>
    <cellStyle name="CustomizationCells 2 2 2 2 2 40 2" xfId="42221" xr:uid="{994FD6F0-E62E-4247-B461-F83D23C07113}"/>
    <cellStyle name="CustomizationCells 2 2 2 2 2 41" xfId="22332" xr:uid="{DDFEEC12-CB82-4F98-A948-5B3DA17ED6CE}"/>
    <cellStyle name="CustomizationCells 2 2 2 2 2 41 2" xfId="42732" xr:uid="{11A7B027-C6B4-4AF4-BEFB-F22A99D6B981}"/>
    <cellStyle name="CustomizationCells 2 2 2 2 2 42" xfId="22754" xr:uid="{99C2AB74-3F74-4428-9A47-11B87F38EC62}"/>
    <cellStyle name="CustomizationCells 2 2 2 2 2 42 2" xfId="43154" xr:uid="{83C190F5-4881-4290-826A-AE18333FA54F}"/>
    <cellStyle name="CustomizationCells 2 2 2 2 2 43" xfId="23101" xr:uid="{07D2D5B6-CB00-4CE2-9BE9-23503E6A3F24}"/>
    <cellStyle name="CustomizationCells 2 2 2 2 2 43 2" xfId="43501" xr:uid="{A7E1CF95-D790-4972-9F58-66F0FB4AD9A6}"/>
    <cellStyle name="CustomizationCells 2 2 2 2 2 44" xfId="23320" xr:uid="{A0535719-B464-4650-94F5-10053FC5E1A9}"/>
    <cellStyle name="CustomizationCells 2 2 2 2 2 44 2" xfId="43720" xr:uid="{D50BEA8C-6263-4F7C-936B-CD9686B727EF}"/>
    <cellStyle name="CustomizationCells 2 2 2 2 2 5" xfId="3235" xr:uid="{00000000-0005-0000-0000-00006D0F0000}"/>
    <cellStyle name="CustomizationCells 2 2 2 2 2 5 2" xfId="25601" xr:uid="{7E05BC03-96E3-4838-A324-30E84EDB828C}"/>
    <cellStyle name="CustomizationCells 2 2 2 2 2 6" xfId="3702" xr:uid="{00000000-0005-0000-0000-00006E0F0000}"/>
    <cellStyle name="CustomizationCells 2 2 2 2 2 6 2" xfId="26065" xr:uid="{E71623D6-A913-4A01-84EC-14CD0E4DC36F}"/>
    <cellStyle name="CustomizationCells 2 2 2 2 2 7" xfId="4129" xr:uid="{00000000-0005-0000-0000-00006F0F0000}"/>
    <cellStyle name="CustomizationCells 2 2 2 2 2 7 2" xfId="26492" xr:uid="{BA38FE60-AD92-4CCC-A011-4E436BEC12BC}"/>
    <cellStyle name="CustomizationCells 2 2 2 2 2 8" xfId="4500" xr:uid="{00000000-0005-0000-0000-0000700F0000}"/>
    <cellStyle name="CustomizationCells 2 2 2 2 2 8 2" xfId="26853" xr:uid="{5D9CBEA4-E0FF-448A-BCA4-6CBD39C65E70}"/>
    <cellStyle name="CustomizationCells 2 2 2 2 2 9" xfId="4949" xr:uid="{00000000-0005-0000-0000-0000710F0000}"/>
    <cellStyle name="CustomizationCells 2 2 2 2 2 9 2" xfId="27302" xr:uid="{81B4D8B7-975F-4496-8287-4134868A4B53}"/>
    <cellStyle name="CustomizationCells 2 2 2 2 20" xfId="9767" xr:uid="{27FB6405-0079-4222-B03E-BB7886846884}"/>
    <cellStyle name="CustomizationCells 2 2 2 2 20 2" xfId="31823" xr:uid="{09984204-D87F-40B5-9C7A-84F7F312EA72}"/>
    <cellStyle name="CustomizationCells 2 2 2 2 21" xfId="10425" xr:uid="{7AE080E9-F389-4A5C-931E-7D8D20DD78EB}"/>
    <cellStyle name="CustomizationCells 2 2 2 2 21 2" xfId="32199" xr:uid="{9A8A5611-5D8B-489A-B59B-8D8C72AB6BF6}"/>
    <cellStyle name="CustomizationCells 2 2 2 2 22" xfId="12460" xr:uid="{4881ED39-57E5-44CE-B21A-DDE735E7D653}"/>
    <cellStyle name="CustomizationCells 2 2 2 2 22 2" xfId="33025" xr:uid="{7DA9CF4A-6825-4BDD-B4FC-556C369BAF9A}"/>
    <cellStyle name="CustomizationCells 2 2 2 2 23" xfId="11959" xr:uid="{A331CE19-6164-4713-8E2C-25E465C68601}"/>
    <cellStyle name="CustomizationCells 2 2 2 2 23 2" xfId="32524" xr:uid="{9A8C8FE4-2E41-419A-AA85-A491AAB5F6C2}"/>
    <cellStyle name="CustomizationCells 2 2 2 2 24" xfId="12100" xr:uid="{59DFFD81-393A-4889-87FE-B83A5D4264D6}"/>
    <cellStyle name="CustomizationCells 2 2 2 2 24 2" xfId="32665" xr:uid="{7495E343-09B9-4FF9-9891-0FF9AFC1F926}"/>
    <cellStyle name="CustomizationCells 2 2 2 2 25" xfId="12195" xr:uid="{DEB4F9A7-0925-4165-9FD5-19A176464E23}"/>
    <cellStyle name="CustomizationCells 2 2 2 2 25 2" xfId="32760" xr:uid="{3417773D-8542-4FD2-804F-A394BC97FBA3}"/>
    <cellStyle name="CustomizationCells 2 2 2 2 26" xfId="14558" xr:uid="{968CA311-B79B-41D5-8FF7-32E6B7F9F427}"/>
    <cellStyle name="CustomizationCells 2 2 2 2 26 2" xfId="35118" xr:uid="{4ADEF22B-57D0-424B-94FF-65461660107C}"/>
    <cellStyle name="CustomizationCells 2 2 2 2 27" xfId="14725" xr:uid="{E37759A7-A561-4773-8064-08CE696E6DBB}"/>
    <cellStyle name="CustomizationCells 2 2 2 2 27 2" xfId="35282" xr:uid="{333D5B0B-1D2B-4FFB-964E-E34A4C06F495}"/>
    <cellStyle name="CustomizationCells 2 2 2 2 28" xfId="13862" xr:uid="{221BA027-40B5-4EE0-B622-F485CCAF50AE}"/>
    <cellStyle name="CustomizationCells 2 2 2 2 28 2" xfId="34426" xr:uid="{F7520A44-CAE2-41E4-B5D7-461FD251432A}"/>
    <cellStyle name="CustomizationCells 2 2 2 2 29" xfId="15128" xr:uid="{BFC3A2DB-3BB7-40BC-8758-5E98F788CC97}"/>
    <cellStyle name="CustomizationCells 2 2 2 2 29 2" xfId="35675" xr:uid="{5696F436-B16F-41F4-A117-52FF4B004641}"/>
    <cellStyle name="CustomizationCells 2 2 2 2 3" xfId="1283" xr:uid="{00000000-0005-0000-0000-0000720F0000}"/>
    <cellStyle name="CustomizationCells 2 2 2 2 3 2" xfId="23720" xr:uid="{D7E4139B-3189-418F-93F9-F8379169F861}"/>
    <cellStyle name="CustomizationCells 2 2 2 2 30" xfId="15970" xr:uid="{5D7351DE-F0D3-415A-BD70-E8539859EFB0}"/>
    <cellStyle name="CustomizationCells 2 2 2 2 30 2" xfId="36378" xr:uid="{2E0BA9C2-BDE7-4C94-BFB0-9C86A0CC427B}"/>
    <cellStyle name="CustomizationCells 2 2 2 2 31" xfId="16445" xr:uid="{66DBFFDD-FD39-4BE3-995B-D1C8BE2B75B1}"/>
    <cellStyle name="CustomizationCells 2 2 2 2 31 2" xfId="36851" xr:uid="{14EB911C-28D8-4200-9A66-625177A75909}"/>
    <cellStyle name="CustomizationCells 2 2 2 2 32" xfId="17186" xr:uid="{EB8B4F3C-2A00-4A9C-B8C4-92456A683EC0}"/>
    <cellStyle name="CustomizationCells 2 2 2 2 32 2" xfId="37590" xr:uid="{379C20F6-D383-4295-916B-DB1EF5280844}"/>
    <cellStyle name="CustomizationCells 2 2 2 2 33" xfId="16943" xr:uid="{D4D33799-7B66-499B-A9A7-5333BF26B085}"/>
    <cellStyle name="CustomizationCells 2 2 2 2 33 2" xfId="37347" xr:uid="{722D805E-586C-4FC9-B8FC-F884E90B11C1}"/>
    <cellStyle name="CustomizationCells 2 2 2 2 34" xfId="17937" xr:uid="{4B0A9389-5EA5-484E-BC53-3AE443304056}"/>
    <cellStyle name="CustomizationCells 2 2 2 2 34 2" xfId="38341" xr:uid="{46DE8891-51C0-487D-BABD-D7CAE3053753}"/>
    <cellStyle name="CustomizationCells 2 2 2 2 35" xfId="18309" xr:uid="{93761E5D-2366-40FF-83F0-1BAB81C7EC9C}"/>
    <cellStyle name="CustomizationCells 2 2 2 2 35 2" xfId="38713" xr:uid="{952A520A-3E9E-4801-99A6-6279D979816F}"/>
    <cellStyle name="CustomizationCells 2 2 2 2 36" xfId="19153" xr:uid="{04FFD083-20F6-49CE-9A47-1D8DCDBD9587}"/>
    <cellStyle name="CustomizationCells 2 2 2 2 36 2" xfId="39555" xr:uid="{DE57E8BC-E9B8-4FF4-A6A1-897F56621103}"/>
    <cellStyle name="CustomizationCells 2 2 2 2 37" xfId="18691" xr:uid="{DF782893-482F-40D1-AC39-3B54FCB4B7C0}"/>
    <cellStyle name="CustomizationCells 2 2 2 2 37 2" xfId="39093" xr:uid="{0BDA6B63-07A6-41AC-B05C-6E851A566C50}"/>
    <cellStyle name="CustomizationCells 2 2 2 2 38" xfId="19991" xr:uid="{7DCE4BF3-E069-40B0-9A3B-C6E3D932F098}"/>
    <cellStyle name="CustomizationCells 2 2 2 2 38 2" xfId="40393" xr:uid="{EFBE428F-2617-4F3E-8042-1B6337E70B9E}"/>
    <cellStyle name="CustomizationCells 2 2 2 2 39" xfId="20415" xr:uid="{74F00FA7-6713-4EA1-96F0-341CB4979A2B}"/>
    <cellStyle name="CustomizationCells 2 2 2 2 39 2" xfId="40817" xr:uid="{5FD17E1E-DF8D-4AA8-AF58-4D21E8D9EA96}"/>
    <cellStyle name="CustomizationCells 2 2 2 2 4" xfId="1900" xr:uid="{00000000-0005-0000-0000-0000730F0000}"/>
    <cellStyle name="CustomizationCells 2 2 2 2 4 2" xfId="24282" xr:uid="{452225A4-409A-481E-A9DB-7B72C3A959A0}"/>
    <cellStyle name="CustomizationCells 2 2 2 2 40" xfId="20738" xr:uid="{07C78A63-57F0-4C2A-9588-E7F5B8DA5E50}"/>
    <cellStyle name="CustomizationCells 2 2 2 2 40 2" xfId="41140" xr:uid="{9AA23C05-55C3-49CC-8BED-4C404EA7EFF2}"/>
    <cellStyle name="CustomizationCells 2 2 2 2 41" xfId="21610" xr:uid="{2ABDFCCB-9891-4612-B6E7-D00498278140}"/>
    <cellStyle name="CustomizationCells 2 2 2 2 41 2" xfId="42010" xr:uid="{F2488D8F-0054-4C1A-96B2-E618FCB22822}"/>
    <cellStyle name="CustomizationCells 2 2 2 2 42" xfId="21342" xr:uid="{D9E41307-53D6-40C4-9DCC-5BDE2376BD48}"/>
    <cellStyle name="CustomizationCells 2 2 2 2 42 2" xfId="41742" xr:uid="{0BACB713-C794-4EA4-9B89-799BD2706C17}"/>
    <cellStyle name="CustomizationCells 2 2 2 2 43" xfId="22647" xr:uid="{A3F7C6AF-CB89-4714-B09C-B1107FFF0873}"/>
    <cellStyle name="CustomizationCells 2 2 2 2 43 2" xfId="43047" xr:uid="{7D0614C5-2D61-4578-B734-62FABC6270A3}"/>
    <cellStyle name="CustomizationCells 2 2 2 2 44" xfId="22970" xr:uid="{EF5FC263-5B04-4192-858F-A645D748B5D1}"/>
    <cellStyle name="CustomizationCells 2 2 2 2 44 2" xfId="43370" xr:uid="{FBD594F0-9B00-465E-B389-D1DE57F7BF4C}"/>
    <cellStyle name="CustomizationCells 2 2 2 2 45" xfId="23221" xr:uid="{94ABD54C-D760-477B-BD61-82777AD20D69}"/>
    <cellStyle name="CustomizationCells 2 2 2 2 45 2" xfId="43621" xr:uid="{821EBED2-0F43-4DD0-B045-3F7C9D4DA807}"/>
    <cellStyle name="CustomizationCells 2 2 2 2 5" xfId="2262" xr:uid="{00000000-0005-0000-0000-0000740F0000}"/>
    <cellStyle name="CustomizationCells 2 2 2 2 5 2" xfId="24637" xr:uid="{D7D0CD20-5921-4578-8832-A0CF32F1FEE7}"/>
    <cellStyle name="CustomizationCells 2 2 2 2 6" xfId="3021" xr:uid="{00000000-0005-0000-0000-0000750F0000}"/>
    <cellStyle name="CustomizationCells 2 2 2 2 6 2" xfId="25387" xr:uid="{3AC25C61-4CE6-4266-BFBC-5253DFB3D943}"/>
    <cellStyle name="CustomizationCells 2 2 2 2 7" xfId="3546" xr:uid="{00000000-0005-0000-0000-0000760F0000}"/>
    <cellStyle name="CustomizationCells 2 2 2 2 7 2" xfId="25911" xr:uid="{FDC5F7B4-EAFB-4FFC-907F-9756C23F3239}"/>
    <cellStyle name="CustomizationCells 2 2 2 2 8" xfId="3919" xr:uid="{00000000-0005-0000-0000-0000770F0000}"/>
    <cellStyle name="CustomizationCells 2 2 2 2 8 2" xfId="26282" xr:uid="{60095CEE-B617-4F10-BC54-D38D7FBE46CD}"/>
    <cellStyle name="CustomizationCells 2 2 2 2 9" xfId="4359" xr:uid="{00000000-0005-0000-0000-0000780F0000}"/>
    <cellStyle name="CustomizationCells 2 2 2 2 9 2" xfId="26714" xr:uid="{E3A8C005-BFAB-43F3-8A90-7D47AFA657CD}"/>
    <cellStyle name="CustomizationCells 2 2 20" xfId="7743" xr:uid="{B32ABE1D-E425-4AA9-AE8E-6835D3882730}"/>
    <cellStyle name="CustomizationCells 2 2 20 2" xfId="30029" xr:uid="{2ECA035C-C542-4B9C-8A0B-83CB441CE10A}"/>
    <cellStyle name="CustomizationCells 2 2 21" xfId="8242" xr:uid="{ECB716CD-D7D4-428D-A277-6D7602D0C2AE}"/>
    <cellStyle name="CustomizationCells 2 2 21 2" xfId="30511" xr:uid="{D6DC3DC6-9CD4-4684-8610-1F611DFE8FF8}"/>
    <cellStyle name="CustomizationCells 2 2 22" xfId="9063" xr:uid="{45460D14-2F50-4AC2-B78C-943238BF9DCD}"/>
    <cellStyle name="CustomizationCells 2 2 22 2" xfId="31217" xr:uid="{A8582415-81A4-4C07-8431-3CA08F78D3FF}"/>
    <cellStyle name="CustomizationCells 2 2 23" xfId="9813" xr:uid="{6023700E-DC89-480E-86CE-3E7AB33C58F0}"/>
    <cellStyle name="CustomizationCells 2 2 23 2" xfId="31861" xr:uid="{D103B7AA-D7E5-49D1-8DC3-8120D8058B06}"/>
    <cellStyle name="CustomizationCells 2 2 24" xfId="9628" xr:uid="{3CAE8EC5-0C16-442E-8F05-FA1AD9859EDC}"/>
    <cellStyle name="CustomizationCells 2 2 24 2" xfId="31720" xr:uid="{0E341602-D2BC-421B-A5B2-EEF5B614F547}"/>
    <cellStyle name="CustomizationCells 2 2 25" xfId="12224" xr:uid="{025DF3EA-9A8A-4040-A245-1BF777E8657C}"/>
    <cellStyle name="CustomizationCells 2 2 25 2" xfId="32789" xr:uid="{05169EF8-B062-43FD-960F-F0CE525A2680}"/>
    <cellStyle name="CustomizationCells 2 2 26" xfId="12825" xr:uid="{066C1E13-6AFD-4E23-AA41-552C81F09E53}"/>
    <cellStyle name="CustomizationCells 2 2 26 2" xfId="33390" xr:uid="{CF9C7FB6-33D3-4D95-8D65-47D56601D941}"/>
    <cellStyle name="CustomizationCells 2 2 27" xfId="12084" xr:uid="{58FAB834-0F4D-41C8-BDFD-3F3D9AAD454A}"/>
    <cellStyle name="CustomizationCells 2 2 27 2" xfId="32649" xr:uid="{C9469A76-028F-4DF4-9061-45F6D8C2B713}"/>
    <cellStyle name="CustomizationCells 2 2 28" xfId="13153" xr:uid="{1E5798E9-BABC-4DDB-9640-DE2ED0FA9C46}"/>
    <cellStyle name="CustomizationCells 2 2 28 2" xfId="33717" xr:uid="{32044C0F-4B39-4C18-B341-860C4529B815}"/>
    <cellStyle name="CustomizationCells 2 2 29" xfId="14456" xr:uid="{368316C2-68A5-45E8-B336-8D77DBFB4608}"/>
    <cellStyle name="CustomizationCells 2 2 29 2" xfId="35017" xr:uid="{49B34A68-FF3F-41D0-999B-1BCD779A3E37}"/>
    <cellStyle name="CustomizationCells 2 2 3" xfId="690" xr:uid="{00000000-0005-0000-0000-0000790F0000}"/>
    <cellStyle name="CustomizationCells 2 2 3 10" xfId="4636" xr:uid="{00000000-0005-0000-0000-00007A0F0000}"/>
    <cellStyle name="CustomizationCells 2 2 3 10 2" xfId="26989" xr:uid="{CE1355A0-7D7F-4656-88A2-13696107D16D}"/>
    <cellStyle name="CustomizationCells 2 2 3 11" xfId="5141" xr:uid="{00000000-0005-0000-0000-00007B0F0000}"/>
    <cellStyle name="CustomizationCells 2 2 3 11 2" xfId="27494" xr:uid="{998F6036-53F7-46D9-8077-EC0B50603EF9}"/>
    <cellStyle name="CustomizationCells 2 2 3 12" xfId="5524" xr:uid="{00000000-0005-0000-0000-00007C0F0000}"/>
    <cellStyle name="CustomizationCells 2 2 3 12 2" xfId="27877" xr:uid="{A82A68BB-869F-4081-B20F-164CC6E778C9}"/>
    <cellStyle name="CustomizationCells 2 2 3 13" xfId="6321" xr:uid="{00000000-0005-0000-0000-00007D0F0000}"/>
    <cellStyle name="CustomizationCells 2 2 3 13 2" xfId="28618" xr:uid="{89E4922F-7B1B-4CA2-9E7C-C1809A05AF0A}"/>
    <cellStyle name="CustomizationCells 2 2 3 14" xfId="6237" xr:uid="{00000000-0005-0000-0000-00007E0F0000}"/>
    <cellStyle name="CustomizationCells 2 2 3 14 2" xfId="28534" xr:uid="{B16789F1-7AA4-4378-AA02-543DEE999DCD}"/>
    <cellStyle name="CustomizationCells 2 2 3 15" xfId="7105" xr:uid="{00000000-0005-0000-0000-00007F0F0000}"/>
    <cellStyle name="CustomizationCells 2 2 3 15 2" xfId="29402" xr:uid="{023A6744-B5AC-4C7C-8D43-38E8D8A029BE}"/>
    <cellStyle name="CustomizationCells 2 2 3 16" xfId="7419" xr:uid="{00000000-0005-0000-0000-0000800F0000}"/>
    <cellStyle name="CustomizationCells 2 2 3 16 2" xfId="29714" xr:uid="{86ED8A95-7661-4446-8A39-13B247251DB6}"/>
    <cellStyle name="CustomizationCells 2 2 3 17" xfId="7905" xr:uid="{FF1C4207-8138-4DD7-9318-50EE4D488AE9}"/>
    <cellStyle name="CustomizationCells 2 2 3 17 2" xfId="30191" xr:uid="{3F42C522-106A-49B7-9855-A6A29BA25563}"/>
    <cellStyle name="CustomizationCells 2 2 3 18" xfId="8390" xr:uid="{E0A4F9A0-3736-4FE9-956E-CAAFC5BA774C}"/>
    <cellStyle name="CustomizationCells 2 2 3 18 2" xfId="30659" xr:uid="{DC96705F-1956-4923-8A3C-0C3240DB9885}"/>
    <cellStyle name="CustomizationCells 2 2 3 19" xfId="9275" xr:uid="{2DDDF198-F9A0-40CD-95E0-5CC2D564CD67}"/>
    <cellStyle name="CustomizationCells 2 2 3 19 2" xfId="31416" xr:uid="{B6D9EA26-4010-4153-BDEC-92C44ADCCA47}"/>
    <cellStyle name="CustomizationCells 2 2 3 2" xfId="905" xr:uid="{00000000-0005-0000-0000-0000810F0000}"/>
    <cellStyle name="CustomizationCells 2 2 3 2 10" xfId="5352" xr:uid="{00000000-0005-0000-0000-0000820F0000}"/>
    <cellStyle name="CustomizationCells 2 2 3 2 10 2" xfId="27705" xr:uid="{8193E4B6-A541-4AF2-A94A-F49830CD3A26}"/>
    <cellStyle name="CustomizationCells 2 2 3 2 11" xfId="5573" xr:uid="{00000000-0005-0000-0000-0000830F0000}"/>
    <cellStyle name="CustomizationCells 2 2 3 2 11 2" xfId="27926" xr:uid="{4801C03F-CCB6-4FD0-A4EF-355EBDF204C9}"/>
    <cellStyle name="CustomizationCells 2 2 3 2 12" xfId="6525" xr:uid="{00000000-0005-0000-0000-0000840F0000}"/>
    <cellStyle name="CustomizationCells 2 2 3 2 12 2" xfId="28822" xr:uid="{6FC55FB5-9849-40C3-8377-29141CF47CAF}"/>
    <cellStyle name="CustomizationCells 2 2 3 2 13" xfId="6915" xr:uid="{00000000-0005-0000-0000-0000850F0000}"/>
    <cellStyle name="CustomizationCells 2 2 3 2 13 2" xfId="29212" xr:uid="{CA1EEAA5-FDC3-435C-93C4-78EA0AA837FE}"/>
    <cellStyle name="CustomizationCells 2 2 3 2 14" xfId="7157" xr:uid="{00000000-0005-0000-0000-0000860F0000}"/>
    <cellStyle name="CustomizationCells 2 2 3 2 14 2" xfId="29454" xr:uid="{E5D01830-7389-459A-9558-AA2DECF09C1F}"/>
    <cellStyle name="CustomizationCells 2 2 3 2 15" xfId="7625" xr:uid="{00000000-0005-0000-0000-0000870F0000}"/>
    <cellStyle name="CustomizationCells 2 2 3 2 15 2" xfId="29920" xr:uid="{5F687CC0-7ADD-4CCE-A9F5-AE0BDC8C0145}"/>
    <cellStyle name="CustomizationCells 2 2 3 2 16" xfId="8111" xr:uid="{93ED9DF5-7966-438C-B483-FFEFB2E6A63B}"/>
    <cellStyle name="CustomizationCells 2 2 3 2 16 2" xfId="30397" xr:uid="{379CEB55-B4A5-4CF6-B30E-74B56F3EC954}"/>
    <cellStyle name="CustomizationCells 2 2 3 2 17" xfId="8600" xr:uid="{A2B37B4B-C6D1-4238-A0C8-712DE20DB107}"/>
    <cellStyle name="CustomizationCells 2 2 3 2 17 2" xfId="30869" xr:uid="{D228AFBE-4C4D-4EFD-8404-D74DB57F423E}"/>
    <cellStyle name="CustomizationCells 2 2 3 2 18" xfId="9490" xr:uid="{6CF6FA25-AF75-4C91-B964-C9FF27233C72}"/>
    <cellStyle name="CustomizationCells 2 2 3 2 18 2" xfId="31629" xr:uid="{332DCC85-2329-491F-93FC-357716FACBAF}"/>
    <cellStyle name="CustomizationCells 2 2 3 2 19" xfId="10010" xr:uid="{86C31993-67DB-437D-AAF2-ED45B517BE76}"/>
    <cellStyle name="CustomizationCells 2 2 3 2 19 2" xfId="32019" xr:uid="{7B874F56-EF0D-41B6-B8FB-562C40EA8F84}"/>
    <cellStyle name="CustomizationCells 2 2 3 2 2" xfId="1363" xr:uid="{00000000-0005-0000-0000-0000880F0000}"/>
    <cellStyle name="CustomizationCells 2 2 3 2 2 2" xfId="23800" xr:uid="{81B6F9DF-207F-4034-92AF-A58705005827}"/>
    <cellStyle name="CustomizationCells 2 2 3 2 20" xfId="10461" xr:uid="{1C79B265-A969-4369-80A8-5E2D0D29A929}"/>
    <cellStyle name="CustomizationCells 2 2 3 2 20 2" xfId="32222" xr:uid="{DE150749-FC12-4120-9386-C3DF7F288CD9}"/>
    <cellStyle name="CustomizationCells 2 2 3 2 21" xfId="12658" xr:uid="{CBEB5386-EC44-46E7-80CF-F3BE33C8A210}"/>
    <cellStyle name="CustomizationCells 2 2 3 2 21 2" xfId="33223" xr:uid="{536421DE-75CD-46AA-AC30-03742474903E}"/>
    <cellStyle name="CustomizationCells 2 2 3 2 22" xfId="13177" xr:uid="{2A325D19-8619-42D9-A6A3-6D62E65EDDF0}"/>
    <cellStyle name="CustomizationCells 2 2 3 2 22 2" xfId="33741" xr:uid="{DD224CD5-A148-4C1C-AF09-973A5D81F353}"/>
    <cellStyle name="CustomizationCells 2 2 3 2 23" xfId="13638" xr:uid="{DA8D74B3-B333-4885-99C4-8B0C236AD3CD}"/>
    <cellStyle name="CustomizationCells 2 2 3 2 23 2" xfId="34202" xr:uid="{A58F50D0-5611-4087-9EF9-6E18EECDE9B4}"/>
    <cellStyle name="CustomizationCells 2 2 3 2 24" xfId="14176" xr:uid="{0833F563-E7DC-4CEC-9107-7E8461C187B6}"/>
    <cellStyle name="CustomizationCells 2 2 3 2 24 2" xfId="34740" xr:uid="{B1772A37-D987-494B-B034-1874896BD127}"/>
    <cellStyle name="CustomizationCells 2 2 3 2 25" xfId="14598" xr:uid="{054837E6-022A-41BF-8CE3-21DDD1E5EA5E}"/>
    <cellStyle name="CustomizationCells 2 2 3 2 25 2" xfId="35158" xr:uid="{4546E8A6-A56B-441D-98E9-1F96B2DE906D}"/>
    <cellStyle name="CustomizationCells 2 2 3 2 26" xfId="14977" xr:uid="{A562A9D4-C80B-4802-AF80-CDDD8730C11D}"/>
    <cellStyle name="CustomizationCells 2 2 3 2 26 2" xfId="35529" xr:uid="{53D40F47-01AA-4BE6-BEB1-293CB19A7B55}"/>
    <cellStyle name="CustomizationCells 2 2 3 2 27" xfId="15296" xr:uid="{04A4D96E-9778-4601-93B2-218896D70F13}"/>
    <cellStyle name="CustomizationCells 2 2 3 2 27 2" xfId="35833" xr:uid="{BA296383-CF5B-4935-8B55-B7F15CB7DF63}"/>
    <cellStyle name="CustomizationCells 2 2 3 2 28" xfId="15319" xr:uid="{9604546C-7139-40C9-8813-80AF5809BF59}"/>
    <cellStyle name="CustomizationCells 2 2 3 2 28 2" xfId="35856" xr:uid="{EB3E267A-B300-4C91-A88A-522F64E7C94E}"/>
    <cellStyle name="CustomizationCells 2 2 3 2 29" xfId="16162" xr:uid="{E5FD40D0-A2EC-4E46-B95C-C825DFE2FA48}"/>
    <cellStyle name="CustomizationCells 2 2 3 2 29 2" xfId="36570" xr:uid="{70D6CDD1-4009-4FF3-9888-D427164617BA}"/>
    <cellStyle name="CustomizationCells 2 2 3 2 3" xfId="2096" xr:uid="{00000000-0005-0000-0000-0000890F0000}"/>
    <cellStyle name="CustomizationCells 2 2 3 2 3 2" xfId="24478" xr:uid="{0CB205E5-2DEB-430B-A137-913C634FF3CD}"/>
    <cellStyle name="CustomizationCells 2 2 3 2 30" xfId="16635" xr:uid="{79C7B0A7-82C3-45BD-B739-56AC42B6D7E4}"/>
    <cellStyle name="CustomizationCells 2 2 3 2 30 2" xfId="37041" xr:uid="{F28F1776-3422-49D0-83BB-ECF549295668}"/>
    <cellStyle name="CustomizationCells 2 2 3 2 31" xfId="17379" xr:uid="{65534E07-07DF-4647-84DB-994B56BA87A6}"/>
    <cellStyle name="CustomizationCells 2 2 3 2 31 2" xfId="37783" xr:uid="{8804C148-7E3B-4FCB-9CA8-13244B2874D9}"/>
    <cellStyle name="CustomizationCells 2 2 3 2 32" xfId="17735" xr:uid="{506437BF-B884-40B7-B12A-8A265B75CAC6}"/>
    <cellStyle name="CustomizationCells 2 2 3 2 32 2" xfId="38139" xr:uid="{6B325B4D-482E-4198-86F2-26FD29D180FD}"/>
    <cellStyle name="CustomizationCells 2 2 3 2 33" xfId="18128" xr:uid="{7BFCF58E-C896-419F-A0F4-EBD6648DFC09}"/>
    <cellStyle name="CustomizationCells 2 2 3 2 33 2" xfId="38532" xr:uid="{6588277E-FCCF-4E55-8FAE-164235278FCD}"/>
    <cellStyle name="CustomizationCells 2 2 3 2 34" xfId="18507" xr:uid="{9399C4E3-E351-4827-93BC-C436B3C9FCEA}"/>
    <cellStyle name="CustomizationCells 2 2 3 2 34 2" xfId="38911" xr:uid="{68CAC364-34FC-4B9B-AC06-402E17651B6D}"/>
    <cellStyle name="CustomizationCells 2 2 3 2 35" xfId="19351" xr:uid="{C4F83480-B7C0-4DDA-BE8C-D9CA5ADEEEEC}"/>
    <cellStyle name="CustomizationCells 2 2 3 2 35 2" xfId="39753" xr:uid="{624BDABC-BF94-467E-8C88-5158749F1745}"/>
    <cellStyle name="CustomizationCells 2 2 3 2 36" xfId="19771" xr:uid="{1324089F-B008-4A98-B55A-1328F63B0F47}"/>
    <cellStyle name="CustomizationCells 2 2 3 2 36 2" xfId="40173" xr:uid="{13CD90A2-99A2-4DA1-AF5F-D6C1A097A9F0}"/>
    <cellStyle name="CustomizationCells 2 2 3 2 37" xfId="20189" xr:uid="{EC461D69-2A06-4264-AE62-43CEAF002975}"/>
    <cellStyle name="CustomizationCells 2 2 3 2 37 2" xfId="40591" xr:uid="{7306A229-ED83-421C-B502-853E054945D3}"/>
    <cellStyle name="CustomizationCells 2 2 3 2 38" xfId="20611" xr:uid="{2295600F-152C-4771-939B-A8DA6F232059}"/>
    <cellStyle name="CustomizationCells 2 2 3 2 38 2" xfId="41013" xr:uid="{23E46432-30FD-4AC2-A9E0-677B311FC9C4}"/>
    <cellStyle name="CustomizationCells 2 2 3 2 39" xfId="20934" xr:uid="{521C0A7D-A71C-4B19-B899-86F6F4E2F741}"/>
    <cellStyle name="CustomizationCells 2 2 3 2 39 2" xfId="41336" xr:uid="{BA1AFB95-3E27-48B0-AA06-72F9FD88959D}"/>
    <cellStyle name="CustomizationCells 2 2 3 2 4" xfId="2342" xr:uid="{00000000-0005-0000-0000-00008A0F0000}"/>
    <cellStyle name="CustomizationCells 2 2 3 2 4 2" xfId="24717" xr:uid="{12A89A3A-78A5-4147-BDD9-B6639926560B}"/>
    <cellStyle name="CustomizationCells 2 2 3 2 40" xfId="21805" xr:uid="{A8983B15-FCE1-4D6E-B587-178378F809A7}"/>
    <cellStyle name="CustomizationCells 2 2 3 2 40 2" xfId="42205" xr:uid="{5B1B9013-512D-43DF-B1E8-5DCC89EFE8D4}"/>
    <cellStyle name="CustomizationCells 2 2 3 2 41" xfId="22316" xr:uid="{450C7B44-AA88-4820-ADD9-85507026BA18}"/>
    <cellStyle name="CustomizationCells 2 2 3 2 41 2" xfId="42716" xr:uid="{E505CB67-9AD2-4784-AA3F-77D9629F96A0}"/>
    <cellStyle name="CustomizationCells 2 2 3 2 42" xfId="22738" xr:uid="{54028D6E-A075-4D68-8153-64842ED07EEB}"/>
    <cellStyle name="CustomizationCells 2 2 3 2 42 2" xfId="43138" xr:uid="{9C5EF283-9278-45F2-965B-B59311C4E961}"/>
    <cellStyle name="CustomizationCells 2 2 3 2 43" xfId="23085" xr:uid="{0313A5A4-712D-432F-A69E-9C5D9497A473}"/>
    <cellStyle name="CustomizationCells 2 2 3 2 43 2" xfId="43485" xr:uid="{80BBFFC9-10CB-45BE-9951-BB1D722E7489}"/>
    <cellStyle name="CustomizationCells 2 2 3 2 44" xfId="23304" xr:uid="{2A695690-9733-4713-9844-D60A94ABCD15}"/>
    <cellStyle name="CustomizationCells 2 2 3 2 44 2" xfId="43704" xr:uid="{959726F8-97D4-4C7F-90F6-FF111151F8CF}"/>
    <cellStyle name="CustomizationCells 2 2 3 2 5" xfId="3219" xr:uid="{00000000-0005-0000-0000-00008B0F0000}"/>
    <cellStyle name="CustomizationCells 2 2 3 2 5 2" xfId="25585" xr:uid="{25F0CDD6-803A-4F69-A6C6-8D73F261C2D9}"/>
    <cellStyle name="CustomizationCells 2 2 3 2 6" xfId="3686" xr:uid="{00000000-0005-0000-0000-00008C0F0000}"/>
    <cellStyle name="CustomizationCells 2 2 3 2 6 2" xfId="26049" xr:uid="{035FFC37-761D-453D-BDEA-0DBA94C4EFEC}"/>
    <cellStyle name="CustomizationCells 2 2 3 2 7" xfId="4113" xr:uid="{00000000-0005-0000-0000-00008D0F0000}"/>
    <cellStyle name="CustomizationCells 2 2 3 2 7 2" xfId="26476" xr:uid="{A80B6F04-4527-4A6C-8F27-AE624F3EB699}"/>
    <cellStyle name="CustomizationCells 2 2 3 2 8" xfId="4484" xr:uid="{00000000-0005-0000-0000-00008E0F0000}"/>
    <cellStyle name="CustomizationCells 2 2 3 2 8 2" xfId="26837" xr:uid="{C43442D5-7377-4332-BA0F-566D768628A8}"/>
    <cellStyle name="CustomizationCells 2 2 3 2 9" xfId="4933" xr:uid="{00000000-0005-0000-0000-00008F0F0000}"/>
    <cellStyle name="CustomizationCells 2 2 3 2 9 2" xfId="27286" xr:uid="{5E08D19F-40D3-429A-9F98-0EE22B961ED5}"/>
    <cellStyle name="CustomizationCells 2 2 3 20" xfId="9853" xr:uid="{C0B8D7D0-8734-463C-8513-323AA34649EF}"/>
    <cellStyle name="CustomizationCells 2 2 3 20 2" xfId="31893" xr:uid="{F60938C7-0266-47A4-9DD2-ADB1EC6C114F}"/>
    <cellStyle name="CustomizationCells 2 2 3 21" xfId="8651" xr:uid="{1890C36D-F0DC-4AB9-806F-8BEEF9768B26}"/>
    <cellStyle name="CustomizationCells 2 2 3 21 2" xfId="30912" xr:uid="{1DBDD4AB-72A3-4030-8D9F-BAFC9DEA15CE}"/>
    <cellStyle name="CustomizationCells 2 2 3 22" xfId="12443" xr:uid="{75995214-3C6C-48BB-A69F-D995FE599F5D}"/>
    <cellStyle name="CustomizationCells 2 2 3 22 2" xfId="33008" xr:uid="{939E12A3-ECCA-4927-8F25-2B89D7F5103A}"/>
    <cellStyle name="CustomizationCells 2 2 3 23" xfId="12082" xr:uid="{CE4C0D84-5E31-4B24-8290-55FEA10DB13D}"/>
    <cellStyle name="CustomizationCells 2 2 3 23 2" xfId="32647" xr:uid="{2E79CAE4-417F-4C21-8B76-431439B9A30A}"/>
    <cellStyle name="CustomizationCells 2 2 3 24" xfId="13503" xr:uid="{5D1D8397-2223-48B2-A0B3-97B3F014DD68}"/>
    <cellStyle name="CustomizationCells 2 2 3 24 2" xfId="34067" xr:uid="{6A9595E3-DA65-4222-B82A-4EFEBE0D135C}"/>
    <cellStyle name="CustomizationCells 2 2 3 25" xfId="14019" xr:uid="{31D436BF-84F9-4884-9AF3-5A29930E9E10}"/>
    <cellStyle name="CustomizationCells 2 2 3 25 2" xfId="34583" xr:uid="{C5789871-24BA-4471-AD9D-4CCE987B0E4B}"/>
    <cellStyle name="CustomizationCells 2 2 3 26" xfId="14513" xr:uid="{47EAFFC1-C274-45E5-B4FA-A33155A0339C}"/>
    <cellStyle name="CustomizationCells 2 2 3 26 2" xfId="35074" xr:uid="{F8CE2691-F47C-4217-BE0B-9A299F8E6149}"/>
    <cellStyle name="CustomizationCells 2 2 3 27" xfId="14665" xr:uid="{CCEBBA1E-C637-4A1C-9CD3-FDDD535197EA}"/>
    <cellStyle name="CustomizationCells 2 2 3 27 2" xfId="35223" xr:uid="{3CB1FAA3-DF8C-4C66-BE51-B5FF21879015}"/>
    <cellStyle name="CustomizationCells 2 2 3 28" xfId="14658" xr:uid="{A7760AC9-FBE6-4C8D-B154-DF6D02279F47}"/>
    <cellStyle name="CustomizationCells 2 2 3 28 2" xfId="35217" xr:uid="{47AD93A1-E870-4117-981B-55121689EA0E}"/>
    <cellStyle name="CustomizationCells 2 2 3 29" xfId="15384" xr:uid="{C0182FE7-173F-492C-9CE8-70144B406E19}"/>
    <cellStyle name="CustomizationCells 2 2 3 29 2" xfId="35921" xr:uid="{F244B453-195C-42F5-898C-B087CF3B7C24}"/>
    <cellStyle name="CustomizationCells 2 2 3 3" xfId="1315" xr:uid="{00000000-0005-0000-0000-0000900F0000}"/>
    <cellStyle name="CustomizationCells 2 2 3 3 2" xfId="23752" xr:uid="{D89570FA-6243-44D5-85A4-57D623235AEF}"/>
    <cellStyle name="CustomizationCells 2 2 3 30" xfId="15954" xr:uid="{4F8DD03D-38A7-434D-B4E6-362364384599}"/>
    <cellStyle name="CustomizationCells 2 2 3 30 2" xfId="36362" xr:uid="{0A804E92-15A9-4032-9774-F04D11A324D8}"/>
    <cellStyle name="CustomizationCells 2 2 3 31" xfId="16429" xr:uid="{377F94C1-1F2F-4391-BDA7-3D357764F4FF}"/>
    <cellStyle name="CustomizationCells 2 2 3 31 2" xfId="36835" xr:uid="{38405580-5CE7-474D-8AEA-3A75A8FAC6E4}"/>
    <cellStyle name="CustomizationCells 2 2 3 32" xfId="17170" xr:uid="{F6BF1A97-FE8A-483C-8A90-E3E0FFBD98E0}"/>
    <cellStyle name="CustomizationCells 2 2 3 32 2" xfId="37574" xr:uid="{8A883C3B-CE36-4C73-9F1B-3EB9AC688168}"/>
    <cellStyle name="CustomizationCells 2 2 3 33" xfId="16680" xr:uid="{ACFB52A8-4C6E-4C62-8375-72B86072E3C2}"/>
    <cellStyle name="CustomizationCells 2 2 3 33 2" xfId="37086" xr:uid="{CA467413-D016-4E2A-BE11-AA487D6885E5}"/>
    <cellStyle name="CustomizationCells 2 2 3 34" xfId="17921" xr:uid="{0185514B-3B01-48AB-8ED6-6C5F9D2A431E}"/>
    <cellStyle name="CustomizationCells 2 2 3 34 2" xfId="38325" xr:uid="{3479CE41-58A7-4144-A6E1-6AF3C7D46735}"/>
    <cellStyle name="CustomizationCells 2 2 3 35" xfId="18293" xr:uid="{30E40A1D-517E-4E12-92F0-2D40BE0D6C51}"/>
    <cellStyle name="CustomizationCells 2 2 3 35 2" xfId="38697" xr:uid="{9F08B3BE-75BA-48EA-9853-241B24549668}"/>
    <cellStyle name="CustomizationCells 2 2 3 36" xfId="19136" xr:uid="{ECD0504A-ED07-4B7C-ABE6-1749D0222530}"/>
    <cellStyle name="CustomizationCells 2 2 3 36 2" xfId="39538" xr:uid="{E1366754-67A1-4B73-9E8E-13DABB80F71A}"/>
    <cellStyle name="CustomizationCells 2 2 3 37" xfId="18952" xr:uid="{3DD50C6A-6C44-4688-B05C-8BD42195863D}"/>
    <cellStyle name="CustomizationCells 2 2 3 37 2" xfId="39354" xr:uid="{B7D6912B-6658-4908-B9C8-D563D29D8BC7}"/>
    <cellStyle name="CustomizationCells 2 2 3 38" xfId="19974" xr:uid="{B41FC8B7-BB4D-4E57-A977-02020CCEFA82}"/>
    <cellStyle name="CustomizationCells 2 2 3 38 2" xfId="40376" xr:uid="{82B90476-4930-47E6-AB30-CD9B2AF886C2}"/>
    <cellStyle name="CustomizationCells 2 2 3 39" xfId="20398" xr:uid="{9FAA067F-9069-414A-A4F2-92980442BB3A}"/>
    <cellStyle name="CustomizationCells 2 2 3 39 2" xfId="40800" xr:uid="{E01C396C-4CD9-424F-B9F0-B446A4F194B8}"/>
    <cellStyle name="CustomizationCells 2 2 3 4" xfId="1883" xr:uid="{00000000-0005-0000-0000-0000910F0000}"/>
    <cellStyle name="CustomizationCells 2 2 3 4 2" xfId="24266" xr:uid="{D68632B8-EF2F-4608-BFAF-694DD1E4EA0A}"/>
    <cellStyle name="CustomizationCells 2 2 3 40" xfId="20749" xr:uid="{29965C51-A860-432D-9F96-9A60E390ED0A}"/>
    <cellStyle name="CustomizationCells 2 2 3 40 2" xfId="41151" xr:uid="{BBE110E5-D0FE-4E74-B5F6-DA91C7D276C5}"/>
    <cellStyle name="CustomizationCells 2 2 3 41" xfId="21593" xr:uid="{3366F603-BE07-4A35-8818-37479A6EB148}"/>
    <cellStyle name="CustomizationCells 2 2 3 41 2" xfId="41993" xr:uid="{84BA30D4-422E-4D04-878C-27F2EDBE3246}"/>
    <cellStyle name="CustomizationCells 2 2 3 42" xfId="20990" xr:uid="{CDB8B51D-B2A9-4F98-9F36-77B10935E47E}"/>
    <cellStyle name="CustomizationCells 2 2 3 42 2" xfId="41392" xr:uid="{B0668634-203D-42E9-95DD-8E846D1C234B}"/>
    <cellStyle name="CustomizationCells 2 2 3 43" xfId="22264" xr:uid="{BA929770-4D3A-4C43-86F9-EF5D73958D9A}"/>
    <cellStyle name="CustomizationCells 2 2 3 43 2" xfId="42664" xr:uid="{D22BCD60-FAB5-4215-BA71-01E84548D5E7}"/>
    <cellStyle name="CustomizationCells 2 2 3 44" xfId="23017" xr:uid="{2A7A45D2-776C-4DFB-9BFB-E4D9C5C49A9C}"/>
    <cellStyle name="CustomizationCells 2 2 3 44 2" xfId="43417" xr:uid="{D559733C-EB7D-4629-9577-8E670F0CA855}"/>
    <cellStyle name="CustomizationCells 2 2 3 45" xfId="23254" xr:uid="{55A67F2B-45D6-4EC4-A823-E6C0F1355916}"/>
    <cellStyle name="CustomizationCells 2 2 3 45 2" xfId="43654" xr:uid="{8E9FE4CC-F647-4471-B2C2-BC787781F198}"/>
    <cellStyle name="CustomizationCells 2 2 3 5" xfId="2294" xr:uid="{00000000-0005-0000-0000-0000920F0000}"/>
    <cellStyle name="CustomizationCells 2 2 3 5 2" xfId="24669" xr:uid="{36D7BDA9-F79B-499B-A7E7-93060E61E1B1}"/>
    <cellStyle name="CustomizationCells 2 2 3 6" xfId="3004" xr:uid="{00000000-0005-0000-0000-0000930F0000}"/>
    <cellStyle name="CustomizationCells 2 2 3 6 2" xfId="25370" xr:uid="{C53D2F89-D3CC-4E9E-B088-D80C0E3EF8F8}"/>
    <cellStyle name="CustomizationCells 2 2 3 7" xfId="3609" xr:uid="{00000000-0005-0000-0000-0000940F0000}"/>
    <cellStyle name="CustomizationCells 2 2 3 7 2" xfId="25972" xr:uid="{4FC4645B-731F-4C1C-A85F-7612AFB710DB}"/>
    <cellStyle name="CustomizationCells 2 2 3 8" xfId="3902" xr:uid="{00000000-0005-0000-0000-0000950F0000}"/>
    <cellStyle name="CustomizationCells 2 2 3 8 2" xfId="26265" xr:uid="{3F0621BE-58DF-45EE-AF05-8752670DFEDE}"/>
    <cellStyle name="CustomizationCells 2 2 3 9" xfId="4411" xr:uid="{00000000-0005-0000-0000-0000960F0000}"/>
    <cellStyle name="CustomizationCells 2 2 3 9 2" xfId="26765" xr:uid="{77531DBD-DAC3-4BF8-A744-56BB126D1DCE}"/>
    <cellStyle name="CustomizationCells 2 2 30" xfId="14444" xr:uid="{2783F6DA-39F1-48BA-9D72-96EE8E5B228E}"/>
    <cellStyle name="CustomizationCells 2 2 30 2" xfId="35005" xr:uid="{5057F2B3-B16D-411F-8684-0067735A0870}"/>
    <cellStyle name="CustomizationCells 2 2 31" xfId="15102" xr:uid="{67965F5F-5670-4D16-B6EC-C7C9F8A40847}"/>
    <cellStyle name="CustomizationCells 2 2 31 2" xfId="35649" xr:uid="{01999836-A077-4454-A351-225D8850867B}"/>
    <cellStyle name="CustomizationCells 2 2 32" xfId="15592" xr:uid="{E27BA867-D698-4C07-A525-303F31DB1FA8}"/>
    <cellStyle name="CustomizationCells 2 2 32 2" xfId="36090" xr:uid="{FB0A6F72-4051-48B4-ACC2-9CD25BE354B2}"/>
    <cellStyle name="CustomizationCells 2 2 33" xfId="15807" xr:uid="{B1F56D9E-45BF-43C8-9F55-6DF66A42B829}"/>
    <cellStyle name="CustomizationCells 2 2 33 2" xfId="36223" xr:uid="{D2A96801-0AD1-4FF0-AD68-E490EF432187}"/>
    <cellStyle name="CustomizationCells 2 2 34" xfId="16271" xr:uid="{14BEFAAA-F542-46B0-940D-017D3E53EB23}"/>
    <cellStyle name="CustomizationCells 2 2 34 2" xfId="36677" xr:uid="{52CE93E3-CF70-41C2-B7F4-CF9C7B3AED81}"/>
    <cellStyle name="CustomizationCells 2 2 35" xfId="16971" xr:uid="{F61FB96E-2546-465D-9B40-2CE620D199B6}"/>
    <cellStyle name="CustomizationCells 2 2 35 2" xfId="37375" xr:uid="{9519CD98-C91E-4E95-8FEF-1E47972C3607}"/>
    <cellStyle name="CustomizationCells 2 2 36" xfId="17674" xr:uid="{96D5C415-C220-4E78-82AE-13ABB4CD24E5}"/>
    <cellStyle name="CustomizationCells 2 2 36 2" xfId="38078" xr:uid="{6CB0FAEA-9A9E-4AAA-B2B5-BEF106F5669A}"/>
    <cellStyle name="CustomizationCells 2 2 37" xfId="17754" xr:uid="{FF3FB3B3-5F94-4819-8213-795A9A040212}"/>
    <cellStyle name="CustomizationCells 2 2 37 2" xfId="38158" xr:uid="{15259F77-78F8-477E-96F4-6BB02DB4500A}"/>
    <cellStyle name="CustomizationCells 2 2 38" xfId="16889" xr:uid="{F5763881-81A1-44CB-A651-BA90A78DF740}"/>
    <cellStyle name="CustomizationCells 2 2 38 2" xfId="37293" xr:uid="{A546E366-CE1F-4B31-B9FF-EA6156C87A3E}"/>
    <cellStyle name="CustomizationCells 2 2 39" xfId="18926" xr:uid="{43AE5949-0181-4A21-B256-8BC227918035}"/>
    <cellStyle name="CustomizationCells 2 2 39 2" xfId="39328" xr:uid="{59EE0EBC-05C3-4B0C-AA35-9741C6E34B76}"/>
    <cellStyle name="CustomizationCells 2 2 4" xfId="553" xr:uid="{00000000-0005-0000-0000-0000970F0000}"/>
    <cellStyle name="CustomizationCells 2 2 4 10" xfId="4903" xr:uid="{00000000-0005-0000-0000-0000980F0000}"/>
    <cellStyle name="CustomizationCells 2 2 4 10 2" xfId="27256" xr:uid="{E27286F5-928A-454A-940E-E4497F502CBD}"/>
    <cellStyle name="CustomizationCells 2 2 4 11" xfId="5004" xr:uid="{00000000-0005-0000-0000-0000990F0000}"/>
    <cellStyle name="CustomizationCells 2 2 4 11 2" xfId="27357" xr:uid="{01A562CB-8E81-4BDB-B325-D7D8812F786D}"/>
    <cellStyle name="CustomizationCells 2 2 4 12" xfId="5502" xr:uid="{00000000-0005-0000-0000-00009A0F0000}"/>
    <cellStyle name="CustomizationCells 2 2 4 12 2" xfId="27855" xr:uid="{4086992E-AC7A-4759-8CF2-D6D914CEA133}"/>
    <cellStyle name="CustomizationCells 2 2 4 13" xfId="6204" xr:uid="{00000000-0005-0000-0000-00009B0F0000}"/>
    <cellStyle name="CustomizationCells 2 2 4 13 2" xfId="28501" xr:uid="{BE0D2C72-C914-447D-9460-050A15C605CC}"/>
    <cellStyle name="CustomizationCells 2 2 4 14" xfId="5996" xr:uid="{00000000-0005-0000-0000-00009C0F0000}"/>
    <cellStyle name="CustomizationCells 2 2 4 14 2" xfId="28299" xr:uid="{1EB782E5-D7AF-45B6-B25B-F2037D7BBA70}"/>
    <cellStyle name="CustomizationCells 2 2 4 15" xfId="7078" xr:uid="{00000000-0005-0000-0000-00009D0F0000}"/>
    <cellStyle name="CustomizationCells 2 2 4 15 2" xfId="29375" xr:uid="{A4891DF6-00F4-4E5F-B799-A80FEB6B1A6A}"/>
    <cellStyle name="CustomizationCells 2 2 4 16" xfId="7282" xr:uid="{00000000-0005-0000-0000-00009E0F0000}"/>
    <cellStyle name="CustomizationCells 2 2 4 16 2" xfId="29577" xr:uid="{74B51F38-E5BE-46E3-BAB4-C40ED0CBA64E}"/>
    <cellStyle name="CustomizationCells 2 2 4 17" xfId="7768" xr:uid="{62EF580C-2C5F-4362-BCBB-142A9510FD5F}"/>
    <cellStyle name="CustomizationCells 2 2 4 17 2" xfId="30054" xr:uid="{F1BB2D66-4EDE-46DF-A0C8-6B03A7640010}"/>
    <cellStyle name="CustomizationCells 2 2 4 18" xfId="8253" xr:uid="{C389EE1B-2D8D-4559-A3F4-41EB6B6EF034}"/>
    <cellStyle name="CustomizationCells 2 2 4 18 2" xfId="30522" xr:uid="{2DE9E171-F374-4172-ACE4-1200A8DE8054}"/>
    <cellStyle name="CustomizationCells 2 2 4 19" xfId="9138" xr:uid="{E25755C7-A923-432A-90C3-E87704BFD5E1}"/>
    <cellStyle name="CustomizationCells 2 2 4 19 2" xfId="31279" xr:uid="{04F5220E-8575-447B-BC3D-88FC6BD718CD}"/>
    <cellStyle name="CustomizationCells 2 2 4 2" xfId="768" xr:uid="{00000000-0005-0000-0000-00009F0F0000}"/>
    <cellStyle name="CustomizationCells 2 2 4 2 10" xfId="5215" xr:uid="{00000000-0005-0000-0000-0000A00F0000}"/>
    <cellStyle name="CustomizationCells 2 2 4 2 10 2" xfId="27568" xr:uid="{1E536771-B6FC-4824-BA0A-E98EBE07383B}"/>
    <cellStyle name="CustomizationCells 2 2 4 2 11" xfId="4171" xr:uid="{00000000-0005-0000-0000-0000A10F0000}"/>
    <cellStyle name="CustomizationCells 2 2 4 2 11 2" xfId="26532" xr:uid="{C7B98B99-2C12-485A-911D-A89F6DAFA111}"/>
    <cellStyle name="CustomizationCells 2 2 4 2 12" xfId="5751" xr:uid="{00000000-0005-0000-0000-0000A20F0000}"/>
    <cellStyle name="CustomizationCells 2 2 4 2 12 2" xfId="28069" xr:uid="{6F9B54D7-ABA0-410E-BFAA-61C034246096}"/>
    <cellStyle name="CustomizationCells 2 2 4 2 13" xfId="6359" xr:uid="{00000000-0005-0000-0000-0000A30F0000}"/>
    <cellStyle name="CustomizationCells 2 2 4 2 13 2" xfId="28656" xr:uid="{D5B9506E-9669-4952-B1ED-51C90724A7E1}"/>
    <cellStyle name="CustomizationCells 2 2 4 2 14" xfId="6211" xr:uid="{00000000-0005-0000-0000-0000A40F0000}"/>
    <cellStyle name="CustomizationCells 2 2 4 2 14 2" xfId="28508" xr:uid="{79548F72-A73C-4669-87EC-A75F3DB6A3DB}"/>
    <cellStyle name="CustomizationCells 2 2 4 2 15" xfId="7488" xr:uid="{00000000-0005-0000-0000-0000A50F0000}"/>
    <cellStyle name="CustomizationCells 2 2 4 2 15 2" xfId="29783" xr:uid="{516F3305-46F3-4279-9EC8-F2C7E87E4025}"/>
    <cellStyle name="CustomizationCells 2 2 4 2 16" xfId="7974" xr:uid="{E5FDDC93-2C9C-4F0D-8370-D2F3560CF0E8}"/>
    <cellStyle name="CustomizationCells 2 2 4 2 16 2" xfId="30260" xr:uid="{54F280E2-C4FA-41C6-AA9E-FC11886C6F84}"/>
    <cellStyle name="CustomizationCells 2 2 4 2 17" xfId="8463" xr:uid="{06F2A9EE-387C-4A11-89D3-7FFDB8ACAE5B}"/>
    <cellStyle name="CustomizationCells 2 2 4 2 17 2" xfId="30732" xr:uid="{BC53F284-EDA5-4F36-B4E7-825783108C63}"/>
    <cellStyle name="CustomizationCells 2 2 4 2 18" xfId="9353" xr:uid="{603FDD78-507D-4B34-B33A-7C826DADFF3D}"/>
    <cellStyle name="CustomizationCells 2 2 4 2 18 2" xfId="31492" xr:uid="{73223DC0-BE70-4B0F-8812-DE6F3767A234}"/>
    <cellStyle name="CustomizationCells 2 2 4 2 19" xfId="8799" xr:uid="{B66D74CC-6E27-4654-AEC2-AA96418B01EC}"/>
    <cellStyle name="CustomizationCells 2 2 4 2 19 2" xfId="31017" xr:uid="{6C83B0F5-8E8A-4B29-9A44-715CAD22DE5F}"/>
    <cellStyle name="CustomizationCells 2 2 4 2 2" xfId="73" xr:uid="{00000000-0005-0000-0000-0000A60F0000}"/>
    <cellStyle name="CustomizationCells 2 2 4 2 2 2" xfId="23325" xr:uid="{12AF6506-D869-4E59-AB7B-F0FF1D07DAF3}"/>
    <cellStyle name="CustomizationCells 2 2 4 2 20" xfId="9884" xr:uid="{7CF02031-4538-4EC3-8E3C-21198582677A}"/>
    <cellStyle name="CustomizationCells 2 2 4 2 20 2" xfId="31919" xr:uid="{22117BE5-CF4F-4450-8D6D-40C2F3B7259C}"/>
    <cellStyle name="CustomizationCells 2 2 4 2 21" xfId="12521" xr:uid="{75B92952-CB3C-4379-83C7-10F75E39C394}"/>
    <cellStyle name="CustomizationCells 2 2 4 2 21 2" xfId="33086" xr:uid="{A1C8CA3A-524A-436D-8A62-135B66F552A3}"/>
    <cellStyle name="CustomizationCells 2 2 4 2 22" xfId="12128" xr:uid="{EC975190-B96A-47D3-9C32-68A674B06B96}"/>
    <cellStyle name="CustomizationCells 2 2 4 2 22 2" xfId="32693" xr:uid="{681FE903-C615-4220-8B1E-3A5C5A2F1929}"/>
    <cellStyle name="CustomizationCells 2 2 4 2 23" xfId="12974" xr:uid="{AEBEA9B5-DE33-4800-A84B-FB807156917E}"/>
    <cellStyle name="CustomizationCells 2 2 4 2 23 2" xfId="33539" xr:uid="{22AE6975-EDD6-4805-AB43-5F8E36D0227E}"/>
    <cellStyle name="CustomizationCells 2 2 4 2 24" xfId="13302" xr:uid="{E678F2F2-707A-4416-A0EE-3AA91115F533}"/>
    <cellStyle name="CustomizationCells 2 2 4 2 24 2" xfId="33866" xr:uid="{5B9AFEBC-B986-497E-A3B8-56131079A87F}"/>
    <cellStyle name="CustomizationCells 2 2 4 2 25" xfId="11931" xr:uid="{907790B2-A1B3-4C97-B34B-E0EB97823D4E}"/>
    <cellStyle name="CustomizationCells 2 2 4 2 25 2" xfId="32496" xr:uid="{1646B8D1-7DB5-49BE-ADCE-7BA36E0715FB}"/>
    <cellStyle name="CustomizationCells 2 2 4 2 26" xfId="14355" xr:uid="{ABC657FA-9072-40B0-8A03-2A282902B078}"/>
    <cellStyle name="CustomizationCells 2 2 4 2 26 2" xfId="34918" xr:uid="{2D8FCC3B-2A0A-4A4D-AC6B-06E4C36AFE6D}"/>
    <cellStyle name="CustomizationCells 2 2 4 2 27" xfId="14524" xr:uid="{EF514F43-2F3E-4065-983D-17194D97D1D7}"/>
    <cellStyle name="CustomizationCells 2 2 4 2 27 2" xfId="35085" xr:uid="{C895D5CF-A725-4DFD-B68E-C72514340249}"/>
    <cellStyle name="CustomizationCells 2 2 4 2 28" xfId="14220" xr:uid="{14300035-54E6-4BD4-AA2C-5708426442C5}"/>
    <cellStyle name="CustomizationCells 2 2 4 2 28 2" xfId="34783" xr:uid="{FCC8B2B8-41A1-42DA-BDE9-86A7D1108D5B}"/>
    <cellStyle name="CustomizationCells 2 2 4 2 29" xfId="16025" xr:uid="{76C59990-399F-4565-9778-659464BD977C}"/>
    <cellStyle name="CustomizationCells 2 2 4 2 29 2" xfId="36433" xr:uid="{67483909-1BD3-4DA3-A0B6-291021E81842}"/>
    <cellStyle name="CustomizationCells 2 2 4 2 3" xfId="1959" xr:uid="{00000000-0005-0000-0000-0000A70F0000}"/>
    <cellStyle name="CustomizationCells 2 2 4 2 3 2" xfId="24341" xr:uid="{77511F49-C245-4074-8029-33EA0742BECE}"/>
    <cellStyle name="CustomizationCells 2 2 4 2 30" xfId="16498" xr:uid="{3DBE9EAF-581B-484B-8440-4086C082793A}"/>
    <cellStyle name="CustomizationCells 2 2 4 2 30 2" xfId="36904" xr:uid="{FB771C3A-A6C6-428C-8B4D-C35FCDAE7CCD}"/>
    <cellStyle name="CustomizationCells 2 2 4 2 31" xfId="17242" xr:uid="{FFD28EA2-9600-4F74-A392-87AB7B4585BF}"/>
    <cellStyle name="CustomizationCells 2 2 4 2 31 2" xfId="37646" xr:uid="{84E70C44-1694-4714-AB47-6FB677F59CB1}"/>
    <cellStyle name="CustomizationCells 2 2 4 2 32" xfId="17420" xr:uid="{C7000749-450E-48B6-AF7B-FB77CAEBAFAE}"/>
    <cellStyle name="CustomizationCells 2 2 4 2 32 2" xfId="37824" xr:uid="{933D5F09-4005-48CF-9B27-46CE896331A0}"/>
    <cellStyle name="CustomizationCells 2 2 4 2 33" xfId="17991" xr:uid="{5A4A68D8-3239-4E22-A440-33B3B325320A}"/>
    <cellStyle name="CustomizationCells 2 2 4 2 33 2" xfId="38395" xr:uid="{3F3B56D0-6011-41B8-9A62-711D7040BA62}"/>
    <cellStyle name="CustomizationCells 2 2 4 2 34" xfId="18370" xr:uid="{1087E25E-0C05-4749-8D48-76FEA1F695CF}"/>
    <cellStyle name="CustomizationCells 2 2 4 2 34 2" xfId="38774" xr:uid="{B24AF53F-5BB2-47D8-A8A7-8D5CDFDB0C55}"/>
    <cellStyle name="CustomizationCells 2 2 4 2 35" xfId="19214" xr:uid="{12A519D9-88B0-4006-9F49-57B07BEFD174}"/>
    <cellStyle name="CustomizationCells 2 2 4 2 35 2" xfId="39616" xr:uid="{26225084-4CF4-4BEE-AE9D-C74EDDE878BF}"/>
    <cellStyle name="CustomizationCells 2 2 4 2 36" xfId="18844" xr:uid="{23390DF8-3245-4B70-A253-43224E4CDCF8}"/>
    <cellStyle name="CustomizationCells 2 2 4 2 36 2" xfId="39246" xr:uid="{F41015FB-5403-43F1-A535-703C5D3EAF1E}"/>
    <cellStyle name="CustomizationCells 2 2 4 2 37" xfId="20052" xr:uid="{B2B95E3F-A1CB-480E-B4BB-34D314A7C2D7}"/>
    <cellStyle name="CustomizationCells 2 2 4 2 37 2" xfId="40454" xr:uid="{F9BDA52B-90AD-405B-87A0-58AB23790B09}"/>
    <cellStyle name="CustomizationCells 2 2 4 2 38" xfId="20474" xr:uid="{A7E89134-9812-4FA0-9D7D-1C005EEA3F91}"/>
    <cellStyle name="CustomizationCells 2 2 4 2 38 2" xfId="40876" xr:uid="{FD7CFA26-69B5-4D17-A1DA-8F7EE226C905}"/>
    <cellStyle name="CustomizationCells 2 2 4 2 39" xfId="20213" xr:uid="{0A14C377-4769-44EE-BD16-9EDB70F9820B}"/>
    <cellStyle name="CustomizationCells 2 2 4 2 39 2" xfId="40615" xr:uid="{AFFE176E-8EB9-4AA4-9991-DD1AF3F6A5D4}"/>
    <cellStyle name="CustomizationCells 2 2 4 2 4" xfId="1450" xr:uid="{00000000-0005-0000-0000-0000A80F0000}"/>
    <cellStyle name="CustomizationCells 2 2 4 2 4 2" xfId="23838" xr:uid="{2B7239F8-2BB3-4517-B8EA-76E85D9FA94A}"/>
    <cellStyle name="CustomizationCells 2 2 4 2 40" xfId="21668" xr:uid="{99C30000-6FC1-47DA-A6CA-6193D5628EFA}"/>
    <cellStyle name="CustomizationCells 2 2 4 2 40 2" xfId="42068" xr:uid="{9F3BE9F6-F61C-4C8B-B59F-AE4BD3F52FF0}"/>
    <cellStyle name="CustomizationCells 2 2 4 2 41" xfId="21852" xr:uid="{A09B51C0-4ADE-4007-B244-5B3559C4BE7C}"/>
    <cellStyle name="CustomizationCells 2 2 4 2 41 2" xfId="42252" xr:uid="{C6AC2DF4-2504-4D08-A005-4AF83C9030D7}"/>
    <cellStyle name="CustomizationCells 2 2 4 2 42" xfId="21962" xr:uid="{C5078314-49FF-4DDA-96BF-6400CCE265CD}"/>
    <cellStyle name="CustomizationCells 2 2 4 2 42 2" xfId="42362" xr:uid="{2828ED04-5A38-4B0F-A91A-3BD6119F0D0F}"/>
    <cellStyle name="CustomizationCells 2 2 4 2 43" xfId="22500" xr:uid="{10981180-9715-4FA5-903C-E403C44C52A5}"/>
    <cellStyle name="CustomizationCells 2 2 4 2 43 2" xfId="42900" xr:uid="{290FDDBD-3EEA-4960-AD22-1AF251CD19C8}"/>
    <cellStyle name="CustomizationCells 2 2 4 2 44" xfId="22692" xr:uid="{41919205-7807-4CE5-85D8-E48DA6E3945C}"/>
    <cellStyle name="CustomizationCells 2 2 4 2 44 2" xfId="43092" xr:uid="{B7B98EAA-EE5E-4520-96DF-32F04E50D1D8}"/>
    <cellStyle name="CustomizationCells 2 2 4 2 5" xfId="3082" xr:uid="{00000000-0005-0000-0000-0000A90F0000}"/>
    <cellStyle name="CustomizationCells 2 2 4 2 5 2" xfId="25448" xr:uid="{9671F2F1-F921-44C6-9FA6-CC890D1D0A5A}"/>
    <cellStyle name="CustomizationCells 2 2 4 2 6" xfId="2409" xr:uid="{00000000-0005-0000-0000-0000AA0F0000}"/>
    <cellStyle name="CustomizationCells 2 2 4 2 6 2" xfId="24776" xr:uid="{69DBF70B-7FC7-42FF-8546-0EBBEFC86D9A}"/>
    <cellStyle name="CustomizationCells 2 2 4 2 7" xfId="3976" xr:uid="{00000000-0005-0000-0000-0000AB0F0000}"/>
    <cellStyle name="CustomizationCells 2 2 4 2 7 2" xfId="26339" xr:uid="{6CA2F243-123D-4FEA-9AEA-2B1755C08CFC}"/>
    <cellStyle name="CustomizationCells 2 2 4 2 8" xfId="2660" xr:uid="{00000000-0005-0000-0000-0000AC0F0000}"/>
    <cellStyle name="CustomizationCells 2 2 4 2 8 2" xfId="25027" xr:uid="{9774D438-D307-40DF-85D2-9BB34354511F}"/>
    <cellStyle name="CustomizationCells 2 2 4 2 9" xfId="2757" xr:uid="{00000000-0005-0000-0000-0000AD0F0000}"/>
    <cellStyle name="CustomizationCells 2 2 4 2 9 2" xfId="25123" xr:uid="{FF26A3FC-F627-42A2-BC71-B6C87B17AB65}"/>
    <cellStyle name="CustomizationCells 2 2 4 20" xfId="9871" xr:uid="{CD7E9387-1B90-4381-9A95-31B1FB3E26BA}"/>
    <cellStyle name="CustomizationCells 2 2 4 20 2" xfId="31909" xr:uid="{F03DDF46-A1ED-4321-A7F4-B7C33BA94B4E}"/>
    <cellStyle name="CustomizationCells 2 2 4 21" xfId="10228" xr:uid="{A715F724-BE91-45AA-BCD3-99DC61F6DF50}"/>
    <cellStyle name="CustomizationCells 2 2 4 21 2" xfId="32104" xr:uid="{801DEBDB-B91A-4CFE-9227-91918018FC20}"/>
    <cellStyle name="CustomizationCells 2 2 4 22" xfId="12306" xr:uid="{F08FDC03-D1BF-402B-AEE1-C3E01B0F782C}"/>
    <cellStyle name="CustomizationCells 2 2 4 22 2" xfId="32871" xr:uid="{5F70DD48-91BA-4211-AF1C-825A8202BC91}"/>
    <cellStyle name="CustomizationCells 2 2 4 23" xfId="12151" xr:uid="{BA1E6FD5-D2A4-46FB-AD2D-1D387E3A1D8B}"/>
    <cellStyle name="CustomizationCells 2 2 4 23 2" xfId="32716" xr:uid="{E954F9AF-AF4F-4C0B-9FF0-44FC49A960EB}"/>
    <cellStyle name="CustomizationCells 2 2 4 24" xfId="12826" xr:uid="{9618208C-8B15-41F0-9750-5EF8ED9DD5DD}"/>
    <cellStyle name="CustomizationCells 2 2 4 24 2" xfId="33391" xr:uid="{C6DE4F90-5F13-451C-80B7-6D1CF3D50733}"/>
    <cellStyle name="CustomizationCells 2 2 4 25" xfId="13759" xr:uid="{E86E1607-57D8-4A38-86BF-852AE9F00A93}"/>
    <cellStyle name="CustomizationCells 2 2 4 25 2" xfId="34323" xr:uid="{9309DE6A-0720-447E-8AA6-D0B468C8D64E}"/>
    <cellStyle name="CustomizationCells 2 2 4 26" xfId="13674" xr:uid="{1DEF3779-6000-43BE-9783-44195DEA9DBE}"/>
    <cellStyle name="CustomizationCells 2 2 4 26 2" xfId="34238" xr:uid="{E6A118AD-9356-46B8-BD84-0CC1612DF88C}"/>
    <cellStyle name="CustomizationCells 2 2 4 27" xfId="14949" xr:uid="{3D8E1656-E1DC-4DAC-83D4-C574835BFE99}"/>
    <cellStyle name="CustomizationCells 2 2 4 27 2" xfId="35501" xr:uid="{AA3BFD77-4DA6-4149-998D-9D57168D860C}"/>
    <cellStyle name="CustomizationCells 2 2 4 28" xfId="13110" xr:uid="{F68AA293-5E06-41AD-A184-2C144B0AB766}"/>
    <cellStyle name="CustomizationCells 2 2 4 28 2" xfId="33675" xr:uid="{610A9BD7-CFF7-4826-959C-B294806B4AAB}"/>
    <cellStyle name="CustomizationCells 2 2 4 29" xfId="15751" xr:uid="{F0D90727-3E86-4625-B845-98EFB17ED337}"/>
    <cellStyle name="CustomizationCells 2 2 4 29 2" xfId="36188" xr:uid="{79C95CA0-9103-49DC-99E6-B5E6817F7A95}"/>
    <cellStyle name="CustomizationCells 2 2 4 3" xfId="1294" xr:uid="{00000000-0005-0000-0000-0000AE0F0000}"/>
    <cellStyle name="CustomizationCells 2 2 4 3 2" xfId="23731" xr:uid="{A5CB4A7F-1990-4437-9108-FA5214668D63}"/>
    <cellStyle name="CustomizationCells 2 2 4 30" xfId="15337" xr:uid="{57AD22B7-B9F6-4C54-BF27-8FBC534EA672}"/>
    <cellStyle name="CustomizationCells 2 2 4 30 2" xfId="35874" xr:uid="{3EC767CF-2D57-4AF1-983B-001E9D3E7BEA}"/>
    <cellStyle name="CustomizationCells 2 2 4 31" xfId="16292" xr:uid="{1AEED46E-9F15-45FF-9CF4-41F8D54E53B7}"/>
    <cellStyle name="CustomizationCells 2 2 4 31 2" xfId="36698" xr:uid="{FE8AC4EE-D738-49E2-BC44-0C02AF77D639}"/>
    <cellStyle name="CustomizationCells 2 2 4 32" xfId="17033" xr:uid="{7CAB840F-B591-4AED-A0AA-D4C6781DE1E6}"/>
    <cellStyle name="CustomizationCells 2 2 4 32 2" xfId="37437" xr:uid="{BFC7C417-C7D6-4004-9E85-E59DC2724317}"/>
    <cellStyle name="CustomizationCells 2 2 4 33" xfId="16741" xr:uid="{7A9D9C1A-250D-4BFC-93CD-38A6853E9E3B}"/>
    <cellStyle name="CustomizationCells 2 2 4 33 2" xfId="37147" xr:uid="{6298F696-4D94-4E5F-A123-C45EC2FF6227}"/>
    <cellStyle name="CustomizationCells 2 2 4 34" xfId="17784" xr:uid="{9A94F940-5F55-414D-9CE9-33585100BC39}"/>
    <cellStyle name="CustomizationCells 2 2 4 34 2" xfId="38188" xr:uid="{0F917F25-D6B4-4B11-B6AD-EEE95550095F}"/>
    <cellStyle name="CustomizationCells 2 2 4 35" xfId="18156" xr:uid="{1322A475-3FE9-4E64-9879-603D7E9073DA}"/>
    <cellStyle name="CustomizationCells 2 2 4 35 2" xfId="38560" xr:uid="{90058863-2244-4B4F-91E9-A9CC659FD8D8}"/>
    <cellStyle name="CustomizationCells 2 2 4 36" xfId="18999" xr:uid="{45C0888D-AF8F-493F-9A6C-5122CE546568}"/>
    <cellStyle name="CustomizationCells 2 2 4 36 2" xfId="39401" xr:uid="{EBA66BA3-D8F4-4CD0-824B-1396BF52001F}"/>
    <cellStyle name="CustomizationCells 2 2 4 37" xfId="18739" xr:uid="{33B6F682-6D3F-4E0D-82A3-1722A2C1273B}"/>
    <cellStyle name="CustomizationCells 2 2 4 37 2" xfId="39141" xr:uid="{E8C26FE3-ED6A-4089-9324-0B7E2DD46896}"/>
    <cellStyle name="CustomizationCells 2 2 4 38" xfId="19837" xr:uid="{40BEC73F-9487-4755-A5A7-FC07FA0CE818}"/>
    <cellStyle name="CustomizationCells 2 2 4 38 2" xfId="40239" xr:uid="{A55B0835-B042-4F21-98A7-9CD5F113245F}"/>
    <cellStyle name="CustomizationCells 2 2 4 39" xfId="20261" xr:uid="{D8BFB350-8F6F-4B25-B142-5A491778F414}"/>
    <cellStyle name="CustomizationCells 2 2 4 39 2" xfId="40663" xr:uid="{44246433-68ED-43F8-B1C4-7329708642AA}"/>
    <cellStyle name="CustomizationCells 2 2 4 4" xfId="1746" xr:uid="{00000000-0005-0000-0000-0000AF0F0000}"/>
    <cellStyle name="CustomizationCells 2 2 4 4 2" xfId="24129" xr:uid="{D5B8AE85-1DDD-4F3C-AA42-46FDE31FA33F}"/>
    <cellStyle name="CustomizationCells 2 2 4 40" xfId="20830" xr:uid="{B107674E-5B13-44C8-AE0D-77697378448E}"/>
    <cellStyle name="CustomizationCells 2 2 4 40 2" xfId="41232" xr:uid="{FCAA7364-1BA2-4985-A03C-7A2AD7798DD2}"/>
    <cellStyle name="CustomizationCells 2 2 4 41" xfId="21456" xr:uid="{CBF25BE1-3897-4616-9081-692ABC5FC006}"/>
    <cellStyle name="CustomizationCells 2 2 4 41 2" xfId="41856" xr:uid="{3C964FE5-E703-4273-900B-8685AEC472D8}"/>
    <cellStyle name="CustomizationCells 2 2 4 42" xfId="21065" xr:uid="{57FC45CA-316F-49BA-A6E2-28B10A609EE9}"/>
    <cellStyle name="CustomizationCells 2 2 4 42 2" xfId="41467" xr:uid="{33E42DD7-B68D-4107-BCBB-F9C39A887CED}"/>
    <cellStyle name="CustomizationCells 2 2 4 43" xfId="22555" xr:uid="{5E15C75D-BE83-40B1-A99E-65013A16158D}"/>
    <cellStyle name="CustomizationCells 2 2 4 43 2" xfId="42955" xr:uid="{415EA947-6283-4272-8B3B-58A80A61C8A2}"/>
    <cellStyle name="CustomizationCells 2 2 4 44" xfId="22986" xr:uid="{5D9CB259-2382-4872-A792-E17748B2026D}"/>
    <cellStyle name="CustomizationCells 2 2 4 44 2" xfId="43386" xr:uid="{45D94F51-120A-4434-9754-9DD4B85AE7B4}"/>
    <cellStyle name="CustomizationCells 2 2 4 45" xfId="23234" xr:uid="{6C743D6B-9101-45C1-9D71-FCBF1187968B}"/>
    <cellStyle name="CustomizationCells 2 2 4 45 2" xfId="43634" xr:uid="{2A67C51C-4182-4BAB-925A-D024D040F9C7}"/>
    <cellStyle name="CustomizationCells 2 2 4 5" xfId="2273" xr:uid="{00000000-0005-0000-0000-0000B00F0000}"/>
    <cellStyle name="CustomizationCells 2 2 4 5 2" xfId="24648" xr:uid="{62B2F3B9-D804-4C33-AEFD-C42D02093C33}"/>
    <cellStyle name="CustomizationCells 2 2 4 6" xfId="2867" xr:uid="{00000000-0005-0000-0000-0000B10F0000}"/>
    <cellStyle name="CustomizationCells 2 2 4 6 2" xfId="25233" xr:uid="{B7DC1D36-97E7-4762-9EE3-9E96DDF0E5CF}"/>
    <cellStyle name="CustomizationCells 2 2 4 7" xfId="3564" xr:uid="{00000000-0005-0000-0000-0000B20F0000}"/>
    <cellStyle name="CustomizationCells 2 2 4 7 2" xfId="25928" xr:uid="{AE5B85AF-1227-4547-9AAA-269CD3F238F5}"/>
    <cellStyle name="CustomizationCells 2 2 4 8" xfId="3765" xr:uid="{00000000-0005-0000-0000-0000B30F0000}"/>
    <cellStyle name="CustomizationCells 2 2 4 8 2" xfId="26128" xr:uid="{85956FA9-0809-4492-BA69-622419E3E2C5}"/>
    <cellStyle name="CustomizationCells 2 2 4 9" xfId="4375" xr:uid="{00000000-0005-0000-0000-0000B40F0000}"/>
    <cellStyle name="CustomizationCells 2 2 4 9 2" xfId="26730" xr:uid="{447235EB-636C-4173-90B4-71523802CABD}"/>
    <cellStyle name="CustomizationCells 2 2 40" xfId="19487" xr:uid="{BFF1AF7E-FE44-48CF-8A32-BBD6DE7BCBB8}"/>
    <cellStyle name="CustomizationCells 2 2 40 2" xfId="39889" xr:uid="{E4F6EA6C-52A8-49BB-B713-99559A3F7CEF}"/>
    <cellStyle name="CustomizationCells 2 2 41" xfId="19661" xr:uid="{B48FA0C4-AE7A-4E7A-B649-F3C4A19EEEBA}"/>
    <cellStyle name="CustomizationCells 2 2 41 2" xfId="40063" xr:uid="{B43C4C04-01C6-47A9-BD9A-A48255380D8F}"/>
    <cellStyle name="CustomizationCells 2 2 42" xfId="20217" xr:uid="{E1315492-8067-4B1F-90C6-652B1DAB25BF}"/>
    <cellStyle name="CustomizationCells 2 2 42 2" xfId="40619" xr:uid="{36E5CDBD-86C3-4264-8703-1A15E44B99C2}"/>
    <cellStyle name="CustomizationCells 2 2 43" xfId="18585" xr:uid="{171A7E1D-7129-49A8-BDE1-22A227DB6392}"/>
    <cellStyle name="CustomizationCells 2 2 43 2" xfId="38989" xr:uid="{43DD8268-0FA7-477B-AB6E-7B7EC689D0F0}"/>
    <cellStyle name="CustomizationCells 2 2 44" xfId="21379" xr:uid="{A9B43EE8-AF5C-42EC-A4FD-2C52A61DBF0B}"/>
    <cellStyle name="CustomizationCells 2 2 44 2" xfId="41779" xr:uid="{7C1BC08C-40D8-48D2-8372-913722B42A4B}"/>
    <cellStyle name="CustomizationCells 2 2 45" xfId="22214" xr:uid="{0097C04C-8725-4B4F-9C68-92421BCADB6F}"/>
    <cellStyle name="CustomizationCells 2 2 45 2" xfId="42614" xr:uid="{1207B904-E8E8-42FE-8C88-DAD800AE3EEA}"/>
    <cellStyle name="CustomizationCells 2 2 46" xfId="21965" xr:uid="{02F5576B-A25D-4058-8779-9C9E8FAE6877}"/>
    <cellStyle name="CustomizationCells 2 2 46 2" xfId="42365" xr:uid="{04C94316-38E3-4B2B-B1DF-B0286FD8ABF2}"/>
    <cellStyle name="CustomizationCells 2 2 47" xfId="22818" xr:uid="{1E609D36-3BBA-4255-B45C-18DDAE875021}"/>
    <cellStyle name="CustomizationCells 2 2 47 2" xfId="43218" xr:uid="{8B61F078-7FAB-461F-9EAC-C557F4EDE22B}"/>
    <cellStyle name="CustomizationCells 2 2 48" xfId="23121" xr:uid="{E0E81E54-71B1-43BE-8343-0822DBDB161D}"/>
    <cellStyle name="CustomizationCells 2 2 48 2" xfId="43521" xr:uid="{06D2A96C-DC21-46D3-9897-228B0C9EA2C9}"/>
    <cellStyle name="CustomizationCells 2 2 5" xfId="709" xr:uid="{00000000-0005-0000-0000-0000B50F0000}"/>
    <cellStyle name="CustomizationCells 2 2 5 10" xfId="4779" xr:uid="{00000000-0005-0000-0000-0000B60F0000}"/>
    <cellStyle name="CustomizationCells 2 2 5 10 2" xfId="27132" xr:uid="{EABE5202-B3FE-477F-95EE-A91547DB560F}"/>
    <cellStyle name="CustomizationCells 2 2 5 11" xfId="5159" xr:uid="{00000000-0005-0000-0000-0000B70F0000}"/>
    <cellStyle name="CustomizationCells 2 2 5 11 2" xfId="27512" xr:uid="{A760957C-B1AD-4DD7-AC0E-0C18C779B2AB}"/>
    <cellStyle name="CustomizationCells 2 2 5 12" xfId="3250" xr:uid="{00000000-0005-0000-0000-0000B80F0000}"/>
    <cellStyle name="CustomizationCells 2 2 5 12 2" xfId="25616" xr:uid="{7985C161-7837-4585-A657-13E0F5B8DB72}"/>
    <cellStyle name="CustomizationCells 2 2 5 13" xfId="6424" xr:uid="{00000000-0005-0000-0000-0000B90F0000}"/>
    <cellStyle name="CustomizationCells 2 2 5 13 2" xfId="28721" xr:uid="{4468447D-0A66-46AF-BB65-94E0D37B82DB}"/>
    <cellStyle name="CustomizationCells 2 2 5 14" xfId="6816" xr:uid="{00000000-0005-0000-0000-0000BA0F0000}"/>
    <cellStyle name="CustomizationCells 2 2 5 14 2" xfId="29113" xr:uid="{397C0D89-45E4-426A-B5EB-7D79A32FDB2E}"/>
    <cellStyle name="CustomizationCells 2 2 5 15" xfId="5889" xr:uid="{00000000-0005-0000-0000-0000BB0F0000}"/>
    <cellStyle name="CustomizationCells 2 2 5 15 2" xfId="28203" xr:uid="{3776F655-7443-4F56-AD8A-4B6FFB915C38}"/>
    <cellStyle name="CustomizationCells 2 2 5 16" xfId="7437" xr:uid="{00000000-0005-0000-0000-0000BC0F0000}"/>
    <cellStyle name="CustomizationCells 2 2 5 16 2" xfId="29732" xr:uid="{1642DCF2-4604-4462-9C0C-F96526524AE7}"/>
    <cellStyle name="CustomizationCells 2 2 5 17" xfId="7923" xr:uid="{54A28C0C-3C49-459D-934C-4629009ECA91}"/>
    <cellStyle name="CustomizationCells 2 2 5 17 2" xfId="30209" xr:uid="{02276EC1-80CD-4AFF-BF9C-E95C03226DAC}"/>
    <cellStyle name="CustomizationCells 2 2 5 18" xfId="8408" xr:uid="{29A4BB8B-DC5A-4D94-9BE4-820BA7108590}"/>
    <cellStyle name="CustomizationCells 2 2 5 18 2" xfId="30677" xr:uid="{9EF17088-212E-4FBC-8CDC-ECA672C00DAD}"/>
    <cellStyle name="CustomizationCells 2 2 5 19" xfId="9294" xr:uid="{7A1996F9-8239-4519-8B87-BDACFCDD7472}"/>
    <cellStyle name="CustomizationCells 2 2 5 19 2" xfId="31434" xr:uid="{EDE5D0F9-7633-4FCE-A5E2-9B8E01E96485}"/>
    <cellStyle name="CustomizationCells 2 2 5 2" xfId="923" xr:uid="{00000000-0005-0000-0000-0000BD0F0000}"/>
    <cellStyle name="CustomizationCells 2 2 5 2 2" xfId="8129" xr:uid="{D7DB067E-6F2F-45FE-8DE5-6A53E013BA3A}"/>
    <cellStyle name="CustomizationCells 2 2 5 2 2 2" xfId="30415" xr:uid="{7361AE68-1357-489E-97E1-25BFA2622E96}"/>
    <cellStyle name="CustomizationCells 2 2 5 2 3" xfId="14592" xr:uid="{31F929DF-C07C-405E-9481-389005DD8198}"/>
    <cellStyle name="CustomizationCells 2 2 5 2 3 2" xfId="35152" xr:uid="{3C6909DF-B409-4C69-9D41-5BFA4C54F7E1}"/>
    <cellStyle name="CustomizationCells 2 2 5 2 4" xfId="14616" xr:uid="{93C7CA78-9B07-4846-9CE7-05B2E44742D3}"/>
    <cellStyle name="CustomizationCells 2 2 5 2 4 2" xfId="35176" xr:uid="{8DEBEA4C-696B-4A0E-B910-9332142A37C6}"/>
    <cellStyle name="CustomizationCells 2 2 5 2 5" xfId="14995" xr:uid="{F1ADAE2C-BBAC-4F19-B636-BBB688C6F3DC}"/>
    <cellStyle name="CustomizationCells 2 2 5 2 5 2" xfId="35547" xr:uid="{8F8BD8EF-B2F6-43C0-B516-16B5A3F65D38}"/>
    <cellStyle name="CustomizationCells 2 2 5 2 6" xfId="15314" xr:uid="{269ADD1C-2402-4A12-8A43-DCF9184BE7BD}"/>
    <cellStyle name="CustomizationCells 2 2 5 2 6 2" xfId="35851" xr:uid="{4CAE0697-4328-4906-9692-F4DBD89E0ED4}"/>
    <cellStyle name="CustomizationCells 2 2 5 20" xfId="9716" xr:uid="{86D64972-7D3C-4876-80BB-495398C04FB4}"/>
    <cellStyle name="CustomizationCells 2 2 5 20 2" xfId="31788" xr:uid="{0478085D-7299-45AB-97E5-001E61B6BE90}"/>
    <cellStyle name="CustomizationCells 2 2 5 21" xfId="10376" xr:uid="{4F787629-BF5E-4151-AE55-16AF3D00E96F}"/>
    <cellStyle name="CustomizationCells 2 2 5 21 2" xfId="32173" xr:uid="{A5040426-3F5A-4928-A07F-B43639812B32}"/>
    <cellStyle name="CustomizationCells 2 2 5 22" xfId="12462" xr:uid="{0A784746-5E76-464E-A591-1C22530652F4}"/>
    <cellStyle name="CustomizationCells 2 2 5 22 2" xfId="33027" xr:uid="{91EADAEA-CC8C-4C5D-A278-75AE87CBDEF9}"/>
    <cellStyle name="CustomizationCells 2 2 5 23" xfId="12803" xr:uid="{32C875FB-5ECB-425B-A30B-CF646A1C4CA6}"/>
    <cellStyle name="CustomizationCells 2 2 5 23 2" xfId="33368" xr:uid="{1A29D4DE-6A81-4297-A277-CE1D5A2CBC47}"/>
    <cellStyle name="CustomizationCells 2 2 5 24" xfId="12005" xr:uid="{EAC86C87-EB63-4A3E-BB2E-45E814A1369A}"/>
    <cellStyle name="CustomizationCells 2 2 5 24 2" xfId="32570" xr:uid="{513D861E-0950-4824-84A5-DD074170E330}"/>
    <cellStyle name="CustomizationCells 2 2 5 25" xfId="13408" xr:uid="{8D3F8211-3FB8-42BB-A59B-6DECB4D27F0A}"/>
    <cellStyle name="CustomizationCells 2 2 5 25 2" xfId="33972" xr:uid="{3C5C85F4-48C5-453B-8FEA-E20275618143}"/>
    <cellStyle name="CustomizationCells 2 2 5 26" xfId="14258" xr:uid="{4EBC8270-C913-49CC-B1CD-AD7FC9CEEF2E}"/>
    <cellStyle name="CustomizationCells 2 2 5 26 2" xfId="34821" xr:uid="{6B222394-6345-4E20-AA37-99C0BF359569}"/>
    <cellStyle name="CustomizationCells 2 2 5 27" xfId="14820" xr:uid="{1EFE1A7C-05B9-46AD-AE60-1E9A4612957A}"/>
    <cellStyle name="CustomizationCells 2 2 5 27 2" xfId="35374" xr:uid="{7EE8956F-A9CA-44D9-80A4-86F0B93405CD}"/>
    <cellStyle name="CustomizationCells 2 2 5 28" xfId="15166" xr:uid="{33DF3192-F85D-47F4-A8A1-82C8FD7375A4}"/>
    <cellStyle name="CustomizationCells 2 2 5 28 2" xfId="35708" xr:uid="{78BE0B62-0C19-4B13-93A2-EC50A855EF63}"/>
    <cellStyle name="CustomizationCells 2 2 5 29" xfId="15674" xr:uid="{47B39A0F-3003-4DC4-B48B-15C3C51B6137}"/>
    <cellStyle name="CustomizationCells 2 2 5 29 2" xfId="36145" xr:uid="{54439547-CCED-4766-936A-240A7C649ABC}"/>
    <cellStyle name="CustomizationCells 2 2 5 3" xfId="1147" xr:uid="{00000000-0005-0000-0000-0000BE0F0000}"/>
    <cellStyle name="CustomizationCells 2 2 5 3 2" xfId="23584" xr:uid="{A1E9AC7F-DBED-4016-B406-22E856B2DB5E}"/>
    <cellStyle name="CustomizationCells 2 2 5 30" xfId="15972" xr:uid="{90BD25F9-338F-4A3F-BFA3-EE3C21905160}"/>
    <cellStyle name="CustomizationCells 2 2 5 30 2" xfId="36380" xr:uid="{C4877E65-0D37-445D-8C5C-FE676356E09B}"/>
    <cellStyle name="CustomizationCells 2 2 5 31" xfId="16447" xr:uid="{3309D6FC-04C8-4E22-A69C-65677FA9DA55}"/>
    <cellStyle name="CustomizationCells 2 2 5 31 2" xfId="36853" xr:uid="{95FD9BEA-8FD0-4596-8810-986780D7F6F1}"/>
    <cellStyle name="CustomizationCells 2 2 5 32" xfId="17188" xr:uid="{0839D1D9-6374-45E6-AA0B-4FBA118DBD88}"/>
    <cellStyle name="CustomizationCells 2 2 5 32 2" xfId="37592" xr:uid="{8493716F-C86F-491C-B55D-CFEAC0B7E21E}"/>
    <cellStyle name="CustomizationCells 2 2 5 33" xfId="17667" xr:uid="{C7015E49-DB6F-4E24-AB43-DB48B29A800C}"/>
    <cellStyle name="CustomizationCells 2 2 5 33 2" xfId="38071" xr:uid="{55723DD2-C123-4D2C-8947-D1BC3DE9E206}"/>
    <cellStyle name="CustomizationCells 2 2 5 34" xfId="17939" xr:uid="{A38776B3-96DF-4D9C-8053-69EE3B0BB9D8}"/>
    <cellStyle name="CustomizationCells 2 2 5 34 2" xfId="38343" xr:uid="{7420174E-76AA-48D0-9241-6F81318C82C0}"/>
    <cellStyle name="CustomizationCells 2 2 5 35" xfId="18311" xr:uid="{7762F105-1F09-44F4-A4B6-98B7E5C5C88A}"/>
    <cellStyle name="CustomizationCells 2 2 5 35 2" xfId="38715" xr:uid="{12B6F35F-4F16-4DA2-9673-A4CF46343CAA}"/>
    <cellStyle name="CustomizationCells 2 2 5 36" xfId="19155" xr:uid="{65C29ADD-B4B2-467B-BE7D-AA484F50EE42}"/>
    <cellStyle name="CustomizationCells 2 2 5 36 2" xfId="39557" xr:uid="{3E17AF5E-F2D5-48EF-AA0F-575D790E0A6D}"/>
    <cellStyle name="CustomizationCells 2 2 5 37" xfId="19469" xr:uid="{10E8B8FD-54D1-4E3A-8622-7B4AC62D5FF4}"/>
    <cellStyle name="CustomizationCells 2 2 5 37 2" xfId="39871" xr:uid="{2439A498-A886-4E01-AE6A-2E8B286411E1}"/>
    <cellStyle name="CustomizationCells 2 2 5 38" xfId="19993" xr:uid="{68FABEEA-C898-423A-99C0-FDB1A76AFA93}"/>
    <cellStyle name="CustomizationCells 2 2 5 38 2" xfId="40395" xr:uid="{9548CEA0-3316-4F30-97B3-C4D15E6107C3}"/>
    <cellStyle name="CustomizationCells 2 2 5 39" xfId="20417" xr:uid="{058F6C5F-9EC7-4C7C-8536-5B95F1D72452}"/>
    <cellStyle name="CustomizationCells 2 2 5 39 2" xfId="40819" xr:uid="{C7F46198-FE15-4AC5-86F5-962992FFAB5A}"/>
    <cellStyle name="CustomizationCells 2 2 5 4" xfId="1902" xr:uid="{00000000-0005-0000-0000-0000BF0F0000}"/>
    <cellStyle name="CustomizationCells 2 2 5 4 2" xfId="24284" xr:uid="{7B07C31D-DC89-4C74-8F8C-84502DBA1F82}"/>
    <cellStyle name="CustomizationCells 2 2 5 40" xfId="20920" xr:uid="{4A7127F9-9B2D-464B-BF7F-F1D190D1DCAF}"/>
    <cellStyle name="CustomizationCells 2 2 5 40 2" xfId="41322" xr:uid="{C601294C-CCC9-4C5B-AE1E-63BC5F6366DC}"/>
    <cellStyle name="CustomizationCells 2 2 5 41" xfId="21612" xr:uid="{816C1364-2FAF-45A7-8CD8-6C056D27D543}"/>
    <cellStyle name="CustomizationCells 2 2 5 41 2" xfId="42012" xr:uid="{BA5BFEFE-F27E-46F4-A84C-28EB96EBB42F}"/>
    <cellStyle name="CustomizationCells 2 2 5 42" xfId="22206" xr:uid="{46DA0731-174D-4810-B1E6-14A8DE911704}"/>
    <cellStyle name="CustomizationCells 2 2 5 42 2" xfId="42606" xr:uid="{D2D90C12-824F-4181-9A47-8DFCA38AC1F6}"/>
    <cellStyle name="CustomizationCells 2 2 5 43" xfId="21087" xr:uid="{38AD749B-9ACD-49C9-A33F-F9F9FF795221}"/>
    <cellStyle name="CustomizationCells 2 2 5 43 2" xfId="41489" xr:uid="{98636928-2B8C-4342-B1FF-3717E7ECFB7E}"/>
    <cellStyle name="CustomizationCells 2 2 5 44" xfId="21196" xr:uid="{AA59EE12-FCCC-4C41-8EFB-C9AA840C1B76}"/>
    <cellStyle name="CustomizationCells 2 2 5 44 2" xfId="41596" xr:uid="{593110BB-020D-455A-B953-30376A3ED8A1}"/>
    <cellStyle name="CustomizationCells 2 2 5 45" xfId="22573" xr:uid="{5F840C3E-406C-4B69-88F5-477D21E9BA82}"/>
    <cellStyle name="CustomizationCells 2 2 5 45 2" xfId="42973" xr:uid="{36067DFF-1E2B-4643-8F05-0CD93E7AA2ED}"/>
    <cellStyle name="CustomizationCells 2 2 5 5" xfId="2119" xr:uid="{00000000-0005-0000-0000-0000C00F0000}"/>
    <cellStyle name="CustomizationCells 2 2 5 5 2" xfId="24501" xr:uid="{9F40A788-AFDD-4589-A253-4BB264C1CF2D}"/>
    <cellStyle name="CustomizationCells 2 2 5 6" xfId="3023" xr:uid="{00000000-0005-0000-0000-0000C10F0000}"/>
    <cellStyle name="CustomizationCells 2 2 5 6 2" xfId="25389" xr:uid="{9AC3F8C4-0C63-4C5A-888D-38063971E63A}"/>
    <cellStyle name="CustomizationCells 2 2 5 7" xfId="3241" xr:uid="{00000000-0005-0000-0000-0000C20F0000}"/>
    <cellStyle name="CustomizationCells 2 2 5 7 2" xfId="25607" xr:uid="{12ACF6AD-1E0D-4DE2-A503-FE076525B693}"/>
    <cellStyle name="CustomizationCells 2 2 5 8" xfId="3921" xr:uid="{00000000-0005-0000-0000-0000C30F0000}"/>
    <cellStyle name="CustomizationCells 2 2 5 8 2" xfId="26284" xr:uid="{91EDA26E-9A09-4B03-9420-95DB69D288A2}"/>
    <cellStyle name="CustomizationCells 2 2 5 9" xfId="3525" xr:uid="{00000000-0005-0000-0000-0000C40F0000}"/>
    <cellStyle name="CustomizationCells 2 2 5 9 2" xfId="25890" xr:uid="{AEC23179-3DC0-48F8-BD72-01AE07ADBFFB}"/>
    <cellStyle name="CustomizationCells 2 2 6" xfId="1187" xr:uid="{00000000-0005-0000-0000-0000C50F0000}"/>
    <cellStyle name="CustomizationCells 2 2 6 2" xfId="23624" xr:uid="{FB9E2C6D-7E4F-4F5B-B04F-74AC1C3926BA}"/>
    <cellStyle name="CustomizationCells 2 2 7" xfId="1694" xr:uid="{00000000-0005-0000-0000-0000C60F0000}"/>
    <cellStyle name="CustomizationCells 2 2 7 2" xfId="24078" xr:uid="{4DA5526A-22BE-418C-98C3-A43E3B9E4D7A}"/>
    <cellStyle name="CustomizationCells 2 2 8" xfId="2161" xr:uid="{00000000-0005-0000-0000-0000C70F0000}"/>
    <cellStyle name="CustomizationCells 2 2 8 2" xfId="24541" xr:uid="{54FD2E45-A2A3-4705-9263-E60CA4A7A11B}"/>
    <cellStyle name="CustomizationCells 2 2 9" xfId="2788" xr:uid="{00000000-0005-0000-0000-0000C80F0000}"/>
    <cellStyle name="CustomizationCells 2 2 9 2" xfId="25154" xr:uid="{4F539F49-5322-483C-9E14-B8AC8A88811E}"/>
    <cellStyle name="CustomizationCells 3" xfId="306" xr:uid="{00000000-0005-0000-0000-0000C90F0000}"/>
    <cellStyle name="CustomizationCells 3 10" xfId="3278" xr:uid="{00000000-0005-0000-0000-0000CA0F0000}"/>
    <cellStyle name="CustomizationCells 3 10 2" xfId="25644" xr:uid="{D4802765-6753-4FA3-8BBC-D9BE065C35F8}"/>
    <cellStyle name="CustomizationCells 3 11" xfId="2576" xr:uid="{00000000-0005-0000-0000-0000CB0F0000}"/>
    <cellStyle name="CustomizationCells 3 11 2" xfId="24943" xr:uid="{788130AA-79A2-4267-AE17-B2F7276A8FB1}"/>
    <cellStyle name="CustomizationCells 3 12" xfId="3391" xr:uid="{00000000-0005-0000-0000-0000CC0F0000}"/>
    <cellStyle name="CustomizationCells 3 12 2" xfId="25756" xr:uid="{5B5FD9C6-3F27-45C0-A140-ECCAF0C0753B}"/>
    <cellStyle name="CustomizationCells 3 13" xfId="4585" xr:uid="{00000000-0005-0000-0000-0000CD0F0000}"/>
    <cellStyle name="CustomizationCells 3 13 2" xfId="26938" xr:uid="{A12049AE-F6DC-4FAC-BB4A-D311340DCAF6}"/>
    <cellStyle name="CustomizationCells 3 14" xfId="3331" xr:uid="{00000000-0005-0000-0000-0000CE0F0000}"/>
    <cellStyle name="CustomizationCells 3 14 2" xfId="25697" xr:uid="{B46A6505-0297-4C16-BEFA-C3A55A7FB20A}"/>
    <cellStyle name="CustomizationCells 3 15" xfId="4450" xr:uid="{00000000-0005-0000-0000-0000CF0F0000}"/>
    <cellStyle name="CustomizationCells 3 15 2" xfId="26803" xr:uid="{E3CC6CC9-67F0-4F41-B122-BEF576F909AF}"/>
    <cellStyle name="CustomizationCells 3 16" xfId="5953" xr:uid="{00000000-0005-0000-0000-0000D00F0000}"/>
    <cellStyle name="CustomizationCells 3 16 2" xfId="28267" xr:uid="{945B8E79-958B-4D03-A720-03CAECBDCDA2}"/>
    <cellStyle name="CustomizationCells 3 17" xfId="6155" xr:uid="{00000000-0005-0000-0000-0000D10F0000}"/>
    <cellStyle name="CustomizationCells 3 17 2" xfId="28452" xr:uid="{17A4125C-D186-4F5F-A206-83A97D8B5FD7}"/>
    <cellStyle name="CustomizationCells 3 18" xfId="6615" xr:uid="{00000000-0005-0000-0000-0000D20F0000}"/>
    <cellStyle name="CustomizationCells 3 18 2" xfId="28912" xr:uid="{0882717E-2102-4028-8F06-48176DCC262E}"/>
    <cellStyle name="CustomizationCells 3 19" xfId="7251" xr:uid="{00000000-0005-0000-0000-0000D30F0000}"/>
    <cellStyle name="CustomizationCells 3 19 2" xfId="29546" xr:uid="{8865BD86-22FB-4E7B-ACD5-ECFC75286EB6}"/>
    <cellStyle name="CustomizationCells 3 2" xfId="645" xr:uid="{00000000-0005-0000-0000-0000D40F0000}"/>
    <cellStyle name="CustomizationCells 3 2 10" xfId="3536" xr:uid="{00000000-0005-0000-0000-0000D50F0000}"/>
    <cellStyle name="CustomizationCells 3 2 10 2" xfId="25901" xr:uid="{E9623EA0-51A5-4560-A91F-35CB98A0A2CD}"/>
    <cellStyle name="CustomizationCells 3 2 11" xfId="5096" xr:uid="{00000000-0005-0000-0000-0000D60F0000}"/>
    <cellStyle name="CustomizationCells 3 2 11 2" xfId="27449" xr:uid="{C6FC17A2-6CE2-4780-8B64-2D19FBB6A9F0}"/>
    <cellStyle name="CustomizationCells 3 2 12" xfId="5409" xr:uid="{00000000-0005-0000-0000-0000D70F0000}"/>
    <cellStyle name="CustomizationCells 3 2 12 2" xfId="27762" xr:uid="{A8888965-EA88-4B83-8A42-855A4DA10B7C}"/>
    <cellStyle name="CustomizationCells 3 2 13" xfId="6358" xr:uid="{00000000-0005-0000-0000-0000D80F0000}"/>
    <cellStyle name="CustomizationCells 3 2 13 2" xfId="28655" xr:uid="{AFD1F12A-7DAE-4987-A501-1A79A3179D77}"/>
    <cellStyle name="CustomizationCells 3 2 14" xfId="6837" xr:uid="{00000000-0005-0000-0000-0000D90F0000}"/>
    <cellStyle name="CustomizationCells 3 2 14 2" xfId="29134" xr:uid="{A5C52D49-EAA3-4820-9414-71DE196DAFED}"/>
    <cellStyle name="CustomizationCells 3 2 15" xfId="6973" xr:uid="{00000000-0005-0000-0000-0000DA0F0000}"/>
    <cellStyle name="CustomizationCells 3 2 15 2" xfId="29270" xr:uid="{1C701207-3AD8-49A6-9EDB-FEAB3994E019}"/>
    <cellStyle name="CustomizationCells 3 2 16" xfId="7374" xr:uid="{00000000-0005-0000-0000-0000DB0F0000}"/>
    <cellStyle name="CustomizationCells 3 2 16 2" xfId="29669" xr:uid="{9EE8C874-DA7B-4B32-A4CB-61DD2D23F6F2}"/>
    <cellStyle name="CustomizationCells 3 2 17" xfId="7860" xr:uid="{DC2D3791-08B1-40DA-BD68-913044DACF06}"/>
    <cellStyle name="CustomizationCells 3 2 17 2" xfId="30146" xr:uid="{27C0E153-C2BC-4F96-A187-5C9A3FBDEB85}"/>
    <cellStyle name="CustomizationCells 3 2 18" xfId="8345" xr:uid="{CDDA1BE3-B084-4E57-9FB4-B7B88B580123}"/>
    <cellStyle name="CustomizationCells 3 2 18 2" xfId="30614" xr:uid="{60F76D4B-8801-48D7-8F05-7B53487D6606}"/>
    <cellStyle name="CustomizationCells 3 2 19" xfId="9230" xr:uid="{13F07311-C780-47AD-87BD-86F45FE374C7}"/>
    <cellStyle name="CustomizationCells 3 2 19 2" xfId="31371" xr:uid="{873D1068-9A33-419A-A2BD-D341588953E2}"/>
    <cellStyle name="CustomizationCells 3 2 2" xfId="860" xr:uid="{00000000-0005-0000-0000-0000DC0F0000}"/>
    <cellStyle name="CustomizationCells 3 2 2 10" xfId="5307" xr:uid="{00000000-0005-0000-0000-0000DD0F0000}"/>
    <cellStyle name="CustomizationCells 3 2 2 10 2" xfId="27660" xr:uid="{5CB6C406-4E9C-4589-8C88-19F580406E6F}"/>
    <cellStyle name="CustomizationCells 3 2 2 11" xfId="5495" xr:uid="{00000000-0005-0000-0000-0000DE0F0000}"/>
    <cellStyle name="CustomizationCells 3 2 2 11 2" xfId="27848" xr:uid="{FA8080A5-FFAE-406F-9AEE-1AB6B6501D51}"/>
    <cellStyle name="CustomizationCells 3 2 2 12" xfId="5894" xr:uid="{00000000-0005-0000-0000-0000DF0F0000}"/>
    <cellStyle name="CustomizationCells 3 2 2 12 2" xfId="28208" xr:uid="{99462A58-4A1F-4CFF-9A62-29EA429445B3}"/>
    <cellStyle name="CustomizationCells 3 2 2 13" xfId="6177" xr:uid="{00000000-0005-0000-0000-0000E00F0000}"/>
    <cellStyle name="CustomizationCells 3 2 2 13 2" xfId="28474" xr:uid="{528D7C72-D41E-4342-8555-AA4AE906F2F5}"/>
    <cellStyle name="CustomizationCells 3 2 2 14" xfId="7072" xr:uid="{00000000-0005-0000-0000-0000E10F0000}"/>
    <cellStyle name="CustomizationCells 3 2 2 14 2" xfId="29369" xr:uid="{42624EF5-1ED9-4DC2-9EC9-395CFD6CCF41}"/>
    <cellStyle name="CustomizationCells 3 2 2 15" xfId="7580" xr:uid="{00000000-0005-0000-0000-0000E20F0000}"/>
    <cellStyle name="CustomizationCells 3 2 2 15 2" xfId="29875" xr:uid="{5C02ED13-6A8D-44F3-B163-6F37E99CFF34}"/>
    <cellStyle name="CustomizationCells 3 2 2 16" xfId="8066" xr:uid="{F21EFED0-7F63-461C-87CF-643AD336CBF8}"/>
    <cellStyle name="CustomizationCells 3 2 2 16 2" xfId="30352" xr:uid="{115AEF82-D704-43E6-BD2B-6E7B9C0A7B1D}"/>
    <cellStyle name="CustomizationCells 3 2 2 17" xfId="8555" xr:uid="{F237E72C-11D6-4056-9593-995A2A03DE36}"/>
    <cellStyle name="CustomizationCells 3 2 2 17 2" xfId="30824" xr:uid="{D07279F4-D4F4-4814-90F1-716E63A47966}"/>
    <cellStyle name="CustomizationCells 3 2 2 18" xfId="9445" xr:uid="{EB3A3A68-8EE0-4330-B353-09B6B94431FD}"/>
    <cellStyle name="CustomizationCells 3 2 2 18 2" xfId="31584" xr:uid="{8BCCB5F3-1E86-4175-81CF-69DC9DA565EE}"/>
    <cellStyle name="CustomizationCells 3 2 2 19" xfId="9646" xr:uid="{20FBF6EA-EB36-4964-96B7-9E221EF84B18}"/>
    <cellStyle name="CustomizationCells 3 2 2 19 2" xfId="31733" xr:uid="{D04788C3-6D32-4929-A4F0-41FC34DFC030}"/>
    <cellStyle name="CustomizationCells 3 2 2 2" xfId="1288" xr:uid="{00000000-0005-0000-0000-0000E30F0000}"/>
    <cellStyle name="CustomizationCells 3 2 2 2 2" xfId="23725" xr:uid="{E5E95A7B-932D-49A5-B204-2C156D57EADB}"/>
    <cellStyle name="CustomizationCells 3 2 2 20" xfId="10308" xr:uid="{1DDEE1DE-2BCD-400D-A708-A088C7B98C60}"/>
    <cellStyle name="CustomizationCells 3 2 2 20 2" xfId="32141" xr:uid="{D4732D69-2D11-4264-9472-353735F27BC4}"/>
    <cellStyle name="CustomizationCells 3 2 2 21" xfId="12613" xr:uid="{AC1D0E45-4D71-4FA6-A129-2A84C88B4BAD}"/>
    <cellStyle name="CustomizationCells 3 2 2 21 2" xfId="33178" xr:uid="{0271A251-2D39-4AE0-AB0B-3A7A061C0AFF}"/>
    <cellStyle name="CustomizationCells 3 2 2 22" xfId="12000" xr:uid="{45214A65-D2DD-4A6E-9C61-2CAA2A6BE273}"/>
    <cellStyle name="CustomizationCells 3 2 2 22 2" xfId="32565" xr:uid="{209B2906-887E-48D7-B817-30EBF3F27AA0}"/>
    <cellStyle name="CustomizationCells 3 2 2 23" xfId="13282" xr:uid="{A210C9CC-6174-4AA8-A112-2CBAF4F74D29}"/>
    <cellStyle name="CustomizationCells 3 2 2 23 2" xfId="33846" xr:uid="{66F31AE0-E54B-4289-84CD-09177DF2A43E}"/>
    <cellStyle name="CustomizationCells 3 2 2 24" xfId="13964" xr:uid="{A81E342A-A298-462D-B2E9-4A2B217A071E}"/>
    <cellStyle name="CustomizationCells 3 2 2 24 2" xfId="34528" xr:uid="{14E10804-C2F6-45E6-BE6E-FCF93A49AD4B}"/>
    <cellStyle name="CustomizationCells 3 2 2 25" xfId="14275" xr:uid="{15272FAC-16E9-44E9-8B19-DEDE0CFBA364}"/>
    <cellStyle name="CustomizationCells 3 2 2 25 2" xfId="34838" xr:uid="{36317446-C98E-44A4-A31A-6772A4D9F1E6}"/>
    <cellStyle name="CustomizationCells 3 2 2 26" xfId="13946" xr:uid="{411F96A0-715A-4B30-8D5D-2F3AA6004869}"/>
    <cellStyle name="CustomizationCells 3 2 2 26 2" xfId="34510" xr:uid="{1D23AF53-10C7-4E93-81F0-03BF46D3FFC9}"/>
    <cellStyle name="CustomizationCells 3 2 2 27" xfId="14663" xr:uid="{B8250D0E-FB50-4B75-872D-E2DAB55C6B45}"/>
    <cellStyle name="CustomizationCells 3 2 2 27 2" xfId="35221" xr:uid="{23D4DC1A-7E91-4965-93EA-FA7E51522879}"/>
    <cellStyle name="CustomizationCells 3 2 2 28" xfId="15583" xr:uid="{66F3F267-6D2D-4011-B285-76DB85792DE3}"/>
    <cellStyle name="CustomizationCells 3 2 2 28 2" xfId="36081" xr:uid="{859AF098-20BD-4D9F-BD8F-9F32EB394941}"/>
    <cellStyle name="CustomizationCells 3 2 2 29" xfId="16117" xr:uid="{2BC77C7B-344F-4677-8972-15A09631587E}"/>
    <cellStyle name="CustomizationCells 3 2 2 29 2" xfId="36525" xr:uid="{2212D4DF-B7C3-4CB9-B15C-01C7426D6020}"/>
    <cellStyle name="CustomizationCells 3 2 2 3" xfId="2051" xr:uid="{00000000-0005-0000-0000-0000E40F0000}"/>
    <cellStyle name="CustomizationCells 3 2 2 3 2" xfId="24433" xr:uid="{5FE381C6-DB5B-40F0-9A07-1484CB3AEE23}"/>
    <cellStyle name="CustomizationCells 3 2 2 30" xfId="16590" xr:uid="{189CC08F-85D4-4731-A950-68744404F571}"/>
    <cellStyle name="CustomizationCells 3 2 2 30 2" xfId="36996" xr:uid="{F2C91559-D225-4920-80AE-F5251B7A55D1}"/>
    <cellStyle name="CustomizationCells 3 2 2 31" xfId="17334" xr:uid="{FA00E3D9-0CD8-4DD6-AA95-70854655A13F}"/>
    <cellStyle name="CustomizationCells 3 2 2 31 2" xfId="37738" xr:uid="{5DDFABEA-4ED3-4EEE-A117-12537A09C39E}"/>
    <cellStyle name="CustomizationCells 3 2 2 32" xfId="16979" xr:uid="{63F39093-C05E-4F00-94FC-38FC6A59F4FB}"/>
    <cellStyle name="CustomizationCells 3 2 2 32 2" xfId="37383" xr:uid="{F0CD426D-065C-4386-AF0D-AFDC283B8488}"/>
    <cellStyle name="CustomizationCells 3 2 2 33" xfId="18083" xr:uid="{F5B8D812-5A7C-4104-9F8F-141FC6220A72}"/>
    <cellStyle name="CustomizationCells 3 2 2 33 2" xfId="38487" xr:uid="{759139F4-1752-4D86-AC69-BD9DB5008E75}"/>
    <cellStyle name="CustomizationCells 3 2 2 34" xfId="18462" xr:uid="{8065C5FC-982E-40D7-9736-15C8E314AB03}"/>
    <cellStyle name="CustomizationCells 3 2 2 34 2" xfId="38866" xr:uid="{F08913B9-D095-42EA-965F-D184D53597E8}"/>
    <cellStyle name="CustomizationCells 3 2 2 35" xfId="19306" xr:uid="{F4370BBA-D161-485A-8E08-08BE3F9E1EFB}"/>
    <cellStyle name="CustomizationCells 3 2 2 35 2" xfId="39708" xr:uid="{5DE095C0-C4B3-4D6D-96A9-3F9711E783FE}"/>
    <cellStyle name="CustomizationCells 3 2 2 36" xfId="18723" xr:uid="{B409718B-5D02-4B69-8317-6ECB09607475}"/>
    <cellStyle name="CustomizationCells 3 2 2 36 2" xfId="39125" xr:uid="{B7FF324E-9484-4948-9076-84074915E8D1}"/>
    <cellStyle name="CustomizationCells 3 2 2 37" xfId="20144" xr:uid="{BC736507-886A-400C-A138-F0E5DEF272B2}"/>
    <cellStyle name="CustomizationCells 3 2 2 37 2" xfId="40546" xr:uid="{AE185C1B-F240-486F-84E6-33DD0AD5746E}"/>
    <cellStyle name="CustomizationCells 3 2 2 38" xfId="20566" xr:uid="{A626014E-A540-4D5C-99B0-EDA91590D756}"/>
    <cellStyle name="CustomizationCells 3 2 2 38 2" xfId="40968" xr:uid="{CE41816F-C274-4835-A647-048D49E1F191}"/>
    <cellStyle name="CustomizationCells 3 2 2 39" xfId="20755" xr:uid="{CFF5CA5E-7D2F-4D55-BC1D-207F011164B8}"/>
    <cellStyle name="CustomizationCells 3 2 2 39 2" xfId="41157" xr:uid="{2B3059BC-5EF4-4DD2-B63E-9B383241FBF1}"/>
    <cellStyle name="CustomizationCells 3 2 2 4" xfId="2267" xr:uid="{00000000-0005-0000-0000-0000E50F0000}"/>
    <cellStyle name="CustomizationCells 3 2 2 4 2" xfId="24642" xr:uid="{6129BFB8-0175-4AC3-BCA6-808BB1C54F69}"/>
    <cellStyle name="CustomizationCells 3 2 2 40" xfId="21760" xr:uid="{68771D1A-BE9E-4D1A-84E0-8F388E60E83E}"/>
    <cellStyle name="CustomizationCells 3 2 2 40 2" xfId="42160" xr:uid="{356EF1D6-F995-4362-AF5D-AADFC7004F10}"/>
    <cellStyle name="CustomizationCells 3 2 2 41" xfId="21389" xr:uid="{FE6B6486-FE2C-413B-AFC9-29000348356D}"/>
    <cellStyle name="CustomizationCells 3 2 2 41 2" xfId="41789" xr:uid="{E43FFAF2-D74C-4DF2-95B8-54066E1571E4}"/>
    <cellStyle name="CustomizationCells 3 2 2 42" xfId="21061" xr:uid="{14B5D23C-1021-4D3E-BB0D-7050169ED946}"/>
    <cellStyle name="CustomizationCells 3 2 2 42 2" xfId="41463" xr:uid="{38F24F47-F695-4BA0-8FF9-9AACB0167111}"/>
    <cellStyle name="CustomizationCells 3 2 2 43" xfId="22976" xr:uid="{166B9F7D-498E-481A-820C-51C0FF30327F}"/>
    <cellStyle name="CustomizationCells 3 2 2 43 2" xfId="43376" xr:uid="{D27C0EEF-3D67-4238-A665-964EC61B5710}"/>
    <cellStyle name="CustomizationCells 3 2 2 44" xfId="23226" xr:uid="{C5F06EE5-BB6E-46D0-9766-5F4329CFB19E}"/>
    <cellStyle name="CustomizationCells 3 2 2 44 2" xfId="43626" xr:uid="{678E1E84-61B7-4282-A88C-61BB70CED52D}"/>
    <cellStyle name="CustomizationCells 3 2 2 5" xfId="3174" xr:uid="{00000000-0005-0000-0000-0000E60F0000}"/>
    <cellStyle name="CustomizationCells 3 2 2 5 2" xfId="25540" xr:uid="{E6A2B08F-1987-401D-BCA9-53CE4C440AF5}"/>
    <cellStyle name="CustomizationCells 3 2 2 6" xfId="3552" xr:uid="{00000000-0005-0000-0000-0000E70F0000}"/>
    <cellStyle name="CustomizationCells 3 2 2 6 2" xfId="25917" xr:uid="{6E3FC98E-9527-4D2E-BA52-61C520CE07A1}"/>
    <cellStyle name="CustomizationCells 3 2 2 7" xfId="4068" xr:uid="{00000000-0005-0000-0000-0000E80F0000}"/>
    <cellStyle name="CustomizationCells 3 2 2 7 2" xfId="26431" xr:uid="{7ED7C351-E5C1-4EAF-98B6-D4A537D091F7}"/>
    <cellStyle name="CustomizationCells 3 2 2 8" xfId="4365" xr:uid="{00000000-0005-0000-0000-0000E90F0000}"/>
    <cellStyle name="CustomizationCells 3 2 2 8 2" xfId="26720" xr:uid="{9C952430-8B42-4C16-8722-61B9DFD47EBB}"/>
    <cellStyle name="CustomizationCells 3 2 2 9" xfId="4307" xr:uid="{00000000-0005-0000-0000-0000EA0F0000}"/>
    <cellStyle name="CustomizationCells 3 2 2 9 2" xfId="26664" xr:uid="{5B5B0469-1B58-4521-A17E-A0D13A293CD4}"/>
    <cellStyle name="CustomizationCells 3 2 20" xfId="9059" xr:uid="{03D2F471-A9AE-4E94-A9BD-D1B9362DCE2A}"/>
    <cellStyle name="CustomizationCells 3 2 20 2" xfId="31213" xr:uid="{7654FFB0-E5D6-4C20-B282-1F747C85A948}"/>
    <cellStyle name="CustomizationCells 3 2 21" xfId="9864" xr:uid="{55633776-ECC2-48A2-BB47-2AA73A852DD0}"/>
    <cellStyle name="CustomizationCells 3 2 21 2" xfId="31904" xr:uid="{8035FDAA-F317-4BC1-9C93-AA4E2BB8E828}"/>
    <cellStyle name="CustomizationCells 3 2 22" xfId="12398" xr:uid="{40B1B3E9-D9AE-4583-8CE6-7AC0384FEC10}"/>
    <cellStyle name="CustomizationCells 3 2 22 2" xfId="32963" xr:uid="{7AC5585B-679F-430F-9127-8E9F54CD397E}"/>
    <cellStyle name="CustomizationCells 3 2 23" xfId="12219" xr:uid="{05CB3669-BCE2-4627-A477-676CE209C149}"/>
    <cellStyle name="CustomizationCells 3 2 23 2" xfId="32784" xr:uid="{F8085264-AC01-40EA-8E6C-127582994E04}"/>
    <cellStyle name="CustomizationCells 3 2 24" xfId="13459" xr:uid="{73243B13-A959-4870-8405-541F4A86D8ED}"/>
    <cellStyle name="CustomizationCells 3 2 24 2" xfId="34023" xr:uid="{83AA2B56-031D-45C5-A747-D6FE364FFE08}"/>
    <cellStyle name="CustomizationCells 3 2 25" xfId="13814" xr:uid="{C31665A8-AA5F-4E1F-B79B-4B152017F3BE}"/>
    <cellStyle name="CustomizationCells 3 2 25 2" xfId="34378" xr:uid="{F1E57B7C-B125-4DDC-84EF-7B28894FBF6C}"/>
    <cellStyle name="CustomizationCells 3 2 26" xfId="13928" xr:uid="{B7258D17-3121-477C-82D1-F6FAC2361011}"/>
    <cellStyle name="CustomizationCells 3 2 26 2" xfId="34492" xr:uid="{C0AF9C86-07C4-4316-AF33-E7756292BC1A}"/>
    <cellStyle name="CustomizationCells 3 2 27" xfId="14227" xr:uid="{C64CC2CB-6E39-43CB-8E12-4CCAC1EB6676}"/>
    <cellStyle name="CustomizationCells 3 2 27 2" xfId="34790" xr:uid="{B029F5A0-DD44-41FE-A200-C1E63AC57F2E}"/>
    <cellStyle name="CustomizationCells 3 2 28" xfId="15257" xr:uid="{38BC2055-A6EE-4C95-A625-370C329C8A65}"/>
    <cellStyle name="CustomizationCells 3 2 28 2" xfId="35795" xr:uid="{B9F41847-2CB6-480B-A158-F2039FB29D95}"/>
    <cellStyle name="CustomizationCells 3 2 29" xfId="15349" xr:uid="{4218C294-837F-4ADF-B21C-FD088C8D094D}"/>
    <cellStyle name="CustomizationCells 3 2 29 2" xfId="35886" xr:uid="{182459CE-CBB1-4414-948E-091BE57699A1}"/>
    <cellStyle name="CustomizationCells 3 2 3" xfId="1203" xr:uid="{00000000-0005-0000-0000-0000EB0F0000}"/>
    <cellStyle name="CustomizationCells 3 2 3 2" xfId="23640" xr:uid="{22128FF0-2DF2-4FAC-929A-7E06DE34C45F}"/>
    <cellStyle name="CustomizationCells 3 2 30" xfId="15909" xr:uid="{319446B2-3C1C-4124-B95A-09BA5D68C8C8}"/>
    <cellStyle name="CustomizationCells 3 2 30 2" xfId="36317" xr:uid="{98833E10-3230-4281-9F2A-CD704AC66BD8}"/>
    <cellStyle name="CustomizationCells 3 2 31" xfId="16384" xr:uid="{0CBDF7C4-46DE-48C6-AD0A-5045AF3DE976}"/>
    <cellStyle name="CustomizationCells 3 2 31 2" xfId="36790" xr:uid="{F4C4AC33-2F0E-406A-B388-B7C5415893DF}"/>
    <cellStyle name="CustomizationCells 3 2 32" xfId="17125" xr:uid="{F926A6E4-B9A5-4A74-B9F7-72310826E8A3}"/>
    <cellStyle name="CustomizationCells 3 2 32 2" xfId="37529" xr:uid="{97BD8277-A675-4562-B325-CF00514CBFD2}"/>
    <cellStyle name="CustomizationCells 3 2 33" xfId="17537" xr:uid="{401D9EAE-87A3-478D-8148-660F8E1853F7}"/>
    <cellStyle name="CustomizationCells 3 2 33 2" xfId="37941" xr:uid="{199809A4-5459-476D-B032-D79D3BCD89F1}"/>
    <cellStyle name="CustomizationCells 3 2 34" xfId="17876" xr:uid="{9DD6C6BC-B5CA-48B5-8BAF-6B433A906546}"/>
    <cellStyle name="CustomizationCells 3 2 34 2" xfId="38280" xr:uid="{BA0CD0DA-5B99-40C6-8947-844D2D505397}"/>
    <cellStyle name="CustomizationCells 3 2 35" xfId="18248" xr:uid="{BBA3B4E2-42D0-41B3-8748-A1541FC6F9E1}"/>
    <cellStyle name="CustomizationCells 3 2 35 2" xfId="38652" xr:uid="{318497A4-C7A5-4D4A-ACA6-C6C5D8C8F64D}"/>
    <cellStyle name="CustomizationCells 3 2 36" xfId="19091" xr:uid="{00EB9525-B881-45D0-A148-580A79DE066A}"/>
    <cellStyle name="CustomizationCells 3 2 36 2" xfId="39493" xr:uid="{DF753136-E786-4F19-B07C-18BDADCD998E}"/>
    <cellStyle name="CustomizationCells 3 2 37" xfId="18922" xr:uid="{39A7EAC6-DE77-48EC-8826-36C5371E4701}"/>
    <cellStyle name="CustomizationCells 3 2 37 2" xfId="39324" xr:uid="{8CD7D25C-67FC-46DE-8188-18B6208F306D}"/>
    <cellStyle name="CustomizationCells 3 2 38" xfId="19929" xr:uid="{0206E11B-EACB-47EC-BF39-9732D0F0C9F8}"/>
    <cellStyle name="CustomizationCells 3 2 38 2" xfId="40331" xr:uid="{D90A7E32-DB67-497E-BE3F-7120C4A6FA0C}"/>
    <cellStyle name="CustomizationCells 3 2 39" xfId="20353" xr:uid="{696E887B-9FE1-453B-AAA8-0A19F6D3013C}"/>
    <cellStyle name="CustomizationCells 3 2 39 2" xfId="40755" xr:uid="{61507C3D-8061-424B-8E6C-BF9EA8FFD042}"/>
    <cellStyle name="CustomizationCells 3 2 4" xfId="1838" xr:uid="{00000000-0005-0000-0000-0000EC0F0000}"/>
    <cellStyle name="CustomizationCells 3 2 4 2" xfId="24221" xr:uid="{B5DE4CB0-6D8B-411C-B6D3-E7C843CB485B}"/>
    <cellStyle name="CustomizationCells 3 2 40" xfId="19563" xr:uid="{725CF3E0-03CC-4F73-AF0F-2586F6DFDFF5}"/>
    <cellStyle name="CustomizationCells 3 2 40 2" xfId="39965" xr:uid="{C30721A5-83A6-4866-AAEF-627FBE8A9190}"/>
    <cellStyle name="CustomizationCells 3 2 41" xfId="21548" xr:uid="{47722FF7-E15E-4B69-ADFB-C58B8E81B2D7}"/>
    <cellStyle name="CustomizationCells 3 2 41 2" xfId="41948" xr:uid="{D838F17A-48A0-4994-9279-AE621C3B2112}"/>
    <cellStyle name="CustomizationCells 3 2 42" xfId="22029" xr:uid="{6CBF5394-8F3F-49A0-8EDD-DDC5FCA32592}"/>
    <cellStyle name="CustomizationCells 3 2 42 2" xfId="42429" xr:uid="{E086822E-5B29-4307-9883-3D8663C24FFD}"/>
    <cellStyle name="CustomizationCells 3 2 43" xfId="22459" xr:uid="{E3DE2B8D-DD8D-451D-AE5A-C53FEDA26C17}"/>
    <cellStyle name="CustomizationCells 3 2 43 2" xfId="42859" xr:uid="{478B3DD1-F46B-42A1-9615-D6EA82DDF6F8}"/>
    <cellStyle name="CustomizationCells 3 2 44" xfId="22846" xr:uid="{A2D945B5-DFC8-40F2-94A4-70D91FB0FA66}"/>
    <cellStyle name="CustomizationCells 3 2 44 2" xfId="43246" xr:uid="{6BA62513-A9C7-4F6F-A476-9FBADF9C725D}"/>
    <cellStyle name="CustomizationCells 3 2 45" xfId="23138" xr:uid="{15650E90-391E-49AF-8C81-7DD6B459539F}"/>
    <cellStyle name="CustomizationCells 3 2 45 2" xfId="43538" xr:uid="{C0ADE468-FBCE-4DB0-B242-8D43D67343B1}"/>
    <cellStyle name="CustomizationCells 3 2 5" xfId="2178" xr:uid="{00000000-0005-0000-0000-0000ED0F0000}"/>
    <cellStyle name="CustomizationCells 3 2 5 2" xfId="24557" xr:uid="{A92CEB2B-7FED-4D9A-BFC8-D1E2019685C9}"/>
    <cellStyle name="CustomizationCells 3 2 6" xfId="2959" xr:uid="{00000000-0005-0000-0000-0000EE0F0000}"/>
    <cellStyle name="CustomizationCells 3 2 6 2" xfId="25325" xr:uid="{91164430-6EC8-4B35-962E-EC59C40626D0}"/>
    <cellStyle name="CustomizationCells 3 2 7" xfId="3389" xr:uid="{00000000-0005-0000-0000-0000EF0F0000}"/>
    <cellStyle name="CustomizationCells 3 2 7 2" xfId="25754" xr:uid="{5AB14902-523C-498F-9246-9F9739862EED}"/>
    <cellStyle name="CustomizationCells 3 2 8" xfId="3857" xr:uid="{00000000-0005-0000-0000-0000F00F0000}"/>
    <cellStyle name="CustomizationCells 3 2 8 2" xfId="26220" xr:uid="{0F69B483-DAB9-4915-9C6D-F579769C0A30}"/>
    <cellStyle name="CustomizationCells 3 2 9" xfId="4223" xr:uid="{00000000-0005-0000-0000-0000F10F0000}"/>
    <cellStyle name="CustomizationCells 3 2 9 2" xfId="26581" xr:uid="{84972128-201B-4956-B67C-C3417165D55B}"/>
    <cellStyle name="CustomizationCells 3 20" xfId="7714" xr:uid="{F264AA91-A7B0-40D2-A3B9-363A79D99E9F}"/>
    <cellStyle name="CustomizationCells 3 20 2" xfId="30000" xr:uid="{ABC088ED-685A-4671-BF56-E7A56BBD207A}"/>
    <cellStyle name="CustomizationCells 3 21" xfId="8222" xr:uid="{902E3A92-71D3-4314-AF13-5FE2D3226920}"/>
    <cellStyle name="CustomizationCells 3 21 2" xfId="30491" xr:uid="{15CD9567-4133-4F82-B928-883997C7FFB7}"/>
    <cellStyle name="CustomizationCells 3 22" xfId="8905" xr:uid="{49A51D76-2846-491F-A2D3-5BE191E02909}"/>
    <cellStyle name="CustomizationCells 3 22 2" xfId="31089" xr:uid="{C6D76C29-7E84-489D-A5ED-1E6526CDB998}"/>
    <cellStyle name="CustomizationCells 3 23" xfId="9563" xr:uid="{6E265D16-58ED-4D06-8FDB-E2AA765799DF}"/>
    <cellStyle name="CustomizationCells 3 23 2" xfId="31685" xr:uid="{024E7587-BD04-42A0-86D2-5BE7462829DE}"/>
    <cellStyle name="CustomizationCells 3 24" xfId="9696" xr:uid="{83BF0899-B33B-4214-9609-6190BCE61545}"/>
    <cellStyle name="CustomizationCells 3 24 2" xfId="31771" xr:uid="{26FB0309-973D-416E-A3FA-CF4C3A5EFFCC}"/>
    <cellStyle name="CustomizationCells 3 25" xfId="12062" xr:uid="{7C556255-099B-4B40-912D-6788CF5AFD83}"/>
    <cellStyle name="CustomizationCells 3 25 2" xfId="32627" xr:uid="{A278001F-FA90-4C71-9078-00EC9FE40F7E}"/>
    <cellStyle name="CustomizationCells 3 26" xfId="12935" xr:uid="{35B19159-9A5A-4AAF-B2F6-1DD40363748C}"/>
    <cellStyle name="CustomizationCells 3 26 2" xfId="33500" xr:uid="{A303FF99-A486-42EB-B964-6B6E86C5DAEC}"/>
    <cellStyle name="CustomizationCells 3 27" xfId="13166" xr:uid="{C01A5CEF-43B4-4BD6-BD99-45D0AF8862D6}"/>
    <cellStyle name="CustomizationCells 3 27 2" xfId="33730" xr:uid="{96E2B315-6335-4DC7-A2CA-F64BE4B2B29A}"/>
    <cellStyle name="CustomizationCells 3 28" xfId="13506" xr:uid="{34D24E5C-07BE-4682-9956-739D3CDD79B0}"/>
    <cellStyle name="CustomizationCells 3 28 2" xfId="34070" xr:uid="{6FF86788-8791-4619-84D4-E3C16E51121C}"/>
    <cellStyle name="CustomizationCells 3 29" xfId="14491" xr:uid="{6B7F48AE-FFAB-4F52-9651-86647BB5412C}"/>
    <cellStyle name="CustomizationCells 3 29 2" xfId="35052" xr:uid="{B604D23B-67F8-4BC0-A33A-1167211356FB}"/>
    <cellStyle name="CustomizationCells 3 3" xfId="672" xr:uid="{00000000-0005-0000-0000-0000F20F0000}"/>
    <cellStyle name="CustomizationCells 3 3 10" xfId="3284" xr:uid="{00000000-0005-0000-0000-0000F30F0000}"/>
    <cellStyle name="CustomizationCells 3 3 10 2" xfId="25650" xr:uid="{9A03228F-8C28-4D00-940E-7FCFC2E81F5F}"/>
    <cellStyle name="CustomizationCells 3 3 11" xfId="5123" xr:uid="{00000000-0005-0000-0000-0000F40F0000}"/>
    <cellStyle name="CustomizationCells 3 3 11 2" xfId="27476" xr:uid="{30998C3C-1EF3-4B86-A4BC-767B89E25726}"/>
    <cellStyle name="CustomizationCells 3 3 12" xfId="5428" xr:uid="{00000000-0005-0000-0000-0000F50F0000}"/>
    <cellStyle name="CustomizationCells 3 3 12 2" xfId="27781" xr:uid="{A829576B-1226-40C9-B0DA-77C85266E66E}"/>
    <cellStyle name="CustomizationCells 3 3 13" xfId="6012" xr:uid="{00000000-0005-0000-0000-0000F60F0000}"/>
    <cellStyle name="CustomizationCells 3 3 13 2" xfId="28309" xr:uid="{112DB4A3-4E64-415D-BFB3-4E180BCAA130}"/>
    <cellStyle name="CustomizationCells 3 3 14" xfId="6639" xr:uid="{00000000-0005-0000-0000-0000F70F0000}"/>
    <cellStyle name="CustomizationCells 3 3 14 2" xfId="28936" xr:uid="{3E236FB9-83F5-41C4-AE29-D9E088347663}"/>
    <cellStyle name="CustomizationCells 3 3 15" xfId="6993" xr:uid="{00000000-0005-0000-0000-0000F80F0000}"/>
    <cellStyle name="CustomizationCells 3 3 15 2" xfId="29290" xr:uid="{A2830B7D-658E-4800-A59F-FE721BB9654C}"/>
    <cellStyle name="CustomizationCells 3 3 16" xfId="7401" xr:uid="{00000000-0005-0000-0000-0000F90F0000}"/>
    <cellStyle name="CustomizationCells 3 3 16 2" xfId="29696" xr:uid="{736B7D07-4180-4D8A-9681-EC37FB98B1E3}"/>
    <cellStyle name="CustomizationCells 3 3 17" xfId="7887" xr:uid="{149A0E3C-1343-48AE-AE62-DFEAC1BD3202}"/>
    <cellStyle name="CustomizationCells 3 3 17 2" xfId="30173" xr:uid="{345A7882-CD61-458F-9B0B-C37246844CA0}"/>
    <cellStyle name="CustomizationCells 3 3 18" xfId="8372" xr:uid="{5735200D-1DDB-48E1-B381-CC31CDED48BF}"/>
    <cellStyle name="CustomizationCells 3 3 18 2" xfId="30641" xr:uid="{A8BDF2A9-4516-419F-8038-940A40933CBA}"/>
    <cellStyle name="CustomizationCells 3 3 19" xfId="9257" xr:uid="{9F605AC8-544F-4474-BA68-936FBF615C2A}"/>
    <cellStyle name="CustomizationCells 3 3 19 2" xfId="31398" xr:uid="{217303D6-0A4C-429F-A9FA-0EC5F82C7F4C}"/>
    <cellStyle name="CustomizationCells 3 3 2" xfId="887" xr:uid="{00000000-0005-0000-0000-0000FA0F0000}"/>
    <cellStyle name="CustomizationCells 3 3 2 10" xfId="5334" xr:uid="{00000000-0005-0000-0000-0000FB0F0000}"/>
    <cellStyle name="CustomizationCells 3 3 2 10 2" xfId="27687" xr:uid="{A9656791-D687-4761-B77C-1243DC054C32}"/>
    <cellStyle name="CustomizationCells 3 3 2 11" xfId="4577" xr:uid="{00000000-0005-0000-0000-0000FC0F0000}"/>
    <cellStyle name="CustomizationCells 3 3 2 11 2" xfId="26930" xr:uid="{017ECF02-4013-4914-BF9E-55BA3B94B117}"/>
    <cellStyle name="CustomizationCells 3 3 2 12" xfId="5660" xr:uid="{00000000-0005-0000-0000-0000FD0F0000}"/>
    <cellStyle name="CustomizationCells 3 3 2 12 2" xfId="27993" xr:uid="{D9653601-91E4-4FEF-943D-684264880006}"/>
    <cellStyle name="CustomizationCells 3 3 2 13" xfId="5619" xr:uid="{00000000-0005-0000-0000-0000FE0F0000}"/>
    <cellStyle name="CustomizationCells 3 3 2 13 2" xfId="27958" xr:uid="{3BBF480F-3410-46EC-ACA3-18C2B62B3BBF}"/>
    <cellStyle name="CustomizationCells 3 3 2 14" xfId="6787" xr:uid="{00000000-0005-0000-0000-0000FF0F0000}"/>
    <cellStyle name="CustomizationCells 3 3 2 14 2" xfId="29084" xr:uid="{F9CF96CC-5EE6-4E06-9F5C-3841880EEA3C}"/>
    <cellStyle name="CustomizationCells 3 3 2 15" xfId="7607" xr:uid="{00000000-0005-0000-0000-000000100000}"/>
    <cellStyle name="CustomizationCells 3 3 2 15 2" xfId="29902" xr:uid="{B4EEB799-2EC5-4D3E-AB01-DBC170C0BAC8}"/>
    <cellStyle name="CustomizationCells 3 3 2 16" xfId="8093" xr:uid="{A80C6FA3-6011-40D2-85D2-CB910A04323C}"/>
    <cellStyle name="CustomizationCells 3 3 2 16 2" xfId="30379" xr:uid="{BB8212F1-8835-4D1A-8F32-113A3BDF1EA6}"/>
    <cellStyle name="CustomizationCells 3 3 2 17" xfId="8582" xr:uid="{247AE4DA-B8D3-4016-9F6F-14D9C0F85DA4}"/>
    <cellStyle name="CustomizationCells 3 3 2 17 2" xfId="30851" xr:uid="{EA342308-39F2-4256-9069-14DA1949396A}"/>
    <cellStyle name="CustomizationCells 3 3 2 18" xfId="9472" xr:uid="{2BBF85C5-023E-482C-88D1-057EEF1C84A0}"/>
    <cellStyle name="CustomizationCells 3 3 2 18 2" xfId="31611" xr:uid="{5EE87ACD-600E-4446-A835-5314D4E622C3}"/>
    <cellStyle name="CustomizationCells 3 3 2 19" xfId="8711" xr:uid="{C2A2F40C-4E9C-4C30-8621-3B404508DA3B}"/>
    <cellStyle name="CustomizationCells 3 3 2 19 2" xfId="30964" xr:uid="{5155431A-C1E2-4801-8FFB-D615C3D91FBE}"/>
    <cellStyle name="CustomizationCells 3 3 2 2" xfId="1067" xr:uid="{00000000-0005-0000-0000-000001100000}"/>
    <cellStyle name="CustomizationCells 3 3 2 2 2" xfId="23504" xr:uid="{D7C08C6C-7F86-4910-B2EE-99D0A6DB198F}"/>
    <cellStyle name="CustomizationCells 3 3 2 20" xfId="9961" xr:uid="{1D25F5E8-E0E2-4243-B951-671FE7465008}"/>
    <cellStyle name="CustomizationCells 3 3 2 20 2" xfId="31978" xr:uid="{B0E66C05-98F0-41F9-A45B-28917EFAC859}"/>
    <cellStyle name="CustomizationCells 3 3 2 21" xfId="12640" xr:uid="{618AB5EA-60EE-487A-AE71-A63D95131FB7}"/>
    <cellStyle name="CustomizationCells 3 3 2 21 2" xfId="33205" xr:uid="{28A98785-553B-46BA-8C9C-DA4999770543}"/>
    <cellStyle name="CustomizationCells 3 3 2 22" xfId="11892" xr:uid="{68C80793-E7CB-4142-A39D-1FC08EF10143}"/>
    <cellStyle name="CustomizationCells 3 3 2 22 2" xfId="32459" xr:uid="{9A49DE7F-0416-4F6F-A38D-C1B2E5841DC2}"/>
    <cellStyle name="CustomizationCells 3 3 2 23" xfId="13447" xr:uid="{E193A75A-D8F2-4347-A0B1-60C8C8E8B59C}"/>
    <cellStyle name="CustomizationCells 3 3 2 23 2" xfId="34011" xr:uid="{119075E3-9579-4401-83D5-B6E6E8233148}"/>
    <cellStyle name="CustomizationCells 3 3 2 24" xfId="13468" xr:uid="{84002A24-1AAB-4B18-A9D9-ADF3E2257DEC}"/>
    <cellStyle name="CustomizationCells 3 3 2 24 2" xfId="34032" xr:uid="{4AA17961-26B7-44C4-BBB0-97C4393927BF}"/>
    <cellStyle name="CustomizationCells 3 3 2 25" xfId="14030" xr:uid="{BAD2A9EA-A51E-475A-AF1C-149A3DE14A37}"/>
    <cellStyle name="CustomizationCells 3 3 2 25 2" xfId="34594" xr:uid="{5604C5E7-AA32-49BF-9E18-23F887C18A92}"/>
    <cellStyle name="CustomizationCells 3 3 2 26" xfId="14959" xr:uid="{03E4C384-F596-493F-985B-BF9B77539D93}"/>
    <cellStyle name="CustomizationCells 3 3 2 26 2" xfId="35511" xr:uid="{3392CFC9-C16C-454F-97E4-4C1DE2AAAD75}"/>
    <cellStyle name="CustomizationCells 3 3 2 27" xfId="14702" xr:uid="{A2832496-8E3B-4F0B-ACFC-D900B5F3C329}"/>
    <cellStyle name="CustomizationCells 3 3 2 27 2" xfId="35260" xr:uid="{8C655DEE-ED1E-4C54-AC0A-5E8CCAB4C7C3}"/>
    <cellStyle name="CustomizationCells 3 3 2 28" xfId="15891" xr:uid="{2DFDF123-E185-44E4-AB09-FD32B0384D7B}"/>
    <cellStyle name="CustomizationCells 3 3 2 28 2" xfId="36299" xr:uid="{7F3144EF-D52F-4E29-A780-A4002AE1F903}"/>
    <cellStyle name="CustomizationCells 3 3 2 29" xfId="16144" xr:uid="{D5B5D213-EFCA-47BD-8C67-531324A1DF14}"/>
    <cellStyle name="CustomizationCells 3 3 2 29 2" xfId="36552" xr:uid="{9B8D530A-9370-446B-951B-87D0BB8EE7D2}"/>
    <cellStyle name="CustomizationCells 3 3 2 3" xfId="2078" xr:uid="{00000000-0005-0000-0000-000002100000}"/>
    <cellStyle name="CustomizationCells 3 3 2 3 2" xfId="24460" xr:uid="{E3419C2D-4191-41DD-8C2D-73BC1AC8D1EB}"/>
    <cellStyle name="CustomizationCells 3 3 2 30" xfId="16617" xr:uid="{F210692A-5973-4877-99F4-6A48C8CCE844}"/>
    <cellStyle name="CustomizationCells 3 3 2 30 2" xfId="37023" xr:uid="{C99AF8F0-68D9-4AEA-952A-28637ACD40F6}"/>
    <cellStyle name="CustomizationCells 3 3 2 31" xfId="17361" xr:uid="{6823113B-87E8-4886-959D-8DCF077C9FC5}"/>
    <cellStyle name="CustomizationCells 3 3 2 31 2" xfId="37765" xr:uid="{A55CD00B-324E-4275-A2FB-FCC30F5ABEA3}"/>
    <cellStyle name="CustomizationCells 3 3 2 32" xfId="16700" xr:uid="{A9F292EE-41BC-47E1-B62A-F878EE748B2E}"/>
    <cellStyle name="CustomizationCells 3 3 2 32 2" xfId="37106" xr:uid="{845F1443-A1E0-492A-B045-B769661C9F89}"/>
    <cellStyle name="CustomizationCells 3 3 2 33" xfId="18110" xr:uid="{3938A167-3DD5-431D-AA0D-1B6F3FFB65B6}"/>
    <cellStyle name="CustomizationCells 3 3 2 33 2" xfId="38514" xr:uid="{E5057D14-8C5A-4372-88C5-1C8D28C173A0}"/>
    <cellStyle name="CustomizationCells 3 3 2 34" xfId="18489" xr:uid="{A9EC6CA8-1DD0-4BFF-96F5-3775E75FD22C}"/>
    <cellStyle name="CustomizationCells 3 3 2 34 2" xfId="38893" xr:uid="{D4F9C44F-AF0D-4CA1-9EF5-F36179AECC6B}"/>
    <cellStyle name="CustomizationCells 3 3 2 35" xfId="19333" xr:uid="{EC09DC30-0F97-4C3E-918B-27AC34998986}"/>
    <cellStyle name="CustomizationCells 3 3 2 35 2" xfId="39735" xr:uid="{4727B632-15D5-4396-821D-C64DC3BD1791}"/>
    <cellStyle name="CustomizationCells 3 3 2 36" xfId="18636" xr:uid="{B9B65D8C-99F9-4B30-9113-772ECFD419B0}"/>
    <cellStyle name="CustomizationCells 3 3 2 36 2" xfId="39040" xr:uid="{E114F438-DB99-498B-AD5F-1994BDA47B7B}"/>
    <cellStyle name="CustomizationCells 3 3 2 37" xfId="20171" xr:uid="{2FD77F1F-B20E-4450-8AF0-106106557D8C}"/>
    <cellStyle name="CustomizationCells 3 3 2 37 2" xfId="40573" xr:uid="{91FF4827-73B6-42BE-A0E2-53A9FCBE5B1F}"/>
    <cellStyle name="CustomizationCells 3 3 2 38" xfId="20593" xr:uid="{4E423C2D-E35F-42A1-82E8-3A4C2FBB2364}"/>
    <cellStyle name="CustomizationCells 3 3 2 38 2" xfId="40995" xr:uid="{6CF3BA96-5DEC-48C6-AA37-E96A628C5F8C}"/>
    <cellStyle name="CustomizationCells 3 3 2 39" xfId="18856" xr:uid="{C536BDAB-E979-45A0-AE16-0C849D7383CE}"/>
    <cellStyle name="CustomizationCells 3 3 2 39 2" xfId="39258" xr:uid="{F33102C7-32C2-4F5F-9997-DC8D366A2269}"/>
    <cellStyle name="CustomizationCells 3 3 2 4" xfId="1518" xr:uid="{00000000-0005-0000-0000-000003100000}"/>
    <cellStyle name="CustomizationCells 3 3 2 4 2" xfId="23906" xr:uid="{7CA42497-7DC5-4C77-B954-1F24D95464BC}"/>
    <cellStyle name="CustomizationCells 3 3 2 40" xfId="21787" xr:uid="{086A6390-C9F9-4B6D-8B9B-0A2D9B4D0305}"/>
    <cellStyle name="CustomizationCells 3 3 2 40 2" xfId="42187" xr:uid="{02D13CB8-C0CE-4C5D-A1E4-28B748BBB994}"/>
    <cellStyle name="CustomizationCells 3 3 2 41" xfId="21014" xr:uid="{09B621E4-852C-4953-A00A-E14864F002EE}"/>
    <cellStyle name="CustomizationCells 3 3 2 41 2" xfId="41416" xr:uid="{048414A5-E182-4729-9836-4D610854A3AD}"/>
    <cellStyle name="CustomizationCells 3 3 2 42" xfId="22720" xr:uid="{BC39F194-8B3F-4F4E-8FC9-1ECAD40C7C1C}"/>
    <cellStyle name="CustomizationCells 3 3 2 42 2" xfId="43120" xr:uid="{2615EE73-F94A-4A10-99EA-651EA095D43D}"/>
    <cellStyle name="CustomizationCells 3 3 2 43" xfId="22524" xr:uid="{4C18A8DF-114A-4F9A-AF35-150B72902187}"/>
    <cellStyle name="CustomizationCells 3 3 2 43 2" xfId="42924" xr:uid="{C4225C02-E816-4FFC-8A73-D16F0C3A4CA4}"/>
    <cellStyle name="CustomizationCells 3 3 2 44" xfId="22807" xr:uid="{4BE5D273-6584-4855-B76C-F30653C10074}"/>
    <cellStyle name="CustomizationCells 3 3 2 44 2" xfId="43207" xr:uid="{B600F3CA-9F45-4DDC-ADD4-C5C5CF630D26}"/>
    <cellStyle name="CustomizationCells 3 3 2 5" xfId="3201" xr:uid="{00000000-0005-0000-0000-000004100000}"/>
    <cellStyle name="CustomizationCells 3 3 2 5 2" xfId="25567" xr:uid="{F014AD26-9BA8-4F9B-980B-F1260C30E591}"/>
    <cellStyle name="CustomizationCells 3 3 2 6" xfId="2720" xr:uid="{00000000-0005-0000-0000-000005100000}"/>
    <cellStyle name="CustomizationCells 3 3 2 6 2" xfId="25086" xr:uid="{58C46B4E-A02F-41E0-9EEB-199F7EF84DC7}"/>
    <cellStyle name="CustomizationCells 3 3 2 7" xfId="4095" xr:uid="{00000000-0005-0000-0000-000006100000}"/>
    <cellStyle name="CustomizationCells 3 3 2 7 2" xfId="26458" xr:uid="{4B607BD0-8773-4AF7-B11B-F329DF7B126A}"/>
    <cellStyle name="CustomizationCells 3 3 2 8" xfId="2532" xr:uid="{00000000-0005-0000-0000-000007100000}"/>
    <cellStyle name="CustomizationCells 3 3 2 8 2" xfId="24899" xr:uid="{D03B532C-0184-476F-9F34-7AD39B7280CC}"/>
    <cellStyle name="CustomizationCells 3 3 2 9" xfId="4915" xr:uid="{00000000-0005-0000-0000-000008100000}"/>
    <cellStyle name="CustomizationCells 3 3 2 9 2" xfId="27268" xr:uid="{C8929967-DD01-4BC0-B520-9EE5BADBA7BF}"/>
    <cellStyle name="CustomizationCells 3 3 20" xfId="8657" xr:uid="{23A5B139-0029-40D3-8B4E-AA4C4061EAC9}"/>
    <cellStyle name="CustomizationCells 3 3 20 2" xfId="30916" xr:uid="{ECA05ACC-28E7-4CD5-9592-53EB7A9A7787}"/>
    <cellStyle name="CustomizationCells 3 3 21" xfId="8692" xr:uid="{9359BE09-E5E8-4BCB-9031-F4B38855A119}"/>
    <cellStyle name="CustomizationCells 3 3 21 2" xfId="30946" xr:uid="{568A7033-B8E7-49A0-A193-CAD9D3A3E30E}"/>
    <cellStyle name="CustomizationCells 3 3 22" xfId="12425" xr:uid="{11FA829B-483E-43C4-B131-B2FD25BF8294}"/>
    <cellStyle name="CustomizationCells 3 3 22 2" xfId="32990" xr:uid="{B4713EEB-5CCB-46A3-A4FD-1487C65647C7}"/>
    <cellStyle name="CustomizationCells 3 3 23" xfId="12815" xr:uid="{B5D3CA0F-3737-4051-9B6D-7478AB57C0FD}"/>
    <cellStyle name="CustomizationCells 3 3 23 2" xfId="33380" xr:uid="{31B5B1F9-2E4E-4474-865D-8CD26F3217CD}"/>
    <cellStyle name="CustomizationCells 3 3 24" xfId="13451" xr:uid="{2A80146C-5927-4F2A-BEE0-CEC684D9EDC9}"/>
    <cellStyle name="CustomizationCells 3 3 24 2" xfId="34015" xr:uid="{71CB1731-9DFF-4BAE-A2AE-18DEEA0C215A}"/>
    <cellStyle name="CustomizationCells 3 3 25" xfId="13691" xr:uid="{7BF685B8-096A-491F-A7A6-DA0A7EBE9A83}"/>
    <cellStyle name="CustomizationCells 3 3 25 2" xfId="34255" xr:uid="{EFBEA7C4-1E68-41FB-ADC5-B55C0BC7F453}"/>
    <cellStyle name="CustomizationCells 3 3 26" xfId="14021" xr:uid="{74A1A70A-D4DD-441B-8A15-8F3F21C20A2E}"/>
    <cellStyle name="CustomizationCells 3 3 26 2" xfId="34585" xr:uid="{25C2A262-DB91-48D2-B362-56D33F24857E}"/>
    <cellStyle name="CustomizationCells 3 3 27" xfId="14129" xr:uid="{EC12988F-C17F-4122-AF95-03B2B3FF9E7A}"/>
    <cellStyle name="CustomizationCells 3 3 27 2" xfId="34693" xr:uid="{9968B56A-8114-49B4-AAD1-7D88652656CC}"/>
    <cellStyle name="CustomizationCells 3 3 28" xfId="15155" xr:uid="{E33FBECA-3340-48A1-AD74-4425AA3140B1}"/>
    <cellStyle name="CustomizationCells 3 3 28 2" xfId="35698" xr:uid="{00894533-B1D5-4ADB-8216-511A5B8C18E6}"/>
    <cellStyle name="CustomizationCells 3 3 29" xfId="15842" xr:uid="{515B1D57-2713-4596-9D9F-295D66B8C543}"/>
    <cellStyle name="CustomizationCells 3 3 29 2" xfId="36250" xr:uid="{24014CCC-C516-4B12-B02E-603C81F2679F}"/>
    <cellStyle name="CustomizationCells 3 3 3" xfId="1222" xr:uid="{00000000-0005-0000-0000-000009100000}"/>
    <cellStyle name="CustomizationCells 3 3 3 2" xfId="23659" xr:uid="{EF0F442A-3C5F-4BA5-8DFF-8FEAF7C40611}"/>
    <cellStyle name="CustomizationCells 3 3 30" xfId="15936" xr:uid="{22FC447F-64FB-439B-BC96-C872310A2170}"/>
    <cellStyle name="CustomizationCells 3 3 30 2" xfId="36344" xr:uid="{FA6A4E2A-07F4-41BB-A5FD-72CB6D75C9D2}"/>
    <cellStyle name="CustomizationCells 3 3 31" xfId="16411" xr:uid="{C267BEEE-29CA-4846-89F9-B55D7978D342}"/>
    <cellStyle name="CustomizationCells 3 3 31 2" xfId="36817" xr:uid="{4374B761-7FAB-4710-8721-F5A228EB08EA}"/>
    <cellStyle name="CustomizationCells 3 3 32" xfId="17152" xr:uid="{757A03DD-C357-42CC-B0CB-F6CED08FAC71}"/>
    <cellStyle name="CustomizationCells 3 3 32 2" xfId="37556" xr:uid="{D0351FDE-403A-4550-8362-410C42AEFD4E}"/>
    <cellStyle name="CustomizationCells 3 3 33" xfId="16939" xr:uid="{8700C2D6-6B48-4AD3-A0FA-BD6EBA85EDB8}"/>
    <cellStyle name="CustomizationCells 3 3 33 2" xfId="37343" xr:uid="{C44548C6-5E66-4A85-B601-143E9D9965EC}"/>
    <cellStyle name="CustomizationCells 3 3 34" xfId="17903" xr:uid="{5CE4A343-D081-4B25-A8D2-81AEA4C39097}"/>
    <cellStyle name="CustomizationCells 3 3 34 2" xfId="38307" xr:uid="{72A376E6-F3AF-4722-BD86-A7D0D9279673}"/>
    <cellStyle name="CustomizationCells 3 3 35" xfId="18275" xr:uid="{08E65869-25CC-4F89-8FFC-AD3649D06EB6}"/>
    <cellStyle name="CustomizationCells 3 3 35 2" xfId="38679" xr:uid="{25053AB0-ABCB-48A6-ADD9-268B95606F5A}"/>
    <cellStyle name="CustomizationCells 3 3 36" xfId="19118" xr:uid="{5306C380-F30F-48B1-9D03-D3F09D6AF183}"/>
    <cellStyle name="CustomizationCells 3 3 36 2" xfId="39520" xr:uid="{16B65065-910D-4076-AE46-47884F3009B5}"/>
    <cellStyle name="CustomizationCells 3 3 37" xfId="19480" xr:uid="{DD4E1238-B86A-4E95-BF0E-61DECD41FC7C}"/>
    <cellStyle name="CustomizationCells 3 3 37 2" xfId="39882" xr:uid="{53EC72FA-6CC1-45FA-8FD6-CAA31B69F577}"/>
    <cellStyle name="CustomizationCells 3 3 38" xfId="19956" xr:uid="{A8EB8380-E965-44E9-97D8-9C38DA696C6B}"/>
    <cellStyle name="CustomizationCells 3 3 38 2" xfId="40358" xr:uid="{9FFC43BA-749D-4404-9A94-E4B5D3A48D7E}"/>
    <cellStyle name="CustomizationCells 3 3 39" xfId="20380" xr:uid="{C511B011-2F0E-4315-ADCC-B3FF0324AB03}"/>
    <cellStyle name="CustomizationCells 3 3 39 2" xfId="40782" xr:uid="{0D4F92EE-58CD-4BA1-93B2-BD519C19C6DA}"/>
    <cellStyle name="CustomizationCells 3 3 4" xfId="1865" xr:uid="{00000000-0005-0000-0000-00000A100000}"/>
    <cellStyle name="CustomizationCells 3 3 4 2" xfId="24248" xr:uid="{B614553D-0969-4253-BC2D-C80DAE7E7F1E}"/>
    <cellStyle name="CustomizationCells 3 3 40" xfId="19498" xr:uid="{E3F4407B-09D0-40C5-898E-7D222309C59F}"/>
    <cellStyle name="CustomizationCells 3 3 40 2" xfId="39900" xr:uid="{109A9440-2D34-42E1-9F47-217DC495620A}"/>
    <cellStyle name="CustomizationCells 3 3 41" xfId="21575" xr:uid="{E2C54045-0F8F-4502-B154-E8CF5375E75A}"/>
    <cellStyle name="CustomizationCells 3 3 41 2" xfId="41975" xr:uid="{539F973E-9E9C-4622-86C0-52C88BCE0126}"/>
    <cellStyle name="CustomizationCells 3 3 42" xfId="21337" xr:uid="{E148EFEF-716B-439F-B99D-0A2D4B789F59}"/>
    <cellStyle name="CustomizationCells 3 3 42 2" xfId="41737" xr:uid="{5CA8125B-2BFD-4813-B1F8-1D4E21E1B6D1}"/>
    <cellStyle name="CustomizationCells 3 3 43" xfId="22465" xr:uid="{23B15F3D-72B9-4A42-BDF2-5177DECCA3DA}"/>
    <cellStyle name="CustomizationCells 3 3 43 2" xfId="42865" xr:uid="{B3362E26-CD2F-4B11-8CE8-C4A076095DA5}"/>
    <cellStyle name="CustomizationCells 3 3 44" xfId="22869" xr:uid="{B8E7928F-0697-4FEA-BD6E-1C627098EB40}"/>
    <cellStyle name="CustomizationCells 3 3 44 2" xfId="43269" xr:uid="{A8009DB2-8062-4EEF-9174-B24F5B4BB984}"/>
    <cellStyle name="CustomizationCells 3 3 45" xfId="23157" xr:uid="{0B637A3F-A509-4B6B-9B40-8991210DBD18}"/>
    <cellStyle name="CustomizationCells 3 3 45 2" xfId="43557" xr:uid="{57AF9847-9939-4800-AB1B-F5426B7EAC45}"/>
    <cellStyle name="CustomizationCells 3 3 5" xfId="2197" xr:uid="{00000000-0005-0000-0000-00000B100000}"/>
    <cellStyle name="CustomizationCells 3 3 5 2" xfId="24576" xr:uid="{C006DCB6-47E7-46BF-92B2-38AD570B842D}"/>
    <cellStyle name="CustomizationCells 3 3 6" xfId="2986" xr:uid="{00000000-0005-0000-0000-00000C100000}"/>
    <cellStyle name="CustomizationCells 3 3 6 2" xfId="25352" xr:uid="{F7277CC9-355C-47C7-B118-8624646A51B1}"/>
    <cellStyle name="CustomizationCells 3 3 7" xfId="3420" xr:uid="{00000000-0005-0000-0000-00000D100000}"/>
    <cellStyle name="CustomizationCells 3 3 7 2" xfId="25785" xr:uid="{759D8FB8-8AB8-4924-8AF5-DBA51EE347C8}"/>
    <cellStyle name="CustomizationCells 3 3 8" xfId="3884" xr:uid="{00000000-0005-0000-0000-00000E100000}"/>
    <cellStyle name="CustomizationCells 3 3 8 2" xfId="26247" xr:uid="{9912FB84-2ECF-4BB4-8A4F-DDD8CD76AA50}"/>
    <cellStyle name="CustomizationCells 3 3 9" xfId="4250" xr:uid="{00000000-0005-0000-0000-00000F100000}"/>
    <cellStyle name="CustomizationCells 3 3 9 2" xfId="26607" xr:uid="{01FB98DD-A020-4AA8-A746-6B4AEC349F81}"/>
    <cellStyle name="CustomizationCells 3 30" xfId="14492" xr:uid="{3D6A19B1-47D0-4D1C-A9DA-A9746D271A0E}"/>
    <cellStyle name="CustomizationCells 3 30 2" xfId="35053" xr:uid="{C7A7F728-BE71-4D73-9537-7485650F9C1F}"/>
    <cellStyle name="CustomizationCells 3 31" xfId="15104" xr:uid="{9C52760C-EF63-4DBE-B4DD-1C34CCB48744}"/>
    <cellStyle name="CustomizationCells 3 31 2" xfId="35651" xr:uid="{4CCCEFCE-AB8F-457D-A685-66408DBB2208}"/>
    <cellStyle name="CustomizationCells 3 32" xfId="15348" xr:uid="{1163E23B-62C3-433B-8E2B-755AAE3EC8E5}"/>
    <cellStyle name="CustomizationCells 3 32 2" xfId="35885" xr:uid="{7A02D35F-C964-48DC-8917-18FDD98F378B}"/>
    <cellStyle name="CustomizationCells 3 33" xfId="14869" xr:uid="{B16B2754-7C4C-4C42-A574-14861DA1A0F9}"/>
    <cellStyle name="CustomizationCells 3 33 2" xfId="35422" xr:uid="{4E9C6F72-B9A6-4855-96F6-46443AE8D543}"/>
    <cellStyle name="CustomizationCells 3 34" xfId="16238" xr:uid="{B0DD7549-4379-46F1-A1A0-628A72FF2402}"/>
    <cellStyle name="CustomizationCells 3 34 2" xfId="36644" xr:uid="{735F33E4-B984-495C-8D93-CBDE2AC6839E}"/>
    <cellStyle name="CustomizationCells 3 35" xfId="16858" xr:uid="{13BD72A5-E220-45BD-A790-DB2043A20452}"/>
    <cellStyle name="CustomizationCells 3 35 2" xfId="37262" xr:uid="{FE4E485C-75CF-45CF-B139-F5CF0CBD80D0}"/>
    <cellStyle name="CustomizationCells 3 36" xfId="17618" xr:uid="{DA76C5F0-41E9-4F13-8D0D-12E5D10330FA}"/>
    <cellStyle name="CustomizationCells 3 36 2" xfId="38022" xr:uid="{5AF36B03-EC64-4D72-A020-4DC012900AE0}"/>
    <cellStyle name="CustomizationCells 3 37" xfId="16662" xr:uid="{E4D545F7-1E27-486D-B233-C75DC512C0A3}"/>
    <cellStyle name="CustomizationCells 3 37 2" xfId="37068" xr:uid="{10847C12-1121-4D03-BFBC-B3417770CD31}"/>
    <cellStyle name="CustomizationCells 3 38" xfId="16967" xr:uid="{A7FA1127-7444-4F95-BDF9-DCA3A8F4B952}"/>
    <cellStyle name="CustomizationCells 3 38 2" xfId="37371" xr:uid="{50A3A732-13F3-4ECE-A283-A375AF5A3619}"/>
    <cellStyle name="CustomizationCells 3 39" xfId="18781" xr:uid="{B97D48A7-CA5C-4D4C-94D9-3DD202E68A12}"/>
    <cellStyle name="CustomizationCells 3 39 2" xfId="39183" xr:uid="{888DDCC3-A2D4-42A3-974D-7079A821D294}"/>
    <cellStyle name="CustomizationCells 3 4" xfId="592" xr:uid="{00000000-0005-0000-0000-000010100000}"/>
    <cellStyle name="CustomizationCells 3 4 10" xfId="4542" xr:uid="{00000000-0005-0000-0000-000011100000}"/>
    <cellStyle name="CustomizationCells 3 4 10 2" xfId="26895" xr:uid="{79631DE0-351C-4CB0-9A75-0C46526E0D02}"/>
    <cellStyle name="CustomizationCells 3 4 11" xfId="5043" xr:uid="{00000000-0005-0000-0000-000012100000}"/>
    <cellStyle name="CustomizationCells 3 4 11 2" xfId="27396" xr:uid="{E88E2D0D-A6D4-4EC1-A806-D8D1130B89A5}"/>
    <cellStyle name="CustomizationCells 3 4 12" xfId="5434" xr:uid="{00000000-0005-0000-0000-000013100000}"/>
    <cellStyle name="CustomizationCells 3 4 12 2" xfId="27787" xr:uid="{2900F439-8911-4C59-92C1-7707D92035E0}"/>
    <cellStyle name="CustomizationCells 3 4 13" xfId="5961" xr:uid="{00000000-0005-0000-0000-000014100000}"/>
    <cellStyle name="CustomizationCells 3 4 13 2" xfId="28275" xr:uid="{74130B03-2E6E-4B03-ADFA-EA5BD8B4A6FD}"/>
    <cellStyle name="CustomizationCells 3 4 14" xfId="6792" xr:uid="{00000000-0005-0000-0000-000015100000}"/>
    <cellStyle name="CustomizationCells 3 4 14 2" xfId="29089" xr:uid="{953E43F4-9854-41DF-8411-EB0239131234}"/>
    <cellStyle name="CustomizationCells 3 4 15" xfId="6999" xr:uid="{00000000-0005-0000-0000-000016100000}"/>
    <cellStyle name="CustomizationCells 3 4 15 2" xfId="29296" xr:uid="{9102ED95-33E7-43DD-BBCE-BCAF7C9B1065}"/>
    <cellStyle name="CustomizationCells 3 4 16" xfId="7321" xr:uid="{00000000-0005-0000-0000-000017100000}"/>
    <cellStyle name="CustomizationCells 3 4 16 2" xfId="29616" xr:uid="{D57091F6-15CF-4262-B915-128DD2AB5553}"/>
    <cellStyle name="CustomizationCells 3 4 17" xfId="7807" xr:uid="{2DEE942F-5EDB-44A1-8307-5BD1C7EEF7ED}"/>
    <cellStyle name="CustomizationCells 3 4 17 2" xfId="30093" xr:uid="{6AB90560-E8D7-4E5D-8E77-BEB4BF90BAB2}"/>
    <cellStyle name="CustomizationCells 3 4 18" xfId="8292" xr:uid="{B5EF7A3B-A547-407E-A3F7-C4A18A4126B6}"/>
    <cellStyle name="CustomizationCells 3 4 18 2" xfId="30561" xr:uid="{8C52C8FA-EFDA-488F-B484-4CDC943B6470}"/>
    <cellStyle name="CustomizationCells 3 4 19" xfId="9177" xr:uid="{349CF444-10AC-43AC-B40B-A340EB3AD834}"/>
    <cellStyle name="CustomizationCells 3 4 19 2" xfId="31318" xr:uid="{08ADAD0B-C598-4DEA-9468-062772602C3F}"/>
    <cellStyle name="CustomizationCells 3 4 2" xfId="807" xr:uid="{00000000-0005-0000-0000-000018100000}"/>
    <cellStyle name="CustomizationCells 3 4 2 10" xfId="5254" xr:uid="{00000000-0005-0000-0000-000019100000}"/>
    <cellStyle name="CustomizationCells 3 4 2 10 2" xfId="27607" xr:uid="{24709D35-10C1-4586-A438-B06E0EFA0670}"/>
    <cellStyle name="CustomizationCells 3 4 2 11" xfId="4966" xr:uid="{00000000-0005-0000-0000-00001A100000}"/>
    <cellStyle name="CustomizationCells 3 4 2 11 2" xfId="27319" xr:uid="{36005EDE-0F98-43B7-AE5B-31AB58775D72}"/>
    <cellStyle name="CustomizationCells 3 4 2 12" xfId="6458" xr:uid="{00000000-0005-0000-0000-00001B100000}"/>
    <cellStyle name="CustomizationCells 3 4 2 12 2" xfId="28755" xr:uid="{85139295-2555-4207-998D-D2B28566F085}"/>
    <cellStyle name="CustomizationCells 3 4 2 13" xfId="5877" xr:uid="{00000000-0005-0000-0000-00001C100000}"/>
    <cellStyle name="CustomizationCells 3 4 2 13 2" xfId="28191" xr:uid="{6A059F92-0A00-46B1-B258-B3C9542DFC33}"/>
    <cellStyle name="CustomizationCells 3 4 2 14" xfId="5971" xr:uid="{00000000-0005-0000-0000-00001D100000}"/>
    <cellStyle name="CustomizationCells 3 4 2 14 2" xfId="28285" xr:uid="{7F33B6AD-58B1-4667-8C0E-2971AE79D8ED}"/>
    <cellStyle name="CustomizationCells 3 4 2 15" xfId="7527" xr:uid="{00000000-0005-0000-0000-00001E100000}"/>
    <cellStyle name="CustomizationCells 3 4 2 15 2" xfId="29822" xr:uid="{23B9B5D4-126D-4A8B-B1A1-BFC9F019D1FE}"/>
    <cellStyle name="CustomizationCells 3 4 2 16" xfId="8013" xr:uid="{6CC0B76A-442C-420C-A750-7CA0E965D41F}"/>
    <cellStyle name="CustomizationCells 3 4 2 16 2" xfId="30299" xr:uid="{813B13A2-C993-4C16-AD37-F5789591EA7C}"/>
    <cellStyle name="CustomizationCells 3 4 2 17" xfId="8502" xr:uid="{A195682F-ACF8-4E48-BECD-C464181B4A2F}"/>
    <cellStyle name="CustomizationCells 3 4 2 17 2" xfId="30771" xr:uid="{750E8BBC-E7C7-4C3A-924D-DB3902C77DD1}"/>
    <cellStyle name="CustomizationCells 3 4 2 18" xfId="9392" xr:uid="{7905C76B-9BDC-423F-BFD2-6200E99412B0}"/>
    <cellStyle name="CustomizationCells 3 4 2 18 2" xfId="31531" xr:uid="{EE64BBBE-973A-44B6-93D2-D356BC9A3492}"/>
    <cellStyle name="CustomizationCells 3 4 2 19" xfId="8749" xr:uid="{381A820E-E129-4758-9272-71428BDC505F}"/>
    <cellStyle name="CustomizationCells 3 4 2 19 2" xfId="30987" xr:uid="{0EE7ABC8-F121-4BF5-8BB8-CDCA456D3E92}"/>
    <cellStyle name="CustomizationCells 3 4 2 2" xfId="995" xr:uid="{00000000-0005-0000-0000-00001F100000}"/>
    <cellStyle name="CustomizationCells 3 4 2 2 2" xfId="23432" xr:uid="{82C20816-3B82-4F54-A7ED-90408757E1E9}"/>
    <cellStyle name="CustomizationCells 3 4 2 20" xfId="9570" xr:uid="{59260DD2-6A50-4419-9497-8AE774C98898}"/>
    <cellStyle name="CustomizationCells 3 4 2 20 2" xfId="31692" xr:uid="{21F3D51C-E578-435F-AFBA-26D0F1A241C0}"/>
    <cellStyle name="CustomizationCells 3 4 2 21" xfId="12560" xr:uid="{50D39ACE-45D0-4C5F-8ED5-0BAA1AFBFEBF}"/>
    <cellStyle name="CustomizationCells 3 4 2 21 2" xfId="33125" xr:uid="{A51A8790-16E9-4959-9E6D-230A43D00BBC}"/>
    <cellStyle name="CustomizationCells 3 4 2 22" xfId="11814" xr:uid="{C9EFE666-778C-4B33-90C4-737DC3667138}"/>
    <cellStyle name="CustomizationCells 3 4 2 22 2" xfId="32381" xr:uid="{9E5B4010-32EE-4B96-8109-69CB95BDFC57}"/>
    <cellStyle name="CustomizationCells 3 4 2 23" xfId="12701" xr:uid="{E7E099AE-4EFE-40FB-895F-C8F4B228AA88}"/>
    <cellStyle name="CustomizationCells 3 4 2 23 2" xfId="33266" xr:uid="{0F2FF7BF-69B8-4925-9AB4-C3DDC6089869}"/>
    <cellStyle name="CustomizationCells 3 4 2 24" xfId="14102" xr:uid="{F4086D64-642A-4429-BD7B-015FE7065F16}"/>
    <cellStyle name="CustomizationCells 3 4 2 24 2" xfId="34666" xr:uid="{11902F85-ED9A-44DF-8E49-1AD0E6440B6A}"/>
    <cellStyle name="CustomizationCells 3 4 2 25" xfId="14206" xr:uid="{49016722-2C1F-4B1F-818A-3992D145A5ED}"/>
    <cellStyle name="CustomizationCells 3 4 2 25 2" xfId="34769" xr:uid="{CA937847-269C-4CE6-9356-F3CCDF0A5FC5}"/>
    <cellStyle name="CustomizationCells 3 4 2 26" xfId="14359" xr:uid="{6A2D2637-AC06-4D2E-AD3D-2559186090E6}"/>
    <cellStyle name="CustomizationCells 3 4 2 26 2" xfId="34922" xr:uid="{946D071D-26E0-4FF7-B6CD-0189E93B0A45}"/>
    <cellStyle name="CustomizationCells 3 4 2 27" xfId="14769" xr:uid="{56A8D646-313E-4A07-8334-35C9EE4FCAFD}"/>
    <cellStyle name="CustomizationCells 3 4 2 27 2" xfId="35324" xr:uid="{C8C2B2D5-B7FD-4266-AF75-D3C419497D6E}"/>
    <cellStyle name="CustomizationCells 3 4 2 28" xfId="15695" xr:uid="{891AB3AC-6074-4CAE-AC28-3B10CB697A6C}"/>
    <cellStyle name="CustomizationCells 3 4 2 28 2" xfId="36158" xr:uid="{B6C9732C-BEFF-4F7A-B042-DF74F8354DC0}"/>
    <cellStyle name="CustomizationCells 3 4 2 29" xfId="16064" xr:uid="{8AEDD399-BC1C-471F-87D1-9109477E4EEF}"/>
    <cellStyle name="CustomizationCells 3 4 2 29 2" xfId="36472" xr:uid="{CBEB1B54-68BA-4112-8296-49D280AE97FD}"/>
    <cellStyle name="CustomizationCells 3 4 2 3" xfId="1998" xr:uid="{00000000-0005-0000-0000-000020100000}"/>
    <cellStyle name="CustomizationCells 3 4 2 3 2" xfId="24380" xr:uid="{633E3E3B-3C8C-4739-9C1B-E105C9D1D537}"/>
    <cellStyle name="CustomizationCells 3 4 2 30" xfId="16537" xr:uid="{0CD57346-1C6C-4D47-AD65-5E8497B02734}"/>
    <cellStyle name="CustomizationCells 3 4 2 30 2" xfId="36943" xr:uid="{EF4E45B8-38A9-4EC4-A170-BCBFBF1F71DA}"/>
    <cellStyle name="CustomizationCells 3 4 2 31" xfId="17281" xr:uid="{125F2567-0638-4E51-8A01-B7E4FA81C2A6}"/>
    <cellStyle name="CustomizationCells 3 4 2 31 2" xfId="37685" xr:uid="{4712B2DF-F8CA-4220-83F5-98AEA4576A15}"/>
    <cellStyle name="CustomizationCells 3 4 2 32" xfId="17690" xr:uid="{CE799942-73F0-4192-961C-CE819561E1A4}"/>
    <cellStyle name="CustomizationCells 3 4 2 32 2" xfId="38094" xr:uid="{81571669-0DD7-4231-B56A-BF00D4FA2373}"/>
    <cellStyle name="CustomizationCells 3 4 2 33" xfId="18030" xr:uid="{E7017A8F-11C5-40A7-B395-EE87CE277E13}"/>
    <cellStyle name="CustomizationCells 3 4 2 33 2" xfId="38434" xr:uid="{84BCF0D0-56A4-4DD3-B685-336BC7CA84C3}"/>
    <cellStyle name="CustomizationCells 3 4 2 34" xfId="18409" xr:uid="{2DCA2095-25B6-47A5-95A1-78DB634A4C3C}"/>
    <cellStyle name="CustomizationCells 3 4 2 34 2" xfId="38813" xr:uid="{E136073D-C293-469B-88BC-2CAA99865B3E}"/>
    <cellStyle name="CustomizationCells 3 4 2 35" xfId="19253" xr:uid="{46E1C011-CD92-404B-B1A7-51F8F2DE97CC}"/>
    <cellStyle name="CustomizationCells 3 4 2 35 2" xfId="39655" xr:uid="{4EC974F5-122E-4B33-A2BA-32B752DB7065}"/>
    <cellStyle name="CustomizationCells 3 4 2 36" xfId="18535" xr:uid="{25649106-C462-4919-98DC-F8F755569641}"/>
    <cellStyle name="CustomizationCells 3 4 2 36 2" xfId="38939" xr:uid="{BD43B645-F0FB-48D5-A01D-73AAA4D6D760}"/>
    <cellStyle name="CustomizationCells 3 4 2 37" xfId="20091" xr:uid="{C62FFA4A-958A-4445-B238-F0DAE0F6E925}"/>
    <cellStyle name="CustomizationCells 3 4 2 37 2" xfId="40493" xr:uid="{08E72350-34DA-41EC-B6C4-E4CB594DC75F}"/>
    <cellStyle name="CustomizationCells 3 4 2 38" xfId="20513" xr:uid="{2C483136-3BF0-49D3-A695-5306490EA4A8}"/>
    <cellStyle name="CustomizationCells 3 4 2 38 2" xfId="40915" xr:uid="{25DD7BB1-C031-481D-A1A0-E87BAC58FF3C}"/>
    <cellStyle name="CustomizationCells 3 4 2 39" xfId="20825" xr:uid="{22FDA9B5-E7DC-4929-9CF2-5631CEE7136A}"/>
    <cellStyle name="CustomizationCells 3 4 2 39 2" xfId="41227" xr:uid="{0EE57E67-1DE0-416B-BBF9-9B834693A52A}"/>
    <cellStyle name="CustomizationCells 3 4 2 4" xfId="1627" xr:uid="{00000000-0005-0000-0000-000021100000}"/>
    <cellStyle name="CustomizationCells 3 4 2 4 2" xfId="24011" xr:uid="{7E616509-D854-4308-809E-1366C712B1A7}"/>
    <cellStyle name="CustomizationCells 3 4 2 40" xfId="21707" xr:uid="{932F4EBD-FE2E-452B-A005-1BA3FB0E13E0}"/>
    <cellStyle name="CustomizationCells 3 4 2 40 2" xfId="42107" xr:uid="{FC5258F3-FCBA-4E0E-9541-9F68AEA30703}"/>
    <cellStyle name="CustomizationCells 3 4 2 41" xfId="22242" xr:uid="{8B02CCA9-C7F5-4F29-B725-B54EE9FDCD68}"/>
    <cellStyle name="CustomizationCells 3 4 2 41 2" xfId="42642" xr:uid="{F5CE723C-AADF-42EF-A4A7-50BB478A9E88}"/>
    <cellStyle name="CustomizationCells 3 4 2 42" xfId="21895" xr:uid="{D66BD2D3-6AF2-4411-9C44-DDF23EA6C6B3}"/>
    <cellStyle name="CustomizationCells 3 4 2 42 2" xfId="42295" xr:uid="{DD1A4487-B44C-46B7-BB30-9152605172D3}"/>
    <cellStyle name="CustomizationCells 3 4 2 43" xfId="21839" xr:uid="{6D69722C-62EC-4996-8020-30E49DAAAB79}"/>
    <cellStyle name="CustomizationCells 3 4 2 43 2" xfId="42239" xr:uid="{D761B10A-6D49-413C-8607-19ED3530453F}"/>
    <cellStyle name="CustomizationCells 3 4 2 44" xfId="22190" xr:uid="{E9894419-5AD1-4950-B1A0-777F8F191671}"/>
    <cellStyle name="CustomizationCells 3 4 2 44 2" xfId="42590" xr:uid="{265B3622-ED65-4103-877D-51FBC645C05B}"/>
    <cellStyle name="CustomizationCells 3 4 2 5" xfId="3121" xr:uid="{00000000-0005-0000-0000-000022100000}"/>
    <cellStyle name="CustomizationCells 3 4 2 5 2" xfId="25487" xr:uid="{81418C03-4252-4B68-93C9-179D43E9A8A1}"/>
    <cellStyle name="CustomizationCells 3 4 2 6" xfId="2666" xr:uid="{00000000-0005-0000-0000-000023100000}"/>
    <cellStyle name="CustomizationCells 3 4 2 6 2" xfId="25033" xr:uid="{8173F627-ADD7-4D52-A990-CD36AE6D4967}"/>
    <cellStyle name="CustomizationCells 3 4 2 7" xfId="4015" xr:uid="{00000000-0005-0000-0000-000024100000}"/>
    <cellStyle name="CustomizationCells 3 4 2 7 2" xfId="26378" xr:uid="{321B2792-0D51-4705-B3E1-7CE829F3453D}"/>
    <cellStyle name="CustomizationCells 3 4 2 8" xfId="2597" xr:uid="{00000000-0005-0000-0000-000025100000}"/>
    <cellStyle name="CustomizationCells 3 4 2 8 2" xfId="24964" xr:uid="{657E14D8-0F60-42AA-A11C-E01BD7B64893}"/>
    <cellStyle name="CustomizationCells 3 4 2 9" xfId="4536" xr:uid="{00000000-0005-0000-0000-000026100000}"/>
    <cellStyle name="CustomizationCells 3 4 2 9 2" xfId="26889" xr:uid="{7ECC824B-DF03-48EB-A0C4-8E7F01D98DB1}"/>
    <cellStyle name="CustomizationCells 3 4 20" xfId="8952" xr:uid="{5CEAE500-6341-49B2-9B95-ADCADB5DD327}"/>
    <cellStyle name="CustomizationCells 3 4 20 2" xfId="31125" xr:uid="{318C057A-00DE-42C4-9BCC-49176F23A529}"/>
    <cellStyle name="CustomizationCells 3 4 21" xfId="9625" xr:uid="{D7DB6E4A-6EE8-4A18-9417-B841FB57D7E2}"/>
    <cellStyle name="CustomizationCells 3 4 21 2" xfId="31717" xr:uid="{3A441104-7D2C-49F0-BEF8-4850C9BD2863}"/>
    <cellStyle name="CustomizationCells 3 4 22" xfId="12345" xr:uid="{CCB204B5-62C2-4026-93AE-5B3E01339CED}"/>
    <cellStyle name="CustomizationCells 3 4 22 2" xfId="32910" xr:uid="{C02DF1B7-DA12-41B6-B895-BF168B065AE5}"/>
    <cellStyle name="CustomizationCells 3 4 23" xfId="12677" xr:uid="{90BDBFC1-FFF6-4253-AC4A-DA31CBBE7453}"/>
    <cellStyle name="CustomizationCells 3 4 23 2" xfId="33242" xr:uid="{6F3A374B-DAB8-4014-89E0-3873A91C14C8}"/>
    <cellStyle name="CustomizationCells 3 4 24" xfId="12269" xr:uid="{4B313694-8BF4-43C5-939C-CE4569BA53AE}"/>
    <cellStyle name="CustomizationCells 3 4 24 2" xfId="32834" xr:uid="{E1429E0D-3903-4458-8F55-CF6A17226A67}"/>
    <cellStyle name="CustomizationCells 3 4 25" xfId="13613" xr:uid="{4DA66AF7-9F77-47D2-A33F-4A774D36B63D}"/>
    <cellStyle name="CustomizationCells 3 4 25 2" xfId="34177" xr:uid="{02A21BB8-FAC4-45C6-A81F-874526245E65}"/>
    <cellStyle name="CustomizationCells 3 4 26" xfId="13810" xr:uid="{9B4C6B53-7E16-4CC6-828F-705189F0BD81}"/>
    <cellStyle name="CustomizationCells 3 4 26 2" xfId="34374" xr:uid="{F61502B5-36BA-4B51-B1E1-27667884F5E6}"/>
    <cellStyle name="CustomizationCells 3 4 27" xfId="14032" xr:uid="{49FDEA43-8EA1-4769-A6F9-EF8EE120754E}"/>
    <cellStyle name="CustomizationCells 3 4 27 2" xfId="34596" xr:uid="{E46E51BE-D8D6-461E-8521-45CB5B063006}"/>
    <cellStyle name="CustomizationCells 3 4 28" xfId="15229" xr:uid="{3243B6F0-B302-4B53-A975-BBE679F5CE93}"/>
    <cellStyle name="CustomizationCells 3 4 28 2" xfId="35769" xr:uid="{0F468C3A-C9F9-49DF-A960-CBBA971B27A4}"/>
    <cellStyle name="CustomizationCells 3 4 29" xfId="15271" xr:uid="{EA3D2DC1-2942-4F97-AF94-4606C561E0AB}"/>
    <cellStyle name="CustomizationCells 3 4 29 2" xfId="35808" xr:uid="{8F1A5F0C-8B39-4D4B-B800-F2A10B908495}"/>
    <cellStyle name="CustomizationCells 3 4 3" xfId="1228" xr:uid="{00000000-0005-0000-0000-000027100000}"/>
    <cellStyle name="CustomizationCells 3 4 3 2" xfId="23665" xr:uid="{0D6E6A86-2961-4EC3-9593-C95618B0A991}"/>
    <cellStyle name="CustomizationCells 3 4 30" xfId="15772" xr:uid="{C90547FD-F402-4C01-83DC-9A262F572ADC}"/>
    <cellStyle name="CustomizationCells 3 4 30 2" xfId="36208" xr:uid="{B8128B93-9697-4B1A-B950-90E39F36F0F8}"/>
    <cellStyle name="CustomizationCells 3 4 31" xfId="16331" xr:uid="{A6F3C9E7-5C26-4ACB-80C5-19C7C7BCA630}"/>
    <cellStyle name="CustomizationCells 3 4 31 2" xfId="36737" xr:uid="{27EAC77F-BDCE-4D50-8795-E7721F1A6AC1}"/>
    <cellStyle name="CustomizationCells 3 4 32" xfId="17072" xr:uid="{010CCFDB-744D-413A-A789-CD5CBF79CD56}"/>
    <cellStyle name="CustomizationCells 3 4 32 2" xfId="37476" xr:uid="{A1CA40F5-573B-4F2A-9E3D-51AA53DCAC25}"/>
    <cellStyle name="CustomizationCells 3 4 33" xfId="17591" xr:uid="{0DB6E829-0634-4967-BB13-83D41C7A03BC}"/>
    <cellStyle name="CustomizationCells 3 4 33 2" xfId="37995" xr:uid="{1BFFC0BB-63E0-4CF9-86A1-2F4BF2BA08D0}"/>
    <cellStyle name="CustomizationCells 3 4 34" xfId="17823" xr:uid="{82986097-A653-4C40-948A-2F09A33B2AFE}"/>
    <cellStyle name="CustomizationCells 3 4 34 2" xfId="38227" xr:uid="{A3976139-897B-4172-882F-80571B85E808}"/>
    <cellStyle name="CustomizationCells 3 4 35" xfId="18195" xr:uid="{99995E32-5AC6-44D2-84EF-2C8D3D5EAEBE}"/>
    <cellStyle name="CustomizationCells 3 4 35 2" xfId="38599" xr:uid="{76AF45B2-119B-4EAF-A243-B098D426390B}"/>
    <cellStyle name="CustomizationCells 3 4 36" xfId="19038" xr:uid="{4428B565-843D-4E23-A1FC-EA4819916780}"/>
    <cellStyle name="CustomizationCells 3 4 36 2" xfId="39440" xr:uid="{41D39B37-B412-42EE-8D30-CC329F55AEF2}"/>
    <cellStyle name="CustomizationCells 3 4 37" xfId="19372" xr:uid="{1E93DA1E-6CD8-4F88-8C19-3059DC418224}"/>
    <cellStyle name="CustomizationCells 3 4 37 2" xfId="39774" xr:uid="{F792D473-FBE9-4C70-BA99-D29959B62C27}"/>
    <cellStyle name="CustomizationCells 3 4 38" xfId="19876" xr:uid="{7C04ECD6-E106-42F9-BE86-F8654C23547A}"/>
    <cellStyle name="CustomizationCells 3 4 38 2" xfId="40278" xr:uid="{FF38E3C7-FD93-4734-BDF8-4D3B8BCEB717}"/>
    <cellStyle name="CustomizationCells 3 4 39" xfId="20300" xr:uid="{558886ED-43BF-42B5-8319-606D81E82571}"/>
    <cellStyle name="CustomizationCells 3 4 39 2" xfId="40702" xr:uid="{D04CF2B5-279E-419B-BF58-81ECF6BD7CF3}"/>
    <cellStyle name="CustomizationCells 3 4 4" xfId="1785" xr:uid="{00000000-0005-0000-0000-000028100000}"/>
    <cellStyle name="CustomizationCells 3 4 4 2" xfId="24168" xr:uid="{56E40DD0-CA4D-44C8-B129-6EE927D4AE21}"/>
    <cellStyle name="CustomizationCells 3 4 40" xfId="19719" xr:uid="{EDD4F5A2-9FAF-4C3C-900D-8DD17CB08394}"/>
    <cellStyle name="CustomizationCells 3 4 40 2" xfId="40121" xr:uid="{B1C7E7C9-A7A5-48F9-AABF-9078AC57B43A}"/>
    <cellStyle name="CustomizationCells 3 4 41" xfId="21495" xr:uid="{1CEFE245-F8A0-41EB-8AF5-3A263E380488}"/>
    <cellStyle name="CustomizationCells 3 4 41 2" xfId="41895" xr:uid="{9E8FD031-C1EC-436A-93CD-3B50AE8CBB13}"/>
    <cellStyle name="CustomizationCells 3 4 42" xfId="22102" xr:uid="{FD739014-3CED-440E-9C9F-C9E3103EA7D7}"/>
    <cellStyle name="CustomizationCells 3 4 42 2" xfId="42502" xr:uid="{DEB410FE-9094-4595-BA42-CC0912938DF4}"/>
    <cellStyle name="CustomizationCells 3 4 43" xfId="22501" xr:uid="{378E9F83-7552-4512-AEBC-F24385A06D18}"/>
    <cellStyle name="CustomizationCells 3 4 43 2" xfId="42901" xr:uid="{21B6F239-C177-4E5E-AD80-B639625DE54B}"/>
    <cellStyle name="CustomizationCells 3 4 44" xfId="22879" xr:uid="{DF74D0CD-8741-4452-8941-78055E41D096}"/>
    <cellStyle name="CustomizationCells 3 4 44 2" xfId="43279" xr:uid="{27A6FA98-AB20-494A-BDCE-1774FCA48F7D}"/>
    <cellStyle name="CustomizationCells 3 4 45" xfId="23163" xr:uid="{6823431F-5595-4FCC-A433-37A345C81E9A}"/>
    <cellStyle name="CustomizationCells 3 4 45 2" xfId="43563" xr:uid="{85E44C09-8EEB-4557-8374-369321F9219D}"/>
    <cellStyle name="CustomizationCells 3 4 5" xfId="2203" xr:uid="{00000000-0005-0000-0000-000029100000}"/>
    <cellStyle name="CustomizationCells 3 4 5 2" xfId="24582" xr:uid="{DC45AD6C-7C98-409D-87D4-D4A33026EE47}"/>
    <cellStyle name="CustomizationCells 3 4 6" xfId="2906" xr:uid="{00000000-0005-0000-0000-00002A100000}"/>
    <cellStyle name="CustomizationCells 3 4 6 2" xfId="25272" xr:uid="{A2084D65-D22E-461A-85E7-B6F190A93DD5}"/>
    <cellStyle name="CustomizationCells 3 4 7" xfId="3433" xr:uid="{00000000-0005-0000-0000-00002B100000}"/>
    <cellStyle name="CustomizationCells 3 4 7 2" xfId="25798" xr:uid="{7E9A1AD4-9807-4B12-BE1C-5008EB5BEF89}"/>
    <cellStyle name="CustomizationCells 3 4 8" xfId="3804" xr:uid="{00000000-0005-0000-0000-00002C100000}"/>
    <cellStyle name="CustomizationCells 3 4 8 2" xfId="26167" xr:uid="{DDF6B35C-88F3-4BA6-B9D6-D60958E1D579}"/>
    <cellStyle name="CustomizationCells 3 4 9" xfId="4260" xr:uid="{00000000-0005-0000-0000-00002D100000}"/>
    <cellStyle name="CustomizationCells 3 4 9 2" xfId="26617" xr:uid="{D7FD2BB2-E0E6-4C8D-8FFC-4887B8D39065}"/>
    <cellStyle name="CustomizationCells 3 40" xfId="19455" xr:uid="{CF8E66C9-6634-4532-8A7C-CFA55337A1CE}"/>
    <cellStyle name="CustomizationCells 3 40 2" xfId="39857" xr:uid="{95D49A4E-F606-476D-A66C-834943CC09AE}"/>
    <cellStyle name="CustomizationCells 3 41" xfId="18830" xr:uid="{A6630868-4FC8-4BFE-A34C-2AC4403C9BFD}"/>
    <cellStyle name="CustomizationCells 3 41 2" xfId="39232" xr:uid="{0E2DEF73-A856-4F36-A27B-7C214AB97812}"/>
    <cellStyle name="CustomizationCells 3 42" xfId="19538" xr:uid="{258DB671-5222-4B5F-BB57-6FA5C0672162}"/>
    <cellStyle name="CustomizationCells 3 42 2" xfId="39940" xr:uid="{C02228FC-136D-487A-8918-E421FD37609C}"/>
    <cellStyle name="CustomizationCells 3 43" xfId="19602" xr:uid="{6B09A26A-A20F-4CDC-B210-5B4285661538}"/>
    <cellStyle name="CustomizationCells 3 43 2" xfId="40004" xr:uid="{4726CBD6-2D0F-4FF9-8B68-EBBC6AB8C748}"/>
    <cellStyle name="CustomizationCells 3 44" xfId="21224" xr:uid="{D16DBA2C-6B6F-4616-AEBC-64D0EA72D638}"/>
    <cellStyle name="CustomizationCells 3 44 2" xfId="41624" xr:uid="{BFED4E25-4AC7-4821-A8C0-82C4E249BF00}"/>
    <cellStyle name="CustomizationCells 3 45" xfId="22140" xr:uid="{8FA5DDBA-A194-4E76-A7E4-150E2D22184E}"/>
    <cellStyle name="CustomizationCells 3 45 2" xfId="42540" xr:uid="{DD209748-6464-44ED-BADE-6477E50F2C3D}"/>
    <cellStyle name="CustomizationCells 3 46" xfId="21972" xr:uid="{4C17556F-E6AF-4F7C-8F90-81F791E42585}"/>
    <cellStyle name="CustomizationCells 3 46 2" xfId="42372" xr:uid="{FB202B01-EFE4-46B0-8B4E-A115C1FF6151}"/>
    <cellStyle name="CustomizationCells 3 47" xfId="22767" xr:uid="{9C0842B1-E3EA-4712-AEF3-83B1E7229BA9}"/>
    <cellStyle name="CustomizationCells 3 47 2" xfId="43167" xr:uid="{A813057B-D09A-4CDC-BB47-E9ED919490A6}"/>
    <cellStyle name="CustomizationCells 3 48" xfId="22634" xr:uid="{76988552-5FA8-4358-9B42-CFA1E2E2D114}"/>
    <cellStyle name="CustomizationCells 3 48 2" xfId="43034" xr:uid="{2C462EA1-C657-49E9-B95F-B42CA5DF4BD2}"/>
    <cellStyle name="CustomizationCells 3 5" xfId="731" xr:uid="{00000000-0005-0000-0000-00002E100000}"/>
    <cellStyle name="CustomizationCells 3 5 10" xfId="20015" xr:uid="{672C9369-8197-40EE-9E72-3DB35F0F3AD3}"/>
    <cellStyle name="CustomizationCells 3 5 10 2" xfId="40417" xr:uid="{9E66E309-17BF-4AFA-9489-013978DF27A3}"/>
    <cellStyle name="CustomizationCells 3 5 11" xfId="20437" xr:uid="{3F52B182-AB7B-47AD-9467-C3D3CC64B227}"/>
    <cellStyle name="CustomizationCells 3 5 11 2" xfId="40839" xr:uid="{3CF30AD2-46B2-4DD7-9C99-179CDE0A015B}"/>
    <cellStyle name="CustomizationCells 3 5 2" xfId="1924" xr:uid="{00000000-0005-0000-0000-00002F100000}"/>
    <cellStyle name="CustomizationCells 3 5 2 2" xfId="24306" xr:uid="{519B37B2-8A9A-4304-A79F-52790A59C749}"/>
    <cellStyle name="CustomizationCells 3 5 3" xfId="3045" xr:uid="{00000000-0005-0000-0000-000030100000}"/>
    <cellStyle name="CustomizationCells 3 5 3 2" xfId="25411" xr:uid="{F9040E49-9A0C-445C-A5DC-A77DD1783D87}"/>
    <cellStyle name="CustomizationCells 3 5 4" xfId="7054" xr:uid="{00000000-0005-0000-0000-000031100000}"/>
    <cellStyle name="CustomizationCells 3 5 4 2" xfId="29351" xr:uid="{E3F47C48-2032-4445-9989-E20B2413892E}"/>
    <cellStyle name="CustomizationCells 3 5 5" xfId="8428" xr:uid="{D6679118-5173-4F19-A8FC-1463C9B43BEE}"/>
    <cellStyle name="CustomizationCells 3 5 5 2" xfId="30697" xr:uid="{65621657-2FC9-4F0C-ACFB-11A655BDF1B8}"/>
    <cellStyle name="CustomizationCells 3 5 6" xfId="9316" xr:uid="{B0BE3C13-5DF4-4AF3-AB08-34636279916E}"/>
    <cellStyle name="CustomizationCells 3 5 6 2" xfId="31456" xr:uid="{21CEA547-D6B1-4D3B-B649-29C1929ED3AE}"/>
    <cellStyle name="CustomizationCells 3 5 7" xfId="12484" xr:uid="{9BD66F36-8C94-44BF-A99A-0A755240EC91}"/>
    <cellStyle name="CustomizationCells 3 5 7 2" xfId="33049" xr:uid="{5A58E626-56CF-4671-8EDA-568C27E2C9EB}"/>
    <cellStyle name="CustomizationCells 3 5 8" xfId="16823" xr:uid="{F8EED3E3-18BC-4754-8678-659D98D6F11D}"/>
    <cellStyle name="CustomizationCells 3 5 8 2" xfId="37227" xr:uid="{8D79A0D3-ED0D-4497-ACDA-86A4A9CCEE97}"/>
    <cellStyle name="CustomizationCells 3 5 9" xfId="18333" xr:uid="{873C5A61-F62C-4903-A26C-B94B96D19F14}"/>
    <cellStyle name="CustomizationCells 3 5 9 2" xfId="38737" xr:uid="{0F757D21-C232-498D-A4E1-72D8313F6209}"/>
    <cellStyle name="CustomizationCells 3 6" xfId="1162" xr:uid="{00000000-0005-0000-0000-000032100000}"/>
    <cellStyle name="CustomizationCells 3 6 2" xfId="23599" xr:uid="{3F3830A5-5F77-4D4E-B7DF-D028EA119322}"/>
    <cellStyle name="CustomizationCells 3 7" xfId="1601" xr:uid="{00000000-0005-0000-0000-000033100000}"/>
    <cellStyle name="CustomizationCells 3 7 2" xfId="23986" xr:uid="{01CC2EE7-4010-4EEF-A1E3-6C51A5BAB8B5}"/>
    <cellStyle name="CustomizationCells 3 8" xfId="2135" xr:uid="{00000000-0005-0000-0000-000034100000}"/>
    <cellStyle name="CustomizationCells 3 8 2" xfId="24516" xr:uid="{A7B06059-F047-49A2-9492-40C57529E911}"/>
    <cellStyle name="CustomizationCells 3 9" xfId="2634" xr:uid="{00000000-0005-0000-0000-000035100000}"/>
    <cellStyle name="CustomizationCells 3 9 2" xfId="25001" xr:uid="{0D3945CE-7506-42AA-BCF8-8A90740C97F0}"/>
    <cellStyle name="CustomizationCells 4" xfId="103" xr:uid="{00000000-0005-0000-0000-000036100000}"/>
    <cellStyle name="CustomizationCells 4 10" xfId="18754" xr:uid="{1B6764E1-9D8C-4C01-BA43-8E5DFF5AC33C}"/>
    <cellStyle name="CustomizationCells 4 10 2" xfId="39156" xr:uid="{46789412-D40A-41E6-9B73-F82C6C569AD3}"/>
    <cellStyle name="CustomizationCells 4 11" xfId="19808" xr:uid="{298A5AC2-15AE-4DF9-9583-3CAD37355959}"/>
    <cellStyle name="CustomizationCells 4 11 2" xfId="40210" xr:uid="{26B536CD-C283-4168-9B1D-E46830AC2225}"/>
    <cellStyle name="CustomizationCells 4 2" xfId="1480" xr:uid="{00000000-0005-0000-0000-000037100000}"/>
    <cellStyle name="CustomizationCells 4 2 2" xfId="23868" xr:uid="{1AB053F0-F090-4770-B8AF-1C93C2D5A5D0}"/>
    <cellStyle name="CustomizationCells 4 3" xfId="2444" xr:uid="{00000000-0005-0000-0000-000038100000}"/>
    <cellStyle name="CustomizationCells 4 3 2" xfId="24811" xr:uid="{6D1B5128-25C2-432D-8FDC-6D3175728E07}"/>
    <cellStyle name="CustomizationCells 4 4" xfId="7087" xr:uid="{00000000-0005-0000-0000-000039100000}"/>
    <cellStyle name="CustomizationCells 4 4 2" xfId="29384" xr:uid="{CD3AD314-93B9-409F-A1EC-F96015FC0C69}"/>
    <cellStyle name="CustomizationCells 4 5" xfId="8173" xr:uid="{C62EA459-E56A-41FD-A488-92936C393504}"/>
    <cellStyle name="CustomizationCells 4 5 2" xfId="30459" xr:uid="{A05434AE-DB6D-4A8E-B0D0-8055FF02859F}"/>
    <cellStyle name="CustomizationCells 4 6" xfId="8703" xr:uid="{C512BD5F-8F53-4421-AB33-94DF9D568F75}"/>
    <cellStyle name="CustomizationCells 4 6 2" xfId="30957" xr:uid="{2F9EBEAF-2DC9-43FC-B980-E957B1D53353}"/>
    <cellStyle name="CustomizationCells 4 7" xfId="11861" xr:uid="{874BA2B7-E1F0-4651-8DCB-25AF2CF5D5F8}"/>
    <cellStyle name="CustomizationCells 4 7 2" xfId="32428" xr:uid="{DD441249-D834-4765-9661-A860AD46DDB0}"/>
    <cellStyle name="CustomizationCells 4 8" xfId="16658" xr:uid="{9CE26EA0-7F0B-4CFC-9C74-556B1541A304}"/>
    <cellStyle name="CustomizationCells 4 8 2" xfId="37064" xr:uid="{28B9723B-AD21-4748-BC1B-505213268533}"/>
    <cellStyle name="CustomizationCells 4 9" xfId="17465" xr:uid="{38B23F97-58C4-4B50-8FCC-C99D80434780}"/>
    <cellStyle name="CustomizationCells 4 9 2" xfId="37869" xr:uid="{8D983213-BC32-4C96-8DF5-85EC9317151C}"/>
    <cellStyle name="CustomizationGreenCells" xfId="166" xr:uid="{00000000-0005-0000-0000-00003A100000}"/>
    <cellStyle name="CustomizationGreenCells 2" xfId="449" xr:uid="{00000000-0005-0000-0000-00003B100000}"/>
    <cellStyle name="CustomizationGreenCells 2 2" xfId="7015" xr:uid="{00000000-0005-0000-0000-00003C100000}"/>
    <cellStyle name="CustomizationGreenCells 2 2 2" xfId="29312" xr:uid="{5D38DE97-F9BD-4C76-95DA-B2CAA523D975}"/>
    <cellStyle name="CustomizationGreenCells 2 3" xfId="17434" xr:uid="{91CF6179-B07C-4DDD-9D68-172788BC4BED}"/>
    <cellStyle name="CustomizationGreenCells 2 3 2" xfId="37838" xr:uid="{3A36507F-AF6B-459A-BE0A-4147F7331A3F}"/>
    <cellStyle name="CustomizationGreenCells 2 4" xfId="19657" xr:uid="{B435E635-BB60-4DDA-804A-20C55B1AD303}"/>
    <cellStyle name="CustomizationGreenCells 2 4 2" xfId="40059" xr:uid="{B30E1429-F102-4CB0-96F2-14F082B31A0F}"/>
    <cellStyle name="CustomizationGreenCells 3" xfId="307" xr:uid="{00000000-0005-0000-0000-00003D100000}"/>
    <cellStyle name="CustomizationGreenCells 3 10" xfId="2708" xr:uid="{00000000-0005-0000-0000-00003E100000}"/>
    <cellStyle name="CustomizationGreenCells 3 10 2" xfId="25074" xr:uid="{1C234C80-F91B-4E52-B1E7-6F965CAEA442}"/>
    <cellStyle name="CustomizationGreenCells 3 11" xfId="3397" xr:uid="{00000000-0005-0000-0000-00003F100000}"/>
    <cellStyle name="CustomizationGreenCells 3 11 2" xfId="25762" xr:uid="{0FB99FF2-73E2-4E16-99BF-15C040B4D2F4}"/>
    <cellStyle name="CustomizationGreenCells 3 12" xfId="3480" xr:uid="{00000000-0005-0000-0000-000040100000}"/>
    <cellStyle name="CustomizationGreenCells 3 12 2" xfId="25845" xr:uid="{AFC0D342-340E-4F8E-B266-B23CA41E42AA}"/>
    <cellStyle name="CustomizationGreenCells 3 13" xfId="4178" xr:uid="{00000000-0005-0000-0000-000041100000}"/>
    <cellStyle name="CustomizationGreenCells 3 13 2" xfId="26539" xr:uid="{4F333A52-063D-45D0-B503-6FE5ED7BB713}"/>
    <cellStyle name="CustomizationGreenCells 3 14" xfId="4721" xr:uid="{00000000-0005-0000-0000-000042100000}"/>
    <cellStyle name="CustomizationGreenCells 3 14 2" xfId="27074" xr:uid="{0B7BE54C-519E-413D-9BBD-B1DEA333B42C}"/>
    <cellStyle name="CustomizationGreenCells 3 15" xfId="4772" xr:uid="{00000000-0005-0000-0000-000043100000}"/>
    <cellStyle name="CustomizationGreenCells 3 15 2" xfId="27125" xr:uid="{6E555C5B-4456-4529-8D14-F7870CAF6BE2}"/>
    <cellStyle name="CustomizationGreenCells 3 16" xfId="6397" xr:uid="{00000000-0005-0000-0000-000044100000}"/>
    <cellStyle name="CustomizationGreenCells 3 16 2" xfId="28694" xr:uid="{A3207F73-AC22-4C1D-9BBB-3CD28B798FAD}"/>
    <cellStyle name="CustomizationGreenCells 3 17" xfId="6498" xr:uid="{00000000-0005-0000-0000-000045100000}"/>
    <cellStyle name="CustomizationGreenCells 3 17 2" xfId="28795" xr:uid="{09FDCD08-6F01-4C5A-843F-FAE16BBEBE1E}"/>
    <cellStyle name="CustomizationGreenCells 3 18" xfId="6742" xr:uid="{00000000-0005-0000-0000-000046100000}"/>
    <cellStyle name="CustomizationGreenCells 3 18 2" xfId="29039" xr:uid="{28FDC602-665F-45A4-8978-977C1372E7EC}"/>
    <cellStyle name="CustomizationGreenCells 3 19" xfId="7252" xr:uid="{00000000-0005-0000-0000-000047100000}"/>
    <cellStyle name="CustomizationGreenCells 3 19 2" xfId="29547" xr:uid="{A75E199C-4B7C-40F9-9B06-63ACE9E383C4}"/>
    <cellStyle name="CustomizationGreenCells 3 2" xfId="646" xr:uid="{00000000-0005-0000-0000-000048100000}"/>
    <cellStyle name="CustomizationGreenCells 3 2 10" xfId="2372" xr:uid="{00000000-0005-0000-0000-000049100000}"/>
    <cellStyle name="CustomizationGreenCells 3 2 10 2" xfId="24739" xr:uid="{46DECA44-3B5A-405D-8E10-93DBB2B9138A}"/>
    <cellStyle name="CustomizationGreenCells 3 2 11" xfId="5097" xr:uid="{00000000-0005-0000-0000-00004A100000}"/>
    <cellStyle name="CustomizationGreenCells 3 2 11 2" xfId="27450" xr:uid="{C40944E0-A0BA-4BD2-92BC-2FACC013F5DE}"/>
    <cellStyle name="CustomizationGreenCells 3 2 12" xfId="5504" xr:uid="{00000000-0005-0000-0000-00004B100000}"/>
    <cellStyle name="CustomizationGreenCells 3 2 12 2" xfId="27857" xr:uid="{FA85CAD3-45DC-43AD-B4C8-381C3E93F59A}"/>
    <cellStyle name="CustomizationGreenCells 3 2 13" xfId="6053" xr:uid="{00000000-0005-0000-0000-00004C100000}"/>
    <cellStyle name="CustomizationGreenCells 3 2 13 2" xfId="28350" xr:uid="{073E9499-4AC6-4B25-A605-6A7CC3B28509}"/>
    <cellStyle name="CustomizationGreenCells 3 2 14" xfId="6279" xr:uid="{00000000-0005-0000-0000-00004D100000}"/>
    <cellStyle name="CustomizationGreenCells 3 2 14 2" xfId="28576" xr:uid="{D8FFC5C8-38A3-4EBF-A55B-5F5D4783F6C9}"/>
    <cellStyle name="CustomizationGreenCells 3 2 15" xfId="7080" xr:uid="{00000000-0005-0000-0000-00004E100000}"/>
    <cellStyle name="CustomizationGreenCells 3 2 15 2" xfId="29377" xr:uid="{ED3876B1-49A3-4EFB-A116-2E081B4029D5}"/>
    <cellStyle name="CustomizationGreenCells 3 2 16" xfId="7375" xr:uid="{00000000-0005-0000-0000-00004F100000}"/>
    <cellStyle name="CustomizationGreenCells 3 2 16 2" xfId="29670" xr:uid="{3C837BE4-A598-4018-BF6A-3EB3E2D24045}"/>
    <cellStyle name="CustomizationGreenCells 3 2 17" xfId="7861" xr:uid="{1938C9D2-3F17-4553-B690-96A269508A03}"/>
    <cellStyle name="CustomizationGreenCells 3 2 17 2" xfId="30147" xr:uid="{F5ABA4C1-20B7-4DAB-9622-98CF669A33C4}"/>
    <cellStyle name="CustomizationGreenCells 3 2 18" xfId="8346" xr:uid="{DCEECD98-6BD6-4196-AE85-F85007149578}"/>
    <cellStyle name="CustomizationGreenCells 3 2 18 2" xfId="30615" xr:uid="{616F2B02-1D19-4F56-8C62-FC6581489DEE}"/>
    <cellStyle name="CustomizationGreenCells 3 2 19" xfId="9231" xr:uid="{0FDA3ED5-1E8D-46C1-B627-E1B46DB857DB}"/>
    <cellStyle name="CustomizationGreenCells 3 2 19 2" xfId="31372" xr:uid="{A9DE5660-0C36-4C3D-BE09-310E2F0095C4}"/>
    <cellStyle name="CustomizationGreenCells 3 2 2" xfId="861" xr:uid="{00000000-0005-0000-0000-000050100000}"/>
    <cellStyle name="CustomizationGreenCells 3 2 2 10" xfId="5308" xr:uid="{00000000-0005-0000-0000-000051100000}"/>
    <cellStyle name="CustomizationGreenCells 3 2 2 10 2" xfId="27661" xr:uid="{9A291268-0CAB-47F4-89FD-A57D6B0491F4}"/>
    <cellStyle name="CustomizationGreenCells 3 2 2 11" xfId="5390" xr:uid="{00000000-0005-0000-0000-000052100000}"/>
    <cellStyle name="CustomizationGreenCells 3 2 2 11 2" xfId="27743" xr:uid="{302C5A8E-58CC-4B32-9FEB-3DE81F830D82}"/>
    <cellStyle name="CustomizationGreenCells 3 2 2 12" xfId="6030" xr:uid="{00000000-0005-0000-0000-000053100000}"/>
    <cellStyle name="CustomizationGreenCells 3 2 2 12 2" xfId="28327" xr:uid="{C27608BC-3B77-445B-A818-C64144AAA5F9}"/>
    <cellStyle name="CustomizationGreenCells 3 2 2 13" xfId="6745" xr:uid="{00000000-0005-0000-0000-000054100000}"/>
    <cellStyle name="CustomizationGreenCells 3 2 2 13 2" xfId="29042" xr:uid="{665B16E7-7278-46D0-BDA3-B6CAE0949983}"/>
    <cellStyle name="CustomizationGreenCells 3 2 2 14" xfId="6952" xr:uid="{00000000-0005-0000-0000-000055100000}"/>
    <cellStyle name="CustomizationGreenCells 3 2 2 14 2" xfId="29249" xr:uid="{68EE0EA7-D7FD-4D22-AF9A-2E78F01C3C1D}"/>
    <cellStyle name="CustomizationGreenCells 3 2 2 15" xfId="7581" xr:uid="{00000000-0005-0000-0000-000056100000}"/>
    <cellStyle name="CustomizationGreenCells 3 2 2 15 2" xfId="29876" xr:uid="{9FE2893F-1B1D-426E-93F0-5A1AB83433EF}"/>
    <cellStyle name="CustomizationGreenCells 3 2 2 16" xfId="8067" xr:uid="{CD5E96EA-6B02-4E7A-900C-167AC10BB754}"/>
    <cellStyle name="CustomizationGreenCells 3 2 2 16 2" xfId="30353" xr:uid="{77CD55F8-0EF2-4D16-A3C7-050CC3629995}"/>
    <cellStyle name="CustomizationGreenCells 3 2 2 17" xfId="8556" xr:uid="{9ED6E860-26D7-40FA-969C-95AC8B824E7A}"/>
    <cellStyle name="CustomizationGreenCells 3 2 2 17 2" xfId="30825" xr:uid="{1BCEEBDC-92A6-4989-8B88-EC00F3EF9C5E}"/>
    <cellStyle name="CustomizationGreenCells 3 2 2 18" xfId="9446" xr:uid="{44C111B8-FA74-48FF-A3A1-30C515CFC26D}"/>
    <cellStyle name="CustomizationGreenCells 3 2 2 18 2" xfId="31585" xr:uid="{A9B1E964-32E2-4D45-BCBF-58E3447AAE25}"/>
    <cellStyle name="CustomizationGreenCells 3 2 2 19" xfId="9520" xr:uid="{656ECD07-DBD8-4723-AB3E-4A341146ADEB}"/>
    <cellStyle name="CustomizationGreenCells 3 2 2 19 2" xfId="31654" xr:uid="{2A6DD731-D24E-49FF-B229-8D92014DE552}"/>
    <cellStyle name="CustomizationGreenCells 3 2 2 2" xfId="1186" xr:uid="{00000000-0005-0000-0000-000057100000}"/>
    <cellStyle name="CustomizationGreenCells 3 2 2 2 2" xfId="23623" xr:uid="{B86EB1A1-34DD-43E6-83D8-DB94D6150164}"/>
    <cellStyle name="CustomizationGreenCells 3 2 2 20" xfId="10104" xr:uid="{BFE3807D-BDFC-413D-ABE6-5568A29EC1F6}"/>
    <cellStyle name="CustomizationGreenCells 3 2 2 20 2" xfId="32049" xr:uid="{7587D960-5618-4095-9F7E-A01688E5C631}"/>
    <cellStyle name="CustomizationGreenCells 3 2 2 21" xfId="12614" xr:uid="{3FB02992-2F6C-4502-B0CC-08B59F63A8D8}"/>
    <cellStyle name="CustomizationGreenCells 3 2 2 21 2" xfId="33179" xr:uid="{A630DF35-F2CD-4F36-909B-B6CF36530A26}"/>
    <cellStyle name="CustomizationGreenCells 3 2 2 22" xfId="13034" xr:uid="{21C4F7D2-48C9-4F1C-8C2F-D8EB7D1B534A}"/>
    <cellStyle name="CustomizationGreenCells 3 2 2 22 2" xfId="33599" xr:uid="{4449D190-52B8-47BA-923B-7A6BC0706620}"/>
    <cellStyle name="CustomizationGreenCells 3 2 2 23" xfId="13488" xr:uid="{6F85124C-1F45-4665-A63B-48729CAA1056}"/>
    <cellStyle name="CustomizationGreenCells 3 2 2 23 2" xfId="34052" xr:uid="{A7C3699A-D928-4424-9F4B-3631EB340DCE}"/>
    <cellStyle name="CustomizationGreenCells 3 2 2 24" xfId="13700" xr:uid="{31E0BFC8-A45A-46C7-B621-664612A27E13}"/>
    <cellStyle name="CustomizationGreenCells 3 2 2 24 2" xfId="34264" xr:uid="{B78F19A8-FB12-4F0F-9C92-739A12C46A80}"/>
    <cellStyle name="CustomizationGreenCells 3 2 2 25" xfId="13664" xr:uid="{AA4873CA-70C0-4647-A467-78936CBAF7B6}"/>
    <cellStyle name="CustomizationGreenCells 3 2 2 25 2" xfId="34228" xr:uid="{B971F76F-C769-4AA3-B227-7FC994EE219A}"/>
    <cellStyle name="CustomizationGreenCells 3 2 2 26" xfId="14461" xr:uid="{1F362C3B-D100-42C3-A02D-5B1195263893}"/>
    <cellStyle name="CustomizationGreenCells 3 2 2 26 2" xfId="35022" xr:uid="{653EB5DD-39A5-48C9-91BE-B309EFAE1D21}"/>
    <cellStyle name="CustomizationGreenCells 3 2 2 27" xfId="15240" xr:uid="{A886A012-34EA-447B-BCE3-2ACD2FF1D5B3}"/>
    <cellStyle name="CustomizationGreenCells 3 2 2 27 2" xfId="35780" xr:uid="{8A4AE6A0-B474-47E1-A59A-DCD741108582}"/>
    <cellStyle name="CustomizationGreenCells 3 2 2 28" xfId="15372" xr:uid="{24CC75F8-BCE8-4FD6-AF4B-E7D075DF631F}"/>
    <cellStyle name="CustomizationGreenCells 3 2 2 28 2" xfId="35909" xr:uid="{A7E610D4-DE0C-4D0B-A2D8-27E76728804E}"/>
    <cellStyle name="CustomizationGreenCells 3 2 2 29" xfId="16118" xr:uid="{C30E0F6D-F79A-4303-AA93-C1FA4A33028E}"/>
    <cellStyle name="CustomizationGreenCells 3 2 2 29 2" xfId="36526" xr:uid="{B15E58AD-F514-4D09-BE8F-BCE8AF33E967}"/>
    <cellStyle name="CustomizationGreenCells 3 2 2 3" xfId="2052" xr:uid="{00000000-0005-0000-0000-000058100000}"/>
    <cellStyle name="CustomizationGreenCells 3 2 2 3 2" xfId="24434" xr:uid="{0F34348A-75B4-4C9B-9DF5-15391AEE604D}"/>
    <cellStyle name="CustomizationGreenCells 3 2 2 30" xfId="16591" xr:uid="{C77E4358-8C54-401B-ABA5-B9772CB73B14}"/>
    <cellStyle name="CustomizationGreenCells 3 2 2 30 2" xfId="36997" xr:uid="{50688AAF-2E0F-4C9C-9B67-F90D668F5DB2}"/>
    <cellStyle name="CustomizationGreenCells 3 2 2 31" xfId="17335" xr:uid="{9381551B-F40C-4430-8174-701E3DA58010}"/>
    <cellStyle name="CustomizationGreenCells 3 2 2 31 2" xfId="37739" xr:uid="{EA1B9A20-872B-4E52-A9BF-71B824D528F8}"/>
    <cellStyle name="CustomizationGreenCells 3 2 2 32" xfId="16764" xr:uid="{13B65255-5764-4D9A-BDC0-07D2FCBB7336}"/>
    <cellStyle name="CustomizationGreenCells 3 2 2 32 2" xfId="37168" xr:uid="{84C4F7A3-A4DA-4D65-B291-B7981421B0FC}"/>
    <cellStyle name="CustomizationGreenCells 3 2 2 33" xfId="18084" xr:uid="{F1341C78-B7EA-457C-8D6B-955F95E552A7}"/>
    <cellStyle name="CustomizationGreenCells 3 2 2 33 2" xfId="38488" xr:uid="{8B8DBA18-C6A0-488F-9B0B-526B2606FD59}"/>
    <cellStyle name="CustomizationGreenCells 3 2 2 34" xfId="18463" xr:uid="{10B87263-945E-4839-845E-67CE95251794}"/>
    <cellStyle name="CustomizationGreenCells 3 2 2 34 2" xfId="38867" xr:uid="{27E4AF26-6285-4D8A-8D65-29AAB05F018B}"/>
    <cellStyle name="CustomizationGreenCells 3 2 2 35" xfId="19307" xr:uid="{DC896E2D-2E43-4B14-974D-15FAE18BB205}"/>
    <cellStyle name="CustomizationGreenCells 3 2 2 35 2" xfId="39709" xr:uid="{7ACEA447-7C16-4BC7-8209-50D66991BB3B}"/>
    <cellStyle name="CustomizationGreenCells 3 2 2 36" xfId="19656" xr:uid="{455F3EF6-7311-43AC-BB18-B4E5C2A47BE2}"/>
    <cellStyle name="CustomizationGreenCells 3 2 2 36 2" xfId="40058" xr:uid="{2EC3486F-3537-4EAD-A783-FA423CD05E54}"/>
    <cellStyle name="CustomizationGreenCells 3 2 2 37" xfId="20145" xr:uid="{EBEC9AC2-C078-418C-9FD7-2E706652E70C}"/>
    <cellStyle name="CustomizationGreenCells 3 2 2 37 2" xfId="40547" xr:uid="{B2C01783-0DB5-48DA-9BDA-C378F306905A}"/>
    <cellStyle name="CustomizationGreenCells 3 2 2 38" xfId="20567" xr:uid="{C9685970-5F5B-4A23-9897-129599D94DB9}"/>
    <cellStyle name="CustomizationGreenCells 3 2 2 38 2" xfId="40969" xr:uid="{487235AF-1DC6-4114-8C55-464C1AA05FE9}"/>
    <cellStyle name="CustomizationGreenCells 3 2 2 39" xfId="20862" xr:uid="{A9C78791-4CD4-446C-98C5-FF7257B19007}"/>
    <cellStyle name="CustomizationGreenCells 3 2 2 39 2" xfId="41264" xr:uid="{C47B2EF5-CE75-4737-96BA-5355E8C8D2E3}"/>
    <cellStyle name="CustomizationGreenCells 3 2 2 4" xfId="2160" xr:uid="{00000000-0005-0000-0000-000059100000}"/>
    <cellStyle name="CustomizationGreenCells 3 2 2 4 2" xfId="24540" xr:uid="{5BEE5EA4-0A96-467A-9801-41AEECD0D338}"/>
    <cellStyle name="CustomizationGreenCells 3 2 2 40" xfId="21761" xr:uid="{E3621F5A-1919-40A4-84C7-AF92CE1687C1}"/>
    <cellStyle name="CustomizationGreenCells 3 2 2 40 2" xfId="42161" xr:uid="{3077E675-F1F1-45E0-B11F-FF898185A265}"/>
    <cellStyle name="CustomizationGreenCells 3 2 2 41" xfId="21099" xr:uid="{170F991A-1C18-468F-AF8F-DD3893C7F2FB}"/>
    <cellStyle name="CustomizationGreenCells 3 2 2 41 2" xfId="41499" xr:uid="{ED1CF493-63F0-408F-A7A5-8BCA8F71573E}"/>
    <cellStyle name="CustomizationGreenCells 3 2 2 42" xfId="21984" xr:uid="{BE44F52B-D187-4E9E-B7C8-88BCD39F4D1C}"/>
    <cellStyle name="CustomizationGreenCells 3 2 2 42 2" xfId="42384" xr:uid="{3BEF761F-2A8F-4999-89BD-E6646150D1FE}"/>
    <cellStyle name="CustomizationGreenCells 3 2 2 43" xfId="22817" xr:uid="{C37B9DCD-5BA9-4139-B261-80A06E59F45F}"/>
    <cellStyle name="CustomizationGreenCells 3 2 2 43 2" xfId="43217" xr:uid="{51957BF1-C983-4067-A9CD-5B81B2734C9F}"/>
    <cellStyle name="CustomizationGreenCells 3 2 2 44" xfId="23120" xr:uid="{B27F1C9A-71A1-4D7D-8496-48EF8CBEF4A0}"/>
    <cellStyle name="CustomizationGreenCells 3 2 2 44 2" xfId="43520" xr:uid="{F1702DA8-0D58-4FF5-8065-1F845E8D5E7A}"/>
    <cellStyle name="CustomizationGreenCells 3 2 2 5" xfId="3175" xr:uid="{00000000-0005-0000-0000-00005A100000}"/>
    <cellStyle name="CustomizationGreenCells 3 2 2 5 2" xfId="25541" xr:uid="{0EB2C146-B386-4C0A-895B-E997D6EC7455}"/>
    <cellStyle name="CustomizationGreenCells 3 2 2 6" xfId="3353" xr:uid="{00000000-0005-0000-0000-00005B100000}"/>
    <cellStyle name="CustomizationGreenCells 3 2 2 6 2" xfId="25718" xr:uid="{F57DB6E2-883F-424A-A8EE-A5428C0D980B}"/>
    <cellStyle name="CustomizationGreenCells 3 2 2 7" xfId="4069" xr:uid="{00000000-0005-0000-0000-00005C100000}"/>
    <cellStyle name="CustomizationGreenCells 3 2 2 7 2" xfId="26432" xr:uid="{BF353636-70F6-4095-9C14-A4C9823D1662}"/>
    <cellStyle name="CustomizationGreenCells 3 2 2 8" xfId="4191" xr:uid="{00000000-0005-0000-0000-00005D100000}"/>
    <cellStyle name="CustomizationGreenCells 3 2 2 8 2" xfId="26551" xr:uid="{0F977889-EC29-4049-ACFB-868ED5368CFA}"/>
    <cellStyle name="CustomizationGreenCells 3 2 2 9" xfId="2518" xr:uid="{00000000-0005-0000-0000-00005E100000}"/>
    <cellStyle name="CustomizationGreenCells 3 2 2 9 2" xfId="24885" xr:uid="{85F070CE-5B8D-4119-8BCC-7E56D621FC80}"/>
    <cellStyle name="CustomizationGreenCells 3 2 20" xfId="8964" xr:uid="{AA04B891-818F-4DEB-95E0-FE7DB83AF177}"/>
    <cellStyle name="CustomizationGreenCells 3 2 20 2" xfId="31136" xr:uid="{8B117E0E-1D7C-4BA0-981B-BFCF5A1664F1}"/>
    <cellStyle name="CustomizationGreenCells 3 2 21" xfId="9126" xr:uid="{F73DE939-F129-4E6E-8CE3-7E2DD5850F29}"/>
    <cellStyle name="CustomizationGreenCells 3 2 21 2" xfId="31268" xr:uid="{527749F2-7A2F-4EA5-B948-7C912D51F3E8}"/>
    <cellStyle name="CustomizationGreenCells 3 2 22" xfId="12399" xr:uid="{0E10B40B-EACE-447D-9CBE-50A585F38754}"/>
    <cellStyle name="CustomizationGreenCells 3 2 22 2" xfId="32964" xr:uid="{D472BBC0-3951-4592-8F50-39785CCB8855}"/>
    <cellStyle name="CustomizationGreenCells 3 2 23" xfId="12186" xr:uid="{837D5997-B6B2-414D-85DB-A2B198EB1B93}"/>
    <cellStyle name="CustomizationGreenCells 3 2 23 2" xfId="32751" xr:uid="{3B1ACF10-6730-41E4-BD95-ADEB7A6E4CC7}"/>
    <cellStyle name="CustomizationGreenCells 3 2 24" xfId="13043" xr:uid="{45807F57-1CFA-4144-A0E3-90EE808A25AF}"/>
    <cellStyle name="CustomizationGreenCells 3 2 24 2" xfId="33608" xr:uid="{DA8C82F6-13E9-4397-A000-43420A7372BB}"/>
    <cellStyle name="CustomizationGreenCells 3 2 25" xfId="14060" xr:uid="{FE7B65B0-21C2-437C-B2E2-343EF94411CC}"/>
    <cellStyle name="CustomizationGreenCells 3 2 25 2" xfId="34624" xr:uid="{190023C1-6278-4CA1-90F3-46486F0BE03A}"/>
    <cellStyle name="CustomizationGreenCells 3 2 26" xfId="12232" xr:uid="{08A94C35-EE5E-4037-9FCC-3598DE3CC4A7}"/>
    <cellStyle name="CustomizationGreenCells 3 2 26 2" xfId="32797" xr:uid="{8964733A-0953-4FB4-91EE-CD6FFD28AA6C}"/>
    <cellStyle name="CustomizationGreenCells 3 2 27" xfId="14152" xr:uid="{898A29F0-D3A8-45E4-9FA7-AE37194C8BE3}"/>
    <cellStyle name="CustomizationGreenCells 3 2 27 2" xfId="34716" xr:uid="{7D2A401D-EFD7-4BC1-A0EC-BECDFD2B51C5}"/>
    <cellStyle name="CustomizationGreenCells 3 2 28" xfId="13306" xr:uid="{EDF18832-F146-4E84-919A-E4E1817DD4D8}"/>
    <cellStyle name="CustomizationGreenCells 3 2 28 2" xfId="33870" xr:uid="{CC7E020A-AE49-47BE-A3F0-0E0350AEDDAD}"/>
    <cellStyle name="CustomizationGreenCells 3 2 29" xfId="15614" xr:uid="{C50C187A-8C1D-4219-9337-2E78D771DD82}"/>
    <cellStyle name="CustomizationGreenCells 3 2 29 2" xfId="36111" xr:uid="{9D19C495-D083-483B-B1C1-062A6EA87E44}"/>
    <cellStyle name="CustomizationGreenCells 3 2 3" xfId="1296" xr:uid="{00000000-0005-0000-0000-00005F100000}"/>
    <cellStyle name="CustomizationGreenCells 3 2 3 2" xfId="23733" xr:uid="{3CB6D8B0-C010-470E-A487-AA8815875082}"/>
    <cellStyle name="CustomizationGreenCells 3 2 30" xfId="15910" xr:uid="{F60B803A-8C29-4D96-97B0-9421DF3F5925}"/>
    <cellStyle name="CustomizationGreenCells 3 2 30 2" xfId="36318" xr:uid="{83DAA11A-997F-45F7-8937-CBC611AC6EF3}"/>
    <cellStyle name="CustomizationGreenCells 3 2 31" xfId="16385" xr:uid="{227577AB-E728-48FE-98F7-5C7C6A03F53A}"/>
    <cellStyle name="CustomizationGreenCells 3 2 31 2" xfId="36791" xr:uid="{B81EE299-1718-4441-A031-97434947C9B4}"/>
    <cellStyle name="CustomizationGreenCells 3 2 32" xfId="17126" xr:uid="{6C00A11D-DE3A-4E0E-9F56-8BD1F08F34BD}"/>
    <cellStyle name="CustomizationGreenCells 3 2 32 2" xfId="37530" xr:uid="{B43FA9DD-4BA3-48F5-BB92-A97505F61018}"/>
    <cellStyle name="CustomizationGreenCells 3 2 33" xfId="16977" xr:uid="{93A9409D-AA8F-4FAF-B8EA-F94BF258F1E7}"/>
    <cellStyle name="CustomizationGreenCells 3 2 33 2" xfId="37381" xr:uid="{EB08F2FD-A0FB-4E84-B263-B22B17CA449C}"/>
    <cellStyle name="CustomizationGreenCells 3 2 34" xfId="17877" xr:uid="{FBFBC2CB-1303-4B92-9562-AEB8AF953B27}"/>
    <cellStyle name="CustomizationGreenCells 3 2 34 2" xfId="38281" xr:uid="{AA97C7B8-5C27-4459-BBA5-53897379138E}"/>
    <cellStyle name="CustomizationGreenCells 3 2 35" xfId="18249" xr:uid="{E14EEA2A-0B24-4A75-9CC7-870D5DA5E9C6}"/>
    <cellStyle name="CustomizationGreenCells 3 2 35 2" xfId="38653" xr:uid="{9A37904D-37B3-4920-B2D6-FE2BD5B65E69}"/>
    <cellStyle name="CustomizationGreenCells 3 2 36" xfId="19092" xr:uid="{513914EC-2453-4FDE-B575-49727A8B23B8}"/>
    <cellStyle name="CustomizationGreenCells 3 2 36 2" xfId="39494" xr:uid="{424A1202-028A-4197-BDE2-5C72DC0A19E4}"/>
    <cellStyle name="CustomizationGreenCells 3 2 37" xfId="18624" xr:uid="{39720793-FEC3-4EB8-A1A7-2584DD3DAF8C}"/>
    <cellStyle name="CustomizationGreenCells 3 2 37 2" xfId="39028" xr:uid="{B799FE24-DE1D-442E-96F4-9A468D860B3E}"/>
    <cellStyle name="CustomizationGreenCells 3 2 38" xfId="19930" xr:uid="{F02DBCA9-294E-4099-BD88-149B5C2E62BD}"/>
    <cellStyle name="CustomizationGreenCells 3 2 38 2" xfId="40332" xr:uid="{56FF27E5-70AA-4EBB-A048-4ABBFFDD8092}"/>
    <cellStyle name="CustomizationGreenCells 3 2 39" xfId="20354" xr:uid="{5896BB62-5FBA-4DC6-AE9E-88F04B1974A0}"/>
    <cellStyle name="CustomizationGreenCells 3 2 39 2" xfId="40756" xr:uid="{09434BE2-240D-4A7B-B296-916D86A6FDE3}"/>
    <cellStyle name="CustomizationGreenCells 3 2 4" xfId="1839" xr:uid="{00000000-0005-0000-0000-000060100000}"/>
    <cellStyle name="CustomizationGreenCells 3 2 4 2" xfId="24222" xr:uid="{0425E90E-996D-482F-8F57-AA880BE9EBCD}"/>
    <cellStyle name="CustomizationGreenCells 3 2 40" xfId="19669" xr:uid="{60613375-0B96-4CE3-90B4-E2E829F15895}"/>
    <cellStyle name="CustomizationGreenCells 3 2 40 2" xfId="40071" xr:uid="{CEFFF029-F942-4979-94D7-B650E1B06705}"/>
    <cellStyle name="CustomizationGreenCells 3 2 41" xfId="21549" xr:uid="{60FF366A-6E91-46B7-8528-C1C117405090}"/>
    <cellStyle name="CustomizationGreenCells 3 2 41 2" xfId="41949" xr:uid="{2FEE6FBA-BCC3-4A26-8A81-8B6BE4BED167}"/>
    <cellStyle name="CustomizationGreenCells 3 2 42" xfId="21387" xr:uid="{094F0758-5E73-4F34-B31C-34B4B16B37D7}"/>
    <cellStyle name="CustomizationGreenCells 3 2 42 2" xfId="41787" xr:uid="{8EE38DAC-FD7A-422B-B27B-D70B674D2B85}"/>
    <cellStyle name="CustomizationGreenCells 3 2 43" xfId="21305" xr:uid="{95709DF5-CD39-4E28-9582-1A9CC77F1CD8}"/>
    <cellStyle name="CustomizationGreenCells 3 2 43 2" xfId="41705" xr:uid="{31B3F7ED-77F9-4EE4-A541-42997C3EBCA7}"/>
    <cellStyle name="CustomizationGreenCells 3 2 44" xfId="22988" xr:uid="{0FDA7A84-BED6-4272-A4DB-61BC5C3510BF}"/>
    <cellStyle name="CustomizationGreenCells 3 2 44 2" xfId="43388" xr:uid="{B5F541AC-5C66-4C79-BC55-D45E9FEC4E83}"/>
    <cellStyle name="CustomizationGreenCells 3 2 45" xfId="23236" xr:uid="{73D2EEE0-E074-45E7-A040-8F90B7CE343B}"/>
    <cellStyle name="CustomizationGreenCells 3 2 45 2" xfId="43636" xr:uid="{2F1814A4-94E4-4336-A95E-B524FE0F1243}"/>
    <cellStyle name="CustomizationGreenCells 3 2 5" xfId="2275" xr:uid="{00000000-0005-0000-0000-000061100000}"/>
    <cellStyle name="CustomizationGreenCells 3 2 5 2" xfId="24650" xr:uid="{87A56E69-B9C0-40CC-A617-465E4BE1C9EF}"/>
    <cellStyle name="CustomizationGreenCells 3 2 6" xfId="2960" xr:uid="{00000000-0005-0000-0000-000062100000}"/>
    <cellStyle name="CustomizationGreenCells 3 2 6 2" xfId="25326" xr:uid="{44F323F3-6D20-46D8-B8C0-0B0882BC4C55}"/>
    <cellStyle name="CustomizationGreenCells 3 2 7" xfId="3566" xr:uid="{00000000-0005-0000-0000-000063100000}"/>
    <cellStyle name="CustomizationGreenCells 3 2 7 2" xfId="25930" xr:uid="{1CA36E3B-6D9A-4E0C-9CFE-0AA1509CCD4C}"/>
    <cellStyle name="CustomizationGreenCells 3 2 8" xfId="3858" xr:uid="{00000000-0005-0000-0000-000064100000}"/>
    <cellStyle name="CustomizationGreenCells 3 2 8 2" xfId="26221" xr:uid="{87255C60-0544-40C4-AD62-0F7800E70977}"/>
    <cellStyle name="CustomizationGreenCells 3 2 9" xfId="4377" xr:uid="{00000000-0005-0000-0000-000065100000}"/>
    <cellStyle name="CustomizationGreenCells 3 2 9 2" xfId="26732" xr:uid="{582F26C8-90F1-4C38-8E17-DDF454E78982}"/>
    <cellStyle name="CustomizationGreenCells 3 20" xfId="7715" xr:uid="{7B134ECA-E6EA-49CB-940E-720BF14D6BD6}"/>
    <cellStyle name="CustomizationGreenCells 3 20 2" xfId="30001" xr:uid="{6E3386FB-5B19-4151-945F-F17698346E57}"/>
    <cellStyle name="CustomizationGreenCells 3 21" xfId="8223" xr:uid="{5F417874-5B74-456D-A669-DCE68A9133CB}"/>
    <cellStyle name="CustomizationGreenCells 3 21 2" xfId="30492" xr:uid="{B6D62687-B92B-40F7-97FA-A2CAF9BF5F73}"/>
    <cellStyle name="CustomizationGreenCells 3 22" xfId="8906" xr:uid="{885C6C32-0779-4FDF-BCBC-E06FFFB569E5}"/>
    <cellStyle name="CustomizationGreenCells 3 22 2" xfId="31090" xr:uid="{DF9F4031-DE2C-4B08-BFB8-E7CE97237853}"/>
    <cellStyle name="CustomizationGreenCells 3 23" xfId="9564" xr:uid="{3F9F00F3-6969-4CE4-8568-A391940008EF}"/>
    <cellStyle name="CustomizationGreenCells 3 23 2" xfId="31686" xr:uid="{214D9890-1708-4BF6-8D79-95D884F41003}"/>
    <cellStyle name="CustomizationGreenCells 3 24" xfId="9072" xr:uid="{C131CAAF-2062-4ACF-8229-B1A5D2745471}"/>
    <cellStyle name="CustomizationGreenCells 3 24 2" xfId="31221" xr:uid="{16860332-5268-414E-B344-AA65BA2F8E91}"/>
    <cellStyle name="CustomizationGreenCells 3 25" xfId="12063" xr:uid="{D27D6788-AF09-4CFA-9B33-FA172CF8B8AA}"/>
    <cellStyle name="CustomizationGreenCells 3 25 2" xfId="32628" xr:uid="{18AEA162-D5EA-4019-9DB9-2261C017C2AF}"/>
    <cellStyle name="CustomizationGreenCells 3 26" xfId="12783" xr:uid="{EF2BF1D3-B460-4122-8CB1-EE002EC9094D}"/>
    <cellStyle name="CustomizationGreenCells 3 26 2" xfId="33348" xr:uid="{F28DCD50-A75D-453D-8394-6A00BD6990AF}"/>
    <cellStyle name="CustomizationGreenCells 3 27" xfId="11887" xr:uid="{36BBF64F-47EA-4746-9514-CFC7DDA91D0B}"/>
    <cellStyle name="CustomizationGreenCells 3 27 2" xfId="32454" xr:uid="{8B934486-9730-405C-B9AD-74875CFE3DD3}"/>
    <cellStyle name="CustomizationGreenCells 3 28" xfId="11951" xr:uid="{9E1A9C64-BCDB-4E70-9D2F-2CD91F48AC86}"/>
    <cellStyle name="CustomizationGreenCells 3 28 2" xfId="32516" xr:uid="{81194FB0-7DFD-473E-A7B5-712460A13E1B}"/>
    <cellStyle name="CustomizationGreenCells 3 29" xfId="14165" xr:uid="{C562E26C-67E1-4B25-B95A-2A7855EF7437}"/>
    <cellStyle name="CustomizationGreenCells 3 29 2" xfId="34729" xr:uid="{E857B2EA-E1FE-4073-9752-03F59FDC2510}"/>
    <cellStyle name="CustomizationGreenCells 3 3" xfId="616" xr:uid="{00000000-0005-0000-0000-000066100000}"/>
    <cellStyle name="CustomizationGreenCells 3 3 10" xfId="4839" xr:uid="{00000000-0005-0000-0000-000067100000}"/>
    <cellStyle name="CustomizationGreenCells 3 3 10 2" xfId="27192" xr:uid="{E3A8A268-DD1E-49DE-B60B-A1717B81DB46}"/>
    <cellStyle name="CustomizationGreenCells 3 3 11" xfId="5067" xr:uid="{00000000-0005-0000-0000-000068100000}"/>
    <cellStyle name="CustomizationGreenCells 3 3 11 2" xfId="27420" xr:uid="{2F65A388-AB61-4413-8B05-C0487000920F}"/>
    <cellStyle name="CustomizationGreenCells 3 3 12" xfId="5551" xr:uid="{00000000-0005-0000-0000-000069100000}"/>
    <cellStyle name="CustomizationGreenCells 3 3 12 2" xfId="27904" xr:uid="{F510B52F-3293-449C-B10C-EB4AF5A479F8}"/>
    <cellStyle name="CustomizationGreenCells 3 3 13" xfId="6189" xr:uid="{00000000-0005-0000-0000-00006A100000}"/>
    <cellStyle name="CustomizationGreenCells 3 3 13 2" xfId="28486" xr:uid="{BBFD1951-3DAD-4CFB-80EE-A131AF8B634D}"/>
    <cellStyle name="CustomizationGreenCells 3 3 14" xfId="6235" xr:uid="{00000000-0005-0000-0000-00006B100000}"/>
    <cellStyle name="CustomizationGreenCells 3 3 14 2" xfId="28532" xr:uid="{18ACB2A5-AB37-4937-BF08-B00F4E3D30BC}"/>
    <cellStyle name="CustomizationGreenCells 3 3 15" xfId="7136" xr:uid="{00000000-0005-0000-0000-00006C100000}"/>
    <cellStyle name="CustomizationGreenCells 3 3 15 2" xfId="29433" xr:uid="{D19F68EB-B186-47C9-A9B3-09BCCCFCCD63}"/>
    <cellStyle name="CustomizationGreenCells 3 3 16" xfId="7345" xr:uid="{00000000-0005-0000-0000-00006D100000}"/>
    <cellStyle name="CustomizationGreenCells 3 3 16 2" xfId="29640" xr:uid="{C745AFE0-F425-409D-B6FE-D59FCA4AFC35}"/>
    <cellStyle name="CustomizationGreenCells 3 3 17" xfId="7831" xr:uid="{630FE2B0-6B8F-4BDD-9574-6196329FB7DD}"/>
    <cellStyle name="CustomizationGreenCells 3 3 17 2" xfId="30117" xr:uid="{1889EE8E-6E65-40C3-A32C-049A785EE390}"/>
    <cellStyle name="CustomizationGreenCells 3 3 18" xfId="8316" xr:uid="{724A26BD-7466-4162-B9D6-D37D809E59D8}"/>
    <cellStyle name="CustomizationGreenCells 3 3 18 2" xfId="30585" xr:uid="{BE460DB8-1C8A-4455-A025-139A8BE8D305}"/>
    <cellStyle name="CustomizationGreenCells 3 3 19" xfId="9201" xr:uid="{789714BD-447A-4705-AA17-BB12DCE74B2E}"/>
    <cellStyle name="CustomizationGreenCells 3 3 19 2" xfId="31342" xr:uid="{612B6F78-4307-4A52-AD5D-935BD4700839}"/>
    <cellStyle name="CustomizationGreenCells 3 3 2" xfId="831" xr:uid="{00000000-0005-0000-0000-00006E100000}"/>
    <cellStyle name="CustomizationGreenCells 3 3 2 10" xfId="5278" xr:uid="{00000000-0005-0000-0000-00006F100000}"/>
    <cellStyle name="CustomizationGreenCells 3 3 2 10 2" xfId="27631" xr:uid="{B39B79C8-6B28-4BCF-9358-972547D4E739}"/>
    <cellStyle name="CustomizationGreenCells 3 3 2 11" xfId="4763" xr:uid="{00000000-0005-0000-0000-000070100000}"/>
    <cellStyle name="CustomizationGreenCells 3 3 2 11 2" xfId="27116" xr:uid="{32FB437B-0F12-4493-977D-31C252C663DC}"/>
    <cellStyle name="CustomizationGreenCells 3 3 2 12" xfId="5888" xr:uid="{00000000-0005-0000-0000-000071100000}"/>
    <cellStyle name="CustomizationGreenCells 3 3 2 12 2" xfId="28202" xr:uid="{5556B7CF-82CC-406B-A5AB-88FC79AC70FD}"/>
    <cellStyle name="CustomizationGreenCells 3 3 2 13" xfId="6846" xr:uid="{00000000-0005-0000-0000-000072100000}"/>
    <cellStyle name="CustomizationGreenCells 3 3 2 13 2" xfId="29143" xr:uid="{0A80C996-F1E3-4CF7-AC2A-236043472A89}"/>
    <cellStyle name="CustomizationGreenCells 3 3 2 14" xfId="6252" xr:uid="{00000000-0005-0000-0000-000073100000}"/>
    <cellStyle name="CustomizationGreenCells 3 3 2 14 2" xfId="28549" xr:uid="{25E4629C-8FA0-408A-8DB3-FCA61AD7B3C2}"/>
    <cellStyle name="CustomizationGreenCells 3 3 2 15" xfId="7551" xr:uid="{00000000-0005-0000-0000-000074100000}"/>
    <cellStyle name="CustomizationGreenCells 3 3 2 15 2" xfId="29846" xr:uid="{947CB38D-D3AD-41C7-91BC-034636D47B83}"/>
    <cellStyle name="CustomizationGreenCells 3 3 2 16" xfId="8037" xr:uid="{6304DF87-6716-4719-8BEA-A7078CCD6A16}"/>
    <cellStyle name="CustomizationGreenCells 3 3 2 16 2" xfId="30323" xr:uid="{D83D81D3-2479-4D5C-8A24-C4469304CFF3}"/>
    <cellStyle name="CustomizationGreenCells 3 3 2 17" xfId="8526" xr:uid="{BE9E2C76-84C1-44BE-AB86-EA240224BAE6}"/>
    <cellStyle name="CustomizationGreenCells 3 3 2 17 2" xfId="30795" xr:uid="{F28E562C-2BF2-44E6-890F-13291EA5F7EB}"/>
    <cellStyle name="CustomizationGreenCells 3 3 2 18" xfId="9416" xr:uid="{3FEE363E-546B-4F5F-9F45-80BCBA07EDE8}"/>
    <cellStyle name="CustomizationGreenCells 3 3 2 18 2" xfId="31555" xr:uid="{81E9501E-9408-4952-9A9F-104790673C74}"/>
    <cellStyle name="CustomizationGreenCells 3 3 2 19" xfId="8860" xr:uid="{1D520EAF-1267-4793-B7BA-81C82C1BDBB2}"/>
    <cellStyle name="CustomizationGreenCells 3 3 2 19 2" xfId="31049" xr:uid="{C5A545DA-1E70-4F5D-AB4E-BD30D9B9F168}"/>
    <cellStyle name="CustomizationGreenCells 3 3 2 2" xfId="1141" xr:uid="{00000000-0005-0000-0000-000075100000}"/>
    <cellStyle name="CustomizationGreenCells 3 3 2 2 2" xfId="23578" xr:uid="{544782B9-B024-4D46-BA2F-693DCC7F44DF}"/>
    <cellStyle name="CustomizationGreenCells 3 3 2 20" xfId="9978" xr:uid="{180161EC-81EE-482E-B564-E1B354A5C251}"/>
    <cellStyle name="CustomizationGreenCells 3 3 2 20 2" xfId="31991" xr:uid="{1EE0B17E-5E4F-4F86-8651-9B51D1A0521C}"/>
    <cellStyle name="CustomizationGreenCells 3 3 2 21" xfId="12584" xr:uid="{99F4D272-CDA0-4D6F-9866-9182EE6544AC}"/>
    <cellStyle name="CustomizationGreenCells 3 3 2 21 2" xfId="33149" xr:uid="{11DE7B00-3D86-4663-93D7-5E96FBD2DD62}"/>
    <cellStyle name="CustomizationGreenCells 3 3 2 22" xfId="13028" xr:uid="{D826A7BD-7A5C-4319-8460-8496C58C233F}"/>
    <cellStyle name="CustomizationGreenCells 3 3 2 22 2" xfId="33593" xr:uid="{0A4FAFD5-A800-400E-9D5B-15406C1C06CC}"/>
    <cellStyle name="CustomizationGreenCells 3 3 2 23" xfId="13406" xr:uid="{6AFA2514-0ECF-41DA-A36F-51470A0DEBF3}"/>
    <cellStyle name="CustomizationGreenCells 3 3 2 23 2" xfId="33970" xr:uid="{45447708-348C-4E2A-9E15-41628C45B098}"/>
    <cellStyle name="CustomizationGreenCells 3 3 2 24" xfId="12037" xr:uid="{C24F1FA5-D162-4729-BB36-CCBA1F313289}"/>
    <cellStyle name="CustomizationGreenCells 3 3 2 24 2" xfId="32602" xr:uid="{CB54B04D-B798-4BB7-9F66-B0B0B17F5A6B}"/>
    <cellStyle name="CustomizationGreenCells 3 3 2 25" xfId="14099" xr:uid="{A0F8E727-18DF-4ABB-96B8-355E4A48644B}"/>
    <cellStyle name="CustomizationGreenCells 3 3 2 25 2" xfId="34663" xr:uid="{78F6A172-97E4-4380-8915-92E0F832D311}"/>
    <cellStyle name="CustomizationGreenCells 3 3 2 26" xfId="13466" xr:uid="{7D5206D7-6E4B-4941-851A-8189AEE41D00}"/>
    <cellStyle name="CustomizationGreenCells 3 3 2 26 2" xfId="34030" xr:uid="{5007DB5B-725C-45D7-B7E9-5425ABE36C54}"/>
    <cellStyle name="CustomizationGreenCells 3 3 2 27" xfId="15072" xr:uid="{5FA04D23-5D45-4CFA-A496-7CD0B28E9456}"/>
    <cellStyle name="CustomizationGreenCells 3 3 2 27 2" xfId="35620" xr:uid="{0B16A32F-9F7E-4CBD-B562-8C0AEF024B8A}"/>
    <cellStyle name="CustomizationGreenCells 3 3 2 28" xfId="15840" xr:uid="{DC8CAFFB-67CA-49F5-A013-7E0425FAE241}"/>
    <cellStyle name="CustomizationGreenCells 3 3 2 28 2" xfId="36248" xr:uid="{CCD8A54A-96E5-4D61-9276-EE0FCCD8FF59}"/>
    <cellStyle name="CustomizationGreenCells 3 3 2 29" xfId="16088" xr:uid="{F8B02C5F-F318-40ED-B2EF-3B744F0C7964}"/>
    <cellStyle name="CustomizationGreenCells 3 3 2 29 2" xfId="36496" xr:uid="{8CA6D6E0-3E08-416F-B9F6-0BB9CCEEC538}"/>
    <cellStyle name="CustomizationGreenCells 3 3 2 3" xfId="2022" xr:uid="{00000000-0005-0000-0000-000076100000}"/>
    <cellStyle name="CustomizationGreenCells 3 3 2 3 2" xfId="24404" xr:uid="{1FA81979-003E-40A1-81BC-4449189F9029}"/>
    <cellStyle name="CustomizationGreenCells 3 3 2 30" xfId="16561" xr:uid="{3E5AA38E-3921-4417-94A4-6D15CBA8A05C}"/>
    <cellStyle name="CustomizationGreenCells 3 3 2 30 2" xfId="36967" xr:uid="{F2E17D4C-42DD-446B-B071-7C1DE3E5F511}"/>
    <cellStyle name="CustomizationGreenCells 3 3 2 31" xfId="17305" xr:uid="{3E4AF682-393B-4C06-BF51-5622445746D4}"/>
    <cellStyle name="CustomizationGreenCells 3 3 2 31 2" xfId="37709" xr:uid="{98DD0BFB-79F7-43DF-8F3F-C58E60EA9FF6}"/>
    <cellStyle name="CustomizationGreenCells 3 3 2 32" xfId="16763" xr:uid="{179958A8-8FC7-4C3E-8171-D4A16223BC72}"/>
    <cellStyle name="CustomizationGreenCells 3 3 2 32 2" xfId="37167" xr:uid="{1D8A389B-060C-4A5B-99D3-75A69E1F35F1}"/>
    <cellStyle name="CustomizationGreenCells 3 3 2 33" xfId="18054" xr:uid="{54180E87-2DBF-4C06-B169-513A5FB2F690}"/>
    <cellStyle name="CustomizationGreenCells 3 3 2 33 2" xfId="38458" xr:uid="{83662174-394B-41EC-8EF7-77A0D2FF35AC}"/>
    <cellStyle name="CustomizationGreenCells 3 3 2 34" xfId="18433" xr:uid="{0A0A0411-F6FA-4E9A-9296-84762DAC0EB6}"/>
    <cellStyle name="CustomizationGreenCells 3 3 2 34 2" xfId="38837" xr:uid="{5844B9AF-57DD-4ED5-9F7A-DC136A75CB46}"/>
    <cellStyle name="CustomizationGreenCells 3 3 2 35" xfId="19277" xr:uid="{7C5264A2-7123-467C-A456-23B4B3B5ECA7}"/>
    <cellStyle name="CustomizationGreenCells 3 3 2 35 2" xfId="39679" xr:uid="{10A97867-D311-43B2-84A9-73459BFFF0B6}"/>
    <cellStyle name="CustomizationGreenCells 3 3 2 36" xfId="19651" xr:uid="{FA32BC06-72E2-4FB2-9593-0E41AFF86E9B}"/>
    <cellStyle name="CustomizationGreenCells 3 3 2 36 2" xfId="40053" xr:uid="{4A009E6D-B2A1-4FB7-B084-AF46C130A822}"/>
    <cellStyle name="CustomizationGreenCells 3 3 2 37" xfId="20115" xr:uid="{70AC17DD-ACD9-4714-A80D-7390A011E133}"/>
    <cellStyle name="CustomizationGreenCells 3 3 2 37 2" xfId="40517" xr:uid="{F5F66B9E-1A6F-4E7D-975C-90C02D28D1CF}"/>
    <cellStyle name="CustomizationGreenCells 3 3 2 38" xfId="20537" xr:uid="{56ADF872-247C-4EC6-B321-F58331EA1C6B}"/>
    <cellStyle name="CustomizationGreenCells 3 3 2 38 2" xfId="40939" xr:uid="{3A4BD3B3-0431-4B0D-A0C6-A01D6D7AAACF}"/>
    <cellStyle name="CustomizationGreenCells 3 3 2 39" xfId="19552" xr:uid="{EE81D3E6-DF4C-4A11-A416-77813F1DC16E}"/>
    <cellStyle name="CustomizationGreenCells 3 3 2 39 2" xfId="39954" xr:uid="{14AC8371-526D-4B59-A3A7-904BB8145527}"/>
    <cellStyle name="CustomizationGreenCells 3 3 2 4" xfId="1444" xr:uid="{00000000-0005-0000-0000-000077100000}"/>
    <cellStyle name="CustomizationGreenCells 3 3 2 4 2" xfId="23832" xr:uid="{FA1098A0-E49B-4F94-A5CB-89A852B351DE}"/>
    <cellStyle name="CustomizationGreenCells 3 3 2 40" xfId="21731" xr:uid="{39F7A2A1-1DFF-4EA3-824C-6A974BE39552}"/>
    <cellStyle name="CustomizationGreenCells 3 3 2 40 2" xfId="42131" xr:uid="{BB272318-4FAA-414B-A731-2EC0D92B7834}"/>
    <cellStyle name="CustomizationGreenCells 3 3 2 41" xfId="21098" xr:uid="{E5F4BF78-EDC6-4784-8075-706D801C3026}"/>
    <cellStyle name="CustomizationGreenCells 3 3 2 41 2" xfId="41498" xr:uid="{76088C12-F178-47B4-994D-FAAD010000A4}"/>
    <cellStyle name="CustomizationGreenCells 3 3 2 42" xfId="21363" xr:uid="{41C8FD62-B320-488D-8B1E-E34854915D3D}"/>
    <cellStyle name="CustomizationGreenCells 3 3 2 42 2" xfId="41763" xr:uid="{AD34BB4A-3B23-4D7F-93BC-56B9AFC7D955}"/>
    <cellStyle name="CustomizationGreenCells 3 3 2 43" xfId="22219" xr:uid="{2B5F789F-5ADD-41F0-B193-9DA423010C1A}"/>
    <cellStyle name="CustomizationGreenCells 3 3 2 43 2" xfId="42619" xr:uid="{ABADB45F-B816-4F31-B5F6-E3B2552DC665}"/>
    <cellStyle name="CustomizationGreenCells 3 3 2 44" xfId="21179" xr:uid="{FBBC5C8F-E86F-404D-BF01-3C89CD53D76D}"/>
    <cellStyle name="CustomizationGreenCells 3 3 2 44 2" xfId="41579" xr:uid="{8D98EC3C-15A4-436F-8FCE-0E907E0EEF70}"/>
    <cellStyle name="CustomizationGreenCells 3 3 2 5" xfId="3145" xr:uid="{00000000-0005-0000-0000-000078100000}"/>
    <cellStyle name="CustomizationGreenCells 3 3 2 5 2" xfId="25511" xr:uid="{5951C5EC-D859-4A65-8846-262DE1441150}"/>
    <cellStyle name="CustomizationGreenCells 3 3 2 6" xfId="2730" xr:uid="{00000000-0005-0000-0000-000079100000}"/>
    <cellStyle name="CustomizationGreenCells 3 3 2 6 2" xfId="25096" xr:uid="{6133617C-8649-43F1-9AD1-F51ED101C280}"/>
    <cellStyle name="CustomizationGreenCells 3 3 2 7" xfId="4039" xr:uid="{00000000-0005-0000-0000-00007A100000}"/>
    <cellStyle name="CustomizationGreenCells 3 3 2 7 2" xfId="26402" xr:uid="{717296A5-3800-44F1-96BE-64E0FAD65511}"/>
    <cellStyle name="CustomizationGreenCells 3 3 2 8" xfId="2461" xr:uid="{00000000-0005-0000-0000-00007B100000}"/>
    <cellStyle name="CustomizationGreenCells 3 3 2 8 2" xfId="24828" xr:uid="{56183189-8A84-42D6-83AD-6A41735477B1}"/>
    <cellStyle name="CustomizationGreenCells 3 3 2 9" xfId="4441" xr:uid="{00000000-0005-0000-0000-00007C100000}"/>
    <cellStyle name="CustomizationGreenCells 3 3 2 9 2" xfId="26794" xr:uid="{6C6CB874-7452-4CEA-B6AB-B3C3FC41E7F1}"/>
    <cellStyle name="CustomizationGreenCells 3 3 20" xfId="9934" xr:uid="{85B72000-AD84-417C-911C-994DF9E639D2}"/>
    <cellStyle name="CustomizationGreenCells 3 3 20 2" xfId="31960" xr:uid="{8DC11324-D664-4829-83AE-5095243C46A1}"/>
    <cellStyle name="CustomizationGreenCells 3 3 21" xfId="10157" xr:uid="{D488F31D-9753-4E64-AB18-0D11A016B99E}"/>
    <cellStyle name="CustomizationGreenCells 3 3 21 2" xfId="32070" xr:uid="{791A6617-872E-4EC5-9A26-515845DCEF3D}"/>
    <cellStyle name="CustomizationGreenCells 3 3 22" xfId="12369" xr:uid="{E20DEAA3-C317-4B28-B9BA-B82F1EA8AE6F}"/>
    <cellStyle name="CustomizationGreenCells 3 3 22 2" xfId="32934" xr:uid="{D8EF3E0A-AFC4-494A-B313-13A54E89C30A}"/>
    <cellStyle name="CustomizationGreenCells 3 3 23" xfId="12030" xr:uid="{F7E5847F-479B-4D27-B55B-373304DD5BCB}"/>
    <cellStyle name="CustomizationGreenCells 3 3 23 2" xfId="32595" xr:uid="{CF80A02D-117D-4B1E-AD7B-50545F20D3AC}"/>
    <cellStyle name="CustomizationGreenCells 3 3 24" xfId="12712" xr:uid="{9F90B271-8701-4C53-98E8-0DDF65FAE178}"/>
    <cellStyle name="CustomizationGreenCells 3 3 24 2" xfId="33277" xr:uid="{3F26D2F8-BD8E-4AAD-856A-5C6FB7194EAD}"/>
    <cellStyle name="CustomizationGreenCells 3 3 25" xfId="13892" xr:uid="{F615C332-BD79-45E2-B7A7-B27FC31364E0}"/>
    <cellStyle name="CustomizationGreenCells 3 3 25 2" xfId="34456" xr:uid="{A072125F-ADB0-43FB-A850-904E40A69212}"/>
    <cellStyle name="CustomizationGreenCells 3 3 26" xfId="13815" xr:uid="{0ADF1151-EB4C-4A62-B116-DCEF5D87D1D0}"/>
    <cellStyle name="CustomizationGreenCells 3 3 26 2" xfId="34379" xr:uid="{27543C11-E362-45B4-A0BB-1D8D60782451}"/>
    <cellStyle name="CustomizationGreenCells 3 3 27" xfId="14891" xr:uid="{B84D9875-966A-4BCF-BE12-464A3CC5ED19}"/>
    <cellStyle name="CustomizationGreenCells 3 3 27 2" xfId="35444" xr:uid="{3A9236CA-BD93-40F7-9C32-1A34CC4409D3}"/>
    <cellStyle name="CustomizationGreenCells 3 3 28" xfId="14118" xr:uid="{2449A677-7FEE-4C2E-96FD-8325B3F3077E}"/>
    <cellStyle name="CustomizationGreenCells 3 3 28 2" xfId="34682" xr:uid="{0149FBA6-0975-4BBC-AC17-8BFB8384D624}"/>
    <cellStyle name="CustomizationGreenCells 3 3 29" xfId="15316" xr:uid="{C5FF6EAB-4F13-4590-ADCD-1605EE7FF5D3}"/>
    <cellStyle name="CustomizationGreenCells 3 3 29 2" xfId="35853" xr:uid="{ED12A3A7-3ED9-4DD1-84E0-0F8FDFCA4103}"/>
    <cellStyle name="CustomizationGreenCells 3 3 3" xfId="1342" xr:uid="{00000000-0005-0000-0000-00007D100000}"/>
    <cellStyle name="CustomizationGreenCells 3 3 3 2" xfId="23779" xr:uid="{67EE2201-CDD9-47F7-ADA8-2584E15DB9DA}"/>
    <cellStyle name="CustomizationGreenCells 3 3 30" xfId="15660" xr:uid="{A752BE99-AB91-4615-80EE-C87A1A8509D1}"/>
    <cellStyle name="CustomizationGreenCells 3 3 30 2" xfId="36137" xr:uid="{7386322E-6F75-4DF2-A4F4-1F2450946666}"/>
    <cellStyle name="CustomizationGreenCells 3 3 31" xfId="16355" xr:uid="{17527A4E-18C6-489C-BD95-AC3ED0A317A3}"/>
    <cellStyle name="CustomizationGreenCells 3 3 31 2" xfId="36761" xr:uid="{4230A28D-8890-45C5-B8B3-E44D348EA045}"/>
    <cellStyle name="CustomizationGreenCells 3 3 32" xfId="17096" xr:uid="{0FC785EF-75E7-4505-803C-CA56C2703F9D}"/>
    <cellStyle name="CustomizationGreenCells 3 3 32 2" xfId="37500" xr:uid="{F7B213BA-FE26-4DF2-890E-81A85E871983}"/>
    <cellStyle name="CustomizationGreenCells 3 3 33" xfId="17437" xr:uid="{46978C90-E0EA-4B70-9F0B-51771A192AEC}"/>
    <cellStyle name="CustomizationGreenCells 3 3 33 2" xfId="37841" xr:uid="{01F928DF-4AB9-49D0-93FE-8227F8AD37C3}"/>
    <cellStyle name="CustomizationGreenCells 3 3 34" xfId="17847" xr:uid="{B16850DA-4A12-43B0-89F6-5B9087DAA342}"/>
    <cellStyle name="CustomizationGreenCells 3 3 34 2" xfId="38251" xr:uid="{B6457CD7-C11A-4B78-931E-E984C0B715BA}"/>
    <cellStyle name="CustomizationGreenCells 3 3 35" xfId="18219" xr:uid="{910517FB-C4A6-456C-8F74-96168A51BC77}"/>
    <cellStyle name="CustomizationGreenCells 3 3 35 2" xfId="38623" xr:uid="{20542BD9-E1D6-4C66-BB28-09FBC0A11C4E}"/>
    <cellStyle name="CustomizationGreenCells 3 3 36" xfId="19062" xr:uid="{7CC0D388-296A-4CF9-8444-58F64323AE66}"/>
    <cellStyle name="CustomizationGreenCells 3 3 36 2" xfId="39464" xr:uid="{4863B206-8D25-4448-BF3A-2B4AF2FCADDD}"/>
    <cellStyle name="CustomizationGreenCells 3 3 37" xfId="18737" xr:uid="{09A8B4F1-4913-4A0A-8B5D-795C981B7125}"/>
    <cellStyle name="CustomizationGreenCells 3 3 37 2" xfId="39139" xr:uid="{8E1EBF63-5B96-431B-9715-AACF9A7F33B4}"/>
    <cellStyle name="CustomizationGreenCells 3 3 38" xfId="19900" xr:uid="{6E667CF3-33EF-48D9-B84E-80E4E718EDB2}"/>
    <cellStyle name="CustomizationGreenCells 3 3 38 2" xfId="40302" xr:uid="{1F24DFC4-62C0-43C8-B32F-570F2BBD2F6F}"/>
    <cellStyle name="CustomizationGreenCells 3 3 39" xfId="20324" xr:uid="{5E4E2788-958A-425A-8719-D6353012A32E}"/>
    <cellStyle name="CustomizationGreenCells 3 3 39 2" xfId="40726" xr:uid="{3DC3397E-C76F-4DA7-8618-AF7E96512DE1}"/>
    <cellStyle name="CustomizationGreenCells 3 3 4" xfId="1809" xr:uid="{00000000-0005-0000-0000-00007E100000}"/>
    <cellStyle name="CustomizationGreenCells 3 3 4 2" xfId="24192" xr:uid="{31821B37-6C7B-467D-95F5-40A1F205CE21}"/>
    <cellStyle name="CustomizationGreenCells 3 3 40" xfId="20776" xr:uid="{294B103F-2404-4D13-B5BF-B419F41840E2}"/>
    <cellStyle name="CustomizationGreenCells 3 3 40 2" xfId="41178" xr:uid="{744BBC83-958A-492C-80C7-899DCA0846F1}"/>
    <cellStyle name="CustomizationGreenCells 3 3 41" xfId="21519" xr:uid="{C6BBEA38-DCEF-496A-9A3A-C788CEDE632C}"/>
    <cellStyle name="CustomizationGreenCells 3 3 41 2" xfId="41919" xr:uid="{313C1DE2-4F1B-4B02-BE6D-C0CE683BE5CD}"/>
    <cellStyle name="CustomizationGreenCells 3 3 42" xfId="21876" xr:uid="{D407DBAB-9F03-4AF9-ADA4-B8DA334A6576}"/>
    <cellStyle name="CustomizationGreenCells 3 3 42 2" xfId="42276" xr:uid="{DA786746-4A3D-41D6-B984-632D7ABE25A0}"/>
    <cellStyle name="CustomizationGreenCells 3 3 43" xfId="22434" xr:uid="{B8B15F2F-B328-4B29-9DE0-C1DC7A05B18B}"/>
    <cellStyle name="CustomizationGreenCells 3 3 43 2" xfId="42834" xr:uid="{87A2526B-0DE6-4E40-AFBB-9A4AE3804D83}"/>
    <cellStyle name="CustomizationGreenCells 3 3 44" xfId="23055" xr:uid="{B998FD58-401B-4C2F-8097-835EB51CA20F}"/>
    <cellStyle name="CustomizationGreenCells 3 3 44 2" xfId="43455" xr:uid="{2281B7A7-941E-4CFC-9D11-A218E09E327D}"/>
    <cellStyle name="CustomizationGreenCells 3 3 45" xfId="23282" xr:uid="{F4BEACA2-B498-41AB-A8DE-8D00635B6380}"/>
    <cellStyle name="CustomizationGreenCells 3 3 45 2" xfId="43682" xr:uid="{EC449A39-DB1D-4080-B6FD-E656C367161A}"/>
    <cellStyle name="CustomizationGreenCells 3 3 5" xfId="2321" xr:uid="{00000000-0005-0000-0000-00007F100000}"/>
    <cellStyle name="CustomizationGreenCells 3 3 5 2" xfId="24696" xr:uid="{E77D52D2-B38A-4711-BB0F-D2AB4043112F}"/>
    <cellStyle name="CustomizationGreenCells 3 3 6" xfId="2930" xr:uid="{00000000-0005-0000-0000-000080100000}"/>
    <cellStyle name="CustomizationGreenCells 3 3 6 2" xfId="25296" xr:uid="{5EDFEDB2-D694-4931-BFB0-988CF706531C}"/>
    <cellStyle name="CustomizationGreenCells 3 3 7" xfId="3653" xr:uid="{00000000-0005-0000-0000-000081100000}"/>
    <cellStyle name="CustomizationGreenCells 3 3 7 2" xfId="26016" xr:uid="{0CB0DF8E-F7CB-45A0-8087-6A66F522BFAD}"/>
    <cellStyle name="CustomizationGreenCells 3 3 8" xfId="3828" xr:uid="{00000000-0005-0000-0000-000082100000}"/>
    <cellStyle name="CustomizationGreenCells 3 3 8 2" xfId="26191" xr:uid="{E6F17C62-98FA-46FE-9889-ED938862D46D}"/>
    <cellStyle name="CustomizationGreenCells 3 3 9" xfId="4454" xr:uid="{00000000-0005-0000-0000-000083100000}"/>
    <cellStyle name="CustomizationGreenCells 3 3 9 2" xfId="26807" xr:uid="{48ECA092-9C31-4521-9F49-DBDD8AF17135}"/>
    <cellStyle name="CustomizationGreenCells 3 30" xfId="13820" xr:uid="{919C25A5-D91E-4255-A07F-58ACD2BF884A}"/>
    <cellStyle name="CustomizationGreenCells 3 30 2" xfId="34384" xr:uid="{243ABE64-3728-43D6-BD9D-3B86B01CA360}"/>
    <cellStyle name="CustomizationGreenCells 3 31" xfId="14934" xr:uid="{BBA189D1-A93D-43E5-9EAB-F27EB0DC8A20}"/>
    <cellStyle name="CustomizationGreenCells 3 31 2" xfId="35487" xr:uid="{027797DA-DB46-4FEB-A75D-23EE503658C4}"/>
    <cellStyle name="CustomizationGreenCells 3 32" xfId="15760" xr:uid="{F159355C-A2D5-4280-A9B0-B418F1195DA7}"/>
    <cellStyle name="CustomizationGreenCells 3 32 2" xfId="36197" xr:uid="{973A72E8-D4F0-4A2D-AAAC-DDEADB764D0F}"/>
    <cellStyle name="CustomizationGreenCells 3 33" xfId="15331" xr:uid="{20874221-7F71-48AB-B446-B88995757029}"/>
    <cellStyle name="CustomizationGreenCells 3 33 2" xfId="35868" xr:uid="{E0045F9C-44C1-4D5E-AC38-99A8BC436B3F}"/>
    <cellStyle name="CustomizationGreenCells 3 34" xfId="16239" xr:uid="{210A3641-EDA7-45DD-A577-A5D07A5A23FC}"/>
    <cellStyle name="CustomizationGreenCells 3 34 2" xfId="36645" xr:uid="{E97CB40D-6B1A-49B6-927F-F185AA822C7F}"/>
    <cellStyle name="CustomizationGreenCells 3 35" xfId="16859" xr:uid="{A44EADC0-7A6A-4D0A-BCC0-1F5DACB0AED9}"/>
    <cellStyle name="CustomizationGreenCells 3 35 2" xfId="37263" xr:uid="{6CE06F7E-CD77-4A6D-9B3A-58B621F9A284}"/>
    <cellStyle name="CustomizationGreenCells 3 36" xfId="17645" xr:uid="{095200D8-8EB8-434B-9CDD-639AA394342E}"/>
    <cellStyle name="CustomizationGreenCells 3 36 2" xfId="38049" xr:uid="{D8E322AD-DCF8-4F10-81EC-EF3FEBC5BDBA}"/>
    <cellStyle name="CustomizationGreenCells 3 37" xfId="17595" xr:uid="{2A0A493F-6005-485F-9079-5E818BEDFA68}"/>
    <cellStyle name="CustomizationGreenCells 3 37 2" xfId="37999" xr:uid="{DFCC4456-C283-45C9-A73E-18592B104A8F}"/>
    <cellStyle name="CustomizationGreenCells 3 38" xfId="17496" xr:uid="{2B973F26-5BB9-4419-85BF-A65FFC481B0A}"/>
    <cellStyle name="CustomizationGreenCells 3 38 2" xfId="37900" xr:uid="{48106363-358B-4BC0-BAE3-A907A64D7ED6}"/>
    <cellStyle name="CustomizationGreenCells 3 39" xfId="18782" xr:uid="{7BE059D6-DADD-441B-B28F-18C19AC1C841}"/>
    <cellStyle name="CustomizationGreenCells 3 39 2" xfId="39184" xr:uid="{333AEDD4-9614-43B6-BC34-2F9E64AF0CED}"/>
    <cellStyle name="CustomizationGreenCells 3 4" xfId="549" xr:uid="{00000000-0005-0000-0000-000084100000}"/>
    <cellStyle name="CustomizationGreenCells 3 4 10" xfId="3325" xr:uid="{00000000-0005-0000-0000-000085100000}"/>
    <cellStyle name="CustomizationGreenCells 3 4 10 2" xfId="25691" xr:uid="{403D6C72-96B7-4669-9A72-675A335D2AA8}"/>
    <cellStyle name="CustomizationGreenCells 3 4 11" xfId="5000" xr:uid="{00000000-0005-0000-0000-000086100000}"/>
    <cellStyle name="CustomizationGreenCells 3 4 11 2" xfId="27353" xr:uid="{1E98E9FE-A9CF-486E-87A3-531C4223CB44}"/>
    <cellStyle name="CustomizationGreenCells 3 4 12" xfId="5497" xr:uid="{00000000-0005-0000-0000-000087100000}"/>
    <cellStyle name="CustomizationGreenCells 3 4 12 2" xfId="27850" xr:uid="{2EF9AB8C-9B77-445C-9BEF-DFB5F22519DD}"/>
    <cellStyle name="CustomizationGreenCells 3 4 13" xfId="6039" xr:uid="{00000000-0005-0000-0000-000088100000}"/>
    <cellStyle name="CustomizationGreenCells 3 4 13 2" xfId="28336" xr:uid="{C0755AC8-C03E-4707-8FAB-BACB9FDBA977}"/>
    <cellStyle name="CustomizationGreenCells 3 4 14" xfId="5754" xr:uid="{00000000-0005-0000-0000-000089100000}"/>
    <cellStyle name="CustomizationGreenCells 3 4 14 2" xfId="28072" xr:uid="{83BF81BE-F402-4254-BC92-831E68A11692}"/>
    <cellStyle name="CustomizationGreenCells 3 4 15" xfId="7074" xr:uid="{00000000-0005-0000-0000-00008A100000}"/>
    <cellStyle name="CustomizationGreenCells 3 4 15 2" xfId="29371" xr:uid="{EB831025-D5FF-454F-B4B1-F2FEDBEFEA4A}"/>
    <cellStyle name="CustomizationGreenCells 3 4 16" xfId="7278" xr:uid="{00000000-0005-0000-0000-00008B100000}"/>
    <cellStyle name="CustomizationGreenCells 3 4 16 2" xfId="29573" xr:uid="{2B70B78C-B213-447C-8F5A-C5EB0D549D13}"/>
    <cellStyle name="CustomizationGreenCells 3 4 17" xfId="7764" xr:uid="{BE3FC8F7-114C-4DB9-8AF2-34A8254F5A07}"/>
    <cellStyle name="CustomizationGreenCells 3 4 17 2" xfId="30050" xr:uid="{524F9231-C666-4F8E-877F-36ECE2A2F7C0}"/>
    <cellStyle name="CustomizationGreenCells 3 4 18" xfId="8249" xr:uid="{33144092-2762-4548-9047-7F4DD3C0B29B}"/>
    <cellStyle name="CustomizationGreenCells 3 4 18 2" xfId="30518" xr:uid="{9CE85152-A2E5-4BA8-B6A2-7DC13D063352}"/>
    <cellStyle name="CustomizationGreenCells 3 4 19" xfId="9134" xr:uid="{6E1D0D53-2952-4AC1-9BD3-9A269AD6656F}"/>
    <cellStyle name="CustomizationGreenCells 3 4 19 2" xfId="31275" xr:uid="{47781ADD-48B7-491E-A8A3-C188858C2E7C}"/>
    <cellStyle name="CustomizationGreenCells 3 4 2" xfId="764" xr:uid="{00000000-0005-0000-0000-00008C100000}"/>
    <cellStyle name="CustomizationGreenCells 3 4 2 10" xfId="5211" xr:uid="{00000000-0005-0000-0000-00008D100000}"/>
    <cellStyle name="CustomizationGreenCells 3 4 2 10 2" xfId="27564" xr:uid="{80CAD539-6B72-4252-8A0C-E88453A175A5}"/>
    <cellStyle name="CustomizationGreenCells 3 4 2 11" xfId="4564" xr:uid="{00000000-0005-0000-0000-00008E100000}"/>
    <cellStyle name="CustomizationGreenCells 3 4 2 11 2" xfId="26917" xr:uid="{23F273D1-FD1F-4DE8-ADC8-E9A84E541B29}"/>
    <cellStyle name="CustomizationGreenCells 3 4 2 12" xfId="5856" xr:uid="{00000000-0005-0000-0000-00008F100000}"/>
    <cellStyle name="CustomizationGreenCells 3 4 2 12 2" xfId="28170" xr:uid="{DD15F7B1-85A0-4CC2-8702-6DB653056BBC}"/>
    <cellStyle name="CustomizationGreenCells 3 4 2 13" xfId="5728" xr:uid="{00000000-0005-0000-0000-000090100000}"/>
    <cellStyle name="CustomizationGreenCells 3 4 2 13 2" xfId="28049" xr:uid="{7E4D860C-F291-44A4-83EC-A2349A1014D1}"/>
    <cellStyle name="CustomizationGreenCells 3 4 2 14" xfId="6579" xr:uid="{00000000-0005-0000-0000-000091100000}"/>
    <cellStyle name="CustomizationGreenCells 3 4 2 14 2" xfId="28876" xr:uid="{DC21444F-DABE-48E7-9D0C-BA1C77427F5B}"/>
    <cellStyle name="CustomizationGreenCells 3 4 2 15" xfId="7484" xr:uid="{00000000-0005-0000-0000-000092100000}"/>
    <cellStyle name="CustomizationGreenCells 3 4 2 15 2" xfId="29779" xr:uid="{609D6EF9-882A-4C03-A0F6-B4BA3E23D206}"/>
    <cellStyle name="CustomizationGreenCells 3 4 2 16" xfId="7970" xr:uid="{1520F2BA-F4C0-4F00-9608-2B5AF2AFA2C7}"/>
    <cellStyle name="CustomizationGreenCells 3 4 2 16 2" xfId="30256" xr:uid="{CE3E6AEE-0722-4B8C-B61E-0BD238A59EF0}"/>
    <cellStyle name="CustomizationGreenCells 3 4 2 17" xfId="8459" xr:uid="{B9C58427-6D4C-4EFE-98E4-4BA2A2469141}"/>
    <cellStyle name="CustomizationGreenCells 3 4 2 17 2" xfId="30728" xr:uid="{B7C9F792-7105-4268-B84D-EF1D4EFAA253}"/>
    <cellStyle name="CustomizationGreenCells 3 4 2 18" xfId="9349" xr:uid="{00963785-B6EE-48E8-B9C1-365A8923D682}"/>
    <cellStyle name="CustomizationGreenCells 3 4 2 18 2" xfId="31488" xr:uid="{06B96AF3-CEDA-473D-9097-A000C638B095}"/>
    <cellStyle name="CustomizationGreenCells 3 4 2 19" xfId="8629" xr:uid="{90ECF42A-F88A-470C-8095-EF3A10942958}"/>
    <cellStyle name="CustomizationGreenCells 3 4 2 19 2" xfId="30894" xr:uid="{2F6F0AFA-DA03-4AE8-8DFD-484C733A4E04}"/>
    <cellStyle name="CustomizationGreenCells 3 4 2 2" xfId="77" xr:uid="{00000000-0005-0000-0000-000093100000}"/>
    <cellStyle name="CustomizationGreenCells 3 4 2 2 2" xfId="23329" xr:uid="{EC870588-506B-49FB-B2D7-70805F71FF8E}"/>
    <cellStyle name="CustomizationGreenCells 3 4 2 20" xfId="9748" xr:uid="{1A0A2C21-EA15-4BE5-8436-27DB32575308}"/>
    <cellStyle name="CustomizationGreenCells 3 4 2 20 2" xfId="31809" xr:uid="{0BF21032-7384-4D97-BE47-C5AF8F53CD51}"/>
    <cellStyle name="CustomizationGreenCells 3 4 2 21" xfId="12517" xr:uid="{CD03903D-67BC-4CA6-A47E-188D4EF5984E}"/>
    <cellStyle name="CustomizationGreenCells 3 4 2 21 2" xfId="33082" xr:uid="{126FF3CE-A01F-4642-98F7-22F940270AE7}"/>
    <cellStyle name="CustomizationGreenCells 3 4 2 22" xfId="12212" xr:uid="{63218A70-B41E-4241-BF7E-B85BAD71AC6D}"/>
    <cellStyle name="CustomizationGreenCells 3 4 2 22 2" xfId="32777" xr:uid="{B97D7610-6380-4A9F-B5E1-5B6A6436C396}"/>
    <cellStyle name="CustomizationGreenCells 3 4 2 23" xfId="12870" xr:uid="{A9864740-CADA-40F8-B5D2-7CA637D6BD55}"/>
    <cellStyle name="CustomizationGreenCells 3 4 2 23 2" xfId="33435" xr:uid="{4523EE15-3B6C-498A-8A26-84374C031D7D}"/>
    <cellStyle name="CustomizationGreenCells 3 4 2 24" xfId="13667" xr:uid="{A01BE2F2-E70B-48B2-9467-0D8DAEE0543C}"/>
    <cellStyle name="CustomizationGreenCells 3 4 2 24 2" xfId="34231" xr:uid="{A8FBFAAD-67DD-407B-BDCC-24C802138423}"/>
    <cellStyle name="CustomizationGreenCells 3 4 2 25" xfId="14417" xr:uid="{C838EF1C-F9C2-4A3E-BC1B-87D6E8448312}"/>
    <cellStyle name="CustomizationGreenCells 3 4 2 25 2" xfId="34979" xr:uid="{F5B7638B-2189-440E-8117-42B912FD5D10}"/>
    <cellStyle name="CustomizationGreenCells 3 4 2 26" xfId="14508" xr:uid="{23BB505F-DC54-474C-9879-13826A7F3E8E}"/>
    <cellStyle name="CustomizationGreenCells 3 4 2 26 2" xfId="35069" xr:uid="{821BED9F-D6B1-4CDE-8926-0DFD5B9C0B67}"/>
    <cellStyle name="CustomizationGreenCells 3 4 2 27" xfId="14650" xr:uid="{DC973FDC-1178-4DD3-B94E-3277124A86F3}"/>
    <cellStyle name="CustomizationGreenCells 3 4 2 27 2" xfId="35209" xr:uid="{2C7BD884-4F39-4114-9EFA-5AF619452016}"/>
    <cellStyle name="CustomizationGreenCells 3 4 2 28" xfId="15648" xr:uid="{A56070AC-6F4D-446B-A49D-75F557F54330}"/>
    <cellStyle name="CustomizationGreenCells 3 4 2 28 2" xfId="36125" xr:uid="{FF445713-DA02-47CB-8291-041BB2FB0754}"/>
    <cellStyle name="CustomizationGreenCells 3 4 2 29" xfId="16021" xr:uid="{EC2621C4-3B3A-448E-BB94-2F687B6AFC83}"/>
    <cellStyle name="CustomizationGreenCells 3 4 2 29 2" xfId="36429" xr:uid="{9E047434-43AE-4EEB-A2C2-DDA369B158E6}"/>
    <cellStyle name="CustomizationGreenCells 3 4 2 3" xfId="1955" xr:uid="{00000000-0005-0000-0000-000094100000}"/>
    <cellStyle name="CustomizationGreenCells 3 4 2 3 2" xfId="24337" xr:uid="{08FEAEBF-105C-4BB4-883D-D996B4946BD6}"/>
    <cellStyle name="CustomizationGreenCells 3 4 2 30" xfId="16494" xr:uid="{2F5278D7-35D1-44EA-8E53-7D885E8B5F2D}"/>
    <cellStyle name="CustomizationGreenCells 3 4 2 30 2" xfId="36900" xr:uid="{01750C17-F088-4811-B0C6-C475E9AF3AAC}"/>
    <cellStyle name="CustomizationGreenCells 3 4 2 31" xfId="17238" xr:uid="{77BE8AC2-3246-4FDC-8314-023C81EC54F7}"/>
    <cellStyle name="CustomizationGreenCells 3 4 2 31 2" xfId="37642" xr:uid="{42C405DC-F75C-4A4E-95B8-5F79F6A1D098}"/>
    <cellStyle name="CustomizationGreenCells 3 4 2 32" xfId="17535" xr:uid="{0BF6761B-2A2A-4660-A94C-54D3D3042636}"/>
    <cellStyle name="CustomizationGreenCells 3 4 2 32 2" xfId="37939" xr:uid="{0186B869-5AE2-46E6-A388-DB9FE6182064}"/>
    <cellStyle name="CustomizationGreenCells 3 4 2 33" xfId="17987" xr:uid="{5827F6B9-1871-44BE-8AE9-46BFE78CA6DF}"/>
    <cellStyle name="CustomizationGreenCells 3 4 2 33 2" xfId="38391" xr:uid="{AD966DB4-DA28-47F5-BC26-CF649F573310}"/>
    <cellStyle name="CustomizationGreenCells 3 4 2 34" xfId="18366" xr:uid="{074B5DBB-EAD4-4185-83E0-B3D340FA3075}"/>
    <cellStyle name="CustomizationGreenCells 3 4 2 34 2" xfId="38770" xr:uid="{557FBE4C-7D8F-4B0A-B43D-D7480727AA85}"/>
    <cellStyle name="CustomizationGreenCells 3 4 2 35" xfId="19210" xr:uid="{DF94D614-14FA-4A6E-825E-64792F31AED4}"/>
    <cellStyle name="CustomizationGreenCells 3 4 2 35 2" xfId="39612" xr:uid="{68456D0D-7E6F-4A8E-BC6A-F2CC08ADAC0E}"/>
    <cellStyle name="CustomizationGreenCells 3 4 2 36" xfId="18972" xr:uid="{C96A6EF1-9387-48EB-B0C7-412741CADB7F}"/>
    <cellStyle name="CustomizationGreenCells 3 4 2 36 2" xfId="39374" xr:uid="{98965126-A6B4-4367-9C95-B8A433ADBDF2}"/>
    <cellStyle name="CustomizationGreenCells 3 4 2 37" xfId="20048" xr:uid="{72B771E8-936A-4AE9-862D-9197A80FA138}"/>
    <cellStyle name="CustomizationGreenCells 3 4 2 37 2" xfId="40450" xr:uid="{850D1545-7D9A-4943-85C4-5279079EFC0C}"/>
    <cellStyle name="CustomizationGreenCells 3 4 2 38" xfId="20470" xr:uid="{D8EC1B40-D157-4965-AE42-F9B036A0C089}"/>
    <cellStyle name="CustomizationGreenCells 3 4 2 38 2" xfId="40872" xr:uid="{46D8F0E6-EA05-4902-81B7-CDCF3F38D3E0}"/>
    <cellStyle name="CustomizationGreenCells 3 4 2 39" xfId="18841" xr:uid="{BAFB215E-C286-46E1-9FB0-54C61FFD40FB}"/>
    <cellStyle name="CustomizationGreenCells 3 4 2 39 2" xfId="39243" xr:uid="{F605CD96-092D-4AD4-B67F-5499B5E5C48C}"/>
    <cellStyle name="CustomizationGreenCells 3 4 2 4" xfId="1454" xr:uid="{00000000-0005-0000-0000-000095100000}"/>
    <cellStyle name="CustomizationGreenCells 3 4 2 4 2" xfId="23842" xr:uid="{E4F652BB-1FBD-433B-87B1-5C02DE8E21C1}"/>
    <cellStyle name="CustomizationGreenCells 3 4 2 40" xfId="21664" xr:uid="{2D989689-F652-4746-845E-54DE7AE3D604}"/>
    <cellStyle name="CustomizationGreenCells 3 4 2 40 2" xfId="42064" xr:uid="{1C5A8D89-F089-40F3-80A8-5F3BED6B5524}"/>
    <cellStyle name="CustomizationGreenCells 3 4 2 41" xfId="22023" xr:uid="{9E831E58-A213-4A5D-96AD-1852AA3F5E0E}"/>
    <cellStyle name="CustomizationGreenCells 3 4 2 41 2" xfId="42423" xr:uid="{36A78DA6-DE78-495D-A11B-701D5EDB5B1A}"/>
    <cellStyle name="CustomizationGreenCells 3 4 2 42" xfId="21296" xr:uid="{B44DA405-0D69-4F6A-8A42-A29CFF18F1EA}"/>
    <cellStyle name="CustomizationGreenCells 3 4 2 42 2" xfId="41696" xr:uid="{631ED80F-9233-4716-8A7E-8CAF6D2479A8}"/>
    <cellStyle name="CustomizationGreenCells 3 4 2 43" xfId="22578" xr:uid="{21042293-D8D1-4C3A-A2D9-39967CB59D8E}"/>
    <cellStyle name="CustomizationGreenCells 3 4 2 43 2" xfId="42978" xr:uid="{DAB14505-F99C-4DD2-81D0-E1B2FD6B16CA}"/>
    <cellStyle name="CustomizationGreenCells 3 4 2 44" xfId="22882" xr:uid="{3674B621-C3B2-4E19-A470-A8A9D7B648B9}"/>
    <cellStyle name="CustomizationGreenCells 3 4 2 44 2" xfId="43282" xr:uid="{15FC0466-40B3-4D59-A0E7-C0C4408039ED}"/>
    <cellStyle name="CustomizationGreenCells 3 4 2 5" xfId="3078" xr:uid="{00000000-0005-0000-0000-000096100000}"/>
    <cellStyle name="CustomizationGreenCells 3 4 2 5 2" xfId="25444" xr:uid="{B9EE38B7-1943-4BBC-80AA-52F4B41ABC29}"/>
    <cellStyle name="CustomizationGreenCells 3 4 2 6" xfId="2413" xr:uid="{00000000-0005-0000-0000-000097100000}"/>
    <cellStyle name="CustomizationGreenCells 3 4 2 6 2" xfId="24780" xr:uid="{221A3306-5631-4718-A4D1-177436E7E2BB}"/>
    <cellStyle name="CustomizationGreenCells 3 4 2 7" xfId="3972" xr:uid="{00000000-0005-0000-0000-000098100000}"/>
    <cellStyle name="CustomizationGreenCells 3 4 2 7 2" xfId="26335" xr:uid="{2C5A9CD6-E1D5-4376-95CA-88E02CD47AB2}"/>
    <cellStyle name="CustomizationGreenCells 3 4 2 8" xfId="3311" xr:uid="{00000000-0005-0000-0000-000099100000}"/>
    <cellStyle name="CustomizationGreenCells 3 4 2 8 2" xfId="25677" xr:uid="{F37E1E5F-2D57-4707-80DC-762D1912D4D3}"/>
    <cellStyle name="CustomizationGreenCells 3 4 2 9" xfId="3305" xr:uid="{00000000-0005-0000-0000-00009A100000}"/>
    <cellStyle name="CustomizationGreenCells 3 4 2 9 2" xfId="25671" xr:uid="{19E0A996-2AFF-4FE7-B14C-563AAAF7F94D}"/>
    <cellStyle name="CustomizationGreenCells 3 4 20" xfId="9992" xr:uid="{87D21EDC-C96C-49B9-AA2A-2C75A2FDA328}"/>
    <cellStyle name="CustomizationGreenCells 3 4 20 2" xfId="32003" xr:uid="{59A45376-20A7-4A39-8CAB-5D4EAD34AA80}"/>
    <cellStyle name="CustomizationGreenCells 3 4 21" xfId="10245" xr:uid="{3D301370-3C4A-4BCB-B6E5-16161456E5DD}"/>
    <cellStyle name="CustomizationGreenCells 3 4 21 2" xfId="32114" xr:uid="{AF5A39AF-B4EB-40F2-985C-25F26C89D72A}"/>
    <cellStyle name="CustomizationGreenCells 3 4 22" xfId="12302" xr:uid="{3C6A28DC-991B-412F-B9E0-E73A7501622E}"/>
    <cellStyle name="CustomizationGreenCells 3 4 22 2" xfId="32867" xr:uid="{305B4B35-0BEE-42BC-96B4-443947AF6071}"/>
    <cellStyle name="CustomizationGreenCells 3 4 23" xfId="11789" xr:uid="{66A4E64E-BD4A-485B-935B-706CAB6012D1}"/>
    <cellStyle name="CustomizationGreenCells 3 4 23 2" xfId="32356" xr:uid="{076B6583-FA3C-41DC-9A4D-45C36EDFF196}"/>
    <cellStyle name="CustomizationGreenCells 3 4 24" xfId="13329" xr:uid="{4B9D65E1-955B-4DC7-BF66-3BDD3851A529}"/>
    <cellStyle name="CustomizationGreenCells 3 4 24 2" xfId="33893" xr:uid="{C5463AFA-0C99-485A-AF8C-B1E9C11BA3C2}"/>
    <cellStyle name="CustomizationGreenCells 3 4 25" xfId="13383" xr:uid="{09F076D3-3E15-4699-A139-56C7C3D6BB4A}"/>
    <cellStyle name="CustomizationGreenCells 3 4 25 2" xfId="33947" xr:uid="{627DF970-40B1-48AE-8857-C82EA3C33BAE}"/>
    <cellStyle name="CustomizationGreenCells 3 4 26" xfId="14514" xr:uid="{1F3EFFD9-6B2E-40DC-9A58-E418A965D84E}"/>
    <cellStyle name="CustomizationGreenCells 3 4 26 2" xfId="35075" xr:uid="{7DB083F9-0A13-4335-8ECD-C0D133428009}"/>
    <cellStyle name="CustomizationGreenCells 3 4 27" xfId="14166" xr:uid="{0CC496CA-08CF-4E16-A157-DDE3898DADBE}"/>
    <cellStyle name="CustomizationGreenCells 3 4 27 2" xfId="34730" xr:uid="{97F2E5C3-E648-41B9-8DF3-9F3FB477E75E}"/>
    <cellStyle name="CustomizationGreenCells 3 4 28" xfId="14681" xr:uid="{BC49DBE7-84EA-49A3-8B15-D02E4BBAE416}"/>
    <cellStyle name="CustomizationGreenCells 3 4 28 2" xfId="35239" xr:uid="{9FAF036C-3F5E-42D4-91E0-E0464DC8BA7C}"/>
    <cellStyle name="CustomizationGreenCells 3 4 29" xfId="15669" xr:uid="{E8541025-C4A8-4012-9C36-9C8E932BDBEF}"/>
    <cellStyle name="CustomizationGreenCells 3 4 29 2" xfId="36142" xr:uid="{01A629AE-2EA3-4650-902A-4D9FDF89EB41}"/>
    <cellStyle name="CustomizationGreenCells 3 4 3" xfId="1290" xr:uid="{00000000-0005-0000-0000-00009B100000}"/>
    <cellStyle name="CustomizationGreenCells 3 4 3 2" xfId="23727" xr:uid="{6E034EF5-3756-4271-9472-8B878CBDE040}"/>
    <cellStyle name="CustomizationGreenCells 3 4 30" xfId="15332" xr:uid="{4B9A8AB7-17DB-4DED-B7C7-406A2AEE4F45}"/>
    <cellStyle name="CustomizationGreenCells 3 4 30 2" xfId="35869" xr:uid="{5E025EED-234F-42C8-9E43-2332F4917A2A}"/>
    <cellStyle name="CustomizationGreenCells 3 4 31" xfId="16288" xr:uid="{33C49827-8734-4632-8B6B-D10783D184F9}"/>
    <cellStyle name="CustomizationGreenCells 3 4 31 2" xfId="36694" xr:uid="{10DF6E99-E129-452A-9943-954EAEDD2DE0}"/>
    <cellStyle name="CustomizationGreenCells 3 4 32" xfId="17029" xr:uid="{8F61B776-A546-4BAE-9DB2-67189DB629FB}"/>
    <cellStyle name="CustomizationGreenCells 3 4 32 2" xfId="37433" xr:uid="{489B0808-EF93-4863-9E81-8F02FED79D8D}"/>
    <cellStyle name="CustomizationGreenCells 3 4 33" xfId="16768" xr:uid="{775564C5-B1C7-4223-9AC9-5733BD8CDE59}"/>
    <cellStyle name="CustomizationGreenCells 3 4 33 2" xfId="37172" xr:uid="{9FFDF54D-33EC-4872-B34A-02E3140198C2}"/>
    <cellStyle name="CustomizationGreenCells 3 4 34" xfId="17780" xr:uid="{CBC018F3-9EC2-4675-AB0D-0C797F2F6F7D}"/>
    <cellStyle name="CustomizationGreenCells 3 4 34 2" xfId="38184" xr:uid="{0D44BB38-C0E2-4CB7-BA5E-18CFC213B2BD}"/>
    <cellStyle name="CustomizationGreenCells 3 4 35" xfId="18152" xr:uid="{0CE1AF28-48EA-4F35-A0F0-453B3FDFEEB5}"/>
    <cellStyle name="CustomizationGreenCells 3 4 35 2" xfId="38556" xr:uid="{EC505DE8-9F23-4F65-9CCE-E8FB12950726}"/>
    <cellStyle name="CustomizationGreenCells 3 4 36" xfId="18995" xr:uid="{20CC4754-1FE8-43CD-9B14-25FEF8CA3BE8}"/>
    <cellStyle name="CustomizationGreenCells 3 4 36 2" xfId="39397" xr:uid="{336FEC31-5372-4AA5-86BD-814F9834E9C8}"/>
    <cellStyle name="CustomizationGreenCells 3 4 37" xfId="18622" xr:uid="{026617CA-050F-41E1-AF9B-5F7F3BF31376}"/>
    <cellStyle name="CustomizationGreenCells 3 4 37 2" xfId="39026" xr:uid="{9214A23C-2BDA-444A-A23A-1D13A01AA20A}"/>
    <cellStyle name="CustomizationGreenCells 3 4 38" xfId="19833" xr:uid="{32C53B45-DD60-44A0-AD6C-A8376C080E75}"/>
    <cellStyle name="CustomizationGreenCells 3 4 38 2" xfId="40235" xr:uid="{D4D887D8-4D67-4E3C-AD15-11F884B1C47C}"/>
    <cellStyle name="CustomizationGreenCells 3 4 39" xfId="20257" xr:uid="{1742A10B-AE22-4505-A35E-BB9E98A1ADCE}"/>
    <cellStyle name="CustomizationGreenCells 3 4 39 2" xfId="40659" xr:uid="{7061F05E-A918-4413-B655-1F4376F115B6}"/>
    <cellStyle name="CustomizationGreenCells 3 4 4" xfId="1742" xr:uid="{00000000-0005-0000-0000-00009C100000}"/>
    <cellStyle name="CustomizationGreenCells 3 4 4 2" xfId="24125" xr:uid="{D838EA86-F62C-47E4-9F40-BEF21AD1038C}"/>
    <cellStyle name="CustomizationGreenCells 3 4 40" xfId="18963" xr:uid="{E2109D10-013A-4CCE-87A9-EF2566A21DD7}"/>
    <cellStyle name="CustomizationGreenCells 3 4 40 2" xfId="39365" xr:uid="{52227CE2-689D-43D8-BA26-4F1ADEB2D101}"/>
    <cellStyle name="CustomizationGreenCells 3 4 41" xfId="21452" xr:uid="{872F798F-8262-4C7D-BF2E-51FE8F640954}"/>
    <cellStyle name="CustomizationGreenCells 3 4 41 2" xfId="41852" xr:uid="{8D3C0F2D-1A4A-4618-8513-5881840C7811}"/>
    <cellStyle name="CustomizationGreenCells 3 4 42" xfId="21105" xr:uid="{A6A3BAD5-7C2E-4124-82CF-7C27B760CE22}"/>
    <cellStyle name="CustomizationGreenCells 3 4 42 2" xfId="41505" xr:uid="{F3D27E86-F440-45AE-8374-54559F579820}"/>
    <cellStyle name="CustomizationGreenCells 3 4 43" xfId="22415" xr:uid="{BD0AAEE2-6D19-4406-A9C9-F3801B4B70DB}"/>
    <cellStyle name="CustomizationGreenCells 3 4 43 2" xfId="42815" xr:uid="{DA21C4A1-C17A-4ADA-9D21-2DF0AC4367DF}"/>
    <cellStyle name="CustomizationGreenCells 3 4 44" xfId="22978" xr:uid="{FBF3986C-FC73-458C-88D7-E60FEC997ECD}"/>
    <cellStyle name="CustomizationGreenCells 3 4 44 2" xfId="43378" xr:uid="{40416C63-DAAE-42F0-A12B-5E900422B9AD}"/>
    <cellStyle name="CustomizationGreenCells 3 4 45" xfId="23228" xr:uid="{75D52F0F-6600-4FD7-B768-49BF174088F5}"/>
    <cellStyle name="CustomizationGreenCells 3 4 45 2" xfId="43628" xr:uid="{87A5EF6B-0B75-4AF4-8A84-0591F1B29428}"/>
    <cellStyle name="CustomizationGreenCells 3 4 5" xfId="2269" xr:uid="{00000000-0005-0000-0000-00009D100000}"/>
    <cellStyle name="CustomizationGreenCells 3 4 5 2" xfId="24644" xr:uid="{A5CD7D32-EB6F-4AFD-97AB-C950AA1BEF10}"/>
    <cellStyle name="CustomizationGreenCells 3 4 6" xfId="2863" xr:uid="{00000000-0005-0000-0000-00009E100000}"/>
    <cellStyle name="CustomizationGreenCells 3 4 6 2" xfId="25229" xr:uid="{82FD62AF-293D-4C6A-B1CB-F23B65DDD1C4}"/>
    <cellStyle name="CustomizationGreenCells 3 4 7" xfId="3554" xr:uid="{00000000-0005-0000-0000-00009F100000}"/>
    <cellStyle name="CustomizationGreenCells 3 4 7 2" xfId="25919" xr:uid="{2502693E-AD76-4B39-BBAC-B7AE43451E59}"/>
    <cellStyle name="CustomizationGreenCells 3 4 8" xfId="3761" xr:uid="{00000000-0005-0000-0000-0000A0100000}"/>
    <cellStyle name="CustomizationGreenCells 3 4 8 2" xfId="26124" xr:uid="{12B804A0-9C00-4F0E-8B78-8567A4DAA44F}"/>
    <cellStyle name="CustomizationGreenCells 3 4 9" xfId="4368" xr:uid="{00000000-0005-0000-0000-0000A1100000}"/>
    <cellStyle name="CustomizationGreenCells 3 4 9 2" xfId="26723" xr:uid="{DCDB3887-01B2-4430-8268-2B16BD91F0D1}"/>
    <cellStyle name="CustomizationGreenCells 3 40" xfId="18931" xr:uid="{218260CA-6C11-4225-987E-2D9D6AAF5D4A}"/>
    <cellStyle name="CustomizationGreenCells 3 40 2" xfId="39333" xr:uid="{0A833594-15A9-469F-BB06-7AC6E9B50D3F}"/>
    <cellStyle name="CustomizationGreenCells 3 41" xfId="19751" xr:uid="{69EABBB5-C9BE-485E-B60F-FFD238275E04}"/>
    <cellStyle name="CustomizationGreenCells 3 41 2" xfId="40153" xr:uid="{E277DD54-BB94-4B59-90D5-B715ABFCE25E}"/>
    <cellStyle name="CustomizationGreenCells 3 42" xfId="19587" xr:uid="{AC0AD79E-8967-4E04-8E0E-8C37F4F056CA}"/>
    <cellStyle name="CustomizationGreenCells 3 42 2" xfId="39989" xr:uid="{AC858CA6-E321-4B7C-B78E-AEBC7401E41E}"/>
    <cellStyle name="CustomizationGreenCells 3 43" xfId="20708" xr:uid="{017737A7-EBB4-4492-8766-FBA0E8274891}"/>
    <cellStyle name="CustomizationGreenCells 3 43 2" xfId="41110" xr:uid="{9F96D258-D88C-4421-A1C7-2116BA5755BC}"/>
    <cellStyle name="CustomizationGreenCells 3 44" xfId="21225" xr:uid="{288C9A88-5EB3-4509-B0E5-D3F9B831C690}"/>
    <cellStyle name="CustomizationGreenCells 3 44 2" xfId="41625" xr:uid="{3ED5AED9-E0F7-47DC-AAE1-FFD1AA2B5004}"/>
    <cellStyle name="CustomizationGreenCells 3 45" xfId="22179" xr:uid="{D03DEBB0-03CB-42C3-8F2C-1DEB7BCD8E63}"/>
    <cellStyle name="CustomizationGreenCells 3 45 2" xfId="42579" xr:uid="{08CFF92D-4902-48D7-A7E6-BF8DD984A8FA}"/>
    <cellStyle name="CustomizationGreenCells 3 46" xfId="22174" xr:uid="{0441A702-4109-4D95-91AE-6E898129C2AF}"/>
    <cellStyle name="CustomizationGreenCells 3 46 2" xfId="42574" xr:uid="{DC313EE3-A0D9-4577-BA00-B9560EF271C1}"/>
    <cellStyle name="CustomizationGreenCells 3 47" xfId="22271" xr:uid="{5D8C6E7E-B192-47EE-81A1-E9E49EC3EFB3}"/>
    <cellStyle name="CustomizationGreenCells 3 47 2" xfId="42671" xr:uid="{4BE6037C-8C36-428B-A263-35706BE4C3C7}"/>
    <cellStyle name="CustomizationGreenCells 3 48" xfId="22552" xr:uid="{3B461514-5F90-4E75-93E6-A96BA776462A}"/>
    <cellStyle name="CustomizationGreenCells 3 48 2" xfId="42952" xr:uid="{FDA2861A-8EE4-4B99-B9A8-1CFD55632C3B}"/>
    <cellStyle name="CustomizationGreenCells 3 5" xfId="732" xr:uid="{00000000-0005-0000-0000-0000A2100000}"/>
    <cellStyle name="CustomizationGreenCells 3 5 2" xfId="7110" xr:uid="{00000000-0005-0000-0000-0000A3100000}"/>
    <cellStyle name="CustomizationGreenCells 3 5 2 2" xfId="29407" xr:uid="{1F33557B-9C8E-4E72-AEB4-BEDA0F25A037}"/>
    <cellStyle name="CustomizationGreenCells 3 5 3" xfId="18334" xr:uid="{2AF93ED2-B261-4BA5-B243-3523E7EC9D47}"/>
    <cellStyle name="CustomizationGreenCells 3 5 3 2" xfId="38738" xr:uid="{2FC765DE-5663-4E53-BB66-42FCAACC92ED}"/>
    <cellStyle name="CustomizationGreenCells 3 5 4" xfId="20016" xr:uid="{A8C3EA3F-C998-4ADF-BDA0-F81F113F986C}"/>
    <cellStyle name="CustomizationGreenCells 3 5 4 2" xfId="40418" xr:uid="{7C534715-FC64-45F3-A251-830DC289AF1A}"/>
    <cellStyle name="CustomizationGreenCells 3 6" xfId="1098" xr:uid="{00000000-0005-0000-0000-0000A4100000}"/>
    <cellStyle name="CustomizationGreenCells 3 6 2" xfId="23535" xr:uid="{A71BD140-5F26-4ECA-BAD0-40ED211DA4EC}"/>
    <cellStyle name="CustomizationGreenCells 3 7" xfId="1602" xr:uid="{00000000-0005-0000-0000-0000A5100000}"/>
    <cellStyle name="CustomizationGreenCells 3 7 2" xfId="23987" xr:uid="{6406F1F2-D52E-4CB6-A756-5D2576BB0B5A}"/>
    <cellStyle name="CustomizationGreenCells 3 8" xfId="1506" xr:uid="{00000000-0005-0000-0000-0000A6100000}"/>
    <cellStyle name="CustomizationGreenCells 3 8 2" xfId="23894" xr:uid="{50D35198-1BEB-4A56-A932-F3CCBFBE9731}"/>
    <cellStyle name="CustomizationGreenCells 3 9" xfId="2635" xr:uid="{00000000-0005-0000-0000-0000A7100000}"/>
    <cellStyle name="CustomizationGreenCells 3 9 2" xfId="25002" xr:uid="{5B6647B3-95B9-4781-8067-7DE92BFF0731}"/>
    <cellStyle name="Date" xfId="10594" xr:uid="{E3081DC0-7C7A-4B59-A914-4FB31771E4FB}"/>
    <cellStyle name="Descripciones" xfId="10064" xr:uid="{116739B4-BE0F-43FA-A38D-CF029F53F7B2}"/>
    <cellStyle name="DocBox_EmptyRow" xfId="40" xr:uid="{00000000-0005-0000-0000-0000A8100000}"/>
    <cellStyle name="Eingabe" xfId="2" xr:uid="{00000000-0005-0000-0000-0000A9100000}"/>
    <cellStyle name="Eingabe 2" xfId="404" xr:uid="{00000000-0005-0000-0000-0000AA100000}"/>
    <cellStyle name="Eingabe 3" xfId="450" xr:uid="{00000000-0005-0000-0000-0000AB100000}"/>
    <cellStyle name="Eingabe 3 10" xfId="2734" xr:uid="{00000000-0005-0000-0000-0000AC100000}"/>
    <cellStyle name="Eingabe 3 10 2" xfId="25100" xr:uid="{8A0FBD25-2F67-45D8-8DE5-23FA739E39B8}"/>
    <cellStyle name="Eingabe 3 11" xfId="3237" xr:uid="{00000000-0005-0000-0000-0000AD100000}"/>
    <cellStyle name="Eingabe 3 11 2" xfId="25603" xr:uid="{48F6A18F-7078-4BC2-9B5C-786463D34A19}"/>
    <cellStyle name="Eingabe 3 12" xfId="2555" xr:uid="{00000000-0005-0000-0000-0000AE100000}"/>
    <cellStyle name="Eingabe 3 12 2" xfId="24922" xr:uid="{FF380341-92D0-429D-A644-F64EE65C23B4}"/>
    <cellStyle name="Eingabe 3 13" xfId="4876" xr:uid="{00000000-0005-0000-0000-0000AF100000}"/>
    <cellStyle name="Eingabe 3 13 2" xfId="27229" xr:uid="{CC020A79-85A5-40B3-8BB4-CFB547B01A72}"/>
    <cellStyle name="Eingabe 3 14" xfId="2544" xr:uid="{00000000-0005-0000-0000-0000B0100000}"/>
    <cellStyle name="Eingabe 3 14 2" xfId="24911" xr:uid="{2893A5B1-E4B3-4A8B-9D47-00D067F5865F}"/>
    <cellStyle name="Eingabe 3 15" xfId="3710" xr:uid="{00000000-0005-0000-0000-0000B1100000}"/>
    <cellStyle name="Eingabe 3 15 2" xfId="26073" xr:uid="{37837D84-7106-44A9-ADE6-11F89E20BD80}"/>
    <cellStyle name="Eingabe 3 16" xfId="5732" xr:uid="{00000000-0005-0000-0000-0000B2100000}"/>
    <cellStyle name="Eingabe 3 16 2" xfId="28053" xr:uid="{187AA001-76D6-428C-8E65-3BE6152641C5}"/>
    <cellStyle name="Eingabe 3 17" xfId="6681" xr:uid="{00000000-0005-0000-0000-0000B3100000}"/>
    <cellStyle name="Eingabe 3 17 2" xfId="28978" xr:uid="{6944B98F-7CA5-406D-9CE0-C1CA0F0F2AE8}"/>
    <cellStyle name="Eingabe 3 18" xfId="6797" xr:uid="{00000000-0005-0000-0000-0000B4100000}"/>
    <cellStyle name="Eingabe 3 18 2" xfId="29094" xr:uid="{EEFC9E2F-A47C-46EA-9686-13C92849F961}"/>
    <cellStyle name="Eingabe 3 19" xfId="7269" xr:uid="{00000000-0005-0000-0000-0000B5100000}"/>
    <cellStyle name="Eingabe 3 19 2" xfId="29564" xr:uid="{12868218-C774-49FB-9B3A-5EE1E4334CDF}"/>
    <cellStyle name="Eingabe 3 2" xfId="686" xr:uid="{00000000-0005-0000-0000-0000B6100000}"/>
    <cellStyle name="Eingabe 3 2 10" xfId="4891" xr:uid="{00000000-0005-0000-0000-0000B7100000}"/>
    <cellStyle name="Eingabe 3 2 10 2" xfId="27244" xr:uid="{BA73B0D8-6650-4ADD-B61B-FC1C822C2EF0}"/>
    <cellStyle name="Eingabe 3 2 11" xfId="5137" xr:uid="{00000000-0005-0000-0000-0000B8100000}"/>
    <cellStyle name="Eingabe 3 2 11 2" xfId="27490" xr:uid="{3317BF43-6A86-41BD-B5A7-71FE1DF7064B}"/>
    <cellStyle name="Eingabe 3 2 12" xfId="4991" xr:uid="{00000000-0005-0000-0000-0000B9100000}"/>
    <cellStyle name="Eingabe 3 2 12 2" xfId="27344" xr:uid="{C8E03E2C-FE1D-4B7D-9B96-078F373D2A1F}"/>
    <cellStyle name="Eingabe 3 2 13" xfId="6313" xr:uid="{00000000-0005-0000-0000-0000BA100000}"/>
    <cellStyle name="Eingabe 3 2 13 2" xfId="28610" xr:uid="{DFCCDDE2-ED02-4BFA-9D05-509119995825}"/>
    <cellStyle name="Eingabe 3 2 14" xfId="6598" xr:uid="{00000000-0005-0000-0000-0000BB100000}"/>
    <cellStyle name="Eingabe 3 2 14 2" xfId="28895" xr:uid="{198A0D59-4A60-4B46-A4E0-A0A5B8BEF202}"/>
    <cellStyle name="Eingabe 3 2 15" xfId="5787" xr:uid="{00000000-0005-0000-0000-0000BC100000}"/>
    <cellStyle name="Eingabe 3 2 15 2" xfId="28101" xr:uid="{BAEFD5B3-F814-4DA4-9141-454995A51DA5}"/>
    <cellStyle name="Eingabe 3 2 16" xfId="7415" xr:uid="{00000000-0005-0000-0000-0000BD100000}"/>
    <cellStyle name="Eingabe 3 2 16 2" xfId="29710" xr:uid="{AD010732-A65A-4161-BD28-C0135CE6532B}"/>
    <cellStyle name="Eingabe 3 2 17" xfId="7901" xr:uid="{110F0460-C01F-45F2-9FE6-7AB25CB73908}"/>
    <cellStyle name="Eingabe 3 2 17 2" xfId="30187" xr:uid="{F4CC90E4-70C1-4910-9F34-4675471E2BCB}"/>
    <cellStyle name="Eingabe 3 2 18" xfId="8386" xr:uid="{B6EEF5DD-49BB-4E13-A49E-866A0573B625}"/>
    <cellStyle name="Eingabe 3 2 18 2" xfId="30655" xr:uid="{EAF582D0-976C-40C9-A9E3-0092BA6B2862}"/>
    <cellStyle name="Eingabe 3 2 19" xfId="9271" xr:uid="{94128663-0AAF-4624-B383-6668C1E0F165}"/>
    <cellStyle name="Eingabe 3 2 19 2" xfId="31412" xr:uid="{E2AAAF73-4516-4219-BAD2-AB17992CFA40}"/>
    <cellStyle name="Eingabe 3 2 2" xfId="901" xr:uid="{00000000-0005-0000-0000-0000BE100000}"/>
    <cellStyle name="Eingabe 3 2 2 10" xfId="5348" xr:uid="{00000000-0005-0000-0000-0000BF100000}"/>
    <cellStyle name="Eingabe 3 2 2 10 2" xfId="27701" xr:uid="{ABEA74D2-0641-4356-A5F6-9769BC4BC256}"/>
    <cellStyle name="Eingabe 3 2 2 11" xfId="5569" xr:uid="{00000000-0005-0000-0000-0000C0100000}"/>
    <cellStyle name="Eingabe 3 2 2 11 2" xfId="27922" xr:uid="{1EE3A286-F471-4688-AE31-2F3B20784B96}"/>
    <cellStyle name="Eingabe 3 2 2 12" xfId="6521" xr:uid="{00000000-0005-0000-0000-0000C1100000}"/>
    <cellStyle name="Eingabe 3 2 2 12 2" xfId="28818" xr:uid="{EC986462-3FBE-434C-A8E2-F39A0376A080}"/>
    <cellStyle name="Eingabe 3 2 2 13" xfId="6911" xr:uid="{00000000-0005-0000-0000-0000C2100000}"/>
    <cellStyle name="Eingabe 3 2 2 13 2" xfId="29208" xr:uid="{D073FD1B-EDCC-4F17-82F0-C06170BBE150}"/>
    <cellStyle name="Eingabe 3 2 2 14" xfId="7153" xr:uid="{00000000-0005-0000-0000-0000C3100000}"/>
    <cellStyle name="Eingabe 3 2 2 14 2" xfId="29450" xr:uid="{0CA409E6-9EE1-47FA-BFEB-54FA7DE51F25}"/>
    <cellStyle name="Eingabe 3 2 2 15" xfId="7621" xr:uid="{00000000-0005-0000-0000-0000C4100000}"/>
    <cellStyle name="Eingabe 3 2 2 15 2" xfId="29916" xr:uid="{A9830024-156D-4358-B8CE-DF455BA313AB}"/>
    <cellStyle name="Eingabe 3 2 2 16" xfId="8107" xr:uid="{09EE700D-D169-4CA7-B56B-95EE2C5F63BD}"/>
    <cellStyle name="Eingabe 3 2 2 16 2" xfId="30393" xr:uid="{D7ACB217-CD4D-4F0E-A2B9-E3CB417A28C8}"/>
    <cellStyle name="Eingabe 3 2 2 17" xfId="8596" xr:uid="{A691D8BD-DD8D-43A7-9AC5-EA63537EB0F5}"/>
    <cellStyle name="Eingabe 3 2 2 17 2" xfId="30865" xr:uid="{419406A5-FD72-45FC-AE40-17DAE0C09387}"/>
    <cellStyle name="Eingabe 3 2 2 18" xfId="9486" xr:uid="{995C2D5F-2D48-4FF5-898D-C55BA871FA85}"/>
    <cellStyle name="Eingabe 3 2 2 18 2" xfId="31625" xr:uid="{E8A3DC10-CC43-460A-83F7-3B51A48695E9}"/>
    <cellStyle name="Eingabe 3 2 2 19" xfId="10006" xr:uid="{E683732E-85D5-4D95-806A-86E55A5E7593}"/>
    <cellStyle name="Eingabe 3 2 2 19 2" xfId="32015" xr:uid="{DC8D906E-461B-4CBA-BF27-50BE54084A39}"/>
    <cellStyle name="Eingabe 3 2 2 2" xfId="1359" xr:uid="{00000000-0005-0000-0000-0000C5100000}"/>
    <cellStyle name="Eingabe 3 2 2 2 2" xfId="23796" xr:uid="{6AA37DE5-C12B-4875-A007-4AF9A43FF2A8}"/>
    <cellStyle name="Eingabe 3 2 2 20" xfId="10457" xr:uid="{506C1471-FE21-466F-AA6E-31B762441A94}"/>
    <cellStyle name="Eingabe 3 2 2 20 2" xfId="32218" xr:uid="{55D3BB99-F050-4CF0-ABC0-8010FA443419}"/>
    <cellStyle name="Eingabe 3 2 2 21" xfId="12654" xr:uid="{9BAC5FD7-A788-4632-9453-6F819CB2E569}"/>
    <cellStyle name="Eingabe 3 2 2 21 2" xfId="33219" xr:uid="{03EEFB89-A689-4898-B000-4C4F972259A5}"/>
    <cellStyle name="Eingabe 3 2 2 22" xfId="13173" xr:uid="{0A133296-C148-4798-A413-8092EC32508B}"/>
    <cellStyle name="Eingabe 3 2 2 22 2" xfId="33737" xr:uid="{92E47B36-846E-4FDC-9AF1-4A3449EAD5A0}"/>
    <cellStyle name="Eingabe 3 2 2 23" xfId="13634" xr:uid="{23BE1B40-247B-416C-8D00-59EF72472F49}"/>
    <cellStyle name="Eingabe 3 2 2 23 2" xfId="34198" xr:uid="{D9DC34A3-A9A7-4C15-8C2E-26D0A22DE86D}"/>
    <cellStyle name="Eingabe 3 2 2 24" xfId="14172" xr:uid="{F4C319E4-7D7F-40CD-BEB0-70C7D96AFA01}"/>
    <cellStyle name="Eingabe 3 2 2 24 2" xfId="34736" xr:uid="{F2D22546-5A18-4360-8695-7E521672F348}"/>
    <cellStyle name="Eingabe 3 2 2 25" xfId="14594" xr:uid="{1D110A4D-8631-48E1-A3A3-62638D3E578E}"/>
    <cellStyle name="Eingabe 3 2 2 25 2" xfId="35154" xr:uid="{9DB8DC05-D82B-45D8-8D51-E03DCCAF3B3A}"/>
    <cellStyle name="Eingabe 3 2 2 26" xfId="14973" xr:uid="{44168E71-28A4-4CEE-BB64-AD211BD09309}"/>
    <cellStyle name="Eingabe 3 2 2 26 2" xfId="35525" xr:uid="{54465DCC-819E-461A-9B75-38260AAFD66E}"/>
    <cellStyle name="Eingabe 3 2 2 27" xfId="15292" xr:uid="{BDD1952A-E396-4D8D-BC98-E86DCDB12C41}"/>
    <cellStyle name="Eingabe 3 2 2 27 2" xfId="35829" xr:uid="{516A2FD6-1EFA-404A-A8A0-6F82161A7BE4}"/>
    <cellStyle name="Eingabe 3 2 2 28" xfId="16158" xr:uid="{A3899BD6-FDA7-486D-B84E-65BD549CC185}"/>
    <cellStyle name="Eingabe 3 2 2 28 2" xfId="36566" xr:uid="{588AAA7F-EBCD-4CD7-973C-0AE566C9F849}"/>
    <cellStyle name="Eingabe 3 2 2 29" xfId="16631" xr:uid="{48247374-F42D-48F9-B743-2A230FE457AB}"/>
    <cellStyle name="Eingabe 3 2 2 29 2" xfId="37037" xr:uid="{FFF22165-0E0F-4524-A953-D46E00EB5354}"/>
    <cellStyle name="Eingabe 3 2 2 3" xfId="2092" xr:uid="{00000000-0005-0000-0000-0000C6100000}"/>
    <cellStyle name="Eingabe 3 2 2 3 2" xfId="24474" xr:uid="{6A31B7FF-A1D6-4C80-A48C-6473013C8F59}"/>
    <cellStyle name="Eingabe 3 2 2 30" xfId="17375" xr:uid="{8EE1E056-FCC1-456C-8FCC-F7571795AA52}"/>
    <cellStyle name="Eingabe 3 2 2 30 2" xfId="37779" xr:uid="{1224C7A4-4E3F-445D-BF28-36404040FD7F}"/>
    <cellStyle name="Eingabe 3 2 2 31" xfId="17731" xr:uid="{57A8AFEA-85E0-445A-B310-D449038F2CB7}"/>
    <cellStyle name="Eingabe 3 2 2 31 2" xfId="38135" xr:uid="{F693A5E2-9F31-41ED-9329-DC2C15CEB88D}"/>
    <cellStyle name="Eingabe 3 2 2 32" xfId="18124" xr:uid="{572D7D31-D32C-454B-9A39-3D9236AC8794}"/>
    <cellStyle name="Eingabe 3 2 2 32 2" xfId="38528" xr:uid="{C1517C77-74F2-4731-95B6-885ABFD8AFAC}"/>
    <cellStyle name="Eingabe 3 2 2 33" xfId="18503" xr:uid="{6C7B8A84-136E-4DA0-B0BD-CAC467615970}"/>
    <cellStyle name="Eingabe 3 2 2 33 2" xfId="38907" xr:uid="{DDF1C78A-4DB0-4235-9A9B-51D900C3AB8B}"/>
    <cellStyle name="Eingabe 3 2 2 34" xfId="19347" xr:uid="{9535526F-8455-4CCD-9F08-312FA1456050}"/>
    <cellStyle name="Eingabe 3 2 2 34 2" xfId="39749" xr:uid="{9A579FDA-AAC0-47C2-A5AD-C92F2CABA0C9}"/>
    <cellStyle name="Eingabe 3 2 2 35" xfId="19767" xr:uid="{B6BB1EA2-A212-4E0F-BEC4-5C9E67ADE01C}"/>
    <cellStyle name="Eingabe 3 2 2 35 2" xfId="40169" xr:uid="{A094BB09-6F2E-4E5A-8203-61CCC6D89030}"/>
    <cellStyle name="Eingabe 3 2 2 36" xfId="20185" xr:uid="{2268CAC4-4D20-435F-8BA1-750D99061405}"/>
    <cellStyle name="Eingabe 3 2 2 36 2" xfId="40587" xr:uid="{EEADAA5A-2FA7-47A7-969E-CAE495F93CB4}"/>
    <cellStyle name="Eingabe 3 2 2 37" xfId="20607" xr:uid="{EE9362BC-00A6-4E3F-BA12-761FA5D46C38}"/>
    <cellStyle name="Eingabe 3 2 2 37 2" xfId="41009" xr:uid="{7FFCAE1D-D9C7-4B3B-9EB4-6DA5DA6327FE}"/>
    <cellStyle name="Eingabe 3 2 2 38" xfId="20930" xr:uid="{E0B8974F-DEE7-42EF-9343-57C72DF39101}"/>
    <cellStyle name="Eingabe 3 2 2 38 2" xfId="41332" xr:uid="{D916CCE2-DA50-4A4B-BB1F-E0CA99655414}"/>
    <cellStyle name="Eingabe 3 2 2 39" xfId="21801" xr:uid="{121D6A4E-185D-4280-99B1-DBD90823781A}"/>
    <cellStyle name="Eingabe 3 2 2 39 2" xfId="42201" xr:uid="{B94FABA4-616D-4A71-851F-D90ECD88E714}"/>
    <cellStyle name="Eingabe 3 2 2 4" xfId="2338" xr:uid="{00000000-0005-0000-0000-0000C7100000}"/>
    <cellStyle name="Eingabe 3 2 2 4 2" xfId="24713" xr:uid="{29FE46E7-14D7-4F4A-9EF3-C1C32B96A596}"/>
    <cellStyle name="Eingabe 3 2 2 40" xfId="22312" xr:uid="{B596521E-A996-49D3-8E7C-AD3BAE5A844A}"/>
    <cellStyle name="Eingabe 3 2 2 40 2" xfId="42712" xr:uid="{A70A6D75-AA69-4EC5-AB6C-98D52D706945}"/>
    <cellStyle name="Eingabe 3 2 2 41" xfId="22734" xr:uid="{5FD51CA6-5BD9-47B8-AC15-CE973F7C6861}"/>
    <cellStyle name="Eingabe 3 2 2 41 2" xfId="43134" xr:uid="{5EB1B8B2-BB10-4F70-84F3-EBAD5DA7BA7B}"/>
    <cellStyle name="Eingabe 3 2 2 42" xfId="23081" xr:uid="{93B8C759-8919-45F3-916A-FBE56524EC03}"/>
    <cellStyle name="Eingabe 3 2 2 42 2" xfId="43481" xr:uid="{B71D1087-5143-4FFD-95F9-3D9ECFEBA469}"/>
    <cellStyle name="Eingabe 3 2 2 43" xfId="23300" xr:uid="{2EEF89DA-5465-4B3B-B326-7DB2FEDBFC0A}"/>
    <cellStyle name="Eingabe 3 2 2 43 2" xfId="43700" xr:uid="{3C8818AB-92C6-464B-8398-F2C9AB624F28}"/>
    <cellStyle name="Eingabe 3 2 2 5" xfId="3215" xr:uid="{00000000-0005-0000-0000-0000C8100000}"/>
    <cellStyle name="Eingabe 3 2 2 5 2" xfId="25581" xr:uid="{4A9C694C-1989-49DB-92C5-FEBA8A5A648B}"/>
    <cellStyle name="Eingabe 3 2 2 6" xfId="3682" xr:uid="{00000000-0005-0000-0000-0000C9100000}"/>
    <cellStyle name="Eingabe 3 2 2 6 2" xfId="26045" xr:uid="{98363A2E-E0B4-4473-B09A-E4CC0DCA594C}"/>
    <cellStyle name="Eingabe 3 2 2 7" xfId="4109" xr:uid="{00000000-0005-0000-0000-0000CA100000}"/>
    <cellStyle name="Eingabe 3 2 2 7 2" xfId="26472" xr:uid="{A810196C-9983-4BDC-8A8E-EF3A864DFEFF}"/>
    <cellStyle name="Eingabe 3 2 2 8" xfId="4480" xr:uid="{00000000-0005-0000-0000-0000CB100000}"/>
    <cellStyle name="Eingabe 3 2 2 8 2" xfId="26833" xr:uid="{914D5E7D-ADA8-4C69-A4F4-AE3E67614208}"/>
    <cellStyle name="Eingabe 3 2 2 9" xfId="4929" xr:uid="{00000000-0005-0000-0000-0000CC100000}"/>
    <cellStyle name="Eingabe 3 2 2 9 2" xfId="27282" xr:uid="{70D79FA0-6817-4BE3-8323-25677BF38066}"/>
    <cellStyle name="Eingabe 3 2 20" xfId="9826" xr:uid="{8868280E-3C97-4AB0-8125-57D25AFD7E3B}"/>
    <cellStyle name="Eingabe 3 2 20 2" xfId="31873" xr:uid="{4A12AE25-C88E-48E2-B995-49A17E4F171E}"/>
    <cellStyle name="Eingabe 3 2 21" xfId="9863" xr:uid="{86DAD0E5-A79E-4FA8-A427-593E968A7B47}"/>
    <cellStyle name="Eingabe 3 2 21 2" xfId="31903" xr:uid="{8B5F5CA7-7ED6-4ACE-9318-BF99B67AD7B9}"/>
    <cellStyle name="Eingabe 3 2 22" xfId="12439" xr:uid="{34E7C8EF-B8D0-455F-B6BA-1A6BBA05F778}"/>
    <cellStyle name="Eingabe 3 2 22 2" xfId="33004" xr:uid="{1436FE31-6096-4D7E-BEBD-6680B4662B02}"/>
    <cellStyle name="Eingabe 3 2 23" xfId="13029" xr:uid="{97BD1533-F832-4558-B19A-D240BFF21014}"/>
    <cellStyle name="Eingabe 3 2 23 2" xfId="33594" xr:uid="{CEDC191E-C503-4A27-B0EE-A1D5A11342BB}"/>
    <cellStyle name="Eingabe 3 2 24" xfId="13470" xr:uid="{43D42819-5079-4CAB-A62E-86692A2091B2}"/>
    <cellStyle name="Eingabe 3 2 24 2" xfId="34034" xr:uid="{0EBF2CE2-D3DD-48B9-AA6A-EFC6505A9533}"/>
    <cellStyle name="Eingabe 3 2 25" xfId="12047" xr:uid="{52F17CE2-3160-463F-953E-33673F499B7A}"/>
    <cellStyle name="Eingabe 3 2 25 2" xfId="32612" xr:uid="{B4AAEB86-7F81-41BA-BEF6-68B5FBB91BB2}"/>
    <cellStyle name="Eingabe 3 2 26" xfId="14470" xr:uid="{2BA9C5A6-78E1-4C39-922B-C9B5D642A71E}"/>
    <cellStyle name="Eingabe 3 2 26 2" xfId="35031" xr:uid="{76C1A90F-0FC2-48CF-A536-906A650EE4CB}"/>
    <cellStyle name="Eingabe 3 2 27" xfId="14939" xr:uid="{B684FC0F-30EE-49EA-8B8B-FB0A3AB85385}"/>
    <cellStyle name="Eingabe 3 2 27 2" xfId="35492" xr:uid="{C833123C-6460-437D-A794-F98A2FC268F8}"/>
    <cellStyle name="Eingabe 3 2 28" xfId="15201" xr:uid="{8B25B116-4FBA-4242-8EAE-7A0B1461552A}"/>
    <cellStyle name="Eingabe 3 2 28 2" xfId="35742" xr:uid="{868E9953-DD2B-485B-91F7-27BA09ECD7DC}"/>
    <cellStyle name="Eingabe 3 2 29" xfId="15950" xr:uid="{71D40CFC-5C26-4F91-9935-07E51245C056}"/>
    <cellStyle name="Eingabe 3 2 29 2" xfId="36358" xr:uid="{2277E161-DEC0-443F-9D1C-266F5B88CF91}"/>
    <cellStyle name="Eingabe 3 2 3" xfId="933" xr:uid="{00000000-0005-0000-0000-0000CD100000}"/>
    <cellStyle name="Eingabe 3 2 3 2" xfId="23370" xr:uid="{E146340B-D4D0-4B40-9904-5A60CEBD8EA8}"/>
    <cellStyle name="Eingabe 3 2 30" xfId="16425" xr:uid="{6AD1E3EB-4F46-4CE4-AD08-6343D8E945F7}"/>
    <cellStyle name="Eingabe 3 2 30 2" xfId="36831" xr:uid="{997F2D6C-7786-4D48-9A8F-7EC1393D2C36}"/>
    <cellStyle name="Eingabe 3 2 31" xfId="17166" xr:uid="{E41D8563-ACD1-46EE-A71C-8024CDF7A56D}"/>
    <cellStyle name="Eingabe 3 2 31 2" xfId="37570" xr:uid="{3C46C77E-7B52-4FBC-9208-AA212FAF77F5}"/>
    <cellStyle name="Eingabe 3 2 32" xfId="16985" xr:uid="{EE42F02A-9B26-40F1-8374-850A2865AFFF}"/>
    <cellStyle name="Eingabe 3 2 32 2" xfId="37389" xr:uid="{82204F87-E11A-4086-A056-390768E1ED55}"/>
    <cellStyle name="Eingabe 3 2 33" xfId="17917" xr:uid="{A356E695-0B47-408F-870B-50F7405E438E}"/>
    <cellStyle name="Eingabe 3 2 33 2" xfId="38321" xr:uid="{A850451D-F70A-451A-AD6C-8088D53BDDF9}"/>
    <cellStyle name="Eingabe 3 2 34" xfId="18289" xr:uid="{0AE42FB6-EE52-4AA8-8041-AE45B7D834E2}"/>
    <cellStyle name="Eingabe 3 2 34 2" xfId="38693" xr:uid="{0957D71D-3159-42DE-BFBA-33C025A77585}"/>
    <cellStyle name="Eingabe 3 2 35" xfId="19132" xr:uid="{2A98D5E1-85A7-4CAC-B29A-D27C30F72FB6}"/>
    <cellStyle name="Eingabe 3 2 35 2" xfId="39534" xr:uid="{7BFA549A-13C8-4EA2-8E65-12B0CE0D3F8A}"/>
    <cellStyle name="Eingabe 3 2 36" xfId="19652" xr:uid="{D2D72331-7DE7-4E12-A9C0-7C18E35854A4}"/>
    <cellStyle name="Eingabe 3 2 36 2" xfId="40054" xr:uid="{8AED5E52-3145-4EE6-894E-4A494B07F1AE}"/>
    <cellStyle name="Eingabe 3 2 37" xfId="19970" xr:uid="{DA561A5E-011C-4E10-8E51-E1A445E2C089}"/>
    <cellStyle name="Eingabe 3 2 37 2" xfId="40372" xr:uid="{7EE11A7F-8B6B-432F-AC17-5F249A2E512A}"/>
    <cellStyle name="Eingabe 3 2 38" xfId="20394" xr:uid="{25A7F5FF-65A9-4738-9368-199EDA21ED51}"/>
    <cellStyle name="Eingabe 3 2 38 2" xfId="40796" xr:uid="{6BC026EF-8B8F-4F44-9500-F4AF87D42E04}"/>
    <cellStyle name="Eingabe 3 2 39" xfId="18733" xr:uid="{4581E27C-2B89-4B2D-BDE8-C177A3709ADF}"/>
    <cellStyle name="Eingabe 3 2 39 2" xfId="39135" xr:uid="{C61765A3-037B-40EB-A886-F5D1B9CF5544}"/>
    <cellStyle name="Eingabe 3 2 4" xfId="1879" xr:uid="{00000000-0005-0000-0000-0000CE100000}"/>
    <cellStyle name="Eingabe 3 2 4 2" xfId="24262" xr:uid="{DF9B0FA1-ADED-4EC9-B7DC-FE378AF38228}"/>
    <cellStyle name="Eingabe 3 2 40" xfId="21589" xr:uid="{CD95763F-11E7-40AE-95B0-EAB3ACF7FCED}"/>
    <cellStyle name="Eingabe 3 2 40 2" xfId="41989" xr:uid="{75763A2E-D4E3-4FB8-BA22-62EE360FD511}"/>
    <cellStyle name="Eingabe 3 2 41" xfId="21399" xr:uid="{7C755937-8634-4D16-827A-82A10F0EFFFE}"/>
    <cellStyle name="Eingabe 3 2 41 2" xfId="41799" xr:uid="{2590DBC9-B0D8-4916-9E76-83C960765400}"/>
    <cellStyle name="Eingabe 3 2 42" xfId="22584" xr:uid="{BC886148-6E88-4F91-B66C-B4268D9E5E6F}"/>
    <cellStyle name="Eingabe 3 2 42 2" xfId="42984" xr:uid="{54365551-2CF4-4BBC-AD5E-B200BF5F05F9}"/>
    <cellStyle name="Eingabe 3 2 43" xfId="22706" xr:uid="{186AF415-0C8E-407F-9A68-E377127DF8B0}"/>
    <cellStyle name="Eingabe 3 2 43 2" xfId="43106" xr:uid="{16C82ED5-51FC-4D81-A818-ED631FFBF794}"/>
    <cellStyle name="Eingabe 3 2 44" xfId="22601" xr:uid="{B81F18C1-D4AA-47A5-8AA3-4D2C7D8DA95D}"/>
    <cellStyle name="Eingabe 3 2 44 2" xfId="43001" xr:uid="{18E08507-15C3-4DCB-B448-01017AF41627}"/>
    <cellStyle name="Eingabe 3 2 5" xfId="1447" xr:uid="{00000000-0005-0000-0000-0000CF100000}"/>
    <cellStyle name="Eingabe 3 2 5 2" xfId="23835" xr:uid="{9FAB6839-D9C6-4258-81EB-E57D504519AC}"/>
    <cellStyle name="Eingabe 3 2 6" xfId="3000" xr:uid="{00000000-0005-0000-0000-0000D0100000}"/>
    <cellStyle name="Eingabe 3 2 6 2" xfId="25366" xr:uid="{9D5AE12F-8610-4BFE-BFFD-F7D1DE21489D}"/>
    <cellStyle name="Eingabe 3 2 7" xfId="2402" xr:uid="{00000000-0005-0000-0000-0000D1100000}"/>
    <cellStyle name="Eingabe 3 2 7 2" xfId="24769" xr:uid="{39E97699-E7D4-4489-9A0B-43A07CFF39F7}"/>
    <cellStyle name="Eingabe 3 2 8" xfId="3898" xr:uid="{00000000-0005-0000-0000-0000D2100000}"/>
    <cellStyle name="Eingabe 3 2 8 2" xfId="26261" xr:uid="{E1DC0E39-5C31-4995-A8D3-840C2D99968C}"/>
    <cellStyle name="Eingabe 3 2 9" xfId="3751" xr:uid="{00000000-0005-0000-0000-0000D3100000}"/>
    <cellStyle name="Eingabe 3 2 9 2" xfId="26114" xr:uid="{21281EC7-5D50-4546-A612-114BF65176E0}"/>
    <cellStyle name="Eingabe 3 20" xfId="7741" xr:uid="{68BF2B44-3B41-4353-A904-7846B9503CE1}"/>
    <cellStyle name="Eingabe 3 20 2" xfId="30027" xr:uid="{EACA80F2-F5E6-4371-924C-D4C50F9A58C0}"/>
    <cellStyle name="Eingabe 3 21" xfId="8240" xr:uid="{1CCD43D4-B9F8-4BC1-B3B4-2780F57689EA}"/>
    <cellStyle name="Eingabe 3 21 2" xfId="30509" xr:uid="{EE4A6543-C03D-4BE4-B630-E47233B240C6}"/>
    <cellStyle name="Eingabe 3 22" xfId="9044" xr:uid="{E3E76537-FA09-4E19-8428-47653E1FF922}"/>
    <cellStyle name="Eingabe 3 22 2" xfId="31203" xr:uid="{EDAACD6D-CF67-4140-B7B5-F2A77CC563BC}"/>
    <cellStyle name="Eingabe 3 23" xfId="9879" xr:uid="{A7A8EAD1-FB97-4098-B86D-248EB2C9D44C}"/>
    <cellStyle name="Eingabe 3 23 2" xfId="31916" xr:uid="{4127E153-2C33-45D0-B6A6-65100AFD7E40}"/>
    <cellStyle name="Eingabe 3 24" xfId="10197" xr:uid="{F1473D54-8E69-48C2-9F27-E563E651AB72}"/>
    <cellStyle name="Eingabe 3 24 2" xfId="32089" xr:uid="{512E00CC-6422-4485-8513-507F14756293}"/>
    <cellStyle name="Eingabe 3 25" xfId="12203" xr:uid="{20E11B9F-935B-464B-96EA-67D412E94A8E}"/>
    <cellStyle name="Eingabe 3 25 2" xfId="32768" xr:uid="{C2816459-B654-4AD7-86B9-7A3C4B7E5B10}"/>
    <cellStyle name="Eingabe 3 26" xfId="12252" xr:uid="{4CE5EA3C-479C-485E-918F-F11B007E5D5B}"/>
    <cellStyle name="Eingabe 3 26 2" xfId="32817" xr:uid="{292B8DC7-2E0A-4B8C-A3CF-C7068A8A75DC}"/>
    <cellStyle name="Eingabe 3 27" xfId="14142" xr:uid="{937F15E2-15AD-44C1-A2BB-392BB6C6B6AD}"/>
    <cellStyle name="Eingabe 3 27 2" xfId="34706" xr:uid="{A3684198-8FEE-4B8E-B461-D97292AFE4BE}"/>
    <cellStyle name="Eingabe 3 28" xfId="14925" xr:uid="{0AAAFEBD-37A6-4063-9329-D7B8E0203068}"/>
    <cellStyle name="Eingabe 3 28 2" xfId="35478" xr:uid="{2C6C24CD-3481-46AE-80A5-4EC70CD6D562}"/>
    <cellStyle name="Eingabe 3 29" xfId="15251" xr:uid="{56C8FABB-FD60-485B-A599-D63B7428375F}"/>
    <cellStyle name="Eingabe 3 29 2" xfId="35790" xr:uid="{5B4E17A2-B8CD-44A0-ACFD-A43C7223A345}"/>
    <cellStyle name="Eingabe 3 3" xfId="675" xr:uid="{00000000-0005-0000-0000-0000D4100000}"/>
    <cellStyle name="Eingabe 3 3 10" xfId="2470" xr:uid="{00000000-0005-0000-0000-0000D5100000}"/>
    <cellStyle name="Eingabe 3 3 10 2" xfId="24837" xr:uid="{66535BEB-7935-4D02-A0C9-633E4521579E}"/>
    <cellStyle name="Eingabe 3 3 11" xfId="5126" xr:uid="{00000000-0005-0000-0000-0000D6100000}"/>
    <cellStyle name="Eingabe 3 3 11 2" xfId="27479" xr:uid="{FACEA796-9C09-4855-B96A-0FDA257E13F5}"/>
    <cellStyle name="Eingabe 3 3 12" xfId="5552" xr:uid="{00000000-0005-0000-0000-0000D7100000}"/>
    <cellStyle name="Eingabe 3 3 12 2" xfId="27905" xr:uid="{057EA861-E5B3-44D2-BDBD-5A0865247CE3}"/>
    <cellStyle name="Eingabe 3 3 13" xfId="6350" xr:uid="{00000000-0005-0000-0000-0000D8100000}"/>
    <cellStyle name="Eingabe 3 3 13 2" xfId="28647" xr:uid="{4E4D3781-019B-4043-AD73-C34D775C4E1E}"/>
    <cellStyle name="Eingabe 3 3 14" xfId="6083" xr:uid="{00000000-0005-0000-0000-0000D9100000}"/>
    <cellStyle name="Eingabe 3 3 14 2" xfId="28380" xr:uid="{37249BA4-B3A6-444D-A29A-CBABF77E098C}"/>
    <cellStyle name="Eingabe 3 3 15" xfId="7137" xr:uid="{00000000-0005-0000-0000-0000DA100000}"/>
    <cellStyle name="Eingabe 3 3 15 2" xfId="29434" xr:uid="{E151EB18-4B8A-4A6B-835C-56992858F9BA}"/>
    <cellStyle name="Eingabe 3 3 16" xfId="7404" xr:uid="{00000000-0005-0000-0000-0000DB100000}"/>
    <cellStyle name="Eingabe 3 3 16 2" xfId="29699" xr:uid="{82ABB6DB-C0CB-436D-8737-6C1D5E46CBB9}"/>
    <cellStyle name="Eingabe 3 3 17" xfId="7890" xr:uid="{EB9C1C86-E345-49F2-B644-A14EFCB30C3D}"/>
    <cellStyle name="Eingabe 3 3 17 2" xfId="30176" xr:uid="{2646B5B8-3354-4492-8615-FFF4E01C6E9B}"/>
    <cellStyle name="Eingabe 3 3 18" xfId="8375" xr:uid="{44B27861-71F7-4B88-9B12-EF7FEF252D73}"/>
    <cellStyle name="Eingabe 3 3 18 2" xfId="30644" xr:uid="{7A53CF65-2810-4D14-8440-30DC9DCF966A}"/>
    <cellStyle name="Eingabe 3 3 19" xfId="9260" xr:uid="{B584A014-AF7D-4A11-8CEB-4387640D40AF}"/>
    <cellStyle name="Eingabe 3 3 19 2" xfId="31401" xr:uid="{C1ECFAAB-9DAF-4396-8ECA-A771B5850582}"/>
    <cellStyle name="Eingabe 3 3 2" xfId="890" xr:uid="{00000000-0005-0000-0000-0000DC100000}"/>
    <cellStyle name="Eingabe 3 3 2 10" xfId="5337" xr:uid="{00000000-0005-0000-0000-0000DD100000}"/>
    <cellStyle name="Eingabe 3 3 2 10 2" xfId="27690" xr:uid="{BEF1B378-7311-4E4D-B0C5-E6AF04D2FAC4}"/>
    <cellStyle name="Eingabe 3 3 2 11" xfId="4138" xr:uid="{00000000-0005-0000-0000-0000DE100000}"/>
    <cellStyle name="Eingabe 3 3 2 11 2" xfId="26501" xr:uid="{619F44BD-1F0E-4770-8319-7F6079C2F0AB}"/>
    <cellStyle name="Eingabe 3 3 2 12" xfId="6074" xr:uid="{00000000-0005-0000-0000-0000DF100000}"/>
    <cellStyle name="Eingabe 3 3 2 12 2" xfId="28371" xr:uid="{F36CC236-4541-49FE-9559-DFF41B49E476}"/>
    <cellStyle name="Eingabe 3 3 2 13" xfId="6250" xr:uid="{00000000-0005-0000-0000-0000E0100000}"/>
    <cellStyle name="Eingabe 3 3 2 13 2" xfId="28547" xr:uid="{63163C04-599A-4D2B-A4DF-C1FD152D68D6}"/>
    <cellStyle name="Eingabe 3 3 2 14" xfId="6823" xr:uid="{00000000-0005-0000-0000-0000E1100000}"/>
    <cellStyle name="Eingabe 3 3 2 14 2" xfId="29120" xr:uid="{68E7D967-4C93-4D3D-826A-0FEF121B8C9A}"/>
    <cellStyle name="Eingabe 3 3 2 15" xfId="7610" xr:uid="{00000000-0005-0000-0000-0000E2100000}"/>
    <cellStyle name="Eingabe 3 3 2 15 2" xfId="29905" xr:uid="{4431B953-9556-4166-867D-4596B4A3666E}"/>
    <cellStyle name="Eingabe 3 3 2 16" xfId="8096" xr:uid="{1E42DFC9-6CDE-427C-A3F9-A79F6215E5B0}"/>
    <cellStyle name="Eingabe 3 3 2 16 2" xfId="30382" xr:uid="{B6F730EC-DC27-40C9-BB86-45A1D99C2370}"/>
    <cellStyle name="Eingabe 3 3 2 17" xfId="8585" xr:uid="{452B7EA9-E382-4C05-A122-EC9313D2ABB1}"/>
    <cellStyle name="Eingabe 3 3 2 17 2" xfId="30854" xr:uid="{66EA5B98-5DFC-4D19-8F60-7085E7A6ED37}"/>
    <cellStyle name="Eingabe 3 3 2 18" xfId="9475" xr:uid="{5B9403C5-4E2F-4AA6-A117-05160E418378}"/>
    <cellStyle name="Eingabe 3 3 2 18 2" xfId="31614" xr:uid="{E1593499-85A6-40CD-B18E-F918DA3B7C23}"/>
    <cellStyle name="Eingabe 3 3 2 19" xfId="9054" xr:uid="{C8CAD698-5B98-4AD6-B110-4D28CABB01E2}"/>
    <cellStyle name="Eingabe 3 3 2 19 2" xfId="31208" xr:uid="{DF621579-9308-499E-ACCF-0505BA7AD532}"/>
    <cellStyle name="Eingabe 3 3 2 2" xfId="1123" xr:uid="{00000000-0005-0000-0000-0000E3100000}"/>
    <cellStyle name="Eingabe 3 3 2 2 2" xfId="23560" xr:uid="{97B81910-1246-4A2D-88EA-1F8D59E97C2F}"/>
    <cellStyle name="Eingabe 3 3 2 20" xfId="8620" xr:uid="{23BC9540-B0A6-4341-B52C-5198DB056155}"/>
    <cellStyle name="Eingabe 3 3 2 20 2" xfId="30888" xr:uid="{F85DB715-B174-4689-A303-67512A5C5255}"/>
    <cellStyle name="Eingabe 3 3 2 21" xfId="12643" xr:uid="{19007E06-539B-45D9-83B2-FDEA07AB4B89}"/>
    <cellStyle name="Eingabe 3 3 2 21 2" xfId="33208" xr:uid="{EDD54783-E223-454F-A06B-FC3C7292DC74}"/>
    <cellStyle name="Eingabe 3 3 2 22" xfId="12179" xr:uid="{6DAB0EF7-8B19-4CD8-B6BC-1729DA1CC5CB}"/>
    <cellStyle name="Eingabe 3 3 2 22 2" xfId="32744" xr:uid="{007B3844-0885-4CB1-A02A-6F2F949903F8}"/>
    <cellStyle name="Eingabe 3 3 2 23" xfId="13623" xr:uid="{8CF96A99-1C1D-497A-8B42-3F9B622E9430}"/>
    <cellStyle name="Eingabe 3 3 2 23 2" xfId="34187" xr:uid="{B07FAB5F-C542-4D9D-BB4A-9582B8F427FF}"/>
    <cellStyle name="Eingabe 3 3 2 24" xfId="12009" xr:uid="{2A1683C9-8F36-43BA-907E-B5B6739F5E66}"/>
    <cellStyle name="Eingabe 3 3 2 24 2" xfId="32574" xr:uid="{EBEFE051-2EF0-4A4E-9961-C91FCE2B703E}"/>
    <cellStyle name="Eingabe 3 3 2 25" xfId="13534" xr:uid="{4D7D29E4-8517-44CF-B977-9EB130ECD091}"/>
    <cellStyle name="Eingabe 3 3 2 25 2" xfId="34098" xr:uid="{04290534-55A5-48F2-B136-72D6A8B7A336}"/>
    <cellStyle name="Eingabe 3 3 2 26" xfId="14962" xr:uid="{66E70F57-918D-4F70-9E1C-21F468F96B23}"/>
    <cellStyle name="Eingabe 3 3 2 26 2" xfId="35514" xr:uid="{4D652464-30A8-4821-8F7E-D15A10993F83}"/>
    <cellStyle name="Eingabe 3 3 2 27" xfId="14836" xr:uid="{B4F40183-EFAE-4F36-884B-6A5534FED444}"/>
    <cellStyle name="Eingabe 3 3 2 27 2" xfId="35390" xr:uid="{2385054F-16AF-4E9F-B680-E3D115A2B851}"/>
    <cellStyle name="Eingabe 3 3 2 28" xfId="16147" xr:uid="{25EA2270-414E-47B6-B3CC-046A28D0B30F}"/>
    <cellStyle name="Eingabe 3 3 2 28 2" xfId="36555" xr:uid="{498DF6D4-C826-4C68-B186-AF561563E6E3}"/>
    <cellStyle name="Eingabe 3 3 2 29" xfId="16620" xr:uid="{FDC697A0-B14C-494F-A939-D669D3312DE0}"/>
    <cellStyle name="Eingabe 3 3 2 29 2" xfId="37026" xr:uid="{5B05CE92-55D5-4F7B-96EA-BABD61F8E3F3}"/>
    <cellStyle name="Eingabe 3 3 2 3" xfId="2081" xr:uid="{00000000-0005-0000-0000-0000E4100000}"/>
    <cellStyle name="Eingabe 3 3 2 3 2" xfId="24463" xr:uid="{D54C6839-3321-4C3B-A78C-42FD904CF23D}"/>
    <cellStyle name="Eingabe 3 3 2 30" xfId="17364" xr:uid="{FA61A7C0-10E1-4573-AE54-1D479A35FCB6}"/>
    <cellStyle name="Eingabe 3 3 2 30 2" xfId="37768" xr:uid="{E0EE21AD-520C-4008-BD5F-754019FA450E}"/>
    <cellStyle name="Eingabe 3 3 2 31" xfId="16909" xr:uid="{32871D6D-0D84-4324-872A-96CAA2B9281A}"/>
    <cellStyle name="Eingabe 3 3 2 31 2" xfId="37313" xr:uid="{767C5798-9F47-4B11-9B5E-DDFC088AA3E2}"/>
    <cellStyle name="Eingabe 3 3 2 32" xfId="18113" xr:uid="{7AB5CA15-0386-4A62-B7E5-16F99CB3ED18}"/>
    <cellStyle name="Eingabe 3 3 2 32 2" xfId="38517" xr:uid="{994332D6-A180-4524-8719-AB79FA4B4863}"/>
    <cellStyle name="Eingabe 3 3 2 33" xfId="18492" xr:uid="{4942618B-D178-4B2F-946E-81A547D5AE4C}"/>
    <cellStyle name="Eingabe 3 3 2 33 2" xfId="38896" xr:uid="{CDB6E179-CB77-4856-BF8D-4FF975D3EF99}"/>
    <cellStyle name="Eingabe 3 3 2 34" xfId="19336" xr:uid="{130F1056-D0B4-462D-A938-89F8AA281274}"/>
    <cellStyle name="Eingabe 3 3 2 34 2" xfId="39738" xr:uid="{DBE48FA5-DFB8-4065-A374-D870828402A9}"/>
    <cellStyle name="Eingabe 3 3 2 35" xfId="19177" xr:uid="{6A8D0DAD-0070-4A0B-8D26-124285AD8E6D}"/>
    <cellStyle name="Eingabe 3 3 2 35 2" xfId="39579" xr:uid="{2F155C73-C143-4A64-84AC-0B143E84B0E5}"/>
    <cellStyle name="Eingabe 3 3 2 36" xfId="20174" xr:uid="{93C8FF7E-DA21-48A7-ACD0-25573E12D734}"/>
    <cellStyle name="Eingabe 3 3 2 36 2" xfId="40576" xr:uid="{06D1313D-1957-44A3-843E-542B34EDC475}"/>
    <cellStyle name="Eingabe 3 3 2 37" xfId="20596" xr:uid="{CB868B5E-AD9B-4D5F-BF35-35093215E0AB}"/>
    <cellStyle name="Eingabe 3 3 2 37 2" xfId="40998" xr:uid="{33DB75D5-5241-4640-8B00-0CC2CEB36FD4}"/>
    <cellStyle name="Eingabe 3 3 2 38" xfId="18869" xr:uid="{F0725304-E584-472E-9534-CCBE18FAB4CF}"/>
    <cellStyle name="Eingabe 3 3 2 38 2" xfId="39271" xr:uid="{A0E80CA7-7DCB-4FF8-9D42-6191E1E1807C}"/>
    <cellStyle name="Eingabe 3 3 2 39" xfId="21790" xr:uid="{3FE412EF-B73F-464C-9765-E4DC8277952A}"/>
    <cellStyle name="Eingabe 3 3 2 39 2" xfId="42190" xr:uid="{7EF082C6-1D84-42C9-AA4A-D7597E264D57}"/>
    <cellStyle name="Eingabe 3 3 2 4" xfId="1493" xr:uid="{00000000-0005-0000-0000-0000E5100000}"/>
    <cellStyle name="Eingabe 3 3 2 4 2" xfId="23881" xr:uid="{F0553D5D-5074-4385-8DAA-DAA5C6FA406E}"/>
    <cellStyle name="Eingabe 3 3 2 40" xfId="21290" xr:uid="{F923C9F9-C0AC-41BF-873B-21CDA1991613}"/>
    <cellStyle name="Eingabe 3 3 2 40 2" xfId="41690" xr:uid="{833F105B-C061-4E3D-A277-B062A8E8CE41}"/>
    <cellStyle name="Eingabe 3 3 2 41" xfId="22723" xr:uid="{068FCF10-8A55-450A-8341-86B502C19C74}"/>
    <cellStyle name="Eingabe 3 3 2 41 2" xfId="43123" xr:uid="{C6A0856E-F3F0-4064-A188-907A6B5FAB4C}"/>
    <cellStyle name="Eingabe 3 3 2 42" xfId="22559" xr:uid="{5F99088F-745F-4764-B0A2-7428DBA4D486}"/>
    <cellStyle name="Eingabe 3 3 2 42 2" xfId="42959" xr:uid="{46C69312-D426-4721-A318-508710A86E0F}"/>
    <cellStyle name="Eingabe 3 3 2 43" xfId="21879" xr:uid="{A7A7AF94-9DA0-44C2-ABF1-F2B70DD99440}"/>
    <cellStyle name="Eingabe 3 3 2 43 2" xfId="42279" xr:uid="{91D77880-E866-4D7E-90BD-39E288999EE0}"/>
    <cellStyle name="Eingabe 3 3 2 5" xfId="3204" xr:uid="{00000000-0005-0000-0000-0000E6100000}"/>
    <cellStyle name="Eingabe 3 3 2 5 2" xfId="25570" xr:uid="{DE7E7B68-3184-4768-859C-3A470741B156}"/>
    <cellStyle name="Eingabe 3 3 2 6" xfId="2374" xr:uid="{00000000-0005-0000-0000-0000E7100000}"/>
    <cellStyle name="Eingabe 3 3 2 6 2" xfId="24741" xr:uid="{0D3A1965-C071-4D0E-94D2-E26AE7FBCCC8}"/>
    <cellStyle name="Eingabe 3 3 2 7" xfId="4098" xr:uid="{00000000-0005-0000-0000-0000E8100000}"/>
    <cellStyle name="Eingabe 3 3 2 7 2" xfId="26461" xr:uid="{C3ED8176-1AF7-45DA-9EAB-D764663B2C03}"/>
    <cellStyle name="Eingabe 3 3 2 8" xfId="3376" xr:uid="{00000000-0005-0000-0000-0000E9100000}"/>
    <cellStyle name="Eingabe 3 3 2 8 2" xfId="25741" xr:uid="{FF8077EF-FA65-43F9-A45A-B8EAC73B9BA5}"/>
    <cellStyle name="Eingabe 3 3 2 9" xfId="4918" xr:uid="{00000000-0005-0000-0000-0000EA100000}"/>
    <cellStyle name="Eingabe 3 3 2 9 2" xfId="27271" xr:uid="{8905A30D-6510-49DB-AEF3-2287681FF36F}"/>
    <cellStyle name="Eingabe 3 3 20" xfId="9057" xr:uid="{BB45B4F0-87A2-4BFD-863A-4B1FBF32B0D3}"/>
    <cellStyle name="Eingabe 3 3 20 2" xfId="31211" xr:uid="{A926164D-1C71-4C5B-9658-ED68432540E9}"/>
    <cellStyle name="Eingabe 3 3 21" xfId="9679" xr:uid="{93A620F3-B78A-4091-B775-31345D9EE407}"/>
    <cellStyle name="Eingabe 3 3 21 2" xfId="31758" xr:uid="{172BB639-822E-460A-8061-82BCD98E0DFB}"/>
    <cellStyle name="Eingabe 3 3 22" xfId="12428" xr:uid="{C431463D-1100-4F85-A332-A23FC7C5C80E}"/>
    <cellStyle name="Eingabe 3 3 22 2" xfId="32993" xr:uid="{ED169188-F2C8-4C85-9F38-537AE8A95910}"/>
    <cellStyle name="Eingabe 3 3 23" xfId="12166" xr:uid="{3857DBAB-3A1F-40A2-967B-B597F76558BA}"/>
    <cellStyle name="Eingabe 3 3 23 2" xfId="32731" xr:uid="{3F03938C-A191-43FE-841A-0AA6C81A61ED}"/>
    <cellStyle name="Eingabe 3 3 24" xfId="13382" xr:uid="{8E9A11CD-E7AD-4160-A68E-9550A00963AC}"/>
    <cellStyle name="Eingabe 3 3 24 2" xfId="33946" xr:uid="{CC38C034-C5AD-4269-9661-C43396D280F0}"/>
    <cellStyle name="Eingabe 3 3 25" xfId="13984" xr:uid="{7C8941DE-76B9-44E2-BCA1-907F48EAB48B}"/>
    <cellStyle name="Eingabe 3 3 25 2" xfId="34548" xr:uid="{60D74A49-1DDA-448E-9CE5-E30EDE6EE780}"/>
    <cellStyle name="Eingabe 3 3 26" xfId="13279" xr:uid="{D4E20BFE-0E3C-44E5-B921-85F0CC151189}"/>
    <cellStyle name="Eingabe 3 3 26 2" xfId="33843" xr:uid="{2E686D27-C703-4EF0-A88A-89C3FAE55808}"/>
    <cellStyle name="Eingabe 3 3 27" xfId="14551" xr:uid="{A00C4164-A949-48BE-B176-CE43E6B23A68}"/>
    <cellStyle name="Eingabe 3 3 27 2" xfId="35112" xr:uid="{32690EC0-3217-4C53-9A90-059742876A99}"/>
    <cellStyle name="Eingabe 3 3 28" xfId="13721" xr:uid="{D7ADFFC6-3AAA-4172-A0D3-9CC3BC68EDC2}"/>
    <cellStyle name="Eingabe 3 3 28 2" xfId="34285" xr:uid="{5BABE7DF-BE3A-421A-9E49-C16540717393}"/>
    <cellStyle name="Eingabe 3 3 29" xfId="15939" xr:uid="{48C59DF7-2EF9-43FA-A65B-82C3F9BD020A}"/>
    <cellStyle name="Eingabe 3 3 29 2" xfId="36347" xr:uid="{746A411A-F513-4F95-831E-220BC154434A}"/>
    <cellStyle name="Eingabe 3 3 3" xfId="1343" xr:uid="{00000000-0005-0000-0000-0000EB100000}"/>
    <cellStyle name="Eingabe 3 3 3 2" xfId="23780" xr:uid="{DB76E064-B5AB-47BA-9467-1D21454F6D97}"/>
    <cellStyle name="Eingabe 3 3 30" xfId="16414" xr:uid="{2E29293D-8C49-466B-8E51-E72904CE2F42}"/>
    <cellStyle name="Eingabe 3 3 30 2" xfId="36820" xr:uid="{8057365C-3881-44A7-8178-2BEFEA3157DA}"/>
    <cellStyle name="Eingabe 3 3 31" xfId="17155" xr:uid="{91FE2245-32B6-4E8E-8A2B-88FD8B798E9A}"/>
    <cellStyle name="Eingabe 3 3 31 2" xfId="37559" xr:uid="{038439BA-15C9-4283-AD13-7C5D0E6C047E}"/>
    <cellStyle name="Eingabe 3 3 32" xfId="16838" xr:uid="{AB1B7494-A970-4BDE-8517-B3E16BB6FBE6}"/>
    <cellStyle name="Eingabe 3 3 32 2" xfId="37242" xr:uid="{CF91E098-387C-4A51-8EF5-0DF74BA04180}"/>
    <cellStyle name="Eingabe 3 3 33" xfId="17906" xr:uid="{088F7FE4-5EB4-4D19-A1A9-A8DEF10B826F}"/>
    <cellStyle name="Eingabe 3 3 33 2" xfId="38310" xr:uid="{BDA07D85-85A7-4AE7-8C6F-60BF4232DA7F}"/>
    <cellStyle name="Eingabe 3 3 34" xfId="18278" xr:uid="{D0DE780C-D83C-4CC8-B5B0-9F8BFDAACFE2}"/>
    <cellStyle name="Eingabe 3 3 34 2" xfId="38682" xr:uid="{A29B97B0-D123-4053-AD88-5C6D6B9DA8ED}"/>
    <cellStyle name="Eingabe 3 3 35" xfId="19121" xr:uid="{AE74042D-0CC0-414B-8A7A-728D9398BEA7}"/>
    <cellStyle name="Eingabe 3 3 35 2" xfId="39523" xr:uid="{3EE0E1EF-43E1-4470-8381-404D06F663C0}"/>
    <cellStyle name="Eingabe 3 3 36" xfId="18872" xr:uid="{5FB6135B-B312-4824-8ABF-3701A6D679F9}"/>
    <cellStyle name="Eingabe 3 3 36 2" xfId="39274" xr:uid="{BF3B7F8C-2577-48F8-8FB4-2B670A04ADF5}"/>
    <cellStyle name="Eingabe 3 3 37" xfId="19959" xr:uid="{E96E44C0-5A79-4CC2-BB5E-CA9BAD510375}"/>
    <cellStyle name="Eingabe 3 3 37 2" xfId="40361" xr:uid="{9E21036F-EE4D-4485-91FE-20F2C851B63C}"/>
    <cellStyle name="Eingabe 3 3 38" xfId="20383" xr:uid="{0743E47F-D346-4C01-87D2-06CE2C11C2C0}"/>
    <cellStyle name="Eingabe 3 3 38 2" xfId="40785" xr:uid="{A15897C1-6BF2-4593-AFB7-0B2DBF0CC0CE}"/>
    <cellStyle name="Eingabe 3 3 39" xfId="20747" xr:uid="{510D159A-3B35-4DCE-80A5-80E11878D69A}"/>
    <cellStyle name="Eingabe 3 3 39 2" xfId="41149" xr:uid="{BA8A2921-1474-47D5-9C5B-6D939D4C562C}"/>
    <cellStyle name="Eingabe 3 3 4" xfId="1868" xr:uid="{00000000-0005-0000-0000-0000EC100000}"/>
    <cellStyle name="Eingabe 3 3 4 2" xfId="24251" xr:uid="{B950933A-01B7-465F-9F11-BA2BD8288817}"/>
    <cellStyle name="Eingabe 3 3 40" xfId="21578" xr:uid="{8F7E1E44-BF60-4E07-A870-77D47C2E88B7}"/>
    <cellStyle name="Eingabe 3 3 40 2" xfId="41978" xr:uid="{E8F6A737-E33D-4063-9243-525C180AD8B6}"/>
    <cellStyle name="Eingabe 3 3 41" xfId="21202" xr:uid="{37DCD2D2-FFCD-454D-8777-11112FD54784}"/>
    <cellStyle name="Eingabe 3 3 41 2" xfId="41602" xr:uid="{39EBB5DC-CEA6-43B9-B3E7-071F95710FDB}"/>
    <cellStyle name="Eingabe 3 3 42" xfId="22686" xr:uid="{9DA5A7D8-7AFA-43F2-9F56-0B28A8CD79DD}"/>
    <cellStyle name="Eingabe 3 3 42 2" xfId="43086" xr:uid="{60E77C32-51D4-4DD8-BE6E-C2C0C145530F}"/>
    <cellStyle name="Eingabe 3 3 43" xfId="23056" xr:uid="{7FE6A0D0-F21F-432A-B58A-508BD2164DBC}"/>
    <cellStyle name="Eingabe 3 3 43 2" xfId="43456" xr:uid="{52585A3A-0FC7-4EFF-959B-A3D25B9D15A3}"/>
    <cellStyle name="Eingabe 3 3 44" xfId="23283" xr:uid="{8ED3B0A2-CA0F-4738-BAE4-E26FA8573D7F}"/>
    <cellStyle name="Eingabe 3 3 44 2" xfId="43683" xr:uid="{32D298E3-7A98-4A04-BD4A-C719EE90A579}"/>
    <cellStyle name="Eingabe 3 3 5" xfId="2322" xr:uid="{00000000-0005-0000-0000-0000ED100000}"/>
    <cellStyle name="Eingabe 3 3 5 2" xfId="24697" xr:uid="{87ECB2D0-380C-4D12-BE51-A735E0530E2A}"/>
    <cellStyle name="Eingabe 3 3 6" xfId="2989" xr:uid="{00000000-0005-0000-0000-0000EE100000}"/>
    <cellStyle name="Eingabe 3 3 6 2" xfId="25355" xr:uid="{09B3BB05-F64B-464F-96C4-BB6046055928}"/>
    <cellStyle name="Eingabe 3 3 7" xfId="3654" xr:uid="{00000000-0005-0000-0000-0000EF100000}"/>
    <cellStyle name="Eingabe 3 3 7 2" xfId="26017" xr:uid="{0AFAE491-E38A-4280-9208-60895BA55F22}"/>
    <cellStyle name="Eingabe 3 3 8" xfId="3887" xr:uid="{00000000-0005-0000-0000-0000F0100000}"/>
    <cellStyle name="Eingabe 3 3 8 2" xfId="26250" xr:uid="{D5172677-05A1-4AA7-A13C-D661FFA7D0E6}"/>
    <cellStyle name="Eingabe 3 3 9" xfId="4455" xr:uid="{00000000-0005-0000-0000-0000F1100000}"/>
    <cellStyle name="Eingabe 3 3 9 2" xfId="26808" xr:uid="{8E4F9857-BED5-4BBF-A4FC-9A077ECF5A24}"/>
    <cellStyle name="Eingabe 3 30" xfId="15575" xr:uid="{F34297BC-9D07-4FBD-9712-A52249ED2E83}"/>
    <cellStyle name="Eingabe 3 30 2" xfId="36078" xr:uid="{D257CF97-7B67-460E-A901-BC9644C9C0D6}"/>
    <cellStyle name="Eingabe 3 31" xfId="16269" xr:uid="{3BE92589-5083-4EC1-9EDB-8AC692E19C38}"/>
    <cellStyle name="Eingabe 3 31 2" xfId="36675" xr:uid="{E90CA369-E2F8-43E6-AE4D-B2EB1C0BA6FB}"/>
    <cellStyle name="Eingabe 3 32" xfId="16955" xr:uid="{7C867436-9C98-4225-9B9F-C00BECB20D5F}"/>
    <cellStyle name="Eingabe 3 32 2" xfId="37359" xr:uid="{709425AA-691A-4479-8FEA-133D81572D10}"/>
    <cellStyle name="Eingabe 3 33" xfId="17474" xr:uid="{54E2321A-D9B9-4CB1-8703-DE9F5C7B0894}"/>
    <cellStyle name="Eingabe 3 33 2" xfId="37878" xr:uid="{8BC9612B-E2E6-4318-BCA7-D307104B71FF}"/>
    <cellStyle name="Eingabe 3 34" xfId="16986" xr:uid="{E1A4C00B-97FA-431F-A61E-5E87EB92C866}"/>
    <cellStyle name="Eingabe 3 34 2" xfId="37390" xr:uid="{887F233B-390A-42D0-8B47-174FFFEC29C4}"/>
    <cellStyle name="Eingabe 3 35" xfId="16932" xr:uid="{02511808-774E-4231-B596-A8B4883EC1D8}"/>
    <cellStyle name="Eingabe 3 35 2" xfId="37336" xr:uid="{28B3F6E1-EC22-4540-8AE1-BD7AFC74D96C}"/>
    <cellStyle name="Eingabe 3 36" xfId="18909" xr:uid="{C6FAF37A-5D6E-4AE8-AE83-1751E59E8AB1}"/>
    <cellStyle name="Eingabe 3 36 2" xfId="39311" xr:uid="{A2CB4AE0-DA5D-4DA7-8276-63D5FACBA9DA}"/>
    <cellStyle name="Eingabe 3 37" xfId="18939" xr:uid="{526D2A05-6521-4998-8E7F-F5E55F80D730}"/>
    <cellStyle name="Eingabe 3 37 2" xfId="39341" xr:uid="{12549575-39A8-4D21-B40E-32720F7C0D07}"/>
    <cellStyle name="Eingabe 3 38" xfId="19369" xr:uid="{4F491001-901A-4FB3-941E-54CD1E8A184B}"/>
    <cellStyle name="Eingabe 3 38 2" xfId="39771" xr:uid="{9D8CFA10-64C3-42EB-8BA2-4A0E7BEF2014}"/>
    <cellStyle name="Eingabe 3 39" xfId="18525" xr:uid="{764D3764-4D4D-4EFD-A2DE-649BCB6B65D8}"/>
    <cellStyle name="Eingabe 3 39 2" xfId="38929" xr:uid="{ACEE0D5E-2837-4152-BE63-CB7BC6EA0B4B}"/>
    <cellStyle name="Eingabe 3 4" xfId="566" xr:uid="{00000000-0005-0000-0000-0000F2100000}"/>
    <cellStyle name="Eingabe 3 4 10" xfId="4827" xr:uid="{00000000-0005-0000-0000-0000F3100000}"/>
    <cellStyle name="Eingabe 3 4 10 2" xfId="27180" xr:uid="{9B0095D6-1584-4692-AEA5-A55C67683B11}"/>
    <cellStyle name="Eingabe 3 4 11" xfId="5017" xr:uid="{00000000-0005-0000-0000-0000F4100000}"/>
    <cellStyle name="Eingabe 3 4 11 2" xfId="27370" xr:uid="{CB06F28A-15BB-4E45-B4A5-AA828ADE69BC}"/>
    <cellStyle name="Eingabe 3 4 12" xfId="5403" xr:uid="{00000000-0005-0000-0000-0000F5100000}"/>
    <cellStyle name="Eingabe 3 4 12 2" xfId="27756" xr:uid="{1C155B60-701D-465A-9820-FB69135DAB6A}"/>
    <cellStyle name="Eingabe 3 4 13" xfId="5932" xr:uid="{00000000-0005-0000-0000-0000F6100000}"/>
    <cellStyle name="Eingabe 3 4 13 2" xfId="28246" xr:uid="{A43A561D-F836-4F48-863B-4E67B85FD5BB}"/>
    <cellStyle name="Eingabe 3 4 14" xfId="6699" xr:uid="{00000000-0005-0000-0000-0000F7100000}"/>
    <cellStyle name="Eingabe 3 4 14 2" xfId="28996" xr:uid="{1C5EEA94-A9EC-40D8-A31E-D9B14020A234}"/>
    <cellStyle name="Eingabe 3 4 15" xfId="6965" xr:uid="{00000000-0005-0000-0000-0000F8100000}"/>
    <cellStyle name="Eingabe 3 4 15 2" xfId="29262" xr:uid="{C6354693-894C-4439-8A4E-7693191B664E}"/>
    <cellStyle name="Eingabe 3 4 16" xfId="7295" xr:uid="{00000000-0005-0000-0000-0000F9100000}"/>
    <cellStyle name="Eingabe 3 4 16 2" xfId="29590" xr:uid="{8BE134F5-9F12-49A6-959D-DD14DFFF2DD7}"/>
    <cellStyle name="Eingabe 3 4 17" xfId="7781" xr:uid="{AE737860-56F5-46D1-97E6-D69D798624A5}"/>
    <cellStyle name="Eingabe 3 4 17 2" xfId="30067" xr:uid="{FF5241CA-FD00-4528-9D1B-78D7871123D2}"/>
    <cellStyle name="Eingabe 3 4 18" xfId="8266" xr:uid="{38351253-9CE9-4859-96DC-A5C68CE85AEA}"/>
    <cellStyle name="Eingabe 3 4 18 2" xfId="30535" xr:uid="{E0ACA176-A6D1-4356-BD60-298B7991F627}"/>
    <cellStyle name="Eingabe 3 4 19" xfId="9151" xr:uid="{BF50E43B-7CD5-45A9-B832-346F6D81C548}"/>
    <cellStyle name="Eingabe 3 4 19 2" xfId="31292" xr:uid="{CCD33E84-0D28-4249-BE6E-F6E5E7FB4F89}"/>
    <cellStyle name="Eingabe 3 4 2" xfId="781" xr:uid="{00000000-0005-0000-0000-0000FA100000}"/>
    <cellStyle name="Eingabe 3 4 2 10" xfId="5228" xr:uid="{00000000-0005-0000-0000-0000FB100000}"/>
    <cellStyle name="Eingabe 3 4 2 10 2" xfId="27581" xr:uid="{A80984D4-AA8C-4598-913E-7FC126AD2C8D}"/>
    <cellStyle name="Eingabe 3 4 2 11" xfId="4166" xr:uid="{00000000-0005-0000-0000-0000FC100000}"/>
    <cellStyle name="Eingabe 3 4 2 11 2" xfId="26527" xr:uid="{9BDF30C9-275B-4649-BD80-69DE1CBB99AB}"/>
    <cellStyle name="Eingabe 3 4 2 12" xfId="5718" xr:uid="{00000000-0005-0000-0000-0000FD100000}"/>
    <cellStyle name="Eingabe 3 4 2 12 2" xfId="28043" xr:uid="{541129A8-450C-486C-AB52-331B07542FC7}"/>
    <cellStyle name="Eingabe 3 4 2 13" xfId="6167" xr:uid="{00000000-0005-0000-0000-0000FE100000}"/>
    <cellStyle name="Eingabe 3 4 2 13 2" xfId="28464" xr:uid="{2D7EFD27-004B-4E84-9742-BE850F894033}"/>
    <cellStyle name="Eingabe 3 4 2 14" xfId="6635" xr:uid="{00000000-0005-0000-0000-0000FF100000}"/>
    <cellStyle name="Eingabe 3 4 2 14 2" xfId="28932" xr:uid="{CB8450D0-CA2D-4936-B35A-48CB6EEB292A}"/>
    <cellStyle name="Eingabe 3 4 2 15" xfId="7501" xr:uid="{00000000-0005-0000-0000-000000110000}"/>
    <cellStyle name="Eingabe 3 4 2 15 2" xfId="29796" xr:uid="{93FE085B-E797-4795-B068-8DAEA2B74C36}"/>
    <cellStyle name="Eingabe 3 4 2 16" xfId="7987" xr:uid="{8C828CCD-95E4-427C-8D13-0E52DCB9907C}"/>
    <cellStyle name="Eingabe 3 4 2 16 2" xfId="30273" xr:uid="{459EAD28-2795-4C56-94DC-1E3673F95A65}"/>
    <cellStyle name="Eingabe 3 4 2 17" xfId="8476" xr:uid="{3EEAD9B5-D99C-4E31-989D-933411446C45}"/>
    <cellStyle name="Eingabe 3 4 2 17 2" xfId="30745" xr:uid="{2E6AA4E5-FDBC-457F-94C7-7885113D4DB6}"/>
    <cellStyle name="Eingabe 3 4 2 18" xfId="9366" xr:uid="{05AF3C43-C5FA-4716-87ED-11193CB4A56E}"/>
    <cellStyle name="Eingabe 3 4 2 18 2" xfId="31505" xr:uid="{2A066C94-9ADA-4FAF-AA8B-C407A2ECF238}"/>
    <cellStyle name="Eingabe 3 4 2 19" xfId="8631" xr:uid="{19AB7002-66C9-4DFF-A676-F448B583F4FD}"/>
    <cellStyle name="Eingabe 3 4 2 19 2" xfId="30895" xr:uid="{1672E324-EF6D-40E6-9517-572151498B7A}"/>
    <cellStyle name="Eingabe 3 4 2 2" xfId="1057" xr:uid="{00000000-0005-0000-0000-000001110000}"/>
    <cellStyle name="Eingabe 3 4 2 2 2" xfId="23494" xr:uid="{B547DCFF-8897-4151-936B-8278551D4BE4}"/>
    <cellStyle name="Eingabe 3 4 2 20" xfId="8736" xr:uid="{A26AE1EF-DC21-4501-97C9-375ED454A8CF}"/>
    <cellStyle name="Eingabe 3 4 2 20 2" xfId="30976" xr:uid="{1F438D6D-0975-48C8-9D38-81DE1DAC99F1}"/>
    <cellStyle name="Eingabe 3 4 2 21" xfId="12534" xr:uid="{B327F22C-3AF3-4D3B-8D11-B1777C5551E9}"/>
    <cellStyle name="Eingabe 3 4 2 21 2" xfId="33099" xr:uid="{C936F545-A33C-4611-A405-F9A2CD4AD4E0}"/>
    <cellStyle name="Eingabe 3 4 2 22" xfId="12003" xr:uid="{F386F868-5C2C-4FD8-B11E-0A3BA64DA501}"/>
    <cellStyle name="Eingabe 3 4 2 22 2" xfId="32568" xr:uid="{BA2BDCD0-B90D-451D-BAE8-0E5A5BA27721}"/>
    <cellStyle name="Eingabe 3 4 2 23" xfId="13205" xr:uid="{FE9FFD51-7D6F-4FF4-B61E-1261E17F1FF0}"/>
    <cellStyle name="Eingabe 3 4 2 23 2" xfId="33769" xr:uid="{71B2E393-D68E-4996-8078-F7E0F44118F7}"/>
    <cellStyle name="Eingabe 3 4 2 24" xfId="13745" xr:uid="{88700150-E96E-402E-BFE2-3EABA1C39696}"/>
    <cellStyle name="Eingabe 3 4 2 24 2" xfId="34309" xr:uid="{B59EAD6E-A032-4BB6-9772-B4425A6131EF}"/>
    <cellStyle name="Eingabe 3 4 2 25" xfId="13462" xr:uid="{2746B19E-F711-41BB-B5ED-F7249F33523D}"/>
    <cellStyle name="Eingabe 3 4 2 25 2" xfId="34026" xr:uid="{78866364-AF3F-4975-8562-1C591BCAF432}"/>
    <cellStyle name="Eingabe 3 4 2 26" xfId="13806" xr:uid="{3DBBE6A3-6397-4426-A97D-366D8132C408}"/>
    <cellStyle name="Eingabe 3 4 2 26 2" xfId="34370" xr:uid="{03607BD3-0BE9-479B-9186-029B9E2B7C2B}"/>
    <cellStyle name="Eingabe 3 4 2 27" xfId="14888" xr:uid="{D27FA86B-FCA3-497E-945E-F70AC5DFC53C}"/>
    <cellStyle name="Eingabe 3 4 2 27 2" xfId="35441" xr:uid="{419D30F4-9C82-4542-8C3A-DF5ECB3D16F2}"/>
    <cellStyle name="Eingabe 3 4 2 28" xfId="16038" xr:uid="{A4E96E44-C59B-41A4-AAF0-A522DEBD1FB2}"/>
    <cellStyle name="Eingabe 3 4 2 28 2" xfId="36446" xr:uid="{DFC445D8-B620-4D7D-8DC9-E8889CC8645D}"/>
    <cellStyle name="Eingabe 3 4 2 29" xfId="16511" xr:uid="{C769F66E-4304-41C3-B643-23FFE9CF8C83}"/>
    <cellStyle name="Eingabe 3 4 2 29 2" xfId="36917" xr:uid="{07D6EDAB-A1DF-4439-8878-E0A220991B99}"/>
    <cellStyle name="Eingabe 3 4 2 3" xfId="1972" xr:uid="{00000000-0005-0000-0000-000002110000}"/>
    <cellStyle name="Eingabe 3 4 2 3 2" xfId="24354" xr:uid="{08558922-C5BD-4EB2-BE2D-57499CBCB9B8}"/>
    <cellStyle name="Eingabe 3 4 2 30" xfId="17255" xr:uid="{3EA241B9-0043-41CD-808A-8511B96ED5BD}"/>
    <cellStyle name="Eingabe 3 4 2 30 2" xfId="37659" xr:uid="{01510C74-611D-494F-A96D-9881BC1FB298}"/>
    <cellStyle name="Eingabe 3 4 2 31" xfId="17566" xr:uid="{8660431E-268D-4E38-AD57-80C9FA456625}"/>
    <cellStyle name="Eingabe 3 4 2 31 2" xfId="37970" xr:uid="{9A760E02-0B7D-485E-8EF0-01ABF363FCB2}"/>
    <cellStyle name="Eingabe 3 4 2 32" xfId="18004" xr:uid="{98BC77E1-4864-4035-90BC-DAF352C0F410}"/>
    <cellStyle name="Eingabe 3 4 2 32 2" xfId="38408" xr:uid="{772AA095-2144-427B-89E8-040CBBAE4537}"/>
    <cellStyle name="Eingabe 3 4 2 33" xfId="18383" xr:uid="{3B4B6C59-853B-410E-B37F-5D6071C39D9F}"/>
    <cellStyle name="Eingabe 3 4 2 33 2" xfId="38787" xr:uid="{DE4EA441-CFF8-4AA0-82B9-324E542FBC9C}"/>
    <cellStyle name="Eingabe 3 4 2 34" xfId="19227" xr:uid="{3932458F-E082-4EBC-BB8A-459352CEA65C}"/>
    <cellStyle name="Eingabe 3 4 2 34 2" xfId="39629" xr:uid="{B83149F4-6B22-46EB-BAF3-B454C6A2FB0C}"/>
    <cellStyle name="Eingabe 3 4 2 35" xfId="18851" xr:uid="{C07D50EE-F15B-4C1F-9998-6495A89C0AFC}"/>
    <cellStyle name="Eingabe 3 4 2 35 2" xfId="39253" xr:uid="{AC8CF30F-3A98-4B71-B30D-8F9D2DB76D03}"/>
    <cellStyle name="Eingabe 3 4 2 36" xfId="20065" xr:uid="{0D6A4E98-EA8E-4F77-93B5-A6FEBA28A90D}"/>
    <cellStyle name="Eingabe 3 4 2 36 2" xfId="40467" xr:uid="{142BB6E0-FDC9-49ED-8E6D-B2E36F7863D4}"/>
    <cellStyle name="Eingabe 3 4 2 37" xfId="20487" xr:uid="{0B50882E-100A-4F1B-81F8-504975B9F814}"/>
    <cellStyle name="Eingabe 3 4 2 37 2" xfId="40889" xr:uid="{337999FB-70BA-447E-9169-91EC815A8DB2}"/>
    <cellStyle name="Eingabe 3 4 2 38" xfId="18946" xr:uid="{BD4D27B4-7FC1-4672-A97E-927ADC568C59}"/>
    <cellStyle name="Eingabe 3 4 2 38 2" xfId="39348" xr:uid="{4CBC28A4-8D2F-4F48-AAF4-370EEAF1B230}"/>
    <cellStyle name="Eingabe 3 4 2 39" xfId="21681" xr:uid="{1DE24D2C-79CC-4644-A7D3-C6E8AA391830}"/>
    <cellStyle name="Eingabe 3 4 2 39 2" xfId="42081" xr:uid="{CE3E1FE3-8D02-47B4-9417-59B4EB71E554}"/>
    <cellStyle name="Eingabe 3 4 2 4" xfId="1603" xr:uid="{00000000-0005-0000-0000-000003110000}"/>
    <cellStyle name="Eingabe 3 4 2 4 2" xfId="23988" xr:uid="{BBCB9007-8EE5-4CC7-B535-AE2A1B15460E}"/>
    <cellStyle name="Eingabe 3 4 2 40" xfId="22067" xr:uid="{7E55C838-7CCC-408A-826A-DAEC27455D32}"/>
    <cellStyle name="Eingabe 3 4 2 40 2" xfId="42467" xr:uid="{5D538047-ADB8-4A97-BA60-339C89DC03AA}"/>
    <cellStyle name="Eingabe 3 4 2 41" xfId="21966" xr:uid="{1CE91774-E3F4-41B4-969B-42EBE5DD7645}"/>
    <cellStyle name="Eingabe 3 4 2 41 2" xfId="42366" xr:uid="{21EE27CD-DB29-4DF0-9142-9012F8893BDA}"/>
    <cellStyle name="Eingabe 3 4 2 42" xfId="21353" xr:uid="{85D0E277-73F7-41F5-BC11-55067A0F5BCF}"/>
    <cellStyle name="Eingabe 3 4 2 42 2" xfId="41753" xr:uid="{A66E9838-3709-4247-9EC8-E2AFCE57F732}"/>
    <cellStyle name="Eingabe 3 4 2 43" xfId="22819" xr:uid="{DEDC70C3-6859-49F0-8713-F707084AC9BB}"/>
    <cellStyle name="Eingabe 3 4 2 43 2" xfId="43219" xr:uid="{C52F0373-E32B-4039-8CED-7B811288D4E9}"/>
    <cellStyle name="Eingabe 3 4 2 5" xfId="3095" xr:uid="{00000000-0005-0000-0000-000004110000}"/>
    <cellStyle name="Eingabe 3 4 2 5 2" xfId="25461" xr:uid="{4510BA4E-7A08-413A-8A30-33AB6664F4CD}"/>
    <cellStyle name="Eingabe 3 4 2 6" xfId="2636" xr:uid="{00000000-0005-0000-0000-000005110000}"/>
    <cellStyle name="Eingabe 3 4 2 6 2" xfId="25003" xr:uid="{0C001316-5002-41A2-B7F9-0B8FC3989C07}"/>
    <cellStyle name="Eingabe 3 4 2 7" xfId="3989" xr:uid="{00000000-0005-0000-0000-000006110000}"/>
    <cellStyle name="Eingabe 3 4 2 7 2" xfId="26352" xr:uid="{4DCCE402-83F8-4BBB-B97E-8456F858F130}"/>
    <cellStyle name="Eingabe 3 4 2 8" xfId="2846" xr:uid="{00000000-0005-0000-0000-000007110000}"/>
    <cellStyle name="Eingabe 3 4 2 8 2" xfId="25212" xr:uid="{A887A2D3-E227-4C36-B461-2F0EF41E253A}"/>
    <cellStyle name="Eingabe 3 4 2 9" xfId="4507" xr:uid="{00000000-0005-0000-0000-000008110000}"/>
    <cellStyle name="Eingabe 3 4 2 9 2" xfId="26860" xr:uid="{3EFE9F8A-BE12-4260-B83C-CA7174AFAED0}"/>
    <cellStyle name="Eingabe 3 4 20" xfId="9840" xr:uid="{A5F8580B-A938-471A-BC9B-C4517C5C3B15}"/>
    <cellStyle name="Eingabe 3 4 20 2" xfId="31885" xr:uid="{F4BD788B-303C-4CFD-982F-03DD72F603F8}"/>
    <cellStyle name="Eingabe 3 4 21" xfId="10140" xr:uid="{7F5E6006-096E-4513-9105-B0307503BBA0}"/>
    <cellStyle name="Eingabe 3 4 21 2" xfId="32063" xr:uid="{D6B09625-9CB6-43FD-9F0B-883DECBCCA17}"/>
    <cellStyle name="Eingabe 3 4 22" xfId="12319" xr:uid="{06FC40BC-85CC-4C62-B509-1FCB97AFFFC0}"/>
    <cellStyle name="Eingabe 3 4 22 2" xfId="32884" xr:uid="{4E20B8F4-E4FC-4BD4-83F7-3B10C52FD605}"/>
    <cellStyle name="Eingabe 3 4 23" xfId="13092" xr:uid="{8CD3BC4F-77C7-483D-8477-DAB34920EC5E}"/>
    <cellStyle name="Eingabe 3 4 23 2" xfId="33657" xr:uid="{70569049-FE5E-4454-B015-6B08CF97AE8E}"/>
    <cellStyle name="Eingabe 3 4 24" xfId="12221" xr:uid="{A0E5A1CC-EE13-4A34-9186-2D68E5819C8F}"/>
    <cellStyle name="Eingabe 3 4 24 2" xfId="32786" xr:uid="{7CABE0A3-CE60-40B5-B82F-416EA697C14C}"/>
    <cellStyle name="Eingabe 3 4 25" xfId="13301" xr:uid="{DB979F43-05A4-42D6-AF06-15D054B8EFE9}"/>
    <cellStyle name="Eingabe 3 4 25 2" xfId="33865" xr:uid="{BBAC4986-5B30-48CE-9ED6-43976C6338A8}"/>
    <cellStyle name="Eingabe 3 4 26" xfId="13668" xr:uid="{35B0A663-93B3-45BF-8D1A-1AACCC546565}"/>
    <cellStyle name="Eingabe 3 4 26 2" xfId="34232" xr:uid="{04DFF6B8-E739-425C-AC1F-CD5615A18B42}"/>
    <cellStyle name="Eingabe 3 4 27" xfId="14877" xr:uid="{ED8667E5-4BEF-4DD6-968F-444B36562796}"/>
    <cellStyle name="Eingabe 3 4 27 2" xfId="35430" xr:uid="{C7811D9B-3E90-4E26-AFF7-0486331B2936}"/>
    <cellStyle name="Eingabe 3 4 28" xfId="15188" xr:uid="{6AE1EE5C-3EBA-4C39-9038-62605C6A514D}"/>
    <cellStyle name="Eingabe 3 4 28 2" xfId="35729" xr:uid="{AE9AF4C1-AD77-4EAB-BF76-4A56F3FDCD07}"/>
    <cellStyle name="Eingabe 3 4 29" xfId="15879" xr:uid="{C093F2E2-70FC-430B-A346-A33BD23F6613}"/>
    <cellStyle name="Eingabe 3 4 29 2" xfId="36287" xr:uid="{C4936BAD-8FE4-4D39-A9CA-234B50614D27}"/>
    <cellStyle name="Eingabe 3 4 3" xfId="1197" xr:uid="{00000000-0005-0000-0000-000009110000}"/>
    <cellStyle name="Eingabe 3 4 3 2" xfId="23634" xr:uid="{21EE0E4F-7B8D-493B-B3CC-81216D45E71E}"/>
    <cellStyle name="Eingabe 3 4 30" xfId="16305" xr:uid="{7F3E7961-B6E0-40F1-A394-90E5F8613A89}"/>
    <cellStyle name="Eingabe 3 4 30 2" xfId="36711" xr:uid="{8F49119B-055A-4DA7-85F3-0981D53AD1D3}"/>
    <cellStyle name="Eingabe 3 4 31" xfId="17046" xr:uid="{02764EAC-75C6-4400-95EF-7D2B8DFD75AD}"/>
    <cellStyle name="Eingabe 3 4 31 2" xfId="37450" xr:uid="{10CD7128-1623-4700-BB58-0A797FBEE3E0}"/>
    <cellStyle name="Eingabe 3 4 32" xfId="16944" xr:uid="{63D3A0D8-8918-48A5-A236-235649C9E680}"/>
    <cellStyle name="Eingabe 3 4 32 2" xfId="37348" xr:uid="{7CA0696D-C893-470B-8A2D-E63F5DBC0A65}"/>
    <cellStyle name="Eingabe 3 4 33" xfId="17797" xr:uid="{62769AE9-3450-4170-AC7F-15DE8FC878B3}"/>
    <cellStyle name="Eingabe 3 4 33 2" xfId="38201" xr:uid="{216771BA-CE61-4CB8-B64B-F392A6B43DD4}"/>
    <cellStyle name="Eingabe 3 4 34" xfId="18169" xr:uid="{7ECC9EA6-337E-43A2-9B2D-95AC4E03BAFB}"/>
    <cellStyle name="Eingabe 3 4 34 2" xfId="38573" xr:uid="{4F2A0DB6-A3B3-4ED7-8ADC-0D3E40C99329}"/>
    <cellStyle name="Eingabe 3 4 35" xfId="19012" xr:uid="{94A644C3-DF1D-4DB7-812B-3E3FFBA1A5E4}"/>
    <cellStyle name="Eingabe 3 4 35 2" xfId="39414" xr:uid="{CC3B366A-1EE7-442C-86E6-38CF9CD038DC}"/>
    <cellStyle name="Eingabe 3 4 36" xfId="19697" xr:uid="{845AEF4D-CE5A-4771-B95F-5BA43BE4A945}"/>
    <cellStyle name="Eingabe 3 4 36 2" xfId="40099" xr:uid="{C5E710B8-F9AE-4956-AD7B-7188F138472C}"/>
    <cellStyle name="Eingabe 3 4 37" xfId="19850" xr:uid="{F594E634-1B3A-465F-8997-BF64692C9DE5}"/>
    <cellStyle name="Eingabe 3 4 37 2" xfId="40252" xr:uid="{CE2CAD98-9D8E-4B68-8C06-CA036A860FAC}"/>
    <cellStyle name="Eingabe 3 4 38" xfId="20274" xr:uid="{01887D95-CC7F-4CA2-BDE3-34AA9BC5F532}"/>
    <cellStyle name="Eingabe 3 4 38 2" xfId="40676" xr:uid="{40252B08-4D10-4A96-B71A-3C4222B71D86}"/>
    <cellStyle name="Eingabe 3 4 39" xfId="19572" xr:uid="{C54A73E9-9769-4370-AAF8-E23DBBD4681E}"/>
    <cellStyle name="Eingabe 3 4 39 2" xfId="39974" xr:uid="{63FF26AB-C694-4D5A-BB3C-B3816FF55FFF}"/>
    <cellStyle name="Eingabe 3 4 4" xfId="1759" xr:uid="{00000000-0005-0000-0000-00000A110000}"/>
    <cellStyle name="Eingabe 3 4 4 2" xfId="24142" xr:uid="{3124BCC8-F732-4D73-8157-9AB709AF676D}"/>
    <cellStyle name="Eingabe 3 4 40" xfId="21469" xr:uid="{3AC88ABC-F9AD-4C5E-85E3-C35D0F18B170}"/>
    <cellStyle name="Eingabe 3 4 40 2" xfId="41869" xr:uid="{C80FC3C5-84E5-4927-9132-E3E5DD65C107}"/>
    <cellStyle name="Eingabe 3 4 41" xfId="21344" xr:uid="{39F23944-A491-43B3-8F61-D9A5D13CDCD9}"/>
    <cellStyle name="Eingabe 3 4 41 2" xfId="41744" xr:uid="{34E2D23C-7933-4101-AC6C-C471D56E38BD}"/>
    <cellStyle name="Eingabe 3 4 42" xfId="22517" xr:uid="{0D7CF6FD-119E-49B1-8237-43AB8705532A}"/>
    <cellStyle name="Eingabe 3 4 42 2" xfId="42917" xr:uid="{3373A19B-ACDF-47B7-9F38-C575D1A5203A}"/>
    <cellStyle name="Eingabe 3 4 43" xfId="22837" xr:uid="{81F98634-6C30-4209-A3D6-C1267AA27CCA}"/>
    <cellStyle name="Eingabe 3 4 43 2" xfId="43237" xr:uid="{D4481594-B6CE-42C8-B4E8-329898758A06}"/>
    <cellStyle name="Eingabe 3 4 44" xfId="23132" xr:uid="{F32BBD85-5518-4B8B-8524-3DDCA7A56CB4}"/>
    <cellStyle name="Eingabe 3 4 44 2" xfId="43532" xr:uid="{873A9FA9-AEB6-4EFB-A14C-25E2639A8717}"/>
    <cellStyle name="Eingabe 3 4 5" xfId="2171" xr:uid="{00000000-0005-0000-0000-00000B110000}"/>
    <cellStyle name="Eingabe 3 4 5 2" xfId="24551" xr:uid="{B4F7A981-30F9-4F52-8DEB-8F58F3474BA5}"/>
    <cellStyle name="Eingabe 3 4 6" xfId="2880" xr:uid="{00000000-0005-0000-0000-00000C110000}"/>
    <cellStyle name="Eingabe 3 4 6 2" xfId="25246" xr:uid="{FB863859-AA14-4627-929A-9BBD7C27EA67}"/>
    <cellStyle name="Eingabe 3 4 7" xfId="3377" xr:uid="{00000000-0005-0000-0000-00000D110000}"/>
    <cellStyle name="Eingabe 3 4 7 2" xfId="25742" xr:uid="{ACCF1DA0-8B17-42CC-9441-63B01C137E2D}"/>
    <cellStyle name="Eingabe 3 4 8" xfId="3778" xr:uid="{00000000-0005-0000-0000-00000E110000}"/>
    <cellStyle name="Eingabe 3 4 8 2" xfId="26141" xr:uid="{59A0ADD7-3139-4544-A4F2-49E714225F6E}"/>
    <cellStyle name="Eingabe 3 4 9" xfId="4211" xr:uid="{00000000-0005-0000-0000-00000F110000}"/>
    <cellStyle name="Eingabe 3 4 9 2" xfId="26569" xr:uid="{316BEAA1-8697-411F-A5F7-B5D87CC654A8}"/>
    <cellStyle name="Eingabe 3 40" xfId="18822" xr:uid="{6761A353-A242-4E37-B733-4BE0B83866EF}"/>
    <cellStyle name="Eingabe 3 40 2" xfId="39224" xr:uid="{29EFFAF8-609F-414C-AA32-076AA3DA4082}"/>
    <cellStyle name="Eingabe 3 41" xfId="21360" xr:uid="{3DE9AE40-C024-4F01-915D-5514121AB439}"/>
    <cellStyle name="Eingabe 3 41 2" xfId="41760" xr:uid="{730E6AFA-026C-4165-92E5-8E4D304BAC8B}"/>
    <cellStyle name="Eingabe 3 42" xfId="21930" xr:uid="{C8BEB3D6-3937-4423-A3C2-55E388F8C15B}"/>
    <cellStyle name="Eingabe 3 42 2" xfId="42330" xr:uid="{8B62D408-EF7B-46BE-B9A0-3CD323A9F509}"/>
    <cellStyle name="Eingabe 3 43" xfId="22566" xr:uid="{E0012AA0-3EE9-424B-B59B-B9F6CC05DD1F}"/>
    <cellStyle name="Eingabe 3 43 2" xfId="42966" xr:uid="{7709C47C-A9F6-4719-9A81-D4CDC9713EB1}"/>
    <cellStyle name="Eingabe 3 44" xfId="22361" xr:uid="{567BBFDE-9D70-46F0-AEA0-A1786F2EFB79}"/>
    <cellStyle name="Eingabe 3 44 2" xfId="42761" xr:uid="{F1B0AFC6-F63F-41B2-953C-2F09293DA934}"/>
    <cellStyle name="Eingabe 3 5" xfId="749" xr:uid="{00000000-0005-0000-0000-000010110000}"/>
    <cellStyle name="Eingabe 3 5 10" xfId="5196" xr:uid="{00000000-0005-0000-0000-000011110000}"/>
    <cellStyle name="Eingabe 3 5 10 2" xfId="27549" xr:uid="{56063535-A859-44A4-B210-2C40E877EE31}"/>
    <cellStyle name="Eingabe 3 5 11" xfId="5386" xr:uid="{00000000-0005-0000-0000-000012110000}"/>
    <cellStyle name="Eingabe 3 5 11 2" xfId="27739" xr:uid="{06D4777F-30DD-4A2A-96FE-B977080FE8B9}"/>
    <cellStyle name="Eingabe 3 5 12" xfId="6148" xr:uid="{00000000-0005-0000-0000-000013110000}"/>
    <cellStyle name="Eingabe 3 5 12 2" xfId="28445" xr:uid="{329AF269-5552-4D48-9C62-329C44169E62}"/>
    <cellStyle name="Eingabe 3 5 13" xfId="6620" xr:uid="{00000000-0005-0000-0000-000014110000}"/>
    <cellStyle name="Eingabe 3 5 13 2" xfId="28917" xr:uid="{5CD3A896-86F2-4742-BC48-544B8DB672A4}"/>
    <cellStyle name="Eingabe 3 5 14" xfId="6948" xr:uid="{00000000-0005-0000-0000-000015110000}"/>
    <cellStyle name="Eingabe 3 5 14 2" xfId="29245" xr:uid="{9BA51FAA-1ECE-4934-8172-8992ABCCE748}"/>
    <cellStyle name="Eingabe 3 5 15" xfId="7469" xr:uid="{00000000-0005-0000-0000-000016110000}"/>
    <cellStyle name="Eingabe 3 5 15 2" xfId="29764" xr:uid="{11A80614-C126-409B-9FD2-3C9E0B72B2AC}"/>
    <cellStyle name="Eingabe 3 5 16" xfId="7955" xr:uid="{2129A5D6-84DA-4160-B6A5-6795C215C6BD}"/>
    <cellStyle name="Eingabe 3 5 16 2" xfId="30241" xr:uid="{9B3EB639-4EEA-4E03-B26F-12C152A84303}"/>
    <cellStyle name="Eingabe 3 5 17" xfId="8444" xr:uid="{35A4DD17-C80D-4052-9FBE-29DD6C95CD08}"/>
    <cellStyle name="Eingabe 3 5 17 2" xfId="30713" xr:uid="{23B08A17-0B9D-4670-940A-875B140523CF}"/>
    <cellStyle name="Eingabe 3 5 18" xfId="9334" xr:uid="{0494A964-0029-4854-B031-A69AB624A7D4}"/>
    <cellStyle name="Eingabe 3 5 18 2" xfId="31473" xr:uid="{D54CCC15-79BC-4D45-A3F4-76BD40BAB901}"/>
    <cellStyle name="Eingabe 3 5 19" xfId="9823" xr:uid="{11401784-EA4C-47D7-9C4C-7266536E21CB}"/>
    <cellStyle name="Eingabe 3 5 19 2" xfId="31870" xr:uid="{5D549978-518F-4012-BA3A-F2E496497140}"/>
    <cellStyle name="Eingabe 3 5 2" xfId="1182" xr:uid="{00000000-0005-0000-0000-000017110000}"/>
    <cellStyle name="Eingabe 3 5 2 2" xfId="23619" xr:uid="{78693D62-AEBE-4270-86C0-4CC126618170}"/>
    <cellStyle name="Eingabe 3 5 20" xfId="9952" xr:uid="{4EA33535-4C32-4F53-BFD4-E7227DD357B8}"/>
    <cellStyle name="Eingabe 3 5 20 2" xfId="31969" xr:uid="{E482DAA6-E9A3-4ADF-AF5D-63DF0863215E}"/>
    <cellStyle name="Eingabe 3 5 21" xfId="12502" xr:uid="{DED115B5-E0A7-41CE-9757-77EFFBCD2375}"/>
    <cellStyle name="Eingabe 3 5 21 2" xfId="33067" xr:uid="{AB3FF4EC-995F-4C3F-84FB-DE815FBA0EFD}"/>
    <cellStyle name="Eingabe 3 5 22" xfId="12926" xr:uid="{D60B2A92-C7D5-4746-B539-048479695E7C}"/>
    <cellStyle name="Eingabe 3 5 22 2" xfId="33491" xr:uid="{04FD9374-C398-4E90-B3CB-ABB31747DBA8}"/>
    <cellStyle name="Eingabe 3 5 23" xfId="13423" xr:uid="{CE445D97-0586-4242-81CF-74035AB3ACCA}"/>
    <cellStyle name="Eingabe 3 5 23 2" xfId="33987" xr:uid="{EEBB4DCD-70D2-4089-8CFE-742B9A4C62DA}"/>
    <cellStyle name="Eingabe 3 5 24" xfId="13823" xr:uid="{766EC7BF-3388-4AEA-828B-25F66984190B}"/>
    <cellStyle name="Eingabe 3 5 24 2" xfId="34387" xr:uid="{70E57314-6EC0-4928-9C8A-E021F9B88DE8}"/>
    <cellStyle name="Eingabe 3 5 25" xfId="14402" xr:uid="{BD0662C9-F2C0-4C1A-8079-EC5475D251AA}"/>
    <cellStyle name="Eingabe 3 5 25 2" xfId="34964" xr:uid="{8BD39556-74FD-47C3-93E5-CD25D1BF110B}"/>
    <cellStyle name="Eingabe 3 5 26" xfId="14590" xr:uid="{8E6CD2C2-6125-442D-93C8-5E6DF52138A4}"/>
    <cellStyle name="Eingabe 3 5 26 2" xfId="35150" xr:uid="{A81D4F12-A081-48B7-B81A-8115788866C9}"/>
    <cellStyle name="Eingabe 3 5 27" xfId="15205" xr:uid="{ABC2C5FC-16A5-42BE-B465-8E03CEA4CD88}"/>
    <cellStyle name="Eingabe 3 5 27 2" xfId="35746" xr:uid="{B2404620-178E-4E1F-9155-E9CAD43B649C}"/>
    <cellStyle name="Eingabe 3 5 28" xfId="16006" xr:uid="{F509D881-1418-4868-89B8-8ED1769EB4F8}"/>
    <cellStyle name="Eingabe 3 5 28 2" xfId="36414" xr:uid="{26EA192A-8E70-4A30-8310-55A67411BD46}"/>
    <cellStyle name="Eingabe 3 5 29" xfId="16479" xr:uid="{8E3DC0F7-89ED-4EDB-8223-A5A0C11F9C73}"/>
    <cellStyle name="Eingabe 3 5 29 2" xfId="36885" xr:uid="{C4EA86E3-AEDE-4D52-8E64-2ECDB2B80552}"/>
    <cellStyle name="Eingabe 3 5 3" xfId="1940" xr:uid="{00000000-0005-0000-0000-000018110000}"/>
    <cellStyle name="Eingabe 3 5 3 2" xfId="24322" xr:uid="{757178C2-A36C-4204-80EE-646995FA558D}"/>
    <cellStyle name="Eingabe 3 5 30" xfId="17223" xr:uid="{D5A3F01D-4DB1-4C7A-8690-889092D12A7E}"/>
    <cellStyle name="Eingabe 3 5 30 2" xfId="37627" xr:uid="{6E5AFA78-5AF3-4D3A-8269-E4B70054699D}"/>
    <cellStyle name="Eingabe 3 5 31" xfId="17520" xr:uid="{1598CB90-3D98-4FA8-86A9-285BC5D117EE}"/>
    <cellStyle name="Eingabe 3 5 31 2" xfId="37924" xr:uid="{539FC7F7-C7E8-43EA-BD0C-0BD2688128A0}"/>
    <cellStyle name="Eingabe 3 5 32" xfId="17972" xr:uid="{0E101C04-EAEE-4338-92BD-FC22CAF14316}"/>
    <cellStyle name="Eingabe 3 5 32 2" xfId="38376" xr:uid="{2CDCE957-80B4-4E5A-B873-0D27D2913D82}"/>
    <cellStyle name="Eingabe 3 5 33" xfId="18351" xr:uid="{DEDFCD66-C1CA-49D7-8A89-15C5CB6A8795}"/>
    <cellStyle name="Eingabe 3 5 33 2" xfId="38755" xr:uid="{6E3D6E49-CC92-4A17-A302-1B6A024AE276}"/>
    <cellStyle name="Eingabe 3 5 34" xfId="19195" xr:uid="{A9BDCE96-E2A1-4C54-88B6-7AC637DB8AFC}"/>
    <cellStyle name="Eingabe 3 5 34 2" xfId="39597" xr:uid="{5D5C5FC5-4DCB-4E4D-BAE8-AC5FBE41924D}"/>
    <cellStyle name="Eingabe 3 5 35" xfId="19571" xr:uid="{F62DE31A-88F6-469A-8317-EF1BEBDEBB16}"/>
    <cellStyle name="Eingabe 3 5 35 2" xfId="39973" xr:uid="{C13B8971-E0BA-4BE9-8211-477C07BE389C}"/>
    <cellStyle name="Eingabe 3 5 36" xfId="20033" xr:uid="{D31C530F-E733-4AE8-B529-473774B96C85}"/>
    <cellStyle name="Eingabe 3 5 36 2" xfId="40435" xr:uid="{AEE60423-2ECC-4A8D-869F-F32A1406284C}"/>
    <cellStyle name="Eingabe 3 5 37" xfId="20455" xr:uid="{C1C47A1C-3D64-4F8A-8257-356C564AF708}"/>
    <cellStyle name="Eingabe 3 5 37 2" xfId="40857" xr:uid="{7B04E2F2-24DE-47F4-9147-A816FED696FC}"/>
    <cellStyle name="Eingabe 3 5 38" xfId="20924" xr:uid="{DDDB63CD-9E51-4DD8-854C-170C2B234D29}"/>
    <cellStyle name="Eingabe 3 5 38 2" xfId="41326" xr:uid="{D365C852-0AC5-40F5-A4EE-F15396E1BF3F}"/>
    <cellStyle name="Eingabe 3 5 39" xfId="21649" xr:uid="{880D909C-F8A6-4D9C-B57D-C4FF666496AF}"/>
    <cellStyle name="Eingabe 3 5 39 2" xfId="42049" xr:uid="{D61FE5B6-77DE-43FE-A944-E42B7FEA3DDD}"/>
    <cellStyle name="Eingabe 3 5 4" xfId="2156" xr:uid="{00000000-0005-0000-0000-000019110000}"/>
    <cellStyle name="Eingabe 3 5 4 2" xfId="24536" xr:uid="{9D0F4A9A-EF4D-47EB-99E2-55E66F0FB451}"/>
    <cellStyle name="Eingabe 3 5 40" xfId="22004" xr:uid="{83BF27DC-F158-4A42-9FDD-C2DF1727C62B}"/>
    <cellStyle name="Eingabe 3 5 40 2" xfId="42404" xr:uid="{7772B0DE-AB2A-4E6A-A571-B72974DB229B}"/>
    <cellStyle name="Eingabe 3 5 41" xfId="22309" xr:uid="{7D41A7E3-97A0-40F4-947E-D640A1DD905A}"/>
    <cellStyle name="Eingabe 3 5 41 2" xfId="42709" xr:uid="{9DF1ABD4-8DA0-4573-BBB5-2E6155AA9A63}"/>
    <cellStyle name="Eingabe 3 5 42" xfId="22813" xr:uid="{50003EE0-9241-410A-9CC1-367183A24A11}"/>
    <cellStyle name="Eingabe 3 5 42 2" xfId="43213" xr:uid="{A9BB0426-2294-4E07-BB8D-12587D4101B6}"/>
    <cellStyle name="Eingabe 3 5 43" xfId="23116" xr:uid="{E19BE261-299E-4257-A362-81D009044B72}"/>
    <cellStyle name="Eingabe 3 5 43 2" xfId="43516" xr:uid="{53924745-42DE-4D3B-A9A3-1ACD1C233473}"/>
    <cellStyle name="Eingabe 3 5 5" xfId="3063" xr:uid="{00000000-0005-0000-0000-00001A110000}"/>
    <cellStyle name="Eingabe 3 5 5 2" xfId="25429" xr:uid="{89F50C62-5CAC-4830-80F6-0C8627276FE5}"/>
    <cellStyle name="Eingabe 3 5 6" xfId="3349" xr:uid="{00000000-0005-0000-0000-00001B110000}"/>
    <cellStyle name="Eingabe 3 5 6 2" xfId="25714" xr:uid="{3B48B615-EB03-4D51-A989-0407DCB20DE3}"/>
    <cellStyle name="Eingabe 3 5 7" xfId="3957" xr:uid="{00000000-0005-0000-0000-00001C110000}"/>
    <cellStyle name="Eingabe 3 5 7 2" xfId="26320" xr:uid="{40D9F8E1-6E46-4F87-AC47-48ED97561E62}"/>
    <cellStyle name="Eingabe 3 5 8" xfId="4187" xr:uid="{00000000-0005-0000-0000-00001D110000}"/>
    <cellStyle name="Eingabe 3 5 8 2" xfId="26547" xr:uid="{C654D912-BF50-4CAF-B5FE-4B6D484212B3}"/>
    <cellStyle name="Eingabe 3 5 9" xfId="4367" xr:uid="{00000000-0005-0000-0000-00001E110000}"/>
    <cellStyle name="Eingabe 3 5 9 2" xfId="26722" xr:uid="{41C56590-5E6E-446F-8655-C9080E26839E}"/>
    <cellStyle name="Eingabe 3 6" xfId="1139" xr:uid="{00000000-0005-0000-0000-00001F110000}"/>
    <cellStyle name="Eingabe 3 6 2" xfId="23576" xr:uid="{D70873FE-5272-4921-8196-30919A8845BB}"/>
    <cellStyle name="Eingabe 3 7" xfId="1682" xr:uid="{00000000-0005-0000-0000-000020110000}"/>
    <cellStyle name="Eingabe 3 7 2" xfId="24066" xr:uid="{3B1266C7-DC7C-4EEB-A84C-8B266AB9BB8D}"/>
    <cellStyle name="Eingabe 3 8" xfId="1666" xr:uid="{00000000-0005-0000-0000-000021110000}"/>
    <cellStyle name="Eingabe 3 8 2" xfId="24050" xr:uid="{46CF3E79-67AB-4024-9CC7-A9B125D2D5B7}"/>
    <cellStyle name="Eingabe 3 9" xfId="2770" xr:uid="{00000000-0005-0000-0000-000022110000}"/>
    <cellStyle name="Eingabe 3 9 2" xfId="25136" xr:uid="{64C92842-7092-4E15-9AE7-6127E2346D4E}"/>
    <cellStyle name="Eingabe 4" xfId="309" xr:uid="{00000000-0005-0000-0000-000023110000}"/>
    <cellStyle name="Eingabe 4 10" xfId="3277" xr:uid="{00000000-0005-0000-0000-000024110000}"/>
    <cellStyle name="Eingabe 4 10 2" xfId="25643" xr:uid="{5AD53487-2A30-49DC-8732-84CD787596C6}"/>
    <cellStyle name="Eingabe 4 11" xfId="3605" xr:uid="{00000000-0005-0000-0000-000025110000}"/>
    <cellStyle name="Eingabe 4 11 2" xfId="25968" xr:uid="{541778A0-3801-4084-B3D1-2F937124A9CE}"/>
    <cellStyle name="Eingabe 4 12" xfId="2852" xr:uid="{00000000-0005-0000-0000-000026110000}"/>
    <cellStyle name="Eingabe 4 12 2" xfId="25218" xr:uid="{C1C28C08-4924-49B2-B61C-661928C531F1}"/>
    <cellStyle name="Eingabe 4 13" xfId="4580" xr:uid="{00000000-0005-0000-0000-000027110000}"/>
    <cellStyle name="Eingabe 4 13 2" xfId="26933" xr:uid="{6F24BFBE-0954-4871-A270-04881C89DA94}"/>
    <cellStyle name="Eingabe 4 14" xfId="4737" xr:uid="{00000000-0005-0000-0000-000028110000}"/>
    <cellStyle name="Eingabe 4 14 2" xfId="27090" xr:uid="{BE1537CE-5433-440F-A401-4E42D007F0FA}"/>
    <cellStyle name="Eingabe 4 15" xfId="3016" xr:uid="{00000000-0005-0000-0000-000029110000}"/>
    <cellStyle name="Eingabe 4 15 2" xfId="25382" xr:uid="{5BFA049C-3857-4695-904D-D365FDD05D7E}"/>
    <cellStyle name="Eingabe 4 16" xfId="5651" xr:uid="{00000000-0005-0000-0000-00002A110000}"/>
    <cellStyle name="Eingabe 4 16 2" xfId="27984" xr:uid="{35B3640F-57EF-41D3-A087-7973A138F54A}"/>
    <cellStyle name="Eingabe 4 17" xfId="6477" xr:uid="{00000000-0005-0000-0000-00002B110000}"/>
    <cellStyle name="Eingabe 4 17 2" xfId="28774" xr:uid="{341008E4-D3C0-4BC2-A6EF-8CE57D9FE57F}"/>
    <cellStyle name="Eingabe 4 18" xfId="6165" xr:uid="{00000000-0005-0000-0000-00002C110000}"/>
    <cellStyle name="Eingabe 4 18 2" xfId="28462" xr:uid="{862D84E1-227F-4675-AD4E-FC3027F6AA02}"/>
    <cellStyle name="Eingabe 4 19" xfId="7253" xr:uid="{00000000-0005-0000-0000-00002D110000}"/>
    <cellStyle name="Eingabe 4 19 2" xfId="29548" xr:uid="{4243F349-C353-4EE8-AFD7-AAB0E3AB2A28}"/>
    <cellStyle name="Eingabe 4 2" xfId="647" xr:uid="{00000000-0005-0000-0000-00002E110000}"/>
    <cellStyle name="Eingabe 4 2 10" xfId="4384" xr:uid="{00000000-0005-0000-0000-00002F110000}"/>
    <cellStyle name="Eingabe 4 2 10 2" xfId="26739" xr:uid="{BCE8E5C9-6540-4E8A-AE5A-527529BB4D5A}"/>
    <cellStyle name="Eingabe 4 2 11" xfId="5098" xr:uid="{00000000-0005-0000-0000-000030110000}"/>
    <cellStyle name="Eingabe 4 2 11 2" xfId="27451" xr:uid="{583D47A1-CE45-47D0-B7D5-C1BBE96964C3}"/>
    <cellStyle name="Eingabe 4 2 12" xfId="5399" xr:uid="{00000000-0005-0000-0000-000031110000}"/>
    <cellStyle name="Eingabe 4 2 12 2" xfId="27752" xr:uid="{0B3FD84C-E020-4D5D-97AF-891FA852C27C}"/>
    <cellStyle name="Eingabe 4 2 13" xfId="6404" xr:uid="{00000000-0005-0000-0000-000032110000}"/>
    <cellStyle name="Eingabe 4 2 13 2" xfId="28701" xr:uid="{A25749D0-2E46-4F9C-921D-A7F35AE6DEDF}"/>
    <cellStyle name="Eingabe 4 2 14" xfId="6617" xr:uid="{00000000-0005-0000-0000-000033110000}"/>
    <cellStyle name="Eingabe 4 2 14 2" xfId="28914" xr:uid="{5A2FEED3-F3AC-42F5-A08A-5924519EC94E}"/>
    <cellStyle name="Eingabe 4 2 15" xfId="6960" xr:uid="{00000000-0005-0000-0000-000034110000}"/>
    <cellStyle name="Eingabe 4 2 15 2" xfId="29257" xr:uid="{4AFACD25-33A5-4C0D-8143-D88B028157F1}"/>
    <cellStyle name="Eingabe 4 2 16" xfId="7376" xr:uid="{00000000-0005-0000-0000-000035110000}"/>
    <cellStyle name="Eingabe 4 2 16 2" xfId="29671" xr:uid="{E1653477-8411-4723-889B-17FF04AD2B1E}"/>
    <cellStyle name="Eingabe 4 2 17" xfId="7862" xr:uid="{E263013B-26A0-47E6-9DEA-9AB6F10B1BA6}"/>
    <cellStyle name="Eingabe 4 2 17 2" xfId="30148" xr:uid="{A1DD1A7D-EB46-4E24-A253-C1E5EC3CBB79}"/>
    <cellStyle name="Eingabe 4 2 18" xfId="8347" xr:uid="{8662D1A6-9495-490E-AA4A-86400A766703}"/>
    <cellStyle name="Eingabe 4 2 18 2" xfId="30616" xr:uid="{87BD2009-64C5-43EA-90FE-7529BF0AABB2}"/>
    <cellStyle name="Eingabe 4 2 19" xfId="9232" xr:uid="{F1B33186-0CB6-466E-A3B9-E482CCF80152}"/>
    <cellStyle name="Eingabe 4 2 19 2" xfId="31373" xr:uid="{CA0B0DD5-123D-4006-943A-1D5A71868B9A}"/>
    <cellStyle name="Eingabe 4 2 2" xfId="862" xr:uid="{00000000-0005-0000-0000-000036110000}"/>
    <cellStyle name="Eingabe 4 2 2 10" xfId="5309" xr:uid="{00000000-0005-0000-0000-000037110000}"/>
    <cellStyle name="Eingabe 4 2 2 10 2" xfId="27662" xr:uid="{C8B5BB42-CC19-4E09-8A2E-8EB0351D5375}"/>
    <cellStyle name="Eingabe 4 2 2 11" xfId="5548" xr:uid="{00000000-0005-0000-0000-000038110000}"/>
    <cellStyle name="Eingabe 4 2 2 11 2" xfId="27901" xr:uid="{3C31EB24-AC9E-4533-A708-500ED606BC9C}"/>
    <cellStyle name="Eingabe 4 2 2 12" xfId="6375" xr:uid="{00000000-0005-0000-0000-000039110000}"/>
    <cellStyle name="Eingabe 4 2 2 12 2" xfId="28672" xr:uid="{277C93B3-C189-4BF9-9E91-EE86A46FAE8C}"/>
    <cellStyle name="Eingabe 4 2 2 13" xfId="6399" xr:uid="{00000000-0005-0000-0000-00003A110000}"/>
    <cellStyle name="Eingabe 4 2 2 13 2" xfId="28696" xr:uid="{137CCFEE-A467-41B5-81B8-DA22DEE5102A}"/>
    <cellStyle name="Eingabe 4 2 2 14" xfId="7133" xr:uid="{00000000-0005-0000-0000-00003B110000}"/>
    <cellStyle name="Eingabe 4 2 2 14 2" xfId="29430" xr:uid="{12D53420-F1F5-4560-95AD-EC2FCF763DA9}"/>
    <cellStyle name="Eingabe 4 2 2 15" xfId="7582" xr:uid="{00000000-0005-0000-0000-00003C110000}"/>
    <cellStyle name="Eingabe 4 2 2 15 2" xfId="29877" xr:uid="{C3589479-F348-4E04-BC10-C6D8D23AA326}"/>
    <cellStyle name="Eingabe 4 2 2 16" xfId="8068" xr:uid="{AE754273-DD91-44B7-8AF6-33A93611C57D}"/>
    <cellStyle name="Eingabe 4 2 2 16 2" xfId="30354" xr:uid="{97B41D5C-82D3-44E2-9B96-3C104353422A}"/>
    <cellStyle name="Eingabe 4 2 2 17" xfId="8557" xr:uid="{0C3E7674-CFC9-4A9E-828F-B6B23BA65704}"/>
    <cellStyle name="Eingabe 4 2 2 17 2" xfId="30826" xr:uid="{780A127F-C0E9-4637-AEE6-B53257B51B69}"/>
    <cellStyle name="Eingabe 4 2 2 18" xfId="9447" xr:uid="{C0AEEF00-D857-4457-81E9-BA2A45957F51}"/>
    <cellStyle name="Eingabe 4 2 2 18 2" xfId="31586" xr:uid="{FCEEAAA5-6B96-4C8E-ACF7-B728A4C38D9C}"/>
    <cellStyle name="Eingabe 4 2 2 19" xfId="9098" xr:uid="{8F9A537A-CC1E-4D83-A425-66087FE497BD}"/>
    <cellStyle name="Eingabe 4 2 2 19 2" xfId="31245" xr:uid="{D8A15340-2D49-4EEA-8950-981F028C3B79}"/>
    <cellStyle name="Eingabe 4 2 2 2" xfId="1339" xr:uid="{00000000-0005-0000-0000-00003D110000}"/>
    <cellStyle name="Eingabe 4 2 2 2 2" xfId="23776" xr:uid="{ED12F0B1-65CE-4603-BA47-582FD0B5E440}"/>
    <cellStyle name="Eingabe 4 2 2 20" xfId="8806" xr:uid="{524C706C-328E-4CB7-8991-FD3AFB06FAB0}"/>
    <cellStyle name="Eingabe 4 2 2 20 2" xfId="31023" xr:uid="{98564E30-D29B-400C-9793-7C323DC854E2}"/>
    <cellStyle name="Eingabe 4 2 2 21" xfId="12615" xr:uid="{8E4ED8B0-2DB9-44A9-B7C1-786F177E7E2A}"/>
    <cellStyle name="Eingabe 4 2 2 21 2" xfId="33180" xr:uid="{C4256132-EBC4-4AD0-BBB3-D1642539F0E6}"/>
    <cellStyle name="Eingabe 4 2 2 22" xfId="12110" xr:uid="{F51874CF-3056-4E58-B636-BCA76BE400CC}"/>
    <cellStyle name="Eingabe 4 2 2 22 2" xfId="32675" xr:uid="{B8E80929-2024-43A3-9762-D056A7FA30BF}"/>
    <cellStyle name="Eingabe 4 2 2 23" xfId="12680" xr:uid="{2446D04F-04E8-481E-BE00-1719790D6002}"/>
    <cellStyle name="Eingabe 4 2 2 23 2" xfId="33245" xr:uid="{CEC9A6A5-0D06-430A-B3B4-CDD1398F7814}"/>
    <cellStyle name="Eingabe 4 2 2 24" xfId="13826" xr:uid="{286A2FB4-A26F-4110-AD79-B31FFB17213B}"/>
    <cellStyle name="Eingabe 4 2 2 24 2" xfId="34390" xr:uid="{EC9D3CB1-7C5E-4629-99F0-D1ABC1EB3247}"/>
    <cellStyle name="Eingabe 4 2 2 25" xfId="14358" xr:uid="{E373B614-7EF4-419B-B2DE-9EA849D9BBEE}"/>
    <cellStyle name="Eingabe 4 2 2 25 2" xfId="34921" xr:uid="{00AFEC82-F905-4F46-AAAA-AE32EEBC96FD}"/>
    <cellStyle name="Eingabe 4 2 2 26" xfId="13871" xr:uid="{BBD7A57E-7A33-413A-9140-37D1D0CF7F50}"/>
    <cellStyle name="Eingabe 4 2 2 26 2" xfId="34435" xr:uid="{DCA9201C-616C-44B2-9F75-9D8BACB97BA5}"/>
    <cellStyle name="Eingabe 4 2 2 27" xfId="14623" xr:uid="{53BB544E-3BA4-45AF-A55D-75773FEE8EDA}"/>
    <cellStyle name="Eingabe 4 2 2 27 2" xfId="35183" xr:uid="{B2F5454E-8944-45DF-A63C-3193975D6DBB}"/>
    <cellStyle name="Eingabe 4 2 2 28" xfId="16119" xr:uid="{5E693FC8-961A-44AB-9C3B-1BC594A8C782}"/>
    <cellStyle name="Eingabe 4 2 2 28 2" xfId="36527" xr:uid="{CE2C7BB4-5420-4262-B6CA-037C70AFDC42}"/>
    <cellStyle name="Eingabe 4 2 2 29" xfId="16592" xr:uid="{7A02C6AB-3FDE-4BE9-9845-8075552B6A9D}"/>
    <cellStyle name="Eingabe 4 2 2 29 2" xfId="36998" xr:uid="{2F3430E4-E51D-4DC9-A600-0CF0203EC035}"/>
    <cellStyle name="Eingabe 4 2 2 3" xfId="2053" xr:uid="{00000000-0005-0000-0000-00003E110000}"/>
    <cellStyle name="Eingabe 4 2 2 3 2" xfId="24435" xr:uid="{4139325F-72A3-40C0-87BF-6A32D32884DC}"/>
    <cellStyle name="Eingabe 4 2 2 30" xfId="17336" xr:uid="{FFD11768-9E55-43F6-8505-5A2C2DAA0957}"/>
    <cellStyle name="Eingabe 4 2 2 30 2" xfId="37740" xr:uid="{F5CF6264-9987-4BC8-947B-D27E0A52FE0C}"/>
    <cellStyle name="Eingabe 4 2 2 31" xfId="17510" xr:uid="{6A9D54F9-3E0D-4D5A-AD86-E12056769EA8}"/>
    <cellStyle name="Eingabe 4 2 2 31 2" xfId="37914" xr:uid="{980659D7-AC1E-488E-AFE8-4AC27150CE07}"/>
    <cellStyle name="Eingabe 4 2 2 32" xfId="18085" xr:uid="{C4F94582-951B-4DDE-A2BE-962E068D8B15}"/>
    <cellStyle name="Eingabe 4 2 2 32 2" xfId="38489" xr:uid="{B6941A42-7C0C-4656-94BD-D329AF127EB2}"/>
    <cellStyle name="Eingabe 4 2 2 33" xfId="18464" xr:uid="{2DEF1852-AA83-4FCE-9733-31F37DBE735D}"/>
    <cellStyle name="Eingabe 4 2 2 33 2" xfId="38868" xr:uid="{6B9ED6C3-7E3A-4DA8-B507-2278010913C1}"/>
    <cellStyle name="Eingabe 4 2 2 34" xfId="19308" xr:uid="{4575D823-CEB5-4207-B15E-C1A697FD71A8}"/>
    <cellStyle name="Eingabe 4 2 2 34 2" xfId="39710" xr:uid="{928650FE-0BFB-433A-BEE4-2E08EB34CC36}"/>
    <cellStyle name="Eingabe 4 2 2 35" xfId="18960" xr:uid="{9A87F4D0-1DD8-4994-8026-80F509C1DB7E}"/>
    <cellStyle name="Eingabe 4 2 2 35 2" xfId="39362" xr:uid="{776E491B-B83F-4F04-9708-D738FDEDBDF7}"/>
    <cellStyle name="Eingabe 4 2 2 36" xfId="20146" xr:uid="{949CE0F7-5BB7-4206-9E3B-1D22BD0B9414}"/>
    <cellStyle name="Eingabe 4 2 2 36 2" xfId="40548" xr:uid="{7DF5C277-CEFC-4192-A178-2F89AB502DA0}"/>
    <cellStyle name="Eingabe 4 2 2 37" xfId="20568" xr:uid="{E4D5EE21-B22A-4E30-871A-3FC532A2F1F1}"/>
    <cellStyle name="Eingabe 4 2 2 37 2" xfId="40970" xr:uid="{DE764178-A0F5-4849-9017-C274D5A2DD29}"/>
    <cellStyle name="Eingabe 4 2 2 38" xfId="20891" xr:uid="{72853933-11C6-4D7A-912A-FBF24B2E8304}"/>
    <cellStyle name="Eingabe 4 2 2 38 2" xfId="41293" xr:uid="{482725B6-1A9E-4EC8-BF9C-3141BA55AC4B}"/>
    <cellStyle name="Eingabe 4 2 2 39" xfId="21762" xr:uid="{1AFC2DB8-7D89-4B24-A330-BB388123917C}"/>
    <cellStyle name="Eingabe 4 2 2 39 2" xfId="42162" xr:uid="{E029DB17-13EE-4D85-8F72-17B8426F9BC6}"/>
    <cellStyle name="Eingabe 4 2 2 4" xfId="2318" xr:uid="{00000000-0005-0000-0000-00003F110000}"/>
    <cellStyle name="Eingabe 4 2 2 4 2" xfId="24693" xr:uid="{41243659-2867-4046-90A0-A5AEAB3D76D1}"/>
    <cellStyle name="Eingabe 4 2 2 40" xfId="21991" xr:uid="{D6ED7C82-FDA2-4003-96A4-BC38ECE6AD23}"/>
    <cellStyle name="Eingabe 4 2 2 40 2" xfId="42391" xr:uid="{0D029E0A-78B0-4008-90F9-88A0EE35CE73}"/>
    <cellStyle name="Eingabe 4 2 2 41" xfId="21089" xr:uid="{14FB3B12-1B9A-4F65-A2CE-1EA5CCE4FEBF}"/>
    <cellStyle name="Eingabe 4 2 2 41 2" xfId="41491" xr:uid="{5363822D-CE46-4588-B924-F2DF6D84B2E3}"/>
    <cellStyle name="Eingabe 4 2 2 42" xfId="23049" xr:uid="{1EF3E37F-39F6-4606-A56B-921F8A6ACC53}"/>
    <cellStyle name="Eingabe 4 2 2 42 2" xfId="43449" xr:uid="{183ADE6C-F351-4FF3-B48D-4526FA777566}"/>
    <cellStyle name="Eingabe 4 2 2 43" xfId="23279" xr:uid="{881C08A2-E7A6-473E-A1F4-D50971432D80}"/>
    <cellStyle name="Eingabe 4 2 2 43 2" xfId="43679" xr:uid="{5C310FA9-08D2-4FF5-AF96-A71AC51FCB83}"/>
    <cellStyle name="Eingabe 4 2 2 5" xfId="3176" xr:uid="{00000000-0005-0000-0000-000040110000}"/>
    <cellStyle name="Eingabe 4 2 2 5 2" xfId="25542" xr:uid="{9C897E5C-F757-4563-A4E5-BAB4EED46F26}"/>
    <cellStyle name="Eingabe 4 2 2 6" xfId="3648" xr:uid="{00000000-0005-0000-0000-000041110000}"/>
    <cellStyle name="Eingabe 4 2 2 6 2" xfId="26011" xr:uid="{B04AA427-5B3C-460D-9AF1-15F35F6F64A2}"/>
    <cellStyle name="Eingabe 4 2 2 7" xfId="4070" xr:uid="{00000000-0005-0000-0000-000042110000}"/>
    <cellStyle name="Eingabe 4 2 2 7 2" xfId="26433" xr:uid="{18CE1664-9588-4488-B27A-3604AB2C818E}"/>
    <cellStyle name="Eingabe 4 2 2 8" xfId="4448" xr:uid="{00000000-0005-0000-0000-000043110000}"/>
    <cellStyle name="Eingabe 4 2 2 8 2" xfId="26801" xr:uid="{CCCF041A-B702-4E0A-AE12-785C7F1EBEA5}"/>
    <cellStyle name="Eingabe 4 2 2 9" xfId="3394" xr:uid="{00000000-0005-0000-0000-000044110000}"/>
    <cellStyle name="Eingabe 4 2 2 9 2" xfId="25759" xr:uid="{93C02E73-4155-4A71-935A-C196761AB61C}"/>
    <cellStyle name="Eingabe 4 2 20" xfId="9920" xr:uid="{A6604E3E-B744-46AA-9CA3-D08077E2B6CB}"/>
    <cellStyle name="Eingabe 4 2 20 2" xfId="31946" xr:uid="{864F9FBD-B793-4B11-AB70-5265AD6C98DF}"/>
    <cellStyle name="Eingabe 4 2 21" xfId="9732" xr:uid="{27BCEF34-EF21-4F64-942B-00E7BC13D787}"/>
    <cellStyle name="Eingabe 4 2 21 2" xfId="31800" xr:uid="{E53A4E5D-5C33-4DCA-B036-B3419623AD4F}"/>
    <cellStyle name="Eingabe 4 2 22" xfId="12400" xr:uid="{926F719C-B6A1-4C97-8F26-2F06A3B0C9D4}"/>
    <cellStyle name="Eingabe 4 2 22 2" xfId="32965" xr:uid="{D7836201-58AE-42EB-A316-700176169EC5}"/>
    <cellStyle name="Eingabe 4 2 23" xfId="11996" xr:uid="{BBBCD89B-BBD7-4A6D-BB2B-8714EE76EE12}"/>
    <cellStyle name="Eingabe 4 2 23 2" xfId="32561" xr:uid="{57B06AAB-72E7-4286-A59B-8FEE7CCFFC54}"/>
    <cellStyle name="Eingabe 4 2 24" xfId="11824" xr:uid="{9BAD7D65-B8D0-4F2A-AA60-AB408F6B4861}"/>
    <cellStyle name="Eingabe 4 2 24 2" xfId="32391" xr:uid="{84A835C9-E09C-4AD9-ABB8-5F64EB13880A}"/>
    <cellStyle name="Eingabe 4 2 25" xfId="13293" xr:uid="{BC06F1C0-2F1C-4DA4-82CC-DD5758626E16}"/>
    <cellStyle name="Eingabe 4 2 25 2" xfId="33857" xr:uid="{DB684E37-2C02-40F6-A855-24E02830949E}"/>
    <cellStyle name="Eingabe 4 2 26" xfId="13921" xr:uid="{34275D16-95FF-4C72-A5DE-A16E7D9E7BA3}"/>
    <cellStyle name="Eingabe 4 2 26 2" xfId="34485" xr:uid="{C5C71C8B-5699-478B-A3BD-39134C744DA2}"/>
    <cellStyle name="Eingabe 4 2 27" xfId="14537" xr:uid="{449F11A4-1DA0-4221-B1DE-388DB3691ACE}"/>
    <cellStyle name="Eingabe 4 2 27 2" xfId="35098" xr:uid="{FE71814E-3200-4841-8522-56983FBD00B4}"/>
    <cellStyle name="Eingabe 4 2 28" xfId="15266" xr:uid="{4829DB90-E722-44EC-974C-3F80F3E094B0}"/>
    <cellStyle name="Eingabe 4 2 28 2" xfId="35803" xr:uid="{A0EC8CF6-D7E8-431C-A86F-C5C5F6159F4B}"/>
    <cellStyle name="Eingabe 4 2 29" xfId="15911" xr:uid="{BB95793C-9B0D-432C-A874-9010CE1831A1}"/>
    <cellStyle name="Eingabe 4 2 29 2" xfId="36319" xr:uid="{35062425-BD52-467C-A025-3F70F321D3E0}"/>
    <cellStyle name="Eingabe 4 2 3" xfId="1194" xr:uid="{00000000-0005-0000-0000-000045110000}"/>
    <cellStyle name="Eingabe 4 2 3 2" xfId="23631" xr:uid="{0C148E4A-21F2-497B-BAB8-F0BD7E54B7D7}"/>
    <cellStyle name="Eingabe 4 2 30" xfId="16386" xr:uid="{ED9B0D94-6CAF-4D2D-8219-6354D7C9D133}"/>
    <cellStyle name="Eingabe 4 2 30 2" xfId="36792" xr:uid="{5DD7A834-0769-4157-AF54-D035BA332B04}"/>
    <cellStyle name="Eingabe 4 2 31" xfId="17127" xr:uid="{784F7931-C5F2-48EC-BE7A-B03E91238A48}"/>
    <cellStyle name="Eingabe 4 2 31 2" xfId="37531" xr:uid="{62FF6CB5-8E69-4226-B7E0-7241CA0BE96C}"/>
    <cellStyle name="Eingabe 4 2 32" xfId="17652" xr:uid="{217BC1BF-8587-499D-AB1D-5126AC9A6713}"/>
    <cellStyle name="Eingabe 4 2 32 2" xfId="38056" xr:uid="{C22C4358-6E4F-4FA2-8D01-25156C09BCD1}"/>
    <cellStyle name="Eingabe 4 2 33" xfId="17878" xr:uid="{49006BEB-B8CD-4AD5-B481-EF9AE7C15282}"/>
    <cellStyle name="Eingabe 4 2 33 2" xfId="38282" xr:uid="{C588599A-433F-4BAB-9EB2-596B2342CD67}"/>
    <cellStyle name="Eingabe 4 2 34" xfId="18250" xr:uid="{D3E6C494-6BBE-444A-B96C-3154FA6393AE}"/>
    <cellStyle name="Eingabe 4 2 34 2" xfId="38654" xr:uid="{14C31BF1-E36B-4BE4-A16B-A46A51194EDD}"/>
    <cellStyle name="Eingabe 4 2 35" xfId="19093" xr:uid="{3D5FF1F0-8DA0-45AC-A997-9C31878892E2}"/>
    <cellStyle name="Eingabe 4 2 35 2" xfId="39495" xr:uid="{C46E1610-0E1E-4FE9-AAE3-F3FF4C43FD92}"/>
    <cellStyle name="Eingabe 4 2 36" xfId="18721" xr:uid="{A5C2A793-7581-4D47-B081-C69953E9892B}"/>
    <cellStyle name="Eingabe 4 2 36 2" xfId="39123" xr:uid="{551B8308-8834-4988-B15E-36A4686FA8C7}"/>
    <cellStyle name="Eingabe 4 2 37" xfId="19931" xr:uid="{70A47C70-7BBF-42C8-A78E-5997BCAABDE7}"/>
    <cellStyle name="Eingabe 4 2 37 2" xfId="40333" xr:uid="{C9F440AE-0BC2-40AB-BFA8-A86E803A92F2}"/>
    <cellStyle name="Eingabe 4 2 38" xfId="20355" xr:uid="{6F67A8E0-913E-47E7-8528-0B591F1D7D03}"/>
    <cellStyle name="Eingabe 4 2 38 2" xfId="40757" xr:uid="{360CEBAE-7051-4DFB-B463-F4749B9B352F}"/>
    <cellStyle name="Eingabe 4 2 39" xfId="19792" xr:uid="{7F4CC68A-83EB-45EC-896C-7801773506E3}"/>
    <cellStyle name="Eingabe 4 2 39 2" xfId="40194" xr:uid="{22847C25-0012-4034-81CE-751E864E52F0}"/>
    <cellStyle name="Eingabe 4 2 4" xfId="1840" xr:uid="{00000000-0005-0000-0000-000046110000}"/>
    <cellStyle name="Eingabe 4 2 4 2" xfId="24223" xr:uid="{F91E4A5D-16F2-45E8-8096-2AF40181D359}"/>
    <cellStyle name="Eingabe 4 2 40" xfId="21550" xr:uid="{F56F400E-2213-4291-B036-D96686121A5F}"/>
    <cellStyle name="Eingabe 4 2 40 2" xfId="41950" xr:uid="{D0F5A1F7-B629-42C4-9960-83BE64B75F16}"/>
    <cellStyle name="Eingabe 4 2 41" xfId="22186" xr:uid="{1CCD7B7F-AED5-42BC-9F92-29EB9E8FCBFB}"/>
    <cellStyle name="Eingabe 4 2 41 2" xfId="42586" xr:uid="{F2917A27-353E-4825-B80C-792E1C45C52D}"/>
    <cellStyle name="Eingabe 4 2 42" xfId="22701" xr:uid="{4A4A3414-1641-40A5-A7EF-265357E8BD2D}"/>
    <cellStyle name="Eingabe 4 2 42 2" xfId="43101" xr:uid="{30E6ED7E-E29F-43E1-B756-C7F28C2B4ADE}"/>
    <cellStyle name="Eingabe 4 2 43" xfId="22830" xr:uid="{8A5DBFD7-FEAA-46F0-9D22-FE34C30BFAB3}"/>
    <cellStyle name="Eingabe 4 2 43 2" xfId="43230" xr:uid="{4AB94D2E-5D24-4F04-BA64-B5DA5CC1C1B1}"/>
    <cellStyle name="Eingabe 4 2 44" xfId="23128" xr:uid="{51F1B53C-9E0D-4E69-9B11-928F98D01D84}"/>
    <cellStyle name="Eingabe 4 2 44 2" xfId="43528" xr:uid="{6819B7EE-9431-48CF-82DB-22B93C3031AC}"/>
    <cellStyle name="Eingabe 4 2 5" xfId="2168" xr:uid="{00000000-0005-0000-0000-000047110000}"/>
    <cellStyle name="Eingabe 4 2 5 2" xfId="24548" xr:uid="{069D5EE6-08ED-487E-ADB3-6AB1887027B3}"/>
    <cellStyle name="Eingabe 4 2 6" xfId="2961" xr:uid="{00000000-0005-0000-0000-000048110000}"/>
    <cellStyle name="Eingabe 4 2 6 2" xfId="25327" xr:uid="{35E11739-4C3A-450A-A115-5A235BCF60C1}"/>
    <cellStyle name="Eingabe 4 2 7" xfId="3366" xr:uid="{00000000-0005-0000-0000-000049110000}"/>
    <cellStyle name="Eingabe 4 2 7 2" xfId="25731" xr:uid="{E432ECC1-FC4B-431D-A5EA-39418FE68D36}"/>
    <cellStyle name="Eingabe 4 2 8" xfId="3859" xr:uid="{00000000-0005-0000-0000-00004A110000}"/>
    <cellStyle name="Eingabe 4 2 8 2" xfId="26222" xr:uid="{D2500709-CD11-42A8-9274-0157DFEEF927}"/>
    <cellStyle name="Eingabe 4 2 9" xfId="4202" xr:uid="{00000000-0005-0000-0000-00004B110000}"/>
    <cellStyle name="Eingabe 4 2 9 2" xfId="26562" xr:uid="{33712955-0396-4B54-82B9-0042A5E4BE7F}"/>
    <cellStyle name="Eingabe 4 20" xfId="7716" xr:uid="{6BCA1622-494A-4439-A2EF-A2FA0F1A735F}"/>
    <cellStyle name="Eingabe 4 20 2" xfId="30002" xr:uid="{4939CC85-29FE-45C8-A0C3-5BDA390B4858}"/>
    <cellStyle name="Eingabe 4 21" xfId="8224" xr:uid="{70DA0111-7F8D-4F55-A94A-1EA869EBCF03}"/>
    <cellStyle name="Eingabe 4 21 2" xfId="30493" xr:uid="{75CB3767-BBD6-4773-895A-119F40FF6521}"/>
    <cellStyle name="Eingabe 4 22" xfId="8908" xr:uid="{7278CE01-CA28-4938-9666-345D8D02CD42}"/>
    <cellStyle name="Eingabe 4 22 2" xfId="31092" xr:uid="{2C0E3434-253A-441F-B91C-6DA8F5C19BCA}"/>
    <cellStyle name="Eingabe 4 23" xfId="8735" xr:uid="{C92C2940-2E67-4753-932D-386CC7713E61}"/>
    <cellStyle name="Eingabe 4 23 2" xfId="30975" xr:uid="{8E4942E1-A01B-44E5-9075-51DC73A9031F}"/>
    <cellStyle name="Eingabe 4 24" xfId="9971" xr:uid="{8329CEF8-8D73-415E-A9C0-2C5E13718335}"/>
    <cellStyle name="Eingabe 4 24 2" xfId="31986" xr:uid="{C6FA1586-57A9-4D63-89B7-6423BF340A9D}"/>
    <cellStyle name="Eingabe 4 25" xfId="12065" xr:uid="{A30F3D68-FE61-4F86-B16B-FCB651DF6974}"/>
    <cellStyle name="Eingabe 4 25 2" xfId="32630" xr:uid="{F7499F64-0783-438C-A9AC-05FBB6629FBD}"/>
    <cellStyle name="Eingabe 4 26" xfId="12919" xr:uid="{28506DF7-D3B6-4A5B-91F8-AAF91936DF4C}"/>
    <cellStyle name="Eingabe 4 26 2" xfId="33484" xr:uid="{858630B4-8068-491F-978F-F8401BE59061}"/>
    <cellStyle name="Eingabe 4 27" xfId="14239" xr:uid="{2A189EA8-F0A5-4CFB-8408-09F678744FBA}"/>
    <cellStyle name="Eingabe 4 27 2" xfId="34802" xr:uid="{E1381D7A-6F7C-4C1A-BE12-1D8F88C3EA64}"/>
    <cellStyle name="Eingabe 4 28" xfId="13800" xr:uid="{99FD63E7-88FB-4528-98C2-21E863CE5248}"/>
    <cellStyle name="Eingabe 4 28 2" xfId="34364" xr:uid="{65965AB7-B65B-40F1-8C3A-EFEE8296C7AE}"/>
    <cellStyle name="Eingabe 4 29" xfId="15241" xr:uid="{D89C1D6C-8F6B-49B3-AEE4-12F05C084CB1}"/>
    <cellStyle name="Eingabe 4 29 2" xfId="35781" xr:uid="{A154F94F-459A-437E-A835-34DCB3DA23E0}"/>
    <cellStyle name="Eingabe 4 3" xfId="574" xr:uid="{00000000-0005-0000-0000-00004C110000}"/>
    <cellStyle name="Eingabe 4 3 10" xfId="3338" xr:uid="{00000000-0005-0000-0000-00004D110000}"/>
    <cellStyle name="Eingabe 4 3 10 2" xfId="25704" xr:uid="{27F70440-8A86-4616-82FE-AFADBC9C5F20}"/>
    <cellStyle name="Eingabe 4 3 11" xfId="5025" xr:uid="{00000000-0005-0000-0000-00004E110000}"/>
    <cellStyle name="Eingabe 4 3 11 2" xfId="27378" xr:uid="{9265B60C-C42E-4B56-A325-017A7D5D3487}"/>
    <cellStyle name="Eingabe 4 3 12" xfId="5406" xr:uid="{00000000-0005-0000-0000-00004F110000}"/>
    <cellStyle name="Eingabe 4 3 12 2" xfId="27759" xr:uid="{DE49ABED-74A1-447F-A9A9-4EA0F2A63F87}"/>
    <cellStyle name="Eingabe 4 3 13" xfId="6009" xr:uid="{00000000-0005-0000-0000-000050110000}"/>
    <cellStyle name="Eingabe 4 3 13 2" xfId="28306" xr:uid="{EE787F36-2BA4-4752-87B4-D7432ED5EC2F}"/>
    <cellStyle name="Eingabe 4 3 14" xfId="6734" xr:uid="{00000000-0005-0000-0000-000051110000}"/>
    <cellStyle name="Eingabe 4 3 14 2" xfId="29031" xr:uid="{1122BA7A-861B-4853-9B5E-1FA7EAB61B83}"/>
    <cellStyle name="Eingabe 4 3 15" xfId="6969" xr:uid="{00000000-0005-0000-0000-000052110000}"/>
    <cellStyle name="Eingabe 4 3 15 2" xfId="29266" xr:uid="{F46EBEBE-6CF7-47D4-9472-906149789B4A}"/>
    <cellStyle name="Eingabe 4 3 16" xfId="7303" xr:uid="{00000000-0005-0000-0000-000053110000}"/>
    <cellStyle name="Eingabe 4 3 16 2" xfId="29598" xr:uid="{28444218-F56B-41D5-9FAB-C4294D81CA58}"/>
    <cellStyle name="Eingabe 4 3 17" xfId="7789" xr:uid="{2C5FA01E-1AE8-4D0F-9F83-FEEB1B7CCDC7}"/>
    <cellStyle name="Eingabe 4 3 17 2" xfId="30075" xr:uid="{4B1CCA59-1A53-4C25-BF63-D8F5283AB576}"/>
    <cellStyle name="Eingabe 4 3 18" xfId="8274" xr:uid="{65827C6D-9778-4C86-9F92-4B13A025DFC0}"/>
    <cellStyle name="Eingabe 4 3 18 2" xfId="30543" xr:uid="{69FB252E-8578-4E47-8247-3A3905FCB4F4}"/>
    <cellStyle name="Eingabe 4 3 19" xfId="9159" xr:uid="{656A1C9E-A084-4BED-80F0-B38361FA1359}"/>
    <cellStyle name="Eingabe 4 3 19 2" xfId="31300" xr:uid="{5EB6B2A5-0E3B-4225-A16F-F015C9BD492A}"/>
    <cellStyle name="Eingabe 4 3 2" xfId="789" xr:uid="{00000000-0005-0000-0000-000054110000}"/>
    <cellStyle name="Eingabe 4 3 2 10" xfId="5236" xr:uid="{00000000-0005-0000-0000-000055110000}"/>
    <cellStyle name="Eingabe 4 3 2 10 2" xfId="27589" xr:uid="{BE8032E7-2043-4F48-9C11-A9C1C1DACC4A}"/>
    <cellStyle name="Eingabe 4 3 2 11" xfId="4604" xr:uid="{00000000-0005-0000-0000-000056110000}"/>
    <cellStyle name="Eingabe 4 3 2 11 2" xfId="26957" xr:uid="{38C24421-ACD9-4B46-8BF7-F62F6E5EF921}"/>
    <cellStyle name="Eingabe 4 3 2 12" xfId="6338" xr:uid="{00000000-0005-0000-0000-000057110000}"/>
    <cellStyle name="Eingabe 4 3 2 12 2" xfId="28635" xr:uid="{016D3870-04F1-4E97-B6F7-89B2B88BF4EE}"/>
    <cellStyle name="Eingabe 4 3 2 13" xfId="6775" xr:uid="{00000000-0005-0000-0000-000058110000}"/>
    <cellStyle name="Eingabe 4 3 2 13 2" xfId="29072" xr:uid="{FED694A2-D8C0-4A3F-AADE-6A1CEDF46935}"/>
    <cellStyle name="Eingabe 4 3 2 14" xfId="6644" xr:uid="{00000000-0005-0000-0000-000059110000}"/>
    <cellStyle name="Eingabe 4 3 2 14 2" xfId="28941" xr:uid="{2D3F377E-47D8-4940-B3C0-40A7B6950B22}"/>
    <cellStyle name="Eingabe 4 3 2 15" xfId="7509" xr:uid="{00000000-0005-0000-0000-00005A110000}"/>
    <cellStyle name="Eingabe 4 3 2 15 2" xfId="29804" xr:uid="{9271E194-6BBB-4DB6-8DD4-5BB08F7D9989}"/>
    <cellStyle name="Eingabe 4 3 2 16" xfId="7995" xr:uid="{34EA9E7E-1434-4040-B545-F405E8FD282C}"/>
    <cellStyle name="Eingabe 4 3 2 16 2" xfId="30281" xr:uid="{50364A1E-FC05-4A28-914F-6978633152D0}"/>
    <cellStyle name="Eingabe 4 3 2 17" xfId="8484" xr:uid="{F88B52FC-045E-4A9C-80D3-B0C58B6D0FCF}"/>
    <cellStyle name="Eingabe 4 3 2 17 2" xfId="30753" xr:uid="{D424DB42-AA8A-41E4-B4BB-110ED0ED557A}"/>
    <cellStyle name="Eingabe 4 3 2 18" xfId="9374" xr:uid="{AFF58910-526B-4B1C-AA56-EF53DCB740D0}"/>
    <cellStyle name="Eingabe 4 3 2 18 2" xfId="31513" xr:uid="{6B538634-BD41-4A2F-978B-52A0E82C4BB1}"/>
    <cellStyle name="Eingabe 4 3 2 19" xfId="9022" xr:uid="{BF6A3CAF-995A-4DB9-9C5E-C53962B39D04}"/>
    <cellStyle name="Eingabe 4 3 2 19 2" xfId="31185" xr:uid="{DD030868-5269-4742-BD36-FDE83ED65703}"/>
    <cellStyle name="Eingabe 4 3 2 2" xfId="1114" xr:uid="{00000000-0005-0000-0000-00005B110000}"/>
    <cellStyle name="Eingabe 4 3 2 2 2" xfId="23551" xr:uid="{DC99D18E-DE74-4D34-A537-006A4C8B0170}"/>
    <cellStyle name="Eingabe 4 3 2 20" xfId="9049" xr:uid="{1AEA41F5-42B1-46CA-A7B5-6A66846C64EE}"/>
    <cellStyle name="Eingabe 4 3 2 20 2" xfId="31205" xr:uid="{76D276C8-E71A-4540-86D6-51626ADD6714}"/>
    <cellStyle name="Eingabe 4 3 2 21" xfId="12542" xr:uid="{0BA4B223-2285-468C-960C-DFFC1F331496}"/>
    <cellStyle name="Eingabe 4 3 2 21 2" xfId="33107" xr:uid="{A24D52EE-F3A1-4519-931A-DEFDDF4C13E9}"/>
    <cellStyle name="Eingabe 4 3 2 22" xfId="12239" xr:uid="{7CF510D2-0C05-4859-B916-89E0F7C359DA}"/>
    <cellStyle name="Eingabe 4 3 2 22 2" xfId="32804" xr:uid="{B1ED90EE-88B2-4D34-8EB6-E00CBC50773A}"/>
    <cellStyle name="Eingabe 4 3 2 23" xfId="12714" xr:uid="{70E41D9B-9B28-4C59-8F1E-1862D270DC0B}"/>
    <cellStyle name="Eingabe 4 3 2 23 2" xfId="33279" xr:uid="{40B0D879-073F-4F6E-BDE4-4A58698167FF}"/>
    <cellStyle name="Eingabe 4 3 2 24" xfId="13518" xr:uid="{3FB21383-4D45-4B45-B307-E839E49F6CAA}"/>
    <cellStyle name="Eingabe 4 3 2 24 2" xfId="34082" xr:uid="{3ED83EC8-0928-44A5-95A6-BAB1C321A612}"/>
    <cellStyle name="Eingabe 4 3 2 25" xfId="14202" xr:uid="{1444D67F-63CB-48B2-BB9D-0F216868E465}"/>
    <cellStyle name="Eingabe 4 3 2 25 2" xfId="34765" xr:uid="{D50862DD-0303-48E3-A77B-5EDB45C7C512}"/>
    <cellStyle name="Eingabe 4 3 2 26" xfId="14520" xr:uid="{D6E2F42D-95F7-4F13-A1EE-466CA73D131E}"/>
    <cellStyle name="Eingabe 4 3 2 26 2" xfId="35081" xr:uid="{278576BE-977E-44BE-98CA-5FF94B37AE15}"/>
    <cellStyle name="Eingabe 4 3 2 27" xfId="14486" xr:uid="{5334E135-2223-43C7-A295-337E166077D5}"/>
    <cellStyle name="Eingabe 4 3 2 27 2" xfId="35047" xr:uid="{79CC9556-9B6B-4603-8F92-C952B69F1A4A}"/>
    <cellStyle name="Eingabe 4 3 2 28" xfId="16046" xr:uid="{EECC710C-0F9C-428E-A2E4-11C812E1979A}"/>
    <cellStyle name="Eingabe 4 3 2 28 2" xfId="36454" xr:uid="{2FAB60D5-3492-4474-B516-42561790335D}"/>
    <cellStyle name="Eingabe 4 3 2 29" xfId="16519" xr:uid="{F4E27D10-7BBA-49DA-B9B7-E0EF777A82A6}"/>
    <cellStyle name="Eingabe 4 3 2 29 2" xfId="36925" xr:uid="{134F11B4-F57D-430F-B777-B61CDDACB07D}"/>
    <cellStyle name="Eingabe 4 3 2 3" xfId="1980" xr:uid="{00000000-0005-0000-0000-00005C110000}"/>
    <cellStyle name="Eingabe 4 3 2 3 2" xfId="24362" xr:uid="{7D82AD15-7960-4CFB-82D1-D312B2B5F5C0}"/>
    <cellStyle name="Eingabe 4 3 2 30" xfId="17263" xr:uid="{1B03708D-90FB-4DAB-915D-16D6C552FD7A}"/>
    <cellStyle name="Eingabe 4 3 2 30 2" xfId="37667" xr:uid="{B1872DF4-D19E-4089-A10B-664B77607081}"/>
    <cellStyle name="Eingabe 4 3 2 31" xfId="17481" xr:uid="{0412ADAE-9AAF-4092-93BE-733EFF4092C7}"/>
    <cellStyle name="Eingabe 4 3 2 31 2" xfId="37885" xr:uid="{58D152E1-B36C-49E1-95EA-5FDA255D5D40}"/>
    <cellStyle name="Eingabe 4 3 2 32" xfId="18012" xr:uid="{667C2518-1152-4E1D-B433-EE90DBB8FA9F}"/>
    <cellStyle name="Eingabe 4 3 2 32 2" xfId="38416" xr:uid="{8696E686-9373-4857-8A31-F61B26C6BCC6}"/>
    <cellStyle name="Eingabe 4 3 2 33" xfId="18391" xr:uid="{5AEF9DE3-C118-4528-A0F6-B22FAE66CD1C}"/>
    <cellStyle name="Eingabe 4 3 2 33 2" xfId="38795" xr:uid="{F29923B3-A475-416D-9873-0BE61515042C}"/>
    <cellStyle name="Eingabe 4 3 2 34" xfId="19235" xr:uid="{AEAE0E1A-7FEB-4F99-8B24-E4F5F6C5AD16}"/>
    <cellStyle name="Eingabe 4 3 2 34 2" xfId="39637" xr:uid="{84CB7BD4-6133-4CAF-8227-D7B44920DF14}"/>
    <cellStyle name="Eingabe 4 3 2 35" xfId="18816" xr:uid="{6310DBBC-B666-4371-AF13-8FA20C4EDEC6}"/>
    <cellStyle name="Eingabe 4 3 2 35 2" xfId="39218" xr:uid="{BC03BD69-8994-4946-B974-CD8F1CF4B794}"/>
    <cellStyle name="Eingabe 4 3 2 36" xfId="20073" xr:uid="{C6FF5F4F-3C09-4026-B73C-637155512A4C}"/>
    <cellStyle name="Eingabe 4 3 2 36 2" xfId="40475" xr:uid="{29E01BBF-4063-41CB-813E-D6A653097DD7}"/>
    <cellStyle name="Eingabe 4 3 2 37" xfId="20495" xr:uid="{FD15BFD8-34D9-49D3-A10C-E37EC8FFA77C}"/>
    <cellStyle name="Eingabe 4 3 2 37 2" xfId="40897" xr:uid="{744741DB-50A4-4DB8-AB69-F5F2C7CD7676}"/>
    <cellStyle name="Eingabe 4 3 2 38" xfId="20898" xr:uid="{AA1467F9-BE79-44B1-84F3-31F9E946226D}"/>
    <cellStyle name="Eingabe 4 3 2 38 2" xfId="41300" xr:uid="{CF4BAEE9-1E55-4B4C-937F-4A8EEFAD0382}"/>
    <cellStyle name="Eingabe 4 3 2 39" xfId="21689" xr:uid="{12F60C7E-4157-4C2D-8C9D-16A1ABBE695B}"/>
    <cellStyle name="Eingabe 4 3 2 39 2" xfId="42089" xr:uid="{8EA53B65-8937-4543-8F3C-3A4DB09D2958}"/>
    <cellStyle name="Eingabe 4 3 2 4" xfId="1497" xr:uid="{00000000-0005-0000-0000-00005D110000}"/>
    <cellStyle name="Eingabe 4 3 2 4 2" xfId="23885" xr:uid="{DD932FBD-76C2-4724-A4D1-A4E7FC74BD10}"/>
    <cellStyle name="Eingabe 4 3 2 40" xfId="21941" xr:uid="{971F6400-9415-4FA4-85AE-B89B3D5E1FEF}"/>
    <cellStyle name="Eingabe 4 3 2 40 2" xfId="42341" xr:uid="{09779249-231C-4104-975F-A36B1F901E46}"/>
    <cellStyle name="Eingabe 4 3 2 41" xfId="21605" xr:uid="{FBB97103-67E3-4980-BDDE-457E2E7FBC1C}"/>
    <cellStyle name="Eingabe 4 3 2 41 2" xfId="42005" xr:uid="{98FD68CF-718E-4088-9C8D-8F593712019E}"/>
    <cellStyle name="Eingabe 4 3 2 42" xfId="21975" xr:uid="{E198E3E7-02BB-42B3-ADD7-127A75DA13E7}"/>
    <cellStyle name="Eingabe 4 3 2 42 2" xfId="42375" xr:uid="{53D72F56-8663-4BF9-B48F-9832D05D01CF}"/>
    <cellStyle name="Eingabe 4 3 2 43" xfId="22478" xr:uid="{192CFCFB-F6D2-4BC7-984B-4C3BB94A00F9}"/>
    <cellStyle name="Eingabe 4 3 2 43 2" xfId="42878" xr:uid="{86F532FF-D68F-43BE-A0AA-D58CE8634992}"/>
    <cellStyle name="Eingabe 4 3 2 5" xfId="3103" xr:uid="{00000000-0005-0000-0000-00005E110000}"/>
    <cellStyle name="Eingabe 4 3 2 5 2" xfId="25469" xr:uid="{6CE06493-D62A-4284-8240-185F2DF64CA3}"/>
    <cellStyle name="Eingabe 4 3 2 6" xfId="2465" xr:uid="{00000000-0005-0000-0000-00005F110000}"/>
    <cellStyle name="Eingabe 4 3 2 6 2" xfId="24832" xr:uid="{8E100F3B-F467-4A0B-A5DE-73A049533424}"/>
    <cellStyle name="Eingabe 4 3 2 7" xfId="3997" xr:uid="{00000000-0005-0000-0000-000060110000}"/>
    <cellStyle name="Eingabe 4 3 2 7 2" xfId="26360" xr:uid="{600827B4-D789-4040-A601-43332C218882}"/>
    <cellStyle name="Eingabe 4 3 2 8" xfId="3524" xr:uid="{00000000-0005-0000-0000-000061110000}"/>
    <cellStyle name="Eingabe 4 3 2 8 2" xfId="25889" xr:uid="{DC5B029B-242E-445B-A322-E7F1C84E6E55}"/>
    <cellStyle name="Eingabe 4 3 2 9" xfId="4436" xr:uid="{00000000-0005-0000-0000-000062110000}"/>
    <cellStyle name="Eingabe 4 3 2 9 2" xfId="26789" xr:uid="{A0D7D94F-6D7F-47CF-BB67-847B29ED74E3}"/>
    <cellStyle name="Eingabe 4 3 20" xfId="9792" xr:uid="{8E6852ED-BFD9-4AEB-9D88-ED757E554DA6}"/>
    <cellStyle name="Eingabe 4 3 20 2" xfId="31844" xr:uid="{CC91226C-B5A8-4636-B2AF-39769E61AF4D}"/>
    <cellStyle name="Eingabe 4 3 21" xfId="9557" xr:uid="{3E585E15-299C-4930-AE0C-2DD2C7F945A4}"/>
    <cellStyle name="Eingabe 4 3 21 2" xfId="31681" xr:uid="{A5D4AA76-A244-4665-A6C8-A3812807E020}"/>
    <cellStyle name="Eingabe 4 3 22" xfId="12327" xr:uid="{5C60A516-FFA5-4DCF-96AE-4918CB87D168}"/>
    <cellStyle name="Eingabe 4 3 22 2" xfId="32892" xr:uid="{204DCD91-3F71-4594-BCB6-5FD6C6804FF4}"/>
    <cellStyle name="Eingabe 4 3 23" xfId="12094" xr:uid="{605438A2-60BA-4DEA-ACE9-D4D486676271}"/>
    <cellStyle name="Eingabe 4 3 23 2" xfId="32659" xr:uid="{3DE7ECC3-EEDB-4659-92FF-37EEDD64A4F6}"/>
    <cellStyle name="Eingabe 4 3 24" xfId="12765" xr:uid="{1C2D0B2D-F5A2-4BD2-8408-0670219C6097}"/>
    <cellStyle name="Eingabe 4 3 24 2" xfId="33330" xr:uid="{9DE07EE6-B2BF-4611-B7F3-86B0E50F8D6F}"/>
    <cellStyle name="Eingabe 4 3 25" xfId="12244" xr:uid="{10E4D580-90EC-475E-A164-F39FFF96E554}"/>
    <cellStyle name="Eingabe 4 3 25 2" xfId="32809" xr:uid="{88E568D9-DBAF-40C5-AC05-87B18D045E86}"/>
    <cellStyle name="Eingabe 4 3 26" xfId="14053" xr:uid="{E6913B51-975A-4292-BCA9-4BE69FDD4037}"/>
    <cellStyle name="Eingabe 4 3 26 2" xfId="34617" xr:uid="{E374D8C0-EA58-4CB1-BE59-3D5E34FF2FD9}"/>
    <cellStyle name="Eingabe 4 3 27" xfId="13082" xr:uid="{FC65DBE2-08DD-48F0-B8D4-4499933D40DA}"/>
    <cellStyle name="Eingabe 4 3 27 2" xfId="33647" xr:uid="{59F57EF6-08E0-4034-9184-96047859E6BD}"/>
    <cellStyle name="Eingabe 4 3 28" xfId="14653" xr:uid="{D60AE626-F508-4D5C-9579-380A0EDA4B7E}"/>
    <cellStyle name="Eingabe 4 3 28 2" xfId="35212" xr:uid="{9E2C9E04-DED1-43C0-B24E-15D796901308}"/>
    <cellStyle name="Eingabe 4 3 29" xfId="15767" xr:uid="{6393A63A-18D7-4963-9574-F7A9CDBEBE01}"/>
    <cellStyle name="Eingabe 4 3 29 2" xfId="36203" xr:uid="{9C9B266B-4398-4FD4-B448-47F5E176F5AF}"/>
    <cellStyle name="Eingabe 4 3 3" xfId="1200" xr:uid="{00000000-0005-0000-0000-000063110000}"/>
    <cellStyle name="Eingabe 4 3 3 2" xfId="23637" xr:uid="{D89AEDCF-0E6E-4822-9CBB-5A67D2B36F4C}"/>
    <cellStyle name="Eingabe 4 3 30" xfId="16313" xr:uid="{0BD49688-A29D-4D6C-9B7E-E1DF8BA0A9DD}"/>
    <cellStyle name="Eingabe 4 3 30 2" xfId="36719" xr:uid="{C2D2D19E-8E29-4612-8E53-C3484D349331}"/>
    <cellStyle name="Eingabe 4 3 31" xfId="17054" xr:uid="{717FB338-ED53-40E2-A108-DC9E9BDF6A40}"/>
    <cellStyle name="Eingabe 4 3 31 2" xfId="37458" xr:uid="{B4A6C821-2F47-4F80-92FB-F50A012D1BB6}"/>
    <cellStyle name="Eingabe 4 3 32" xfId="17416" xr:uid="{35782C68-42E7-494C-9C46-071CB99FDF3E}"/>
    <cellStyle name="Eingabe 4 3 32 2" xfId="37820" xr:uid="{D01222A7-3F28-4743-8917-23BF0D023C54}"/>
    <cellStyle name="Eingabe 4 3 33" xfId="17805" xr:uid="{1A031BB8-1AAB-4191-88E2-0D2A2D169A79}"/>
    <cellStyle name="Eingabe 4 3 33 2" xfId="38209" xr:uid="{074081FA-CFEF-409C-B074-8B800B098A49}"/>
    <cellStyle name="Eingabe 4 3 34" xfId="18177" xr:uid="{46FB4D4E-4D59-44DD-9F10-C0D5BD40C3B8}"/>
    <cellStyle name="Eingabe 4 3 34 2" xfId="38581" xr:uid="{C3042286-2335-4A3F-82D6-FB77F994243B}"/>
    <cellStyle name="Eingabe 4 3 35" xfId="19020" xr:uid="{72BFC0EC-CCA3-48B7-9E23-44A7F9FE9FBF}"/>
    <cellStyle name="Eingabe 4 3 35 2" xfId="39422" xr:uid="{086697EC-CA49-4F2D-B9D4-DD458B207991}"/>
    <cellStyle name="Eingabe 4 3 36" xfId="18929" xr:uid="{23110901-CE67-4269-8DA6-4403C9EE753F}"/>
    <cellStyle name="Eingabe 4 3 36 2" xfId="39331" xr:uid="{9E632D11-9A50-45AA-8D6D-56AECB4C07D1}"/>
    <cellStyle name="Eingabe 4 3 37" xfId="19858" xr:uid="{77F1956D-30DE-4B31-8D54-9402A2088E5B}"/>
    <cellStyle name="Eingabe 4 3 37 2" xfId="40260" xr:uid="{732E4E08-DAE9-4212-9643-AF6D46368CD3}"/>
    <cellStyle name="Eingabe 4 3 38" xfId="20282" xr:uid="{32C7913A-AB3D-428C-907E-F9A66D73F594}"/>
    <cellStyle name="Eingabe 4 3 38 2" xfId="40684" xr:uid="{92F175D7-360C-4978-A5E8-1406FB430D49}"/>
    <cellStyle name="Eingabe 4 3 39" xfId="18548" xr:uid="{E3C7731B-BB04-450A-874A-FD3B12470244}"/>
    <cellStyle name="Eingabe 4 3 39 2" xfId="38952" xr:uid="{8BE25113-B56B-4762-BBD3-FE548345683C}"/>
    <cellStyle name="Eingabe 4 3 4" xfId="1767" xr:uid="{00000000-0005-0000-0000-000064110000}"/>
    <cellStyle name="Eingabe 4 3 4 2" xfId="24150" xr:uid="{97E14188-56CF-481E-A948-BDEBE7B1973E}"/>
    <cellStyle name="Eingabe 4 3 40" xfId="21477" xr:uid="{5F16FE3B-01ED-4EA7-B7D3-F124AE119AA5}"/>
    <cellStyle name="Eingabe 4 3 40 2" xfId="41877" xr:uid="{F2343A2A-8A8E-4170-93E9-E6349F4A6109}"/>
    <cellStyle name="Eingabe 4 3 41" xfId="21847" xr:uid="{AA07446B-C28F-447F-A9CC-C4771D618FF0}"/>
    <cellStyle name="Eingabe 4 3 41 2" xfId="42247" xr:uid="{D67069C1-FAB8-43E1-BCC5-AA25DA4A9934}"/>
    <cellStyle name="Eingabe 4 3 42" xfId="21085" xr:uid="{4C26B51C-8A0D-4CD0-8E33-3A3DD85A06CD}"/>
    <cellStyle name="Eingabe 4 3 42 2" xfId="41487" xr:uid="{6F856005-CCFC-4040-B481-D576AB043DCE}"/>
    <cellStyle name="Eingabe 4 3 43" xfId="22843" xr:uid="{E47EBD10-9CA8-4536-A3C4-2D8F13F60DBC}"/>
    <cellStyle name="Eingabe 4 3 43 2" xfId="43243" xr:uid="{82116C18-4828-4E43-8CC4-5D837ACC7CCD}"/>
    <cellStyle name="Eingabe 4 3 44" xfId="23135" xr:uid="{85BEF234-308F-4803-98A1-18E67E4807EC}"/>
    <cellStyle name="Eingabe 4 3 44 2" xfId="43535" xr:uid="{2CC45761-975E-4D8A-9715-0BE5C8FB971D}"/>
    <cellStyle name="Eingabe 4 3 5" xfId="2175" xr:uid="{00000000-0005-0000-0000-000065110000}"/>
    <cellStyle name="Eingabe 4 3 5 2" xfId="24554" xr:uid="{A9A7F5E5-81C0-4936-8B41-7E9B29566BB5}"/>
    <cellStyle name="Eingabe 4 3 6" xfId="2888" xr:uid="{00000000-0005-0000-0000-000066110000}"/>
    <cellStyle name="Eingabe 4 3 6 2" xfId="25254" xr:uid="{F7F5FFE6-F1C3-482D-96E9-230B29917A95}"/>
    <cellStyle name="Eingabe 4 3 7" xfId="3384" xr:uid="{00000000-0005-0000-0000-000067110000}"/>
    <cellStyle name="Eingabe 4 3 7 2" xfId="25749" xr:uid="{B6581C66-C65C-48E2-8262-4350A0073F9C}"/>
    <cellStyle name="Eingabe 4 3 8" xfId="3786" xr:uid="{00000000-0005-0000-0000-000068110000}"/>
    <cellStyle name="Eingabe 4 3 8 2" xfId="26149" xr:uid="{8C7F7EF2-A8D9-44FF-BEA7-7F823613C940}"/>
    <cellStyle name="Eingabe 4 3 9" xfId="4218" xr:uid="{00000000-0005-0000-0000-000069110000}"/>
    <cellStyle name="Eingabe 4 3 9 2" xfId="26576" xr:uid="{9F3C82D0-FFA6-466A-9B86-CCACF3B6336D}"/>
    <cellStyle name="Eingabe 4 30" xfId="13360" xr:uid="{865DB1C8-FA08-452D-87E2-1A8233730DCB}"/>
    <cellStyle name="Eingabe 4 30 2" xfId="33924" xr:uid="{40FA9159-BCE4-4EBC-9D3B-1F110AE1F01B}"/>
    <cellStyle name="Eingabe 4 31" xfId="16240" xr:uid="{45800387-A2B7-4A92-8359-43421D961716}"/>
    <cellStyle name="Eingabe 4 31 2" xfId="36646" xr:uid="{134BA680-3847-4F15-B3EA-7C4C18692738}"/>
    <cellStyle name="Eingabe 4 32" xfId="16861" xr:uid="{8BAAAA44-057E-4B79-A8A5-839E17CA3B73}"/>
    <cellStyle name="Eingabe 4 32 2" xfId="37265" xr:uid="{3643317D-787C-4AE7-BF22-E9B63E731A1D}"/>
    <cellStyle name="Eingabe 4 33" xfId="16691" xr:uid="{EE801A0B-529E-430D-9E9F-67609EF4106C}"/>
    <cellStyle name="Eingabe 4 33 2" xfId="37097" xr:uid="{7743F798-E422-465B-A3A7-6FBD66282555}"/>
    <cellStyle name="Eingabe 4 34" xfId="17604" xr:uid="{F4C4017D-6062-4D28-A634-014A2EF9CEEC}"/>
    <cellStyle name="Eingabe 4 34 2" xfId="38008" xr:uid="{08FD76E5-B328-4171-80DA-02F86D436235}"/>
    <cellStyle name="Eingabe 4 35" xfId="16747" xr:uid="{BE34229F-0262-431F-ACEE-C83B613FB8D6}"/>
    <cellStyle name="Eingabe 4 35 2" xfId="37153" xr:uid="{0F868BA6-0AE2-4A18-8741-B66E05B05FFD}"/>
    <cellStyle name="Eingabe 4 36" xfId="18784" xr:uid="{78E8D47C-05F4-4351-8676-82B47341F7ED}"/>
    <cellStyle name="Eingabe 4 36 2" xfId="39186" xr:uid="{55665DDB-9A22-4F9A-9528-976C223939E9}"/>
    <cellStyle name="Eingabe 4 37" xfId="19627" xr:uid="{F06A94E5-C95F-449B-B1EF-2DEFA1855DAC}"/>
    <cellStyle name="Eingabe 4 37 2" xfId="40029" xr:uid="{B7CBFCB8-B576-4CC9-B9DD-D53C804CC7F7}"/>
    <cellStyle name="Eingabe 4 38" xfId="19530" xr:uid="{AD16F23A-DAB7-46D9-8BFF-5D2F7082BEC9}"/>
    <cellStyle name="Eingabe 4 38 2" xfId="39932" xr:uid="{8C622195-3BAD-4C7C-980C-AEA43D4B675B}"/>
    <cellStyle name="Eingabe 4 39" xfId="18734" xr:uid="{DF32AA35-CC26-4F7A-A5B1-90D0233A285B}"/>
    <cellStyle name="Eingabe 4 39 2" xfId="39136" xr:uid="{E503D03F-00F6-495E-A24D-1ABE18DD25FE}"/>
    <cellStyle name="Eingabe 4 4" xfId="550" xr:uid="{00000000-0005-0000-0000-00006A110000}"/>
    <cellStyle name="Eingabe 4 4 10" xfId="4753" xr:uid="{00000000-0005-0000-0000-00006B110000}"/>
    <cellStyle name="Eingabe 4 4 10 2" xfId="27106" xr:uid="{07AAAB7B-F7E7-4C4D-A0B4-74F9B7F844C6}"/>
    <cellStyle name="Eingabe 4 4 11" xfId="5001" xr:uid="{00000000-0005-0000-0000-00006C110000}"/>
    <cellStyle name="Eingabe 4 4 11 2" xfId="27354" xr:uid="{EDB0F7E7-D9EF-4097-AD07-CDC63C6742A0}"/>
    <cellStyle name="Eingabe 4 4 12" xfId="5392" xr:uid="{00000000-0005-0000-0000-00006D110000}"/>
    <cellStyle name="Eingabe 4 4 12 2" xfId="27745" xr:uid="{1FD00698-E3EA-4510-9375-CD718D474D6D}"/>
    <cellStyle name="Eingabe 4 4 13" xfId="5863" xr:uid="{00000000-0005-0000-0000-00006E110000}"/>
    <cellStyle name="Eingabe 4 4 13 2" xfId="28177" xr:uid="{5B5C5FAB-57DC-4E76-963C-FB8B7514C943}"/>
    <cellStyle name="Eingabe 4 4 14" xfId="6763" xr:uid="{00000000-0005-0000-0000-00006F110000}"/>
    <cellStyle name="Eingabe 4 4 14 2" xfId="29060" xr:uid="{7E7C2C07-899E-414E-93C3-4426D6376E2F}"/>
    <cellStyle name="Eingabe 4 4 15" xfId="6954" xr:uid="{00000000-0005-0000-0000-000070110000}"/>
    <cellStyle name="Eingabe 4 4 15 2" xfId="29251" xr:uid="{8987338E-DBDC-4FAB-96B6-186AD33D92DC}"/>
    <cellStyle name="Eingabe 4 4 16" xfId="7279" xr:uid="{00000000-0005-0000-0000-000071110000}"/>
    <cellStyle name="Eingabe 4 4 16 2" xfId="29574" xr:uid="{08096A14-BE34-4B71-A4A6-091E4628B46D}"/>
    <cellStyle name="Eingabe 4 4 17" xfId="7765" xr:uid="{ABC03826-A285-4BD9-9DEC-B577DCE7E7AD}"/>
    <cellStyle name="Eingabe 4 4 17 2" xfId="30051" xr:uid="{04BFE8F2-ED79-4852-8D6B-FED6DAA00E54}"/>
    <cellStyle name="Eingabe 4 4 18" xfId="8250" xr:uid="{CAFA129D-8B83-4D37-9BE2-5DD8A1F89DAD}"/>
    <cellStyle name="Eingabe 4 4 18 2" xfId="30519" xr:uid="{470EC373-019C-409F-A930-692438A06087}"/>
    <cellStyle name="Eingabe 4 4 19" xfId="9135" xr:uid="{537F343C-9B2E-454A-AA20-FBBC89C08F21}"/>
    <cellStyle name="Eingabe 4 4 19 2" xfId="31276" xr:uid="{6C859AE7-F020-4C75-829B-EF2599F2D212}"/>
    <cellStyle name="Eingabe 4 4 2" xfId="765" xr:uid="{00000000-0005-0000-0000-000072110000}"/>
    <cellStyle name="Eingabe 4 4 2 10" xfId="5212" xr:uid="{00000000-0005-0000-0000-000073110000}"/>
    <cellStyle name="Eingabe 4 4 2 10 2" xfId="27565" xr:uid="{C97D222D-6FE4-4D50-9FAA-911CD10B7105}"/>
    <cellStyle name="Eingabe 4 4 2 11" xfId="4614" xr:uid="{00000000-0005-0000-0000-000074110000}"/>
    <cellStyle name="Eingabe 4 4 2 11 2" xfId="26967" xr:uid="{2A25A6C7-8A14-47D4-81CF-15259AC1F40F}"/>
    <cellStyle name="Eingabe 4 4 2 12" xfId="6379" xr:uid="{00000000-0005-0000-0000-000075110000}"/>
    <cellStyle name="Eingabe 4 4 2 12 2" xfId="28676" xr:uid="{41E096E9-8E34-482F-8E94-8B037377533E}"/>
    <cellStyle name="Eingabe 4 4 2 13" xfId="6068" xr:uid="{00000000-0005-0000-0000-000076110000}"/>
    <cellStyle name="Eingabe 4 4 2 13 2" xfId="28365" xr:uid="{507528CA-597C-4DB9-9C18-D14CEA7C151F}"/>
    <cellStyle name="Eingabe 4 4 2 14" xfId="6818" xr:uid="{00000000-0005-0000-0000-000077110000}"/>
    <cellStyle name="Eingabe 4 4 2 14 2" xfId="29115" xr:uid="{1C94A2A7-4B1C-4E24-A9D5-7BD3367282DA}"/>
    <cellStyle name="Eingabe 4 4 2 15" xfId="7485" xr:uid="{00000000-0005-0000-0000-000078110000}"/>
    <cellStyle name="Eingabe 4 4 2 15 2" xfId="29780" xr:uid="{CC4C933D-1917-42CA-A700-CCDF7820BB9E}"/>
    <cellStyle name="Eingabe 4 4 2 16" xfId="7971" xr:uid="{E6B735CE-1F01-4D36-A493-B0C89B0DCCB2}"/>
    <cellStyle name="Eingabe 4 4 2 16 2" xfId="30257" xr:uid="{7BBD1DC4-1CE1-4943-867E-93E3FDA34A42}"/>
    <cellStyle name="Eingabe 4 4 2 17" xfId="8460" xr:uid="{0899D0FB-5009-47B9-821D-F0E7321906C1}"/>
    <cellStyle name="Eingabe 4 4 2 17 2" xfId="30729" xr:uid="{79500D4C-B015-40A5-A295-618E4AA2CF8D}"/>
    <cellStyle name="Eingabe 4 4 2 18" xfId="9350" xr:uid="{39F0E521-469D-4CA2-8339-1D0E54A21710}"/>
    <cellStyle name="Eingabe 4 4 2 18 2" xfId="31489" xr:uid="{31D505F2-8309-48A4-9A80-A5CE3E4D3A49}"/>
    <cellStyle name="Eingabe 4 4 2 19" xfId="8797" xr:uid="{E29BA345-2CC2-4F65-9476-8166487D3E43}"/>
    <cellStyle name="Eingabe 4 4 2 19 2" xfId="31015" xr:uid="{EF57FCC1-025E-486B-967D-1525489EFC3A}"/>
    <cellStyle name="Eingabe 4 4 2 2" xfId="1109" xr:uid="{00000000-0005-0000-0000-000079110000}"/>
    <cellStyle name="Eingabe 4 4 2 2 2" xfId="23546" xr:uid="{C78109D5-651A-44F7-93D1-FDEEF2515A49}"/>
    <cellStyle name="Eingabe 4 4 2 20" xfId="9613" xr:uid="{36D60A77-15E5-4DC4-8CAE-66C4DA5C0AF4}"/>
    <cellStyle name="Eingabe 4 4 2 20 2" xfId="31711" xr:uid="{DBDCD010-09A7-425D-8518-0B1362CCD7FC}"/>
    <cellStyle name="Eingabe 4 4 2 21" xfId="12518" xr:uid="{17054E1C-F0F8-4949-B182-53FCAAAE9F86}"/>
    <cellStyle name="Eingabe 4 4 2 21 2" xfId="33083" xr:uid="{D72E7020-5AF9-407C-964F-F6159B881219}"/>
    <cellStyle name="Eingabe 4 4 2 22" xfId="11803" xr:uid="{4C86D6A5-829E-4242-A635-FC77850035C6}"/>
    <cellStyle name="Eingabe 4 4 2 22 2" xfId="32370" xr:uid="{05E571C4-E155-40AD-988D-C5F407DC22D6}"/>
    <cellStyle name="Eingabe 4 4 2 23" xfId="12230" xr:uid="{F1508A38-EDF4-466D-9E0B-8F4C121B796A}"/>
    <cellStyle name="Eingabe 4 4 2 23 2" xfId="32795" xr:uid="{F9FAEF07-C95F-4F48-B947-2B3D28138222}"/>
    <cellStyle name="Eingabe 4 4 2 24" xfId="12700" xr:uid="{EBD7B83A-916E-4AF2-8925-95AADB1BB290}"/>
    <cellStyle name="Eingabe 4 4 2 24 2" xfId="33265" xr:uid="{0A7FD68A-FA15-430B-89A6-257C9CB1742B}"/>
    <cellStyle name="Eingabe 4 4 2 25" xfId="12773" xr:uid="{53A447BD-2664-49CE-85A5-4AC333240424}"/>
    <cellStyle name="Eingabe 4 4 2 25 2" xfId="33338" xr:uid="{19CC5E87-8D51-4879-B7E0-688393DC3511}"/>
    <cellStyle name="Eingabe 4 4 2 26" xfId="13378" xr:uid="{DE584AF4-E42C-4AFC-8127-CAFF9FA8E670}"/>
    <cellStyle name="Eingabe 4 4 2 26 2" xfId="33942" xr:uid="{BC439177-1687-44F9-90CB-32918882D495}"/>
    <cellStyle name="Eingabe 4 4 2 27" xfId="14637" xr:uid="{3A6FA21C-EEE0-448A-A1D9-7C9C9164CD4B}"/>
    <cellStyle name="Eingabe 4 4 2 27 2" xfId="35197" xr:uid="{67BCFE9A-1FAF-4F0D-B547-AB172FDED302}"/>
    <cellStyle name="Eingabe 4 4 2 28" xfId="16022" xr:uid="{B8D56A1B-C753-42CE-AEA2-A7BC724E0BEE}"/>
    <cellStyle name="Eingabe 4 4 2 28 2" xfId="36430" xr:uid="{000798DF-F736-49E5-8704-4DD289E2842D}"/>
    <cellStyle name="Eingabe 4 4 2 29" xfId="16495" xr:uid="{FDD53D36-B037-42BA-98C7-6E53C77D9150}"/>
    <cellStyle name="Eingabe 4 4 2 29 2" xfId="36901" xr:uid="{824D070C-A878-4DB4-B8FA-313E69E223C0}"/>
    <cellStyle name="Eingabe 4 4 2 3" xfId="1956" xr:uid="{00000000-0005-0000-0000-00007A110000}"/>
    <cellStyle name="Eingabe 4 4 2 3 2" xfId="24338" xr:uid="{048EA728-4DC3-4F4E-9562-797B89702B8B}"/>
    <cellStyle name="Eingabe 4 4 2 30" xfId="17239" xr:uid="{E401A775-B78B-4C0E-8801-04A254B67DEC}"/>
    <cellStyle name="Eingabe 4 4 2 30 2" xfId="37643" xr:uid="{F010FF47-C17B-42B4-B51D-B0754870E729}"/>
    <cellStyle name="Eingabe 4 4 2 31" xfId="16673" xr:uid="{A1CAE2A5-1158-4460-A5C1-ACBCA6DD55C9}"/>
    <cellStyle name="Eingabe 4 4 2 31 2" xfId="37079" xr:uid="{6F02E433-F788-49D8-8D5E-2397FB5870F8}"/>
    <cellStyle name="Eingabe 4 4 2 32" xfId="17988" xr:uid="{80F92C5C-BA24-4604-A3F3-4639F83CB369}"/>
    <cellStyle name="Eingabe 4 4 2 32 2" xfId="38392" xr:uid="{52963EF7-7C80-40E7-9FCF-65209EA0D701}"/>
    <cellStyle name="Eingabe 4 4 2 33" xfId="18367" xr:uid="{A76E3D3A-2249-431F-8751-94026B937F3D}"/>
    <cellStyle name="Eingabe 4 4 2 33 2" xfId="38771" xr:uid="{62AE5711-3DA4-4D60-95E3-3C0B7BC7215D}"/>
    <cellStyle name="Eingabe 4 4 2 34" xfId="19211" xr:uid="{26AD81D5-0431-4BE8-84C3-D0FA3A0D84E7}"/>
    <cellStyle name="Eingabe 4 4 2 34 2" xfId="39613" xr:uid="{977820D6-71BE-46FA-9D1F-7E93A31FB626}"/>
    <cellStyle name="Eingabe 4 4 2 35" xfId="18898" xr:uid="{310C691C-15D1-43AF-84C0-C15570F4E804}"/>
    <cellStyle name="Eingabe 4 4 2 35 2" xfId="39300" xr:uid="{E96360CD-FB15-49DF-9AAD-B7F3A40912A5}"/>
    <cellStyle name="Eingabe 4 4 2 36" xfId="20049" xr:uid="{5E6D1AB4-4DBA-4864-AE5F-C3371CDC8C47}"/>
    <cellStyle name="Eingabe 4 4 2 36 2" xfId="40451" xr:uid="{FA35FEEF-A814-44CB-A48B-A4EBFA40D325}"/>
    <cellStyle name="Eingabe 4 4 2 37" xfId="20471" xr:uid="{45D0182D-BB7E-4678-8BD5-E5ED1CAE47C1}"/>
    <cellStyle name="Eingabe 4 4 2 37 2" xfId="40873" xr:uid="{4476791E-A007-43F2-80D7-CD8922FA077D}"/>
    <cellStyle name="Eingabe 4 4 2 38" xfId="20215" xr:uid="{0EFAE7DA-094B-463E-A66E-CE81CF7B328A}"/>
    <cellStyle name="Eingabe 4 4 2 38 2" xfId="40617" xr:uid="{44E45E02-E411-4997-8B41-F555D25CE451}"/>
    <cellStyle name="Eingabe 4 4 2 39" xfId="21665" xr:uid="{3A7A7477-6969-4B6A-9BCC-17B5C321EB02}"/>
    <cellStyle name="Eingabe 4 4 2 39 2" xfId="42065" xr:uid="{1ECDA8FC-41A6-4FFC-A2FE-E7CE0ACD233E}"/>
    <cellStyle name="Eingabe 4 4 2 4" xfId="1500" xr:uid="{00000000-0005-0000-0000-00007B110000}"/>
    <cellStyle name="Eingabe 4 4 2 4 2" xfId="23888" xr:uid="{164A323C-8ED7-46D0-9835-1D06B6FFD9C7}"/>
    <cellStyle name="Eingabe 4 4 2 40" xfId="20982" xr:uid="{479E839D-29FC-4A15-BDC8-CBBA83356250}"/>
    <cellStyle name="Eingabe 4 4 2 40 2" xfId="41384" xr:uid="{3EBD84DC-6E60-4F14-A2CC-03B861A61C49}"/>
    <cellStyle name="Eingabe 4 4 2 41" xfId="21114" xr:uid="{C81D8818-8811-433B-A762-E7F9841E731A}"/>
    <cellStyle name="Eingabe 4 4 2 41 2" xfId="41514" xr:uid="{1CE7E18A-E4D2-4ED6-9D11-176A445E31C9}"/>
    <cellStyle name="Eingabe 4 4 2 42" xfId="20981" xr:uid="{1FB9ED52-5A9A-4925-92FB-4E1BCC9F1E66}"/>
    <cellStyle name="Eingabe 4 4 2 42 2" xfId="41383" xr:uid="{CC0127CE-D27C-4136-BF6D-7C74CA15A94B}"/>
    <cellStyle name="Eingabe 4 4 2 43" xfId="22795" xr:uid="{FE0173C8-444B-4D34-8D04-11AD3CFF837D}"/>
    <cellStyle name="Eingabe 4 4 2 43 2" xfId="43195" xr:uid="{7B72528A-9601-4A11-9319-FC0D7682FF55}"/>
    <cellStyle name="Eingabe 4 4 2 5" xfId="3079" xr:uid="{00000000-0005-0000-0000-00007C110000}"/>
    <cellStyle name="Eingabe 4 4 2 5 2" xfId="25445" xr:uid="{040FF1B2-9F87-4DCF-967A-93AD10663E09}"/>
    <cellStyle name="Eingabe 4 4 2 6" xfId="2469" xr:uid="{00000000-0005-0000-0000-00007D110000}"/>
    <cellStyle name="Eingabe 4 4 2 6 2" xfId="24836" xr:uid="{246E70E1-33B5-449C-809F-AE77FDDA1035}"/>
    <cellStyle name="Eingabe 4 4 2 7" xfId="3973" xr:uid="{00000000-0005-0000-0000-00007E110000}"/>
    <cellStyle name="Eingabe 4 4 2 7 2" xfId="26336" xr:uid="{5D65475D-D8EC-4C52-A09B-842B4DD841A5}"/>
    <cellStyle name="Eingabe 4 4 2 8" xfId="3429" xr:uid="{00000000-0005-0000-0000-00007F110000}"/>
    <cellStyle name="Eingabe 4 4 2 8 2" xfId="25794" xr:uid="{531E1FF4-4F63-4151-A902-29DDA6F137B8}"/>
    <cellStyle name="Eingabe 4 4 2 9" xfId="4449" xr:uid="{00000000-0005-0000-0000-000080110000}"/>
    <cellStyle name="Eingabe 4 4 2 9 2" xfId="26802" xr:uid="{628668FE-2476-4F48-851A-032AA607F786}"/>
    <cellStyle name="Eingabe 4 4 20" xfId="9787" xr:uid="{DAB48453-6787-48E9-8C95-E5AB13C577CA}"/>
    <cellStyle name="Eingabe 4 4 20 2" xfId="31841" xr:uid="{4DA1C391-1B1E-41B4-B808-FA5A1D4FD3FE}"/>
    <cellStyle name="Eingabe 4 4 21" xfId="10444" xr:uid="{E1C495B6-99D6-4258-A580-E4A73D7F4943}"/>
    <cellStyle name="Eingabe 4 4 21 2" xfId="32210" xr:uid="{A829ED61-FAA4-4A43-98D3-4436719E25DB}"/>
    <cellStyle name="Eingabe 4 4 22" xfId="12303" xr:uid="{2907EB78-8076-406B-9579-205EAF38C500}"/>
    <cellStyle name="Eingabe 4 4 22 2" xfId="32868" xr:uid="{EC18D638-6128-4C34-AC29-F831D0937B4E}"/>
    <cellStyle name="Eingabe 4 4 23" xfId="12813" xr:uid="{CD4A69FA-17BD-43FE-8E3C-238C5A6AAC85}"/>
    <cellStyle name="Eingabe 4 4 23 2" xfId="33378" xr:uid="{FD758FE4-D118-427A-809C-89B75AF7E38E}"/>
    <cellStyle name="Eingabe 4 4 24" xfId="12095" xr:uid="{4C084DE8-6029-4B21-88A6-1741AED832A5}"/>
    <cellStyle name="Eingabe 4 4 24 2" xfId="32660" xr:uid="{4C5502D4-F052-4D6E-AB64-C4240C9E79ED}"/>
    <cellStyle name="Eingabe 4 4 25" xfId="13897" xr:uid="{B8B4FEDB-D450-469A-9B28-335255F3359E}"/>
    <cellStyle name="Eingabe 4 4 25 2" xfId="34461" xr:uid="{405919F0-8F97-4AB9-80A4-2C0AE101114D}"/>
    <cellStyle name="Eingabe 4 4 26" xfId="13588" xr:uid="{A1DCB60F-B033-463E-9389-0F759BD76B05}"/>
    <cellStyle name="Eingabe 4 4 26 2" xfId="34152" xr:uid="{3E891780-B546-4BFE-9B12-C46C1E984F3B}"/>
    <cellStyle name="Eingabe 4 4 27" xfId="14792" xr:uid="{24C3BE28-12B1-48B2-9288-39FB6885F692}"/>
    <cellStyle name="Eingabe 4 4 27 2" xfId="35346" xr:uid="{33365B80-7945-45A6-AC1E-AB2274E2D5AB}"/>
    <cellStyle name="Eingabe 4 4 28" xfId="15165" xr:uid="{71CDD448-5BF7-4F1A-8206-758BD3B1CEC4}"/>
    <cellStyle name="Eingabe 4 4 28 2" xfId="35707" xr:uid="{0B623DAD-7A0A-4DA5-BF2E-B7DC52A018A2}"/>
    <cellStyle name="Eingabe 4 4 29" xfId="15402" xr:uid="{865F6943-3A79-45B0-84D2-325E7E5E3C0B}"/>
    <cellStyle name="Eingabe 4 4 29 2" xfId="35939" xr:uid="{837BC9B4-09C0-4C98-B234-5F925365117D}"/>
    <cellStyle name="Eingabe 4 4 3" xfId="1188" xr:uid="{00000000-0005-0000-0000-000081110000}"/>
    <cellStyle name="Eingabe 4 4 3 2" xfId="23625" xr:uid="{29E6AE1C-99A5-4BB1-9494-1127D7247E11}"/>
    <cellStyle name="Eingabe 4 4 30" xfId="16289" xr:uid="{F721D58E-42F6-4372-90A7-F9EA3709A276}"/>
    <cellStyle name="Eingabe 4 4 30 2" xfId="36695" xr:uid="{1D038ADD-71F4-49B0-8376-B70FD6BBA093}"/>
    <cellStyle name="Eingabe 4 4 31" xfId="17030" xr:uid="{CDBBCC63-1D2F-4C9B-B5A7-67432D883CD2}"/>
    <cellStyle name="Eingabe 4 4 31 2" xfId="37434" xr:uid="{637B08DD-FFAB-4BFE-9D4F-D3BE8DA8EBBF}"/>
    <cellStyle name="Eingabe 4 4 32" xfId="16804" xr:uid="{217E9CD4-4A3C-40C9-B6EE-7222E5670BAD}"/>
    <cellStyle name="Eingabe 4 4 32 2" xfId="37208" xr:uid="{6858F36D-8732-492A-B996-25AE2AC181B2}"/>
    <cellStyle name="Eingabe 4 4 33" xfId="17781" xr:uid="{8FEBEC7F-65F8-408C-A94B-F40281B46DB7}"/>
    <cellStyle name="Eingabe 4 4 33 2" xfId="38185" xr:uid="{B00A84AD-D180-4E94-A298-0E4B52B73BD5}"/>
    <cellStyle name="Eingabe 4 4 34" xfId="18153" xr:uid="{FF5285FB-A68A-4648-82E0-FCDCD90E05AC}"/>
    <cellStyle name="Eingabe 4 4 34 2" xfId="38557" xr:uid="{6539E9BE-547E-4734-A42E-22F6BBB23111}"/>
    <cellStyle name="Eingabe 4 4 35" xfId="18996" xr:uid="{01A51475-44CF-4921-B300-01523E0DF4A4}"/>
    <cellStyle name="Eingabe 4 4 35 2" xfId="39398" xr:uid="{04A306B3-1835-4CC5-922C-666BEA5DA549}"/>
    <cellStyle name="Eingabe 4 4 36" xfId="19478" xr:uid="{C6CE519F-073D-41BA-AC78-78EBDB1DFD24}"/>
    <cellStyle name="Eingabe 4 4 36 2" xfId="39880" xr:uid="{05CF8B9A-B65B-4D5A-A3C6-A3F79D100CE0}"/>
    <cellStyle name="Eingabe 4 4 37" xfId="19834" xr:uid="{3EFB77D9-D553-4F72-9C6F-EEC6AFB4EDBE}"/>
    <cellStyle name="Eingabe 4 4 37 2" xfId="40236" xr:uid="{16D6EFD1-B8FE-4DF7-A7DC-9B32C32C9297}"/>
    <cellStyle name="Eingabe 4 4 38" xfId="20258" xr:uid="{52EE13A4-EC82-49E1-871B-848BC94D2F4C}"/>
    <cellStyle name="Eingabe 4 4 38 2" xfId="40660" xr:uid="{E722672F-EECB-4358-8811-DB371BB40F7D}"/>
    <cellStyle name="Eingabe 4 4 39" xfId="19601" xr:uid="{29D25C51-AB83-4E8F-92E6-9A5D29A883F9}"/>
    <cellStyle name="Eingabe 4 4 39 2" xfId="40003" xr:uid="{5EF9D778-9F00-40FA-9361-9E13D9066351}"/>
    <cellStyle name="Eingabe 4 4 4" xfId="1743" xr:uid="{00000000-0005-0000-0000-000082110000}"/>
    <cellStyle name="Eingabe 4 4 4 2" xfId="24126" xr:uid="{26B25064-5CDE-48BB-A308-8A07D70B0D49}"/>
    <cellStyle name="Eingabe 4 4 40" xfId="21453" xr:uid="{0623C946-4EF6-4E88-8A07-72AEE6CC9137}"/>
    <cellStyle name="Eingabe 4 4 40 2" xfId="41853" xr:uid="{A41DF6AE-B5EA-450D-904D-0DCF3DA744DA}"/>
    <cellStyle name="Eingabe 4 4 41" xfId="21154" xr:uid="{4B5C46DA-E8F1-4998-8289-D0023D851E82}"/>
    <cellStyle name="Eingabe 4 4 41 2" xfId="41554" xr:uid="{D0DDCE24-B21C-4413-9BCD-B29130C8FE71}"/>
    <cellStyle name="Eingabe 4 4 42" xfId="22656" xr:uid="{B85E37EF-EAEE-4767-9821-ADA06D6D5551}"/>
    <cellStyle name="Eingabe 4 4 42 2" xfId="43056" xr:uid="{52B3AADC-3BBC-471D-BB4C-BFC6BA1BDC5C}"/>
    <cellStyle name="Eingabe 4 4 43" xfId="22820" xr:uid="{5A81C468-F7BB-4FDD-86F4-585661B6703F}"/>
    <cellStyle name="Eingabe 4 4 43 2" xfId="43220" xr:uid="{21E97EC8-DD1B-4FB9-9556-EE541FB8AEF5}"/>
    <cellStyle name="Eingabe 4 4 44" xfId="23122" xr:uid="{3EEB03E8-C356-4D0A-96C1-ECE271713F01}"/>
    <cellStyle name="Eingabe 4 4 44 2" xfId="43522" xr:uid="{08606318-005C-4359-A266-39D483F4AE7D}"/>
    <cellStyle name="Eingabe 4 4 5" xfId="2162" xr:uid="{00000000-0005-0000-0000-000083110000}"/>
    <cellStyle name="Eingabe 4 4 5 2" xfId="24542" xr:uid="{312C8C47-837C-4C48-818D-C7E1D2475E9B}"/>
    <cellStyle name="Eingabe 4 4 6" xfId="2864" xr:uid="{00000000-0005-0000-0000-000084110000}"/>
    <cellStyle name="Eingabe 4 4 6 2" xfId="25230" xr:uid="{5FAE5CB3-B8FA-46EA-B1A9-A196B4572191}"/>
    <cellStyle name="Eingabe 4 4 7" xfId="3356" xr:uid="{00000000-0005-0000-0000-000085110000}"/>
    <cellStyle name="Eingabe 4 4 7 2" xfId="25721" xr:uid="{D221D97E-F128-421C-A1EE-A6E8EFB1ED47}"/>
    <cellStyle name="Eingabe 4 4 8" xfId="3762" xr:uid="{00000000-0005-0000-0000-000086110000}"/>
    <cellStyle name="Eingabe 4 4 8 2" xfId="26125" xr:uid="{DFAA5082-8323-44D4-9499-1D4B040A06F2}"/>
    <cellStyle name="Eingabe 4 4 9" xfId="4194" xr:uid="{00000000-0005-0000-0000-000087110000}"/>
    <cellStyle name="Eingabe 4 4 9 2" xfId="26554" xr:uid="{00586C4A-C265-428B-A7FD-40DAE3881F60}"/>
    <cellStyle name="Eingabe 4 40" xfId="20834" xr:uid="{9900FEA3-6A0E-4003-B6F1-58F4700314E9}"/>
    <cellStyle name="Eingabe 4 40 2" xfId="41236" xr:uid="{658483BD-357A-4607-8CBF-9F8C6A659351}"/>
    <cellStyle name="Eingabe 4 41" xfId="21227" xr:uid="{5F5833B1-7A6A-43C4-AE1F-BD9E2834FDD9}"/>
    <cellStyle name="Eingabe 4 41 2" xfId="41627" xr:uid="{B7275DBD-01EB-4891-A095-601750937C75}"/>
    <cellStyle name="Eingabe 4 42" xfId="21005" xr:uid="{88EA113D-8B1D-4353-9490-6CCA4FECC6FE}"/>
    <cellStyle name="Eingabe 4 42 2" xfId="41407" xr:uid="{8CE9EF14-DE7F-4D0F-A3E7-1137AC21902E}"/>
    <cellStyle name="Eingabe 4 43" xfId="21152" xr:uid="{CB982480-173B-4F24-9CE3-2F33F3E7954F}"/>
    <cellStyle name="Eingabe 4 43 2" xfId="41552" xr:uid="{116170DC-AA47-4D75-903B-527F45A11B55}"/>
    <cellStyle name="Eingabe 4 44" xfId="22766" xr:uid="{E64481EC-DC24-458C-871E-0F2FAF3A202B}"/>
    <cellStyle name="Eingabe 4 44 2" xfId="43166" xr:uid="{C0D6F6B5-E1C5-4EFB-8EE7-BE8CC1EDF1E1}"/>
    <cellStyle name="Eingabe 4 5" xfId="733" xr:uid="{00000000-0005-0000-0000-000088110000}"/>
    <cellStyle name="Eingabe 4 5 10" xfId="5181" xr:uid="{00000000-0005-0000-0000-000089110000}"/>
    <cellStyle name="Eingabe 4 5 10 2" xfId="27534" xr:uid="{DACCCF9D-5169-4F63-9ACC-54BD85E4CAE7}"/>
    <cellStyle name="Eingabe 4 5 11" xfId="5420" xr:uid="{00000000-0005-0000-0000-00008A110000}"/>
    <cellStyle name="Eingabe 4 5 11 2" xfId="27773" xr:uid="{84F1E024-09BA-48FF-8250-C957873528A4}"/>
    <cellStyle name="Eingabe 4 5 12" xfId="5857" xr:uid="{00000000-0005-0000-0000-00008B110000}"/>
    <cellStyle name="Eingabe 4 5 12 2" xfId="28171" xr:uid="{18598B48-199D-49D1-8D79-1AA5992701EC}"/>
    <cellStyle name="Eingabe 4 5 13" xfId="6791" xr:uid="{00000000-0005-0000-0000-00008C110000}"/>
    <cellStyle name="Eingabe 4 5 13 2" xfId="29088" xr:uid="{0C17A71F-EFC4-4907-B340-6B9134573466}"/>
    <cellStyle name="Eingabe 4 5 14" xfId="6985" xr:uid="{00000000-0005-0000-0000-00008D110000}"/>
    <cellStyle name="Eingabe 4 5 14 2" xfId="29282" xr:uid="{2F48FB7B-4CF9-41CA-8A2E-077FD0DFC86C}"/>
    <cellStyle name="Eingabe 4 5 15" xfId="7454" xr:uid="{00000000-0005-0000-0000-00008E110000}"/>
    <cellStyle name="Eingabe 4 5 15 2" xfId="29749" xr:uid="{D32D3A01-93CE-4FCC-8911-01973E84F743}"/>
    <cellStyle name="Eingabe 4 5 16" xfId="7940" xr:uid="{D638FABE-06BC-4B57-9FEA-9EED132F8524}"/>
    <cellStyle name="Eingabe 4 5 16 2" xfId="30226" xr:uid="{177A5894-A659-4037-A2BA-2B8383109E2D}"/>
    <cellStyle name="Eingabe 4 5 17" xfId="8429" xr:uid="{92DD40CF-13F0-490B-821F-938184D58B11}"/>
    <cellStyle name="Eingabe 4 5 17 2" xfId="30698" xr:uid="{DB988F8F-34D2-4675-85FD-4EFAF492230A}"/>
    <cellStyle name="Eingabe 4 5 18" xfId="9318" xr:uid="{25AB365B-BB11-4CD4-ADFB-444A05C26671}"/>
    <cellStyle name="Eingabe 4 5 18 2" xfId="31458" xr:uid="{02575B5B-F1EA-467C-9063-7A426C71E3A1}"/>
    <cellStyle name="Eingabe 4 5 19" xfId="9841" xr:uid="{69D99347-399D-4934-84C6-AA7CC725D408}"/>
    <cellStyle name="Eingabe 4 5 19 2" xfId="31886" xr:uid="{54C1A56D-36B5-4FB7-BD28-7265513DB478}"/>
    <cellStyle name="Eingabe 4 5 2" xfId="1214" xr:uid="{00000000-0005-0000-0000-00008F110000}"/>
    <cellStyle name="Eingabe 4 5 2 2" xfId="23651" xr:uid="{89EE7FCA-9BE5-44D5-A8B1-C2A8ADB0FEE9}"/>
    <cellStyle name="Eingabe 4 5 20" xfId="10200" xr:uid="{1F60AD58-5FC7-4E5F-8015-A9CAA636603B}"/>
    <cellStyle name="Eingabe 4 5 20 2" xfId="32092" xr:uid="{C5158191-A843-40CC-8871-C4AADEDEDEFC}"/>
    <cellStyle name="Eingabe 4 5 21" xfId="12486" xr:uid="{0BE6B6E9-A32A-47B3-810A-80C902CA86A2}"/>
    <cellStyle name="Eingabe 4 5 21 2" xfId="33051" xr:uid="{0EAF599F-C329-435D-A16D-F06B5E18E9DA}"/>
    <cellStyle name="Eingabe 4 5 22" xfId="12679" xr:uid="{3BC0CFBC-BD4D-4A9D-9D86-5A373BB2ED2A}"/>
    <cellStyle name="Eingabe 4 5 22 2" xfId="33244" xr:uid="{ED3C2BF7-6B6E-4D11-A86C-28B6B67E081B}"/>
    <cellStyle name="Eingabe 4 5 23" xfId="13066" xr:uid="{074E15D3-7252-4206-8D86-042723DE715F}"/>
    <cellStyle name="Eingabe 4 5 23 2" xfId="33631" xr:uid="{4C2F9572-D0A8-459A-A22C-3544629013A3}"/>
    <cellStyle name="Eingabe 4 5 24" xfId="14085" xr:uid="{97565FD2-C254-44BE-B7C1-849DD6D23BE0}"/>
    <cellStyle name="Eingabe 4 5 24 2" xfId="34649" xr:uid="{CF12D7DA-07F6-4C8C-8098-4151DFBE48D8}"/>
    <cellStyle name="Eingabe 4 5 25" xfId="14447" xr:uid="{64A8C958-F8C7-45E8-8EFB-F11EE3C1D39D}"/>
    <cellStyle name="Eingabe 4 5 25 2" xfId="35008" xr:uid="{B6BF92DB-62C9-431A-9063-60381716CDDA}"/>
    <cellStyle name="Eingabe 4 5 26" xfId="13772" xr:uid="{85368344-20FE-4515-B462-490C442DF6D9}"/>
    <cellStyle name="Eingabe 4 5 26 2" xfId="34336" xr:uid="{DBE102B4-9349-4FC9-A7CC-FEA6A389FFD5}"/>
    <cellStyle name="Eingabe 4 5 27" xfId="15212" xr:uid="{B9C2E1C2-4862-4517-AAD4-FF9AE921DAD8}"/>
    <cellStyle name="Eingabe 4 5 27 2" xfId="35753" xr:uid="{2950EFD3-3ACA-468F-BE2F-153CAC844D7F}"/>
    <cellStyle name="Eingabe 4 5 28" xfId="15991" xr:uid="{EB81A164-0C55-44D5-9EFE-F091C8749E45}"/>
    <cellStyle name="Eingabe 4 5 28 2" xfId="36399" xr:uid="{903CADC7-C414-49F4-A646-EBE185D3B12D}"/>
    <cellStyle name="Eingabe 4 5 29" xfId="16464" xr:uid="{8E7A7675-560C-4E62-A184-D7A64C8370AD}"/>
    <cellStyle name="Eingabe 4 5 29 2" xfId="36870" xr:uid="{949AD515-E7B5-4FF9-B15E-F4FB17B4D198}"/>
    <cellStyle name="Eingabe 4 5 3" xfId="1925" xr:uid="{00000000-0005-0000-0000-000090110000}"/>
    <cellStyle name="Eingabe 4 5 3 2" xfId="24307" xr:uid="{076FE2D1-6161-4FAE-AA19-CA14B7C4E7AD}"/>
    <cellStyle name="Eingabe 4 5 30" xfId="17208" xr:uid="{CEDAEA4B-1A1D-47B7-851E-79AC20EA5A67}"/>
    <cellStyle name="Eingabe 4 5 30 2" xfId="37612" xr:uid="{A18CE4BC-4EE1-45DB-8006-F766ED195210}"/>
    <cellStyle name="Eingabe 4 5 31" xfId="17500" xr:uid="{1D7C1BCC-2ED1-4D7A-87E1-856A911D4C29}"/>
    <cellStyle name="Eingabe 4 5 31 2" xfId="37904" xr:uid="{35D1A90C-2C05-4CE1-AF99-82A0446B84A5}"/>
    <cellStyle name="Eingabe 4 5 32" xfId="17957" xr:uid="{9F54B850-7277-4982-84B0-B8D8402278A0}"/>
    <cellStyle name="Eingabe 4 5 32 2" xfId="38361" xr:uid="{315B5A44-5641-420C-B951-BC30EC1694A1}"/>
    <cellStyle name="Eingabe 4 5 33" xfId="18335" xr:uid="{CBAC378D-310E-4259-A617-7E0D91FA7AC0}"/>
    <cellStyle name="Eingabe 4 5 33 2" xfId="38739" xr:uid="{040796C6-9FF6-4BB6-8569-1EC548FE427E}"/>
    <cellStyle name="Eingabe 4 5 34" xfId="19179" xr:uid="{14B8177C-CC66-4626-B685-D6CA5B965465}"/>
    <cellStyle name="Eingabe 4 5 34 2" xfId="39581" xr:uid="{1A4E8E7B-4EA2-4FDD-AA8C-D2F4E2722539}"/>
    <cellStyle name="Eingabe 4 5 35" xfId="19374" xr:uid="{0CE01D21-A38E-4628-83F3-84A381FC8985}"/>
    <cellStyle name="Eingabe 4 5 35 2" xfId="39776" xr:uid="{FF43B2C1-94CA-4595-8479-BEAF7BAC5B3D}"/>
    <cellStyle name="Eingabe 4 5 36" xfId="20017" xr:uid="{816EAC92-6621-4D5A-830F-D4AF65A4ADE8}"/>
    <cellStyle name="Eingabe 4 5 36 2" xfId="40419" xr:uid="{F079327A-E380-4696-BE45-742F3C1192DC}"/>
    <cellStyle name="Eingabe 4 5 37" xfId="20439" xr:uid="{16E40947-9FB9-4C87-B557-A70FF0E8F887}"/>
    <cellStyle name="Eingabe 4 5 37 2" xfId="40841" xr:uid="{B66B19BB-B1EA-4CF4-9EC0-FB84E13DE1F6}"/>
    <cellStyle name="Eingabe 4 5 38" xfId="20688" xr:uid="{33ED34CB-C584-4632-944E-135BBFA4158B}"/>
    <cellStyle name="Eingabe 4 5 38 2" xfId="41090" xr:uid="{DE8D208E-C21D-427E-9EB2-A74CB438F2B9}"/>
    <cellStyle name="Eingabe 4 5 39" xfId="21633" xr:uid="{638A3542-7984-44A3-A0D1-4885D6B3CD2D}"/>
    <cellStyle name="Eingabe 4 5 39 2" xfId="42033" xr:uid="{30E731C1-FFCC-4016-8220-81524EF2BB43}"/>
    <cellStyle name="Eingabe 4 5 4" xfId="2189" xr:uid="{00000000-0005-0000-0000-000091110000}"/>
    <cellStyle name="Eingabe 4 5 4 2" xfId="24568" xr:uid="{CA01E2C5-8024-4AA6-9AD3-B05C8B9410C5}"/>
    <cellStyle name="Eingabe 4 5 40" xfId="21974" xr:uid="{3834D0D2-D185-4395-A84B-C4A5AC545556}"/>
    <cellStyle name="Eingabe 4 5 40 2" xfId="42374" xr:uid="{B576366E-8653-4A2E-A7EE-DAFB7400FC11}"/>
    <cellStyle name="Eingabe 4 5 41" xfId="22645" xr:uid="{44A48531-FC2A-4098-93F0-50E2DD27535B}"/>
    <cellStyle name="Eingabe 4 5 41 2" xfId="43045" xr:uid="{151FDB93-F024-4377-A589-06C209C74D8D}"/>
    <cellStyle name="Eingabe 4 5 42" xfId="22861" xr:uid="{A82FB816-B31F-46F1-8C2A-8C46B48960C6}"/>
    <cellStyle name="Eingabe 4 5 42 2" xfId="43261" xr:uid="{943008AA-E873-45BC-A2D7-1935A5AF9A23}"/>
    <cellStyle name="Eingabe 4 5 43" xfId="23149" xr:uid="{1FE1B8E5-39F1-4121-8F06-46D4560A1EFD}"/>
    <cellStyle name="Eingabe 4 5 43 2" xfId="43549" xr:uid="{CCD50282-145D-4B46-8494-CBDB062E7ED0}"/>
    <cellStyle name="Eingabe 4 5 5" xfId="3047" xr:uid="{00000000-0005-0000-0000-000092110000}"/>
    <cellStyle name="Eingabe 4 5 5 2" xfId="25413" xr:uid="{C6AED629-229E-41CA-8256-F90FAA9925E0}"/>
    <cellStyle name="Eingabe 4 5 6" xfId="3412" xr:uid="{00000000-0005-0000-0000-000093110000}"/>
    <cellStyle name="Eingabe 4 5 6 2" xfId="25777" xr:uid="{0A931910-1B81-4D9C-9772-076A3CFC8F74}"/>
    <cellStyle name="Eingabe 4 5 7" xfId="3941" xr:uid="{00000000-0005-0000-0000-000094110000}"/>
    <cellStyle name="Eingabe 4 5 7 2" xfId="26304" xr:uid="{93945BD3-DD3C-4C3F-8EC9-6ADE99E876C7}"/>
    <cellStyle name="Eingabe 4 5 8" xfId="4242" xr:uid="{00000000-0005-0000-0000-000095110000}"/>
    <cellStyle name="Eingabe 4 5 8 2" xfId="26599" xr:uid="{E3D85EA8-87B3-4A1F-A02E-FFB1D95E9D1B}"/>
    <cellStyle name="Eingabe 4 5 9" xfId="3361" xr:uid="{00000000-0005-0000-0000-000096110000}"/>
    <cellStyle name="Eingabe 4 5 9 2" xfId="25726" xr:uid="{CF6B9CBD-E218-4055-A62F-F6F79625F681}"/>
    <cellStyle name="Eingabe 4 6" xfId="1161" xr:uid="{00000000-0005-0000-0000-000097110000}"/>
    <cellStyle name="Eingabe 4 6 2" xfId="23598" xr:uid="{9D232A14-B382-42E6-8593-FD7699AE3B36}"/>
    <cellStyle name="Eingabe 4 7" xfId="1604" xr:uid="{00000000-0005-0000-0000-000098110000}"/>
    <cellStyle name="Eingabe 4 7 2" xfId="23989" xr:uid="{D48E4A1D-4887-44D8-915B-5E7548F2F1CC}"/>
    <cellStyle name="Eingabe 4 8" xfId="2134" xr:uid="{00000000-0005-0000-0000-000099110000}"/>
    <cellStyle name="Eingabe 4 8 2" xfId="24515" xr:uid="{DA854683-AA6F-4852-A5DF-B5E58AA78052}"/>
    <cellStyle name="Eingabe 4 9" xfId="2637" xr:uid="{00000000-0005-0000-0000-00009A110000}"/>
    <cellStyle name="Eingabe 4 9 2" xfId="25004" xr:uid="{B870A64A-F06A-45F2-8BBD-7188DD40D019}"/>
    <cellStyle name="Eingabe 5" xfId="584" xr:uid="{00000000-0005-0000-0000-00009B110000}"/>
    <cellStyle name="Eingabe 5 10" xfId="4867" xr:uid="{00000000-0005-0000-0000-00009C110000}"/>
    <cellStyle name="Eingabe 5 10 2" xfId="27220" xr:uid="{D2725977-ED02-4B62-ACF6-16484422302D}"/>
    <cellStyle name="Eingabe 5 11" xfId="5035" xr:uid="{00000000-0005-0000-0000-00009D110000}"/>
    <cellStyle name="Eingabe 5 11 2" xfId="27388" xr:uid="{089B6191-F0B3-44A1-8CE3-0871884A669C}"/>
    <cellStyle name="Eingabe 5 12" xfId="5561" xr:uid="{00000000-0005-0000-0000-00009E110000}"/>
    <cellStyle name="Eingabe 5 12 2" xfId="27914" xr:uid="{8C561404-24DE-4EBB-92B3-9B6B60328B3D}"/>
    <cellStyle name="Eingabe 5 13" xfId="6507" xr:uid="{00000000-0005-0000-0000-00009F110000}"/>
    <cellStyle name="Eingabe 5 13 2" xfId="28804" xr:uid="{6619468B-2239-4DBB-8A84-029B31ECA7DC}"/>
    <cellStyle name="Eingabe 5 14" xfId="6899" xr:uid="{00000000-0005-0000-0000-0000A0110000}"/>
    <cellStyle name="Eingabe 5 14 2" xfId="29196" xr:uid="{DECB9819-4F18-4557-AB35-CFD515E0271C}"/>
    <cellStyle name="Eingabe 5 15" xfId="7145" xr:uid="{00000000-0005-0000-0000-0000A1110000}"/>
    <cellStyle name="Eingabe 5 15 2" xfId="29442" xr:uid="{8595A3D2-1266-4DF5-B150-A1F1CF90D796}"/>
    <cellStyle name="Eingabe 5 16" xfId="7313" xr:uid="{00000000-0005-0000-0000-0000A2110000}"/>
    <cellStyle name="Eingabe 5 16 2" xfId="29608" xr:uid="{BC714D26-7BC5-4A99-9D82-C18AD1837070}"/>
    <cellStyle name="Eingabe 5 17" xfId="7799" xr:uid="{D6CAEA21-88CC-4047-9C6C-13BB9E1FB6C1}"/>
    <cellStyle name="Eingabe 5 17 2" xfId="30085" xr:uid="{848A6CE9-F601-4EB1-BFEA-C17711A6DF7B}"/>
    <cellStyle name="Eingabe 5 18" xfId="8284" xr:uid="{0E12136F-A4F8-4254-9777-5D94589B0C82}"/>
    <cellStyle name="Eingabe 5 18 2" xfId="30553" xr:uid="{AFB3148C-864B-47C0-90DB-27BF27C03C51}"/>
    <cellStyle name="Eingabe 5 19" xfId="9169" xr:uid="{9B24F2D9-C57A-42CE-B910-E3777222EFE3}"/>
    <cellStyle name="Eingabe 5 19 2" xfId="31310" xr:uid="{86B14BDD-7AFB-46E0-BDDD-6A195E21BD0A}"/>
    <cellStyle name="Eingabe 5 2" xfId="799" xr:uid="{00000000-0005-0000-0000-0000A3110000}"/>
    <cellStyle name="Eingabe 5 2 10" xfId="5246" xr:uid="{00000000-0005-0000-0000-0000A4110000}"/>
    <cellStyle name="Eingabe 5 2 10 2" xfId="27599" xr:uid="{C63F65CA-004F-485F-B8B7-E7AB2B87B347}"/>
    <cellStyle name="Eingabe 5 2 11" xfId="4968" xr:uid="{00000000-0005-0000-0000-0000A5110000}"/>
    <cellStyle name="Eingabe 5 2 11 2" xfId="27321" xr:uid="{26A964A9-387E-4C17-B4EB-617E3457D9BD}"/>
    <cellStyle name="Eingabe 5 2 12" xfId="5927" xr:uid="{00000000-0005-0000-0000-0000A6110000}"/>
    <cellStyle name="Eingabe 5 2 12 2" xfId="28241" xr:uid="{8B2AFF8E-BC97-4C6A-9ECC-AE526F1A4E78}"/>
    <cellStyle name="Eingabe 5 2 13" xfId="6216" xr:uid="{00000000-0005-0000-0000-0000A7110000}"/>
    <cellStyle name="Eingabe 5 2 13 2" xfId="28513" xr:uid="{9228787F-42E8-4C2E-A81F-08A1C0D39F96}"/>
    <cellStyle name="Eingabe 5 2 14" xfId="6033" xr:uid="{00000000-0005-0000-0000-0000A8110000}"/>
    <cellStyle name="Eingabe 5 2 14 2" xfId="28330" xr:uid="{61C288C6-42AB-4419-9CCA-51D40B102A70}"/>
    <cellStyle name="Eingabe 5 2 15" xfId="7519" xr:uid="{00000000-0005-0000-0000-0000A9110000}"/>
    <cellStyle name="Eingabe 5 2 15 2" xfId="29814" xr:uid="{1A4F2086-1FCD-47A6-AA2D-6D89466B5008}"/>
    <cellStyle name="Eingabe 5 2 16" xfId="8005" xr:uid="{CCBD69C8-D0CF-4E24-8701-05A6208F15B2}"/>
    <cellStyle name="Eingabe 5 2 16 2" xfId="30291" xr:uid="{5017471C-D07C-4CC2-AFC6-A0ABD0D35726}"/>
    <cellStyle name="Eingabe 5 2 17" xfId="8494" xr:uid="{8EE2CBF3-3665-4873-9066-B23D49F21C2D}"/>
    <cellStyle name="Eingabe 5 2 17 2" xfId="30763" xr:uid="{BBDF80CF-41CA-49C2-8411-8AD2337B0AC7}"/>
    <cellStyle name="Eingabe 5 2 18" xfId="9384" xr:uid="{C643C47A-2DD0-4E40-B055-D2CB2CC9EE63}"/>
    <cellStyle name="Eingabe 5 2 18 2" xfId="31523" xr:uid="{F77B19C2-8A66-405F-8E74-07EDCB3BC6B4}"/>
    <cellStyle name="Eingabe 5 2 19" xfId="8859" xr:uid="{2944AD3E-3563-49E6-AB59-56ACD7458B7E}"/>
    <cellStyle name="Eingabe 5 2 19 2" xfId="31048" xr:uid="{913EADE6-D52E-451C-8B4E-516A02B65809}"/>
    <cellStyle name="Eingabe 5 2 2" xfId="999" xr:uid="{00000000-0005-0000-0000-0000AA110000}"/>
    <cellStyle name="Eingabe 5 2 2 2" xfId="23436" xr:uid="{2546C289-70A9-418C-8100-DFAB446F63BD}"/>
    <cellStyle name="Eingabe 5 2 20" xfId="9770" xr:uid="{D54A4FF4-9B1F-49EB-88F5-23D05989AF12}"/>
    <cellStyle name="Eingabe 5 2 20 2" xfId="31826" xr:uid="{E9E4E58A-BB76-4C98-8332-1B2661CF860A}"/>
    <cellStyle name="Eingabe 5 2 21" xfId="12552" xr:uid="{572A51B6-729C-4598-926C-E2A4E2E5344F}"/>
    <cellStyle name="Eingabe 5 2 21 2" xfId="33117" xr:uid="{1E8E7994-539C-401B-A58D-98E291DCEA60}"/>
    <cellStyle name="Eingabe 5 2 22" xfId="12222" xr:uid="{FDF99BB7-2742-4DBB-8DBB-EEE191C01A7A}"/>
    <cellStyle name="Eingabe 5 2 22 2" xfId="32787" xr:uid="{7FC97F16-A6B0-454A-906E-091773F2C976}"/>
    <cellStyle name="Eingabe 5 2 23" xfId="12792" xr:uid="{0BDC3BCF-C9D8-4155-9ACB-0E632EE95006}"/>
    <cellStyle name="Eingabe 5 2 23 2" xfId="33357" xr:uid="{E5178FB8-B54F-4C25-86E9-B314B49E26AC}"/>
    <cellStyle name="Eingabe 5 2 24" xfId="13846" xr:uid="{F3D4B6D3-535F-4E3B-99A5-18968FEA4B76}"/>
    <cellStyle name="Eingabe 5 2 24 2" xfId="34410" xr:uid="{7F2DD5CB-4AF1-4DB8-933B-D2D049C23738}"/>
    <cellStyle name="Eingabe 5 2 25" xfId="14196" xr:uid="{926525EE-82F8-44C1-8761-846B1941CB37}"/>
    <cellStyle name="Eingabe 5 2 25 2" xfId="34759" xr:uid="{9D179B61-9599-40CD-A2A0-5C298E135E45}"/>
    <cellStyle name="Eingabe 5 2 26" xfId="13298" xr:uid="{080C56CA-995F-4A7B-B69D-5C40E09FD0DA}"/>
    <cellStyle name="Eingabe 5 2 26 2" xfId="33862" xr:uid="{7E52CE5E-2343-4989-9D4F-625970A2B56A}"/>
    <cellStyle name="Eingabe 5 2 27" xfId="14772" xr:uid="{EEB132D5-7739-4D9E-A1D3-2748F25B6CCB}"/>
    <cellStyle name="Eingabe 5 2 27 2" xfId="35327" xr:uid="{A244CDC7-3991-4526-ADA0-93CC3F619B08}"/>
    <cellStyle name="Eingabe 5 2 28" xfId="16056" xr:uid="{B3C3E8D4-A18E-4F6C-9A33-BE2F2F35BB7E}"/>
    <cellStyle name="Eingabe 5 2 28 2" xfId="36464" xr:uid="{786CABDB-02F8-4D6A-BBA7-A4CB04C5BEF8}"/>
    <cellStyle name="Eingabe 5 2 29" xfId="16529" xr:uid="{63A9455C-78F8-4CD1-BE2C-6C1DD3152300}"/>
    <cellStyle name="Eingabe 5 2 29 2" xfId="36935" xr:uid="{693A4EC9-B017-40F1-B2A6-C2982D4AD285}"/>
    <cellStyle name="Eingabe 5 2 3" xfId="1990" xr:uid="{00000000-0005-0000-0000-0000AB110000}"/>
    <cellStyle name="Eingabe 5 2 3 2" xfId="24372" xr:uid="{FB427637-AD34-4A90-940F-5124DFE77B49}"/>
    <cellStyle name="Eingabe 5 2 30" xfId="17273" xr:uid="{3C266B9B-7C68-45A7-8C68-4919699474F5}"/>
    <cellStyle name="Eingabe 5 2 30 2" xfId="37677" xr:uid="{E1A1AF74-9BDF-482E-899C-8206585A93EA}"/>
    <cellStyle name="Eingabe 5 2 31" xfId="17580" xr:uid="{66B66AD2-9920-4B1A-8742-0AF81E0CCFA3}"/>
    <cellStyle name="Eingabe 5 2 31 2" xfId="37984" xr:uid="{C6B3EF30-436A-4972-959E-7C1B350CC5D4}"/>
    <cellStyle name="Eingabe 5 2 32" xfId="18022" xr:uid="{0B3F8973-B6DF-403D-AEE3-38047413B60D}"/>
    <cellStyle name="Eingabe 5 2 32 2" xfId="38426" xr:uid="{8A679CD5-479D-4567-BE63-0869E4DE06E0}"/>
    <cellStyle name="Eingabe 5 2 33" xfId="18401" xr:uid="{2AEB3BFA-F438-4682-B7A5-805531E02E72}"/>
    <cellStyle name="Eingabe 5 2 33 2" xfId="38805" xr:uid="{A091E0E7-7A43-4485-9C87-4FA7929EBB20}"/>
    <cellStyle name="Eingabe 5 2 34" xfId="19245" xr:uid="{2B214260-953E-4BAE-8FE9-399C632B2097}"/>
    <cellStyle name="Eingabe 5 2 34 2" xfId="39647" xr:uid="{37BB567A-E729-4907-A460-26C0AE3ACB98}"/>
    <cellStyle name="Eingabe 5 2 35" xfId="18698" xr:uid="{9E2573F8-9607-454C-ABCD-22C091BE64BD}"/>
    <cellStyle name="Eingabe 5 2 35 2" xfId="39100" xr:uid="{B42F4097-0FB3-44DB-870D-AE78705EFBAB}"/>
    <cellStyle name="Eingabe 5 2 36" xfId="20083" xr:uid="{7B781707-4E66-419D-B42C-14E175F41A05}"/>
    <cellStyle name="Eingabe 5 2 36 2" xfId="40485" xr:uid="{60F1A632-34DB-4154-BDB7-76AF9710BF60}"/>
    <cellStyle name="Eingabe 5 2 37" xfId="20505" xr:uid="{6282BD57-AC97-4289-8EE2-46D802C91C3D}"/>
    <cellStyle name="Eingabe 5 2 37 2" xfId="40907" xr:uid="{8EBA3297-9E0C-462F-948E-E6B6C5ADBBE1}"/>
    <cellStyle name="Eingabe 5 2 38" xfId="20871" xr:uid="{4E4DEEA1-A08F-4488-A248-B74D72E044D2}"/>
    <cellStyle name="Eingabe 5 2 38 2" xfId="41273" xr:uid="{9A2C34A0-BDFB-47A4-B3A8-644BEB6C9EA8}"/>
    <cellStyle name="Eingabe 5 2 39" xfId="21699" xr:uid="{0C63C17F-B9DE-4D7B-9F56-B6A9A4FB53F8}"/>
    <cellStyle name="Eingabe 5 2 39 2" xfId="42099" xr:uid="{C598B2ED-3265-4987-A722-453ECD4E7931}"/>
    <cellStyle name="Eingabe 5 2 4" xfId="1710" xr:uid="{00000000-0005-0000-0000-0000AC110000}"/>
    <cellStyle name="Eingabe 5 2 4 2" xfId="24094" xr:uid="{F417E7F1-6064-4585-888E-7F3A46AAE53B}"/>
    <cellStyle name="Eingabe 5 2 40" xfId="22084" xr:uid="{AF9FA6FE-F44E-4648-8163-E41B1D547A73}"/>
    <cellStyle name="Eingabe 5 2 40 2" xfId="42484" xr:uid="{15C98131-ACD4-4322-BCE4-644677B08AD8}"/>
    <cellStyle name="Eingabe 5 2 41" xfId="21958" xr:uid="{80E895F3-C6D7-4834-BCD6-8DE7B263A241}"/>
    <cellStyle name="Eingabe 5 2 41 2" xfId="42358" xr:uid="{85023CFD-65E4-4E08-83D3-B5EA74F29249}"/>
    <cellStyle name="Eingabe 5 2 42" xfId="21933" xr:uid="{2487E4EC-9F0B-4C2B-9CEA-9E3E22043153}"/>
    <cellStyle name="Eingabe 5 2 42 2" xfId="42333" xr:uid="{091F5DA7-4DEC-46AA-ADB1-75C17A890837}"/>
    <cellStyle name="Eingabe 5 2 43" xfId="22994" xr:uid="{FA54F9BD-B9BE-4636-8FE9-C9A7201B59D9}"/>
    <cellStyle name="Eingabe 5 2 43 2" xfId="43394" xr:uid="{80C8A03C-F328-4F61-9F32-A7730AC551B4}"/>
    <cellStyle name="Eingabe 5 2 5" xfId="3113" xr:uid="{00000000-0005-0000-0000-0000AD110000}"/>
    <cellStyle name="Eingabe 5 2 5 2" xfId="25479" xr:uid="{61AFB2E9-82B8-4540-9086-140309D5949D}"/>
    <cellStyle name="Eingabe 5 2 6" xfId="2816" xr:uid="{00000000-0005-0000-0000-0000AE110000}"/>
    <cellStyle name="Eingabe 5 2 6 2" xfId="25182" xr:uid="{592C2CCA-5CB4-45FC-B00E-114DD5E91382}"/>
    <cellStyle name="Eingabe 5 2 7" xfId="4007" xr:uid="{00000000-0005-0000-0000-0000AF110000}"/>
    <cellStyle name="Eingabe 5 2 7 2" xfId="26370" xr:uid="{1CE82EF7-80DA-41B0-BB92-DE2248F47411}"/>
    <cellStyle name="Eingabe 5 2 8" xfId="3406" xr:uid="{00000000-0005-0000-0000-0000B0110000}"/>
    <cellStyle name="Eingabe 5 2 8 2" xfId="25771" xr:uid="{175E0289-9D14-4670-A290-6C58569C86B2}"/>
    <cellStyle name="Eingabe 5 2 9" xfId="4540" xr:uid="{00000000-0005-0000-0000-0000B1110000}"/>
    <cellStyle name="Eingabe 5 2 9 2" xfId="26893" xr:uid="{C286E712-F5D7-4419-93AA-669205F70153}"/>
    <cellStyle name="Eingabe 5 20" xfId="8648" xr:uid="{580D0685-CB06-47A2-82D7-65DD2251F338}"/>
    <cellStyle name="Eingabe 5 20 2" xfId="30910" xr:uid="{66E1A2A0-6214-4CF0-B6FC-4E5D3EF8D2BB}"/>
    <cellStyle name="Eingabe 5 21" xfId="10188" xr:uid="{F1A7D801-F44E-4AF3-B6D8-972CAE76DA58}"/>
    <cellStyle name="Eingabe 5 21 2" xfId="32086" xr:uid="{6E6B53CB-A6CB-4AEB-B9DE-085705E69D01}"/>
    <cellStyle name="Eingabe 5 22" xfId="12337" xr:uid="{95EB523D-8257-401D-B986-3AF776A98B6F}"/>
    <cellStyle name="Eingabe 5 22 2" xfId="32902" xr:uid="{0DCA0ABA-AFB0-46DE-A81F-019518F367BB}"/>
    <cellStyle name="Eingabe 5 23" xfId="13158" xr:uid="{6A5B9E8D-3E4E-4219-AB0E-4681320E10EE}"/>
    <cellStyle name="Eingabe 5 23 2" xfId="33722" xr:uid="{F0080A0A-1110-4A7B-8E09-63D290140611}"/>
    <cellStyle name="Eingabe 5 24" xfId="13418" xr:uid="{B07C1276-7EC6-4E00-90DB-884463154831}"/>
    <cellStyle name="Eingabe 5 24 2" xfId="33982" xr:uid="{9580C4EF-1845-4377-BA88-7093852ACC4B}"/>
    <cellStyle name="Eingabe 5 25" xfId="14157" xr:uid="{7D11BA83-D7FC-4B73-8A83-77CD8B97A01F}"/>
    <cellStyle name="Eingabe 5 25 2" xfId="34721" xr:uid="{17059DCD-A1C7-49E2-AB05-6F8A7D092473}"/>
    <cellStyle name="Eingabe 5 26" xfId="14412" xr:uid="{FFD612AD-C608-4615-8098-F14068A97129}"/>
    <cellStyle name="Eingabe 5 26 2" xfId="34974" xr:uid="{CEA24D5D-58F5-4936-84B2-F8B73EF108C7}"/>
    <cellStyle name="Eingabe 5 27" xfId="14919" xr:uid="{1D19D6A1-5C70-46CF-9391-2F84203C099A}"/>
    <cellStyle name="Eingabe 5 27 2" xfId="35472" xr:uid="{B6EBD91A-E56F-4BDC-A7FC-6D8DB01A2C8A}"/>
    <cellStyle name="Eingabe 5 28" xfId="15281" xr:uid="{56444C35-7A10-4794-975D-A247BE7CC3B3}"/>
    <cellStyle name="Eingabe 5 28 2" xfId="35818" xr:uid="{783D0293-F2D1-48CE-BB3B-69E8054A0B4E}"/>
    <cellStyle name="Eingabe 5 29" xfId="15747" xr:uid="{026C3A11-FB20-4866-ACD6-6745DFD72F9A}"/>
    <cellStyle name="Eingabe 5 29 2" xfId="36184" xr:uid="{2526322C-7C9A-47C5-92C5-8BB9BA988F57}"/>
    <cellStyle name="Eingabe 5 3" xfId="1351" xr:uid="{00000000-0005-0000-0000-0000B2110000}"/>
    <cellStyle name="Eingabe 5 3 2" xfId="23788" xr:uid="{1BB2CD39-14FB-4FC4-B867-E30D81089A64}"/>
    <cellStyle name="Eingabe 5 30" xfId="16323" xr:uid="{F23C1496-61C8-446E-96AF-654EB56609EF}"/>
    <cellStyle name="Eingabe 5 30 2" xfId="36729" xr:uid="{09A28D43-40DD-44A3-9546-25667E956E3B}"/>
    <cellStyle name="Eingabe 5 31" xfId="17064" xr:uid="{4A2DBB07-64D6-4F2B-9C72-B33A748D9C26}"/>
    <cellStyle name="Eingabe 5 31 2" xfId="37468" xr:uid="{C16B0284-842C-4D3A-970F-61D4E4E201A6}"/>
    <cellStyle name="Eingabe 5 32" xfId="17720" xr:uid="{BE0C59F8-AD84-4263-87F5-E1C4F5D01BE5}"/>
    <cellStyle name="Eingabe 5 32 2" xfId="38124" xr:uid="{43CF17E1-6D63-467C-9D50-A1C8CA1754CD}"/>
    <cellStyle name="Eingabe 5 33" xfId="17815" xr:uid="{1BB83841-E6B5-4C63-A655-A51962560FB7}"/>
    <cellStyle name="Eingabe 5 33 2" xfId="38219" xr:uid="{171B14F8-197D-42F2-8DF3-7D9F393EB890}"/>
    <cellStyle name="Eingabe 5 34" xfId="18187" xr:uid="{E7A17C4F-B9AD-4F03-BE4B-D49F027CD626}"/>
    <cellStyle name="Eingabe 5 34 2" xfId="38591" xr:uid="{7279220D-F0F9-47DE-AF48-96A602159361}"/>
    <cellStyle name="Eingabe 5 35" xfId="19030" xr:uid="{48CE8860-0FE8-4A08-B50C-5580C339DB0F}"/>
    <cellStyle name="Eingabe 5 35 2" xfId="39432" xr:uid="{78526709-C50F-4C39-945C-C856AD39AFD9}"/>
    <cellStyle name="Eingabe 5 36" xfId="19753" xr:uid="{8B2D78DF-10FD-4DED-9D8D-8DB43E8B6B57}"/>
    <cellStyle name="Eingabe 5 36 2" xfId="40155" xr:uid="{8CC88C4B-4638-47B4-9256-9B5A4837DA6A}"/>
    <cellStyle name="Eingabe 5 37" xfId="19868" xr:uid="{0E6CEFB5-C91B-493D-BCDC-2BB62BA52489}"/>
    <cellStyle name="Eingabe 5 37 2" xfId="40270" xr:uid="{D2304B1C-B344-4EB2-AE65-F9B869BDE1D4}"/>
    <cellStyle name="Eingabe 5 38" xfId="20292" xr:uid="{F7D6B172-C90C-4BFF-B0D6-65C67144AC76}"/>
    <cellStyle name="Eingabe 5 38 2" xfId="40694" xr:uid="{8248A8B4-3772-4EAD-BA2A-9DA76A4FAFA1}"/>
    <cellStyle name="Eingabe 5 39" xfId="20639" xr:uid="{BA708A85-C2EC-4FCD-BC79-CFC741978F6C}"/>
    <cellStyle name="Eingabe 5 39 2" xfId="41041" xr:uid="{E19CA299-95E3-49C8-85F2-0EF063CD2A01}"/>
    <cellStyle name="Eingabe 5 4" xfId="1777" xr:uid="{00000000-0005-0000-0000-0000B3110000}"/>
    <cellStyle name="Eingabe 5 4 2" xfId="24160" xr:uid="{6401AA2F-ABA0-4897-93FC-E7C2394B41E4}"/>
    <cellStyle name="Eingabe 5 40" xfId="21487" xr:uid="{F2AE279B-BD32-4F5B-80B2-6A9456EB6B55}"/>
    <cellStyle name="Eingabe 5 40 2" xfId="41887" xr:uid="{5DFF378B-8B82-42C5-A759-99C986C7E953}"/>
    <cellStyle name="Eingabe 5 41" xfId="22297" xr:uid="{D48224EA-7BAD-45AA-971A-038B1BCC874C}"/>
    <cellStyle name="Eingabe 5 41 2" xfId="42697" xr:uid="{547E5995-0104-4C91-83E5-F06016F58C00}"/>
    <cellStyle name="Eingabe 5 42" xfId="21924" xr:uid="{F7C50E37-374C-4299-A184-71F195864CB8}"/>
    <cellStyle name="Eingabe 5 42 2" xfId="42324" xr:uid="{4D9E6C2D-E7EF-4FD5-82F6-2ABCC3AD2850}"/>
    <cellStyle name="Eingabe 5 43" xfId="23069" xr:uid="{35F63172-2011-4055-A846-0A259D074037}"/>
    <cellStyle name="Eingabe 5 43 2" xfId="43469" xr:uid="{4DE98CAB-E55E-4932-9818-65C2753E6E9F}"/>
    <cellStyle name="Eingabe 5 44" xfId="23292" xr:uid="{87C281E8-2F9F-4610-A568-29663A1BDBAD}"/>
    <cellStyle name="Eingabe 5 44 2" xfId="43692" xr:uid="{723E7131-CBDA-4572-9465-B5508E3BB318}"/>
    <cellStyle name="Eingabe 5 5" xfId="2330" xr:uid="{00000000-0005-0000-0000-0000B4110000}"/>
    <cellStyle name="Eingabe 5 5 2" xfId="24705" xr:uid="{2D2F8736-82AB-4820-8EB4-67F33D790FB8}"/>
    <cellStyle name="Eingabe 5 6" xfId="2898" xr:uid="{00000000-0005-0000-0000-0000B5110000}"/>
    <cellStyle name="Eingabe 5 6 2" xfId="25264" xr:uid="{240CA9A2-0139-445F-BBAE-51BD724F28E4}"/>
    <cellStyle name="Eingabe 5 7" xfId="3669" xr:uid="{00000000-0005-0000-0000-0000B6110000}"/>
    <cellStyle name="Eingabe 5 7 2" xfId="26032" xr:uid="{3D45D9B2-6A87-42EE-AA82-A71CFDAC8831}"/>
    <cellStyle name="Eingabe 5 8" xfId="3796" xr:uid="{00000000-0005-0000-0000-0000B7110000}"/>
    <cellStyle name="Eingabe 5 8 2" xfId="26159" xr:uid="{782ED76A-A137-4AF7-A7AF-4A3FC41A7C9C}"/>
    <cellStyle name="Eingabe 5 9" xfId="4467" xr:uid="{00000000-0005-0000-0000-0000B8110000}"/>
    <cellStyle name="Eingabe 5 9 2" xfId="26820" xr:uid="{D6A39A6E-7D18-4C95-8EDE-EEC4F375B8B7}"/>
    <cellStyle name="Eingabe 6" xfId="661" xr:uid="{00000000-0005-0000-0000-0000B9110000}"/>
    <cellStyle name="Eingabe 6 10" xfId="4895" xr:uid="{00000000-0005-0000-0000-0000BA110000}"/>
    <cellStyle name="Eingabe 6 10 2" xfId="27248" xr:uid="{71AF2978-5803-4C66-93AC-D28552C9DEF3}"/>
    <cellStyle name="Eingabe 6 11" xfId="5112" xr:uid="{00000000-0005-0000-0000-0000BB110000}"/>
    <cellStyle name="Eingabe 6 11 2" xfId="27465" xr:uid="{745E0C3E-4AFF-429E-B347-D2530E48C713}"/>
    <cellStyle name="Eingabe 6 12" xfId="5427" xr:uid="{00000000-0005-0000-0000-0000BC110000}"/>
    <cellStyle name="Eingabe 6 12 2" xfId="27780" xr:uid="{DD461762-2AC8-47E6-8EDE-F68131DC47A2}"/>
    <cellStyle name="Eingabe 6 13" xfId="5874" xr:uid="{00000000-0005-0000-0000-0000BD110000}"/>
    <cellStyle name="Eingabe 6 13 2" xfId="28188" xr:uid="{952B4685-ACDA-46F0-984D-54EB9DEFE48A}"/>
    <cellStyle name="Eingabe 6 14" xfId="6810" xr:uid="{00000000-0005-0000-0000-0000BE110000}"/>
    <cellStyle name="Eingabe 6 14 2" xfId="29107" xr:uid="{FE4FB5B3-8AC5-4922-9D91-84D07FF68FFC}"/>
    <cellStyle name="Eingabe 6 15" xfId="6992" xr:uid="{00000000-0005-0000-0000-0000BF110000}"/>
    <cellStyle name="Eingabe 6 15 2" xfId="29289" xr:uid="{979DFFD2-6FFE-43C3-BA3F-186691D9B706}"/>
    <cellStyle name="Eingabe 6 16" xfId="7390" xr:uid="{00000000-0005-0000-0000-0000C0110000}"/>
    <cellStyle name="Eingabe 6 16 2" xfId="29685" xr:uid="{CAC072E6-666C-48CC-A428-54591FBCA8D4}"/>
    <cellStyle name="Eingabe 6 17" xfId="7876" xr:uid="{F7BE6B75-9DEB-4861-A83C-F93928569A0F}"/>
    <cellStyle name="Eingabe 6 17 2" xfId="30162" xr:uid="{AC5577EA-1A40-4C86-A9F9-CBF878AEC450}"/>
    <cellStyle name="Eingabe 6 18" xfId="8361" xr:uid="{9A2F3F86-FDC6-40A1-AE97-8ABDBB10AB01}"/>
    <cellStyle name="Eingabe 6 18 2" xfId="30630" xr:uid="{407607F4-6671-420A-9A6A-321F70C42F2B}"/>
    <cellStyle name="Eingabe 6 19" xfId="9246" xr:uid="{4998F82F-0F12-4AFC-AE90-5EA229AC51A0}"/>
    <cellStyle name="Eingabe 6 19 2" xfId="31387" xr:uid="{8B0183B7-E89E-444F-896B-7C24D16A0FE7}"/>
    <cellStyle name="Eingabe 6 2" xfId="876" xr:uid="{00000000-0005-0000-0000-0000C1110000}"/>
    <cellStyle name="Eingabe 6 2 10" xfId="5323" xr:uid="{00000000-0005-0000-0000-0000C2110000}"/>
    <cellStyle name="Eingabe 6 2 10 2" xfId="27676" xr:uid="{AC9944B9-75A8-41A3-B82C-457D4802D3DE}"/>
    <cellStyle name="Eingabe 6 2 11" xfId="4715" xr:uid="{00000000-0005-0000-0000-0000C3110000}"/>
    <cellStyle name="Eingabe 6 2 11 2" xfId="27068" xr:uid="{F21ED332-63AE-43E6-8AFA-3660BA1BE302}"/>
    <cellStyle name="Eingabe 6 2 12" xfId="6287" xr:uid="{00000000-0005-0000-0000-0000C4110000}"/>
    <cellStyle name="Eingabe 6 2 12 2" xfId="28584" xr:uid="{1A1617BD-3D3F-4A0A-B7AE-63A596A96C9E}"/>
    <cellStyle name="Eingabe 6 2 13" xfId="6303" xr:uid="{00000000-0005-0000-0000-0000C5110000}"/>
    <cellStyle name="Eingabe 6 2 13 2" xfId="28600" xr:uid="{49CC2B4A-AB03-48FF-8418-320DE9D484DF}"/>
    <cellStyle name="Eingabe 6 2 14" xfId="5707" xr:uid="{00000000-0005-0000-0000-0000C6110000}"/>
    <cellStyle name="Eingabe 6 2 14 2" xfId="28032" xr:uid="{05A96BD7-BB39-40B5-8E92-031A986372E3}"/>
    <cellStyle name="Eingabe 6 2 15" xfId="7596" xr:uid="{00000000-0005-0000-0000-0000C7110000}"/>
    <cellStyle name="Eingabe 6 2 15 2" xfId="29891" xr:uid="{0C2978F7-12D8-4BFC-9926-7FA8FF509F90}"/>
    <cellStyle name="Eingabe 6 2 16" xfId="8082" xr:uid="{F6C214FB-A6BE-40B8-ADBC-BDA373E6B230}"/>
    <cellStyle name="Eingabe 6 2 16 2" xfId="30368" xr:uid="{7677FAD7-0052-45A2-AD5D-A14EF4ACD37E}"/>
    <cellStyle name="Eingabe 6 2 17" xfId="8571" xr:uid="{3166C28A-0919-46EC-AB2E-499BA8A77F66}"/>
    <cellStyle name="Eingabe 6 2 17 2" xfId="30840" xr:uid="{0DDAC622-12F4-4CA4-8BE7-7BBE45887091}"/>
    <cellStyle name="Eingabe 6 2 18" xfId="9461" xr:uid="{E083A61D-4571-45CF-A6DB-8B4AE439BFAA}"/>
    <cellStyle name="Eingabe 6 2 18 2" xfId="31600" xr:uid="{1F08C596-3AC3-4547-AFAF-A48E7966171C}"/>
    <cellStyle name="Eingabe 6 2 19" xfId="8863" xr:uid="{6E50B50D-92CA-434B-928C-8B28960D646B}"/>
    <cellStyle name="Eingabe 6 2 19 2" xfId="31052" xr:uid="{F0E60A5F-313D-476A-A3D5-B7B3581B0EDE}"/>
    <cellStyle name="Eingabe 6 2 2" xfId="981" xr:uid="{00000000-0005-0000-0000-0000C8110000}"/>
    <cellStyle name="Eingabe 6 2 2 2" xfId="23418" xr:uid="{A6FB0696-368B-474C-9FAA-B0849E5CB563}"/>
    <cellStyle name="Eingabe 6 2 20" xfId="8792" xr:uid="{C01A5555-2BF9-4871-B9DE-F7EC1382C176}"/>
    <cellStyle name="Eingabe 6 2 20 2" xfId="31011" xr:uid="{094573DE-D7F9-46E7-A9C4-7A4E21A4063A}"/>
    <cellStyle name="Eingabe 6 2 21" xfId="12629" xr:uid="{B4FDE310-7374-45F7-8444-6D8D3B03D959}"/>
    <cellStyle name="Eingabe 6 2 21 2" xfId="33194" xr:uid="{02D0A71F-8FC4-4E5B-A18D-E6CEE53FB4D0}"/>
    <cellStyle name="Eingabe 6 2 22" xfId="12839" xr:uid="{1EBC5208-72FD-484E-A1EE-17BFF64C4899}"/>
    <cellStyle name="Eingabe 6 2 22 2" xfId="33404" xr:uid="{24CAB799-96E1-4A67-9C39-FCB06D15E4A8}"/>
    <cellStyle name="Eingabe 6 2 23" xfId="12172" xr:uid="{02D13626-7201-43FB-B6EF-F7F640169884}"/>
    <cellStyle name="Eingabe 6 2 23 2" xfId="32737" xr:uid="{3A3D9AF7-C594-43D0-9212-5C3D695AF3B6}"/>
    <cellStyle name="Eingabe 6 2 24" xfId="14088" xr:uid="{9DA0CB29-807C-468F-AD02-667B3DD94170}"/>
    <cellStyle name="Eingabe 6 2 24 2" xfId="34652" xr:uid="{2EA46719-5466-49E2-968D-FB6D2D0024F5}"/>
    <cellStyle name="Eingabe 6 2 25" xfId="14208" xr:uid="{FC881C1A-5B60-41C0-8916-44360056F46B}"/>
    <cellStyle name="Eingabe 6 2 25 2" xfId="34771" xr:uid="{DBF28FB9-B2A5-4924-BD9F-673EFF58EEAD}"/>
    <cellStyle name="Eingabe 6 2 26" xfId="13843" xr:uid="{96FD7DD4-14C2-4A89-800E-E19C07A420D6}"/>
    <cellStyle name="Eingabe 6 2 26 2" xfId="34407" xr:uid="{F5614E74-56DF-4710-A219-4689907E62A7}"/>
    <cellStyle name="Eingabe 6 2 27" xfId="15044" xr:uid="{08563833-3E8B-481C-9FFE-3D51AFFD89A3}"/>
    <cellStyle name="Eingabe 6 2 27 2" xfId="35593" xr:uid="{FCB2635F-D533-41F8-A94E-05BCA8BFB931}"/>
    <cellStyle name="Eingabe 6 2 28" xfId="16133" xr:uid="{47A4F0FE-00FA-4C1A-B3B8-E87C15EB1182}"/>
    <cellStyle name="Eingabe 6 2 28 2" xfId="36541" xr:uid="{3BB028C6-19FC-4515-A2D7-06934E9741CE}"/>
    <cellStyle name="Eingabe 6 2 29" xfId="16606" xr:uid="{912A2B0D-41EF-40CD-B083-42A17E240896}"/>
    <cellStyle name="Eingabe 6 2 29 2" xfId="37012" xr:uid="{76B080F7-DBDC-4EE6-9375-1564E6114AF6}"/>
    <cellStyle name="Eingabe 6 2 3" xfId="2067" xr:uid="{00000000-0005-0000-0000-0000C9110000}"/>
    <cellStyle name="Eingabe 6 2 3 2" xfId="24449" xr:uid="{937298BE-B0AD-4648-B8FB-6F75207D1FD4}"/>
    <cellStyle name="Eingabe 6 2 30" xfId="17350" xr:uid="{35AE8E59-E64D-4095-8C4C-8436DA6EC238}"/>
    <cellStyle name="Eingabe 6 2 30 2" xfId="37754" xr:uid="{A1A47007-4DFE-476A-B662-BA8748F2FD2C}"/>
    <cellStyle name="Eingabe 6 2 31" xfId="17538" xr:uid="{B051F125-1E58-4CAA-96A0-CD1D70A28E20}"/>
    <cellStyle name="Eingabe 6 2 31 2" xfId="37942" xr:uid="{F1C51BA2-9776-4AF9-BA4D-626ECA4490A3}"/>
    <cellStyle name="Eingabe 6 2 32" xfId="18099" xr:uid="{F47D1A9B-FAC2-4ACC-B853-15281F6583EE}"/>
    <cellStyle name="Eingabe 6 2 32 2" xfId="38503" xr:uid="{E8501737-D98B-47A9-8A9F-95F7A70C29D7}"/>
    <cellStyle name="Eingabe 6 2 33" xfId="18478" xr:uid="{16D144A0-5FD3-4597-AE48-4B5299043C13}"/>
    <cellStyle name="Eingabe 6 2 33 2" xfId="38882" xr:uid="{AA765059-D975-42AC-B333-3FB66B654E24}"/>
    <cellStyle name="Eingabe 6 2 34" xfId="19322" xr:uid="{F7FF7DD2-48AB-4556-97BC-27B8F5360C73}"/>
    <cellStyle name="Eingabe 6 2 34 2" xfId="39724" xr:uid="{D11BAC1F-0939-4A7F-997D-AF450802C7CE}"/>
    <cellStyle name="Eingabe 6 2 35" xfId="19458" xr:uid="{0544B7B5-FEC5-4674-BED7-83B1E4EEE57E}"/>
    <cellStyle name="Eingabe 6 2 35 2" xfId="39860" xr:uid="{6868B4E9-A3D0-4524-949B-E0E7003124C8}"/>
    <cellStyle name="Eingabe 6 2 36" xfId="20160" xr:uid="{45B5341B-2CD6-487E-8DE6-DFC2DE0AC31F}"/>
    <cellStyle name="Eingabe 6 2 36 2" xfId="40562" xr:uid="{69089CA6-E6A4-4A63-A149-1BCDAB1CFBD7}"/>
    <cellStyle name="Eingabe 6 2 37" xfId="20582" xr:uid="{717BD24C-DF8F-4B6B-8631-3523AD22AB76}"/>
    <cellStyle name="Eingabe 6 2 37 2" xfId="40984" xr:uid="{67E8F76A-ECA3-44FA-80FD-D33723A9BFB5}"/>
    <cellStyle name="Eingabe 6 2 38" xfId="19645" xr:uid="{07AED938-1C67-4718-A433-F40995A3CE21}"/>
    <cellStyle name="Eingabe 6 2 38 2" xfId="40047" xr:uid="{15D55E5D-9A52-4CB5-A227-C66963D0B299}"/>
    <cellStyle name="Eingabe 6 2 39" xfId="21776" xr:uid="{E0BBCE74-935A-4FBD-BA69-0332C39BBE10}"/>
    <cellStyle name="Eingabe 6 2 39 2" xfId="42176" xr:uid="{4776FD15-FA70-442D-B82F-4405771AD7D7}"/>
    <cellStyle name="Eingabe 6 2 4" xfId="1617" xr:uid="{00000000-0005-0000-0000-0000CA110000}"/>
    <cellStyle name="Eingabe 6 2 4 2" xfId="24002" xr:uid="{6CCE96A3-837D-4795-874D-16C577271087}"/>
    <cellStyle name="Eingabe 6 2 40" xfId="22031" xr:uid="{623393D3-F0D8-409D-B7D2-9635A4A8B00D}"/>
    <cellStyle name="Eingabe 6 2 40 2" xfId="42431" xr:uid="{FED848DB-F53B-4CE9-971C-E20431B1DFCF}"/>
    <cellStyle name="Eingabe 6 2 41" xfId="22239" xr:uid="{7055D391-E668-435F-A739-ADE55CAA7850}"/>
    <cellStyle name="Eingabe 6 2 41 2" xfId="42639" xr:uid="{BBF88D90-C121-40F1-B7E4-D8EDD875693C}"/>
    <cellStyle name="Eingabe 6 2 42" xfId="22629" xr:uid="{B8B24ADE-42BA-4DC0-9FCF-6E0AAEA0D9F6}"/>
    <cellStyle name="Eingabe 6 2 42 2" xfId="43029" xr:uid="{8BA8A6E2-FEB0-4393-B111-62F662CD9870}"/>
    <cellStyle name="Eingabe 6 2 43" xfId="22549" xr:uid="{5A27D1F0-58D0-4860-9ACD-4D8D850E0FDC}"/>
    <cellStyle name="Eingabe 6 2 43 2" xfId="42949" xr:uid="{C8222485-6EB1-4B17-BE7A-3B504102FA3B}"/>
    <cellStyle name="Eingabe 6 2 5" xfId="3190" xr:uid="{00000000-0005-0000-0000-0000CB110000}"/>
    <cellStyle name="Eingabe 6 2 5 2" xfId="25556" xr:uid="{97B47A6F-00FB-49D6-A38B-69E3BC31C203}"/>
    <cellStyle name="Eingabe 6 2 6" xfId="2652" xr:uid="{00000000-0005-0000-0000-0000CC110000}"/>
    <cellStyle name="Eingabe 6 2 6 2" xfId="25019" xr:uid="{6D1A115C-9939-4533-9664-FD4F46597F1E}"/>
    <cellStyle name="Eingabe 6 2 7" xfId="4084" xr:uid="{00000000-0005-0000-0000-0000CD110000}"/>
    <cellStyle name="Eingabe 6 2 7 2" xfId="26447" xr:uid="{F6DDB7CF-1EEB-4580-95A2-A529146F30F4}"/>
    <cellStyle name="Eingabe 6 2 8" xfId="3733" xr:uid="{00000000-0005-0000-0000-0000CE110000}"/>
    <cellStyle name="Eingabe 6 2 8 2" xfId="26096" xr:uid="{631A0ECB-54DE-43FA-A740-1E4F7CE2C3D5}"/>
    <cellStyle name="Eingabe 6 2 9" xfId="4528" xr:uid="{00000000-0005-0000-0000-0000CF110000}"/>
    <cellStyle name="Eingabe 6 2 9 2" xfId="26881" xr:uid="{8B966F4D-ECBE-4B09-A6C9-7021CEADD690}"/>
    <cellStyle name="Eingabe 6 20" xfId="9766" xr:uid="{6EBFE79F-93D1-4E15-AC0E-8B729F4BE68B}"/>
    <cellStyle name="Eingabe 6 20 2" xfId="31822" xr:uid="{60E3B6FE-18D1-4CFC-902F-57DB986EAF99}"/>
    <cellStyle name="Eingabe 6 21" xfId="10424" xr:uid="{E03E670C-3EAF-4AF9-89C3-CCA9B8B77DAD}"/>
    <cellStyle name="Eingabe 6 21 2" xfId="32198" xr:uid="{EC75587E-DC68-4B63-88B4-0E0174CB2041}"/>
    <cellStyle name="Eingabe 6 22" xfId="12414" xr:uid="{3EF5E6A8-AEF6-48C2-B845-E31AE9E4CCA4}"/>
    <cellStyle name="Eingabe 6 22 2" xfId="32979" xr:uid="{B02B073F-BBB7-407C-9598-910F9D10D77C}"/>
    <cellStyle name="Eingabe 6 23" xfId="13024" xr:uid="{70AB26D6-7206-4929-B61C-AD412F5ACD6D}"/>
    <cellStyle name="Eingabe 6 23 2" xfId="33589" xr:uid="{443616F9-7442-4F28-9A94-58EDE995579D}"/>
    <cellStyle name="Eingabe 6 24" xfId="12261" xr:uid="{57F4C1DC-BCE4-494D-941B-DBFBFFEE2374}"/>
    <cellStyle name="Eingabe 6 24 2" xfId="32826" xr:uid="{7E409331-C13E-4BEE-A3DD-717B85CAA8C5}"/>
    <cellStyle name="Eingabe 6 25" xfId="13697" xr:uid="{C7802A06-D603-40A8-AB69-0B1404B3ACBC}"/>
    <cellStyle name="Eingabe 6 25 2" xfId="34261" xr:uid="{410C91D6-2A2C-4FCF-A77E-0ED2E8CCD8A3}"/>
    <cellStyle name="Eingabe 6 26" xfId="13901" xr:uid="{0639A916-0328-4DCB-8247-D1D09011A3C9}"/>
    <cellStyle name="Eingabe 6 26 2" xfId="34465" xr:uid="{60C5249C-F71F-420D-B632-5A67FDA9A61B}"/>
    <cellStyle name="Eingabe 6 27" xfId="14943" xr:uid="{E8C4FB05-4C6B-410D-80F5-0826B4A001DF}"/>
    <cellStyle name="Eingabe 6 27 2" xfId="35496" xr:uid="{07D01F01-33D5-429D-972B-A893DDD1E542}"/>
    <cellStyle name="Eingabe 6 28" xfId="14692" xr:uid="{C144BDA6-EDF8-47DE-BAA1-99C1895E122E}"/>
    <cellStyle name="Eingabe 6 28 2" xfId="35250" xr:uid="{7EEC2D86-6C0B-427C-8971-AD069E9E6FBB}"/>
    <cellStyle name="Eingabe 6 29" xfId="15925" xr:uid="{75364AFE-B837-43A0-8BB0-730922217E67}"/>
    <cellStyle name="Eingabe 6 29 2" xfId="36333" xr:uid="{33A90C07-02AC-4C25-87C2-4ECF513D448C}"/>
    <cellStyle name="Eingabe 6 3" xfId="1221" xr:uid="{00000000-0005-0000-0000-0000D0110000}"/>
    <cellStyle name="Eingabe 6 3 2" xfId="23658" xr:uid="{F511B272-9C78-46C1-9515-898D6F64D730}"/>
    <cellStyle name="Eingabe 6 30" xfId="16400" xr:uid="{9A430567-F3F0-48B6-BB3D-5E92DDE60157}"/>
    <cellStyle name="Eingabe 6 30 2" xfId="36806" xr:uid="{BBACC871-4BF8-4685-940F-8F4FBEC6DD19}"/>
    <cellStyle name="Eingabe 6 31" xfId="17141" xr:uid="{CFE02FB6-C915-4BA9-97A9-98DFED3D4F66}"/>
    <cellStyle name="Eingabe 6 31 2" xfId="37545" xr:uid="{76403DAC-C664-4CD5-9C58-AAA05DDFE47E}"/>
    <cellStyle name="Eingabe 6 32" xfId="16915" xr:uid="{17ACC845-98BB-413F-837A-3F7496116D16}"/>
    <cellStyle name="Eingabe 6 32 2" xfId="37319" xr:uid="{C4E71394-4205-4145-B178-35AD52A00A13}"/>
    <cellStyle name="Eingabe 6 33" xfId="17892" xr:uid="{10233BE8-9500-48AF-9E9D-4235560B04B4}"/>
    <cellStyle name="Eingabe 6 33 2" xfId="38296" xr:uid="{06296EEC-0D38-4ECF-AF9D-629D17711C4D}"/>
    <cellStyle name="Eingabe 6 34" xfId="18264" xr:uid="{E42D3831-B0C4-4172-A235-008D496C8C4F}"/>
    <cellStyle name="Eingabe 6 34 2" xfId="38668" xr:uid="{27569844-120B-4688-9C79-ADF7BA70BF54}"/>
    <cellStyle name="Eingabe 6 35" xfId="19107" xr:uid="{2FB6DCC2-BF86-4BCF-B5BD-D3DAD3DD8C31}"/>
    <cellStyle name="Eingabe 6 35 2" xfId="39509" xr:uid="{A737C32F-C371-49A5-87B8-66AD5EFF64F1}"/>
    <cellStyle name="Eingabe 6 36" xfId="19649" xr:uid="{80AF04AC-F85C-4D88-B7A2-A4668B0D477E}"/>
    <cellStyle name="Eingabe 6 36 2" xfId="40051" xr:uid="{98F1F027-0A36-4599-BB87-9D09BC4D1170}"/>
    <cellStyle name="Eingabe 6 37" xfId="19945" xr:uid="{DC88F28D-ED57-449A-B918-A39569509AC6}"/>
    <cellStyle name="Eingabe 6 37 2" xfId="40347" xr:uid="{6F57091B-E1B4-425F-86A0-7BAD5C0FA4EE}"/>
    <cellStyle name="Eingabe 6 38" xfId="20369" xr:uid="{447424F1-A2FA-4AAF-9045-02E36CF26A87}"/>
    <cellStyle name="Eingabe 6 38 2" xfId="40771" xr:uid="{9CA76E5D-EF1E-424C-9629-4EA6EEDD4855}"/>
    <cellStyle name="Eingabe 6 39" xfId="20730" xr:uid="{78C3B8D8-0103-4319-8962-EE0C3E538A58}"/>
    <cellStyle name="Eingabe 6 39 2" xfId="41132" xr:uid="{3E4D0EAB-BD11-428C-9FC2-7E05925FC8D1}"/>
    <cellStyle name="Eingabe 6 4" xfId="1854" xr:uid="{00000000-0005-0000-0000-0000D1110000}"/>
    <cellStyle name="Eingabe 6 4 2" xfId="24237" xr:uid="{7F2D3DD5-EC69-48E4-ACA7-67E2BB61AF85}"/>
    <cellStyle name="Eingabe 6 40" xfId="21564" xr:uid="{114C9020-2E00-4808-941B-B500E457D7AB}"/>
    <cellStyle name="Eingabe 6 40 2" xfId="41964" xr:uid="{FB71F9AE-C786-401D-928F-61DFCB285E93}"/>
    <cellStyle name="Eingabe 6 41" xfId="21299" xr:uid="{00C8E87E-8155-42DE-81F5-76CCD9C92351}"/>
    <cellStyle name="Eingabe 6 41 2" xfId="41699" xr:uid="{EA76A774-B4DA-4AD0-98FE-77506556F75A}"/>
    <cellStyle name="Eingabe 6 42" xfId="21983" xr:uid="{3F9C9ED8-AD6B-4113-97C5-492800E32A08}"/>
    <cellStyle name="Eingabe 6 42 2" xfId="42383" xr:uid="{26DA3CEA-AE54-4B5F-B8C8-A320068DB706}"/>
    <cellStyle name="Eingabe 6 43" xfId="22868" xr:uid="{FCAB4F18-518D-4BBD-9229-CCB1E58ADF4A}"/>
    <cellStyle name="Eingabe 6 43 2" xfId="43268" xr:uid="{675C5763-D360-4B5C-BEF3-EE6AE45D34B9}"/>
    <cellStyle name="Eingabe 6 44" xfId="23156" xr:uid="{C91612CC-229E-408B-9AC2-8855B5B1FF0B}"/>
    <cellStyle name="Eingabe 6 44 2" xfId="43556" xr:uid="{CD7997FE-C23D-44A2-B6AB-694B9507A57E}"/>
    <cellStyle name="Eingabe 6 5" xfId="2196" xr:uid="{00000000-0005-0000-0000-0000D2110000}"/>
    <cellStyle name="Eingabe 6 5 2" xfId="24575" xr:uid="{1CE22328-545E-46CC-930F-4840510D21B8}"/>
    <cellStyle name="Eingabe 6 6" xfId="2975" xr:uid="{00000000-0005-0000-0000-0000D3110000}"/>
    <cellStyle name="Eingabe 6 6 2" xfId="25341" xr:uid="{9738E5F1-D806-4D96-BA70-3A82BA7189BC}"/>
    <cellStyle name="Eingabe 6 7" xfId="3419" xr:uid="{00000000-0005-0000-0000-0000D4110000}"/>
    <cellStyle name="Eingabe 6 7 2" xfId="25784" xr:uid="{116BA7B8-7DB9-4758-858D-BF8C9F6CC99D}"/>
    <cellStyle name="Eingabe 6 8" xfId="3873" xr:uid="{00000000-0005-0000-0000-0000D5110000}"/>
    <cellStyle name="Eingabe 6 8 2" xfId="26236" xr:uid="{04311DAB-C68D-4658-B28C-9210C19AC4A3}"/>
    <cellStyle name="Eingabe 6 9" xfId="4249" xr:uid="{00000000-0005-0000-0000-0000D6110000}"/>
    <cellStyle name="Eingabe 6 9 2" xfId="26606" xr:uid="{A0202149-F906-48A9-AE1C-CEBE2264F71E}"/>
    <cellStyle name="Eingabe 7" xfId="704" xr:uid="{00000000-0005-0000-0000-0000D7110000}"/>
    <cellStyle name="Eingabe 7 10" xfId="4896" xr:uid="{00000000-0005-0000-0000-0000D8110000}"/>
    <cellStyle name="Eingabe 7 10 2" xfId="27249" xr:uid="{DE5F7FDD-9461-4A6F-85C3-7CE93730BD78}"/>
    <cellStyle name="Eingabe 7 11" xfId="5154" xr:uid="{00000000-0005-0000-0000-0000D9110000}"/>
    <cellStyle name="Eingabe 7 11 2" xfId="27507" xr:uid="{9E57CB84-A065-4978-B7A4-296AC4AAD68D}"/>
    <cellStyle name="Eingabe 7 12" xfId="5426" xr:uid="{00000000-0005-0000-0000-0000DA110000}"/>
    <cellStyle name="Eingabe 7 12 2" xfId="27779" xr:uid="{FCFE1E72-CC60-413D-8731-8E30E321255F}"/>
    <cellStyle name="Eingabe 7 13" xfId="6067" xr:uid="{00000000-0005-0000-0000-0000DB110000}"/>
    <cellStyle name="Eingabe 7 13 2" xfId="28364" xr:uid="{A78572BE-4231-4534-A0D2-040AE4F48F85}"/>
    <cellStyle name="Eingabe 7 14" xfId="6733" xr:uid="{00000000-0005-0000-0000-0000DC110000}"/>
    <cellStyle name="Eingabe 7 14 2" xfId="29030" xr:uid="{0EA6B1AE-F0B5-4112-AB8E-6C4FB7C2F1F1}"/>
    <cellStyle name="Eingabe 7 15" xfId="6991" xr:uid="{00000000-0005-0000-0000-0000DD110000}"/>
    <cellStyle name="Eingabe 7 15 2" xfId="29288" xr:uid="{F84ED612-21B3-46AC-9C02-C101AC9F770B}"/>
    <cellStyle name="Eingabe 7 16" xfId="7432" xr:uid="{00000000-0005-0000-0000-0000DE110000}"/>
    <cellStyle name="Eingabe 7 16 2" xfId="29727" xr:uid="{7C3EF2AF-938A-41F6-B132-2E1EE2840746}"/>
    <cellStyle name="Eingabe 7 17" xfId="7918" xr:uid="{C72C5C12-2242-4714-B2FF-8BE06D0C9E58}"/>
    <cellStyle name="Eingabe 7 17 2" xfId="30204" xr:uid="{014376AE-81C7-483D-A2A6-391908F8A921}"/>
    <cellStyle name="Eingabe 7 18" xfId="8403" xr:uid="{7CC125E5-6735-4AB8-BA04-D0F8FBED0DAF}"/>
    <cellStyle name="Eingabe 7 18 2" xfId="30672" xr:uid="{CB70DA9A-E3C4-4099-BA99-7538DAD8DCA0}"/>
    <cellStyle name="Eingabe 7 19" xfId="9289" xr:uid="{04F713FA-A1C4-4F57-8BB0-C0F45D071DE9}"/>
    <cellStyle name="Eingabe 7 19 2" xfId="31429" xr:uid="{195FDD42-AF9A-40BC-81FE-307D0DF9D115}"/>
    <cellStyle name="Eingabe 7 2" xfId="918" xr:uid="{00000000-0005-0000-0000-0000DF110000}"/>
    <cellStyle name="Eingabe 7 2 10" xfId="5365" xr:uid="{00000000-0005-0000-0000-0000E0110000}"/>
    <cellStyle name="Eingabe 7 2 10 2" xfId="27718" xr:uid="{EC22D797-F581-41C9-8075-DB163DE490E9}"/>
    <cellStyle name="Eingabe 7 2 11" xfId="5586" xr:uid="{00000000-0005-0000-0000-0000E1110000}"/>
    <cellStyle name="Eingabe 7 2 11 2" xfId="27939" xr:uid="{15625154-FE6E-4D5D-B50C-CEE5C0F380BD}"/>
    <cellStyle name="Eingabe 7 2 12" xfId="6538" xr:uid="{00000000-0005-0000-0000-0000E2110000}"/>
    <cellStyle name="Eingabe 7 2 12 2" xfId="28835" xr:uid="{7679A123-FC11-4359-89E2-2BE312C3EF00}"/>
    <cellStyle name="Eingabe 7 2 13" xfId="6928" xr:uid="{00000000-0005-0000-0000-0000E3110000}"/>
    <cellStyle name="Eingabe 7 2 13 2" xfId="29225" xr:uid="{28DCFAF2-000F-417D-8BD9-D2015C780912}"/>
    <cellStyle name="Eingabe 7 2 14" xfId="7170" xr:uid="{00000000-0005-0000-0000-0000E4110000}"/>
    <cellStyle name="Eingabe 7 2 14 2" xfId="29467" xr:uid="{C86EB00A-AF03-4A52-A004-4E3663161A5C}"/>
    <cellStyle name="Eingabe 7 2 15" xfId="7638" xr:uid="{00000000-0005-0000-0000-0000E5110000}"/>
    <cellStyle name="Eingabe 7 2 15 2" xfId="29933" xr:uid="{17D43F41-E149-47E0-B787-B2FC2DC31C6B}"/>
    <cellStyle name="Eingabe 7 2 16" xfId="8124" xr:uid="{2F8D8FC3-CC5C-4395-B743-37BDD74D46AC}"/>
    <cellStyle name="Eingabe 7 2 16 2" xfId="30410" xr:uid="{DF6D5CE9-E360-44F3-A3D8-A946D0E54071}"/>
    <cellStyle name="Eingabe 7 2 17" xfId="8613" xr:uid="{64D5C14B-C8A3-4B58-9E81-824C0252479A}"/>
    <cellStyle name="Eingabe 7 2 17 2" xfId="30882" xr:uid="{821F9BA3-74F4-4BE3-A920-DF25458D40FB}"/>
    <cellStyle name="Eingabe 7 2 18" xfId="9503" xr:uid="{5A1B97D5-09BF-4CCE-A5F3-6C2FB401456A}"/>
    <cellStyle name="Eingabe 7 2 18 2" xfId="31642" xr:uid="{DABFD823-ADD3-4CDD-9FA2-23DC6F25B709}"/>
    <cellStyle name="Eingabe 7 2 19" xfId="10023" xr:uid="{0B1AF60E-DB23-4432-A5C6-57DBFA773FDF}"/>
    <cellStyle name="Eingabe 7 2 19 2" xfId="32032" xr:uid="{4450035E-34CF-4EEA-8EB6-F30BD1D268EC}"/>
    <cellStyle name="Eingabe 7 2 2" xfId="1376" xr:uid="{00000000-0005-0000-0000-0000E6110000}"/>
    <cellStyle name="Eingabe 7 2 2 2" xfId="23813" xr:uid="{6506DCF2-55AE-41ED-B845-E1C1AB0095E8}"/>
    <cellStyle name="Eingabe 7 2 20" xfId="10474" xr:uid="{BBEC74F8-895A-4823-B200-8A68EDD6910A}"/>
    <cellStyle name="Eingabe 7 2 20 2" xfId="32233" xr:uid="{12656C4B-6E3F-49AC-BFEA-2E22995DDD3B}"/>
    <cellStyle name="Eingabe 7 2 21" xfId="12671" xr:uid="{3125BA46-F76F-4CC4-901D-471E6B2E683F}"/>
    <cellStyle name="Eingabe 7 2 21 2" xfId="33236" xr:uid="{8F99E7B5-37CE-4B00-8477-5E8FCF101CA4}"/>
    <cellStyle name="Eingabe 7 2 22" xfId="13190" xr:uid="{6FD3810A-1241-4417-91C6-8A26004CD64C}"/>
    <cellStyle name="Eingabe 7 2 22 2" xfId="33754" xr:uid="{DFC1AE05-F1B5-4262-A3F7-688AFB3FE0EB}"/>
    <cellStyle name="Eingabe 7 2 23" xfId="13651" xr:uid="{D987B66D-44AB-495D-91D4-C3ED78E712AA}"/>
    <cellStyle name="Eingabe 7 2 23 2" xfId="34215" xr:uid="{B4D3F708-CD2C-49B0-8EF9-D81D245B4153}"/>
    <cellStyle name="Eingabe 7 2 24" xfId="14189" xr:uid="{18FB85F9-8BCD-4D1F-9525-5BDC0864BF00}"/>
    <cellStyle name="Eingabe 7 2 24 2" xfId="34753" xr:uid="{6581B944-1A19-4A69-94EF-C5ACC2194403}"/>
    <cellStyle name="Eingabe 7 2 25" xfId="14611" xr:uid="{A51C27D2-B59F-4559-8B3D-65A8BDEADD31}"/>
    <cellStyle name="Eingabe 7 2 25 2" xfId="35171" xr:uid="{D04BC22D-265B-47E7-9340-7C5ED1F9A6DD}"/>
    <cellStyle name="Eingabe 7 2 26" xfId="14990" xr:uid="{A151707F-8C25-4472-AE6C-7D6C0CDCE4F6}"/>
    <cellStyle name="Eingabe 7 2 26 2" xfId="35542" xr:uid="{747BD2B4-88D0-47EF-8E58-869AA52CFF41}"/>
    <cellStyle name="Eingabe 7 2 27" xfId="15309" xr:uid="{CE819E3E-C273-4114-B165-1CFD23F892DC}"/>
    <cellStyle name="Eingabe 7 2 27 2" xfId="35846" xr:uid="{871BB20A-5302-4EB5-A83D-14E134B95B78}"/>
    <cellStyle name="Eingabe 7 2 28" xfId="16175" xr:uid="{546643B9-C4FB-4A48-8CB8-BC6C5F63B0CA}"/>
    <cellStyle name="Eingabe 7 2 28 2" xfId="36583" xr:uid="{9FF0FA4D-8DE6-4179-AEA5-88BC71941C33}"/>
    <cellStyle name="Eingabe 7 2 29" xfId="16648" xr:uid="{92FE6DB7-4AA1-46CE-A0A8-47A1431F9685}"/>
    <cellStyle name="Eingabe 7 2 29 2" xfId="37054" xr:uid="{7CE263FF-9F7A-48F2-BBBD-BE57201CA9CC}"/>
    <cellStyle name="Eingabe 7 2 3" xfId="2109" xr:uid="{00000000-0005-0000-0000-0000E7110000}"/>
    <cellStyle name="Eingabe 7 2 3 2" xfId="24491" xr:uid="{59ADFA3F-4C68-4446-807E-8F125EA1BFE2}"/>
    <cellStyle name="Eingabe 7 2 30" xfId="17392" xr:uid="{78B45ACD-388A-480B-8DAB-77C64380B278}"/>
    <cellStyle name="Eingabe 7 2 30 2" xfId="37796" xr:uid="{F6BB9ABB-DD2E-4D60-8782-87ABBE904471}"/>
    <cellStyle name="Eingabe 7 2 31" xfId="17748" xr:uid="{5CF31291-A99A-44E7-BE8A-6891E99B6818}"/>
    <cellStyle name="Eingabe 7 2 31 2" xfId="38152" xr:uid="{8DD6C02C-1BF6-452C-B318-2FECA8DDD4E4}"/>
    <cellStyle name="Eingabe 7 2 32" xfId="18141" xr:uid="{DBCEC7BF-2F41-48CE-8DD8-CA2F283CC572}"/>
    <cellStyle name="Eingabe 7 2 32 2" xfId="38545" xr:uid="{42298301-E016-4EC1-B3FF-990F3DAA5FC8}"/>
    <cellStyle name="Eingabe 7 2 33" xfId="18520" xr:uid="{5BA11BFC-A393-489D-9DB9-8E65BDE0C63F}"/>
    <cellStyle name="Eingabe 7 2 33 2" xfId="38924" xr:uid="{98B99501-66B5-4731-A31A-9013E55EBDC3}"/>
    <cellStyle name="Eingabe 7 2 34" xfId="19364" xr:uid="{8FF9FA3D-A659-42D2-A7E0-7AF269A067D7}"/>
    <cellStyle name="Eingabe 7 2 34 2" xfId="39766" xr:uid="{503FE0D8-DD4E-42EB-A517-5FDF027FE0DD}"/>
    <cellStyle name="Eingabe 7 2 35" xfId="19784" xr:uid="{08818951-8B17-48AE-ACDD-C3ABDB5267B4}"/>
    <cellStyle name="Eingabe 7 2 35 2" xfId="40186" xr:uid="{7EDC3C02-E65A-46C3-9C58-D4E9349CEF40}"/>
    <cellStyle name="Eingabe 7 2 36" xfId="20202" xr:uid="{3450B0D7-B783-41D0-B47D-49F5BDBAB95D}"/>
    <cellStyle name="Eingabe 7 2 36 2" xfId="40604" xr:uid="{97DBCEB5-6E94-447D-9779-4BBB15D84A77}"/>
    <cellStyle name="Eingabe 7 2 37" xfId="20624" xr:uid="{A6A965C4-C416-410C-81E7-A0F34EBDFBA3}"/>
    <cellStyle name="Eingabe 7 2 37 2" xfId="41026" xr:uid="{3E5B6B26-03DA-40B1-BE6D-9EEDD1F09625}"/>
    <cellStyle name="Eingabe 7 2 38" xfId="20947" xr:uid="{8437DB1C-46FF-4A51-9175-6AB2EF9EDC23}"/>
    <cellStyle name="Eingabe 7 2 38 2" xfId="41349" xr:uid="{496BA270-EB70-40AE-AD08-9240CF45F220}"/>
    <cellStyle name="Eingabe 7 2 39" xfId="21818" xr:uid="{0469D2CF-B432-4C4A-A4CB-22B827134C59}"/>
    <cellStyle name="Eingabe 7 2 39 2" xfId="42218" xr:uid="{90D0B8D5-4CE0-4E90-9C4B-0E16A7C18BE2}"/>
    <cellStyle name="Eingabe 7 2 4" xfId="2355" xr:uid="{00000000-0005-0000-0000-0000E8110000}"/>
    <cellStyle name="Eingabe 7 2 4 2" xfId="24730" xr:uid="{FA3BA298-6539-419E-855D-D0EBD74A793E}"/>
    <cellStyle name="Eingabe 7 2 40" xfId="22329" xr:uid="{DA5714CE-CE5F-429C-8262-A4FC8AFD8F9C}"/>
    <cellStyle name="Eingabe 7 2 40 2" xfId="42729" xr:uid="{7A92CDFA-A290-4FC8-A1F3-56FD6F39D3D6}"/>
    <cellStyle name="Eingabe 7 2 41" xfId="22751" xr:uid="{2E5E445F-6F81-4BB5-8FE1-4E645C8C5F51}"/>
    <cellStyle name="Eingabe 7 2 41 2" xfId="43151" xr:uid="{492EF26D-480B-40C5-8E1F-9ED1C25580E8}"/>
    <cellStyle name="Eingabe 7 2 42" xfId="23098" xr:uid="{7F089CA2-0431-4C23-82D9-E97039071F06}"/>
    <cellStyle name="Eingabe 7 2 42 2" xfId="43498" xr:uid="{B79BFC8E-6547-4312-924E-FD5DE7A32766}"/>
    <cellStyle name="Eingabe 7 2 43" xfId="23317" xr:uid="{44164F49-40D0-4BE6-849B-BC9C2788808F}"/>
    <cellStyle name="Eingabe 7 2 43 2" xfId="43717" xr:uid="{162AB33C-6898-4F53-89DF-BBAD2F75D51A}"/>
    <cellStyle name="Eingabe 7 2 5" xfId="3232" xr:uid="{00000000-0005-0000-0000-0000E9110000}"/>
    <cellStyle name="Eingabe 7 2 5 2" xfId="25598" xr:uid="{98D353F5-C505-4C0F-A8C6-0A71DA44E5ED}"/>
    <cellStyle name="Eingabe 7 2 6" xfId="3699" xr:uid="{00000000-0005-0000-0000-0000EA110000}"/>
    <cellStyle name="Eingabe 7 2 6 2" xfId="26062" xr:uid="{B7136DCF-E974-4D71-B74E-2AD4A0C0B28A}"/>
    <cellStyle name="Eingabe 7 2 7" xfId="4126" xr:uid="{00000000-0005-0000-0000-0000EB110000}"/>
    <cellStyle name="Eingabe 7 2 7 2" xfId="26489" xr:uid="{5D2D2333-CC4C-4DBE-80FE-89D822424062}"/>
    <cellStyle name="Eingabe 7 2 8" xfId="4497" xr:uid="{00000000-0005-0000-0000-0000EC110000}"/>
    <cellStyle name="Eingabe 7 2 8 2" xfId="26850" xr:uid="{A246AFD9-5AE1-4682-B870-97DD42B329A2}"/>
    <cellStyle name="Eingabe 7 2 9" xfId="4946" xr:uid="{00000000-0005-0000-0000-0000ED110000}"/>
    <cellStyle name="Eingabe 7 2 9 2" xfId="27299" xr:uid="{D9EA09A4-8495-482D-8E06-C9F5D7FEA26A}"/>
    <cellStyle name="Eingabe 7 20" xfId="9984" xr:uid="{D5CE10B9-6448-4CAD-B2A6-2303F0D76E65}"/>
    <cellStyle name="Eingabe 7 20 2" xfId="31996" xr:uid="{EEB56493-1D94-4953-9063-63179A60F8F1}"/>
    <cellStyle name="Eingabe 7 21" xfId="8660" xr:uid="{16931354-7453-4BB5-89EA-1302EE83FF41}"/>
    <cellStyle name="Eingabe 7 21 2" xfId="30919" xr:uid="{0547D579-D14D-42ED-86E5-0724063DB267}"/>
    <cellStyle name="Eingabe 7 22" xfId="12457" xr:uid="{609D9459-1BA8-4432-B536-689973DF4A74}"/>
    <cellStyle name="Eingabe 7 22 2" xfId="33022" xr:uid="{7441B9D7-F6B9-4243-8CFD-BAAAD8488824}"/>
    <cellStyle name="Eingabe 7 23" xfId="12836" xr:uid="{F249E88D-5C97-476C-AC8F-0E9CADE4AF73}"/>
    <cellStyle name="Eingabe 7 23 2" xfId="33401" xr:uid="{08D83017-A2C9-4D09-8A45-E6ED47B30A51}"/>
    <cellStyle name="Eingabe 7 24" xfId="13076" xr:uid="{DAE4E7D3-D763-412A-A085-182DAEB42D84}"/>
    <cellStyle name="Eingabe 7 24 2" xfId="33641" xr:uid="{8BC1E616-0655-4D9E-9DD7-DABB49C91C71}"/>
    <cellStyle name="Eingabe 7 25" xfId="13795" xr:uid="{75D1F7C7-A61C-4EEB-BE07-4F3EBC44843F}"/>
    <cellStyle name="Eingabe 7 25 2" xfId="34359" xr:uid="{AED6D901-A256-41BE-9639-008C9EDBAD8C}"/>
    <cellStyle name="Eingabe 7 26" xfId="13932" xr:uid="{D89F0091-C628-4DD3-BE9C-77FBAC2D7242}"/>
    <cellStyle name="Eingabe 7 26 2" xfId="34496" xr:uid="{AA509C13-7613-4FB4-9387-D17473B98A59}"/>
    <cellStyle name="Eingabe 7 27" xfId="14944" xr:uid="{989F2002-7263-4126-9361-3EC70A48141F}"/>
    <cellStyle name="Eingabe 7 27 2" xfId="35497" xr:uid="{A7CF05AC-8E37-49FA-B0F9-6675291D6757}"/>
    <cellStyle name="Eingabe 7 28" xfId="13684" xr:uid="{FC598E6E-5833-420B-A6E5-3939E6F0F48A}"/>
    <cellStyle name="Eingabe 7 28 2" xfId="34248" xr:uid="{14FABB24-4F4B-49F7-9568-7DC09704F813}"/>
    <cellStyle name="Eingabe 7 29" xfId="15967" xr:uid="{01CB2750-650A-49F6-80BE-204A24D12D5A}"/>
    <cellStyle name="Eingabe 7 29 2" xfId="36375" xr:uid="{EF9DE8F2-F027-4325-97FD-ADE856BAB694}"/>
    <cellStyle name="Eingabe 7 3" xfId="1220" xr:uid="{00000000-0005-0000-0000-0000EE110000}"/>
    <cellStyle name="Eingabe 7 3 2" xfId="23657" xr:uid="{47D7B1EC-3349-47B6-AD45-15AC49876E01}"/>
    <cellStyle name="Eingabe 7 30" xfId="16442" xr:uid="{ED39D248-0FA2-46B9-A2A6-84E7BD39784A}"/>
    <cellStyle name="Eingabe 7 30 2" xfId="36848" xr:uid="{0B9364F4-378C-4058-B9F6-39CFC7B390B5}"/>
    <cellStyle name="Eingabe 7 31" xfId="17183" xr:uid="{8F19F6AF-2A93-4A10-887B-F027A3B42ECC}"/>
    <cellStyle name="Eingabe 7 31 2" xfId="37587" xr:uid="{F8183CB2-C228-41CD-9B6C-6EBCE2D92EA7}"/>
    <cellStyle name="Eingabe 7 32" xfId="16864" xr:uid="{578A44D7-2E4D-4E53-809E-55D19867B702}"/>
    <cellStyle name="Eingabe 7 32 2" xfId="37268" xr:uid="{FFEA2092-29FA-4823-8984-CCC88592127F}"/>
    <cellStyle name="Eingabe 7 33" xfId="17934" xr:uid="{FCB774F3-F2E3-4B97-993D-C978FF424684}"/>
    <cellStyle name="Eingabe 7 33 2" xfId="38338" xr:uid="{71A3712E-868D-455C-B52A-272235CB423D}"/>
    <cellStyle name="Eingabe 7 34" xfId="18306" xr:uid="{886431C1-0AC1-4BC2-A83D-36024C6CA20A}"/>
    <cellStyle name="Eingabe 7 34 2" xfId="38710" xr:uid="{AFDC7B9F-E330-4199-BA8B-D0E7005DDCC6}"/>
    <cellStyle name="Eingabe 7 35" xfId="19150" xr:uid="{51B66A28-AB1E-4037-B79E-E915D99C76E5}"/>
    <cellStyle name="Eingabe 7 35 2" xfId="39552" xr:uid="{3098A97A-B810-4DC2-920F-2B918F49F244}"/>
    <cellStyle name="Eingabe 7 36" xfId="19497" xr:uid="{A670EF84-2FFB-442B-AC99-A932428B417B}"/>
    <cellStyle name="Eingabe 7 36 2" xfId="39899" xr:uid="{74A180F4-8F3E-4259-9B40-E60240FAADD4}"/>
    <cellStyle name="Eingabe 7 37" xfId="19988" xr:uid="{0B876DD8-41CD-4A04-977C-CC87E7F203D3}"/>
    <cellStyle name="Eingabe 7 37 2" xfId="40390" xr:uid="{0DE57039-1AA8-4509-B758-D12965206D3C}"/>
    <cellStyle name="Eingabe 7 38" xfId="20412" xr:uid="{C719238E-050C-4BB3-A8E9-A0EE123C283F}"/>
    <cellStyle name="Eingabe 7 38 2" xfId="40814" xr:uid="{882CF0AB-E928-4DBD-A5A1-0E3D8A45D100}"/>
    <cellStyle name="Eingabe 7 39" xfId="20772" xr:uid="{8E637A8E-A7D3-4110-8A53-646CECCBD1B1}"/>
    <cellStyle name="Eingabe 7 39 2" xfId="41174" xr:uid="{64516ACA-A6E7-4D9E-98F1-87EEEA958845}"/>
    <cellStyle name="Eingabe 7 4" xfId="1897" xr:uid="{00000000-0005-0000-0000-0000EF110000}"/>
    <cellStyle name="Eingabe 7 4 2" xfId="24279" xr:uid="{7BB7B791-063C-446A-B7B1-344A586F0A35}"/>
    <cellStyle name="Eingabe 7 40" xfId="21607" xr:uid="{CBE921DE-6C25-4085-B357-619E59183209}"/>
    <cellStyle name="Eingabe 7 40 2" xfId="42007" xr:uid="{F13626A5-B140-4C17-8BEA-B53906AE2BB8}"/>
    <cellStyle name="Eingabe 7 41" xfId="21230" xr:uid="{E71F4969-1488-449B-BCF5-055E41E35A69}"/>
    <cellStyle name="Eingabe 7 41 2" xfId="41630" xr:uid="{1CB45AAE-6A10-4230-A868-7CC8E711ADBA}"/>
    <cellStyle name="Eingabe 7 42" xfId="22490" xr:uid="{58FEBAB4-0DAA-4142-AEC1-D9AD6544A634}"/>
    <cellStyle name="Eingabe 7 42 2" xfId="42890" xr:uid="{3DE1D968-9630-436F-ACEE-93FA645B0ABF}"/>
    <cellStyle name="Eingabe 7 43" xfId="22867" xr:uid="{EA074360-C830-48DE-A927-2672D40AA1C9}"/>
    <cellStyle name="Eingabe 7 43 2" xfId="43267" xr:uid="{799E6B23-1E66-4E4E-A219-283A4EFC5631}"/>
    <cellStyle name="Eingabe 7 44" xfId="23155" xr:uid="{847DFD2B-F50E-4851-9CA9-DD4D0CDBED7A}"/>
    <cellStyle name="Eingabe 7 44 2" xfId="43555" xr:uid="{D811950C-F936-4C42-A8E0-CD28281E4866}"/>
    <cellStyle name="Eingabe 7 5" xfId="2195" xr:uid="{00000000-0005-0000-0000-0000F0110000}"/>
    <cellStyle name="Eingabe 7 5 2" xfId="24574" xr:uid="{52478451-1A62-4F20-86E4-09D6E3E21BF1}"/>
    <cellStyle name="Eingabe 7 6" xfId="3018" xr:uid="{00000000-0005-0000-0000-0000F1110000}"/>
    <cellStyle name="Eingabe 7 6 2" xfId="25384" xr:uid="{02F8BC36-D8F4-4D69-923C-30E232E55CE5}"/>
    <cellStyle name="Eingabe 7 7" xfId="3418" xr:uid="{00000000-0005-0000-0000-0000F2110000}"/>
    <cellStyle name="Eingabe 7 7 2" xfId="25783" xr:uid="{AE8775EC-EAD2-40CB-A6D2-A1C56BDFF984}"/>
    <cellStyle name="Eingabe 7 8" xfId="3916" xr:uid="{00000000-0005-0000-0000-0000F3110000}"/>
    <cellStyle name="Eingabe 7 8 2" xfId="26279" xr:uid="{27ADEC81-852B-4BA6-A52D-12ED8A6B67D8}"/>
    <cellStyle name="Eingabe 7 9" xfId="4248" xr:uid="{00000000-0005-0000-0000-0000F4110000}"/>
    <cellStyle name="Eingabe 7 9 2" xfId="26605" xr:uid="{A50EAFC8-E9D0-481A-B7B1-0717947B6F8D}"/>
    <cellStyle name="Eingabe 8" xfId="713" xr:uid="{00000000-0005-0000-0000-0000F5110000}"/>
    <cellStyle name="Eingabe 8 10" xfId="5163" xr:uid="{00000000-0005-0000-0000-0000F6110000}"/>
    <cellStyle name="Eingabe 8 10 2" xfId="27516" xr:uid="{D423E12E-5161-41A6-91AD-2C1DC39D367E}"/>
    <cellStyle name="Eingabe 8 11" xfId="5563" xr:uid="{00000000-0005-0000-0000-0000F7110000}"/>
    <cellStyle name="Eingabe 8 11 2" xfId="27916" xr:uid="{BEA51F80-E04B-4897-A10E-D77A0965FD9E}"/>
    <cellStyle name="Eingabe 8 12" xfId="6509" xr:uid="{00000000-0005-0000-0000-0000F8110000}"/>
    <cellStyle name="Eingabe 8 12 2" xfId="28806" xr:uid="{034825F5-2CD0-4666-B276-9BF03BFDFB9E}"/>
    <cellStyle name="Eingabe 8 13" xfId="6901" xr:uid="{00000000-0005-0000-0000-0000F9110000}"/>
    <cellStyle name="Eingabe 8 13 2" xfId="29198" xr:uid="{09871966-17C3-427F-A773-C723D0358990}"/>
    <cellStyle name="Eingabe 8 14" xfId="7147" xr:uid="{00000000-0005-0000-0000-0000FA110000}"/>
    <cellStyle name="Eingabe 8 14 2" xfId="29444" xr:uid="{24B9DD68-C293-4693-8B45-1F23965301DB}"/>
    <cellStyle name="Eingabe 8 15" xfId="7441" xr:uid="{00000000-0005-0000-0000-0000FB110000}"/>
    <cellStyle name="Eingabe 8 15 2" xfId="29736" xr:uid="{C3F96DCC-1BA1-45E4-9D30-25AB53CE5F8A}"/>
    <cellStyle name="Eingabe 8 16" xfId="7927" xr:uid="{EB13CF04-9BF4-411C-A043-705946122768}"/>
    <cellStyle name="Eingabe 8 16 2" xfId="30213" xr:uid="{A0439BDD-AACB-4457-866C-5BE13997921C}"/>
    <cellStyle name="Eingabe 8 17" xfId="8412" xr:uid="{9C2194D5-F3C6-430F-8D6B-7BC62AA86C55}"/>
    <cellStyle name="Eingabe 8 17 2" xfId="30681" xr:uid="{07514F93-3EBC-41C6-AA5C-0C4677966741}"/>
    <cellStyle name="Eingabe 8 18" xfId="9298" xr:uid="{C263C7CB-4DB9-469A-AFA6-FD217E6AE3B8}"/>
    <cellStyle name="Eingabe 8 18 2" xfId="31438" xr:uid="{F2DE0545-4F5A-4D44-8E57-090A080AC9A9}"/>
    <cellStyle name="Eingabe 8 19" xfId="9644" xr:uid="{E4D77E4B-FA0B-4762-81DE-1CE0F30EC250}"/>
    <cellStyle name="Eingabe 8 19 2" xfId="31731" xr:uid="{DB47C5D8-C1AA-460B-86AC-B23C84AF464F}"/>
    <cellStyle name="Eingabe 8 2" xfId="1353" xr:uid="{00000000-0005-0000-0000-0000FC110000}"/>
    <cellStyle name="Eingabe 8 2 2" xfId="23790" xr:uid="{DF21CA63-36C8-48E9-87BD-9F8281B0FE64}"/>
    <cellStyle name="Eingabe 8 20" xfId="10306" xr:uid="{30B10842-F0BD-4CB1-AE1D-1462D382D578}"/>
    <cellStyle name="Eingabe 8 20 2" xfId="32139" xr:uid="{AA5FCE41-499E-419B-B293-7208C4AB4742}"/>
    <cellStyle name="Eingabe 8 21" xfId="12466" xr:uid="{1A24D7E1-66C2-4412-BD0A-9BA5774552A1}"/>
    <cellStyle name="Eingabe 8 21 2" xfId="33031" xr:uid="{1ADAAB15-DC01-42DD-B972-0B66C2990BF3}"/>
    <cellStyle name="Eingabe 8 22" xfId="13160" xr:uid="{2333F4DC-2F9B-4765-901C-BA22C73A923F}"/>
    <cellStyle name="Eingabe 8 22 2" xfId="33724" xr:uid="{796FB5F2-7856-48D6-A0A8-B750984A3418}"/>
    <cellStyle name="Eingabe 8 23" xfId="13435" xr:uid="{AC3716A9-8A5E-4E39-A506-ED45E3DE071C}"/>
    <cellStyle name="Eingabe 8 23 2" xfId="33999" xr:uid="{0623AA21-CC3E-4C05-A5B9-4AEC7052808E}"/>
    <cellStyle name="Eingabe 8 24" xfId="14159" xr:uid="{F7B73D1D-9A2C-4C0F-8F4B-4B9404BB08B4}"/>
    <cellStyle name="Eingabe 8 24 2" xfId="34723" xr:uid="{A824AA66-BF35-4320-B4F2-7ECFA25C666B}"/>
    <cellStyle name="Eingabe 8 25" xfId="14353" xr:uid="{7607062F-C644-4F26-8B98-90F7416DEA61}"/>
    <cellStyle name="Eingabe 8 25 2" xfId="34916" xr:uid="{CE409272-7DF5-4366-87D9-0778AEAACAB2}"/>
    <cellStyle name="Eingabe 8 26" xfId="14927" xr:uid="{A05CE04D-E884-4942-B34C-70E1F0083207}"/>
    <cellStyle name="Eingabe 8 26 2" xfId="35480" xr:uid="{562C6CD0-B234-4DE8-AA61-DEB6BB0D2933}"/>
    <cellStyle name="Eingabe 8 27" xfId="15283" xr:uid="{61EEBAAA-8A0F-4642-A51D-5EFAC4D3DFE9}"/>
    <cellStyle name="Eingabe 8 27 2" xfId="35820" xr:uid="{D81D56B9-AD8A-4783-AF31-B5B92F8CE0F5}"/>
    <cellStyle name="Eingabe 8 28" xfId="15976" xr:uid="{4DB72CD0-EC3B-46B5-862C-1D8513F6AB28}"/>
    <cellStyle name="Eingabe 8 28 2" xfId="36384" xr:uid="{0CAE7D43-CC4D-4684-93A0-C44C5F9CB32B}"/>
    <cellStyle name="Eingabe 8 29" xfId="16451" xr:uid="{437F5106-556D-4F16-B7EE-4EFBB9FD82CA}"/>
    <cellStyle name="Eingabe 8 29 2" xfId="36857" xr:uid="{F57364BA-C98B-4908-80AB-915EEDFD2CE2}"/>
    <cellStyle name="Eingabe 8 3" xfId="1906" xr:uid="{00000000-0005-0000-0000-0000FD110000}"/>
    <cellStyle name="Eingabe 8 3 2" xfId="24288" xr:uid="{67C66042-A509-4878-91CA-E589BF31B07A}"/>
    <cellStyle name="Eingabe 8 30" xfId="17192" xr:uid="{41B6F042-FE72-4424-8EC3-32C118BEED1D}"/>
    <cellStyle name="Eingabe 8 30 2" xfId="37596" xr:uid="{364C63AA-7B0D-416C-843F-2BA030F66B2B}"/>
    <cellStyle name="Eingabe 8 31" xfId="17722" xr:uid="{84B0F756-AAD0-4FB6-AFFA-02F7328E6C5D}"/>
    <cellStyle name="Eingabe 8 31 2" xfId="38126" xr:uid="{1A1CD38C-033B-44EE-B885-BFEA33C77B0E}"/>
    <cellStyle name="Eingabe 8 32" xfId="17943" xr:uid="{D9F64F2B-D12B-4D9F-8E36-DC0CBB8D2A4C}"/>
    <cellStyle name="Eingabe 8 32 2" xfId="38347" xr:uid="{C196C1B6-ABB5-4FE5-B648-AD42E1C96E08}"/>
    <cellStyle name="Eingabe 8 33" xfId="18315" xr:uid="{9F19F334-85DD-4413-A0D7-C2FC133994F0}"/>
    <cellStyle name="Eingabe 8 33 2" xfId="38719" xr:uid="{08A3E846-C2F1-41E2-A8A0-E0B6B24C8E0C}"/>
    <cellStyle name="Eingabe 8 34" xfId="19159" xr:uid="{920E2BB1-D6B0-4A4B-8F56-E0508180964D}"/>
    <cellStyle name="Eingabe 8 34 2" xfId="39561" xr:uid="{AF220DAE-9B0C-4960-A3EA-67F572024DDF}"/>
    <cellStyle name="Eingabe 8 35" xfId="19755" xr:uid="{5895E274-6AA8-4DEA-BA46-CA1A7830327A}"/>
    <cellStyle name="Eingabe 8 35 2" xfId="40157" xr:uid="{D865DA91-FD51-47B5-A666-62DD4ECB8309}"/>
    <cellStyle name="Eingabe 8 36" xfId="19997" xr:uid="{596D9304-2974-4D10-A094-514A63F1B4B9}"/>
    <cellStyle name="Eingabe 8 36 2" xfId="40399" xr:uid="{17E17B19-2852-480A-A99A-1A7EF63F71D0}"/>
    <cellStyle name="Eingabe 8 37" xfId="20421" xr:uid="{A094D2E8-2CAA-4FC2-999F-3D0BEA85331F}"/>
    <cellStyle name="Eingabe 8 37 2" xfId="40823" xr:uid="{A29EB3A3-7B8E-4189-99C3-048AE9CE52EE}"/>
    <cellStyle name="Eingabe 8 38" xfId="20692" xr:uid="{EA4B00B0-1C76-4D21-A55E-11AF8973AE8A}"/>
    <cellStyle name="Eingabe 8 38 2" xfId="41094" xr:uid="{D3ED7A23-C775-4629-A0E8-A19B327379C0}"/>
    <cellStyle name="Eingabe 8 39" xfId="21616" xr:uid="{2F505215-47C6-4C83-B66B-491B4D7027B0}"/>
    <cellStyle name="Eingabe 8 39 2" xfId="42016" xr:uid="{A80D1A53-2F1F-4A22-AA4B-1D4066769D41}"/>
    <cellStyle name="Eingabe 8 4" xfId="2332" xr:uid="{00000000-0005-0000-0000-0000FE110000}"/>
    <cellStyle name="Eingabe 8 4 2" xfId="24707" xr:uid="{BE3621FE-CAE6-494F-A7D8-4B65DD78FE6A}"/>
    <cellStyle name="Eingabe 8 40" xfId="22299" xr:uid="{ECBD70EF-7411-4770-A20C-6DB33A6BDDBF}"/>
    <cellStyle name="Eingabe 8 40 2" xfId="42699" xr:uid="{C6474823-4F66-402F-B73B-C81A68098AF2}"/>
    <cellStyle name="Eingabe 8 41" xfId="21636" xr:uid="{E8DEA724-1CA8-4291-AB0E-1515845398A1}"/>
    <cellStyle name="Eingabe 8 41 2" xfId="42036" xr:uid="{226D0A3C-61DC-4B60-A76F-C23CAEBD2D6E}"/>
    <cellStyle name="Eingabe 8 42" xfId="23071" xr:uid="{306A2AA0-951D-4CEB-A4AE-2EBC54633579}"/>
    <cellStyle name="Eingabe 8 42 2" xfId="43471" xr:uid="{A3BA73BE-B9E9-4EB0-A0F6-8C4E27419124}"/>
    <cellStyle name="Eingabe 8 43" xfId="23294" xr:uid="{9DA2923F-B0BA-4A7D-B4ED-3B8430210A41}"/>
    <cellStyle name="Eingabe 8 43 2" xfId="43694" xr:uid="{2FB8E814-8956-40E1-9FDF-6DD07B1ACE12}"/>
    <cellStyle name="Eingabe 8 5" xfId="3027" xr:uid="{00000000-0005-0000-0000-0000FF110000}"/>
    <cellStyle name="Eingabe 8 5 2" xfId="25393" xr:uid="{780096CF-807D-48D4-9DD7-48D1642C7924}"/>
    <cellStyle name="Eingabe 8 6" xfId="3671" xr:uid="{00000000-0005-0000-0000-000000120000}"/>
    <cellStyle name="Eingabe 8 6 2" xfId="26034" xr:uid="{C2952E38-42E6-4C2C-80B1-A2938DC3E2A4}"/>
    <cellStyle name="Eingabe 8 7" xfId="3925" xr:uid="{00000000-0005-0000-0000-000001120000}"/>
    <cellStyle name="Eingabe 8 7 2" xfId="26288" xr:uid="{71FEF736-E80F-46E3-B57F-6AF7C5F2304D}"/>
    <cellStyle name="Eingabe 8 8" xfId="4469" xr:uid="{00000000-0005-0000-0000-000002120000}"/>
    <cellStyle name="Eingabe 8 8 2" xfId="26822" xr:uid="{F02CB208-C375-47CC-B6EA-80EFC98ED296}"/>
    <cellStyle name="Eingabe 8 9" xfId="4878" xr:uid="{00000000-0005-0000-0000-000003120000}"/>
    <cellStyle name="Eingabe 8 9 2" xfId="27231" xr:uid="{63B4A676-1D73-4F9C-84AE-F81C7EE4661C}"/>
    <cellStyle name="Empty_B_border" xfId="46" xr:uid="{00000000-0005-0000-0000-000004120000}"/>
    <cellStyle name="Enc. der" xfId="9740" xr:uid="{8197D763-B2E0-48D2-A615-B67136C2CE5A}"/>
    <cellStyle name="Enc. izq" xfId="10227" xr:uid="{0966FC58-81D5-41E8-8ED7-1E6B0DBDA768}"/>
    <cellStyle name="Encabezado 4 10" xfId="10595" xr:uid="{C0E36D8F-8849-4CAC-9C54-6FFD701F5E38}"/>
    <cellStyle name="Encabezado 4 2" xfId="9591" xr:uid="{18C30595-A702-4D6B-A559-8225C216AD15}"/>
    <cellStyle name="Encabezado 4 2 2" xfId="10596" xr:uid="{663200B6-FD23-44E7-9943-77A751D1F325}"/>
    <cellStyle name="Encabezado 4 2 3" xfId="10934" xr:uid="{9AEA41AE-7DD4-48DE-AB29-DB6EFC7AB3AB}"/>
    <cellStyle name="Encabezado 4 2 4" xfId="9676" xr:uid="{8CEBD248-8637-4F0B-B495-9BAF0526696F}"/>
    <cellStyle name="Encabezado 4 3" xfId="10597" xr:uid="{42A3C0FD-7EDC-4EFA-8B7A-9035E0CD8D6A}"/>
    <cellStyle name="Encabezado 4 4" xfId="10598" xr:uid="{D7D67933-19DF-41F8-B6A6-0C3835CCFBDA}"/>
    <cellStyle name="Encabezado 4 5" xfId="10599" xr:uid="{93B5A78D-EC1E-4589-949A-34473376CE60}"/>
    <cellStyle name="Encabezado 4 6" xfId="10600" xr:uid="{6CAAEAA0-2459-4AA9-A9DA-33501DAD1B7A}"/>
    <cellStyle name="Encabezado 4 7" xfId="10601" xr:uid="{1394D208-7170-4287-B8C5-CAED89AD88FE}"/>
    <cellStyle name="Encabezado 4 8" xfId="10602" xr:uid="{979107EA-E76D-4249-B403-4525D9BC1497}"/>
    <cellStyle name="Encabezado 4 9" xfId="10603" xr:uid="{37FCDD59-6F2B-409C-BA99-18B411A715AA}"/>
    <cellStyle name="Énfasis1 10" xfId="10604" xr:uid="{542836F3-13E8-4662-A4E7-C3B5A49A6B88}"/>
    <cellStyle name="Énfasis1 2" xfId="10399" xr:uid="{3EA8C1BD-5E7B-45D0-84F8-80965951DF2D}"/>
    <cellStyle name="Énfasis1 2 2" xfId="10605" xr:uid="{C5DC498D-6B68-4B85-9112-91A86612388E}"/>
    <cellStyle name="Énfasis1 2 3" xfId="10606" xr:uid="{B077501E-A8EE-4F04-9C85-2E9286EEF025}"/>
    <cellStyle name="Énfasis1 3" xfId="10607" xr:uid="{2FADDC23-32D0-4782-B51C-F2E234AFBBBB}"/>
    <cellStyle name="Énfasis1 3 2" xfId="10608" xr:uid="{48344DCC-30E5-4F1E-B98F-F51C85303B61}"/>
    <cellStyle name="Énfasis1 3 3" xfId="10609" xr:uid="{C66BE65D-CB9F-4D56-A264-9D2C5F48C152}"/>
    <cellStyle name="Énfasis1 4" xfId="10610" xr:uid="{B3807428-36F3-43E3-9D6F-7DAE10849E64}"/>
    <cellStyle name="Énfasis1 5" xfId="10611" xr:uid="{72F7C815-BEC3-42C4-B10E-7CA8E9328EEC}"/>
    <cellStyle name="Énfasis1 6" xfId="10612" xr:uid="{81B62354-18DF-411B-9B6E-7AAF9F1C792C}"/>
    <cellStyle name="Énfasis1 7" xfId="10613" xr:uid="{E9EBB4B9-0BB4-4244-86F5-1410E4FACB6B}"/>
    <cellStyle name="Énfasis1 8" xfId="10614" xr:uid="{ED6F4B0B-8338-434C-81F9-115AC941CB3E}"/>
    <cellStyle name="Énfasis1 9" xfId="10615" xr:uid="{5ED5AD22-1928-465E-BD67-26E577A6DCAD}"/>
    <cellStyle name="Énfasis2 10" xfId="10616" xr:uid="{8EB402D8-F7DE-4453-9C92-6F268243ADCE}"/>
    <cellStyle name="Énfasis2 2" xfId="8925" xr:uid="{7F27E5D1-84F2-4E1E-9841-9F54E2DE809C}"/>
    <cellStyle name="Énfasis2 2 2" xfId="10617" xr:uid="{CF299CAA-6B4A-4BDC-BEAB-0ADA00EC8783}"/>
    <cellStyle name="Énfasis2 2 3" xfId="10944" xr:uid="{6E5B5839-C1A8-4D2A-BDAE-53B66B7362F7}"/>
    <cellStyle name="Énfasis2 3" xfId="10618" xr:uid="{BA04ECCB-EEC0-485F-96B7-B270209748F9}"/>
    <cellStyle name="Énfasis2 4" xfId="10619" xr:uid="{F68202D7-9F8F-4D3F-A0C7-45ED637E9A85}"/>
    <cellStyle name="Énfasis2 5" xfId="10620" xr:uid="{B372E184-6FB1-474B-A0F8-51B14CD6BB79}"/>
    <cellStyle name="Énfasis2 6" xfId="10621" xr:uid="{B03322CC-DD07-49BD-A1B3-C2476D94F099}"/>
    <cellStyle name="Énfasis2 7" xfId="10622" xr:uid="{DFB706DF-31E4-4143-A19A-EEB99DE6C6AF}"/>
    <cellStyle name="Énfasis2 8" xfId="10623" xr:uid="{68026944-5EFE-46AC-BB10-AE0DF5BFC5C2}"/>
    <cellStyle name="Énfasis2 9" xfId="10624" xr:uid="{9FB51C11-73AE-4023-8C4A-020EA263CE5D}"/>
    <cellStyle name="Énfasis3 10" xfId="10625" xr:uid="{AF9A748E-065D-4663-9C53-D52CBFA8CDED}"/>
    <cellStyle name="Énfasis3 2" xfId="10332" xr:uid="{17F0E430-053F-4027-A2FC-C39F150B87C5}"/>
    <cellStyle name="Énfasis3 2 2" xfId="10626" xr:uid="{C544C6F4-500A-4F15-BEEB-BF6BFD1316C0}"/>
    <cellStyle name="Énfasis3 2 3" xfId="10948" xr:uid="{28CDA5D0-F5AE-4DD0-A8E0-6995E3E80377}"/>
    <cellStyle name="Énfasis3 3" xfId="10627" xr:uid="{A2778E53-AA2A-4053-B085-6A2AFEA0200B}"/>
    <cellStyle name="Énfasis3 4" xfId="10628" xr:uid="{90931A3F-6D79-4BAC-AF99-FE63190B470A}"/>
    <cellStyle name="Énfasis3 5" xfId="10629" xr:uid="{B100C517-FAB3-4831-B822-90794F60F416}"/>
    <cellStyle name="Énfasis3 6" xfId="10630" xr:uid="{D12B4B8B-DE95-4822-927E-6F9CD5E4FC77}"/>
    <cellStyle name="Énfasis3 7" xfId="10631" xr:uid="{97935802-10D2-4FCA-8D81-84F0DB96C766}"/>
    <cellStyle name="Énfasis3 8" xfId="10632" xr:uid="{5B067F38-526D-4335-B79B-17032875568A}"/>
    <cellStyle name="Énfasis3 9" xfId="10633" xr:uid="{F0A04A18-F4E6-4715-AED0-B497BF2CDDE2}"/>
    <cellStyle name="Énfasis4 10" xfId="10634" xr:uid="{2C733DD3-FC39-45C5-AF12-292955A27D40}"/>
    <cellStyle name="Énfasis4 2" xfId="9121" xr:uid="{28ED0318-25F0-4020-B9F3-3E7C17028CEC}"/>
    <cellStyle name="Énfasis4 2 2" xfId="10635" xr:uid="{6F8A1A62-4840-45AA-BCC1-6E7ACEC7F392}"/>
    <cellStyle name="Énfasis4 2 3" xfId="10952" xr:uid="{D4C02EC9-717D-4920-AB73-4B6B433EB85A}"/>
    <cellStyle name="Énfasis4 3" xfId="10636" xr:uid="{99EDA7EC-74D4-4231-95B0-26B7F8479931}"/>
    <cellStyle name="Énfasis4 4" xfId="10637" xr:uid="{F4A4F4A8-CFE4-4DB8-9F74-8A26137EC780}"/>
    <cellStyle name="Énfasis4 5" xfId="10638" xr:uid="{94FC16BB-10C7-482F-AA27-A397BC260240}"/>
    <cellStyle name="Énfasis4 6" xfId="10639" xr:uid="{99920CDA-0AEB-4564-912E-EABE56EFE432}"/>
    <cellStyle name="Énfasis4 7" xfId="10640" xr:uid="{ECCF59E4-F1AD-40DC-A26C-B1AB92FD16B8}"/>
    <cellStyle name="Énfasis4 8" xfId="10641" xr:uid="{9014E9E1-C121-41DA-BD16-1CA353647140}"/>
    <cellStyle name="Énfasis4 9" xfId="10642" xr:uid="{02B47425-4906-4237-9756-D65F28B3FEF5}"/>
    <cellStyle name="Énfasis5 10" xfId="10643" xr:uid="{06FDB6E2-58DF-49AC-B074-020312AE1D20}"/>
    <cellStyle name="Énfasis5 2" xfId="10370" xr:uid="{8921C315-55AD-4D0A-9833-CD68116F6720}"/>
    <cellStyle name="Énfasis5 2 2" xfId="10644" xr:uid="{F05492C9-A890-407F-8758-5C2C05B7B1A1}"/>
    <cellStyle name="Énfasis5 2 3" xfId="10956" xr:uid="{6B6BA1FA-F8DF-4045-986B-A849758673A4}"/>
    <cellStyle name="Énfasis5 3" xfId="10645" xr:uid="{420D0B12-BE60-45F2-869A-FB24C725407E}"/>
    <cellStyle name="Énfasis5 4" xfId="10646" xr:uid="{DFC98DC1-51A2-4607-8F65-7E16E2169A12}"/>
    <cellStyle name="Énfasis5 5" xfId="10647" xr:uid="{93466891-1C9D-4DA8-B4E3-CC15C6AED5DE}"/>
    <cellStyle name="Énfasis5 6" xfId="10648" xr:uid="{B5CD89B8-0DB9-479B-84BE-63E45516B345}"/>
    <cellStyle name="Énfasis5 7" xfId="10649" xr:uid="{C5BB9E08-AC0E-4D1D-8051-99C3E62FCB5B}"/>
    <cellStyle name="Énfasis5 8" xfId="10650" xr:uid="{1E4FB97D-1AC0-4698-A1AB-1F2A0B0426C0}"/>
    <cellStyle name="Énfasis5 9" xfId="10651" xr:uid="{6788A3B9-26CD-4DDA-9AE8-2FC005D96A3C}"/>
    <cellStyle name="Énfasis6 10" xfId="10652" xr:uid="{FD00284A-3E90-4F9A-9375-854145E7D601}"/>
    <cellStyle name="Énfasis6 2" xfId="10126" xr:uid="{348D51CA-35B8-4CDE-9E4C-39D6D9F7C14B}"/>
    <cellStyle name="Énfasis6 2 2" xfId="10653" xr:uid="{CCEF3E6B-6AD4-486A-9A1B-36C5E4F9E8B6}"/>
    <cellStyle name="Énfasis6 2 3" xfId="10960" xr:uid="{95448542-26E8-45A8-B8D0-21552DCECA9C}"/>
    <cellStyle name="Énfasis6 3" xfId="10654" xr:uid="{1A194710-4BBF-4107-B647-487C769D81F7}"/>
    <cellStyle name="Énfasis6 4" xfId="10655" xr:uid="{10D0A985-590D-4B17-AD10-7F85AC03FC8F}"/>
    <cellStyle name="Énfasis6 5" xfId="10656" xr:uid="{1A3EA382-61A2-487C-8D3A-064E1A276F3F}"/>
    <cellStyle name="Énfasis6 6" xfId="10657" xr:uid="{AB405F03-62D9-4D9B-82D4-A492C09D7CE4}"/>
    <cellStyle name="Énfasis6 7" xfId="10658" xr:uid="{E9FECC3F-4C09-4E6E-BAAE-722E4FB05F94}"/>
    <cellStyle name="Énfasis6 8" xfId="10659" xr:uid="{47B74AC1-A36B-4A4D-98E7-B17F639EA606}"/>
    <cellStyle name="Énfasis6 9" xfId="10660" xr:uid="{A8FE6371-0A2E-45C7-BBB8-F25F08BD6515}"/>
    <cellStyle name="Entrada 10" xfId="10661" xr:uid="{D86FB63D-D5B7-4620-A357-D46D018BAA8A}"/>
    <cellStyle name="Entrada 10 2" xfId="10883" xr:uid="{BE13E318-1D60-4690-8521-518EF3CB5F58}"/>
    <cellStyle name="Entrada 10 2 2" xfId="15487" xr:uid="{A18C8F3C-698E-4C26-A2EF-67D69E37E478}"/>
    <cellStyle name="Entrada 10 2 2 2" xfId="36011" xr:uid="{65FBAEE0-2158-4327-AF10-5185B6BCE761}"/>
    <cellStyle name="Entrada 10 2 3" xfId="32306" xr:uid="{F99AE00D-8432-4296-A410-6D5E03546809}"/>
    <cellStyle name="Entrada 10 3" xfId="15375" xr:uid="{104EC8D6-4FAF-4D88-898D-E418F2EFD794}"/>
    <cellStyle name="Entrada 10 3 2" xfId="35912" xr:uid="{5E52E508-4BA1-4A25-B098-663D6DD35407}"/>
    <cellStyle name="Entrada 10 4" xfId="32247" xr:uid="{67A1BFA1-00EB-447B-8D50-225A8D49620D}"/>
    <cellStyle name="Entrada 2" xfId="10662" xr:uid="{6E5E339F-30EA-4790-A460-CAA8CB981423}"/>
    <cellStyle name="Entrada 2 2" xfId="10884" xr:uid="{7EA41E7C-61B8-4D6E-8582-013B4B9DC10E}"/>
    <cellStyle name="Entrada 2 2 2" xfId="15488" xr:uid="{71008417-4D67-4C78-8CDD-A2B67B425E69}"/>
    <cellStyle name="Entrada 2 2 2 2" xfId="36012" xr:uid="{0C137B2B-A786-4D09-8B65-2F4986ABD147}"/>
    <cellStyle name="Entrada 2 2 3" xfId="32307" xr:uid="{FFA429FA-D673-498A-8450-C85142D8000D}"/>
    <cellStyle name="Entrada 2 3" xfId="15376" xr:uid="{78B5AF6B-30AB-4083-9279-DB78AA6AB1D7}"/>
    <cellStyle name="Entrada 2 3 2" xfId="35913" xr:uid="{5194AA50-6466-4693-AEA4-01E601924F32}"/>
    <cellStyle name="Entrada 2 4" xfId="32248" xr:uid="{C99F1B8B-86DF-424C-9502-665649A19B9D}"/>
    <cellStyle name="Entrada 3" xfId="10663" xr:uid="{5F5E45C1-93B7-4CAF-B3A6-86AE410A5EA9}"/>
    <cellStyle name="Entrada 3 2" xfId="10885" xr:uid="{3E6CC506-673B-447E-AF27-3BC20C32BAB6}"/>
    <cellStyle name="Entrada 3 2 2" xfId="15489" xr:uid="{5F226C5B-91D5-47F6-A658-6BF170186AEE}"/>
    <cellStyle name="Entrada 3 2 2 2" xfId="36013" xr:uid="{0EF9ABF8-DE38-4939-B54E-8C1BC7CE4372}"/>
    <cellStyle name="Entrada 3 2 3" xfId="32308" xr:uid="{534EF454-FC03-4904-8B62-A64F72E51755}"/>
    <cellStyle name="Entrada 3 3" xfId="15377" xr:uid="{C4952461-DA47-4794-A096-81540C04357C}"/>
    <cellStyle name="Entrada 3 3 2" xfId="35914" xr:uid="{61C5410F-91F4-4902-BED3-D91E7291467B}"/>
    <cellStyle name="Entrada 3 4" xfId="32249" xr:uid="{08805B0A-8757-4691-B3C9-5881536F6FD4}"/>
    <cellStyle name="Entrada 4" xfId="10664" xr:uid="{13E32F43-2579-4AE1-96D0-20183FFA7495}"/>
    <cellStyle name="Entrada 4 2" xfId="10886" xr:uid="{B601A0F5-83EF-40C1-8F5D-374A0221E763}"/>
    <cellStyle name="Entrada 4 2 2" xfId="15490" xr:uid="{D3DED97B-E4C7-4222-982F-9A0CBF014C97}"/>
    <cellStyle name="Entrada 4 2 2 2" xfId="36014" xr:uid="{6BA08C35-B627-4A47-9572-7D23A1C7951A}"/>
    <cellStyle name="Entrada 4 2 3" xfId="32309" xr:uid="{7197AE39-9347-4F51-AFA5-5C14906098A1}"/>
    <cellStyle name="Entrada 4 3" xfId="15378" xr:uid="{5953C325-6ED6-4246-A6AF-CEF5BC924165}"/>
    <cellStyle name="Entrada 4 3 2" xfId="35915" xr:uid="{DFBC9C6B-A69A-44A2-8693-454D1D0DABB0}"/>
    <cellStyle name="Entrada 4 4" xfId="32250" xr:uid="{A2A40B6E-3019-47B1-925D-CB8478F2958E}"/>
    <cellStyle name="Entrada 5" xfId="10665" xr:uid="{5F50E500-30FA-4603-935E-D54031C472BE}"/>
    <cellStyle name="Entrada 5 2" xfId="10887" xr:uid="{7DE4C94C-AE6D-4956-8E72-A037C323D858}"/>
    <cellStyle name="Entrada 5 2 2" xfId="15491" xr:uid="{54182836-2128-4B31-9C80-44B7E7676F7A}"/>
    <cellStyle name="Entrada 5 2 2 2" xfId="36015" xr:uid="{6591BD5D-3B8F-4D3B-B251-DB6D3B4D481D}"/>
    <cellStyle name="Entrada 5 2 3" xfId="32310" xr:uid="{CE616D96-A5DC-44D5-9EEC-775B544B13FC}"/>
    <cellStyle name="Entrada 5 3" xfId="15379" xr:uid="{5D424DC0-F482-44E6-A50B-8E53BEB7946A}"/>
    <cellStyle name="Entrada 5 3 2" xfId="35916" xr:uid="{6047870A-4DFF-4977-AF54-17E9C8CC7FE9}"/>
    <cellStyle name="Entrada 5 4" xfId="32251" xr:uid="{0319B8CE-F865-432F-AE2D-C34AE14F4411}"/>
    <cellStyle name="Entrada 6" xfId="10666" xr:uid="{E65A2500-8195-4FB0-9BB4-110FE8294194}"/>
    <cellStyle name="Entrada 6 2" xfId="10888" xr:uid="{166E72B2-0386-4091-8508-26541CF9BE1F}"/>
    <cellStyle name="Entrada 6 2 2" xfId="15492" xr:uid="{DAEE7BF6-4B2B-4AEA-AC70-456EE840242A}"/>
    <cellStyle name="Entrada 6 2 2 2" xfId="36016" xr:uid="{2CC4A05A-428C-45EA-B3FA-F58E1E8D7354}"/>
    <cellStyle name="Entrada 6 2 3" xfId="32311" xr:uid="{5AB5A984-B3B9-40AC-8BEF-F337FDB8CBD5}"/>
    <cellStyle name="Entrada 6 3" xfId="15380" xr:uid="{239952B3-2A50-4DC8-96D0-6C9F1CBF0898}"/>
    <cellStyle name="Entrada 6 3 2" xfId="35917" xr:uid="{A03CCC06-D50D-40FF-8CC0-E7EFFDB00D19}"/>
    <cellStyle name="Entrada 6 4" xfId="32252" xr:uid="{915C4EA2-368D-4FAC-BDB8-EFD758A49B79}"/>
    <cellStyle name="Entrada 7" xfId="10667" xr:uid="{23AC0623-514F-4672-BA5D-DEAC8B169F0D}"/>
    <cellStyle name="Entrada 7 2" xfId="10889" xr:uid="{F8DC750F-E721-4CA0-BBBE-7BF07773FAEB}"/>
    <cellStyle name="Entrada 7 2 2" xfId="15493" xr:uid="{80F7938E-C894-4F03-A9EB-9DE9A24FD8D7}"/>
    <cellStyle name="Entrada 7 2 2 2" xfId="36017" xr:uid="{04A0757F-7BBD-43D1-AFD4-06B23F49FDF8}"/>
    <cellStyle name="Entrada 7 2 3" xfId="32312" xr:uid="{0CFF7AFF-3327-429A-A4E6-CD1DE7361C9F}"/>
    <cellStyle name="Entrada 7 3" xfId="15381" xr:uid="{0EFB2DAB-D4B0-4C62-8F5A-0444F73E2D1B}"/>
    <cellStyle name="Entrada 7 3 2" xfId="35918" xr:uid="{5BDB0E57-B7F3-4401-B2AA-E68411764A95}"/>
    <cellStyle name="Entrada 7 4" xfId="32253" xr:uid="{89B6B48B-EEC8-4877-B8B7-CF30694EF44B}"/>
    <cellStyle name="Entrada 8" xfId="10668" xr:uid="{504B94D2-ECC6-4086-8AB3-5955093A419B}"/>
    <cellStyle name="Entrada 8 2" xfId="10890" xr:uid="{F55B8618-E7C1-4DFF-BC1E-6AADB601C7C0}"/>
    <cellStyle name="Entrada 8 2 2" xfId="15494" xr:uid="{1A0C2847-3A60-4863-900D-AE9A53E0A649}"/>
    <cellStyle name="Entrada 8 2 2 2" xfId="36018" xr:uid="{07B0D87F-A9BF-4B13-823C-F493A94DB52F}"/>
    <cellStyle name="Entrada 8 2 3" xfId="32313" xr:uid="{63F4B6A7-E7DC-4CF4-9CE2-8D74BDE47EBF}"/>
    <cellStyle name="Entrada 8 3" xfId="15382" xr:uid="{2618BD4C-0B3D-490E-AFFE-4930DF9E2325}"/>
    <cellStyle name="Entrada 8 3 2" xfId="35919" xr:uid="{8F90C10A-E085-460C-A09C-E55671D480AF}"/>
    <cellStyle name="Entrada 8 4" xfId="32254" xr:uid="{9EA579F2-8AAA-4836-B7B3-A540BDF06C57}"/>
    <cellStyle name="Entrada 9" xfId="10669" xr:uid="{DE49D34C-D4AC-4DA5-93B7-986A655EA739}"/>
    <cellStyle name="Entrada 9 2" xfId="10891" xr:uid="{627FD707-8B08-42CF-92CB-2D104F227BE5}"/>
    <cellStyle name="Entrada 9 2 2" xfId="15495" xr:uid="{7811F3C8-BA57-44A4-A7B0-6C6A9BAFA180}"/>
    <cellStyle name="Entrada 9 2 2 2" xfId="36019" xr:uid="{AA35BBD9-AC7F-452B-91EC-B761B7FFA650}"/>
    <cellStyle name="Entrada 9 2 3" xfId="32314" xr:uid="{48982969-FE01-435F-AAC9-853A4F86DB81}"/>
    <cellStyle name="Entrada 9 3" xfId="15383" xr:uid="{6AD690C3-0017-4C8E-9541-1B6B3A94B0BC}"/>
    <cellStyle name="Entrada 9 3 2" xfId="35920" xr:uid="{FFCDF99A-001D-4B23-8331-440508C8A285}"/>
    <cellStyle name="Entrada 9 4" xfId="32255" xr:uid="{FF527DD8-EDE8-4676-BDA9-5CEDD365F8BE}"/>
    <cellStyle name="Ergebnis" xfId="1232" hidden="1" xr:uid="{00000000-0005-0000-0000-000008120000}"/>
    <cellStyle name="Ergebnis" xfId="6365" hidden="1" xr:uid="{00000000-0005-0000-0000-000019120000}"/>
    <cellStyle name="Ergebnis" xfId="5629" hidden="1" xr:uid="{00000000-0005-0000-0000-00001B120000}"/>
    <cellStyle name="Ergebnis" xfId="81" hidden="1" xr:uid="{00000000-0005-0000-0000-000006120000}"/>
    <cellStyle name="Ergebnis" xfId="5730" hidden="1" xr:uid="{00000000-0005-0000-0000-00001C120000}"/>
    <cellStyle name="Ergebnis" xfId="6484" hidden="1" xr:uid="{00000000-0005-0000-0000-00001D120000}"/>
    <cellStyle name="Ergebnis" xfId="6812" hidden="1" xr:uid="{00000000-0005-0000-0000-00001E120000}"/>
    <cellStyle name="Ergebnis" xfId="6665" hidden="1" xr:uid="{00000000-0005-0000-0000-00001F120000}"/>
    <cellStyle name="Ergebnis" xfId="6591" hidden="1" xr:uid="{00000000-0005-0000-0000-000020120000}"/>
    <cellStyle name="Ergebnis" xfId="7044" hidden="1" xr:uid="{00000000-0005-0000-0000-000022120000}"/>
    <cellStyle name="Ergebnis" xfId="3650" hidden="1" xr:uid="{00000000-0005-0000-0000-000012120000}"/>
    <cellStyle name="Ergebnis" xfId="7180" hidden="1" xr:uid="{00000000-0005-0000-0000-000023120000}"/>
    <cellStyle name="Ergebnis" xfId="2611" hidden="1" xr:uid="{00000000-0005-0000-0000-00000F120000}"/>
    <cellStyle name="Ergebnis" xfId="3749" hidden="1" xr:uid="{00000000-0005-0000-0000-000010120000}"/>
    <cellStyle name="Ergebnis" xfId="5438" hidden="1" xr:uid="{00000000-0005-0000-0000-000016120000}"/>
    <cellStyle name="Ergebnis" xfId="4273" hidden="1" xr:uid="{00000000-0005-0000-0000-000011120000}"/>
    <cellStyle name="Ergebnis" xfId="4798" hidden="1" xr:uid="{00000000-0005-0000-0000-000013120000}"/>
    <cellStyle name="Ergebnis" xfId="4666" hidden="1" xr:uid="{00000000-0005-0000-0000-000014120000}"/>
    <cellStyle name="Ergebnis" xfId="6147" hidden="1" xr:uid="{00000000-0005-0000-0000-00001A120000}"/>
    <cellStyle name="Ergebnis" xfId="4630" hidden="1" xr:uid="{00000000-0005-0000-0000-000015120000}"/>
    <cellStyle name="Ergebnis" xfId="5375" hidden="1" xr:uid="{00000000-0005-0000-0000-000017120000}"/>
    <cellStyle name="Ergebnis" xfId="5655" hidden="1" xr:uid="{00000000-0005-0000-0000-000018120000}"/>
    <cellStyle name="Ergebnis" xfId="1648" hidden="1" xr:uid="{00000000-0005-0000-0000-00000A120000}"/>
    <cellStyle name="Ergebnis" xfId="2208" hidden="1" xr:uid="{00000000-0005-0000-0000-00000B120000}"/>
    <cellStyle name="Ergebnis" xfId="2417" hidden="1" xr:uid="{00000000-0005-0000-0000-00000C120000}"/>
    <cellStyle name="Ergebnis" xfId="2698" hidden="1" xr:uid="{00000000-0005-0000-0000-00000D120000}"/>
    <cellStyle name="Ergebnis" xfId="3444" hidden="1" xr:uid="{00000000-0005-0000-0000-00000E120000}"/>
    <cellStyle name="Ergebnis" xfId="1458" hidden="1" xr:uid="{00000000-0005-0000-0000-000009120000}"/>
    <cellStyle name="Ergebnis" xfId="7197" hidden="1" xr:uid="{00000000-0005-0000-0000-000024120000}"/>
    <cellStyle name="Ergebnis" xfId="951" hidden="1" xr:uid="{00000000-0005-0000-0000-000007120000}"/>
    <cellStyle name="Ergebnis" xfId="7005" hidden="1" xr:uid="{00000000-0005-0000-0000-000021120000}"/>
    <cellStyle name="Ergebnis" xfId="7655" hidden="1" xr:uid="{98608C0F-9CDD-460E-A22D-B5A5838934E5}"/>
    <cellStyle name="Ergebnis" xfId="7756" hidden="1" xr:uid="{0E5419D9-5CF5-46F7-8BEF-19B53468A2C2}"/>
    <cellStyle name="Ergebnis" xfId="8130" hidden="1" xr:uid="{EB726B12-2C28-4923-828B-9D8C383987A8}"/>
    <cellStyle name="Ergebnis" xfId="8675" hidden="1" xr:uid="{0DF48DA8-9262-4A7F-9B87-DC796D82BD4D}"/>
    <cellStyle name="Ergebnis" xfId="9119" hidden="1" xr:uid="{F6E16B04-D735-4997-BA4B-C30E1C238404}"/>
    <cellStyle name="Ergebnis" xfId="9552" hidden="1" xr:uid="{1FFDD0DF-D075-4D5C-B2EE-BBBED878F6FC}"/>
    <cellStyle name="Ergebnis" xfId="9700" hidden="1" xr:uid="{F14D8461-DEF8-4651-A28B-51BAE4102DCD}"/>
    <cellStyle name="Ergebnis" xfId="10148" hidden="1" xr:uid="{D0AD627E-B214-4AE1-A371-E2DEACE9FD88}"/>
    <cellStyle name="Ergebnis" xfId="11833" hidden="1" xr:uid="{CCC1399B-A7CC-4346-8ABB-C940CFBE0B26}"/>
    <cellStyle name="Ergebnis" xfId="12288" hidden="1" xr:uid="{DE745A89-AF7A-4C86-9611-345E78D34E9B}"/>
    <cellStyle name="Ergebnis" xfId="12703" hidden="1" xr:uid="{EC4E0BF7-3CC4-4419-AAE6-A64886DACA83}"/>
    <cellStyle name="Ergebnis" xfId="12979" hidden="1" xr:uid="{2E041390-107F-48CF-9517-678D695CA666}"/>
    <cellStyle name="Ergebnis" xfId="12939" hidden="1" xr:uid="{8D160CC8-C255-43BB-A6E7-B75D1D6AFC71}"/>
    <cellStyle name="Ergebnis" xfId="12816" hidden="1" xr:uid="{2B983079-A582-4EF2-9695-4D97C0758C81}"/>
    <cellStyle name="Ergebnis" xfId="12251" hidden="1" xr:uid="{FFFA7819-96C5-4521-A199-204B57BEF7D7}"/>
    <cellStyle name="Ergebnis" xfId="13367" hidden="1" xr:uid="{16568BD1-C6D5-4AB0-9023-27400A667060}"/>
    <cellStyle name="Ergebnis" xfId="13848" hidden="1" xr:uid="{79D4287E-718F-4502-9DE5-7145DF3089F0}"/>
    <cellStyle name="Ergebnis" xfId="13867" hidden="1" xr:uid="{9CC5E3B1-E339-4528-B0F7-6C759676D6C0}"/>
    <cellStyle name="Ergebnis" xfId="13908" hidden="1" xr:uid="{15FC5620-897F-4698-BB7B-BF15992D9CE5}"/>
    <cellStyle name="Ergebnis" xfId="13876" hidden="1" xr:uid="{5BA9EA2A-7FA7-4851-B759-D6B4F05DAA44}"/>
    <cellStyle name="Ergebnis" xfId="13471" hidden="1" xr:uid="{678887C2-93A3-4230-B0E9-E881BBB1EC74}"/>
    <cellStyle name="Ergebnis" xfId="14430" hidden="1" xr:uid="{4BDAA4F1-AA8F-444D-8D89-2C3458D82617}"/>
    <cellStyle name="Ergebnis" xfId="12902" hidden="1" xr:uid="{D8C7D831-C9BE-4F8A-AF38-544ACF4E0255}"/>
    <cellStyle name="Ergebnis" xfId="14198" hidden="1" xr:uid="{14A3B8DB-0961-4FD1-BF53-D36FA73DF197}"/>
    <cellStyle name="Ergebnis" xfId="14838" hidden="1" xr:uid="{E00A6ACA-25AA-452D-B01F-B388A08A56F5}"/>
    <cellStyle name="Ergebnis" xfId="14363" hidden="1" xr:uid="{514C02FD-E2C0-4E4F-853C-0CCB0D3C33B6}"/>
    <cellStyle name="Ergebnis" xfId="15117" hidden="1" xr:uid="{0CC17FAB-EED3-4888-B509-5DDFDDC3D4DD}"/>
    <cellStyle name="Ergebnis" xfId="15129" hidden="1" xr:uid="{1E87BCDE-074B-4C57-B39F-85044686BC2F}"/>
    <cellStyle name="Ergebnis" xfId="15200" hidden="1" xr:uid="{0053E258-EAA6-49B6-BE48-3E660CBD0E2E}"/>
    <cellStyle name="Ergebnis" xfId="15729" hidden="1" xr:uid="{22C4FB3C-2E5B-4AD7-843F-896A09B1E5C2}"/>
    <cellStyle name="Ergebnis" xfId="16184" hidden="1" xr:uid="{DAB6EEA5-A65B-4A2D-AB50-53F74358C613}"/>
    <cellStyle name="Ergebnis" xfId="16259" hidden="1" xr:uid="{0C0E8121-694B-4A84-A2D0-A9ACE3EEE260}"/>
    <cellStyle name="Ergebnis" xfId="16695" hidden="1" xr:uid="{3FD905AC-8C76-44E1-9182-902A304CF169}"/>
    <cellStyle name="Ergebnis" xfId="16907" hidden="1" xr:uid="{09802BA4-4F4B-4FCD-AD0F-AA28859CE301}"/>
    <cellStyle name="Ergebnis" xfId="17541" hidden="1" xr:uid="{1871DB19-265C-4452-9765-3AE94B41323A}"/>
    <cellStyle name="Ergebnis" xfId="17516" hidden="1" xr:uid="{4A178C27-CB6C-4A10-9B5F-FE252AACCE2B}"/>
    <cellStyle name="Ergebnis" xfId="17476" hidden="1" xr:uid="{48F305A5-A1D4-495D-B837-84382EA7921A}"/>
    <cellStyle name="Ergebnis" xfId="17402" hidden="1" xr:uid="{9A52F6BC-22BC-45CA-BD69-74DE060BBC2D}"/>
    <cellStyle name="Ergebnis" xfId="16996" hidden="1" xr:uid="{652307BF-2603-4DEF-BC35-672B9511BD20}"/>
    <cellStyle name="Ergebnis" xfId="18576" hidden="1" xr:uid="{19884D6B-323D-403A-8C41-549570DBDAAA}"/>
    <cellStyle name="Ergebnis" xfId="18837" hidden="1" xr:uid="{FAD7BB4B-E35C-400B-B253-1508C661EAEB}"/>
    <cellStyle name="Ergebnis" xfId="19551" hidden="1" xr:uid="{05C78F6A-7ED7-4114-BBEB-E47B22A083B7}"/>
    <cellStyle name="Ergebnis" xfId="19522" hidden="1" xr:uid="{96284AC5-1D1C-4C1F-85C9-4C6F7E2705EC}"/>
    <cellStyle name="Ergebnis" xfId="19583" hidden="1" xr:uid="{B2104304-A711-4BC4-94AE-DEE0B311A4FB}"/>
    <cellStyle name="Ergebnis" xfId="19459" hidden="1" xr:uid="{39252905-0995-43E6-8AD2-99AA4ADA5CAC}"/>
    <cellStyle name="Ergebnis" xfId="18669" hidden="1" xr:uid="{AE3625A7-6CD2-4223-BB8B-C9551C141717}"/>
    <cellStyle name="Ergebnis" xfId="20731" hidden="1" xr:uid="{33698CB8-A109-4F13-B74D-D1BBA4ACA5A1}"/>
    <cellStyle name="Ergebnis" xfId="20709" hidden="1" xr:uid="{8C117986-183B-40F4-A2B6-EEE7E471DEAA}"/>
    <cellStyle name="Ergebnis" xfId="20676" hidden="1" xr:uid="{58D6BE5B-6CB2-43FF-8BD9-99782BEFBBE5}"/>
    <cellStyle name="Ergebnis" xfId="20752" hidden="1" xr:uid="{2056E3D8-CA86-4291-9E5E-CB370F85DE88}"/>
    <cellStyle name="Ergebnis" xfId="20765" hidden="1" xr:uid="{BF9C6968-DAF7-4073-AFB0-9DD7FDB36741}"/>
    <cellStyle name="Ergebnis" xfId="20736" hidden="1" xr:uid="{86BBF9D1-7684-4FAF-8584-D9482653D7B9}"/>
    <cellStyle name="Ergebnis" xfId="21009" hidden="1" xr:uid="{608A5EFF-31C8-4DEF-994B-E1D9C5CF8105}"/>
    <cellStyle name="Ergebnis" xfId="21285" hidden="1" xr:uid="{175FDA27-201C-4E48-B8BC-37CEA0B7E75A}"/>
    <cellStyle name="Ergebnis" xfId="22034" hidden="1" xr:uid="{72CCC17C-0F4A-4176-BEE3-4D2B4C8F1345}"/>
    <cellStyle name="Ergebnis" xfId="21999" hidden="1" xr:uid="{BE311347-E075-4E38-ADCF-11226A1BB028}"/>
    <cellStyle name="Ergebnis" xfId="21932" hidden="1" xr:uid="{E1666A3C-8144-4DA9-A30D-4334B6129ED7}"/>
    <cellStyle name="Ergebnis" xfId="21829" hidden="1" xr:uid="{6A83CC73-8F5E-4D14-B1F3-5C8529C98190}"/>
    <cellStyle name="Ergebnis" xfId="22452" hidden="1" xr:uid="{4CFFAE5B-8548-4828-B4CE-6CB1D66F7594}"/>
    <cellStyle name="Ergebnis" xfId="22550" hidden="1" xr:uid="{F9361EDA-D49A-4E0E-B5F8-1539B9BD8E78}"/>
    <cellStyle name="Ergebnis" xfId="22888" hidden="1" xr:uid="{B38BD509-9B14-432B-A4D0-54B211E304F5}"/>
    <cellStyle name="Ergebnis" xfId="22790" hidden="1" xr:uid="{C876D0E2-06D0-47B2-B188-D2ABEC37576D}"/>
    <cellStyle name="Ergebnis" xfId="23167" hidden="1" xr:uid="{41F15989-B0A9-4EFE-B9CC-4883A46A022D}"/>
    <cellStyle name="Ergebnis" xfId="23218" hidden="1" xr:uid="{AB9A6CFF-F8FB-4E53-90D9-01BF652D1A5E}"/>
    <cellStyle name="Ergebnis" xfId="23669" hidden="1" xr:uid="{5488849F-4B0F-4AA9-941F-02901C727AE6}"/>
    <cellStyle name="Ergebnis" xfId="28662" hidden="1" xr:uid="{357830DA-3C47-4CA3-8F2D-70E2EBB30855}"/>
    <cellStyle name="Ergebnis" xfId="27964" hidden="1" xr:uid="{7BB6C193-1558-4B4C-9B2F-1608F1B6990A}"/>
    <cellStyle name="Ergebnis" xfId="23333" hidden="1" xr:uid="{AAB90515-6C45-438A-8E2B-C48507F51D79}"/>
    <cellStyle name="Ergebnis" xfId="28051" hidden="1" xr:uid="{0E90A646-1F60-4B90-AC7C-62C604493AC1}"/>
    <cellStyle name="Ergebnis" xfId="28781" hidden="1" xr:uid="{F29DDD7D-0360-4250-AA4C-99F4086C95D8}"/>
    <cellStyle name="Ergebnis" xfId="29109" hidden="1" xr:uid="{D6D7EBAC-278B-41CA-BC71-3165FDCE9910}"/>
    <cellStyle name="Ergebnis" xfId="28962" hidden="1" xr:uid="{A640B0E5-A4E7-4114-8EC3-43DEB3CDC3E7}"/>
    <cellStyle name="Ergebnis" xfId="28888" hidden="1" xr:uid="{1F0265F8-4C6D-459F-BE62-0C8C02074B18}"/>
    <cellStyle name="Ergebnis" xfId="29341" hidden="1" xr:uid="{2C28FFF5-B7ED-4B19-8B16-AF6607DD533F}"/>
    <cellStyle name="Ergebnis" xfId="26013" hidden="1" xr:uid="{F738A71B-FBF7-43EA-B0B9-EA4758F079B6}"/>
    <cellStyle name="Ergebnis" xfId="29477" hidden="1" xr:uid="{DC971ED8-F603-473A-B1F4-4983D6F81AC5}"/>
    <cellStyle name="Ergebnis" xfId="24978" hidden="1" xr:uid="{C0BD1119-3E43-4930-9373-A2B264797743}"/>
    <cellStyle name="Ergebnis" xfId="26112" hidden="1" xr:uid="{2518FEAE-4795-475E-9024-557F78E2AAE9}"/>
    <cellStyle name="Ergebnis" xfId="27791" hidden="1" xr:uid="{5DA5E239-11C9-476F-8184-AA9033CFB6F6}"/>
    <cellStyle name="Ergebnis" xfId="26630" hidden="1" xr:uid="{90E31D1C-1C2E-4B38-AAAD-819E0B0CD773}"/>
    <cellStyle name="Ergebnis" xfId="27151" hidden="1" xr:uid="{8B336EF9-B418-4524-8227-0C8755C1B0AC}"/>
    <cellStyle name="Ergebnis" xfId="27019" hidden="1" xr:uid="{C2CB9398-14FD-4019-A5D8-73CFBD062087}"/>
    <cellStyle name="Ergebnis" xfId="28444" hidden="1" xr:uid="{842B9373-F637-423F-AF22-AFE8E1A4D382}"/>
    <cellStyle name="Ergebnis" xfId="26983" hidden="1" xr:uid="{48EB3A3B-7033-4B4D-ADC1-1A7736FCBF5D}"/>
    <cellStyle name="Ergebnis" xfId="27728" hidden="1" xr:uid="{538903D9-0523-4326-8B53-281B22F1CD0C}"/>
    <cellStyle name="Ergebnis" xfId="27988" hidden="1" xr:uid="{938C4BFD-D6F9-4989-95B0-5EBAEE31BE03}"/>
    <cellStyle name="Ergebnis" xfId="24032" hidden="1" xr:uid="{33D43684-E371-43B3-BEC7-CBE74D31C54C}"/>
    <cellStyle name="Ergebnis" xfId="24586" hidden="1" xr:uid="{40DFD300-0A57-468E-BCAB-D25EF5DF2517}"/>
    <cellStyle name="Ergebnis" xfId="24784" hidden="1" xr:uid="{F0B90540-39CA-4D21-8800-046EFD5ACCC5}"/>
    <cellStyle name="Ergebnis" xfId="25064" hidden="1" xr:uid="{D7FB8E0C-60A6-410B-AFCF-0915F559125D}"/>
    <cellStyle name="Ergebnis" xfId="25809" hidden="1" xr:uid="{239FE792-06EA-4E0F-B341-C912BEE0684C}"/>
    <cellStyle name="Ergebnis" xfId="23846" hidden="1" xr:uid="{E515F106-2F16-4C1C-A7E8-3E766BA75280}"/>
    <cellStyle name="Ergebnis" xfId="29494" hidden="1" xr:uid="{B837D531-FF92-4237-8B77-0F1D3E1C906F}"/>
    <cellStyle name="Ergebnis" xfId="23388" hidden="1" xr:uid="{1CC7EBF5-8411-4797-A9C1-715A346C746A}"/>
    <cellStyle name="Ergebnis" xfId="29302" hidden="1" xr:uid="{478B884E-F233-471A-97B2-F241A5F35EF2}"/>
    <cellStyle name="Ergebnis" xfId="29943" hidden="1" xr:uid="{0BDA965A-0CC3-48CA-8348-86DDECBDA669}"/>
    <cellStyle name="Ergebnis" xfId="30042" hidden="1" xr:uid="{75B762CB-DE07-47BD-A5AE-524553FF872A}"/>
    <cellStyle name="Ergebnis" xfId="30416" hidden="1" xr:uid="{AE6673B9-F5F4-497D-ADBE-34C25EBC53CF}"/>
    <cellStyle name="Ergebnis" xfId="30931" hidden="1" xr:uid="{47629678-6AE3-4D70-BAB8-CC073BF10421}"/>
    <cellStyle name="Ergebnis" xfId="31264" hidden="1" xr:uid="{D95F735E-4A5B-4F37-B428-EB0E143A8672}"/>
    <cellStyle name="Ergebnis" xfId="31679" hidden="1" xr:uid="{41405F58-AC6B-430E-B17E-4641FF7D5FA6}"/>
    <cellStyle name="Ergebnis" xfId="31773" hidden="1" xr:uid="{D4D5EAD5-38E1-4051-8C6C-94574A7C264E}"/>
    <cellStyle name="Ergebnis" xfId="32066" hidden="1" xr:uid="{2AA89D07-DE81-4F50-9F79-C75E9D0CF8AB}"/>
    <cellStyle name="Ergebnis" xfId="32400" hidden="1" xr:uid="{83A91FFC-2CCD-4188-9675-026EB6AE31C7}"/>
    <cellStyle name="Ergebnis" xfId="32853" hidden="1" xr:uid="{33EBCBEC-DD3A-4E55-9874-8BD6EBA52622}"/>
    <cellStyle name="Ergebnis" xfId="33268" hidden="1" xr:uid="{00CB6DE0-9592-460E-8DB9-2C61C1ADC018}"/>
    <cellStyle name="Ergebnis" xfId="33544" hidden="1" xr:uid="{B51D633C-3B06-4565-ACE6-5267650FD628}"/>
    <cellStyle name="Ergebnis" xfId="33504" hidden="1" xr:uid="{2E826B09-2A40-4806-9692-84863B12D73A}"/>
    <cellStyle name="Ergebnis" xfId="33381" hidden="1" xr:uid="{03E3BDAA-8F6B-4CDB-99BB-4EE2F096303A}"/>
    <cellStyle name="Ergebnis" xfId="32816" hidden="1" xr:uid="{4AC96FC6-E37D-41FC-B497-BAFAA26938B7}"/>
    <cellStyle name="Ergebnis" xfId="33931" hidden="1" xr:uid="{F5F1BC41-2053-4B23-9381-B0F002F9DF38}"/>
    <cellStyle name="Ergebnis" xfId="34412" hidden="1" xr:uid="{E8E51CE1-F6EC-4288-BE61-081D40E00DF4}"/>
    <cellStyle name="Ergebnis" xfId="34431" hidden="1" xr:uid="{4F8397A4-09AB-405F-9CBA-164BF28417DA}"/>
    <cellStyle name="Ergebnis" xfId="34472" hidden="1" xr:uid="{7D343A82-5B95-4F04-8FE6-A5BB0062D4E7}"/>
    <cellStyle name="Ergebnis" xfId="34440" hidden="1" xr:uid="{20D6A698-7720-4CD4-9519-FDC057C1BDD5}"/>
    <cellStyle name="Ergebnis" xfId="34035" hidden="1" xr:uid="{94B34E8F-8E60-44D3-9F4F-C91949BCC063}"/>
    <cellStyle name="Ergebnis" xfId="34992" hidden="1" xr:uid="{CFA5375C-42DE-4998-86BC-A97F463C6F80}"/>
    <cellStyle name="Ergebnis" xfId="33467" hidden="1" xr:uid="{061E9612-DDF4-4DFE-8C76-50B6034F4CB8}"/>
    <cellStyle name="Ergebnis" xfId="34761" hidden="1" xr:uid="{FBDA8DF3-3ACB-489E-8074-3E6AEB4502F2}"/>
    <cellStyle name="Ergebnis" xfId="35391" hidden="1" xr:uid="{8F87F60B-A5D8-484A-B1A4-5D7BE68BB077}"/>
    <cellStyle name="Ergebnis" xfId="34926" hidden="1" xr:uid="{AF384285-9D7F-4EEB-A2D4-9DC8B429B261}"/>
    <cellStyle name="Ergebnis" xfId="35664" hidden="1" xr:uid="{14BDFF34-3E84-4BDD-9AF4-A914ADCAFB90}"/>
    <cellStyle name="Ergebnis" xfId="35676" hidden="1" xr:uid="{2BDA7246-D8D7-40A8-817F-30D75B02CCA5}"/>
    <cellStyle name="Ergebnis" xfId="35741" hidden="1" xr:uid="{9796DEE3-A55D-4114-A56D-B55CC29B00AB}"/>
    <cellStyle name="Ergebnis" xfId="36174" hidden="1" xr:uid="{1B366098-936A-4FB7-8F38-7462E438F74C}"/>
    <cellStyle name="Ergebnis" xfId="36592" hidden="1" xr:uid="{EA3A9806-7C9C-4981-B1E4-E3675174431D}"/>
    <cellStyle name="Ergebnis" xfId="36665" hidden="1" xr:uid="{970086BF-1B0F-4F7F-94E2-A8726E729136}"/>
    <cellStyle name="Ergebnis" xfId="37101" hidden="1" xr:uid="{3EC41D25-EA66-45AF-A57D-5069676750F2}"/>
    <cellStyle name="Ergebnis" xfId="37311" hidden="1" xr:uid="{41509687-BB5B-4C1F-956C-97A6E5F6C368}"/>
    <cellStyle name="Ergebnis" xfId="37945" hidden="1" xr:uid="{0B066BC2-28D2-4159-BAB5-2022AD7FE8FF}"/>
    <cellStyle name="Ergebnis" xfId="37920" hidden="1" xr:uid="{86045750-2095-4E09-B567-0FB7B33367F2}"/>
    <cellStyle name="Ergebnis" xfId="37880" hidden="1" xr:uid="{32AB8BAE-605B-40A6-AF74-22555AF40E57}"/>
    <cellStyle name="Ergebnis" xfId="37806" hidden="1" xr:uid="{21BE616B-7152-4E17-AD0B-CC30ABCE6F05}"/>
    <cellStyle name="Ergebnis" xfId="37400" hidden="1" xr:uid="{4F3B32D6-270C-49CA-8345-DDF17C1EF57E}"/>
    <cellStyle name="Ergebnis" xfId="38980" hidden="1" xr:uid="{B83C1690-721E-4FB6-BE43-2F6E80E81551}"/>
    <cellStyle name="Ergebnis" xfId="39239" hidden="1" xr:uid="{5C1652F2-E20D-40ED-A553-E4874A2C0877}"/>
    <cellStyle name="Ergebnis" xfId="39953" hidden="1" xr:uid="{A29A9ED0-0509-4705-82CB-47806D59799B}"/>
    <cellStyle name="Ergebnis" xfId="39924" hidden="1" xr:uid="{EB8441CC-6E08-4326-B90C-6391EB5251CB}"/>
    <cellStyle name="Ergebnis" xfId="39985" hidden="1" xr:uid="{C62369CD-7F21-452F-ABFF-D889BF752783}"/>
    <cellStyle name="Ergebnis" xfId="39861" hidden="1" xr:uid="{2C15F805-01EA-443A-A51D-F09D418171E4}"/>
    <cellStyle name="Ergebnis" xfId="39071" hidden="1" xr:uid="{9BA5057F-F1BC-48A1-B999-72BB1F8CE194}"/>
    <cellStyle name="Ergebnis" xfId="41133" hidden="1" xr:uid="{2D0FBD0A-0B99-4207-863C-7B3DFEA5ADF4}"/>
    <cellStyle name="Ergebnis" xfId="41111" hidden="1" xr:uid="{8CAC10CC-B749-4623-BB93-BE6745ECDFB2}"/>
    <cellStyle name="Ergebnis" xfId="41078" hidden="1" xr:uid="{32D0E8B6-6011-4EBE-894E-32AF35C04EE7}"/>
    <cellStyle name="Ergebnis" xfId="41154" hidden="1" xr:uid="{A3BD1566-3A3E-4545-8724-17BA4C7C5CB8}"/>
    <cellStyle name="Ergebnis" xfId="41167" hidden="1" xr:uid="{C5957673-FC13-4D11-9EBF-B153BC5D5C79}"/>
    <cellStyle name="Ergebnis" xfId="41138" hidden="1" xr:uid="{17675441-1F66-4C59-AC48-03387CC0F8FA}"/>
    <cellStyle name="Ergebnis" xfId="41411" hidden="1" xr:uid="{BF6D1059-B213-4779-A368-870C8512F1B6}"/>
    <cellStyle name="Ergebnis" xfId="41685" hidden="1" xr:uid="{40F1A461-BFE8-461D-8FD3-F61FEF5B990A}"/>
    <cellStyle name="Ergebnis" xfId="42434" hidden="1" xr:uid="{70BB2917-5B91-45F0-B69C-04265762ACC0}"/>
    <cellStyle name="Ergebnis" xfId="42399" hidden="1" xr:uid="{08C541D9-6BE9-45A1-B66A-983F7F1FB02B}"/>
    <cellStyle name="Ergebnis" xfId="42332" hidden="1" xr:uid="{BBD0D745-ACAA-4569-BA3D-5687907C7A2A}"/>
    <cellStyle name="Ergebnis" xfId="42229" hidden="1" xr:uid="{9B91677C-847E-427A-B7FC-619A83793569}"/>
    <cellStyle name="Ergebnis" xfId="42852" hidden="1" xr:uid="{B353E60F-082B-40A5-9213-443757200E5A}"/>
    <cellStyle name="Ergebnis" xfId="42950" hidden="1" xr:uid="{3F6C5A8C-8445-4217-A9C2-1C319244B156}"/>
    <cellStyle name="Ergebnis" xfId="43288" hidden="1" xr:uid="{04E75D17-00CB-450B-9136-20811A0F2DC0}"/>
    <cellStyle name="Ergebnis" xfId="43190" hidden="1" xr:uid="{045FA91A-5744-4D30-9ABD-263A329DAE3C}"/>
    <cellStyle name="Ergebnis" xfId="43567" hidden="1" xr:uid="{CE16E98C-DECB-455B-A0F0-288039DE5622}"/>
    <cellStyle name="Ergebnis" xfId="43618" hidden="1" xr:uid="{8D248354-FDDE-4D96-88C7-97D915CAA72C}"/>
    <cellStyle name="Ergebnis 2" xfId="425" xr:uid="{00000000-0005-0000-0000-000025120000}"/>
    <cellStyle name="Ergebnis 2 10" xfId="2800" xr:uid="{00000000-0005-0000-0000-000026120000}"/>
    <cellStyle name="Ergebnis 2 10 2" xfId="25166" xr:uid="{48A81730-F0E1-4B77-819F-BEE8FCF0D53C}"/>
    <cellStyle name="Ergebnis 2 11" xfId="2527" xr:uid="{00000000-0005-0000-0000-000027120000}"/>
    <cellStyle name="Ergebnis 2 11 2" xfId="24894" xr:uid="{1E2C07D0-7751-4F37-BA61-3502B77CD258}"/>
    <cellStyle name="Ergebnis 2 12" xfId="3359" xr:uid="{00000000-0005-0000-0000-000028120000}"/>
    <cellStyle name="Ergebnis 2 12 2" xfId="25724" xr:uid="{65BBC4FB-66D2-4E0D-9EFC-159B5A041FAF}"/>
    <cellStyle name="Ergebnis 2 13" xfId="4711" xr:uid="{00000000-0005-0000-0000-000029120000}"/>
    <cellStyle name="Ergebnis 2 13 2" xfId="27064" xr:uid="{8B813CA2-26E8-4C6F-AA6D-F8B35F082EA5}"/>
    <cellStyle name="Ergebnis 2 14" xfId="3705" xr:uid="{00000000-0005-0000-0000-00002A120000}"/>
    <cellStyle name="Ergebnis 2 14 2" xfId="26068" xr:uid="{15A54248-21FA-4E42-9405-6B3DF5F2D452}"/>
    <cellStyle name="Ergebnis 2 15" xfId="4953" xr:uid="{00000000-0005-0000-0000-00002B120000}"/>
    <cellStyle name="Ergebnis 2 15 2" xfId="27306" xr:uid="{BC5A282C-8AB3-4836-BDF7-4166A0E8BE5A}"/>
    <cellStyle name="Ergebnis 2 16" xfId="5873" xr:uid="{00000000-0005-0000-0000-00002C120000}"/>
    <cellStyle name="Ergebnis 2 16 2" xfId="28187" xr:uid="{E22FBFE7-8632-4699-A0AC-5B458075EB3A}"/>
    <cellStyle name="Ergebnis 2 17" xfId="6716" xr:uid="{00000000-0005-0000-0000-00002D120000}"/>
    <cellStyle name="Ergebnis 2 17 2" xfId="29013" xr:uid="{4F150581-BF46-4DEA-9DF6-F08D28F1D251}"/>
    <cellStyle name="Ergebnis 2 18" xfId="6747" xr:uid="{00000000-0005-0000-0000-00002E120000}"/>
    <cellStyle name="Ergebnis 2 18 2" xfId="29044" xr:uid="{DED45F66-A174-4538-BDF3-2E383FD21D82}"/>
    <cellStyle name="Ergebnis 2 19" xfId="7268" xr:uid="{00000000-0005-0000-0000-00002F120000}"/>
    <cellStyle name="Ergebnis 2 19 2" xfId="29563" xr:uid="{F24AA899-30CA-4CC8-B2AC-BB1894D8F278}"/>
    <cellStyle name="Ergebnis 2 2" xfId="681" xr:uid="{00000000-0005-0000-0000-000030120000}"/>
    <cellStyle name="Ergebnis 2 2 10" xfId="4685" xr:uid="{00000000-0005-0000-0000-000031120000}"/>
    <cellStyle name="Ergebnis 2 2 10 2" xfId="27038" xr:uid="{3D91BEF7-9A8A-4E0F-A503-5E24E6AC2F14}"/>
    <cellStyle name="Ergebnis 2 2 11" xfId="5132" xr:uid="{00000000-0005-0000-0000-000032120000}"/>
    <cellStyle name="Ergebnis 2 2 11 2" xfId="27485" xr:uid="{29BCC095-5BA2-484A-B691-E3205C98440C}"/>
    <cellStyle name="Ergebnis 2 2 12" xfId="4797" xr:uid="{00000000-0005-0000-0000-000033120000}"/>
    <cellStyle name="Ergebnis 2 2 12 2" xfId="27150" xr:uid="{2BFB78EC-C25D-44A5-A726-2CD8D52AA40B}"/>
    <cellStyle name="Ergebnis 2 2 13" xfId="6402" xr:uid="{00000000-0005-0000-0000-000034120000}"/>
    <cellStyle name="Ergebnis 2 2 13 2" xfId="28699" xr:uid="{C4E6520A-87CE-4B9A-B885-B64225A4E43D}"/>
    <cellStyle name="Ergebnis 2 2 14" xfId="6805" xr:uid="{00000000-0005-0000-0000-000035120000}"/>
    <cellStyle name="Ergebnis 2 2 14 2" xfId="29102" xr:uid="{0FFB3CFF-379A-4675-B8B0-AB268D1A0E04}"/>
    <cellStyle name="Ergebnis 2 2 15" xfId="5828" xr:uid="{00000000-0005-0000-0000-000036120000}"/>
    <cellStyle name="Ergebnis 2 2 15 2" xfId="28142" xr:uid="{CDDCA205-49E4-47AB-8808-FE6824201056}"/>
    <cellStyle name="Ergebnis 2 2 16" xfId="7410" xr:uid="{00000000-0005-0000-0000-000037120000}"/>
    <cellStyle name="Ergebnis 2 2 16 2" xfId="29705" xr:uid="{B6D206E3-F15F-48EC-BB13-4CCBDA823797}"/>
    <cellStyle name="Ergebnis 2 2 17" xfId="7896" xr:uid="{E6409237-72DE-4F60-9D50-FF07C92D452D}"/>
    <cellStyle name="Ergebnis 2 2 17 2" xfId="30182" xr:uid="{DFBDE360-2335-47EC-AF28-8E8AEC060314}"/>
    <cellStyle name="Ergebnis 2 2 18" xfId="8381" xr:uid="{71430E66-E707-4BC9-8DAC-53C27B8333DF}"/>
    <cellStyle name="Ergebnis 2 2 18 2" xfId="30650" xr:uid="{8C534DEF-3256-4DAA-8812-4FC35E9BAE8A}"/>
    <cellStyle name="Ergebnis 2 2 19" xfId="9266" xr:uid="{43FB0522-B410-472A-BDA5-37B3017975B0}"/>
    <cellStyle name="Ergebnis 2 2 19 2" xfId="31407" xr:uid="{C769BBF3-1D68-4501-AD08-760C036001F7}"/>
    <cellStyle name="Ergebnis 2 2 2" xfId="896" xr:uid="{00000000-0005-0000-0000-000038120000}"/>
    <cellStyle name="Ergebnis 2 2 2 10" xfId="5343" xr:uid="{00000000-0005-0000-0000-000039120000}"/>
    <cellStyle name="Ergebnis 2 2 2 10 2" xfId="27696" xr:uid="{14292C56-09FC-47E2-8688-ECA7A9366452}"/>
    <cellStyle name="Ergebnis 2 2 2 11" xfId="4221" xr:uid="{00000000-0005-0000-0000-00003A120000}"/>
    <cellStyle name="Ergebnis 2 2 2 11 2" xfId="26579" xr:uid="{48662ABF-26CE-4259-8661-3269CF06DE30}"/>
    <cellStyle name="Ergebnis 2 2 2 12" xfId="5951" xr:uid="{00000000-0005-0000-0000-00003B120000}"/>
    <cellStyle name="Ergebnis 2 2 2 12 2" xfId="28265" xr:uid="{3B46213C-A2B6-46BE-A92F-8C300CE9D4FA}"/>
    <cellStyle name="Ergebnis 2 2 2 13" xfId="6182" xr:uid="{00000000-0005-0000-0000-00003C120000}"/>
    <cellStyle name="Ergebnis 2 2 2 13 2" xfId="28479" xr:uid="{BF09671D-1742-4080-93AB-031350D5A040}"/>
    <cellStyle name="Ergebnis 2 2 2 14" xfId="6104" xr:uid="{00000000-0005-0000-0000-00003D120000}"/>
    <cellStyle name="Ergebnis 2 2 2 14 2" xfId="28401" xr:uid="{84F786AD-8A87-47CE-9D27-5ECE2304E37A}"/>
    <cellStyle name="Ergebnis 2 2 2 15" xfId="7616" xr:uid="{00000000-0005-0000-0000-00003E120000}"/>
    <cellStyle name="Ergebnis 2 2 2 15 2" xfId="29911" xr:uid="{A1925631-82A7-4F9E-BEA5-F9C2CB64B715}"/>
    <cellStyle name="Ergebnis 2 2 2 16" xfId="8102" xr:uid="{0E619B43-B58C-49AB-A356-0517B0B5552E}"/>
    <cellStyle name="Ergebnis 2 2 2 16 2" xfId="30388" xr:uid="{71231D55-FDD3-443F-AE22-5B3EDEF1B4CF}"/>
    <cellStyle name="Ergebnis 2 2 2 17" xfId="8591" xr:uid="{DC9D5B68-5F51-4288-BD9D-69B77A1038CF}"/>
    <cellStyle name="Ergebnis 2 2 2 17 2" xfId="30860" xr:uid="{5F346D3A-C09E-461A-8DAA-2622CD1EC35B}"/>
    <cellStyle name="Ergebnis 2 2 2 18" xfId="9481" xr:uid="{B3CFF64F-2937-466F-8569-09A5896A828B}"/>
    <cellStyle name="Ergebnis 2 2 2 18 2" xfId="31620" xr:uid="{DD32B3B1-C04B-44B6-BAF9-E462576E4DD9}"/>
    <cellStyle name="Ergebnis 2 2 2 19" xfId="10001" xr:uid="{61F5840C-9775-4D91-87C2-7E123B290A58}"/>
    <cellStyle name="Ergebnis 2 2 2 19 2" xfId="32010" xr:uid="{01ADCC28-8CD8-4263-A69B-68C5434EF7E4}"/>
    <cellStyle name="Ergebnis 2 2 2 2" xfId="1120" xr:uid="{00000000-0005-0000-0000-00003F120000}"/>
    <cellStyle name="Ergebnis 2 2 2 2 2" xfId="23557" xr:uid="{AC7BCE5D-9E95-4959-9AE0-8DA494D5EA52}"/>
    <cellStyle name="Ergebnis 2 2 2 20" xfId="10452" xr:uid="{4CF98820-856E-4ED1-8F9A-D4C1B56B0A26}"/>
    <cellStyle name="Ergebnis 2 2 2 20 2" xfId="32213" xr:uid="{1B792FFC-4556-4A1F-A550-6E5B7BFA4AAF}"/>
    <cellStyle name="Ergebnis 2 2 2 21" xfId="12649" xr:uid="{F19BDEAB-5958-4920-92F3-E33CF513970B}"/>
    <cellStyle name="Ergebnis 2 2 2 21 2" xfId="33214" xr:uid="{CA01DF06-74AB-49A4-8FC5-21AB518D7C3F}"/>
    <cellStyle name="Ergebnis 2 2 2 22" xfId="11954" xr:uid="{B7AD5994-7334-41B0-B1BF-A5FE98DC5A63}"/>
    <cellStyle name="Ergebnis 2 2 2 22 2" xfId="32519" xr:uid="{5B28C950-D366-421E-AF6A-C540CA2857F5}"/>
    <cellStyle name="Ergebnis 2 2 2 23" xfId="13629" xr:uid="{31B179E2-C573-462D-8DC9-DC9CB098ECE5}"/>
    <cellStyle name="Ergebnis 2 2 2 23 2" xfId="34193" xr:uid="{C90EFCF6-2955-4113-AC82-A5A72A1FD040}"/>
    <cellStyle name="Ergebnis 2 2 2 24" xfId="13480" xr:uid="{964C7940-6308-4387-AC99-5CB3C13F8A74}"/>
    <cellStyle name="Ergebnis 2 2 2 24 2" xfId="34044" xr:uid="{9F6297B1-8B6B-47F7-A58F-1CD5FD811546}"/>
    <cellStyle name="Ergebnis 2 2 2 25" xfId="13905" xr:uid="{A1B6170A-18E6-4277-8E1A-F236294A9461}"/>
    <cellStyle name="Ergebnis 2 2 2 25 2" xfId="34469" xr:uid="{5CCF5ADB-101B-403A-9A99-2D6CF9FB9A94}"/>
    <cellStyle name="Ergebnis 2 2 2 26" xfId="14968" xr:uid="{52F43EBB-D6D0-4CCF-8008-3467E9F396D8}"/>
    <cellStyle name="Ergebnis 2 2 2 26 2" xfId="35520" xr:uid="{A137E41A-3840-4A04-9948-DE347622B20A}"/>
    <cellStyle name="Ergebnis 2 2 2 27" xfId="13829" xr:uid="{A19CE17E-274D-405A-8F38-D746CA89DD99}"/>
    <cellStyle name="Ergebnis 2 2 2 27 2" xfId="34393" xr:uid="{61376271-87DA-4EE7-AA59-800DB5A9F343}"/>
    <cellStyle name="Ergebnis 2 2 2 28" xfId="16153" xr:uid="{F5E24635-9029-461D-8CC6-9569C869CD32}"/>
    <cellStyle name="Ergebnis 2 2 2 28 2" xfId="36561" xr:uid="{20AB8AA2-22DC-4F32-BD8E-3E4867B92E89}"/>
    <cellStyle name="Ergebnis 2 2 2 29" xfId="16626" xr:uid="{77B238FF-5098-4CE1-B087-392EE6F83272}"/>
    <cellStyle name="Ergebnis 2 2 2 29 2" xfId="37032" xr:uid="{EE023FD4-22A9-47D2-9C31-0733185EC921}"/>
    <cellStyle name="Ergebnis 2 2 2 3" xfId="2087" xr:uid="{00000000-0005-0000-0000-000040120000}"/>
    <cellStyle name="Ergebnis 2 2 2 3 2" xfId="24469" xr:uid="{A5458F8B-9E63-4CFC-A696-BCAA7EC1602C}"/>
    <cellStyle name="Ergebnis 2 2 2 30" xfId="17370" xr:uid="{6F5B5D3E-C110-40DB-BAA9-8BEA88C4FDA3}"/>
    <cellStyle name="Ergebnis 2 2 2 30 2" xfId="37774" xr:uid="{908FB6BE-5422-4D94-9431-96CAB2897B6B}"/>
    <cellStyle name="Ergebnis 2 2 2 31" xfId="17636" xr:uid="{C1C92571-9631-4633-BDA8-0D2FA55E873B}"/>
    <cellStyle name="Ergebnis 2 2 2 31 2" xfId="38040" xr:uid="{2D4FED1A-6AC0-4F33-810B-7CF893F7006F}"/>
    <cellStyle name="Ergebnis 2 2 2 32" xfId="18119" xr:uid="{F2C7C99B-8D0C-4C4A-8E30-1BC2D4D9CB5E}"/>
    <cellStyle name="Ergebnis 2 2 2 32 2" xfId="38523" xr:uid="{CF82306E-A403-4A61-9700-97CC4A2D60E5}"/>
    <cellStyle name="Ergebnis 2 2 2 33" xfId="18498" xr:uid="{1E3BBB8F-7952-4648-B8C5-8040E6D37A0E}"/>
    <cellStyle name="Ergebnis 2 2 2 33 2" xfId="38902" xr:uid="{F6B6B854-C998-46B5-BFF4-2E62CC5B62FE}"/>
    <cellStyle name="Ergebnis 2 2 2 34" xfId="19342" xr:uid="{41A1B58D-B6DF-4322-8B53-236DF22771E6}"/>
    <cellStyle name="Ergebnis 2 2 2 34 2" xfId="39744" xr:uid="{9CC30E3F-D2D8-422E-B5BF-B2C61F21F5A1}"/>
    <cellStyle name="Ergebnis 2 2 2 35" xfId="18839" xr:uid="{224830B5-D90A-4FDB-895C-3799CED7A9B0}"/>
    <cellStyle name="Ergebnis 2 2 2 35 2" xfId="39241" xr:uid="{DBD120AF-9D3A-4275-9B4D-786E421AB026}"/>
    <cellStyle name="Ergebnis 2 2 2 36" xfId="20180" xr:uid="{780FEF82-1967-4942-879F-E8318454671F}"/>
    <cellStyle name="Ergebnis 2 2 2 36 2" xfId="40582" xr:uid="{75D3C656-7C7B-4DF9-B264-97E41B560F84}"/>
    <cellStyle name="Ergebnis 2 2 2 37" xfId="20602" xr:uid="{4034E70D-AC28-4D05-9DED-74146C73B71C}"/>
    <cellStyle name="Ergebnis 2 2 2 37 2" xfId="41004" xr:uid="{345731B7-EEC5-40A7-91CE-2E4A2F3993DF}"/>
    <cellStyle name="Ergebnis 2 2 2 38" xfId="18581" xr:uid="{6843FD61-07D9-4811-B4E6-C4375D5349C0}"/>
    <cellStyle name="Ergebnis 2 2 2 38 2" xfId="38985" xr:uid="{E631F33F-9245-4B79-B38C-EBB7F9B2A703}"/>
    <cellStyle name="Ergebnis 2 2 2 39" xfId="21796" xr:uid="{2287268E-8549-489F-8C49-C3F206306443}"/>
    <cellStyle name="Ergebnis 2 2 2 39 2" xfId="42196" xr:uid="{CCC72C12-1609-4BBA-98CD-942C83D1424B}"/>
    <cellStyle name="Ergebnis 2 2 2 4" xfId="1494" xr:uid="{00000000-0005-0000-0000-000041120000}"/>
    <cellStyle name="Ergebnis 2 2 2 4 2" xfId="23882" xr:uid="{0DF4EB1B-DBD8-4724-ADF7-BC4A52F2782C}"/>
    <cellStyle name="Ergebnis 2 2 2 40" xfId="22166" xr:uid="{55C3511D-A398-4FA1-9DCC-C71FD43A67B3}"/>
    <cellStyle name="Ergebnis 2 2 2 40 2" xfId="42566" xr:uid="{74814583-1120-41E5-867E-4C30ABA572B3}"/>
    <cellStyle name="Ergebnis 2 2 2 41" xfId="22729" xr:uid="{9756B1C1-02C2-43E1-AB0D-29510F16542F}"/>
    <cellStyle name="Ergebnis 2 2 2 41 2" xfId="43129" xr:uid="{991782D0-4907-4F04-8FF4-029EAE4E2D71}"/>
    <cellStyle name="Ergebnis 2 2 2 42" xfId="22061" xr:uid="{F67BD530-AA87-45F5-95DD-2B6BB7C7BA3A}"/>
    <cellStyle name="Ergebnis 2 2 2 42 2" xfId="42461" xr:uid="{C3C0E7F8-CE80-438F-9597-2F05794642A8}"/>
    <cellStyle name="Ergebnis 2 2 2 43" xfId="21026" xr:uid="{21E00285-BCBC-44FB-87CF-F2CC8F5FB161}"/>
    <cellStyle name="Ergebnis 2 2 2 43 2" xfId="41428" xr:uid="{9F68140D-64C9-4E64-B559-3C6CE2074734}"/>
    <cellStyle name="Ergebnis 2 2 2 5" xfId="3210" xr:uid="{00000000-0005-0000-0000-000042120000}"/>
    <cellStyle name="Ergebnis 2 2 2 5 2" xfId="25576" xr:uid="{389B25A4-D195-4837-A17A-64F1ADFA6480}"/>
    <cellStyle name="Ergebnis 2 2 2 6" xfId="2460" xr:uid="{00000000-0005-0000-0000-000043120000}"/>
    <cellStyle name="Ergebnis 2 2 2 6 2" xfId="24827" xr:uid="{E2DEAA28-A85C-4D87-848F-22ADC81A3F57}"/>
    <cellStyle name="Ergebnis 2 2 2 7" xfId="4104" xr:uid="{00000000-0005-0000-0000-000044120000}"/>
    <cellStyle name="Ergebnis 2 2 2 7 2" xfId="26467" xr:uid="{74D45799-53E6-4080-932B-B9E55CD47D4F}"/>
    <cellStyle name="Ergebnis 2 2 2 8" xfId="3449" xr:uid="{00000000-0005-0000-0000-000045120000}"/>
    <cellStyle name="Ergebnis 2 2 2 8 2" xfId="25814" xr:uid="{3E7C05E5-07F3-44C7-8CEA-0FAEC536EA08}"/>
    <cellStyle name="Ergebnis 2 2 2 9" xfId="4924" xr:uid="{00000000-0005-0000-0000-000046120000}"/>
    <cellStyle name="Ergebnis 2 2 2 9 2" xfId="27277" xr:uid="{42B1F35C-E82C-4198-AFBE-A373A8EB6693}"/>
    <cellStyle name="Ergebnis 2 2 20" xfId="9916" xr:uid="{E2BDED27-510F-4BCF-9398-6345655991E2}"/>
    <cellStyle name="Ergebnis 2 2 20 2" xfId="31942" xr:uid="{A1BDDA35-2244-4C96-8EA8-92DE1DD864B1}"/>
    <cellStyle name="Ergebnis 2 2 21" xfId="10137" xr:uid="{94A4E194-8E3B-45D9-AEB6-DE3ADBCDAAC8}"/>
    <cellStyle name="Ergebnis 2 2 21 2" xfId="32061" xr:uid="{CCA22AA5-69E5-405F-BFA7-0E76F0D9F0FE}"/>
    <cellStyle name="Ergebnis 2 2 22" xfId="12434" xr:uid="{D56E77B2-09F7-45B0-95E1-8B294ED9B48E}"/>
    <cellStyle name="Ergebnis 2 2 22 2" xfId="32999" xr:uid="{185B2204-D346-4F71-8DB1-3D557BF409D0}"/>
    <cellStyle name="Ergebnis 2 2 23" xfId="12857" xr:uid="{B8F19F6F-EE44-4AC6-B82A-D045F8FC504A}"/>
    <cellStyle name="Ergebnis 2 2 23 2" xfId="33422" xr:uid="{1AB92BDA-83E8-4B58-830C-315AA52183D6}"/>
    <cellStyle name="Ergebnis 2 2 24" xfId="13502" xr:uid="{1521EBE3-13A0-450A-8D9D-2F6ED0C60547}"/>
    <cellStyle name="Ergebnis 2 2 24 2" xfId="34066" xr:uid="{1C2DA897-3CF3-4281-8D79-4B155E9ABC20}"/>
    <cellStyle name="Ergebnis 2 2 25" xfId="13334" xr:uid="{EDAD2D61-9F1F-4C1C-A04A-E3DAB319F3A2}"/>
    <cellStyle name="Ergebnis 2 2 25 2" xfId="33898" xr:uid="{83E8F66E-DBA7-45F9-A6CC-A924CFF16E3B}"/>
    <cellStyle name="Ergebnis 2 2 26" xfId="14389" xr:uid="{D0A45E8C-D69A-4F3A-8211-3C7A0F2BDB2C}"/>
    <cellStyle name="Ergebnis 2 2 26 2" xfId="34952" xr:uid="{893CB3EF-5E76-4634-8905-9254D006BC1B}"/>
    <cellStyle name="Ergebnis 2 2 27" xfId="14717" xr:uid="{E2E13828-81DB-4A97-B1B8-C7C6367AAEBA}"/>
    <cellStyle name="Ergebnis 2 2 27 2" xfId="35274" xr:uid="{03EA27EF-E2D6-478F-8C2B-AF83C86D747F}"/>
    <cellStyle name="Ergebnis 2 2 28" xfId="15088" xr:uid="{F70D7602-778F-4802-8DCD-B0C01A111E30}"/>
    <cellStyle name="Ergebnis 2 2 28 2" xfId="35635" xr:uid="{B1096FF9-6FE4-435B-8206-8850F56D0F01}"/>
    <cellStyle name="Ergebnis 2 2 29" xfId="15945" xr:uid="{BDDB15B6-9FD3-4C66-9B9A-6CCD6DA33B04}"/>
    <cellStyle name="Ergebnis 2 2 29 2" xfId="36353" xr:uid="{22D84150-CBE6-4248-8B97-929D5E98C0FE}"/>
    <cellStyle name="Ergebnis 2 2 3" xfId="935" xr:uid="{00000000-0005-0000-0000-000047120000}"/>
    <cellStyle name="Ergebnis 2 2 3 2" xfId="23372" xr:uid="{7893C963-9741-4E09-B6B1-F344C18BB775}"/>
    <cellStyle name="Ergebnis 2 2 30" xfId="16420" xr:uid="{7C7B5FA1-C768-4E57-8EA7-AA6C139FE9F1}"/>
    <cellStyle name="Ergebnis 2 2 30 2" xfId="36826" xr:uid="{33E3F167-C957-4468-B16D-B9E2538F6326}"/>
    <cellStyle name="Ergebnis 2 2 31" xfId="17161" xr:uid="{1463746A-FDD3-487D-A7EC-8C3077948D9B}"/>
    <cellStyle name="Ergebnis 2 2 31 2" xfId="37565" xr:uid="{B0ACFA9C-AB9D-4EA6-B8FE-F936757DFC9F}"/>
    <cellStyle name="Ergebnis 2 2 32" xfId="17650" xr:uid="{DD3D81D8-5ED8-429D-AE23-FAB9ECCF0AC6}"/>
    <cellStyle name="Ergebnis 2 2 32 2" xfId="38054" xr:uid="{9A97663D-3B6E-48AD-8F31-892139C05888}"/>
    <cellStyle name="Ergebnis 2 2 33" xfId="17912" xr:uid="{BB771D30-6A1B-49C0-9855-167DF4748245}"/>
    <cellStyle name="Ergebnis 2 2 33 2" xfId="38316" xr:uid="{B2B53DAC-14DD-4934-9A8B-EBFB39CC44E9}"/>
    <cellStyle name="Ergebnis 2 2 34" xfId="18284" xr:uid="{0EEB89AC-1F88-4C38-A3D8-7FCAEDE2630D}"/>
    <cellStyle name="Ergebnis 2 2 34 2" xfId="38688" xr:uid="{FFDB5B5F-C416-4EB6-A673-8B5F37358440}"/>
    <cellStyle name="Ergebnis 2 2 35" xfId="19127" xr:uid="{101FB288-E97D-4CB6-BDAB-00E83C2EE2BF}"/>
    <cellStyle name="Ergebnis 2 2 35 2" xfId="39529" xr:uid="{0CB788AA-1280-4A99-88CF-BF359A2259BC}"/>
    <cellStyle name="Ergebnis 2 2 36" xfId="19517" xr:uid="{3AD7912D-A22E-4871-B9B4-8B67EC20E98D}"/>
    <cellStyle name="Ergebnis 2 2 36 2" xfId="39919" xr:uid="{E574E445-1C70-4AEF-AEF9-1B28DB4E7730}"/>
    <cellStyle name="Ergebnis 2 2 37" xfId="19965" xr:uid="{96409448-BCA2-4B98-871C-65D7228D4D7E}"/>
    <cellStyle name="Ergebnis 2 2 37 2" xfId="40367" xr:uid="{45D3F3CE-6D0D-40CE-82DB-70009E9BBB0E}"/>
    <cellStyle name="Ergebnis 2 2 38" xfId="20389" xr:uid="{F1E3B741-6BF1-42B9-8011-D166F77DC318}"/>
    <cellStyle name="Ergebnis 2 2 38 2" xfId="40791" xr:uid="{080B6D3B-2935-48C5-9E6D-A9F1200BFA39}"/>
    <cellStyle name="Ergebnis 2 2 39" xfId="20784" xr:uid="{F80AB3A7-C80D-4395-985D-707803572B71}"/>
    <cellStyle name="Ergebnis 2 2 39 2" xfId="41186" xr:uid="{18A88056-C3DD-4D86-8EDE-30255433716B}"/>
    <cellStyle name="Ergebnis 2 2 4" xfId="1874" xr:uid="{00000000-0005-0000-0000-000048120000}"/>
    <cellStyle name="Ergebnis 2 2 4 2" xfId="24257" xr:uid="{942BDBC3-E787-494B-A19B-C4C3827C9FEC}"/>
    <cellStyle name="Ergebnis 2 2 40" xfId="21584" xr:uid="{4B0BCE10-08A2-471B-BAF6-119F69C24372}"/>
    <cellStyle name="Ergebnis 2 2 40 2" xfId="41984" xr:uid="{ED51669A-651E-4C66-85E5-597F3695BAFF}"/>
    <cellStyle name="Ergebnis 2 2 41" xfId="22184" xr:uid="{A71B7901-7AAC-445F-986F-2DD039B37C5B}"/>
    <cellStyle name="Ergebnis 2 2 41 2" xfId="42584" xr:uid="{0C807352-94D2-4058-A027-EA93E7912312}"/>
    <cellStyle name="Ergebnis 2 2 42" xfId="22385" xr:uid="{1458C040-887C-43B5-9241-1990E314BEAA}"/>
    <cellStyle name="Ergebnis 2 2 42 2" xfId="42785" xr:uid="{9B5A9819-E0D1-4661-8848-FA32B94D6ED4}"/>
    <cellStyle name="Ergebnis 2 2 43" xfId="21863" xr:uid="{6033D376-4F72-44E9-A764-B845F3D09E32}"/>
    <cellStyle name="Ergebnis 2 2 43 2" xfId="42263" xr:uid="{87E37472-BEDB-40D4-936C-6EB92823CA62}"/>
    <cellStyle name="Ergebnis 2 2 44" xfId="22793" xr:uid="{9C3B0BBC-126E-4A0D-9514-ED85858BBD3A}"/>
    <cellStyle name="Ergebnis 2 2 44 2" xfId="43193" xr:uid="{594079C0-571F-4D0E-8FE3-1755C27198AA}"/>
    <cellStyle name="Ergebnis 2 2 5" xfId="1542" xr:uid="{00000000-0005-0000-0000-000049120000}"/>
    <cellStyle name="Ergebnis 2 2 5 2" xfId="23928" xr:uid="{B286C557-ED27-4097-AEAC-6DB143F607C3}"/>
    <cellStyle name="Ergebnis 2 2 6" xfId="2995" xr:uid="{00000000-0005-0000-0000-00004A120000}"/>
    <cellStyle name="Ergebnis 2 2 6 2" xfId="25361" xr:uid="{CCC966CF-3626-4B38-B4A8-6A8603AC1141}"/>
    <cellStyle name="Ergebnis 2 2 7" xfId="2542" xr:uid="{00000000-0005-0000-0000-00004B120000}"/>
    <cellStyle name="Ergebnis 2 2 7 2" xfId="24909" xr:uid="{FD3099C5-56C3-480B-8D03-1EECE7404D68}"/>
    <cellStyle name="Ergebnis 2 2 8" xfId="3893" xr:uid="{00000000-0005-0000-0000-00004C120000}"/>
    <cellStyle name="Ergebnis 2 2 8 2" xfId="26256" xr:uid="{B1627360-918E-4A59-9D63-D643B10F686A}"/>
    <cellStyle name="Ergebnis 2 2 9" xfId="3677" xr:uid="{00000000-0005-0000-0000-00004D120000}"/>
    <cellStyle name="Ergebnis 2 2 9 2" xfId="26040" xr:uid="{F880D27A-2790-4ADE-9900-A208AAC22D14}"/>
    <cellStyle name="Ergebnis 2 20" xfId="7740" xr:uid="{14658449-5CA9-4C7E-9317-499FAA70BAEA}"/>
    <cellStyle name="Ergebnis 2 20 2" xfId="30026" xr:uid="{9930966E-7F0D-4891-8137-065733C714A1}"/>
    <cellStyle name="Ergebnis 2 21" xfId="8239" xr:uid="{C4F764CF-18AE-41B2-9C27-71ACE35A1400}"/>
    <cellStyle name="Ergebnis 2 21 2" xfId="30508" xr:uid="{78E2ABD4-D124-4D9B-AE78-397C5E1DC4CB}"/>
    <cellStyle name="Ergebnis 2 22" xfId="9021" xr:uid="{0EFF876E-FD41-4EBB-87D7-00367FEC4AF8}"/>
    <cellStyle name="Ergebnis 2 22 2" xfId="31184" xr:uid="{E1454F4E-E758-4E1F-835D-050EB59E4259}"/>
    <cellStyle name="Ergebnis 2 23" xfId="9668" xr:uid="{033BA36F-5C72-42C7-B70D-73CDDB6131B5}"/>
    <cellStyle name="Ergebnis 2 23 2" xfId="31752" xr:uid="{23C5347A-1B61-44D5-B027-B768378BFCE5}"/>
    <cellStyle name="Ergebnis 2 24" xfId="10330" xr:uid="{EE6643D8-C053-4BD3-A585-A582C3F5E82C}"/>
    <cellStyle name="Ergebnis 2 24 2" xfId="32152" xr:uid="{E5B01AEE-F0AA-4AC4-BE5B-1CC787A2CDB0}"/>
    <cellStyle name="Ergebnis 2 25" xfId="12178" xr:uid="{5B9547D2-4480-4A3D-8B1B-C90EC4C36B2C}"/>
    <cellStyle name="Ergebnis 2 25 2" xfId="32743" xr:uid="{9AD36020-69DD-451C-AC21-CFD152A650CA}"/>
    <cellStyle name="Ergebnis 2 26" xfId="13259" xr:uid="{7FA0D5E1-8B25-477B-B598-8AA37618F4E3}"/>
    <cellStyle name="Ergebnis 2 26 2" xfId="33823" xr:uid="{45F64AC3-BAC0-446C-9D6C-DD78C777AD13}"/>
    <cellStyle name="Ergebnis 2 27" xfId="14087" xr:uid="{0478AB1E-A95A-4DC5-B125-C7C4E491E9EB}"/>
    <cellStyle name="Ergebnis 2 27 2" xfId="34651" xr:uid="{F6F0D90C-051A-445B-8B2B-C20497CEA28D}"/>
    <cellStyle name="Ergebnis 2 28" xfId="14748" xr:uid="{ACECEA44-6AD7-45B9-BFD4-A617B078E67D}"/>
    <cellStyle name="Ergebnis 2 28 2" xfId="35304" xr:uid="{6B32AC17-7B81-4550-9894-42AE9A13EA2F}"/>
    <cellStyle name="Ergebnis 2 29" xfId="15047" xr:uid="{B4082E98-A143-4231-AF1C-04CA61B2461E}"/>
    <cellStyle name="Ergebnis 2 29 2" xfId="35596" xr:uid="{DC9E2908-7654-4796-B378-A697A3DD1E12}"/>
    <cellStyle name="Ergebnis 2 3" xfId="613" xr:uid="{00000000-0005-0000-0000-00004E120000}"/>
    <cellStyle name="Ergebnis 2 3 10" xfId="4767" xr:uid="{00000000-0005-0000-0000-00004F120000}"/>
    <cellStyle name="Ergebnis 2 3 10 2" xfId="27120" xr:uid="{98C67364-D5B6-40E1-806B-7D11968BDD5E}"/>
    <cellStyle name="Ergebnis 2 3 11" xfId="5064" xr:uid="{00000000-0005-0000-0000-000050120000}"/>
    <cellStyle name="Ergebnis 2 3 11 2" xfId="27417" xr:uid="{6C7643BB-8A54-4C92-A2CD-BB91FBB54312}"/>
    <cellStyle name="Ergebnis 2 3 12" xfId="5537" xr:uid="{00000000-0005-0000-0000-000051120000}"/>
    <cellStyle name="Ergebnis 2 3 12 2" xfId="27890" xr:uid="{403D73C3-1F1F-49CD-B883-C82C6EDC5D11}"/>
    <cellStyle name="Ergebnis 2 3 13" xfId="5626" xr:uid="{00000000-0005-0000-0000-000052120000}"/>
    <cellStyle name="Ergebnis 2 3 13 2" xfId="27961" xr:uid="{0339B744-1A95-44D1-8B3C-99A62DF4A489}"/>
    <cellStyle name="Ergebnis 2 3 14" xfId="6690" xr:uid="{00000000-0005-0000-0000-000053120000}"/>
    <cellStyle name="Ergebnis 2 3 14 2" xfId="28987" xr:uid="{E902F3B6-57DC-4A92-9BD9-43F838061FE3}"/>
    <cellStyle name="Ergebnis 2 3 15" xfId="7121" xr:uid="{00000000-0005-0000-0000-000054120000}"/>
    <cellStyle name="Ergebnis 2 3 15 2" xfId="29418" xr:uid="{8D072ECC-A4C1-4E39-9312-D80B64960D3B}"/>
    <cellStyle name="Ergebnis 2 3 16" xfId="7342" xr:uid="{00000000-0005-0000-0000-000055120000}"/>
    <cellStyle name="Ergebnis 2 3 16 2" xfId="29637" xr:uid="{A378BAE3-81F2-4197-8E80-7FF0B1C3BA1F}"/>
    <cellStyle name="Ergebnis 2 3 17" xfId="7828" xr:uid="{A44BB80D-4EA5-4A45-AF79-B993F2404615}"/>
    <cellStyle name="Ergebnis 2 3 17 2" xfId="30114" xr:uid="{2DFB04CE-1992-40D2-BECD-7B10E5FC163C}"/>
    <cellStyle name="Ergebnis 2 3 18" xfId="8313" xr:uid="{DD06ECC6-21B9-4045-A28F-D92C07D1EE94}"/>
    <cellStyle name="Ergebnis 2 3 18 2" xfId="30582" xr:uid="{377337CB-7761-4CAC-A3DC-FB31026A0F05}"/>
    <cellStyle name="Ergebnis 2 3 19" xfId="9198" xr:uid="{1097B2D3-F5BC-4194-8308-DF76A7B24C77}"/>
    <cellStyle name="Ergebnis 2 3 19 2" xfId="31339" xr:uid="{D15AAFCD-09CE-4584-9CC7-21817E0E9C31}"/>
    <cellStyle name="Ergebnis 2 3 2" xfId="828" xr:uid="{00000000-0005-0000-0000-000056120000}"/>
    <cellStyle name="Ergebnis 2 3 2 10" xfId="5275" xr:uid="{00000000-0005-0000-0000-000057120000}"/>
    <cellStyle name="Ergebnis 2 3 2 10 2" xfId="27628" xr:uid="{4095AA18-F922-4CC0-A7C0-C369403CD710}"/>
    <cellStyle name="Ergebnis 2 3 2 11" xfId="5547" xr:uid="{00000000-0005-0000-0000-000058120000}"/>
    <cellStyle name="Ergebnis 2 3 2 11 2" xfId="27900" xr:uid="{8A7E652B-D1B6-4419-B34D-D06D787CB3DE}"/>
    <cellStyle name="Ergebnis 2 3 2 12" xfId="6099" xr:uid="{00000000-0005-0000-0000-000059120000}"/>
    <cellStyle name="Ergebnis 2 3 2 12 2" xfId="28396" xr:uid="{E1831129-6E07-4687-8438-E2EB746AA24F}"/>
    <cellStyle name="Ergebnis 2 3 2 13" xfId="6223" xr:uid="{00000000-0005-0000-0000-00005A120000}"/>
    <cellStyle name="Ergebnis 2 3 2 13 2" xfId="28520" xr:uid="{57098DEA-F29E-4168-AAD5-8491EB1B5BC2}"/>
    <cellStyle name="Ergebnis 2 3 2 14" xfId="7132" xr:uid="{00000000-0005-0000-0000-00005B120000}"/>
    <cellStyle name="Ergebnis 2 3 2 14 2" xfId="29429" xr:uid="{ECB7092B-3BB6-4473-AB20-92444BBA7AA6}"/>
    <cellStyle name="Ergebnis 2 3 2 15" xfId="7548" xr:uid="{00000000-0005-0000-0000-00005C120000}"/>
    <cellStyle name="Ergebnis 2 3 2 15 2" xfId="29843" xr:uid="{267D2065-1397-4EC4-9EFA-7685A22DA25F}"/>
    <cellStyle name="Ergebnis 2 3 2 16" xfId="8034" xr:uid="{CE6991E0-F595-4D82-8349-2467825E4A40}"/>
    <cellStyle name="Ergebnis 2 3 2 16 2" xfId="30320" xr:uid="{5E2FE3EB-FDFF-4879-9B06-340D09428EF0}"/>
    <cellStyle name="Ergebnis 2 3 2 17" xfId="8523" xr:uid="{03BCD56F-74B8-4769-848D-5F6AB5980407}"/>
    <cellStyle name="Ergebnis 2 3 2 17 2" xfId="30792" xr:uid="{8B7FF536-227D-42D1-9C75-A7D3DD5A0BFA}"/>
    <cellStyle name="Ergebnis 2 3 2 18" xfId="9413" xr:uid="{7946D6B7-5BB9-4CFF-9014-8A31687512E6}"/>
    <cellStyle name="Ergebnis 2 3 2 18 2" xfId="31552" xr:uid="{E222624F-36C6-4270-B0C4-A3965DE75B44}"/>
    <cellStyle name="Ergebnis 2 3 2 19" xfId="8930" xr:uid="{98061AA9-5970-48C4-AD2B-8AA1BF1C0802}"/>
    <cellStyle name="Ergebnis 2 3 2 19 2" xfId="31109" xr:uid="{5442997B-0ED4-4619-9EEC-BAE5A8219E15}"/>
    <cellStyle name="Ergebnis 2 3 2 2" xfId="1338" xr:uid="{00000000-0005-0000-0000-00005D120000}"/>
    <cellStyle name="Ergebnis 2 3 2 2 2" xfId="23775" xr:uid="{52E460AC-880B-4B06-8085-7F430F334AFB}"/>
    <cellStyle name="Ergebnis 2 3 2 20" xfId="9843" xr:uid="{C628F2DB-92D7-42DD-85DB-044A7F18688F}"/>
    <cellStyle name="Ergebnis 2 3 2 20 2" xfId="31887" xr:uid="{A056DAC6-E170-4D83-B926-CC4C16851492}"/>
    <cellStyle name="Ergebnis 2 3 2 21" xfId="12581" xr:uid="{19E12C0C-7CA2-49D3-B8D5-9927E486BFA5}"/>
    <cellStyle name="Ergebnis 2 3 2 21 2" xfId="33146" xr:uid="{AE4CA79B-3B49-447A-B562-D4105F16D550}"/>
    <cellStyle name="Ergebnis 2 3 2 22" xfId="12204" xr:uid="{6138C1D9-D111-4222-BE2B-9FF5661B6A3F}"/>
    <cellStyle name="Ergebnis 2 3 2 22 2" xfId="32769" xr:uid="{6A865158-012D-4595-9E04-EDD0CD553473}"/>
    <cellStyle name="Ergebnis 2 3 2 23" xfId="12941" xr:uid="{7C9695C7-2A25-4F73-8574-6BE353A5FB84}"/>
    <cellStyle name="Ergebnis 2 3 2 23 2" xfId="33506" xr:uid="{35D0990A-B9BF-44DF-BA53-1CBC9B04A4A5}"/>
    <cellStyle name="Ergebnis 2 3 2 24" xfId="14000" xr:uid="{4FC18032-4B22-4B3E-B86E-5C71B33FA0D0}"/>
    <cellStyle name="Ergebnis 2 3 2 24 2" xfId="34564" xr:uid="{3ED007BA-2878-4CDE-BD84-D621690900B3}"/>
    <cellStyle name="Ergebnis 2 3 2 25" xfId="14550" xr:uid="{7EE8F508-96D6-4D11-A8FF-6EE54A206228}"/>
    <cellStyle name="Ergebnis 2 3 2 25 2" xfId="35111" xr:uid="{515F99EF-AC97-47AD-932A-AEA7C3796B12}"/>
    <cellStyle name="Ergebnis 2 3 2 26" xfId="14243" xr:uid="{B1C500F8-1D1B-459E-BDED-31C39C4BD492}"/>
    <cellStyle name="Ergebnis 2 3 2 26 2" xfId="34806" xr:uid="{37FFF350-22DC-4AE8-9FDD-368B08E3E462}"/>
    <cellStyle name="Ergebnis 2 3 2 27" xfId="14100" xr:uid="{34165693-B6AB-49DD-9E7C-2319E0FDFBB5}"/>
    <cellStyle name="Ergebnis 2 3 2 27 2" xfId="34664" xr:uid="{501D7CAA-72B8-4173-871C-A9135E137083}"/>
    <cellStyle name="Ergebnis 2 3 2 28" xfId="16085" xr:uid="{9953162B-B2AB-4F1D-9104-D0FC684776F9}"/>
    <cellStyle name="Ergebnis 2 3 2 28 2" xfId="36493" xr:uid="{6437C71B-B4D3-42F8-9060-CA8F8DE744C9}"/>
    <cellStyle name="Ergebnis 2 3 2 29" xfId="16558" xr:uid="{F428169D-EE72-43A2-B8C0-78D9CCA562C2}"/>
    <cellStyle name="Ergebnis 2 3 2 29 2" xfId="36964" xr:uid="{AC98BA25-BD39-4322-9304-378A04E312E9}"/>
    <cellStyle name="Ergebnis 2 3 2 3" xfId="2019" xr:uid="{00000000-0005-0000-0000-00005E120000}"/>
    <cellStyle name="Ergebnis 2 3 2 3 2" xfId="24401" xr:uid="{AFC33372-3E0A-4E9F-A779-01599C93C749}"/>
    <cellStyle name="Ergebnis 2 3 2 30" xfId="17302" xr:uid="{02811296-6718-436F-A1BB-03C41751122C}"/>
    <cellStyle name="Ergebnis 2 3 2 30 2" xfId="37706" xr:uid="{B68E3B05-2793-4455-9D9C-57094A660707}"/>
    <cellStyle name="Ergebnis 2 3 2 31" xfId="17450" xr:uid="{0EAC7E02-CDF6-403F-9E0C-058F2E70BBA8}"/>
    <cellStyle name="Ergebnis 2 3 2 31 2" xfId="37854" xr:uid="{2D4B833C-5821-4D5E-A898-AA88A6671496}"/>
    <cellStyle name="Ergebnis 2 3 2 32" xfId="18051" xr:uid="{8B6D55EF-753F-4334-B839-D291599A9D98}"/>
    <cellStyle name="Ergebnis 2 3 2 32 2" xfId="38455" xr:uid="{127D2999-8443-42F9-8469-FB2ABFF84D64}"/>
    <cellStyle name="Ergebnis 2 3 2 33" xfId="18430" xr:uid="{FD987B9A-04C4-4A21-9D7F-7E04C13F45E3}"/>
    <cellStyle name="Ergebnis 2 3 2 33 2" xfId="38834" xr:uid="{E0DA1406-51FC-48A1-87AD-0281857B1D71}"/>
    <cellStyle name="Ergebnis 2 3 2 34" xfId="19274" xr:uid="{A45F5486-DCBA-42FE-A70B-F9E5E6A7DB21}"/>
    <cellStyle name="Ergebnis 2 3 2 34 2" xfId="39676" xr:uid="{A4087755-3B9E-40B1-9388-87DBDD159D05}"/>
    <cellStyle name="Ergebnis 2 3 2 35" xfId="18533" xr:uid="{28A02BEF-9D02-4E8C-A0E9-DB76662DED6C}"/>
    <cellStyle name="Ergebnis 2 3 2 35 2" xfId="38937" xr:uid="{42477E3A-D666-400F-AEB3-3EE878FDDA24}"/>
    <cellStyle name="Ergebnis 2 3 2 36" xfId="20112" xr:uid="{CFA2ECA0-C630-4A01-84D7-C0FDA67A093E}"/>
    <cellStyle name="Ergebnis 2 3 2 36 2" xfId="40514" xr:uid="{F59D0E1A-AB76-425F-B6E4-D9448396304F}"/>
    <cellStyle name="Ergebnis 2 3 2 37" xfId="20534" xr:uid="{9078D749-52BA-4BF4-97AF-1DA872817DCC}"/>
    <cellStyle name="Ergebnis 2 3 2 37 2" xfId="40936" xr:uid="{4FD92D55-4AEC-4551-97A5-BBBF0CD87B49}"/>
    <cellStyle name="Ergebnis 2 3 2 38" xfId="20691" xr:uid="{C56633C6-D681-42A1-B791-594A15313A1B}"/>
    <cellStyle name="Ergebnis 2 3 2 38 2" xfId="41093" xr:uid="{93EAA111-45FE-478A-9C50-ED2AB8B3352D}"/>
    <cellStyle name="Ergebnis 2 3 2 39" xfId="21728" xr:uid="{C168C5D8-FCF9-4C36-86F3-DCA9027F7868}"/>
    <cellStyle name="Ergebnis 2 3 2 39 2" xfId="42128" xr:uid="{6BB30D7E-C79F-4DD7-9814-AC59F2C97A97}"/>
    <cellStyle name="Ergebnis 2 3 2 4" xfId="2317" xr:uid="{00000000-0005-0000-0000-00005F120000}"/>
    <cellStyle name="Ergebnis 2 3 2 4 2" xfId="24692" xr:uid="{BEA6C112-8C9A-458F-ABA1-92B0B0168880}"/>
    <cellStyle name="Ergebnis 2 3 2 40" xfId="21894" xr:uid="{F762696D-BB98-4AAC-956E-168BE62EB7B2}"/>
    <cellStyle name="Ergebnis 2 3 2 40 2" xfId="42294" xr:uid="{8144FC90-5A3C-4852-A85F-FE77180723F5}"/>
    <cellStyle name="Ergebnis 2 3 2 41" xfId="22173" xr:uid="{F795FFB2-272B-4B66-9887-F4DE2D92F1DA}"/>
    <cellStyle name="Ergebnis 2 3 2 41 2" xfId="42573" xr:uid="{79565109-F243-4D41-A63F-F92BB3BE2B95}"/>
    <cellStyle name="Ergebnis 2 3 2 42" xfId="23048" xr:uid="{B35C24D5-0151-4D1D-8096-1A7D890C9C57}"/>
    <cellStyle name="Ergebnis 2 3 2 42 2" xfId="43448" xr:uid="{4B999ACC-90C8-4DCB-9499-79A0F46EB67B}"/>
    <cellStyle name="Ergebnis 2 3 2 43" xfId="23278" xr:uid="{3F5C2405-28DC-43F8-8FC1-5196DE2DC706}"/>
    <cellStyle name="Ergebnis 2 3 2 43 2" xfId="43678" xr:uid="{3CD2DBDD-164A-436B-9AF1-3C198D410681}"/>
    <cellStyle name="Ergebnis 2 3 2 5" xfId="3142" xr:uid="{00000000-0005-0000-0000-000060120000}"/>
    <cellStyle name="Ergebnis 2 3 2 5 2" xfId="25508" xr:uid="{83DACAD8-5FF5-4936-9549-8B06F374B429}"/>
    <cellStyle name="Ergebnis 2 3 2 6" xfId="3647" xr:uid="{00000000-0005-0000-0000-000061120000}"/>
    <cellStyle name="Ergebnis 2 3 2 6 2" xfId="26010" xr:uid="{DF06A5AE-CA9E-44F0-8E4A-9B0D9E77C7D4}"/>
    <cellStyle name="Ergebnis 2 3 2 7" xfId="4036" xr:uid="{00000000-0005-0000-0000-000062120000}"/>
    <cellStyle name="Ergebnis 2 3 2 7 2" xfId="26399" xr:uid="{7DB7000B-6064-4FFB-8FDA-DE665EC61D81}"/>
    <cellStyle name="Ergebnis 2 3 2 8" xfId="4447" xr:uid="{00000000-0005-0000-0000-000063120000}"/>
    <cellStyle name="Ergebnis 2 3 2 8 2" xfId="26800" xr:uid="{858DD6DB-0072-4774-A942-08E94EED2CB2}"/>
    <cellStyle name="Ergebnis 2 3 2 9" xfId="4369" xr:uid="{00000000-0005-0000-0000-000064120000}"/>
    <cellStyle name="Ergebnis 2 3 2 9 2" xfId="26724" xr:uid="{0F7BFBC8-6EA8-4870-B609-55B77860CA16}"/>
    <cellStyle name="Ergebnis 2 3 20" xfId="9683" xr:uid="{60FA1742-523B-41BA-B271-078C5EF70179}"/>
    <cellStyle name="Ergebnis 2 3 20 2" xfId="31761" xr:uid="{BDF54F1B-4FFF-42A6-A7D6-50888B2817DB}"/>
    <cellStyle name="Ergebnis 2 3 21" xfId="10344" xr:uid="{B86AA128-12F2-46E2-A5A7-AFC9E9DFCB57}"/>
    <cellStyle name="Ergebnis 2 3 21 2" xfId="32157" xr:uid="{5BC822BE-E7C4-4D0A-AC5A-7E32C835093A}"/>
    <cellStyle name="Ergebnis 2 3 22" xfId="12366" xr:uid="{7ACCF586-3D7C-4509-BF0B-F759C116EFC3}"/>
    <cellStyle name="Ergebnis 2 3 22 2" xfId="32931" xr:uid="{2AC88ACE-60A2-4756-A900-BA85AF6F2A37}"/>
    <cellStyle name="Ergebnis 2 3 23" xfId="12155" xr:uid="{9934AD88-2996-40BE-B70D-51084147676E}"/>
    <cellStyle name="Ergebnis 2 3 23 2" xfId="32720" xr:uid="{D394DC5E-CC76-41EB-8206-D63AA8035CCD}"/>
    <cellStyle name="Ergebnis 2 3 24" xfId="12787" xr:uid="{796435E2-F4E4-4054-B868-EF41376FBF45}"/>
    <cellStyle name="Ergebnis 2 3 24 2" xfId="33352" xr:uid="{BABA4F54-28B3-4B19-BC15-6857FCA9D5AC}"/>
    <cellStyle name="Ergebnis 2 3 25" xfId="13411" xr:uid="{952A8921-4810-4777-A7BA-06275FC402A0}"/>
    <cellStyle name="Ergebnis 2 3 25 2" xfId="33975" xr:uid="{37193845-D80B-447E-971E-AC9BAFA26A30}"/>
    <cellStyle name="Ergebnis 2 3 26" xfId="14058" xr:uid="{E55140AC-B037-4B7D-8AF6-C43EE61EA44E}"/>
    <cellStyle name="Ergebnis 2 3 26 2" xfId="34622" xr:uid="{78FDA560-49B9-4AEC-BCE8-C3F91E3C7F80}"/>
    <cellStyle name="Ergebnis 2 3 27" xfId="14806" xr:uid="{D4B7B3C8-423F-4EAF-A0BD-913458E2218F}"/>
    <cellStyle name="Ergebnis 2 3 27 2" xfId="35360" xr:uid="{6E8E5407-AC6C-436C-8C92-64EC26E223F0}"/>
    <cellStyle name="Ergebnis 2 3 28" xfId="15252" xr:uid="{23907DCD-EAE6-4588-97DA-015877AE617D}"/>
    <cellStyle name="Ergebnis 2 3 28 2" xfId="35791" xr:uid="{D5AE6986-2E4B-494E-BF3A-FBDFD2C02BB4}"/>
    <cellStyle name="Ergebnis 2 3 29" xfId="15183" xr:uid="{DB0583DB-EA25-4A85-B437-80AF4D8FCA4F}"/>
    <cellStyle name="Ergebnis 2 3 29 2" xfId="35724" xr:uid="{9F98E725-CABB-4760-B44D-19622D9181FA}"/>
    <cellStyle name="Ergebnis 2 3 3" xfId="1328" xr:uid="{00000000-0005-0000-0000-000065120000}"/>
    <cellStyle name="Ergebnis 2 3 3 2" xfId="23765" xr:uid="{2190D433-BF1E-4EAE-937E-866932306796}"/>
    <cellStyle name="Ergebnis 2 3 30" xfId="16352" xr:uid="{4082A4E5-E89E-4006-9332-3B66E8947F8B}"/>
    <cellStyle name="Ergebnis 2 3 30 2" xfId="36758" xr:uid="{5FE568F0-2628-45E0-80B2-8C8B554714C4}"/>
    <cellStyle name="Ergebnis 2 3 31" xfId="17093" xr:uid="{4044E394-80AC-41E9-936E-06A72F1A120C}"/>
    <cellStyle name="Ergebnis 2 3 31 2" xfId="37497" xr:uid="{C963815E-2312-48C5-978C-BA80DC3B4F81}"/>
    <cellStyle name="Ergebnis 2 3 32" xfId="16668" xr:uid="{52C6FCE8-EA40-4617-A1AC-CCF6E0A34B8D}"/>
    <cellStyle name="Ergebnis 2 3 32 2" xfId="37074" xr:uid="{8A5D7F26-F6D8-464E-A205-636746932FDD}"/>
    <cellStyle name="Ergebnis 2 3 33" xfId="17844" xr:uid="{9A16D2ED-550A-4BF2-95F0-70E192387089}"/>
    <cellStyle name="Ergebnis 2 3 33 2" xfId="38248" xr:uid="{B98D71C3-30E5-46F6-8DF8-AF9166B0B7FC}"/>
    <cellStyle name="Ergebnis 2 3 34" xfId="18216" xr:uid="{395AB08A-BFCF-46A0-A496-5A69C58DC71C}"/>
    <cellStyle name="Ergebnis 2 3 34 2" xfId="38620" xr:uid="{21DF495F-98A5-4F93-AAF4-EBBBC7E14FDE}"/>
    <cellStyle name="Ergebnis 2 3 35" xfId="19059" xr:uid="{B5B019C9-62DB-4338-AC9D-7C03FF03B6F6}"/>
    <cellStyle name="Ergebnis 2 3 35 2" xfId="39461" xr:uid="{641C0557-056A-47AB-A59E-2D59716FB03C}"/>
    <cellStyle name="Ergebnis 2 3 36" xfId="18735" xr:uid="{31953D61-3E94-4A04-BF6E-896A851E5300}"/>
    <cellStyle name="Ergebnis 2 3 36 2" xfId="39137" xr:uid="{6BB22BEC-695A-41BE-AFFC-05A8376244A4}"/>
    <cellStyle name="Ergebnis 2 3 37" xfId="19897" xr:uid="{510B04C2-0B37-434D-AC57-C2F962DF820E}"/>
    <cellStyle name="Ergebnis 2 3 37 2" xfId="40299" xr:uid="{B61A5E89-371E-435C-8118-040A8A8FBF0B}"/>
    <cellStyle name="Ergebnis 2 3 38" xfId="20321" xr:uid="{59BE7D8F-7900-4A30-A5EF-FA1AFDE6C2D9}"/>
    <cellStyle name="Ergebnis 2 3 38 2" xfId="40723" xr:uid="{4E82C692-269F-4E62-B064-9FC6F6B0A225}"/>
    <cellStyle name="Ergebnis 2 3 39" xfId="18666" xr:uid="{41EDADFC-C5E1-441E-A976-C934B824BAFD}"/>
    <cellStyle name="Ergebnis 2 3 39 2" xfId="39068" xr:uid="{069CFB9A-3F57-4A72-8B01-961F708434B4}"/>
    <cellStyle name="Ergebnis 2 3 4" xfId="1806" xr:uid="{00000000-0005-0000-0000-000066120000}"/>
    <cellStyle name="Ergebnis 2 3 4 2" xfId="24189" xr:uid="{22F20781-4558-4FBA-86CA-933014931F3B}"/>
    <cellStyle name="Ergebnis 2 3 40" xfId="21516" xr:uid="{08350819-C68E-43C6-BBCF-DFF023042437}"/>
    <cellStyle name="Ergebnis 2 3 40 2" xfId="41916" xr:uid="{A737A2A1-46B4-442B-89C2-137A0F4A0962}"/>
    <cellStyle name="Ergebnis 2 3 41" xfId="20974" xr:uid="{4F9F1F07-2998-4542-8265-31722E597F05}"/>
    <cellStyle name="Ergebnis 2 3 41 2" xfId="41376" xr:uid="{23D98634-05D5-41F3-9CB2-F072AE30B8F4}"/>
    <cellStyle name="Ergebnis 2 3 42" xfId="21242" xr:uid="{CE7E1104-C1EC-4A94-8151-AA853F74707D}"/>
    <cellStyle name="Ergebnis 2 3 42 2" xfId="41642" xr:uid="{A34A7E7E-B76E-45FB-B9E1-B298905F2209}"/>
    <cellStyle name="Ergebnis 2 3 43" xfId="23031" xr:uid="{6C96FD4C-E691-4337-A8A2-2A7A91890C5A}"/>
    <cellStyle name="Ergebnis 2 3 43 2" xfId="43431" xr:uid="{48468122-7EA0-4152-A890-7E7B2AD8CDBD}"/>
    <cellStyle name="Ergebnis 2 3 44" xfId="23268" xr:uid="{7F0351C5-4C4E-4F6C-A0D3-62C22B19E451}"/>
    <cellStyle name="Ergebnis 2 3 44 2" xfId="43668" xr:uid="{FCEAE7A0-2298-4777-A47A-862ABC5CE9D4}"/>
    <cellStyle name="Ergebnis 2 3 5" xfId="2307" xr:uid="{00000000-0005-0000-0000-000067120000}"/>
    <cellStyle name="Ergebnis 2 3 5 2" xfId="24682" xr:uid="{C960052C-9348-453E-A654-7A40F4E084D0}"/>
    <cellStyle name="Ergebnis 2 3 6" xfId="2927" xr:uid="{00000000-0005-0000-0000-000068120000}"/>
    <cellStyle name="Ergebnis 2 3 6 2" xfId="25293" xr:uid="{14A0AEEF-23D9-4E4F-AF8C-6D14CF4E6D85}"/>
    <cellStyle name="Ergebnis 2 3 7" xfId="3626" xr:uid="{00000000-0005-0000-0000-000069120000}"/>
    <cellStyle name="Ergebnis 2 3 7 2" xfId="25989" xr:uid="{33E2222B-50B7-4A41-98D0-CBCA886363D6}"/>
    <cellStyle name="Ergebnis 2 3 8" xfId="3825" xr:uid="{00000000-0005-0000-0000-00006A120000}"/>
    <cellStyle name="Ergebnis 2 3 8 2" xfId="26188" xr:uid="{5C1B5A24-7BD9-4696-9EB7-5A49FC572CB3}"/>
    <cellStyle name="Ergebnis 2 3 9" xfId="4426" xr:uid="{00000000-0005-0000-0000-00006B120000}"/>
    <cellStyle name="Ergebnis 2 3 9 2" xfId="26779" xr:uid="{15CB2DC9-9989-4DAC-AFAA-B6D963495BCE}"/>
    <cellStyle name="Ergebnis 2 30" xfId="15356" xr:uid="{94BDBC8D-D63E-43CB-8FF8-9E8FF491D440}"/>
    <cellStyle name="Ergebnis 2 30 2" xfId="35893" xr:uid="{E4562A0B-9517-4303-B044-10557969CD58}"/>
    <cellStyle name="Ergebnis 2 31" xfId="16267" xr:uid="{247551DD-403D-4BC2-9400-5C46C2C145DA}"/>
    <cellStyle name="Ergebnis 2 31 2" xfId="36673" xr:uid="{089C39BF-44F2-4C14-B940-0EB7575A67DD}"/>
    <cellStyle name="Ergebnis 2 32" xfId="16938" xr:uid="{2E862BD1-6166-4A12-B5D5-ACEA2EAE04FC}"/>
    <cellStyle name="Ergebnis 2 32 2" xfId="37342" xr:uid="{F4117E9F-9C03-4AD0-ABD0-28D1FAC2BFC7}"/>
    <cellStyle name="Ergebnis 2 33" xfId="16982" xr:uid="{E39893B1-C416-4503-BB6E-0B42D266C54D}"/>
    <cellStyle name="Ergebnis 2 33 2" xfId="37386" xr:uid="{A8DCF074-6689-43FC-9CD1-6AE2DBD07378}"/>
    <cellStyle name="Ergebnis 2 34" xfId="17689" xr:uid="{DA449953-2809-49FC-A82B-8989DFD53D6D}"/>
    <cellStyle name="Ergebnis 2 34 2" xfId="38093" xr:uid="{A450F901-F339-4F63-963B-A2570C50F284}"/>
    <cellStyle name="Ergebnis 2 35" xfId="17556" xr:uid="{2797404F-CF65-432A-AC41-5FD8EAC4DDC1}"/>
    <cellStyle name="Ergebnis 2 35 2" xfId="37960" xr:uid="{ADEC9A7B-48CF-4401-929A-48D701148C36}"/>
    <cellStyle name="Ergebnis 2 36" xfId="18885" xr:uid="{247D4B15-7C4A-4D4B-AA29-37F44D71295B}"/>
    <cellStyle name="Ergebnis 2 36 2" xfId="39287" xr:uid="{3E271454-3FED-4779-826E-8E2A89CBC2AC}"/>
    <cellStyle name="Ergebnis 2 37" xfId="19460" xr:uid="{C86CBB40-48FD-4542-8229-C41F2680680E}"/>
    <cellStyle name="Ergebnis 2 37 2" xfId="39862" xr:uid="{18198B64-FC6F-42CA-9CFE-E8F4552142DF}"/>
    <cellStyle name="Ergebnis 2 38" xfId="19514" xr:uid="{D2766609-F926-4640-B6CA-4EFE78B3A77A}"/>
    <cellStyle name="Ergebnis 2 38 2" xfId="39916" xr:uid="{0EC169B8-5F78-4536-AEDB-4820B34565C8}"/>
    <cellStyle name="Ergebnis 2 39" xfId="18916" xr:uid="{DCC62157-6CA1-4970-ABE7-694C6670E359}"/>
    <cellStyle name="Ergebnis 2 39 2" xfId="39318" xr:uid="{C8D40A40-7DBA-45B2-A842-EC43510AB327}"/>
    <cellStyle name="Ergebnis 2 4" xfId="604" xr:uid="{00000000-0005-0000-0000-00006C120000}"/>
    <cellStyle name="Ergebnis 2 4 10" xfId="4888" xr:uid="{00000000-0005-0000-0000-00006D120000}"/>
    <cellStyle name="Ergebnis 2 4 10 2" xfId="27241" xr:uid="{787324AD-B2B6-4C74-B043-5F438B623DA1}"/>
    <cellStyle name="Ergebnis 2 4 11" xfId="5055" xr:uid="{00000000-0005-0000-0000-00006E120000}"/>
    <cellStyle name="Ergebnis 2 4 11 2" xfId="27408" xr:uid="{A056E1EC-474E-4B4A-A417-48C39CA49610}"/>
    <cellStyle name="Ergebnis 2 4 12" xfId="4341" xr:uid="{00000000-0005-0000-0000-00006F120000}"/>
    <cellStyle name="Ergebnis 2 4 12 2" xfId="26697" xr:uid="{D7AE5BFC-01E0-48E8-8223-B5FE5042464D}"/>
    <cellStyle name="Ergebnis 2 4 13" xfId="5632" xr:uid="{00000000-0005-0000-0000-000070120000}"/>
    <cellStyle name="Ergebnis 2 4 13 2" xfId="27967" xr:uid="{6398283D-2F15-43A1-9549-1634BD724AE2}"/>
    <cellStyle name="Ergebnis 2 4 14" xfId="6817" xr:uid="{00000000-0005-0000-0000-000071120000}"/>
    <cellStyle name="Ergebnis 2 4 14 2" xfId="29114" xr:uid="{FBAAC230-A230-4843-B4E7-C45F04C5A8CE}"/>
    <cellStyle name="Ergebnis 2 4 15" xfId="6740" xr:uid="{00000000-0005-0000-0000-000072120000}"/>
    <cellStyle name="Ergebnis 2 4 15 2" xfId="29037" xr:uid="{95E07DD7-3D30-4139-B574-D2C5F7C01F4B}"/>
    <cellStyle name="Ergebnis 2 4 16" xfId="7333" xr:uid="{00000000-0005-0000-0000-000073120000}"/>
    <cellStyle name="Ergebnis 2 4 16 2" xfId="29628" xr:uid="{7A898E86-9C0A-4C07-88E7-40E1CA3A0020}"/>
    <cellStyle name="Ergebnis 2 4 17" xfId="7819" xr:uid="{08FF6F69-2833-45D9-A025-FF7D664886C7}"/>
    <cellStyle name="Ergebnis 2 4 17 2" xfId="30105" xr:uid="{F2E403BF-AAD8-46A8-B7F8-1F78C36CFBE3}"/>
    <cellStyle name="Ergebnis 2 4 18" xfId="8304" xr:uid="{1F0E9152-1C7B-4475-9050-6FAA48E4A705}"/>
    <cellStyle name="Ergebnis 2 4 18 2" xfId="30573" xr:uid="{786DCC4F-9D07-45A2-9CC5-8B6815BA037A}"/>
    <cellStyle name="Ergebnis 2 4 19" xfId="9189" xr:uid="{0A2FF0D3-6C67-4527-A7E9-A540B6C66D66}"/>
    <cellStyle name="Ergebnis 2 4 19 2" xfId="31330" xr:uid="{D428E0BF-9002-4B30-B035-B3444F566E16}"/>
    <cellStyle name="Ergebnis 2 4 2" xfId="819" xr:uid="{00000000-0005-0000-0000-000074120000}"/>
    <cellStyle name="Ergebnis 2 4 2 10" xfId="5266" xr:uid="{00000000-0005-0000-0000-000075120000}"/>
    <cellStyle name="Ergebnis 2 4 2 10 2" xfId="27619" xr:uid="{2B538C36-612E-497A-86FC-7E9B6AD5AC5B}"/>
    <cellStyle name="Ergebnis 2 4 2 11" xfId="4659" xr:uid="{00000000-0005-0000-0000-000076120000}"/>
    <cellStyle name="Ergebnis 2 4 2 11 2" xfId="27012" xr:uid="{23FF296B-AF14-4D54-B3FB-5555B7008490}"/>
    <cellStyle name="Ergebnis 2 4 2 12" xfId="6193" xr:uid="{00000000-0005-0000-0000-000077120000}"/>
    <cellStyle name="Ergebnis 2 4 2 12 2" xfId="28490" xr:uid="{A3D91F91-E256-410E-A458-4F69F37C112C}"/>
    <cellStyle name="Ergebnis 2 4 2 13" xfId="6112" xr:uid="{00000000-0005-0000-0000-000078120000}"/>
    <cellStyle name="Ergebnis 2 4 2 13 2" xfId="28409" xr:uid="{98C41F0B-DAC6-4517-9E9B-77C89CD3B332}"/>
    <cellStyle name="Ergebnis 2 4 2 14" xfId="6672" xr:uid="{00000000-0005-0000-0000-000079120000}"/>
    <cellStyle name="Ergebnis 2 4 2 14 2" xfId="28969" xr:uid="{D55DD7EA-15C4-40E7-8045-83CD19692346}"/>
    <cellStyle name="Ergebnis 2 4 2 15" xfId="7539" xr:uid="{00000000-0005-0000-0000-00007A120000}"/>
    <cellStyle name="Ergebnis 2 4 2 15 2" xfId="29834" xr:uid="{E0D2CDDD-B14E-478D-AB98-51F3DEE36566}"/>
    <cellStyle name="Ergebnis 2 4 2 16" xfId="8025" xr:uid="{D793F5F3-4B2C-474C-AB07-BA10C32DF078}"/>
    <cellStyle name="Ergebnis 2 4 2 16 2" xfId="30311" xr:uid="{99156ECE-94A5-4D5E-82D5-3E73C9AA1AFE}"/>
    <cellStyle name="Ergebnis 2 4 2 17" xfId="8514" xr:uid="{0BBAB4A0-6509-4D86-A0E6-1AB4EDF85494}"/>
    <cellStyle name="Ergebnis 2 4 2 17 2" xfId="30783" xr:uid="{66758DAB-8499-4A8F-B91D-715B771D7A7D}"/>
    <cellStyle name="Ergebnis 2 4 2 18" xfId="9404" xr:uid="{4924ECD2-8B31-479F-9A49-7676ACD34F39}"/>
    <cellStyle name="Ergebnis 2 4 2 18 2" xfId="31543" xr:uid="{5E000B10-F51E-48AA-9D8A-E7A4A6CBD650}"/>
    <cellStyle name="Ergebnis 2 4 2 19" xfId="9959" xr:uid="{2025335D-B465-4AE8-8945-9121CAECD81D}"/>
    <cellStyle name="Ergebnis 2 4 2 19 2" xfId="31976" xr:uid="{6D158997-852E-4F20-BED3-0EFB833C4304}"/>
    <cellStyle name="Ergebnis 2 4 2 2" xfId="1132" xr:uid="{00000000-0005-0000-0000-00007B120000}"/>
    <cellStyle name="Ergebnis 2 4 2 2 2" xfId="23569" xr:uid="{7A94642D-6BEE-4A81-B255-BDF53D9F545C}"/>
    <cellStyle name="Ergebnis 2 4 2 20" xfId="10154" xr:uid="{81619032-4379-4DC4-98E5-7B38215A321C}"/>
    <cellStyle name="Ergebnis 2 4 2 20 2" xfId="32069" xr:uid="{33711138-D41E-48F1-9745-0FAD17683E13}"/>
    <cellStyle name="Ergebnis 2 4 2 21" xfId="12572" xr:uid="{3A31A450-41DF-4AB9-BB9E-A5E2BAF5C549}"/>
    <cellStyle name="Ergebnis 2 4 2 21 2" xfId="33137" xr:uid="{9053918B-7157-437D-B1C4-E37C368ED247}"/>
    <cellStyle name="Ergebnis 2 4 2 22" xfId="12015" xr:uid="{B936176F-4B15-458A-B146-CD9E392D7EBD}"/>
    <cellStyle name="Ergebnis 2 4 2 22 2" xfId="32580" xr:uid="{229A8878-7B8B-4C1B-81B7-91EC489663DC}"/>
    <cellStyle name="Ergebnis 2 4 2 23" xfId="13486" xr:uid="{6C45B1BC-0721-407F-8D50-94D770DFBB8B}"/>
    <cellStyle name="Ergebnis 2 4 2 23 2" xfId="34050" xr:uid="{26E7D3B0-7BB1-41F3-8790-37DE9919AE30}"/>
    <cellStyle name="Ergebnis 2 4 2 24" xfId="13831" xr:uid="{EAD44228-FF95-4D27-9693-A3F34C644E0C}"/>
    <cellStyle name="Ergebnis 2 4 2 24 2" xfId="34395" xr:uid="{BF7793F3-BD52-457E-BC48-562427D53991}"/>
    <cellStyle name="Ergebnis 2 4 2 25" xfId="13501" xr:uid="{2561F64F-667E-46B2-A83B-C1DBDC62DF7E}"/>
    <cellStyle name="Ergebnis 2 4 2 25 2" xfId="34065" xr:uid="{E02A2F80-E66A-4E31-953D-48FCFEB7B858}"/>
    <cellStyle name="Ergebnis 2 4 2 26" xfId="13872" xr:uid="{E976C79D-04E8-4465-801A-723D3F7704E1}"/>
    <cellStyle name="Ergebnis 2 4 2 26 2" xfId="34436" xr:uid="{12791435-1992-42C4-861D-DB396D162A79}"/>
    <cellStyle name="Ergebnis 2 4 2 27" xfId="13918" xr:uid="{713BE484-10FF-46F0-9150-DB2B8AB04AE0}"/>
    <cellStyle name="Ergebnis 2 4 2 27 2" xfId="34482" xr:uid="{2C18A149-0A75-4177-9A7A-6CCDD9505211}"/>
    <cellStyle name="Ergebnis 2 4 2 28" xfId="16076" xr:uid="{AD8F90AF-7284-4EC5-96EB-26500E6379C1}"/>
    <cellStyle name="Ergebnis 2 4 2 28 2" xfId="36484" xr:uid="{D4540333-A704-45E9-B1A2-6D2779A6717C}"/>
    <cellStyle name="Ergebnis 2 4 2 29" xfId="16549" xr:uid="{A7172E1A-A709-41C4-B87D-B3799C692521}"/>
    <cellStyle name="Ergebnis 2 4 2 29 2" xfId="36955" xr:uid="{FAEEC83B-D7B0-4FC8-B8F0-16862EDFE581}"/>
    <cellStyle name="Ergebnis 2 4 2 3" xfId="2010" xr:uid="{00000000-0005-0000-0000-00007C120000}"/>
    <cellStyle name="Ergebnis 2 4 2 3 2" xfId="24392" xr:uid="{B556DAC9-168E-4AFD-BFEC-7E2254CACCA7}"/>
    <cellStyle name="Ergebnis 2 4 2 30" xfId="17293" xr:uid="{566748E7-E758-4A2B-9C54-41442903DFEC}"/>
    <cellStyle name="Ergebnis 2 4 2 30 2" xfId="37697" xr:uid="{65FDFF07-5607-4529-A085-C87BD5C4B9DC}"/>
    <cellStyle name="Ergebnis 2 4 2 31" xfId="16740" xr:uid="{A6C10782-EFEA-4C0C-B920-DD24EE5FE979}"/>
    <cellStyle name="Ergebnis 2 4 2 31 2" xfId="37146" xr:uid="{3D0AF21C-85D3-49CD-9045-370A83030F89}"/>
    <cellStyle name="Ergebnis 2 4 2 32" xfId="18042" xr:uid="{BB764002-E98A-491C-9FFE-5D607DFE49ED}"/>
    <cellStyle name="Ergebnis 2 4 2 32 2" xfId="38446" xr:uid="{8D0AE4F5-28DB-43E6-8B29-EDA127023896}"/>
    <cellStyle name="Ergebnis 2 4 2 33" xfId="18421" xr:uid="{96BA9848-724F-43B3-9AE7-887D0C6CDCD1}"/>
    <cellStyle name="Ergebnis 2 4 2 33 2" xfId="38825" xr:uid="{5B2DA4B2-0FD3-4FB4-ABB3-3083BF0AEA6B}"/>
    <cellStyle name="Ergebnis 2 4 2 34" xfId="19265" xr:uid="{1719236E-D7C9-4B89-817D-63C3B1C957BB}"/>
    <cellStyle name="Ergebnis 2 4 2 34 2" xfId="39667" xr:uid="{74E5A82E-DA8B-4A98-9F01-CB93DCEA3CB3}"/>
    <cellStyle name="Ergebnis 2 4 2 35" xfId="18908" xr:uid="{3AC51F2C-FB8E-479D-91C3-99816B333406}"/>
    <cellStyle name="Ergebnis 2 4 2 35 2" xfId="39310" xr:uid="{DEBD82BE-DDAA-4A46-9208-E834C0A9D3DA}"/>
    <cellStyle name="Ergebnis 2 4 2 36" xfId="20103" xr:uid="{4724C9FA-7C66-4AFF-967F-0773EAC41230}"/>
    <cellStyle name="Ergebnis 2 4 2 36 2" xfId="40505" xr:uid="{E0793E66-83C4-4FFF-83AE-E4C688F6EE08}"/>
    <cellStyle name="Ergebnis 2 4 2 37" xfId="20525" xr:uid="{85FD1DEF-2DC3-483B-A370-8A9F50AA19E1}"/>
    <cellStyle name="Ergebnis 2 4 2 37 2" xfId="40927" xr:uid="{8F46285A-47FB-4E45-9C30-384A522E354B}"/>
    <cellStyle name="Ergebnis 2 4 2 38" xfId="20719" xr:uid="{B88FEE10-C54A-4663-831B-9A4C872A8887}"/>
    <cellStyle name="Ergebnis 2 4 2 38 2" xfId="41121" xr:uid="{794F7AEE-BA79-4656-858E-C0E22B633379}"/>
    <cellStyle name="Ergebnis 2 4 2 39" xfId="21719" xr:uid="{BEDB9EAE-FA20-4D94-A12A-20276E5D2CF6}"/>
    <cellStyle name="Ergebnis 2 4 2 39 2" xfId="42119" xr:uid="{023BBA94-8349-49D3-AE99-BB6934CE7752}"/>
    <cellStyle name="Ergebnis 2 4 2 4" xfId="1553" xr:uid="{00000000-0005-0000-0000-00007D120000}"/>
    <cellStyle name="Ergebnis 2 4 2 4 2" xfId="23938" xr:uid="{9C3C48E0-8F6E-4D33-A819-8C06C55C7100}"/>
    <cellStyle name="Ergebnis 2 4 2 40" xfId="21064" xr:uid="{CFDC6CAB-F3B2-4C8A-8AD6-7F315D29709E}"/>
    <cellStyle name="Ergebnis 2 4 2 40 2" xfId="41466" xr:uid="{8722656D-66EC-412F-8ACE-970761D319C6}"/>
    <cellStyle name="Ergebnis 2 4 2 41" xfId="21258" xr:uid="{F4588DF2-1757-48EF-829F-7BF6633CB216}"/>
    <cellStyle name="Ergebnis 2 4 2 41 2" xfId="41658" xr:uid="{3A496C22-79BD-4BDF-A84C-8C35C8F241BB}"/>
    <cellStyle name="Ergebnis 2 4 2 42" xfId="21902" xr:uid="{F8757382-269F-468E-AECE-51FA03535F5D}"/>
    <cellStyle name="Ergebnis 2 4 2 42 2" xfId="42302" xr:uid="{D52E9DEB-F177-49FB-9E86-39D8871B417F}"/>
    <cellStyle name="Ergebnis 2 4 2 43" xfId="22775" xr:uid="{000ABB28-0EFE-4CC5-8C51-0693BAB1886F}"/>
    <cellStyle name="Ergebnis 2 4 2 43 2" xfId="43175" xr:uid="{1DC62812-AF83-479D-9D21-C6A9E7342149}"/>
    <cellStyle name="Ergebnis 2 4 2 5" xfId="3133" xr:uid="{00000000-0005-0000-0000-00007E120000}"/>
    <cellStyle name="Ergebnis 2 4 2 5 2" xfId="25499" xr:uid="{2E23F531-D655-4200-A78A-D4C78622A41F}"/>
    <cellStyle name="Ergebnis 2 4 2 6" xfId="2565" xr:uid="{00000000-0005-0000-0000-00007F120000}"/>
    <cellStyle name="Ergebnis 2 4 2 6 2" xfId="24932" xr:uid="{B0BF8F09-CE10-4D6D-B8D8-9927E318E6E8}"/>
    <cellStyle name="Ergebnis 2 4 2 7" xfId="4027" xr:uid="{00000000-0005-0000-0000-000080120000}"/>
    <cellStyle name="Ergebnis 2 4 2 7 2" xfId="26390" xr:uid="{46FE531C-A8CA-4399-B705-AE7A6EF1023C}"/>
    <cellStyle name="Ergebnis 2 4 2 8" xfId="3458" xr:uid="{00000000-0005-0000-0000-000081120000}"/>
    <cellStyle name="Ergebnis 2 4 2 8 2" xfId="25823" xr:uid="{83379827-6B7E-403D-901F-D5DE5B605037}"/>
    <cellStyle name="Ergebnis 2 4 2 9" xfId="3258" xr:uid="{00000000-0005-0000-0000-000082120000}"/>
    <cellStyle name="Ergebnis 2 4 2 9 2" xfId="25624" xr:uid="{38C063EE-CDBB-44C7-951B-2F4E21CC0F18}"/>
    <cellStyle name="Ergebnis 2 4 20" xfId="9933" xr:uid="{2389B05B-C936-41E1-A9E5-0FD458DB65FC}"/>
    <cellStyle name="Ergebnis 2 4 20 2" xfId="31959" xr:uid="{7B708868-0FC0-4B09-A572-75431305E779}"/>
    <cellStyle name="Ergebnis 2 4 21" xfId="10210" xr:uid="{14E17029-0E8E-4CFC-B58A-3605CB01B3CB}"/>
    <cellStyle name="Ergebnis 2 4 21 2" xfId="32096" xr:uid="{6ECE8806-928A-4A1A-89F0-8DF1F5C450D5}"/>
    <cellStyle name="Ergebnis 2 4 22" xfId="12357" xr:uid="{623BD9F3-FEC4-435C-ABA8-61023EC262D1}"/>
    <cellStyle name="Ergebnis 2 4 22 2" xfId="32922" xr:uid="{BFE8F599-8E9A-463F-BB59-AB0224B73CB2}"/>
    <cellStyle name="Ergebnis 2 4 23" xfId="12192" xr:uid="{3499DAF9-E422-4239-ACA7-9AD2A61A07B5}"/>
    <cellStyle name="Ergebnis 2 4 23 2" xfId="32757" xr:uid="{10573DFF-E5E1-43F6-BBB0-9359531428BC}"/>
    <cellStyle name="Ergebnis 2 4 24" xfId="12770" xr:uid="{5AA504B0-43EA-40BF-94B8-7A16766654DB}"/>
    <cellStyle name="Ergebnis 2 4 24 2" xfId="33335" xr:uid="{1E64EF7D-9F01-4AEC-BA78-3CE20592FAF3}"/>
    <cellStyle name="Ergebnis 2 4 25" xfId="13956" xr:uid="{7293FE70-CC82-4203-B048-A1B1DDB1C92C}"/>
    <cellStyle name="Ergebnis 2 4 25 2" xfId="34520" xr:uid="{E24FA797-0A9C-4F0D-8DA5-033BFE59C445}"/>
    <cellStyle name="Ergebnis 2 4 26" xfId="14420" xr:uid="{61B4B472-F9ED-400A-B566-960EC1EC36ED}"/>
    <cellStyle name="Ergebnis 2 4 26 2" xfId="34982" xr:uid="{2CBBACE5-112F-4B21-9728-889E7CAF56CC}"/>
    <cellStyle name="Ergebnis 2 4 27" xfId="14936" xr:uid="{323CFE09-5D9E-4C14-8537-56E6388F0B12}"/>
    <cellStyle name="Ergebnis 2 4 27 2" xfId="35489" xr:uid="{43029EA2-B809-4671-B806-25B10DDAE844}"/>
    <cellStyle name="Ergebnis 2 4 28" xfId="15174" xr:uid="{1D43E30F-0E48-456E-80E6-8E8D5D4CD63E}"/>
    <cellStyle name="Ergebnis 2 4 28 2" xfId="35715" xr:uid="{038276DE-C959-48C5-B294-5C57B73C5F79}"/>
    <cellStyle name="Ergebnis 2 4 29" xfId="15642" xr:uid="{75CDB767-59BE-471C-8EA5-B38123F915B6}"/>
    <cellStyle name="Ergebnis 2 4 29 2" xfId="36119" xr:uid="{B26BB3B4-2B55-4F37-A95E-EEC61335B03E}"/>
    <cellStyle name="Ergebnis 2 4 3" xfId="1018" xr:uid="{00000000-0005-0000-0000-000083120000}"/>
    <cellStyle name="Ergebnis 2 4 3 2" xfId="23455" xr:uid="{E2BDBE33-C0C5-4EC5-94D2-41E42A8ECAE2}"/>
    <cellStyle name="Ergebnis 2 4 30" xfId="16343" xr:uid="{FE2D287A-6D0E-448E-83B9-CEE9E1B08826}"/>
    <cellStyle name="Ergebnis 2 4 30 2" xfId="36749" xr:uid="{9BE6465B-4DD5-4014-9890-FE80BD9FDD5D}"/>
    <cellStyle name="Ergebnis 2 4 31" xfId="17084" xr:uid="{227B6A1D-8C73-40CC-AA2A-1D2BD18DE7FA}"/>
    <cellStyle name="Ergebnis 2 4 31 2" xfId="37488" xr:uid="{51A60E26-1BD7-44A2-BEAC-4C93D48C0D57}"/>
    <cellStyle name="Ergebnis 2 4 32" xfId="17565" xr:uid="{C67634E0-F863-4D43-A978-F3FDB1B016AA}"/>
    <cellStyle name="Ergebnis 2 4 32 2" xfId="37969" xr:uid="{4C0D5A81-01AD-4252-B29B-EF3E8C3A67EC}"/>
    <cellStyle name="Ergebnis 2 4 33" xfId="17835" xr:uid="{8E28BE50-8E80-41B7-9A34-C4E70FBD101B}"/>
    <cellStyle name="Ergebnis 2 4 33 2" xfId="38239" xr:uid="{8BC55299-551D-4138-A59F-0D192DF8F63E}"/>
    <cellStyle name="Ergebnis 2 4 34" xfId="18207" xr:uid="{1DE1EF98-01C4-4613-BC06-AFF5C7172ECC}"/>
    <cellStyle name="Ergebnis 2 4 34 2" xfId="38611" xr:uid="{35EB6017-6179-4AB5-98C5-87A054AFAFDF}"/>
    <cellStyle name="Ergebnis 2 4 35" xfId="19050" xr:uid="{BB12CC22-21A2-45EA-9A25-9EE12D037DD9}"/>
    <cellStyle name="Ergebnis 2 4 35 2" xfId="39452" xr:uid="{EA7E8E79-8548-4BDD-AAD8-034FAECF7076}"/>
    <cellStyle name="Ergebnis 2 4 36" xfId="19619" xr:uid="{0E3151B3-3558-4DAA-BEE5-023E6D2DB9E2}"/>
    <cellStyle name="Ergebnis 2 4 36 2" xfId="40021" xr:uid="{FFCD89CC-78AD-470D-991F-E4472ADDDED5}"/>
    <cellStyle name="Ergebnis 2 4 37" xfId="19888" xr:uid="{13D801E9-1CA4-4611-8AC5-9D6B31C2B0FC}"/>
    <cellStyle name="Ergebnis 2 4 37 2" xfId="40290" xr:uid="{D0D49B27-8AB3-430C-BF6C-E61BF197A431}"/>
    <cellStyle name="Ergebnis 2 4 38" xfId="20312" xr:uid="{98A55399-DB86-421E-8016-C37B6AB2837E}"/>
    <cellStyle name="Ergebnis 2 4 38 2" xfId="40714" xr:uid="{73519FAC-55D4-4DD9-A362-03078DCFC8B1}"/>
    <cellStyle name="Ergebnis 2 4 39" xfId="20861" xr:uid="{A2EF81CC-17F0-4DB3-92F8-1C166F0442DA}"/>
    <cellStyle name="Ergebnis 2 4 39 2" xfId="41263" xr:uid="{BD1BC42D-C5A5-453F-AFF5-05C07D284438}"/>
    <cellStyle name="Ergebnis 2 4 4" xfId="1797" xr:uid="{00000000-0005-0000-0000-000084120000}"/>
    <cellStyle name="Ergebnis 2 4 4 2" xfId="24180" xr:uid="{6FD7557D-9AC8-4D7B-B8D5-1B582ABA5E64}"/>
    <cellStyle name="Ergebnis 2 4 40" xfId="21507" xr:uid="{F7CFD431-61AA-41DB-AF00-CFC9F9E7EC28}"/>
    <cellStyle name="Ergebnis 2 4 40 2" xfId="41907" xr:uid="{A3B67B5E-6CB4-451F-AF8D-DAD5490BFC0C}"/>
    <cellStyle name="Ergebnis 2 4 41" xfId="22066" xr:uid="{C3344663-2FE0-4583-921E-3698917A58D4}"/>
    <cellStyle name="Ergebnis 2 4 41 2" xfId="42466" xr:uid="{65BB2F17-D824-447E-82F7-E48C378DE214}"/>
    <cellStyle name="Ergebnis 2 4 42" xfId="22448" xr:uid="{F67D43FE-21CF-4E6F-A6C1-35D48B5C3CC9}"/>
    <cellStyle name="Ergebnis 2 4 42 2" xfId="42848" xr:uid="{D0E4DE41-717F-41E5-B19A-4EFC4554D134}"/>
    <cellStyle name="Ergebnis 2 4 43" xfId="22408" xr:uid="{3F3FEEEC-698A-468E-83A2-D55F403988FE}"/>
    <cellStyle name="Ergebnis 2 4 43 2" xfId="42808" xr:uid="{D651D819-4E2A-4E9D-A05F-C6DB2A232C6C}"/>
    <cellStyle name="Ergebnis 2 4 44" xfId="21146" xr:uid="{A7FCB0B1-2287-428E-B7A9-52A74C6FC702}"/>
    <cellStyle name="Ergebnis 2 4 44 2" xfId="41546" xr:uid="{BA1BC577-8D6E-4BDA-9DCC-901D45A17309}"/>
    <cellStyle name="Ergebnis 2 4 5" xfId="1685" xr:uid="{00000000-0005-0000-0000-000085120000}"/>
    <cellStyle name="Ergebnis 2 4 5 2" xfId="24069" xr:uid="{BE3DAEAB-C2C0-480C-AB7A-574157BDFCC6}"/>
    <cellStyle name="Ergebnis 2 4 6" xfId="2918" xr:uid="{00000000-0005-0000-0000-000086120000}"/>
    <cellStyle name="Ergebnis 2 4 6 2" xfId="25284" xr:uid="{3CD3EB24-2E01-48F8-B79B-385727E681A6}"/>
    <cellStyle name="Ergebnis 2 4 7" xfId="2775" xr:uid="{00000000-0005-0000-0000-000087120000}"/>
    <cellStyle name="Ergebnis 2 4 7 2" xfId="25141" xr:uid="{AAFF2AEF-1EC5-4779-8454-EABB48252DCC}"/>
    <cellStyle name="Ergebnis 2 4 8" xfId="3816" xr:uid="{00000000-0005-0000-0000-000088120000}"/>
    <cellStyle name="Ergebnis 2 4 8 2" xfId="26179" xr:uid="{DDF832EA-F36C-4603-84A8-30253FAD781B}"/>
    <cellStyle name="Ergebnis 2 4 9" xfId="3715" xr:uid="{00000000-0005-0000-0000-000089120000}"/>
    <cellStyle name="Ergebnis 2 4 9 2" xfId="26078" xr:uid="{834E8B29-5E98-4A03-8473-7A0861ACDDFA}"/>
    <cellStyle name="Ergebnis 2 40" xfId="20680" xr:uid="{F238F298-474A-4592-9AF2-233E98BF8B12}"/>
    <cellStyle name="Ergebnis 2 40 2" xfId="41082" xr:uid="{A4087E83-28DF-454C-AD66-835E1B75A364}"/>
    <cellStyle name="Ergebnis 2 41" xfId="21336" xr:uid="{1EF2E252-1264-4176-9E3E-DCC5DA90489C}"/>
    <cellStyle name="Ergebnis 2 41 2" xfId="41736" xr:uid="{D2644DEE-ADB4-4331-9CF4-E37632B3945D}"/>
    <cellStyle name="Ergebnis 2 42" xfId="21394" xr:uid="{D1DD9BBD-E9A4-43B9-942E-115AAFEA86CC}"/>
    <cellStyle name="Ergebnis 2 42 2" xfId="41794" xr:uid="{A1F7DC64-2F0B-44D9-A4AF-1FD591E29AF7}"/>
    <cellStyle name="Ergebnis 2 43" xfId="22622" xr:uid="{4A14CE40-80D2-4343-93F7-32CDDAA62790}"/>
    <cellStyle name="Ergebnis 2 43 2" xfId="43022" xr:uid="{1135C830-F418-4FB5-A1CD-7F2A98565A41}"/>
    <cellStyle name="Ergebnis 2 44" xfId="21204" xr:uid="{5FAE9234-C360-466C-A44B-236BC35E3BFC}"/>
    <cellStyle name="Ergebnis 2 44 2" xfId="41604" xr:uid="{5965865B-21B2-48F1-84A1-AF4FD48B7F11}"/>
    <cellStyle name="Ergebnis 2 5" xfId="739" xr:uid="{00000000-0005-0000-0000-00008A120000}"/>
    <cellStyle name="Ergebnis 2 5 10" xfId="5186" xr:uid="{00000000-0005-0000-0000-00008B120000}"/>
    <cellStyle name="Ergebnis 2 5 10 2" xfId="27539" xr:uid="{5E03F710-A14A-42C3-9B6B-8AEE831B3C8B}"/>
    <cellStyle name="Ergebnis 2 5 11" xfId="4978" xr:uid="{00000000-0005-0000-0000-00008C120000}"/>
    <cellStyle name="Ergebnis 2 5 11 2" xfId="27331" xr:uid="{BC87DE59-EA47-4679-BB31-F2C1EC948760}"/>
    <cellStyle name="Ergebnis 2 5 12" xfId="6128" xr:uid="{00000000-0005-0000-0000-00008D120000}"/>
    <cellStyle name="Ergebnis 2 5 12 2" xfId="28425" xr:uid="{0B618D1A-F35E-453C-B05C-3E7D84396B4D}"/>
    <cellStyle name="Ergebnis 2 5 13" xfId="6768" xr:uid="{00000000-0005-0000-0000-00008E120000}"/>
    <cellStyle name="Ergebnis 2 5 13 2" xfId="29065" xr:uid="{7824AAC0-87AF-4E97-A8DE-9C6CC31230AD}"/>
    <cellStyle name="Ergebnis 2 5 14" xfId="6668" xr:uid="{00000000-0005-0000-0000-00008F120000}"/>
    <cellStyle name="Ergebnis 2 5 14 2" xfId="28965" xr:uid="{4266CEBF-08C1-4ADD-BE95-35901EA89A84}"/>
    <cellStyle name="Ergebnis 2 5 15" xfId="7459" xr:uid="{00000000-0005-0000-0000-000090120000}"/>
    <cellStyle name="Ergebnis 2 5 15 2" xfId="29754" xr:uid="{F1130179-3AB4-4A6B-9AEB-8721FDA281A8}"/>
    <cellStyle name="Ergebnis 2 5 16" xfId="7945" xr:uid="{5AC4DAF0-90E8-4BFC-8CB6-E373906D4498}"/>
    <cellStyle name="Ergebnis 2 5 16 2" xfId="30231" xr:uid="{35814564-DD9A-40AF-9BBB-448C78CA03A6}"/>
    <cellStyle name="Ergebnis 2 5 17" xfId="8434" xr:uid="{ACA7D5EB-FF2D-4767-80AC-2229097CE46B}"/>
    <cellStyle name="Ergebnis 2 5 17 2" xfId="30703" xr:uid="{16292C75-1B45-4266-9680-2B296A1D3D5A}"/>
    <cellStyle name="Ergebnis 2 5 18" xfId="9324" xr:uid="{C830625A-7B7A-4058-9EF3-310E70D2245A}"/>
    <cellStyle name="Ergebnis 2 5 18 2" xfId="31463" xr:uid="{7A144C1D-028A-4BB2-9FA4-92C33284DD22}"/>
    <cellStyle name="Ergebnis 2 5 19" xfId="9856" xr:uid="{A73B2FB0-41CA-418C-9658-0C28FCC65423}"/>
    <cellStyle name="Ergebnis 2 5 19 2" xfId="31896" xr:uid="{842477BC-14CB-4E1F-940C-87C4EE4F9EB0}"/>
    <cellStyle name="Ergebnis 2 5 2" xfId="974" xr:uid="{00000000-0005-0000-0000-000091120000}"/>
    <cellStyle name="Ergebnis 2 5 2 2" xfId="23411" xr:uid="{D4CA09BE-40B3-45E9-8776-8B7A8B47898D}"/>
    <cellStyle name="Ergebnis 2 5 20" xfId="10274" xr:uid="{70CFEE1E-97BE-4C13-9BA5-33248B9D6072}"/>
    <cellStyle name="Ergebnis 2 5 20 2" xfId="32127" xr:uid="{52854A7E-85CB-4E07-9AA2-CFCD220BBAE4}"/>
    <cellStyle name="Ergebnis 2 5 21" xfId="12492" xr:uid="{31F190B1-9F70-473A-AC29-E1321E5F89B1}"/>
    <cellStyle name="Ergebnis 2 5 21 2" xfId="33057" xr:uid="{84F51C84-38FF-4CF6-A48C-C5829E1E7B39}"/>
    <cellStyle name="Ergebnis 2 5 22" xfId="12859" xr:uid="{3E0C0ABF-5685-4086-B411-8B9CB7305FB7}"/>
    <cellStyle name="Ergebnis 2 5 22 2" xfId="33424" xr:uid="{231F9064-FC6E-45BF-A2E1-FFD2D6A48749}"/>
    <cellStyle name="Ergebnis 2 5 23" xfId="13610" xr:uid="{87B143FA-1F68-4D18-99BF-19F429C31405}"/>
    <cellStyle name="Ergebnis 2 5 23 2" xfId="34174" xr:uid="{32A0419D-137E-480C-B8D7-1FF2AF00F1BC}"/>
    <cellStyle name="Ergebnis 2 5 24" xfId="12806" xr:uid="{84844D41-A93C-4852-9009-E9182CFC3781}"/>
    <cellStyle name="Ergebnis 2 5 24 2" xfId="33371" xr:uid="{63742857-0518-4051-87E8-E30402395051}"/>
    <cellStyle name="Ergebnis 2 5 25" xfId="12711" xr:uid="{1F916994-4D32-4052-85BD-0B72A9283978}"/>
    <cellStyle name="Ergebnis 2 5 25 2" xfId="33276" xr:uid="{5BF8AA83-E763-4306-BB71-246B24561740}"/>
    <cellStyle name="Ergebnis 2 5 26" xfId="14780" xr:uid="{B1AE8D8B-363A-494D-9EFC-45105435D06C}"/>
    <cellStyle name="Ergebnis 2 5 26 2" xfId="35335" xr:uid="{564B7CC0-DA7E-46B8-A655-EEC1CE331799}"/>
    <cellStyle name="Ergebnis 2 5 27" xfId="15079" xr:uid="{FBCE0E6C-1DA9-4B18-9D46-6581F6B6A1E1}"/>
    <cellStyle name="Ergebnis 2 5 27 2" xfId="35627" xr:uid="{91222C42-98D7-4070-B17E-C7A0B26136FB}"/>
    <cellStyle name="Ergebnis 2 5 28" xfId="15996" xr:uid="{AEB2AA01-82CE-421B-B899-031D0C19B79B}"/>
    <cellStyle name="Ergebnis 2 5 28 2" xfId="36404" xr:uid="{43521402-8140-4BF0-AA96-2647301518BE}"/>
    <cellStyle name="Ergebnis 2 5 29" xfId="16469" xr:uid="{A0F2FDA6-3D8B-47B3-A4DB-11DA2EAECA9E}"/>
    <cellStyle name="Ergebnis 2 5 29 2" xfId="36875" xr:uid="{7C7446E6-D651-4B08-B959-6C621F826EF7}"/>
    <cellStyle name="Ergebnis 2 5 3" xfId="1930" xr:uid="{00000000-0005-0000-0000-000092120000}"/>
    <cellStyle name="Ergebnis 2 5 3 2" xfId="24312" xr:uid="{988D404D-3412-4821-84A0-323606084CFB}"/>
    <cellStyle name="Ergebnis 2 5 30" xfId="17213" xr:uid="{6496061C-C6F1-4757-9F89-5A012FDA4103}"/>
    <cellStyle name="Ergebnis 2 5 30 2" xfId="37617" xr:uid="{BECF8FD9-AE0F-413C-A915-CD5061392DFD}"/>
    <cellStyle name="Ergebnis 2 5 31" xfId="16984" xr:uid="{390053C6-F049-407F-9DB7-CBEE43A56FA3}"/>
    <cellStyle name="Ergebnis 2 5 31 2" xfId="37388" xr:uid="{9DE2F455-7656-4540-978D-DE9B4607C56D}"/>
    <cellStyle name="Ergebnis 2 5 32" xfId="17962" xr:uid="{0F2959A6-96B5-4196-8326-D979409680D2}"/>
    <cellStyle name="Ergebnis 2 5 32 2" xfId="38366" xr:uid="{1930DE20-2F44-418E-BC93-536845047769}"/>
    <cellStyle name="Ergebnis 2 5 33" xfId="18341" xr:uid="{567F9BAF-80CF-4DA7-8D4A-FD3FB13F45BB}"/>
    <cellStyle name="Ergebnis 2 5 33 2" xfId="38745" xr:uid="{0E2FEEF5-84FC-48D7-BF88-067C34D8AF1A}"/>
    <cellStyle name="Ergebnis 2 5 34" xfId="19185" xr:uid="{89A7C8F6-FF5F-4569-BF50-411A2ECF095F}"/>
    <cellStyle name="Ergebnis 2 5 34 2" xfId="39587" xr:uid="{5E355BB1-1093-4551-85CE-5A9E83ACE126}"/>
    <cellStyle name="Ergebnis 2 5 35" xfId="19500" xr:uid="{408824B7-A73B-46FD-B8F6-1CEC3C75C9F5}"/>
    <cellStyle name="Ergebnis 2 5 35 2" xfId="39902" xr:uid="{9DA5E60A-F5DA-42AF-832E-7E26DB375EAF}"/>
    <cellStyle name="Ergebnis 2 5 36" xfId="20023" xr:uid="{1314A8CF-CFDB-4263-A1E3-1D222196CBE5}"/>
    <cellStyle name="Ergebnis 2 5 36 2" xfId="40425" xr:uid="{B6354017-1383-42C4-A0A3-245E98A58AE7}"/>
    <cellStyle name="Ergebnis 2 5 37" xfId="20445" xr:uid="{B0B4E0C5-703B-44D8-A9B2-B6E68F386D2E}"/>
    <cellStyle name="Ergebnis 2 5 37 2" xfId="40847" xr:uid="{ABA451E7-C484-42A1-9E8E-0A1CAD13A63E}"/>
    <cellStyle name="Ergebnis 2 5 38" xfId="20758" xr:uid="{36BD84AC-612E-406F-95C2-08237CFA652B}"/>
    <cellStyle name="Ergebnis 2 5 38 2" xfId="41160" xr:uid="{F1CE2B66-4ACC-4631-8C91-F73E211AEEB6}"/>
    <cellStyle name="Ergebnis 2 5 39" xfId="21639" xr:uid="{B2495F47-3DF7-45E8-B184-4FB8B2EA9E02}"/>
    <cellStyle name="Ergebnis 2 5 39 2" xfId="42039" xr:uid="{D06D0AD4-9525-49A8-8ABF-3A630DAE0F1A}"/>
    <cellStyle name="Ergebnis 2 5 4" xfId="1623" xr:uid="{00000000-0005-0000-0000-000093120000}"/>
    <cellStyle name="Ergebnis 2 5 4 2" xfId="24007" xr:uid="{4047AC38-362C-4D9A-AFFE-4455A7B480B1}"/>
    <cellStyle name="Ergebnis 2 5 40" xfId="21398" xr:uid="{F06985BA-254B-4A3F-B262-20345A622861}"/>
    <cellStyle name="Ergebnis 2 5 40 2" xfId="41798" xr:uid="{FC5FDFDB-D1C8-44B2-94A9-0A2A9E7C4F4B}"/>
    <cellStyle name="Ergebnis 2 5 41" xfId="21873" xr:uid="{FA5CDC56-516F-47D5-9B0A-A6CB3DC66BB3}"/>
    <cellStyle name="Ergebnis 2 5 41 2" xfId="42273" xr:uid="{19E77D61-5BC3-4D20-B18C-E444C8E72F6E}"/>
    <cellStyle name="Ergebnis 2 5 42" xfId="21252" xr:uid="{B1861F46-E674-49D3-94E0-E2C63B0302D9}"/>
    <cellStyle name="Ergebnis 2 5 42 2" xfId="41652" xr:uid="{BA170641-0C2F-4183-84E4-2C217D31EDF2}"/>
    <cellStyle name="Ergebnis 2 5 43" xfId="22847" xr:uid="{4B2D0A41-B00A-437B-9B4D-E2FCBB51022F}"/>
    <cellStyle name="Ergebnis 2 5 43 2" xfId="43247" xr:uid="{363447C2-E661-4C35-B61D-14398BFCE89E}"/>
    <cellStyle name="Ergebnis 2 5 5" xfId="3053" xr:uid="{00000000-0005-0000-0000-000094120000}"/>
    <cellStyle name="Ergebnis 2 5 5 2" xfId="25419" xr:uid="{41F098BB-A265-42E5-BAE8-18BFCACDAD98}"/>
    <cellStyle name="Ergebnis 2 5 6" xfId="2662" xr:uid="{00000000-0005-0000-0000-000095120000}"/>
    <cellStyle name="Ergebnis 2 5 6 2" xfId="25029" xr:uid="{3166D1E7-47A0-41E6-98EA-0C666EF6CD1F}"/>
    <cellStyle name="Ergebnis 2 5 7" xfId="3947" xr:uid="{00000000-0005-0000-0000-000096120000}"/>
    <cellStyle name="Ergebnis 2 5 7 2" xfId="26310" xr:uid="{0B8E70B3-B8D1-4FD7-AA59-E927D6FB2A74}"/>
    <cellStyle name="Ergebnis 2 5 8" xfId="2705" xr:uid="{00000000-0005-0000-0000-000097120000}"/>
    <cellStyle name="Ergebnis 2 5 8 2" xfId="25071" xr:uid="{9CAB7368-A519-4C74-96A2-65ED2FA56A8C}"/>
    <cellStyle name="Ergebnis 2 5 9" xfId="4742" xr:uid="{00000000-0005-0000-0000-000098120000}"/>
    <cellStyle name="Ergebnis 2 5 9 2" xfId="27095" xr:uid="{ED5F2BC8-E84E-4BED-9C2C-02E8EAC27B95}"/>
    <cellStyle name="Ergebnis 2 6" xfId="1026" xr:uid="{00000000-0005-0000-0000-000099120000}"/>
    <cellStyle name="Ergebnis 2 6 2" xfId="23463" xr:uid="{796658F3-FE8E-4BD7-A290-0BE1A0247DEB}"/>
    <cellStyle name="Ergebnis 2 7" xfId="1672" xr:uid="{00000000-0005-0000-0000-00009A120000}"/>
    <cellStyle name="Ergebnis 2 7 2" xfId="24056" xr:uid="{AE4385ED-03AB-4B77-9708-0787ACA16CAF}"/>
    <cellStyle name="Ergebnis 2 8" xfId="1696" xr:uid="{00000000-0005-0000-0000-00009B120000}"/>
    <cellStyle name="Ergebnis 2 8 2" xfId="24080" xr:uid="{706E8682-E578-45F7-BDB8-F8C61B501A29}"/>
    <cellStyle name="Ergebnis 2 9" xfId="2747" xr:uid="{00000000-0005-0000-0000-00009C120000}"/>
    <cellStyle name="Ergebnis 2 9 2" xfId="25113" xr:uid="{29534F29-21D5-4122-8A10-60C9B183312D}"/>
    <cellStyle name="Ergebnis 3" xfId="318" xr:uid="{00000000-0005-0000-0000-00009D120000}"/>
    <cellStyle name="Ergebnis 3 10" xfId="2480" xr:uid="{00000000-0005-0000-0000-00009E120000}"/>
    <cellStyle name="Ergebnis 3 10 2" xfId="24847" xr:uid="{579BD500-7EFB-4F96-ACFF-07D6FA722EFC}"/>
    <cellStyle name="Ergebnis 3 11" xfId="3441" xr:uid="{00000000-0005-0000-0000-00009F120000}"/>
    <cellStyle name="Ergebnis 3 11 2" xfId="25806" xr:uid="{17A408F4-973A-4AEB-ABE1-E8E3E319C3C6}"/>
    <cellStyle name="Ergebnis 3 12" xfId="2369" xr:uid="{00000000-0005-0000-0000-0000A0120000}"/>
    <cellStyle name="Ergebnis 3 12 2" xfId="24736" xr:uid="{D7B49E59-BB84-4076-8514-4EF71F2AB140}"/>
    <cellStyle name="Ergebnis 3 13" xfId="4141" xr:uid="{00000000-0005-0000-0000-0000A1120000}"/>
    <cellStyle name="Ergebnis 3 13 2" xfId="26504" xr:uid="{48135AB9-850D-496A-A62C-D74D56DD3DFC}"/>
    <cellStyle name="Ergebnis 3 14" xfId="4712" xr:uid="{00000000-0005-0000-0000-0000A2120000}"/>
    <cellStyle name="Ergebnis 3 14 2" xfId="27065" xr:uid="{BFCCED7E-DEE7-41D6-A61C-404E7246F48F}"/>
    <cellStyle name="Ergebnis 3 15" xfId="5176" xr:uid="{00000000-0005-0000-0000-0000A3120000}"/>
    <cellStyle name="Ergebnis 3 15 2" xfId="27529" xr:uid="{2F533B85-6A4C-487F-AA57-7C05C830DCCA}"/>
    <cellStyle name="Ergebnis 3 16" xfId="5872" xr:uid="{00000000-0005-0000-0000-0000A4120000}"/>
    <cellStyle name="Ergebnis 3 16 2" xfId="28186" xr:uid="{DFCC462E-CB40-476F-AA7B-0E9F7FD4B3B5}"/>
    <cellStyle name="Ergebnis 3 17" xfId="5860" xr:uid="{00000000-0005-0000-0000-0000A5120000}"/>
    <cellStyle name="Ergebnis 3 17 2" xfId="28174" xr:uid="{44174B95-5EDC-451B-9862-002093772D9B}"/>
    <cellStyle name="Ergebnis 3 18" xfId="6008" xr:uid="{00000000-0005-0000-0000-0000A6120000}"/>
    <cellStyle name="Ergebnis 3 18 2" xfId="28305" xr:uid="{1774A185-422E-4D9F-B386-21CC9F180789}"/>
    <cellStyle name="Ergebnis 3 19" xfId="7261" xr:uid="{00000000-0005-0000-0000-0000A7120000}"/>
    <cellStyle name="Ergebnis 3 19 2" xfId="29556" xr:uid="{98BEC58D-B20A-4B57-9D4C-90126FFD7FBC}"/>
    <cellStyle name="Ergebnis 3 2" xfId="655" xr:uid="{00000000-0005-0000-0000-0000A8120000}"/>
    <cellStyle name="Ergebnis 3 2 10" xfId="4783" xr:uid="{00000000-0005-0000-0000-0000A9120000}"/>
    <cellStyle name="Ergebnis 3 2 10 2" xfId="27136" xr:uid="{E925B7A2-4A60-49A1-957C-75DD44B34F9C}"/>
    <cellStyle name="Ergebnis 3 2 11" xfId="5106" xr:uid="{00000000-0005-0000-0000-0000AA120000}"/>
    <cellStyle name="Ergebnis 3 2 11 2" xfId="27459" xr:uid="{38710FF3-62A1-4582-83DA-A3FAA6387914}"/>
    <cellStyle name="Ergebnis 3 2 12" xfId="4872" xr:uid="{00000000-0005-0000-0000-0000AB120000}"/>
    <cellStyle name="Ergebnis 3 2 12 2" xfId="27225" xr:uid="{40CDA978-93A9-4377-B637-3CAD3C71A2FE}"/>
    <cellStyle name="Ergebnis 3 2 13" xfId="5767" xr:uid="{00000000-0005-0000-0000-0000AC120000}"/>
    <cellStyle name="Ergebnis 3 2 13 2" xfId="28083" xr:uid="{13B05BC8-1A34-40B3-A025-90316FD2D3ED}"/>
    <cellStyle name="Ergebnis 3 2 14" xfId="6638" xr:uid="{00000000-0005-0000-0000-0000AD120000}"/>
    <cellStyle name="Ergebnis 3 2 14 2" xfId="28935" xr:uid="{8109E0C1-DA22-402A-AE63-36321667A4DC}"/>
    <cellStyle name="Ergebnis 3 2 15" xfId="6301" xr:uid="{00000000-0005-0000-0000-0000AE120000}"/>
    <cellStyle name="Ergebnis 3 2 15 2" xfId="28598" xr:uid="{5538337C-3E9B-4E36-9435-2D4945F92141}"/>
    <cellStyle name="Ergebnis 3 2 16" xfId="7384" xr:uid="{00000000-0005-0000-0000-0000AF120000}"/>
    <cellStyle name="Ergebnis 3 2 16 2" xfId="29679" xr:uid="{A80B5E29-68DF-49CA-875A-84015C439DD0}"/>
    <cellStyle name="Ergebnis 3 2 17" xfId="7870" xr:uid="{ECEF4A8C-C25F-48DC-8516-574ED9C8E824}"/>
    <cellStyle name="Ergebnis 3 2 17 2" xfId="30156" xr:uid="{5A008D0E-B79E-4463-87A0-9F773F831F62}"/>
    <cellStyle name="Ergebnis 3 2 18" xfId="8355" xr:uid="{3A28A671-0A38-4176-8004-7195D29A7960}"/>
    <cellStyle name="Ergebnis 3 2 18 2" xfId="30624" xr:uid="{F7CA204E-6E54-4B73-BDD8-D28D239C6C30}"/>
    <cellStyle name="Ergebnis 3 2 19" xfId="9240" xr:uid="{9AF48A46-94F6-4A01-A06B-25E006AF7E2A}"/>
    <cellStyle name="Ergebnis 3 2 19 2" xfId="31381" xr:uid="{D81949B0-AAA3-46A1-B3BA-43B9652F40B1}"/>
    <cellStyle name="Ergebnis 3 2 2" xfId="870" xr:uid="{00000000-0005-0000-0000-0000B0120000}"/>
    <cellStyle name="Ergebnis 3 2 2 10" xfId="5317" xr:uid="{00000000-0005-0000-0000-0000B1120000}"/>
    <cellStyle name="Ergebnis 3 2 2 10 2" xfId="27670" xr:uid="{21F3591B-F545-40AD-AEE3-C9B2A39BD5B0}"/>
    <cellStyle name="Ergebnis 3 2 2 11" xfId="3532" xr:uid="{00000000-0005-0000-0000-0000B2120000}"/>
    <cellStyle name="Ergebnis 3 2 2 11 2" xfId="25897" xr:uid="{1005CE1F-B6C7-47B7-9E8D-2B61EB236895}"/>
    <cellStyle name="Ergebnis 3 2 2 12" xfId="6265" xr:uid="{00000000-0005-0000-0000-0000B3120000}"/>
    <cellStyle name="Ergebnis 3 2 2 12 2" xfId="28562" xr:uid="{2D6C9EA6-6282-4262-AB9C-5DC16E14BD52}"/>
    <cellStyle name="Ergebnis 3 2 2 13" xfId="6613" xr:uid="{00000000-0005-0000-0000-0000B4120000}"/>
    <cellStyle name="Ergebnis 3 2 2 13 2" xfId="28910" xr:uid="{E7A3272D-6894-47F6-A4D8-7C80ED281734}"/>
    <cellStyle name="Ergebnis 3 2 2 14" xfId="5957" xr:uid="{00000000-0005-0000-0000-0000B5120000}"/>
    <cellStyle name="Ergebnis 3 2 2 14 2" xfId="28271" xr:uid="{040075D6-FC2C-47BD-9D4B-D14A8FFC1350}"/>
    <cellStyle name="Ergebnis 3 2 2 15" xfId="7590" xr:uid="{00000000-0005-0000-0000-0000B6120000}"/>
    <cellStyle name="Ergebnis 3 2 2 15 2" xfId="29885" xr:uid="{9C832BB8-E580-4514-86DC-23E961251349}"/>
    <cellStyle name="Ergebnis 3 2 2 16" xfId="8076" xr:uid="{A8D7BA4E-07D5-41E2-A5D1-5BA80F9F3A6B}"/>
    <cellStyle name="Ergebnis 3 2 2 16 2" xfId="30362" xr:uid="{A24A389E-0BAF-4253-BF84-828D283C960C}"/>
    <cellStyle name="Ergebnis 3 2 2 17" xfId="8565" xr:uid="{DBE00EF5-77EC-4E8C-8C8E-3C1CD7012371}"/>
    <cellStyle name="Ergebnis 3 2 2 17 2" xfId="30834" xr:uid="{6ED9159F-5BAC-4BA6-AA98-56790D980125}"/>
    <cellStyle name="Ergebnis 3 2 2 18" xfId="9455" xr:uid="{AEBBFA04-25AA-4992-AB69-C1DBA946B5E3}"/>
    <cellStyle name="Ergebnis 3 2 2 18 2" xfId="31594" xr:uid="{C5C622B5-D45D-4A83-9C3D-C91FF10D4AD8}"/>
    <cellStyle name="Ergebnis 3 2 2 19" xfId="8862" xr:uid="{0E6F1B87-3596-40D3-97DC-D8DFEAEAFDA9}"/>
    <cellStyle name="Ergebnis 3 2 2 19 2" xfId="31051" xr:uid="{B2E66C38-DAF5-4D16-B637-876F0BA0A8CF}"/>
    <cellStyle name="Ergebnis 3 2 2 2" xfId="1140" xr:uid="{00000000-0005-0000-0000-0000B7120000}"/>
    <cellStyle name="Ergebnis 3 2 2 2 2" xfId="23577" xr:uid="{91ABC956-91BA-45A7-AF44-BDC261B915A1}"/>
    <cellStyle name="Ergebnis 3 2 2 20" xfId="9944" xr:uid="{AEF479DB-8E73-4152-8FC8-DCBC620643BF}"/>
    <cellStyle name="Ergebnis 3 2 2 20 2" xfId="31966" xr:uid="{E486FC42-5002-46D8-84B8-F410252614E2}"/>
    <cellStyle name="Ergebnis 3 2 2 21" xfId="12623" xr:uid="{9EC564AC-9755-4FC5-B97D-5AA5D4A7A4F4}"/>
    <cellStyle name="Ergebnis 3 2 2 21 2" xfId="33188" xr:uid="{E4A1F4BF-5C11-4DC9-8873-E12C28B6E5F1}"/>
    <cellStyle name="Ergebnis 3 2 2 22" xfId="12892" xr:uid="{73912264-1F5A-4723-ADD5-3A4321688E42}"/>
    <cellStyle name="Ergebnis 3 2 2 22 2" xfId="33457" xr:uid="{9881CB11-E076-4DAA-82E0-8B12BE36697A}"/>
    <cellStyle name="Ergebnis 3 2 2 23" xfId="12216" xr:uid="{CA7D45CE-8D8A-4E47-B882-CB60D7D2FDDF}"/>
    <cellStyle name="Ergebnis 3 2 2 23 2" xfId="32781" xr:uid="{B85FE5A1-51E1-4938-AD54-BF2DA9865A62}"/>
    <cellStyle name="Ergebnis 3 2 2 24" xfId="13971" xr:uid="{C901F332-31DF-48CC-A72A-9657BBD138C3}"/>
    <cellStyle name="Ergebnis 3 2 2 24 2" xfId="34535" xr:uid="{C6CE9185-E6DF-47C4-89EC-7DBEBAC96678}"/>
    <cellStyle name="Ergebnis 3 2 2 25" xfId="14277" xr:uid="{B157203B-13EE-425B-BF02-01A4E7AB614C}"/>
    <cellStyle name="Ergebnis 3 2 2 25 2" xfId="34840" xr:uid="{5F0C0DC6-D7C6-42C2-BFA8-60947221D428}"/>
    <cellStyle name="Ergebnis 3 2 2 26" xfId="14272" xr:uid="{D7E7898B-CEDC-4C50-96B5-680E4551A2B3}"/>
    <cellStyle name="Ergebnis 3 2 2 26 2" xfId="34835" xr:uid="{370DF1F6-F01D-47F7-A27B-4E220789E573}"/>
    <cellStyle name="Ergebnis 3 2 2 27" xfId="15209" xr:uid="{4463533D-0149-4DFF-9555-1AB74A58A702}"/>
    <cellStyle name="Ergebnis 3 2 2 27 2" xfId="35750" xr:uid="{BA77F32A-957F-460D-A9A2-A66F5B39A80B}"/>
    <cellStyle name="Ergebnis 3 2 2 28" xfId="16127" xr:uid="{32487D6B-397C-4825-B4DE-1A2C47B69B7D}"/>
    <cellStyle name="Ergebnis 3 2 2 28 2" xfId="36535" xr:uid="{18F6683A-764E-45FD-ACBB-1FECFDF0A2E7}"/>
    <cellStyle name="Ergebnis 3 2 2 29" xfId="16600" xr:uid="{EE631931-89AF-477E-913D-7DF8A2D48F65}"/>
    <cellStyle name="Ergebnis 3 2 2 29 2" xfId="37006" xr:uid="{911EB08F-84EC-4A4D-B356-4DF1C16319E2}"/>
    <cellStyle name="Ergebnis 3 2 2 3" xfId="2061" xr:uid="{00000000-0005-0000-0000-0000B8120000}"/>
    <cellStyle name="Ergebnis 3 2 2 3 2" xfId="24443" xr:uid="{2B116FA0-90C5-461C-BA38-5632B95C0DB9}"/>
    <cellStyle name="Ergebnis 3 2 2 30" xfId="17344" xr:uid="{260DA07F-A633-41F8-A541-A4E3BC41D8A0}"/>
    <cellStyle name="Ergebnis 3 2 2 30 2" xfId="37748" xr:uid="{9296BBEE-4D4F-40D9-AEB9-04761BCB8F5B}"/>
    <cellStyle name="Ergebnis 3 2 2 31" xfId="17490" xr:uid="{C0162B04-55E3-44DD-BB05-274593453E2D}"/>
    <cellStyle name="Ergebnis 3 2 2 31 2" xfId="37894" xr:uid="{7406B195-DAEB-48CB-9776-1FCF64BCCEC2}"/>
    <cellStyle name="Ergebnis 3 2 2 32" xfId="18093" xr:uid="{42D07FB5-DC96-406C-828C-FC4377B3CFDF}"/>
    <cellStyle name="Ergebnis 3 2 2 32 2" xfId="38497" xr:uid="{C26297A8-3491-43A6-9622-1AE410889440}"/>
    <cellStyle name="Ergebnis 3 2 2 33" xfId="18472" xr:uid="{68B8A0D4-6187-4887-A41F-537A7F4C2483}"/>
    <cellStyle name="Ergebnis 3 2 2 33 2" xfId="38876" xr:uid="{776835FA-63C0-437A-AE99-F75E01A5709D}"/>
    <cellStyle name="Ergebnis 3 2 2 34" xfId="19316" xr:uid="{7FBF7A42-E20F-4B2E-B25C-1551FF561B29}"/>
    <cellStyle name="Ergebnis 3 2 2 34 2" xfId="39718" xr:uid="{F3E70E1C-604D-442C-876F-0753E26B1F53}"/>
    <cellStyle name="Ergebnis 3 2 2 35" xfId="19546" xr:uid="{B13803F9-FC95-490E-B18B-B81502C11F15}"/>
    <cellStyle name="Ergebnis 3 2 2 35 2" xfId="39948" xr:uid="{31FCA8C9-C2B3-40C5-872A-F04747940AF5}"/>
    <cellStyle name="Ergebnis 3 2 2 36" xfId="20154" xr:uid="{50E884E3-297C-45C7-8922-D371491ADB61}"/>
    <cellStyle name="Ergebnis 3 2 2 36 2" xfId="40556" xr:uid="{1A1A175F-1438-41AA-BBFF-1A6E103D3E0B}"/>
    <cellStyle name="Ergebnis 3 2 2 37" xfId="20576" xr:uid="{2A556273-BAA1-4B95-90FF-ABE48D768FDD}"/>
    <cellStyle name="Ergebnis 3 2 2 37 2" xfId="40978" xr:uid="{78D9E8EC-5E73-455C-8478-95835FC1D312}"/>
    <cellStyle name="Ergebnis 3 2 2 38" xfId="18842" xr:uid="{42E4924E-CAE3-4226-83AE-7E60085CB807}"/>
    <cellStyle name="Ergebnis 3 2 2 38 2" xfId="39244" xr:uid="{1BD872E2-C30A-4955-9B63-408098C7D18B}"/>
    <cellStyle name="Ergebnis 3 2 2 39" xfId="21770" xr:uid="{AB60519A-BF55-4D10-A6B6-C768E2D84F3F}"/>
    <cellStyle name="Ergebnis 3 2 2 39 2" xfId="42170" xr:uid="{AE68A487-0013-431B-9B53-1E32E1630704}"/>
    <cellStyle name="Ergebnis 3 2 2 4" xfId="1445" xr:uid="{00000000-0005-0000-0000-0000B9120000}"/>
    <cellStyle name="Ergebnis 3 2 2 4 2" xfId="23833" xr:uid="{74866606-FB17-452E-8E50-F50BC55BEDA0}"/>
    <cellStyle name="Ergebnis 3 2 2 40" xfId="21954" xr:uid="{F70C2605-BC82-40E3-AECF-27A878296BF1}"/>
    <cellStyle name="Ergebnis 3 2 2 40 2" xfId="42354" xr:uid="{32D8811E-EB7D-48B1-8743-DA59F6E74974}"/>
    <cellStyle name="Ergebnis 3 2 2 41" xfId="21171" xr:uid="{C63E2BA5-3E59-48A1-AF1E-DACE9BF51279}"/>
    <cellStyle name="Ergebnis 3 2 2 41 2" xfId="41571" xr:uid="{B7228166-09FD-4B98-9AE2-ACAFBE82CD75}"/>
    <cellStyle name="Ergebnis 3 2 2 42" xfId="22608" xr:uid="{D9FD46CD-49CC-4F91-87E0-49FF7CF35344}"/>
    <cellStyle name="Ergebnis 3 2 2 42 2" xfId="43008" xr:uid="{90BAAA64-0254-49A7-ACDA-A0E0ABED44AF}"/>
    <cellStyle name="Ergebnis 3 2 2 43" xfId="21251" xr:uid="{A24161A5-F928-4EEF-B3CF-6EBAC960FAB4}"/>
    <cellStyle name="Ergebnis 3 2 2 43 2" xfId="41651" xr:uid="{B9EC6EA3-83C4-471D-B22F-DF1C3C379993}"/>
    <cellStyle name="Ergebnis 3 2 2 5" xfId="3184" xr:uid="{00000000-0005-0000-0000-0000BA120000}"/>
    <cellStyle name="Ergebnis 3 2 2 5 2" xfId="25550" xr:uid="{4079014C-586F-4A3C-9A62-FDF85D97532D}"/>
    <cellStyle name="Ergebnis 3 2 2 6" xfId="2605" xr:uid="{00000000-0005-0000-0000-0000BB120000}"/>
    <cellStyle name="Ergebnis 3 2 2 6 2" xfId="24972" xr:uid="{1268D8B9-7EBC-4AB7-83F8-BFB8F99CAFC2}"/>
    <cellStyle name="Ergebnis 3 2 2 7" xfId="4078" xr:uid="{00000000-0005-0000-0000-0000BC120000}"/>
    <cellStyle name="Ergebnis 3 2 2 7 2" xfId="26441" xr:uid="{55B84284-13AB-4482-B91B-9078B527BB63}"/>
    <cellStyle name="Ergebnis 3 2 2 8" xfId="3563" xr:uid="{00000000-0005-0000-0000-0000BD120000}"/>
    <cellStyle name="Ergebnis 3 2 2 8 2" xfId="25927" xr:uid="{C673A732-04C1-4FB1-BB1B-907130BFD047}"/>
    <cellStyle name="Ergebnis 3 2 2 9" xfId="4262" xr:uid="{00000000-0005-0000-0000-0000BE120000}"/>
    <cellStyle name="Ergebnis 3 2 2 9 2" xfId="26619" xr:uid="{0C8C120C-81FE-4942-BEFA-8CACF036728B}"/>
    <cellStyle name="Ergebnis 3 2 20" xfId="9921" xr:uid="{C1C0A8AA-2ED8-4603-8006-4C7E59C41099}"/>
    <cellStyle name="Ergebnis 3 2 20 2" xfId="31947" xr:uid="{7CC3E15E-6A66-484E-B4E0-7BFA640CB543}"/>
    <cellStyle name="Ergebnis 3 2 21" xfId="10280" xr:uid="{165A4E9A-D213-4092-AB70-12AE69CF4FFB}"/>
    <cellStyle name="Ergebnis 3 2 21 2" xfId="32132" xr:uid="{BA889E75-6948-48FE-ABB6-D816A301F6C0}"/>
    <cellStyle name="Ergebnis 3 2 22" xfId="12408" xr:uid="{0C4B72FC-21D6-49B1-B52D-E5AD62E1DFC8}"/>
    <cellStyle name="Ergebnis 3 2 22 2" xfId="32973" xr:uid="{4582D6A3-11B0-46EE-AE5E-BAE728417848}"/>
    <cellStyle name="Ergebnis 3 2 23" xfId="13132" xr:uid="{B00A8850-D723-4DD2-9A7B-662B86AAE3FE}"/>
    <cellStyle name="Ergebnis 3 2 23 2" xfId="33697" xr:uid="{23F3779E-505E-49EE-B067-AF3196C94AEF}"/>
    <cellStyle name="Ergebnis 3 2 24" xfId="13611" xr:uid="{C1D0C1C9-0CA0-40AB-B413-CBA5CF62E5DD}"/>
    <cellStyle name="Ergebnis 3 2 24 2" xfId="34175" xr:uid="{E5C5D00C-040F-463B-A373-32BB789DF58E}"/>
    <cellStyle name="Ergebnis 3 2 25" xfId="13987" xr:uid="{53B500E4-3F49-4D51-908F-C5832C8D7F2A}"/>
    <cellStyle name="Ergebnis 3 2 25 2" xfId="34551" xr:uid="{E25765F3-4FBF-40E7-94F3-87BC669B9707}"/>
    <cellStyle name="Ergebnis 3 2 26" xfId="13389" xr:uid="{57C6E3C0-F691-46CC-A668-8B4432373C7C}"/>
    <cellStyle name="Ergebnis 3 2 26 2" xfId="33953" xr:uid="{5447F75F-F067-4466-B968-9D26B6FBC348}"/>
    <cellStyle name="Ergebnis 3 2 27" xfId="14824" xr:uid="{900CBFD1-CBDF-4051-83DA-6BC4B8595E72}"/>
    <cellStyle name="Ergebnis 3 2 27 2" xfId="35378" xr:uid="{0BB79E79-815B-4363-9E6B-FA6828D96113}"/>
    <cellStyle name="Ergebnis 3 2 28" xfId="15246" xr:uid="{ADFEFCBD-5756-474D-8D04-816EFBCD6690}"/>
    <cellStyle name="Ergebnis 3 2 28 2" xfId="35786" xr:uid="{D2DC9FE8-0916-417A-9C9C-39C21FFD5A20}"/>
    <cellStyle name="Ergebnis 3 2 29" xfId="15919" xr:uid="{C606F892-9FE0-4EBD-ADA5-32B2BE5C686D}"/>
    <cellStyle name="Ergebnis 3 2 29 2" xfId="36327" xr:uid="{A8B73330-31E4-40D2-94A2-3FF04EE91300}"/>
    <cellStyle name="Ergebnis 3 2 3" xfId="970" xr:uid="{00000000-0005-0000-0000-0000BF120000}"/>
    <cellStyle name="Ergebnis 3 2 3 2" xfId="23407" xr:uid="{792FD8DD-25AF-47D8-B6A7-0F01CED1D91A}"/>
    <cellStyle name="Ergebnis 3 2 30" xfId="16394" xr:uid="{F7E0C387-A821-4487-B310-189BE56D3409}"/>
    <cellStyle name="Ergebnis 3 2 30 2" xfId="36800" xr:uid="{9CED7A04-6AAF-489D-8480-638253432175}"/>
    <cellStyle name="Ergebnis 3 2 31" xfId="17135" xr:uid="{190DECEB-A658-4FF1-B4CF-7719E0DD12C5}"/>
    <cellStyle name="Ergebnis 3 2 31 2" xfId="37539" xr:uid="{EF4AE747-F886-41A2-AE73-47D0D767A65B}"/>
    <cellStyle name="Ergebnis 3 2 32" xfId="16897" xr:uid="{750F99D2-ABAF-4D20-A6E3-A0AAC2D9B913}"/>
    <cellStyle name="Ergebnis 3 2 32 2" xfId="37301" xr:uid="{9AF2167C-68C2-47F3-BDC6-6ABA954C1DFF}"/>
    <cellStyle name="Ergebnis 3 2 33" xfId="17886" xr:uid="{181DE2C5-8C39-48BB-A47E-9D0E2622B82D}"/>
    <cellStyle name="Ergebnis 3 2 33 2" xfId="38290" xr:uid="{E2354656-7993-4A3A-83C0-8E2F709A4AD1}"/>
    <cellStyle name="Ergebnis 3 2 34" xfId="18258" xr:uid="{9D13090B-6D5C-4E32-8BF5-4C3DB20A4E38}"/>
    <cellStyle name="Ergebnis 3 2 34 2" xfId="38662" xr:uid="{EAC69257-BB58-4161-AC58-11A78E37D517}"/>
    <cellStyle name="Ergebnis 3 2 35" xfId="19101" xr:uid="{D4C77CB3-8086-4994-9EA6-E2552C2E5865}"/>
    <cellStyle name="Ergebnis 3 2 35 2" xfId="39503" xr:uid="{D1D6FB8D-D398-4999-86AB-1895A1D9CE16}"/>
    <cellStyle name="Ergebnis 3 2 36" xfId="19700" xr:uid="{A140ACB2-943C-4B27-B95C-3CE030D0181E}"/>
    <cellStyle name="Ergebnis 3 2 36 2" xfId="40102" xr:uid="{A60630BC-1074-445B-8D8A-D33E8B65D2BB}"/>
    <cellStyle name="Ergebnis 3 2 37" xfId="19939" xr:uid="{5F079945-5A5E-4083-BA36-FB46FB6B0995}"/>
    <cellStyle name="Ergebnis 3 2 37 2" xfId="40341" xr:uid="{600E3840-91B0-40C7-A105-D378242F8213}"/>
    <cellStyle name="Ergebnis 3 2 38" xfId="20363" xr:uid="{5CDFB894-C318-479F-9FF8-A684693B04D8}"/>
    <cellStyle name="Ergebnis 3 2 38 2" xfId="40765" xr:uid="{9A44B892-F1F3-4047-8CA7-D1BA46BE8821}"/>
    <cellStyle name="Ergebnis 3 2 39" xfId="20773" xr:uid="{1D47A618-D355-4A92-8C05-CCDEE076DBBA}"/>
    <cellStyle name="Ergebnis 3 2 39 2" xfId="41175" xr:uid="{ADE49A87-D2C9-4099-9B3D-01A002E7D9E4}"/>
    <cellStyle name="Ergebnis 3 2 4" xfId="1848" xr:uid="{00000000-0005-0000-0000-0000C0120000}"/>
    <cellStyle name="Ergebnis 3 2 4 2" xfId="24231" xr:uid="{AD208CC2-C32C-477B-AFBA-79E8BD9E12C8}"/>
    <cellStyle name="Ergebnis 3 2 40" xfId="21558" xr:uid="{3141EF40-3650-4736-930B-8205DC569E26}"/>
    <cellStyle name="Ergebnis 3 2 40 2" xfId="41958" xr:uid="{1CB6F19C-C621-4C78-B525-26BD5E3CFEB3}"/>
    <cellStyle name="Ergebnis 3 2 41" xfId="21274" xr:uid="{D7FACF42-82CC-4A77-A893-D3A8C80F85CD}"/>
    <cellStyle name="Ergebnis 3 2 41 2" xfId="41674" xr:uid="{43B24C96-87EC-4DCA-9D06-3FC0881477F6}"/>
    <cellStyle name="Ergebnis 3 2 42" xfId="22685" xr:uid="{838CEA78-4BBB-4548-83F0-8AEC81E1232D}"/>
    <cellStyle name="Ergebnis 3 2 42 2" xfId="43085" xr:uid="{C4480F17-B7B4-4895-B42F-5758004BA06A}"/>
    <cellStyle name="Ergebnis 3 2 43" xfId="22256" xr:uid="{56469619-6AAF-41AD-8614-3183AFD3E4CC}"/>
    <cellStyle name="Ergebnis 3 2 43 2" xfId="42656" xr:uid="{EBAEFAB2-0931-4681-A69E-26527AD20007}"/>
    <cellStyle name="Ergebnis 3 2 44" xfId="22991" xr:uid="{9D9D5F8F-E50D-43DD-B607-B241803E265B}"/>
    <cellStyle name="Ergebnis 3 2 44 2" xfId="43391" xr:uid="{9DDEF356-4594-42C0-A301-56DB3B0B66CE}"/>
    <cellStyle name="Ergebnis 3 2 5" xfId="1723" xr:uid="{00000000-0005-0000-0000-0000C1120000}"/>
    <cellStyle name="Ergebnis 3 2 5 2" xfId="24107" xr:uid="{CA979190-19B6-46E7-88B1-AE308A677200}"/>
    <cellStyle name="Ergebnis 3 2 6" xfId="2969" xr:uid="{00000000-0005-0000-0000-0000C2120000}"/>
    <cellStyle name="Ergebnis 3 2 6 2" xfId="25335" xr:uid="{2AA79739-BE35-451A-9F7D-F850B66C8F03}"/>
    <cellStyle name="Ergebnis 3 2 7" xfId="2832" xr:uid="{00000000-0005-0000-0000-0000C3120000}"/>
    <cellStyle name="Ergebnis 3 2 7 2" xfId="25198" xr:uid="{50783A2F-98FE-411E-97A5-F38CD0C0586E}"/>
    <cellStyle name="Ergebnis 3 2 8" xfId="3867" xr:uid="{00000000-0005-0000-0000-0000C4120000}"/>
    <cellStyle name="Ergebnis 3 2 8 2" xfId="26230" xr:uid="{8373BDD7-5FA3-44C7-B5F3-F9A9E5D609A6}"/>
    <cellStyle name="Ergebnis 3 2 9" xfId="2749" xr:uid="{00000000-0005-0000-0000-0000C5120000}"/>
    <cellStyle name="Ergebnis 3 2 9 2" xfId="25115" xr:uid="{AA2D2749-F8F4-4FEC-B390-78C744B6C7D4}"/>
    <cellStyle name="Ergebnis 3 20" xfId="7724" xr:uid="{99680E69-8886-4491-A366-3DF1D3AAC367}"/>
    <cellStyle name="Ergebnis 3 20 2" xfId="30010" xr:uid="{77EE35AD-AF09-405E-B439-B9E76E43F0C5}"/>
    <cellStyle name="Ergebnis 3 21" xfId="8232" xr:uid="{5AB34CF9-8046-4D44-A465-5531EC43057F}"/>
    <cellStyle name="Ergebnis 3 21 2" xfId="30501" xr:uid="{6CD220A0-F832-4C30-8E65-6ECDE6AF9597}"/>
    <cellStyle name="Ergebnis 3 22" xfId="8917" xr:uid="{B9F19043-31FC-45EE-A836-4CD0368934B7}"/>
    <cellStyle name="Ergebnis 3 22 2" xfId="31101" xr:uid="{8479B607-81E5-4645-A45F-B149ABB23B34}"/>
    <cellStyle name="Ergebnis 3 23" xfId="9048" xr:uid="{EADB38A9-D2C1-4FB4-9966-35B3C3334F31}"/>
    <cellStyle name="Ergebnis 3 23 2" xfId="31204" xr:uid="{F0E91F64-5AC1-4482-BCE9-FC2A42396876}"/>
    <cellStyle name="Ergebnis 3 24" xfId="9631" xr:uid="{01954170-6986-40F3-86DE-B997763489B3}"/>
    <cellStyle name="Ergebnis 3 24 2" xfId="31723" xr:uid="{2C009D82-635E-42E8-8FFF-F4D9352D39E3}"/>
    <cellStyle name="Ergebnis 3 25" xfId="12074" xr:uid="{04198474-6A6E-4F42-9D04-15B6FE1B1488}"/>
    <cellStyle name="Ergebnis 3 25 2" xfId="32639" xr:uid="{D514D206-0434-4E84-8307-3B3B9595EE67}"/>
    <cellStyle name="Ergebnis 3 26" xfId="11819" xr:uid="{306F5158-5F6F-4308-9DC1-831EC5900D97}"/>
    <cellStyle name="Ergebnis 3 26 2" xfId="32386" xr:uid="{FDC78573-E8C3-4235-8362-6C86522DA5F6}"/>
    <cellStyle name="Ergebnis 3 27" xfId="12278" xr:uid="{ED5D60FD-1120-41D9-AD25-494CC68F972F}"/>
    <cellStyle name="Ergebnis 3 27 2" xfId="32843" xr:uid="{801B7887-F317-4636-BEB6-1CCB9CABCE91}"/>
    <cellStyle name="Ergebnis 3 28" xfId="11815" xr:uid="{6946997C-E829-43A2-A55E-E2EF4F9335BC}"/>
    <cellStyle name="Ergebnis 3 28 2" xfId="32382" xr:uid="{0A926DF4-524F-4263-92AA-45A895D98091}"/>
    <cellStyle name="Ergebnis 3 29" xfId="14794" xr:uid="{FC78B144-5B43-4D62-B35D-099C38A0F760}"/>
    <cellStyle name="Ergebnis 3 29 2" xfId="35348" xr:uid="{2E435BCC-8321-46DD-8DDB-CC0C742D5394}"/>
    <cellStyle name="Ergebnis 3 3" xfId="569" xr:uid="{00000000-0005-0000-0000-0000C6120000}"/>
    <cellStyle name="Ergebnis 3 3 10" xfId="4626" xr:uid="{00000000-0005-0000-0000-0000C7120000}"/>
    <cellStyle name="Ergebnis 3 3 10 2" xfId="26979" xr:uid="{A0CD8D0B-9964-41BC-B028-A2629315D4B6}"/>
    <cellStyle name="Ergebnis 3 3 11" xfId="5020" xr:uid="{00000000-0005-0000-0000-0000C8120000}"/>
    <cellStyle name="Ergebnis 3 3 11 2" xfId="27373" xr:uid="{A560A7B9-0DA0-415B-B0F8-864A3A697E4C}"/>
    <cellStyle name="Ergebnis 3 3 12" xfId="5539" xr:uid="{00000000-0005-0000-0000-0000C9120000}"/>
    <cellStyle name="Ergebnis 3 3 12 2" xfId="27892" xr:uid="{508EF5CC-6A59-4348-9DFA-7D2C6AA848AE}"/>
    <cellStyle name="Ergebnis 3 3 13" xfId="5864" xr:uid="{00000000-0005-0000-0000-0000CA120000}"/>
    <cellStyle name="Ergebnis 3 3 13 2" xfId="28178" xr:uid="{5CF079B7-6AFF-4456-9ECE-8B178BA1DA55}"/>
    <cellStyle name="Ergebnis 3 3 14" xfId="6688" xr:uid="{00000000-0005-0000-0000-0000CB120000}"/>
    <cellStyle name="Ergebnis 3 3 14 2" xfId="28985" xr:uid="{37EC0F87-5DFC-42A8-B597-EBD49C441B3D}"/>
    <cellStyle name="Ergebnis 3 3 15" xfId="7123" xr:uid="{00000000-0005-0000-0000-0000CC120000}"/>
    <cellStyle name="Ergebnis 3 3 15 2" xfId="29420" xr:uid="{5B444A8C-085C-4509-8994-0215A3024A4C}"/>
    <cellStyle name="Ergebnis 3 3 16" xfId="7298" xr:uid="{00000000-0005-0000-0000-0000CD120000}"/>
    <cellStyle name="Ergebnis 3 3 16 2" xfId="29593" xr:uid="{E3C07CD5-1B18-4A13-8F74-7DC42BFCC67D}"/>
    <cellStyle name="Ergebnis 3 3 17" xfId="7784" xr:uid="{22ED60A0-A029-41C6-A539-2BDDF3F90CA2}"/>
    <cellStyle name="Ergebnis 3 3 17 2" xfId="30070" xr:uid="{8872CF3E-7987-423B-A123-07D3896EC854}"/>
    <cellStyle name="Ergebnis 3 3 18" xfId="8269" xr:uid="{652A3602-8131-4791-A0B9-4C850E38AFA9}"/>
    <cellStyle name="Ergebnis 3 3 18 2" xfId="30538" xr:uid="{83CC00B8-4B90-4138-BF1B-995916F4B169}"/>
    <cellStyle name="Ergebnis 3 3 19" xfId="9154" xr:uid="{FC91EB45-2373-40ED-A5FF-39A05DB9ADF1}"/>
    <cellStyle name="Ergebnis 3 3 19 2" xfId="31295" xr:uid="{36D4A7F0-3CEA-4494-882D-CBAF2836F554}"/>
    <cellStyle name="Ergebnis 3 3 2" xfId="784" xr:uid="{00000000-0005-0000-0000-0000CE120000}"/>
    <cellStyle name="Ergebnis 3 3 2 10" xfId="5231" xr:uid="{00000000-0005-0000-0000-0000CF120000}"/>
    <cellStyle name="Ergebnis 3 3 2 10 2" xfId="27584" xr:uid="{AD21B572-3504-4CDB-8520-FF7C20400845}"/>
    <cellStyle name="Ergebnis 3 3 2 11" xfId="4514" xr:uid="{00000000-0005-0000-0000-0000D0120000}"/>
    <cellStyle name="Ergebnis 3 3 2 11 2" xfId="26867" xr:uid="{4E3C5433-5B52-4C49-BD1A-70AA95459DC5}"/>
    <cellStyle name="Ergebnis 3 3 2 12" xfId="6361" xr:uid="{00000000-0005-0000-0000-0000D1120000}"/>
    <cellStyle name="Ergebnis 3 3 2 12 2" xfId="28658" xr:uid="{BDD259B0-D42A-4604-AA63-69D23BB14938}"/>
    <cellStyle name="Ergebnis 3 3 2 13" xfId="6268" xr:uid="{00000000-0005-0000-0000-0000D2120000}"/>
    <cellStyle name="Ergebnis 3 3 2 13 2" xfId="28565" xr:uid="{41F38030-D352-4B4D-AF75-CEA824CC6F05}"/>
    <cellStyle name="Ergebnis 3 3 2 14" xfId="6572" xr:uid="{00000000-0005-0000-0000-0000D3120000}"/>
    <cellStyle name="Ergebnis 3 3 2 14 2" xfId="28869" xr:uid="{FF19AB74-04F6-4977-B929-6B02B932D43F}"/>
    <cellStyle name="Ergebnis 3 3 2 15" xfId="7504" xr:uid="{00000000-0005-0000-0000-0000D4120000}"/>
    <cellStyle name="Ergebnis 3 3 2 15 2" xfId="29799" xr:uid="{2D1E156F-B074-46FE-8AF1-226BEE8C308F}"/>
    <cellStyle name="Ergebnis 3 3 2 16" xfId="7990" xr:uid="{3C8D5CB3-5369-4B82-92B8-578E34437946}"/>
    <cellStyle name="Ergebnis 3 3 2 16 2" xfId="30276" xr:uid="{C9FC00BF-95B4-4BB8-B656-DC67CF5C9D9C}"/>
    <cellStyle name="Ergebnis 3 3 2 17" xfId="8479" xr:uid="{AFA4BE5C-301C-496A-8F00-3CA4FCE1FED4}"/>
    <cellStyle name="Ergebnis 3 3 2 17 2" xfId="30748" xr:uid="{68B927A8-061B-46A6-B647-F6772BBB91E2}"/>
    <cellStyle name="Ergebnis 3 3 2 18" xfId="9369" xr:uid="{8F2D44C1-A79E-47FB-A28F-D9781B8F0E01}"/>
    <cellStyle name="Ergebnis 3 3 2 18 2" xfId="31508" xr:uid="{6A33B2A3-4A11-43A2-B379-6D536D8825D5}"/>
    <cellStyle name="Ergebnis 3 3 2 19" xfId="8619" xr:uid="{9A59410A-3857-4884-953A-8194D49A1BA9}"/>
    <cellStyle name="Ergebnis 3 3 2 19 2" xfId="30887" xr:uid="{E5F57A09-72ED-43F3-B67A-596E5E7AAF64}"/>
    <cellStyle name="Ergebnis 3 3 2 2" xfId="1056" xr:uid="{00000000-0005-0000-0000-0000D5120000}"/>
    <cellStyle name="Ergebnis 3 3 2 2 2" xfId="23493" xr:uid="{2C4A6EBA-0964-4C84-9C1B-06A161DEB5E2}"/>
    <cellStyle name="Ergebnis 3 3 2 20" xfId="9912" xr:uid="{F84A27C3-48D6-4560-A348-19D7303E8BC8}"/>
    <cellStyle name="Ergebnis 3 3 2 20 2" xfId="31940" xr:uid="{43E021D4-A2CF-43D4-A472-7C48DF5DDB74}"/>
    <cellStyle name="Ergebnis 3 3 2 21" xfId="12537" xr:uid="{5BE32110-010E-4E29-B6AE-6CBE9BAF544D}"/>
    <cellStyle name="Ergebnis 3 3 2 21 2" xfId="33102" xr:uid="{9555C26E-567C-489E-9425-88EBD7B87885}"/>
    <cellStyle name="Ergebnis 3 3 2 22" xfId="12742" xr:uid="{42BE6D2B-08DB-48BE-B3FF-0A7C1AB8D96B}"/>
    <cellStyle name="Ergebnis 3 3 2 22 2" xfId="33307" xr:uid="{4C367C79-E5ED-4314-9BCE-209D7010AE41}"/>
    <cellStyle name="Ergebnis 3 3 2 23" xfId="13198" xr:uid="{79B7D9E6-AAD9-4DDF-B626-FD6848722D0B}"/>
    <cellStyle name="Ergebnis 3 3 2 23 2" xfId="33762" xr:uid="{CF073AFF-E2A0-442A-B7BF-366E5B5007F5}"/>
    <cellStyle name="Ergebnis 3 3 2 24" xfId="13339" xr:uid="{0067838F-E9C7-4C58-B9AA-3EE218CAFABE}"/>
    <cellStyle name="Ergebnis 3 3 2 24 2" xfId="33903" xr:uid="{60264975-200E-4460-B4BA-35A98F68E123}"/>
    <cellStyle name="Ergebnis 3 3 2 25" xfId="13200" xr:uid="{B8351CCF-D07C-407B-90FA-C75919A0D204}"/>
    <cellStyle name="Ergebnis 3 3 2 25 2" xfId="33764" xr:uid="{122144AB-1495-4900-ADB8-7538498BF482}"/>
    <cellStyle name="Ergebnis 3 3 2 26" xfId="12174" xr:uid="{26AFE423-30D9-4689-8DE4-9B9020B55457}"/>
    <cellStyle name="Ergebnis 3 3 2 26 2" xfId="32739" xr:uid="{AC69DE7E-3893-4D85-88A1-2C36C725F47C}"/>
    <cellStyle name="Ergebnis 3 3 2 27" xfId="14380" xr:uid="{CAB10A79-449D-48FA-94C6-AB360A0AA965}"/>
    <cellStyle name="Ergebnis 3 3 2 27 2" xfId="34943" xr:uid="{77E4B997-4BBF-480D-BC2C-0D39AD6CC097}"/>
    <cellStyle name="Ergebnis 3 3 2 28" xfId="16041" xr:uid="{D9AF48B0-CC33-4115-82E1-42900646402A}"/>
    <cellStyle name="Ergebnis 3 3 2 28 2" xfId="36449" xr:uid="{89B3F1E6-F3C0-4CC6-A78C-D6D39F1C47DF}"/>
    <cellStyle name="Ergebnis 3 3 2 29" xfId="16514" xr:uid="{64A65402-EE7A-4FA8-8714-B34BCE9D294F}"/>
    <cellStyle name="Ergebnis 3 3 2 29 2" xfId="36920" xr:uid="{2F8723F4-420F-4F58-BF52-974B49F82A55}"/>
    <cellStyle name="Ergebnis 3 3 2 3" xfId="1975" xr:uid="{00000000-0005-0000-0000-0000D6120000}"/>
    <cellStyle name="Ergebnis 3 3 2 3 2" xfId="24357" xr:uid="{C5C1E752-C434-4C35-AB65-50B70D13CFA2}"/>
    <cellStyle name="Ergebnis 3 3 2 30" xfId="17258" xr:uid="{C76EE95A-A7EE-4DE3-86F9-C24AB171C8C3}"/>
    <cellStyle name="Ergebnis 3 3 2 30 2" xfId="37662" xr:uid="{19264233-C0E9-44E8-8C3E-9CF0460F20FD}"/>
    <cellStyle name="Ergebnis 3 3 2 31" xfId="17622" xr:uid="{A62D18D2-C8EF-4927-BB0C-D217C1A2ACC3}"/>
    <cellStyle name="Ergebnis 3 3 2 31 2" xfId="38026" xr:uid="{E2937252-4F73-41C3-BA48-7B7B045B9741}"/>
    <cellStyle name="Ergebnis 3 3 2 32" xfId="18007" xr:uid="{DD72D3D8-82B5-4294-ADFA-B0AE8BD299E6}"/>
    <cellStyle name="Ergebnis 3 3 2 32 2" xfId="38411" xr:uid="{85FDC5FE-9428-473B-AA86-9F577B4F8471}"/>
    <cellStyle name="Ergebnis 3 3 2 33" xfId="18386" xr:uid="{873E4AB0-8920-4B81-B4FA-4D95EA8A4B81}"/>
    <cellStyle name="Ergebnis 3 3 2 33 2" xfId="38790" xr:uid="{CDE354A9-F9DB-4AFF-86ED-91800958B466}"/>
    <cellStyle name="Ergebnis 3 3 2 34" xfId="19230" xr:uid="{0AE17CF5-E185-4076-AF56-63C4812214FC}"/>
    <cellStyle name="Ergebnis 3 3 2 34 2" xfId="39632" xr:uid="{34677B10-8A4F-4BAC-B831-BB22FEADE692}"/>
    <cellStyle name="Ergebnis 3 3 2 35" xfId="18725" xr:uid="{3E58C90D-EE55-4F12-9C84-FCC0EC0C909B}"/>
    <cellStyle name="Ergebnis 3 3 2 35 2" xfId="39127" xr:uid="{D175905F-A8D5-4E53-BF08-7AA9121E13DF}"/>
    <cellStyle name="Ergebnis 3 3 2 36" xfId="20068" xr:uid="{02AED529-CC76-45E5-BFC6-E1D1F7D43287}"/>
    <cellStyle name="Ergebnis 3 3 2 36 2" xfId="40470" xr:uid="{B260A92E-E3F6-43B3-9816-D5451678738E}"/>
    <cellStyle name="Ergebnis 3 3 2 37" xfId="20490" xr:uid="{7979EDF7-8492-4824-B1F7-11ADE7E79528}"/>
    <cellStyle name="Ergebnis 3 3 2 37 2" xfId="40892" xr:uid="{6A14A8B5-1585-47A2-9F9F-DB7AB59AA933}"/>
    <cellStyle name="Ergebnis 3 3 2 38" xfId="20849" xr:uid="{2A6BF672-0A61-4C62-A8A2-79DE670DBE66}"/>
    <cellStyle name="Ergebnis 3 3 2 38 2" xfId="41251" xr:uid="{0343E296-51C9-4FAA-B09D-C0A709B7ECCB}"/>
    <cellStyle name="Ergebnis 3 3 2 39" xfId="21684" xr:uid="{7A1D05ED-2A0D-4AEA-AAC4-62B4F118A294}"/>
    <cellStyle name="Ergebnis 3 3 2 39 2" xfId="42084" xr:uid="{6DE924F4-8950-4891-A7C7-4BC41E763144}"/>
    <cellStyle name="Ergebnis 3 3 2 4" xfId="1524" xr:uid="{00000000-0005-0000-0000-0000D7120000}"/>
    <cellStyle name="Ergebnis 3 3 2 4 2" xfId="23910" xr:uid="{FB49B398-E675-4C78-9301-1EAA6357E1FB}"/>
    <cellStyle name="Ergebnis 3 3 2 40" xfId="22145" xr:uid="{8AA0B657-A837-4631-BF8D-F3DC5615B3A5}"/>
    <cellStyle name="Ergebnis 3 3 2 40 2" xfId="42545" xr:uid="{036DEDE7-3F52-4F0E-9EFC-0E4F98B15D0B}"/>
    <cellStyle name="Ergebnis 3 3 2 41" xfId="22244" xr:uid="{9A31D2F6-2727-43EC-8BD0-639A24A7B06F}"/>
    <cellStyle name="Ergebnis 3 3 2 41 2" xfId="42644" xr:uid="{B678D094-B40C-4BE8-B0BD-F3BDEA20F8C3}"/>
    <cellStyle name="Ergebnis 3 3 2 42" xfId="21151" xr:uid="{59326B33-D78C-4991-995D-89B2F49BF9D4}"/>
    <cellStyle name="Ergebnis 3 3 2 42 2" xfId="41551" xr:uid="{7E029233-8285-4AF6-9F3A-B45AD4773087}"/>
    <cellStyle name="Ergebnis 3 3 2 43" xfId="20986" xr:uid="{80F11EBF-082A-474A-8AA7-63579611E1FA}"/>
    <cellStyle name="Ergebnis 3 3 2 43 2" xfId="41388" xr:uid="{3B9E3F49-4C22-4D0D-9383-4137A795CBF5}"/>
    <cellStyle name="Ergebnis 3 3 2 5" xfId="3098" xr:uid="{00000000-0005-0000-0000-0000D8120000}"/>
    <cellStyle name="Ergebnis 3 3 2 5 2" xfId="25464" xr:uid="{40B7301C-AC38-46CF-A902-019291FF3995}"/>
    <cellStyle name="Ergebnis 3 3 2 6" xfId="2503" xr:uid="{00000000-0005-0000-0000-0000D9120000}"/>
    <cellStyle name="Ergebnis 3 3 2 6 2" xfId="24870" xr:uid="{87A86136-AD1D-49DC-913F-A66E3CDF2B2D}"/>
    <cellStyle name="Ergebnis 3 3 2 7" xfId="3992" xr:uid="{00000000-0005-0000-0000-0000DA120000}"/>
    <cellStyle name="Ergebnis 3 3 2 7 2" xfId="26355" xr:uid="{DEDB76C5-E464-45D2-9119-941224192FD1}"/>
    <cellStyle name="Ergebnis 3 3 2 8" xfId="2560" xr:uid="{00000000-0005-0000-0000-0000DB120000}"/>
    <cellStyle name="Ergebnis 3 3 2 8 2" xfId="24927" xr:uid="{1D8820D1-9623-4BD9-AB54-86DA832E551D}"/>
    <cellStyle name="Ergebnis 3 3 2 9" xfId="3492" xr:uid="{00000000-0005-0000-0000-0000DC120000}"/>
    <cellStyle name="Ergebnis 3 3 2 9 2" xfId="25857" xr:uid="{40FCDF8E-CA2C-44AE-9234-0BD6A298139E}"/>
    <cellStyle name="Ergebnis 3 3 20" xfId="9762" xr:uid="{CC060777-DEAF-4E78-B63F-E2C1220F5FEB}"/>
    <cellStyle name="Ergebnis 3 3 20 2" xfId="31821" xr:uid="{1E053CDD-0A23-4FF5-86A1-C5FA47F9E4A8}"/>
    <cellStyle name="Ergebnis 3 3 21" xfId="10420" xr:uid="{0252CAE4-0BFC-4659-A2B2-094ED44FAEC0}"/>
    <cellStyle name="Ergebnis 3 3 21 2" xfId="32197" xr:uid="{5439D2B6-F685-4753-A1D0-E9C453A33B47}"/>
    <cellStyle name="Ergebnis 3 3 22" xfId="12322" xr:uid="{4D4AD226-73E6-4C08-A272-7BAEE0BB7B88}"/>
    <cellStyle name="Ergebnis 3 3 22 2" xfId="32887" xr:uid="{4C46D811-A216-49B2-B0DA-145ABE8FDD7F}"/>
    <cellStyle name="Ergebnis 3 3 23" xfId="11921" xr:uid="{DC8E30B1-4E06-4912-9184-A09B7480EA8C}"/>
    <cellStyle name="Ergebnis 3 3 23 2" xfId="32487" xr:uid="{144D9C7A-FD32-4E94-8AB8-FA2ED0A5F68B}"/>
    <cellStyle name="Ergebnis 3 3 24" xfId="11994" xr:uid="{B7DB3CA9-DA56-4E63-8085-18322A3FC347}"/>
    <cellStyle name="Ergebnis 3 3 24 2" xfId="32559" xr:uid="{52A94ABE-AF17-4C82-A70E-B7C1E0BB9AAE}"/>
    <cellStyle name="Ergebnis 3 3 25" xfId="12090" xr:uid="{11A7BC1E-F562-44A5-9463-347004138732}"/>
    <cellStyle name="Ergebnis 3 3 25 2" xfId="32655" xr:uid="{FDE808A9-AACB-403B-9413-7E98BBFBBADC}"/>
    <cellStyle name="Ergebnis 3 3 26" xfId="14481" xr:uid="{BDD908E5-6153-46ED-847A-4A5AA131B606}"/>
    <cellStyle name="Ergebnis 3 3 26 2" xfId="35042" xr:uid="{0C58CEF5-68E8-4393-B118-0837D803AECE}"/>
    <cellStyle name="Ergebnis 3 3 27" xfId="14657" xr:uid="{56939664-F330-4FBB-B18D-037103A2FE0F}"/>
    <cellStyle name="Ergebnis 3 3 27 2" xfId="35216" xr:uid="{186EE065-C779-4219-A1CE-7E6EEBFAF710}"/>
    <cellStyle name="Ergebnis 3 3 28" xfId="14799" xr:uid="{3ABE00F1-8A92-466B-B02E-F65D55F8B103}"/>
    <cellStyle name="Ergebnis 3 3 28 2" xfId="35353" xr:uid="{25D32C0F-A42B-4842-9CEB-D2ACFE9511AA}"/>
    <cellStyle name="Ergebnis 3 3 29" xfId="15145" xr:uid="{4365CB67-8A1E-464F-8AF8-EFACC0B2FAFD}"/>
    <cellStyle name="Ergebnis 3 3 29 2" xfId="35688" xr:uid="{6F9B3281-DE8F-4AF2-8FA9-AFC999F1AF43}"/>
    <cellStyle name="Ergebnis 3 3 3" xfId="1330" xr:uid="{00000000-0005-0000-0000-0000DD120000}"/>
    <cellStyle name="Ergebnis 3 3 3 2" xfId="23767" xr:uid="{B8D1ACAB-8640-41C3-9579-2402859736CA}"/>
    <cellStyle name="Ergebnis 3 3 30" xfId="16308" xr:uid="{02B1698D-93D0-4DD8-B75F-5D7F60F2EBE9}"/>
    <cellStyle name="Ergebnis 3 3 30 2" xfId="36714" xr:uid="{46FE79CB-1FF5-4F4E-B3D3-DAC4F3DEED1E}"/>
    <cellStyle name="Ergebnis 3 3 31" xfId="17049" xr:uid="{9035ED68-61C5-4DCB-A94A-8615AB7838E1}"/>
    <cellStyle name="Ergebnis 3 3 31 2" xfId="37453" xr:uid="{E4EF52D0-A050-4B3F-AEB4-B2F962A52A74}"/>
    <cellStyle name="Ergebnis 3 3 32" xfId="16799" xr:uid="{1C43A319-E526-45A2-8008-A9B6F5935D95}"/>
    <cellStyle name="Ergebnis 3 3 32 2" xfId="37203" xr:uid="{C1AB6D63-2586-41F4-94E5-9288005B788A}"/>
    <cellStyle name="Ergebnis 3 3 33" xfId="17800" xr:uid="{67A4CB3C-54B3-4D39-9860-9DCB158C8299}"/>
    <cellStyle name="Ergebnis 3 3 33 2" xfId="38204" xr:uid="{8DAD5C30-F43C-4167-AAB6-15EA2ABECAC7}"/>
    <cellStyle name="Ergebnis 3 3 34" xfId="18172" xr:uid="{66150BE0-426E-41A4-A0B8-E2F5D80189AD}"/>
    <cellStyle name="Ergebnis 3 3 34 2" xfId="38576" xr:uid="{A23D1ECD-E080-44B0-AE46-1088C7C7F1AA}"/>
    <cellStyle name="Ergebnis 3 3 35" xfId="19015" xr:uid="{01C4A0B3-82B2-405B-A665-E7CF384666D5}"/>
    <cellStyle name="Ergebnis 3 3 35 2" xfId="39417" xr:uid="{2E2D6067-B45F-4A97-980D-73AA9C478819}"/>
    <cellStyle name="Ergebnis 3 3 36" xfId="18860" xr:uid="{AAE649C5-414B-476C-BA94-C0857F8AD6B7}"/>
    <cellStyle name="Ergebnis 3 3 36 2" xfId="39262" xr:uid="{4CA91F50-857A-44BF-A578-C6F78E9D00C2}"/>
    <cellStyle name="Ergebnis 3 3 37" xfId="19853" xr:uid="{EB118883-6D72-4EB3-8915-DD70DA5AEB8F}"/>
    <cellStyle name="Ergebnis 3 3 37 2" xfId="40255" xr:uid="{9AF78157-CD26-4EB3-A524-D306ED6390A0}"/>
    <cellStyle name="Ergebnis 3 3 38" xfId="20277" xr:uid="{5A9EA523-59C5-4C75-B5C8-E66126712620}"/>
    <cellStyle name="Ergebnis 3 3 38 2" xfId="40679" xr:uid="{DD7E812E-AF2F-4C7A-A626-A044D12715ED}"/>
    <cellStyle name="Ergebnis 3 3 39" xfId="20829" xr:uid="{4FF10AB5-86AE-41DA-BE3A-698EFFF69007}"/>
    <cellStyle name="Ergebnis 3 3 39 2" xfId="41231" xr:uid="{1EDF54DC-1FB6-4A99-A04C-453AD863AB3E}"/>
    <cellStyle name="Ergebnis 3 3 4" xfId="1762" xr:uid="{00000000-0005-0000-0000-0000DE120000}"/>
    <cellStyle name="Ergebnis 3 3 4 2" xfId="24145" xr:uid="{38DBE5D2-AFD8-4646-929A-C9771D7DF97B}"/>
    <cellStyle name="Ergebnis 3 3 40" xfId="21472" xr:uid="{561EC24D-D77C-4492-88FD-96E0860C1E93}"/>
    <cellStyle name="Ergebnis 3 3 40 2" xfId="41872" xr:uid="{3F0FC87C-A512-416E-A7C3-385DF6C3A419}"/>
    <cellStyle name="Ergebnis 3 3 41" xfId="21147" xr:uid="{6D633FF8-9764-4D6D-887E-C2309900AE7A}"/>
    <cellStyle name="Ergebnis 3 3 41 2" xfId="41547" xr:uid="{C2DCFB3A-F16F-4A5D-B838-DE52B7F25523}"/>
    <cellStyle name="Ergebnis 3 3 42" xfId="22551" xr:uid="{1DAF7AC3-8084-44F5-8866-A06E1426147D}"/>
    <cellStyle name="Ergebnis 3 3 42 2" xfId="42951" xr:uid="{9639A775-822F-4D5D-AC4F-67DE61315955}"/>
    <cellStyle name="Ergebnis 3 3 43" xfId="23033" xr:uid="{AD456DCC-756A-4165-AAAB-7D4A0C00E856}"/>
    <cellStyle name="Ergebnis 3 3 43 2" xfId="43433" xr:uid="{873DD86A-80E0-4FC2-8C41-F1B54B1C4FEC}"/>
    <cellStyle name="Ergebnis 3 3 44" xfId="23270" xr:uid="{B2027D88-03C6-4069-AF09-B2617E414070}"/>
    <cellStyle name="Ergebnis 3 3 44 2" xfId="43670" xr:uid="{12236307-AE1D-4BEB-96DA-1DA415A984CF}"/>
    <cellStyle name="Ergebnis 3 3 5" xfId="2309" xr:uid="{00000000-0005-0000-0000-0000DF120000}"/>
    <cellStyle name="Ergebnis 3 3 5 2" xfId="24684" xr:uid="{F9F794D8-8BDD-4FFA-9963-F8A019963CB3}"/>
    <cellStyle name="Ergebnis 3 3 6" xfId="2883" xr:uid="{00000000-0005-0000-0000-0000E0120000}"/>
    <cellStyle name="Ergebnis 3 3 6 2" xfId="25249" xr:uid="{2B643139-0A24-400B-BD13-A2E3BDC446A9}"/>
    <cellStyle name="Ergebnis 3 3 7" xfId="3628" xr:uid="{00000000-0005-0000-0000-0000E1120000}"/>
    <cellStyle name="Ergebnis 3 3 7 2" xfId="25991" xr:uid="{EF8888DB-24BA-46EA-9DE6-3109951B2BFE}"/>
    <cellStyle name="Ergebnis 3 3 8" xfId="3781" xr:uid="{00000000-0005-0000-0000-0000E2120000}"/>
    <cellStyle name="Ergebnis 3 3 8 2" xfId="26144" xr:uid="{BD27AD9A-18A8-4CB3-A55C-F0C667484A36}"/>
    <cellStyle name="Ergebnis 3 3 9" xfId="4428" xr:uid="{00000000-0005-0000-0000-0000E3120000}"/>
    <cellStyle name="Ergebnis 3 3 9 2" xfId="26781" xr:uid="{96F3BE53-4987-47C6-847A-CDF4732591C4}"/>
    <cellStyle name="Ergebnis 3 30" xfId="15776" xr:uid="{282EBADB-1029-4B18-B1BD-C9628265F2AF}"/>
    <cellStyle name="Ergebnis 3 30 2" xfId="36212" xr:uid="{C0C6C1E7-9C99-4D7D-988B-997DDD37FB45}"/>
    <cellStyle name="Ergebnis 3 31" xfId="16248" xr:uid="{9B09DD96-0056-4863-AD1D-740FF3A7790B}"/>
    <cellStyle name="Ergebnis 3 31 2" xfId="36654" xr:uid="{BD89B663-29B4-43FE-99F0-B0B329A0E016}"/>
    <cellStyle name="Ergebnis 3 32" xfId="16870" xr:uid="{61A15DB8-15B0-42AD-B94F-C6AA687031E8}"/>
    <cellStyle name="Ergebnis 3 32 2" xfId="37274" xr:uid="{2C0C089D-52F1-4583-B426-1E11659B12CA}"/>
    <cellStyle name="Ergebnis 3 33" xfId="16871" xr:uid="{3E1AACB2-636B-415C-8AFB-C74B0C5FE83A}"/>
    <cellStyle name="Ergebnis 3 33 2" xfId="37275" xr:uid="{F35E1BD9-FC2F-4E91-B64D-2BFAB37E8B64}"/>
    <cellStyle name="Ergebnis 3 34" xfId="17593" xr:uid="{5F7F35CF-F9FD-4949-B91F-D6452B325B86}"/>
    <cellStyle name="Ergebnis 3 34 2" xfId="37997" xr:uid="{BECB4CA4-39D0-4ABB-97C0-FB56448CA98C}"/>
    <cellStyle name="Ergebnis 3 35" xfId="17729" xr:uid="{A8E038D5-1863-48FD-A11A-74FBB2CC148A}"/>
    <cellStyle name="Ergebnis 3 35 2" xfId="38133" xr:uid="{D589E805-E460-4A02-BC90-11F8B249DD93}"/>
    <cellStyle name="Ergebnis 3 36" xfId="18793" xr:uid="{27748DCB-9D44-498A-AADB-02C5C5BD4515}"/>
    <cellStyle name="Ergebnis 3 36 2" xfId="39195" xr:uid="{73CACF7D-5D67-4905-A9A3-BD217074AA6A}"/>
    <cellStyle name="Ergebnis 3 37" xfId="19380" xr:uid="{5ED83180-AB96-4C2F-B7DA-F90E03CAFD79}"/>
    <cellStyle name="Ergebnis 3 37 2" xfId="39782" xr:uid="{3C2EB189-418E-4F81-B9C3-C9827C7EA652}"/>
    <cellStyle name="Ergebnis 3 38" xfId="19573" xr:uid="{DC8F07BE-C7FD-4691-9EAB-087C60593775}"/>
    <cellStyle name="Ergebnis 3 38 2" xfId="39975" xr:uid="{60FD0AF2-A9E0-443F-8B29-BAADB64182AE}"/>
    <cellStyle name="Ergebnis 3 39" xfId="19666" xr:uid="{D8563904-40E3-4CE0-9FBA-99BD98CF5D28}"/>
    <cellStyle name="Ergebnis 3 39 2" xfId="40068" xr:uid="{0E0FB59F-CA3A-4EA4-8F8E-388F30BAFA0B}"/>
    <cellStyle name="Ergebnis 3 4" xfId="596" xr:uid="{00000000-0005-0000-0000-0000E4120000}"/>
    <cellStyle name="Ergebnis 3 4 10" xfId="4313" xr:uid="{00000000-0005-0000-0000-0000E5120000}"/>
    <cellStyle name="Ergebnis 3 4 10 2" xfId="26669" xr:uid="{1A676D2B-282B-464F-ABD9-2435DF6F106A}"/>
    <cellStyle name="Ergebnis 3 4 11" xfId="5047" xr:uid="{00000000-0005-0000-0000-0000E6120000}"/>
    <cellStyle name="Ergebnis 3 4 11 2" xfId="27400" xr:uid="{801975F7-4C6D-4183-9410-6D008DB81D08}"/>
    <cellStyle name="Ergebnis 3 4 12" xfId="5389" xr:uid="{00000000-0005-0000-0000-0000E7120000}"/>
    <cellStyle name="Ergebnis 3 4 12 2" xfId="27742" xr:uid="{F71928BC-39EB-4F07-9DEC-F122191A1C84}"/>
    <cellStyle name="Ergebnis 3 4 13" xfId="6333" xr:uid="{00000000-0005-0000-0000-0000E8120000}"/>
    <cellStyle name="Ergebnis 3 4 13 2" xfId="28630" xr:uid="{46969F1E-5BF2-4F2B-BAB7-8010E979F9F8}"/>
    <cellStyle name="Ergebnis 3 4 14" xfId="6405" xr:uid="{00000000-0005-0000-0000-0000E9120000}"/>
    <cellStyle name="Ergebnis 3 4 14 2" xfId="28702" xr:uid="{04618798-FAD5-40BE-B6C4-C1DCD76E16EA}"/>
    <cellStyle name="Ergebnis 3 4 15" xfId="6951" xr:uid="{00000000-0005-0000-0000-0000EA120000}"/>
    <cellStyle name="Ergebnis 3 4 15 2" xfId="29248" xr:uid="{95806E5A-3AE7-4388-A134-11BF6BD639DC}"/>
    <cellStyle name="Ergebnis 3 4 16" xfId="7325" xr:uid="{00000000-0005-0000-0000-0000EB120000}"/>
    <cellStyle name="Ergebnis 3 4 16 2" xfId="29620" xr:uid="{9FC80E2A-131C-4555-A445-DD90B35468DA}"/>
    <cellStyle name="Ergebnis 3 4 17" xfId="7811" xr:uid="{129F0AF0-0FC7-4503-9D6A-37FA8294D930}"/>
    <cellStyle name="Ergebnis 3 4 17 2" xfId="30097" xr:uid="{D3ACC162-C464-4790-BD3F-68A0F41EAFE3}"/>
    <cellStyle name="Ergebnis 3 4 18" xfId="8296" xr:uid="{139999DB-CB4F-46DD-86F5-5008367C1478}"/>
    <cellStyle name="Ergebnis 3 4 18 2" xfId="30565" xr:uid="{1A7EE178-20D2-4E60-A2A7-0BA9F606B396}"/>
    <cellStyle name="Ergebnis 3 4 19" xfId="9181" xr:uid="{F91A9940-E44D-4E6B-8432-66AFDFBA045C}"/>
    <cellStyle name="Ergebnis 3 4 19 2" xfId="31322" xr:uid="{D96A8B77-5EB1-495C-8B67-161F25FFEDB8}"/>
    <cellStyle name="Ergebnis 3 4 2" xfId="811" xr:uid="{00000000-0005-0000-0000-0000EC120000}"/>
    <cellStyle name="Ergebnis 3 4 2 10" xfId="5258" xr:uid="{00000000-0005-0000-0000-0000ED120000}"/>
    <cellStyle name="Ergebnis 3 4 2 10 2" xfId="27611" xr:uid="{CDC8B163-34F8-4E88-9282-26340B4CA79B}"/>
    <cellStyle name="Ergebnis 3 4 2 11" xfId="4748" xr:uid="{00000000-0005-0000-0000-0000EE120000}"/>
    <cellStyle name="Ergebnis 3 4 2 11 2" xfId="27101" xr:uid="{54736BF7-71E4-484D-BB6A-B21436575843}"/>
    <cellStyle name="Ergebnis 3 4 2 12" xfId="6357" xr:uid="{00000000-0005-0000-0000-0000EF120000}"/>
    <cellStyle name="Ergebnis 3 4 2 12 2" xfId="28654" xr:uid="{EA91E063-E160-4738-84EA-5DBD3D692561}"/>
    <cellStyle name="Ergebnis 3 4 2 13" xfId="6854" xr:uid="{00000000-0005-0000-0000-0000F0120000}"/>
    <cellStyle name="Ergebnis 3 4 2 13 2" xfId="29151" xr:uid="{CC75ECBF-277C-47EE-B752-DE35DD998F89}"/>
    <cellStyle name="Ergebnis 3 4 2 14" xfId="6766" xr:uid="{00000000-0005-0000-0000-0000F1120000}"/>
    <cellStyle name="Ergebnis 3 4 2 14 2" xfId="29063" xr:uid="{B5979699-FB0D-4995-BF64-62690D76DF60}"/>
    <cellStyle name="Ergebnis 3 4 2 15" xfId="7531" xr:uid="{00000000-0005-0000-0000-0000F2120000}"/>
    <cellStyle name="Ergebnis 3 4 2 15 2" xfId="29826" xr:uid="{B976B783-CEA1-41E0-A343-BFE7BD825663}"/>
    <cellStyle name="Ergebnis 3 4 2 16" xfId="8017" xr:uid="{57B0857F-D6D9-4EC1-8186-55F1324E7DFD}"/>
    <cellStyle name="Ergebnis 3 4 2 16 2" xfId="30303" xr:uid="{4CF64BF6-7A14-4887-8399-440361B89268}"/>
    <cellStyle name="Ergebnis 3 4 2 17" xfId="8506" xr:uid="{CE99541F-14BA-47CA-99EC-AF4E8CBC2B60}"/>
    <cellStyle name="Ergebnis 3 4 2 17 2" xfId="30775" xr:uid="{D232D55D-F29B-492F-BA38-74601FE20396}"/>
    <cellStyle name="Ergebnis 3 4 2 18" xfId="9396" xr:uid="{E4CEA274-C38E-4FFA-B0BA-43216403C2BF}"/>
    <cellStyle name="Ergebnis 3 4 2 18 2" xfId="31535" xr:uid="{D8014B39-CA1A-4A6B-AFE1-64F6E696DDF5}"/>
    <cellStyle name="Ergebnis 3 4 2 19" xfId="9034" xr:uid="{5B5A5AB4-27DC-4988-93C0-43B9DDF5CAF6}"/>
    <cellStyle name="Ergebnis 3 4 2 19 2" xfId="31195" xr:uid="{DB1480DD-CAF2-4765-9971-05BAFE306C75}"/>
    <cellStyle name="Ergebnis 3 4 2 2" xfId="1136" xr:uid="{00000000-0005-0000-0000-0000F3120000}"/>
    <cellStyle name="Ergebnis 3 4 2 2 2" xfId="23573" xr:uid="{F45B3722-46E6-4C45-8C96-5D0FB796E49A}"/>
    <cellStyle name="Ergebnis 3 4 2 20" xfId="9573" xr:uid="{5E8490B1-DB33-4FF5-83C1-5D9CCB51196F}"/>
    <cellStyle name="Ergebnis 3 4 2 20 2" xfId="31695" xr:uid="{4C2ADEA6-F315-468A-B32A-2DDF21796D9E}"/>
    <cellStyle name="Ergebnis 3 4 2 21" xfId="12564" xr:uid="{42FBE5EC-34D6-476C-891D-7FD8055EEC76}"/>
    <cellStyle name="Ergebnis 3 4 2 21 2" xfId="33129" xr:uid="{7ED0815E-758F-4719-9E02-DFE46D7A0D1D}"/>
    <cellStyle name="Ergebnis 3 4 2 22" xfId="11926" xr:uid="{28D02751-FBDA-49C0-9807-F41508F3D643}"/>
    <cellStyle name="Ergebnis 3 4 2 22 2" xfId="32491" xr:uid="{D6FF3F7F-89DA-4680-8AFB-2EFF9C7054FD}"/>
    <cellStyle name="Ergebnis 3 4 2 23" xfId="13146" xr:uid="{097482C5-4449-4A6C-9D37-3260655ACB5E}"/>
    <cellStyle name="Ergebnis 3 4 2 23 2" xfId="33711" xr:uid="{BC6532B1-34CE-4483-8B28-0885328AA1E3}"/>
    <cellStyle name="Ergebnis 3 4 2 24" xfId="13354" xr:uid="{8A7113F3-EF85-4E35-93D3-CB511FA95293}"/>
    <cellStyle name="Ergebnis 3 4 2 24 2" xfId="33918" xr:uid="{2FA8CBB7-C115-4E90-A56D-5113F7EC9EB7}"/>
    <cellStyle name="Ergebnis 3 4 2 25" xfId="13711" xr:uid="{56BD8CE4-2B5C-4121-9402-7592AC3766FC}"/>
    <cellStyle name="Ergebnis 3 4 2 25 2" xfId="34275" xr:uid="{AB091EC7-B8C4-48F1-B9BC-FB58654DB560}"/>
    <cellStyle name="Ergebnis 3 4 2 26" xfId="14782" xr:uid="{6D847FE8-7ABB-4E56-989D-4BD586AA80BD}"/>
    <cellStyle name="Ergebnis 3 4 2 26 2" xfId="35337" xr:uid="{F0A7552A-E23B-415F-B1FE-C3643117A68B}"/>
    <cellStyle name="Ergebnis 3 4 2 27" xfId="14868" xr:uid="{B0A6385E-CFD0-40D0-B373-867B8199E531}"/>
    <cellStyle name="Ergebnis 3 4 2 27 2" xfId="35421" xr:uid="{7CD5DA43-76EA-4E83-8888-D02AADE5B424}"/>
    <cellStyle name="Ergebnis 3 4 2 28" xfId="16068" xr:uid="{1EA35C55-3471-44A6-985D-5444B57A850A}"/>
    <cellStyle name="Ergebnis 3 4 2 28 2" xfId="36476" xr:uid="{416AC7E0-372B-466B-A871-9CCD104F605F}"/>
    <cellStyle name="Ergebnis 3 4 2 29" xfId="16541" xr:uid="{729633D1-9138-417D-9D45-E93C625ACDF4}"/>
    <cellStyle name="Ergebnis 3 4 2 29 2" xfId="36947" xr:uid="{D5D1CACE-9B24-455A-849F-41493A8470C1}"/>
    <cellStyle name="Ergebnis 3 4 2 3" xfId="2002" xr:uid="{00000000-0005-0000-0000-0000F4120000}"/>
    <cellStyle name="Ergebnis 3 4 2 3 2" xfId="24384" xr:uid="{3D287894-3D6B-48AD-B059-CE02476393D0}"/>
    <cellStyle name="Ergebnis 3 4 2 30" xfId="17285" xr:uid="{812A4EBF-9943-4296-B3A6-D654A5298AFC}"/>
    <cellStyle name="Ergebnis 3 4 2 30 2" xfId="37689" xr:uid="{F4A04FAA-60A8-42ED-B8BF-32AAA04CEEF9}"/>
    <cellStyle name="Ergebnis 3 4 2 31" xfId="17443" xr:uid="{9C8A0BC0-CEB4-45F9-86AE-BE3136FB6477}"/>
    <cellStyle name="Ergebnis 3 4 2 31 2" xfId="37847" xr:uid="{5F90DBFB-5B0C-4CA6-A773-888C433BF761}"/>
    <cellStyle name="Ergebnis 3 4 2 32" xfId="18034" xr:uid="{DF2F9D2C-7C82-4B0E-9ED3-BE8B2924E3D4}"/>
    <cellStyle name="Ergebnis 3 4 2 32 2" xfId="38438" xr:uid="{9926FD44-D149-40EC-92CE-7B1477000393}"/>
    <cellStyle name="Ergebnis 3 4 2 33" xfId="18413" xr:uid="{AEEFE192-E4BE-4AC7-98E5-B4AE03168EAB}"/>
    <cellStyle name="Ergebnis 3 4 2 33 2" xfId="38817" xr:uid="{F6EB4EC4-6F05-494A-B94F-4C1A2C5D732C}"/>
    <cellStyle name="Ergebnis 3 4 2 34" xfId="19257" xr:uid="{8FEAC0D7-7891-49C7-8480-F9A9F837CFA7}"/>
    <cellStyle name="Ergebnis 3 4 2 34 2" xfId="39659" xr:uid="{17716D63-760D-48F5-B2E7-7B0A30097489}"/>
    <cellStyle name="Ergebnis 3 4 2 35" xfId="19178" xr:uid="{8E2B9C53-D5BD-4B6D-9D2C-CCFA9E6777FA}"/>
    <cellStyle name="Ergebnis 3 4 2 35 2" xfId="39580" xr:uid="{C2CB910D-EB45-48C3-BA5D-AFD9224222A6}"/>
    <cellStyle name="Ergebnis 3 4 2 36" xfId="20095" xr:uid="{047B0F22-C6FB-4199-AA97-0E18C684099A}"/>
    <cellStyle name="Ergebnis 3 4 2 36 2" xfId="40497" xr:uid="{482866D2-13A6-4132-9F27-CBA4DF05CF83}"/>
    <cellStyle name="Ergebnis 3 4 2 37" xfId="20517" xr:uid="{534E51D1-C047-424A-82BC-D747F4631FA6}"/>
    <cellStyle name="Ergebnis 3 4 2 37 2" xfId="40919" xr:uid="{48745351-24B4-4E08-B73D-E20E4520111E}"/>
    <cellStyle name="Ergebnis 3 4 2 38" xfId="20733" xr:uid="{A26AAC52-A481-435F-A285-8B3404A19646}"/>
    <cellStyle name="Ergebnis 3 4 2 38 2" xfId="41135" xr:uid="{EA4F1653-FE65-489D-AE34-869AF98088CD}"/>
    <cellStyle name="Ergebnis 3 4 2 39" xfId="21711" xr:uid="{936A248D-76E2-423C-808C-D39F7958FD65}"/>
    <cellStyle name="Ergebnis 3 4 2 39 2" xfId="42111" xr:uid="{AD600B6F-4C23-45E2-AC9E-3B95807A0B59}"/>
    <cellStyle name="Ergebnis 3 4 2 4" xfId="1584" xr:uid="{00000000-0005-0000-0000-0000F5120000}"/>
    <cellStyle name="Ergebnis 3 4 2 4 2" xfId="23969" xr:uid="{6C0F5E4F-A099-4336-9D12-3783EAB7F96E}"/>
    <cellStyle name="Ergebnis 3 4 2 40" xfId="21884" xr:uid="{7F5970AA-E4B9-4A02-B808-BBB4E19C348F}"/>
    <cellStyle name="Ergebnis 3 4 2 40 2" xfId="42284" xr:uid="{304F84FF-0A14-4524-A664-9DE32B7C53A0}"/>
    <cellStyle name="Ergebnis 3 4 2 41" xfId="22012" xr:uid="{6A84E3FE-EAE3-449A-A06F-3298EDDCDC67}"/>
    <cellStyle name="Ergebnis 3 4 2 41 2" xfId="42412" xr:uid="{B8761395-54F4-4301-90BE-B3B0DDC118A8}"/>
    <cellStyle name="Ergebnis 3 4 2 42" xfId="22128" xr:uid="{844A577A-D42B-4C8B-8224-4C1905082958}"/>
    <cellStyle name="Ergebnis 3 4 2 42 2" xfId="42528" xr:uid="{87479F4B-A658-4B13-AF6D-D01EC31E2B00}"/>
    <cellStyle name="Ergebnis 3 4 2 43" xfId="22760" xr:uid="{2B045712-9A67-4AAC-B555-1E2E324E73CA}"/>
    <cellStyle name="Ergebnis 3 4 2 43 2" xfId="43160" xr:uid="{0B9977EF-F9D1-433A-95CB-C437502545DE}"/>
    <cellStyle name="Ergebnis 3 4 2 5" xfId="3125" xr:uid="{00000000-0005-0000-0000-0000F6120000}"/>
    <cellStyle name="Ergebnis 3 4 2 5 2" xfId="25491" xr:uid="{FA34E047-9FAE-43BF-9CE1-551736B2FF58}"/>
    <cellStyle name="Ergebnis 3 4 2 6" xfId="2609" xr:uid="{00000000-0005-0000-0000-0000F7120000}"/>
    <cellStyle name="Ergebnis 3 4 2 6 2" xfId="24976" xr:uid="{AC25F7A6-8AB5-44D4-9F9A-2B7681A08A22}"/>
    <cellStyle name="Ergebnis 3 4 2 7" xfId="4019" xr:uid="{00000000-0005-0000-0000-0000F8120000}"/>
    <cellStyle name="Ergebnis 3 4 2 7 2" xfId="26382" xr:uid="{173396F5-9F34-4434-BAE6-5A450321B214}"/>
    <cellStyle name="Ergebnis 3 4 2 8" xfId="2774" xr:uid="{00000000-0005-0000-0000-0000F9120000}"/>
    <cellStyle name="Ergebnis 3 4 2 8 2" xfId="25140" xr:uid="{2D76974A-E55F-4B14-AEB2-53C2D031A450}"/>
    <cellStyle name="Ergebnis 3 4 2 9" xfId="4744" xr:uid="{00000000-0005-0000-0000-0000FA120000}"/>
    <cellStyle name="Ergebnis 3 4 2 9 2" xfId="27097" xr:uid="{04C92EC6-18BF-49EF-89B2-0DE8A4F7B0CA}"/>
    <cellStyle name="Ergebnis 3 4 20" xfId="9082" xr:uid="{D4A491EC-CC6C-4852-AFE7-E7ED038BC72F}"/>
    <cellStyle name="Ergebnis 3 4 20 2" xfId="31229" xr:uid="{97140FFC-7726-4854-BC7E-9E8C2E02DA1D}"/>
    <cellStyle name="Ergebnis 3 4 21" xfId="8822" xr:uid="{344FC13E-3712-4869-B7C7-A1A6009452C2}"/>
    <cellStyle name="Ergebnis 3 4 21 2" xfId="31029" xr:uid="{D1B05AEE-FA76-4C92-AF33-E3165AB50B1E}"/>
    <cellStyle name="Ergebnis 3 4 22" xfId="12349" xr:uid="{811D6CC8-B0FD-4BE1-8AAD-881F12F8EA9B}"/>
    <cellStyle name="Ergebnis 3 4 22 2" xfId="32914" xr:uid="{BC55923E-FB2B-44AA-A8E9-393186EC7A9B}"/>
    <cellStyle name="Ergebnis 3 4 23" xfId="12960" xr:uid="{53FC6B70-FD01-4B5C-8B3F-B06476B674AB}"/>
    <cellStyle name="Ergebnis 3 4 23 2" xfId="33525" xr:uid="{05DAAD87-692F-4592-93CC-2825B748945F}"/>
    <cellStyle name="Ergebnis 3 4 24" xfId="13278" xr:uid="{472D6048-6D30-4D64-8E6E-FF50585B9C4A}"/>
    <cellStyle name="Ergebnis 3 4 24 2" xfId="33842" xr:uid="{9FD39911-22C7-4C18-ACE4-F7664075E33A}"/>
    <cellStyle name="Ergebnis 3 4 25" xfId="14031" xr:uid="{8A0B1FB4-EB42-4D39-9A4B-3B0043F523AC}"/>
    <cellStyle name="Ergebnis 3 4 25 2" xfId="34595" xr:uid="{9D3595E0-1BE4-4D47-A64D-0968A2420E17}"/>
    <cellStyle name="Ergebnis 3 4 26" xfId="12809" xr:uid="{C1A7D404-A837-4165-9B27-1D47BEA31DC3}"/>
    <cellStyle name="Ergebnis 3 4 26 2" xfId="33374" xr:uid="{CA42BD57-29FB-4BE6-9194-56EDD4655CBF}"/>
    <cellStyle name="Ergebnis 3 4 27" xfId="13540" xr:uid="{044250B8-00AD-4D00-85DA-F264BC21F3DB}"/>
    <cellStyle name="Ergebnis 3 4 27 2" xfId="34104" xr:uid="{1293689B-D6CD-41A4-BFCB-12C33A8DA720}"/>
    <cellStyle name="Ergebnis 3 4 28" xfId="15060" xr:uid="{826EDC4C-9DAE-4BEB-AAB3-1B306D7D5114}"/>
    <cellStyle name="Ergebnis 3 4 28 2" xfId="35609" xr:uid="{6A94EDF3-E433-42CE-A7B2-0A803C357E05}"/>
    <cellStyle name="Ergebnis 3 4 29" xfId="15357" xr:uid="{2F65C8BA-BD0B-4850-9D5D-20699E259CA3}"/>
    <cellStyle name="Ergebnis 3 4 29 2" xfId="35894" xr:uid="{072A6BAB-253D-4501-8357-0ADD7E4128BA}"/>
    <cellStyle name="Ergebnis 3 4 3" xfId="1185" xr:uid="{00000000-0005-0000-0000-0000FB120000}"/>
    <cellStyle name="Ergebnis 3 4 3 2" xfId="23622" xr:uid="{3323B2DD-C789-4A14-A5AC-CF430052D464}"/>
    <cellStyle name="Ergebnis 3 4 30" xfId="16335" xr:uid="{673E1CC3-76F7-4DD0-AE97-B87C50994203}"/>
    <cellStyle name="Ergebnis 3 4 30 2" xfId="36741" xr:uid="{94AEC556-CA50-4E55-8039-1B2FE34C30D9}"/>
    <cellStyle name="Ergebnis 3 4 31" xfId="17076" xr:uid="{4D787DC1-7EF9-48D7-845A-16DCB8B60358}"/>
    <cellStyle name="Ergebnis 3 4 31 2" xfId="37480" xr:uid="{AF4ED720-599F-4231-9F32-F5B2F512486A}"/>
    <cellStyle name="Ergebnis 3 4 32" xfId="17519" xr:uid="{0E0A5B95-FBCA-4B2A-8BF2-0DCE1D4E4BDA}"/>
    <cellStyle name="Ergebnis 3 4 32 2" xfId="37923" xr:uid="{D9E5494A-1C47-4947-AFB7-4F74B44E0C54}"/>
    <cellStyle name="Ergebnis 3 4 33" xfId="17827" xr:uid="{4642A8E6-62A8-402A-8D84-7B9006685E42}"/>
    <cellStyle name="Ergebnis 3 4 33 2" xfId="38231" xr:uid="{BC1559CC-990F-40D4-8B1A-1F9B7DC803AC}"/>
    <cellStyle name="Ergebnis 3 4 34" xfId="18199" xr:uid="{0BA3CD91-617B-4476-A157-6190D3DAEA43}"/>
    <cellStyle name="Ergebnis 3 4 34 2" xfId="38603" xr:uid="{FA045973-F8AB-4A60-B758-F4AEF55CA9E5}"/>
    <cellStyle name="Ergebnis 3 4 35" xfId="19042" xr:uid="{2ACFC111-41E5-4F17-8C37-21D0CFC26259}"/>
    <cellStyle name="Ergebnis 3 4 35 2" xfId="39444" xr:uid="{9B7E7D42-8647-4189-9323-D4DDB90BFDFA}"/>
    <cellStyle name="Ergebnis 3 4 36" xfId="19599" xr:uid="{F6361A2F-B69D-4A3C-8A66-A300C02404CA}"/>
    <cellStyle name="Ergebnis 3 4 36 2" xfId="40001" xr:uid="{2CEA7822-C509-4F60-B719-A3C01CC8F557}"/>
    <cellStyle name="Ergebnis 3 4 37" xfId="19880" xr:uid="{BB50887C-AED6-439E-837F-300AE3F205A6}"/>
    <cellStyle name="Ergebnis 3 4 37 2" xfId="40282" xr:uid="{9CF6DFA4-9979-494D-B1B7-B3F40FAA15CF}"/>
    <cellStyle name="Ergebnis 3 4 38" xfId="20304" xr:uid="{DA644845-DC36-4F6A-9566-1EC6D4ADB347}"/>
    <cellStyle name="Ergebnis 3 4 38 2" xfId="40706" xr:uid="{16173C70-BFE6-448A-8369-C3E89D033CAD}"/>
    <cellStyle name="Ergebnis 3 4 39" xfId="19799" xr:uid="{52D03CAA-8C62-4F0F-AD28-4C9F28180E6D}"/>
    <cellStyle name="Ergebnis 3 4 39 2" xfId="40201" xr:uid="{27F817A8-D53A-4CBF-AA9D-BDFE0CCD3235}"/>
    <cellStyle name="Ergebnis 3 4 4" xfId="1789" xr:uid="{00000000-0005-0000-0000-0000FC120000}"/>
    <cellStyle name="Ergebnis 3 4 4 2" xfId="24172" xr:uid="{D36F9145-88E6-4B27-9C88-C511479FEF2D}"/>
    <cellStyle name="Ergebnis 3 4 40" xfId="21499" xr:uid="{D3AD544F-0043-4049-A5FA-3D47EB72E9A5}"/>
    <cellStyle name="Ergebnis 3 4 40 2" xfId="41899" xr:uid="{0059DA42-F56D-4FA2-8BAB-4C96AE46DB10}"/>
    <cellStyle name="Ergebnis 3 4 41" xfId="22003" xr:uid="{919F33EE-2E6C-40D6-AE49-4141891911B2}"/>
    <cellStyle name="Ergebnis 3 4 41 2" xfId="42403" xr:uid="{E5F0B5F4-2CD6-4D7B-95CD-DF3699461FCF}"/>
    <cellStyle name="Ergebnis 3 4 42" xfId="22684" xr:uid="{7E460DC6-D84C-42A0-89A9-542A4DF57AF0}"/>
    <cellStyle name="Ergebnis 3 4 42 2" xfId="43084" xr:uid="{CBA6F2BF-44C6-4515-A406-8BE41AF7DC01}"/>
    <cellStyle name="Ergebnis 3 4 43" xfId="22816" xr:uid="{146DD52A-417F-4CA4-B164-3D3DA53F7EC0}"/>
    <cellStyle name="Ergebnis 3 4 43 2" xfId="43216" xr:uid="{EFB53BD1-211A-454B-9EAE-06B51707377E}"/>
    <cellStyle name="Ergebnis 3 4 44" xfId="23119" xr:uid="{1909D8C4-1901-46AF-BECC-C087B239E23E}"/>
    <cellStyle name="Ergebnis 3 4 44 2" xfId="43519" xr:uid="{02937DD4-DA15-40C6-B233-544BA4C83038}"/>
    <cellStyle name="Ergebnis 3 4 5" xfId="2159" xr:uid="{00000000-0005-0000-0000-0000FD120000}"/>
    <cellStyle name="Ergebnis 3 4 5 2" xfId="24539" xr:uid="{74B89ACA-1831-4CF0-9BC8-7AC33D42CD9F}"/>
    <cellStyle name="Ergebnis 3 4 6" xfId="2910" xr:uid="{00000000-0005-0000-0000-0000FE120000}"/>
    <cellStyle name="Ergebnis 3 4 6 2" xfId="25276" xr:uid="{DDC932F6-2678-4B9D-900C-EB52F4982E4E}"/>
    <cellStyle name="Ergebnis 3 4 7" xfId="3352" xr:uid="{00000000-0005-0000-0000-0000FF120000}"/>
    <cellStyle name="Ergebnis 3 4 7 2" xfId="25717" xr:uid="{72269405-0F0D-44FC-B295-AA7EDBF46BB8}"/>
    <cellStyle name="Ergebnis 3 4 8" xfId="3808" xr:uid="{00000000-0005-0000-0000-000000130000}"/>
    <cellStyle name="Ergebnis 3 4 8 2" xfId="26171" xr:uid="{D9F92768-5F1D-42D6-AEAC-FC49B751BA55}"/>
    <cellStyle name="Ergebnis 3 4 9" xfId="4190" xr:uid="{00000000-0005-0000-0000-000001130000}"/>
    <cellStyle name="Ergebnis 3 4 9 2" xfId="26550" xr:uid="{609F3D46-A34A-4DAC-AF8D-5DD7E2BC698C}"/>
    <cellStyle name="Ergebnis 3 40" xfId="20901" xr:uid="{97B0B5C3-CAF2-425E-BBB6-0A8FD3C76C8C}"/>
    <cellStyle name="Ergebnis 3 40 2" xfId="41303" xr:uid="{42D56BF3-85E5-44D7-BC23-DE760A1DEDEA}"/>
    <cellStyle name="Ergebnis 3 41" xfId="21236" xr:uid="{FCB7FA60-942E-494A-AC33-313BDE8B99AB}"/>
    <cellStyle name="Ergebnis 3 41 2" xfId="41636" xr:uid="{86789F2E-84B9-4671-A40E-EE75F2DA3751}"/>
    <cellStyle name="Ergebnis 3 42" xfId="21237" xr:uid="{27DF8C76-4A54-4BAA-AB5D-283A8F6ADB39}"/>
    <cellStyle name="Ergebnis 3 42 2" xfId="41637" xr:uid="{572700C9-F536-46DF-A145-A20A158A901D}"/>
    <cellStyle name="Ergebnis 3 43" xfId="21891" xr:uid="{25ECDC03-6C93-4B4D-8B93-7CAB74D54604}"/>
    <cellStyle name="Ergebnis 3 43 2" xfId="42291" xr:uid="{B85A421E-E125-469C-8BC9-56E219503BE8}"/>
    <cellStyle name="Ergebnis 3 44" xfId="22253" xr:uid="{258DAFE5-D532-4DD8-9E8F-46ED5FCA7CA4}"/>
    <cellStyle name="Ergebnis 3 44 2" xfId="42653" xr:uid="{7A8EFFDD-0EEA-47E7-88D2-8EE2B20494B0}"/>
    <cellStyle name="Ergebnis 3 5" xfId="735" xr:uid="{00000000-0005-0000-0000-000002130000}"/>
    <cellStyle name="Ergebnis 3 5 10" xfId="5183" xr:uid="{00000000-0005-0000-0000-000003130000}"/>
    <cellStyle name="Ergebnis 3 5 10 2" xfId="27536" xr:uid="{9D5C5EEE-9280-491D-BDC1-374FE6494F3A}"/>
    <cellStyle name="Ergebnis 3 5 11" xfId="4710" xr:uid="{00000000-0005-0000-0000-000004130000}"/>
    <cellStyle name="Ergebnis 3 5 11 2" xfId="27063" xr:uid="{3DAE5EEC-C49F-4171-BFEE-E28431BC5045}"/>
    <cellStyle name="Ergebnis 3 5 12" xfId="5800" xr:uid="{00000000-0005-0000-0000-000005130000}"/>
    <cellStyle name="Ergebnis 3 5 12 2" xfId="28114" xr:uid="{948AF58A-2441-4CAE-8DA0-1BD01F61C76F}"/>
    <cellStyle name="Ergebnis 3 5 13" xfId="6813" xr:uid="{00000000-0005-0000-0000-000006130000}"/>
    <cellStyle name="Ergebnis 3 5 13 2" xfId="29110" xr:uid="{54266B3C-0F07-42D6-8761-E430CEF99937}"/>
    <cellStyle name="Ergebnis 3 5 14" xfId="5683" xr:uid="{00000000-0005-0000-0000-000007130000}"/>
    <cellStyle name="Ergebnis 3 5 14 2" xfId="28013" xr:uid="{9D0EE3FF-A016-4702-A386-DF31DE041A07}"/>
    <cellStyle name="Ergebnis 3 5 15" xfId="7456" xr:uid="{00000000-0005-0000-0000-000008130000}"/>
    <cellStyle name="Ergebnis 3 5 15 2" xfId="29751" xr:uid="{10EFB80E-90C0-46E4-89D1-55C7E8920DF4}"/>
    <cellStyle name="Ergebnis 3 5 16" xfId="7942" xr:uid="{AC5C7F6A-4595-4B7B-9DB5-D459709171EF}"/>
    <cellStyle name="Ergebnis 3 5 16 2" xfId="30228" xr:uid="{B92642A0-37D1-4279-BE0C-4B191FF8D0C3}"/>
    <cellStyle name="Ergebnis 3 5 17" xfId="8431" xr:uid="{8702ED3C-DC54-4E8D-B596-CADBD9AA2162}"/>
    <cellStyle name="Ergebnis 3 5 17 2" xfId="30700" xr:uid="{057EAC7A-4FE3-44EF-B940-154A8916B5BA}"/>
    <cellStyle name="Ergebnis 3 5 18" xfId="9320" xr:uid="{4E303ED7-A8D3-4962-975C-128FFC5703B3}"/>
    <cellStyle name="Ergebnis 3 5 18 2" xfId="31460" xr:uid="{AF0B200A-E9BB-4CDB-A331-6918AC1937B3}"/>
    <cellStyle name="Ergebnis 3 5 19" xfId="9923" xr:uid="{F90C129B-690E-47ED-8D19-9C898D81FDCC}"/>
    <cellStyle name="Ergebnis 3 5 19 2" xfId="31949" xr:uid="{3F426F89-1666-4CA0-A688-29E9F03B8E77}"/>
    <cellStyle name="Ergebnis 3 5 2" xfId="1012" xr:uid="{00000000-0005-0000-0000-000009130000}"/>
    <cellStyle name="Ergebnis 3 5 2 2" xfId="23449" xr:uid="{C3088917-7702-48E4-97B8-4F217CCB8AC4}"/>
    <cellStyle name="Ergebnis 3 5 20" xfId="10088" xr:uid="{57AE9213-6C3F-4053-9212-CEAF9D42D111}"/>
    <cellStyle name="Ergebnis 3 5 20 2" xfId="32042" xr:uid="{ED682380-5558-4BF4-ACFE-8D4FBFEE1A30}"/>
    <cellStyle name="Ergebnis 3 5 21" xfId="12488" xr:uid="{1256A2D6-3763-41A2-B558-D23D0B0D4B72}"/>
    <cellStyle name="Ergebnis 3 5 21 2" xfId="33053" xr:uid="{4B7DC3C7-E151-4543-BE2E-67CA889DE1FF}"/>
    <cellStyle name="Ergebnis 3 5 22" xfId="13099" xr:uid="{B1E50B30-9D25-42CA-B26C-4F41E74A68A1}"/>
    <cellStyle name="Ergebnis 3 5 22 2" xfId="33664" xr:uid="{638E713A-11E7-4185-BECE-BBEFA060EC7A}"/>
    <cellStyle name="Ergebnis 3 5 23" xfId="13356" xr:uid="{311D17C5-A817-4663-B048-90837410F9C5}"/>
    <cellStyle name="Ergebnis 3 5 23 2" xfId="33920" xr:uid="{42FBE00A-120B-44E3-BE9F-BB68F561A5FC}"/>
    <cellStyle name="Ergebnis 3 5 24" xfId="13426" xr:uid="{FD7959BB-A199-4199-B8DC-8F9C8B99F381}"/>
    <cellStyle name="Ergebnis 3 5 24 2" xfId="33990" xr:uid="{54832E8D-B68D-44B9-A385-513B1587FD41}"/>
    <cellStyle name="Ergebnis 3 5 25" xfId="13750" xr:uid="{51F58439-4340-451F-AD29-B48858B90A28}"/>
    <cellStyle name="Ergebnis 3 5 25 2" xfId="34314" xr:uid="{9856562E-5598-4BD5-ACAD-2DB1F762FBF8}"/>
    <cellStyle name="Ergebnis 3 5 26" xfId="14845" xr:uid="{A3257C4B-6A46-4B89-8FC5-799E855E02AB}"/>
    <cellStyle name="Ergebnis 3 5 26 2" xfId="35398" xr:uid="{5889C5CA-0364-41F0-81DB-60963F3B32C0}"/>
    <cellStyle name="Ergebnis 3 5 27" xfId="15113" xr:uid="{E0898D1E-DB46-4CB2-A22D-029C02C73577}"/>
    <cellStyle name="Ergebnis 3 5 27 2" xfId="35660" xr:uid="{D01F5712-8942-4E80-93E5-7E377CC97B1F}"/>
    <cellStyle name="Ergebnis 3 5 28" xfId="15993" xr:uid="{6D992CEA-F2F5-4029-8E0E-4BF588027301}"/>
    <cellStyle name="Ergebnis 3 5 28 2" xfId="36401" xr:uid="{D3544219-FB1A-46EC-A5E0-CC776AD2F3DB}"/>
    <cellStyle name="Ergebnis 3 5 29" xfId="16466" xr:uid="{22852C01-2569-42CB-88C7-6C2BA6779075}"/>
    <cellStyle name="Ergebnis 3 5 29 2" xfId="36872" xr:uid="{5E1C0195-1A29-4963-9523-9F051BA03DE1}"/>
    <cellStyle name="Ergebnis 3 5 3" xfId="1927" xr:uid="{00000000-0005-0000-0000-00000A130000}"/>
    <cellStyle name="Ergebnis 3 5 3 2" xfId="24309" xr:uid="{3B8BBC60-F457-4F03-9BBA-E1A3E24174F8}"/>
    <cellStyle name="Ergebnis 3 5 30" xfId="17210" xr:uid="{0393AA59-3F85-4B18-88FF-77A1B77FF089}"/>
    <cellStyle name="Ergebnis 3 5 30 2" xfId="37614" xr:uid="{AD49BB98-370F-4864-AE1A-447B076CDAC2}"/>
    <cellStyle name="Ergebnis 3 5 31" xfId="17627" xr:uid="{1B2F3A32-A5F5-418E-840B-81FAFD056A27}"/>
    <cellStyle name="Ergebnis 3 5 31 2" xfId="38031" xr:uid="{1AC2F69C-156C-48F0-A1C5-CA0221BCF72F}"/>
    <cellStyle name="Ergebnis 3 5 32" xfId="17959" xr:uid="{942D42CD-F933-45DC-A16D-63B21BF79B2F}"/>
    <cellStyle name="Ergebnis 3 5 32 2" xfId="38363" xr:uid="{7B891058-6E08-45E4-A506-7EB33D1B6686}"/>
    <cellStyle name="Ergebnis 3 5 33" xfId="18337" xr:uid="{0183CF5C-E575-4AF6-860A-A31ED4C481B9}"/>
    <cellStyle name="Ergebnis 3 5 33 2" xfId="38741" xr:uid="{B630241E-F2A8-4477-BDE7-343F4D53448F}"/>
    <cellStyle name="Ergebnis 3 5 34" xfId="19181" xr:uid="{00BB08A9-121F-4E5B-A520-A032CC71A879}"/>
    <cellStyle name="Ergebnis 3 5 34 2" xfId="39583" xr:uid="{78E26DFE-E3FD-4405-ACD3-FCF6CEE7FD27}"/>
    <cellStyle name="Ergebnis 3 5 35" xfId="19545" xr:uid="{4CB53545-314E-4D9A-B896-8789FB256269}"/>
    <cellStyle name="Ergebnis 3 5 35 2" xfId="39947" xr:uid="{C62CA4DB-9EEA-4C49-B39F-0ACB714F40CE}"/>
    <cellStyle name="Ergebnis 3 5 36" xfId="20019" xr:uid="{4B7BCB18-9F1C-476A-BFDA-8AC57B0E59DD}"/>
    <cellStyle name="Ergebnis 3 5 36 2" xfId="40421" xr:uid="{AE23EC08-8F09-42F8-A112-928729DBFA15}"/>
    <cellStyle name="Ergebnis 3 5 37" xfId="20441" xr:uid="{D46B3B1B-4CEA-4611-9F32-F5F8FCBC522B}"/>
    <cellStyle name="Ergebnis 3 5 37 2" xfId="40843" xr:uid="{C1CFE50C-896F-4C27-9BD2-E6EE8FA84D08}"/>
    <cellStyle name="Ergebnis 3 5 38" xfId="20847" xr:uid="{156DFC15-FCF5-4C9A-B3D8-5DCA04290EDE}"/>
    <cellStyle name="Ergebnis 3 5 38 2" xfId="41249" xr:uid="{33082971-CFE9-46A2-B566-7758FBBF57BB}"/>
    <cellStyle name="Ergebnis 3 5 39" xfId="21635" xr:uid="{594B7366-3050-4DEB-99E3-849F99D0BE2A}"/>
    <cellStyle name="Ergebnis 3 5 39 2" xfId="42035" xr:uid="{93A66E99-3AAB-4760-B26D-08D04453BF48}"/>
    <cellStyle name="Ergebnis 3 5 4" xfId="1636" xr:uid="{00000000-0005-0000-0000-00000B130000}"/>
    <cellStyle name="Ergebnis 3 5 4 2" xfId="24020" xr:uid="{E2FE2708-1DC8-4CF3-AEC0-059DEF64CA1E}"/>
    <cellStyle name="Ergebnis 3 5 40" xfId="22153" xr:uid="{5615C269-7942-4A5C-B051-126B92DE3CB0}"/>
    <cellStyle name="Ergebnis 3 5 40 2" xfId="42553" xr:uid="{DECCCED5-FAE0-4560-9D1B-F21F32D390BE}"/>
    <cellStyle name="Ergebnis 3 5 41" xfId="21176" xr:uid="{0B757520-C94C-4F90-B0EF-23F9217E7A6E}"/>
    <cellStyle name="Ergebnis 3 5 41 2" xfId="41576" xr:uid="{355F0859-1265-4784-A191-CF4C6403C351}"/>
    <cellStyle name="Ergebnis 3 5 42" xfId="22127" xr:uid="{CD4E62E4-516D-435E-A405-517B7E9D6894}"/>
    <cellStyle name="Ergebnis 3 5 42 2" xfId="42527" xr:uid="{E88626B0-0A50-4F17-B361-B83B10D0CDEF}"/>
    <cellStyle name="Ergebnis 3 5 43" xfId="22965" xr:uid="{DBEA02FF-69BF-4670-8DA1-0031EBCCDA7E}"/>
    <cellStyle name="Ergebnis 3 5 43 2" xfId="43365" xr:uid="{73FF6897-E16B-4C8A-8366-1B1D11CEE593}"/>
    <cellStyle name="Ergebnis 3 5 5" xfId="3049" xr:uid="{00000000-0005-0000-0000-00000C130000}"/>
    <cellStyle name="Ergebnis 3 5 5 2" xfId="25415" xr:uid="{79519CAC-D4C7-4801-9DAB-05D17A7A0D2B}"/>
    <cellStyle name="Ergebnis 3 5 6" xfId="2683" xr:uid="{00000000-0005-0000-0000-00000D130000}"/>
    <cellStyle name="Ergebnis 3 5 6 2" xfId="25049" xr:uid="{5A6B811A-A576-48F1-BA58-C877D6CB24FB}"/>
    <cellStyle name="Ergebnis 3 5 7" xfId="3943" xr:uid="{00000000-0005-0000-0000-00000E130000}"/>
    <cellStyle name="Ergebnis 3 5 7 2" xfId="26306" xr:uid="{1BBB33A2-971E-4BD8-AF0A-2643EFE71C8A}"/>
    <cellStyle name="Ergebnis 3 5 8" xfId="3719" xr:uid="{00000000-0005-0000-0000-00000F130000}"/>
    <cellStyle name="Ergebnis 3 5 8 2" xfId="26082" xr:uid="{087C60EE-DD30-4506-9B7F-0E19287A5AFA}"/>
    <cellStyle name="Ergebnis 3 5 9" xfId="4805" xr:uid="{00000000-0005-0000-0000-000010130000}"/>
    <cellStyle name="Ergebnis 3 5 9 2" xfId="27158" xr:uid="{D6AE2BF5-5405-4D51-8EF2-84DBEBD6E94D}"/>
    <cellStyle name="Ergebnis 3 6" xfId="1096" xr:uid="{00000000-0005-0000-0000-000011130000}"/>
    <cellStyle name="Ergebnis 3 6 2" xfId="23533" xr:uid="{0CD0F4CA-AF2A-4AE9-B720-767238760C94}"/>
    <cellStyle name="Ergebnis 3 7" xfId="1613" xr:uid="{00000000-0005-0000-0000-000012130000}"/>
    <cellStyle name="Ergebnis 3 7 2" xfId="23998" xr:uid="{EB8ADA8A-0E6A-4A71-8ACE-25A9AA6AD028}"/>
    <cellStyle name="Ergebnis 3 8" xfId="1567" xr:uid="{00000000-0005-0000-0000-000013130000}"/>
    <cellStyle name="Ergebnis 3 8 2" xfId="23952" xr:uid="{6B45A345-6F4F-429F-AE16-9828BBF3649D}"/>
    <cellStyle name="Ergebnis 3 9" xfId="2646" xr:uid="{00000000-0005-0000-0000-000014130000}"/>
    <cellStyle name="Ergebnis 3 9 2" xfId="25013" xr:uid="{0CE0967C-ADD1-4892-94FE-AF6708AA26DD}"/>
    <cellStyle name="Ergebnis 4" xfId="585" xr:uid="{00000000-0005-0000-0000-000015130000}"/>
    <cellStyle name="Ergebnis 4 10" xfId="4707" xr:uid="{00000000-0005-0000-0000-000016130000}"/>
    <cellStyle name="Ergebnis 4 10 2" xfId="27060" xr:uid="{441E056A-168D-4872-83D2-8FEDEF40885C}"/>
    <cellStyle name="Ergebnis 4 11" xfId="5036" xr:uid="{00000000-0005-0000-0000-000017130000}"/>
    <cellStyle name="Ergebnis 4 11 2" xfId="27389" xr:uid="{22A960BD-C42D-4602-B2B5-B3930214AE86}"/>
    <cellStyle name="Ergebnis 4 12" xfId="5452" xr:uid="{00000000-0005-0000-0000-000018130000}"/>
    <cellStyle name="Ergebnis 4 12 2" xfId="27805" xr:uid="{25181B28-9175-4C32-A254-B3D99625031F}"/>
    <cellStyle name="Ergebnis 4 13" xfId="5831" xr:uid="{00000000-0005-0000-0000-000019130000}"/>
    <cellStyle name="Ergebnis 4 13 2" xfId="28145" xr:uid="{80B9883B-D6FC-48EF-8095-8C0CFE9F7EFF}"/>
    <cellStyle name="Ergebnis 4 14" xfId="6761" xr:uid="{00000000-0005-0000-0000-00001A130000}"/>
    <cellStyle name="Ergebnis 4 14 2" xfId="29058" xr:uid="{60B176DC-6DA8-40ED-9AFF-AAA0160783F5}"/>
    <cellStyle name="Ergebnis 4 15" xfId="7021" xr:uid="{00000000-0005-0000-0000-00001B130000}"/>
    <cellStyle name="Ergebnis 4 15 2" xfId="29318" xr:uid="{ED5A3767-FA8C-459C-8994-F1F2F993E44C}"/>
    <cellStyle name="Ergebnis 4 16" xfId="7314" xr:uid="{00000000-0005-0000-0000-00001C130000}"/>
    <cellStyle name="Ergebnis 4 16 2" xfId="29609" xr:uid="{E2A10474-4051-4BC8-A995-1AF8AC412BA9}"/>
    <cellStyle name="Ergebnis 4 17" xfId="7800" xr:uid="{9CCF126B-884E-46E0-801F-D6C6A37874D5}"/>
    <cellStyle name="Ergebnis 4 17 2" xfId="30086" xr:uid="{335F3BAE-5BD0-475F-8436-4737D10D95C9}"/>
    <cellStyle name="Ergebnis 4 18" xfId="8285" xr:uid="{441EDE80-BA9F-4477-AE7E-916B8136CD9D}"/>
    <cellStyle name="Ergebnis 4 18 2" xfId="30554" xr:uid="{921C648F-6F32-4AFF-A12E-6910EE4B7A2F}"/>
    <cellStyle name="Ergebnis 4 19" xfId="9170" xr:uid="{564752C6-9089-43B7-A1A4-B11268117CE0}"/>
    <cellStyle name="Ergebnis 4 19 2" xfId="31311" xr:uid="{B36AA159-6BCB-4016-94CE-05C89AEA7574}"/>
    <cellStyle name="Ergebnis 4 2" xfId="800" xr:uid="{00000000-0005-0000-0000-00001D130000}"/>
    <cellStyle name="Ergebnis 4 2 10" xfId="5247" xr:uid="{00000000-0005-0000-0000-00001E130000}"/>
    <cellStyle name="Ergebnis 4 2 10 2" xfId="27600" xr:uid="{EA8F97F8-A19A-45B4-942D-478BB991A49A}"/>
    <cellStyle name="Ergebnis 4 2 11" xfId="4158" xr:uid="{00000000-0005-0000-0000-00001F130000}"/>
    <cellStyle name="Ergebnis 4 2 11 2" xfId="26520" xr:uid="{53127646-8C5D-4A1C-84B9-6DAD12CCB02C}"/>
    <cellStyle name="Ergebnis 4 2 12" xfId="5914" xr:uid="{00000000-0005-0000-0000-000020130000}"/>
    <cellStyle name="Ergebnis 4 2 12 2" xfId="28228" xr:uid="{EB018048-4BFA-487F-9578-E8CE42C4F677}"/>
    <cellStyle name="Ergebnis 4 2 13" xfId="6160" xr:uid="{00000000-0005-0000-0000-000021130000}"/>
    <cellStyle name="Ergebnis 4 2 13 2" xfId="28457" xr:uid="{4C74DF59-8C45-4971-9BC4-7A8744292D0B}"/>
    <cellStyle name="Ergebnis 4 2 14" xfId="6011" xr:uid="{00000000-0005-0000-0000-000022130000}"/>
    <cellStyle name="Ergebnis 4 2 14 2" xfId="28308" xr:uid="{F4C9D3DD-CF55-4AFE-8741-AE72754CEB36}"/>
    <cellStyle name="Ergebnis 4 2 15" xfId="7520" xr:uid="{00000000-0005-0000-0000-000023130000}"/>
    <cellStyle name="Ergebnis 4 2 15 2" xfId="29815" xr:uid="{6817C143-F149-4912-826D-71ECB1FF3FB8}"/>
    <cellStyle name="Ergebnis 4 2 16" xfId="8006" xr:uid="{85906FE4-0FDC-4C99-83FA-1C7ED25B5985}"/>
    <cellStyle name="Ergebnis 4 2 16 2" xfId="30292" xr:uid="{32BBEE27-CFE6-426D-9E5E-A96E2428F1EF}"/>
    <cellStyle name="Ergebnis 4 2 17" xfId="8495" xr:uid="{82FF6185-CF3D-4421-8A66-B1E2B8D365AC}"/>
    <cellStyle name="Ergebnis 4 2 17 2" xfId="30764" xr:uid="{EB7F707B-40ED-4A8F-BB2D-562C91D86DA6}"/>
    <cellStyle name="Ergebnis 4 2 18" xfId="9385" xr:uid="{F93BC6E5-AE62-4885-AE16-EAB4B4EAF096}"/>
    <cellStyle name="Ergebnis 4 2 18 2" xfId="31524" xr:uid="{72AF3108-E68C-4299-AB07-DE52BE756094}"/>
    <cellStyle name="Ergebnis 4 2 19" xfId="9051" xr:uid="{19F5541B-E705-4758-8184-3F9442A358B8}"/>
    <cellStyle name="Ergebnis 4 2 19 2" xfId="31206" xr:uid="{9EFD7EB5-1B1B-439E-A3D8-EED218BFE44E}"/>
    <cellStyle name="Ergebnis 4 2 2" xfId="1050" xr:uid="{00000000-0005-0000-0000-000024130000}"/>
    <cellStyle name="Ergebnis 4 2 2 2" xfId="23487" xr:uid="{E64B4D3C-A8B5-42A9-8824-7B59D3CD4537}"/>
    <cellStyle name="Ergebnis 4 2 20" xfId="9736" xr:uid="{55DCCD03-990C-4F59-B734-6F87034E1C79}"/>
    <cellStyle name="Ergebnis 4 2 20 2" xfId="31803" xr:uid="{D22E61B5-390F-4B07-B5F2-E191E067754E}"/>
    <cellStyle name="Ergebnis 4 2 21" xfId="12553" xr:uid="{8012D360-EE40-43F8-9C63-A450F2A003A4}"/>
    <cellStyle name="Ergebnis 4 2 21 2" xfId="33118" xr:uid="{2292A00A-6CFB-443D-9BE1-38212E7D7AF4}"/>
    <cellStyle name="Ergebnis 4 2 22" xfId="12140" xr:uid="{498A74C0-284A-4ED2-8E85-3FA4D5A23B3C}"/>
    <cellStyle name="Ergebnis 4 2 22 2" xfId="32705" xr:uid="{5B14A1BB-161A-4A6F-9261-7AE611A397E9}"/>
    <cellStyle name="Ergebnis 4 2 23" xfId="12905" xr:uid="{2C3FD9FC-602E-42D6-85AE-241B36F864A8}"/>
    <cellStyle name="Ergebnis 4 2 23 2" xfId="33470" xr:uid="{A049E040-C28D-4C50-B10A-B6286495BF9D}"/>
    <cellStyle name="Ergebnis 4 2 24" xfId="13392" xr:uid="{5D5C2E83-5BA0-4F79-B46C-6ADBCE9816ED}"/>
    <cellStyle name="Ergebnis 4 2 24 2" xfId="33956" xr:uid="{6E178F6A-087C-4B06-969C-2BBE66315645}"/>
    <cellStyle name="Ergebnis 4 2 25" xfId="13379" xr:uid="{0D85E2F3-3303-42CE-BB54-977708DBE51B}"/>
    <cellStyle name="Ergebnis 4 2 25 2" xfId="33943" xr:uid="{8E8BAFB7-3D44-4AE7-ABBA-147ABC8F972E}"/>
    <cellStyle name="Ergebnis 4 2 26" xfId="13199" xr:uid="{AC1B26DC-6C39-4EEB-8579-D83929686FAD}"/>
    <cellStyle name="Ergebnis 4 2 26 2" xfId="33763" xr:uid="{7BD87DFD-E41F-4F1E-9592-CE55CD4305B1}"/>
    <cellStyle name="Ergebnis 4 2 27" xfId="14719" xr:uid="{787E94DE-A616-4C17-B3EB-D053885AD5C7}"/>
    <cellStyle name="Ergebnis 4 2 27 2" xfId="35276" xr:uid="{C2AC29DA-C981-425C-8DA5-BA3907D00089}"/>
    <cellStyle name="Ergebnis 4 2 28" xfId="16057" xr:uid="{8FB7997C-3583-48D2-BF57-CD82FA3C7977}"/>
    <cellStyle name="Ergebnis 4 2 28 2" xfId="36465" xr:uid="{7702AA21-DADA-4A20-B690-EBD9ED8EA97F}"/>
    <cellStyle name="Ergebnis 4 2 29" xfId="16530" xr:uid="{26BDF0F8-AA07-487A-B843-5C21A6F34C91}"/>
    <cellStyle name="Ergebnis 4 2 29 2" xfId="36936" xr:uid="{82498312-C2C9-426A-AD22-A524592D6BF2}"/>
    <cellStyle name="Ergebnis 4 2 3" xfId="1991" xr:uid="{00000000-0005-0000-0000-000025130000}"/>
    <cellStyle name="Ergebnis 4 2 3 2" xfId="24373" xr:uid="{4D1B8227-6680-4E55-8E1D-53713AB8E877}"/>
    <cellStyle name="Ergebnis 4 2 30" xfId="17274" xr:uid="{C74EC146-BC86-418F-8E2D-DF12A45F6178}"/>
    <cellStyle name="Ergebnis 4 2 30 2" xfId="37678" xr:uid="{6F2C689C-D910-4512-A0A2-DF47FC45C8D4}"/>
    <cellStyle name="Ergebnis 4 2 31" xfId="16878" xr:uid="{C3E3FAB3-D250-450C-B1D1-5031074BFAD1}"/>
    <cellStyle name="Ergebnis 4 2 31 2" xfId="37282" xr:uid="{FAD5C2EC-EA5B-40EC-9CE4-D089A1428025}"/>
    <cellStyle name="Ergebnis 4 2 32" xfId="18023" xr:uid="{FF11F98C-30B5-4E24-AC89-4BFBD7CD5515}"/>
    <cellStyle name="Ergebnis 4 2 32 2" xfId="38427" xr:uid="{45FDC278-C43B-4C62-A951-19811998942D}"/>
    <cellStyle name="Ergebnis 4 2 33" xfId="18402" xr:uid="{55977802-4103-4224-A3D1-6AE35478E2FE}"/>
    <cellStyle name="Ergebnis 4 2 33 2" xfId="38806" xr:uid="{03427C0A-8ED1-4605-A120-69B43120D09C}"/>
    <cellStyle name="Ergebnis 4 2 34" xfId="19246" xr:uid="{0A469BFA-648A-4825-BEC6-BD9ED832468D}"/>
    <cellStyle name="Ergebnis 4 2 34 2" xfId="39648" xr:uid="{0D72F67A-1EFF-4FBF-9EFF-F4B6971CAFF4}"/>
    <cellStyle name="Ergebnis 4 2 35" xfId="18641" xr:uid="{94988304-9C8B-4B2A-8C9F-F955D4682748}"/>
    <cellStyle name="Ergebnis 4 2 35 2" xfId="39045" xr:uid="{9E9F43EA-4A99-4FF1-97AF-739972BE6CE7}"/>
    <cellStyle name="Ergebnis 4 2 36" xfId="20084" xr:uid="{489EB7A5-CE84-4CF3-ABE0-B7AFAE061617}"/>
    <cellStyle name="Ergebnis 4 2 36 2" xfId="40486" xr:uid="{4E0C4DAC-DED6-487D-BC2A-5960F195058B}"/>
    <cellStyle name="Ergebnis 4 2 37" xfId="20506" xr:uid="{AF3B9B2E-94F5-4191-A85D-730F052522F1}"/>
    <cellStyle name="Ergebnis 4 2 37 2" xfId="40908" xr:uid="{1D73AF91-D831-44EC-AC4A-6D98C3DAD138}"/>
    <cellStyle name="Ergebnis 4 2 38" xfId="19568" xr:uid="{9F54C36F-B8F2-466E-BDBF-A1F7CEF60AEB}"/>
    <cellStyle name="Ergebnis 4 2 38 2" xfId="39970" xr:uid="{7C1238E2-5913-40C9-8E1D-9E33481AC4CB}"/>
    <cellStyle name="Ergebnis 4 2 39" xfId="21700" xr:uid="{9A3E008C-E613-40C7-B431-CD1AA62BD611}"/>
    <cellStyle name="Ergebnis 4 2 39 2" xfId="42100" xr:uid="{EA8FA5B0-BC12-4691-8346-84723BDB0511}"/>
    <cellStyle name="Ergebnis 4 2 4" xfId="1527" xr:uid="{00000000-0005-0000-0000-000026130000}"/>
    <cellStyle name="Ergebnis 4 2 4 2" xfId="23913" xr:uid="{F2ADC2B3-D482-4130-9E1D-571BD47DC71F}"/>
    <cellStyle name="Ergebnis 4 2 40" xfId="21246" xr:uid="{D0F81425-11FE-4D17-BB19-0061F8468488}"/>
    <cellStyle name="Ergebnis 4 2 40 2" xfId="41646" xr:uid="{5D0233F7-8A32-42F9-BE69-C90AD65A376A}"/>
    <cellStyle name="Ergebnis 4 2 41" xfId="22553" xr:uid="{9E4D8FA3-83E9-46B8-8035-47EB5D77396F}"/>
    <cellStyle name="Ergebnis 4 2 41 2" xfId="42953" xr:uid="{E31CD688-B1E4-4715-B07C-971C3EBC7859}"/>
    <cellStyle name="Ergebnis 4 2 42" xfId="22364" xr:uid="{C3A81EE1-47FD-4A44-9C83-DC1D6D931F4E}"/>
    <cellStyle name="Ergebnis 4 2 42 2" xfId="42764" xr:uid="{8CAB8794-98DC-4CE0-A662-21724A572C5A}"/>
    <cellStyle name="Ergebnis 4 2 43" xfId="22379" xr:uid="{8280CA29-74A1-4C8E-9E00-D385BD148598}"/>
    <cellStyle name="Ergebnis 4 2 43 2" xfId="42779" xr:uid="{95043753-3B05-41B4-AD9D-59245911974D}"/>
    <cellStyle name="Ergebnis 4 2 5" xfId="3114" xr:uid="{00000000-0005-0000-0000-000027130000}"/>
    <cellStyle name="Ergebnis 4 2 5 2" xfId="25480" xr:uid="{DB876776-A045-46D9-B389-52F82B3A7196}"/>
    <cellStyle name="Ergebnis 4 2 6" xfId="2506" xr:uid="{00000000-0005-0000-0000-000028130000}"/>
    <cellStyle name="Ergebnis 4 2 6 2" xfId="24873" xr:uid="{19305586-9394-43CF-BE0E-FF48FD084DC5}"/>
    <cellStyle name="Ergebnis 4 2 7" xfId="4008" xr:uid="{00000000-0005-0000-0000-000029130000}"/>
    <cellStyle name="Ergebnis 4 2 7 2" xfId="26371" xr:uid="{93F08579-388E-411B-8698-3CB362A5AE00}"/>
    <cellStyle name="Ergebnis 4 2 8" xfId="3269" xr:uid="{00000000-0005-0000-0000-00002A130000}"/>
    <cellStyle name="Ergebnis 4 2 8 2" xfId="25635" xr:uid="{99055DD1-225A-4173-AD0B-478AF5767153}"/>
    <cellStyle name="Ergebnis 4 2 9" xfId="4147" xr:uid="{00000000-0005-0000-0000-00002B130000}"/>
    <cellStyle name="Ergebnis 4 2 9 2" xfId="26509" xr:uid="{CE38CD08-2672-4F60-B1D5-5162560E39E0}"/>
    <cellStyle name="Ergebnis 4 20" xfId="9818" xr:uid="{9303C334-9530-44F2-836B-F9DDA7061748}"/>
    <cellStyle name="Ergebnis 4 20 2" xfId="31866" xr:uid="{F6DCB348-A2BD-4CD1-97B8-9373DF05070C}"/>
    <cellStyle name="Ergebnis 4 21" xfId="8717" xr:uid="{33D8B969-ACD6-45FE-9DC4-B1C63FD9AF0C}"/>
    <cellStyle name="Ergebnis 4 21 2" xfId="30970" xr:uid="{15036E84-E707-4C16-A025-27164D160E20}"/>
    <cellStyle name="Ergebnis 4 22" xfId="12338" xr:uid="{1161ED3E-5633-4E78-AFBF-D5EEE372CC97}"/>
    <cellStyle name="Ergebnis 4 22 2" xfId="32903" xr:uid="{947FC62A-F794-4597-A4BE-F7A272B8499D}"/>
    <cellStyle name="Ergebnis 4 23" xfId="12198" xr:uid="{E87705F0-68B4-4FB8-9681-74831C20E4B7}"/>
    <cellStyle name="Ergebnis 4 23 2" xfId="32763" xr:uid="{3FEC714B-3B39-4CD2-B603-757FC76EDB95}"/>
    <cellStyle name="Ergebnis 4 24" xfId="12764" xr:uid="{D1A8989C-B32A-4594-849E-7B748CD0A2DA}"/>
    <cellStyle name="Ergebnis 4 24 2" xfId="33329" xr:uid="{E80FE3EA-52AD-471C-862E-1CD66C29E542}"/>
    <cellStyle name="Ergebnis 4 25" xfId="13914" xr:uid="{7B5B508F-EC3F-4639-9D7D-AD7F61CABF11}"/>
    <cellStyle name="Ergebnis 4 25 2" xfId="34478" xr:uid="{3B7A49C1-543E-446F-B091-80F2B82AF630}"/>
    <cellStyle name="Ergebnis 4 26" xfId="14104" xr:uid="{3DEAC20A-8699-42B3-86B6-081CAA9D4E04}"/>
    <cellStyle name="Ergebnis 4 26 2" xfId="34668" xr:uid="{AED5A3A4-3A07-49DC-AC1F-C4295DD78479}"/>
    <cellStyle name="Ergebnis 4 27" xfId="14742" xr:uid="{24D2016E-B734-45B0-B037-931BB12DE68E}"/>
    <cellStyle name="Ergebnis 4 27 2" xfId="35298" xr:uid="{ABE9E305-B090-4C33-873E-4E9C70120545}"/>
    <cellStyle name="Ergebnis 4 28" xfId="15049" xr:uid="{DF6749FB-4993-4149-9AEE-49AF6C93B030}"/>
    <cellStyle name="Ergebnis 4 28 2" xfId="35598" xr:uid="{5DAEE1ED-BB1C-465A-A720-C5C9D2CF98FE}"/>
    <cellStyle name="Ergebnis 4 29" xfId="15628" xr:uid="{FEC2BBE3-E12B-4016-85D1-A58DE94C0CA1}"/>
    <cellStyle name="Ergebnis 4 29 2" xfId="36113" xr:uid="{F3941E7D-416C-4404-A618-7F49CA393946}"/>
    <cellStyle name="Ergebnis 4 3" xfId="1246" xr:uid="{00000000-0005-0000-0000-00002C130000}"/>
    <cellStyle name="Ergebnis 4 3 2" xfId="23683" xr:uid="{42672285-2646-47C9-9FB1-67E8132C7554}"/>
    <cellStyle name="Ergebnis 4 30" xfId="16324" xr:uid="{68446E88-2187-4A90-9AF0-A8F1F26DFD57}"/>
    <cellStyle name="Ergebnis 4 30 2" xfId="36730" xr:uid="{D8E782AA-B9C1-4683-AE4D-1CBC3B5E5709}"/>
    <cellStyle name="Ergebnis 4 31" xfId="17065" xr:uid="{B3AC6CF8-F8C1-4F68-BC53-9A1DB19CED2E}"/>
    <cellStyle name="Ergebnis 4 31 2" xfId="37469" xr:uid="{2C2641E2-E99F-4A14-9D5D-664C8B75FF00}"/>
    <cellStyle name="Ergebnis 4 32" xfId="17429" xr:uid="{FA2CB6B9-C4D6-497C-A2A0-506FD94D861A}"/>
    <cellStyle name="Ergebnis 4 32 2" xfId="37833" xr:uid="{C3403567-ACF9-4C1B-81AA-424FAECA86F6}"/>
    <cellStyle name="Ergebnis 4 33" xfId="17816" xr:uid="{3FCE72D9-14D4-4767-B371-2DB4533C1182}"/>
    <cellStyle name="Ergebnis 4 33 2" xfId="38220" xr:uid="{B07C242B-7657-4F55-91B7-B22D012C8788}"/>
    <cellStyle name="Ergebnis 4 34" xfId="18188" xr:uid="{8340A181-87FB-4D94-AE5C-2DF6BF676CA6}"/>
    <cellStyle name="Ergebnis 4 34 2" xfId="38592" xr:uid="{88FB0961-B4A9-4490-A26E-AAA8F5340B11}"/>
    <cellStyle name="Ergebnis 4 35" xfId="19031" xr:uid="{BAEC1898-C2FA-40EF-8066-18ED741C4CC9}"/>
    <cellStyle name="Ergebnis 4 35 2" xfId="39433" xr:uid="{838AFDB6-9EAE-4A3A-BE54-4F103A403829}"/>
    <cellStyle name="Ergebnis 4 36" xfId="18540" xr:uid="{F565093D-DF99-4A7C-8F7A-D29718203CC1}"/>
    <cellStyle name="Ergebnis 4 36 2" xfId="38944" xr:uid="{4C673D5E-8736-4F66-944D-3B76C601DF9A}"/>
    <cellStyle name="Ergebnis 4 37" xfId="19869" xr:uid="{1D965723-C4EF-4B4E-B2D7-0C9482439A5F}"/>
    <cellStyle name="Ergebnis 4 37 2" xfId="40271" xr:uid="{8108189B-F698-411F-A7AC-1BAB27B7B597}"/>
    <cellStyle name="Ergebnis 4 38" xfId="20293" xr:uid="{EA191A8A-2819-4645-ABEB-A0B79C4698FA}"/>
    <cellStyle name="Ergebnis 4 38 2" xfId="40695" xr:uid="{6C0FFFFE-7BFA-4F07-AF9D-B896472F1B0C}"/>
    <cellStyle name="Ergebnis 4 39" xfId="20874" xr:uid="{9CEDB03F-BF7E-4F2E-9F14-1A85627253CD}"/>
    <cellStyle name="Ergebnis 4 39 2" xfId="41276" xr:uid="{532D8003-67B5-4A93-AAA0-094A60F26D29}"/>
    <cellStyle name="Ergebnis 4 4" xfId="1778" xr:uid="{00000000-0005-0000-0000-00002D130000}"/>
    <cellStyle name="Ergebnis 4 4 2" xfId="24161" xr:uid="{1F0822CD-0D78-40E2-A934-73210AA62C8C}"/>
    <cellStyle name="Ergebnis 4 40" xfId="21488" xr:uid="{9EBB3D91-AFC9-460B-9CFB-EAB82A798336}"/>
    <cellStyle name="Ergebnis 4 40 2" xfId="41888" xr:uid="{F885B9F7-CAF9-448F-8560-D4D963585D8D}"/>
    <cellStyle name="Ergebnis 4 41" xfId="21867" xr:uid="{A1ED43F6-F123-4EA8-B543-3ACA95C1E60F}"/>
    <cellStyle name="Ergebnis 4 41 2" xfId="42267" xr:uid="{BAA84BF2-92CE-4A34-B4C6-22870851C19F}"/>
    <cellStyle name="Ergebnis 4 42" xfId="22228" xr:uid="{F70B4950-7D71-437B-86E6-2D2A44115E25}"/>
    <cellStyle name="Ergebnis 4 42 2" xfId="42628" xr:uid="{FA2AF151-CF30-4B4C-A07A-C92C6B405344}"/>
    <cellStyle name="Ergebnis 4 43" xfId="22910" xr:uid="{1651A034-479B-42B0-9904-2C4D1595041B}"/>
    <cellStyle name="Ergebnis 4 43 2" xfId="43310" xr:uid="{9629DFE5-B23E-4162-9701-04AB224526A9}"/>
    <cellStyle name="Ergebnis 4 44" xfId="23182" xr:uid="{0097B0F0-9157-4EAC-8133-5CEEDA524F7B}"/>
    <cellStyle name="Ergebnis 4 44 2" xfId="43582" xr:uid="{411CCE26-9ED8-4882-95BA-D0619199308E}"/>
    <cellStyle name="Ergebnis 4 5" xfId="2224" xr:uid="{00000000-0005-0000-0000-00002E130000}"/>
    <cellStyle name="Ergebnis 4 5 2" xfId="24600" xr:uid="{D4148250-1B70-49F4-9B63-AFF69AAE976C}"/>
    <cellStyle name="Ergebnis 4 6" xfId="2899" xr:uid="{00000000-0005-0000-0000-00002F130000}"/>
    <cellStyle name="Ergebnis 4 6 2" xfId="25265" xr:uid="{86FC0F7D-1DB0-4FF9-ADEC-E5FC5EE17C8E}"/>
    <cellStyle name="Ergebnis 4 7" xfId="3469" xr:uid="{00000000-0005-0000-0000-000030130000}"/>
    <cellStyle name="Ergebnis 4 7 2" xfId="25834" xr:uid="{505BD7A0-523E-4C55-A284-81755B1A472B}"/>
    <cellStyle name="Ergebnis 4 8" xfId="3797" xr:uid="{00000000-0005-0000-0000-000031130000}"/>
    <cellStyle name="Ergebnis 4 8 2" xfId="26160" xr:uid="{40FB8FBD-178C-4665-96A9-A6F5F7263543}"/>
    <cellStyle name="Ergebnis 4 9" xfId="4296" xr:uid="{00000000-0005-0000-0000-000032130000}"/>
    <cellStyle name="Ergebnis 4 9 2" xfId="26653" xr:uid="{9233FEEC-0CEC-4D1D-832F-992BF5690B74}"/>
    <cellStyle name="Ergebnis 5" xfId="659" xr:uid="{00000000-0005-0000-0000-000033130000}"/>
    <cellStyle name="Ergebnis 5 10" xfId="4907" xr:uid="{00000000-0005-0000-0000-000034130000}"/>
    <cellStyle name="Ergebnis 5 10 2" xfId="27260" xr:uid="{5DCD2033-EE09-4C90-BEA5-4302344A9728}"/>
    <cellStyle name="Ergebnis 5 11" xfId="5110" xr:uid="{00000000-0005-0000-0000-000035130000}"/>
    <cellStyle name="Ergebnis 5 11 2" xfId="27463" xr:uid="{7F1A9303-61FE-4A28-81A5-8EEE32F4C478}"/>
    <cellStyle name="Ergebnis 5 12" xfId="5401" xr:uid="{00000000-0005-0000-0000-000036130000}"/>
    <cellStyle name="Ergebnis 5 12 2" xfId="27754" xr:uid="{AD131D31-E2FA-4913-9939-E4C7311704D6}"/>
    <cellStyle name="Ergebnis 5 13" xfId="5692" xr:uid="{00000000-0005-0000-0000-000037130000}"/>
    <cellStyle name="Ergebnis 5 13 2" xfId="28018" xr:uid="{71736DC7-2D99-4E5E-922B-2EE4DFFA9779}"/>
    <cellStyle name="Ergebnis 5 14" xfId="6781" xr:uid="{00000000-0005-0000-0000-000038130000}"/>
    <cellStyle name="Ergebnis 5 14 2" xfId="29078" xr:uid="{282812B5-F292-41DE-8287-EC3E93A9586B}"/>
    <cellStyle name="Ergebnis 5 15" xfId="6962" xr:uid="{00000000-0005-0000-0000-000039130000}"/>
    <cellStyle name="Ergebnis 5 15 2" xfId="29259" xr:uid="{E282A4ED-9F9A-49E3-9ABA-BAB2A01C572D}"/>
    <cellStyle name="Ergebnis 5 16" xfId="7388" xr:uid="{00000000-0005-0000-0000-00003A130000}"/>
    <cellStyle name="Ergebnis 5 16 2" xfId="29683" xr:uid="{BC177C3B-4A08-4B98-A0A5-4979E82C3CAE}"/>
    <cellStyle name="Ergebnis 5 17" xfId="7874" xr:uid="{C3AD73DD-774B-4B0A-A76C-D09810B1DEAC}"/>
    <cellStyle name="Ergebnis 5 17 2" xfId="30160" xr:uid="{AC85EBFF-5A43-4CEB-9202-56405A97BD49}"/>
    <cellStyle name="Ergebnis 5 18" xfId="8359" xr:uid="{DCAA49B7-9154-484C-9C07-4F2BA718A87D}"/>
    <cellStyle name="Ergebnis 5 18 2" xfId="30628" xr:uid="{B3C1ACF5-1536-4FD2-ADA8-6D83B40CBDCA}"/>
    <cellStyle name="Ergebnis 5 19" xfId="9244" xr:uid="{FD6C91A7-C257-4507-8D92-AEF0AA2CEB18}"/>
    <cellStyle name="Ergebnis 5 19 2" xfId="31385" xr:uid="{263AE63D-104A-4554-B002-02E9B3A59294}"/>
    <cellStyle name="Ergebnis 5 2" xfId="874" xr:uid="{00000000-0005-0000-0000-00003B130000}"/>
    <cellStyle name="Ergebnis 5 2 10" xfId="5321" xr:uid="{00000000-0005-0000-0000-00003C130000}"/>
    <cellStyle name="Ergebnis 5 2 10 2" xfId="27674" xr:uid="{653233AE-CCF1-4E57-B7B4-2D5C9905C337}"/>
    <cellStyle name="Ergebnis 5 2 11" xfId="4263" xr:uid="{00000000-0005-0000-0000-00003D130000}"/>
    <cellStyle name="Ergebnis 5 2 11 2" xfId="26620" xr:uid="{A1D003EC-A84D-4FD1-A4F3-82BB9C639203}"/>
    <cellStyle name="Ergebnis 5 2 12" xfId="5752" xr:uid="{00000000-0005-0000-0000-00003E130000}"/>
    <cellStyle name="Ergebnis 5 2 12 2" xfId="28070" xr:uid="{703967AD-6BC6-467E-8B7C-B323CFAE691A}"/>
    <cellStyle name="Ergebnis 5 2 13" xfId="5647" xr:uid="{00000000-0005-0000-0000-00003F130000}"/>
    <cellStyle name="Ergebnis 5 2 13 2" xfId="27980" xr:uid="{5F9422C5-70F6-468B-897E-4FAC8AF9F84E}"/>
    <cellStyle name="Ergebnis 5 2 14" xfId="6503" xr:uid="{00000000-0005-0000-0000-000040130000}"/>
    <cellStyle name="Ergebnis 5 2 14 2" xfId="28800" xr:uid="{6E53F773-8F10-40CA-A3D9-4F4FD9F9EBB9}"/>
    <cellStyle name="Ergebnis 5 2 15" xfId="7594" xr:uid="{00000000-0005-0000-0000-000041130000}"/>
    <cellStyle name="Ergebnis 5 2 15 2" xfId="29889" xr:uid="{BDFF6942-ECFD-472E-86BD-900D97F7F34D}"/>
    <cellStyle name="Ergebnis 5 2 16" xfId="8080" xr:uid="{849D6800-81F2-4044-9C58-82A46DAF34FE}"/>
    <cellStyle name="Ergebnis 5 2 16 2" xfId="30366" xr:uid="{EF3F6F1B-12BC-43E8-9C94-45222D1BE10B}"/>
    <cellStyle name="Ergebnis 5 2 17" xfId="8569" xr:uid="{B353FAD0-E838-4D9C-8FD4-552F5897FA59}"/>
    <cellStyle name="Ergebnis 5 2 17 2" xfId="30838" xr:uid="{028A80BA-CAB7-4083-8E05-FD6196D6E5E1}"/>
    <cellStyle name="Ergebnis 5 2 18" xfId="9459" xr:uid="{8490AB17-D25D-44B7-94CB-81BFFA575E8A}"/>
    <cellStyle name="Ergebnis 5 2 18 2" xfId="31598" xr:uid="{17E671F3-6904-4B0C-931C-EC6157E88FD2}"/>
    <cellStyle name="Ergebnis 5 2 19" xfId="8773" xr:uid="{EC302A65-7FDD-40D8-AC5D-1855E6E28EB9}"/>
    <cellStyle name="Ergebnis 5 2 19 2" xfId="30999" xr:uid="{66D9F238-F819-4C8A-B114-F414AF8E318D}"/>
    <cellStyle name="Ergebnis 5 2 2" xfId="74" xr:uid="{00000000-0005-0000-0000-000042130000}"/>
    <cellStyle name="Ergebnis 5 2 2 2" xfId="23326" xr:uid="{2A4274F0-5223-4D63-A649-B5C02DCDB662}"/>
    <cellStyle name="Ergebnis 5 2 20" xfId="9784" xr:uid="{A1EC3A2F-AD97-4AE9-BE52-6083BFD1F4A9}"/>
    <cellStyle name="Ergebnis 5 2 20 2" xfId="31839" xr:uid="{0402F110-0A63-45E2-8AFB-A2F80D63BB50}"/>
    <cellStyle name="Ergebnis 5 2 21" xfId="12627" xr:uid="{414BF197-D500-46D3-9131-5E3215014D08}"/>
    <cellStyle name="Ergebnis 5 2 21 2" xfId="33192" xr:uid="{ED93ADD2-A38D-4CE5-AB6E-060199B053A2}"/>
    <cellStyle name="Ergebnis 5 2 22" xfId="12129" xr:uid="{E2E7B48A-EF34-4178-A137-F7DDACE9DA79}"/>
    <cellStyle name="Ergebnis 5 2 22 2" xfId="32694" xr:uid="{8C19F727-7CAD-46F9-A4FF-8BCDAB0EFF20}"/>
    <cellStyle name="Ergebnis 5 2 23" xfId="13495" xr:uid="{07C05E86-CA11-4BBF-8C27-B9359319D0F1}"/>
    <cellStyle name="Ergebnis 5 2 23 2" xfId="34059" xr:uid="{549F59B6-C14F-4C74-BB17-58003C7846A1}"/>
    <cellStyle name="Ergebnis 5 2 24" xfId="13324" xr:uid="{C50D40E5-DFB4-41DB-94F6-6FE02158657F}"/>
    <cellStyle name="Ergebnis 5 2 24 2" xfId="33888" xr:uid="{E80A7823-52B4-4DD2-99C2-FDF6CF9F9AA2}"/>
    <cellStyle name="Ergebnis 5 2 25" xfId="14209" xr:uid="{C3B122F2-A5CA-4020-90DB-CD1503D0D4FC}"/>
    <cellStyle name="Ergebnis 5 2 25 2" xfId="34772" xr:uid="{8A52275F-9A44-49E0-91DD-0634833E252B}"/>
    <cellStyle name="Ergebnis 5 2 26" xfId="12760" xr:uid="{A3099955-5F37-4EC9-90B2-66E336FBED0B}"/>
    <cellStyle name="Ergebnis 5 2 26 2" xfId="33325" xr:uid="{D4A17E92-9974-450A-8E28-88E1B78D14BC}"/>
    <cellStyle name="Ergebnis 5 2 27" xfId="14533" xr:uid="{4511615D-7E38-4676-8DE3-7E977D36532E}"/>
    <cellStyle name="Ergebnis 5 2 27 2" xfId="35094" xr:uid="{F70910E3-1121-41B3-A27E-DD6329F72414}"/>
    <cellStyle name="Ergebnis 5 2 28" xfId="16131" xr:uid="{EF4CC124-914C-4144-AF8F-E9E6D8DB56BB}"/>
    <cellStyle name="Ergebnis 5 2 28 2" xfId="36539" xr:uid="{19ECE9D0-2765-4774-A7EC-A126F4D46FB7}"/>
    <cellStyle name="Ergebnis 5 2 29" xfId="16604" xr:uid="{A9AC3AB1-8FD9-4769-B87F-F8BA78D54813}"/>
    <cellStyle name="Ergebnis 5 2 29 2" xfId="37010" xr:uid="{58BAB051-B3DA-47C6-878B-013A83612BAA}"/>
    <cellStyle name="Ergebnis 5 2 3" xfId="2065" xr:uid="{00000000-0005-0000-0000-000043130000}"/>
    <cellStyle name="Ergebnis 5 2 3 2" xfId="24447" xr:uid="{C2486D8B-215D-4503-BDE9-FFDD8F2FAA65}"/>
    <cellStyle name="Ergebnis 5 2 30" xfId="17348" xr:uid="{E325F1C4-2A82-42DF-8570-1B7E1A28A977}"/>
    <cellStyle name="Ergebnis 5 2 30 2" xfId="37752" xr:uid="{BEADD2E3-C3FD-4658-94E3-501B19445654}"/>
    <cellStyle name="Ergebnis 5 2 31" xfId="17473" xr:uid="{50260867-437E-46C5-A36C-2E44B949FC0D}"/>
    <cellStyle name="Ergebnis 5 2 31 2" xfId="37877" xr:uid="{F16B2E94-C9CA-4B21-9D22-6452F2FB36BE}"/>
    <cellStyle name="Ergebnis 5 2 32" xfId="18097" xr:uid="{E58133B0-3E77-4870-961C-00A5D9AFC513}"/>
    <cellStyle name="Ergebnis 5 2 32 2" xfId="38501" xr:uid="{45DB0C62-9458-4997-B942-0F25692CD9DE}"/>
    <cellStyle name="Ergebnis 5 2 33" xfId="18476" xr:uid="{F3A4E58C-EBCE-4C27-92C1-301793CDCEA3}"/>
    <cellStyle name="Ergebnis 5 2 33 2" xfId="38880" xr:uid="{C9EFC3DC-0642-4903-8541-A4D4EEC40AD4}"/>
    <cellStyle name="Ergebnis 5 2 34" xfId="19320" xr:uid="{79910CF2-A60B-4A4A-8D8F-740ABE056AB4}"/>
    <cellStyle name="Ergebnis 5 2 34 2" xfId="39722" xr:uid="{A4D630B1-6797-42AD-929C-AEC285E6EF8E}"/>
    <cellStyle name="Ergebnis 5 2 35" xfId="18915" xr:uid="{79EC48CD-4424-477E-98EF-4A4E1F799FB0}"/>
    <cellStyle name="Ergebnis 5 2 35 2" xfId="39317" xr:uid="{3E6ECE46-6F42-41A3-A3E2-41B08EDD3780}"/>
    <cellStyle name="Ergebnis 5 2 36" xfId="20158" xr:uid="{4AFACCF6-DA82-49D5-B70C-8345AC3784AA}"/>
    <cellStyle name="Ergebnis 5 2 36 2" xfId="40560" xr:uid="{459406AC-4C06-46CF-B8D7-CBA45F240A15}"/>
    <cellStyle name="Ergebnis 5 2 37" xfId="20580" xr:uid="{BB8522F7-84FA-4534-AA30-8E56605212A8}"/>
    <cellStyle name="Ergebnis 5 2 37 2" xfId="40982" xr:uid="{F293A8F7-8B34-4E4F-9299-74D61D7100FD}"/>
    <cellStyle name="Ergebnis 5 2 38" xfId="20630" xr:uid="{F0D99D5D-3C54-47E3-9819-EAAF16BE61A4}"/>
    <cellStyle name="Ergebnis 5 2 38 2" xfId="41032" xr:uid="{EDD0BE54-D72D-405D-9DFC-557819D6C2E5}"/>
    <cellStyle name="Ergebnis 5 2 39" xfId="21774" xr:uid="{480AA3EA-C10C-4C90-B211-6CDC4A0FEFAF}"/>
    <cellStyle name="Ergebnis 5 2 39 2" xfId="42174" xr:uid="{CA394E7F-565A-44F9-86F9-8AA3CA3C7F47}"/>
    <cellStyle name="Ergebnis 5 2 4" xfId="1451" xr:uid="{00000000-0005-0000-0000-000044130000}"/>
    <cellStyle name="Ergebnis 5 2 4 2" xfId="23839" xr:uid="{9A2AE7BF-6B01-47EE-A483-975FD1E9FFD6}"/>
    <cellStyle name="Ergebnis 5 2 40" xfId="21929" xr:uid="{3D228089-1393-4C08-964C-CD6CAE192202}"/>
    <cellStyle name="Ergebnis 5 2 40 2" xfId="42329" xr:uid="{12713D6A-E5B5-4AEB-B9FD-3AF285206A5A}"/>
    <cellStyle name="Ergebnis 5 2 41" xfId="22195" xr:uid="{4D22B108-86AB-48BE-8251-6EFC39ACA73D}"/>
    <cellStyle name="Ergebnis 5 2 41 2" xfId="42595" xr:uid="{49E41353-99A1-4490-A5C5-A65E1BD7806F}"/>
    <cellStyle name="Ergebnis 5 2 42" xfId="22543" xr:uid="{BE381614-14C1-4AAD-A266-56AE9B0BCFA5}"/>
    <cellStyle name="Ergebnis 5 2 42 2" xfId="42943" xr:uid="{FAE24307-6B55-4D31-8A2C-20CE47606DAD}"/>
    <cellStyle name="Ergebnis 5 2 43" xfId="22806" xr:uid="{F4BF99D5-7014-4647-9BFC-92EE95D0E4FD}"/>
    <cellStyle name="Ergebnis 5 2 43 2" xfId="43206" xr:uid="{CF21EC3D-5C4C-4E0E-9DD6-138B441BD4AE}"/>
    <cellStyle name="Ergebnis 5 2 5" xfId="3188" xr:uid="{00000000-0005-0000-0000-000045130000}"/>
    <cellStyle name="Ergebnis 5 2 5 2" xfId="25554" xr:uid="{3B3FF64E-4B8D-45D2-A803-730DF0A97D1E}"/>
    <cellStyle name="Ergebnis 5 2 6" xfId="2410" xr:uid="{00000000-0005-0000-0000-000046130000}"/>
    <cellStyle name="Ergebnis 5 2 6 2" xfId="24777" xr:uid="{3E400932-FC2A-4F12-A5D8-07E31187B9EB}"/>
    <cellStyle name="Ergebnis 5 2 7" xfId="4082" xr:uid="{00000000-0005-0000-0000-000047130000}"/>
    <cellStyle name="Ergebnis 5 2 7 2" xfId="26445" xr:uid="{05A68E5B-1AE9-449F-A39B-2C1BEF16EA1A}"/>
    <cellStyle name="Ergebnis 5 2 8" xfId="2731" xr:uid="{00000000-0005-0000-0000-000048130000}"/>
    <cellStyle name="Ergebnis 5 2 8 2" xfId="25097" xr:uid="{B5D16205-337B-4683-8BA4-8182E9F5A009}"/>
    <cellStyle name="Ergebnis 5 2 9" xfId="4529" xr:uid="{00000000-0005-0000-0000-000049130000}"/>
    <cellStyle name="Ergebnis 5 2 9 2" xfId="26882" xr:uid="{E6F7956A-A2A6-490E-86DC-E3C9F7AC7AAE}"/>
    <cellStyle name="Ergebnis 5 20" xfId="9780" xr:uid="{8E0D4955-0671-4EF1-ABD7-EF415CC32CD9}"/>
    <cellStyle name="Ergebnis 5 20 2" xfId="31835" xr:uid="{4F2A4807-CD71-4646-BE61-DD8D745722BF}"/>
    <cellStyle name="Ergebnis 5 21" xfId="10438" xr:uid="{C2BE4B53-55FD-4309-BAC4-214FE054D4FB}"/>
    <cellStyle name="Ergebnis 5 21 2" xfId="32207" xr:uid="{9A10C62E-3338-4FA6-B8A0-3F4966736D5C}"/>
    <cellStyle name="Ergebnis 5 22" xfId="12412" xr:uid="{38B8A4A5-E76F-4BE5-B41A-6298C5597169}"/>
    <cellStyle name="Ergebnis 5 22 2" xfId="32977" xr:uid="{FDBC00D0-E7D0-47DE-B7D8-5D61D8EB88D5}"/>
    <cellStyle name="Ergebnis 5 23" xfId="12078" xr:uid="{795A572B-EF00-4E05-9534-5DA22A7A9031}"/>
    <cellStyle name="Ergebnis 5 23 2" xfId="32643" xr:uid="{E480816C-B491-4218-852C-7C209985994D}"/>
    <cellStyle name="Ergebnis 5 24" xfId="12229" xr:uid="{97BA5476-FE0D-4777-8B2A-FBE584A38723}"/>
    <cellStyle name="Ergebnis 5 24 2" xfId="32794" xr:uid="{4C755E32-615C-49EC-81DE-33384B46B6DA}"/>
    <cellStyle name="Ergebnis 5 25" xfId="13331" xr:uid="{11C0489D-FF16-4EBC-9FD1-EE8AD9703FA2}"/>
    <cellStyle name="Ergebnis 5 25 2" xfId="33895" xr:uid="{59B8CF45-260B-45A0-A7CC-E66ABF69BA18}"/>
    <cellStyle name="Ergebnis 5 26" xfId="13574" xr:uid="{42E46DA4-5A3E-405D-8AAF-638CFC597064}"/>
    <cellStyle name="Ergebnis 5 26 2" xfId="34138" xr:uid="{3EF8AEBF-C981-46E0-B6A1-EC5C94226BA5}"/>
    <cellStyle name="Ergebnis 5 27" xfId="14953" xr:uid="{C7DF637A-ED7C-452C-B460-5C2BCFD94D10}"/>
    <cellStyle name="Ergebnis 5 27 2" xfId="35505" xr:uid="{ABF03AA0-928A-4964-8822-0641AC78E54F}"/>
    <cellStyle name="Ergebnis 5 28" xfId="15195" xr:uid="{94FD3555-8B08-4D71-B791-5008C261DED2}"/>
    <cellStyle name="Ergebnis 5 28 2" xfId="35736" xr:uid="{1F31BA7B-8042-4CA1-A000-901420D3BC98}"/>
    <cellStyle name="Ergebnis 5 29" xfId="15923" xr:uid="{9B58B20C-F18F-4BAA-A0F9-791E480FA9A9}"/>
    <cellStyle name="Ergebnis 5 29 2" xfId="36331" xr:uid="{BF7AB8DF-6319-43EF-932C-478A495C231B}"/>
    <cellStyle name="Ergebnis 5 3" xfId="1196" xr:uid="{00000000-0005-0000-0000-00004A130000}"/>
    <cellStyle name="Ergebnis 5 3 2" xfId="23633" xr:uid="{5A60B7FD-3309-4D02-8DD3-F95C7C940528}"/>
    <cellStyle name="Ergebnis 5 30" xfId="16398" xr:uid="{CE9B9175-60DD-4A3E-AA26-03D4A5C04DD2}"/>
    <cellStyle name="Ergebnis 5 30 2" xfId="36804" xr:uid="{305D1DDD-F8F7-4FCF-B3EA-CB40E1233C74}"/>
    <cellStyle name="Ergebnis 5 31" xfId="17139" xr:uid="{BE3381BD-7642-4ACD-9AFC-6FBB7D372F2E}"/>
    <cellStyle name="Ergebnis 5 31 2" xfId="37543" xr:uid="{175E1C09-5EB7-4446-ABDF-5265C5BF32D4}"/>
    <cellStyle name="Ergebnis 5 32" xfId="17630" xr:uid="{34B2E52F-FAC6-4B25-8FEB-9D91B6AAE341}"/>
    <cellStyle name="Ergebnis 5 32 2" xfId="38034" xr:uid="{F8A727B7-A691-4876-B6AD-43EE14752C51}"/>
    <cellStyle name="Ergebnis 5 33" xfId="17890" xr:uid="{9BDF3832-06C4-4A13-A259-26DE7C2C44F2}"/>
    <cellStyle name="Ergebnis 5 33 2" xfId="38294" xr:uid="{3FE03FF5-50C1-4683-8E7B-63E8E7631757}"/>
    <cellStyle name="Ergebnis 5 34" xfId="18262" xr:uid="{059A2FBB-4334-456A-B001-AE948B1099F1}"/>
    <cellStyle name="Ergebnis 5 34 2" xfId="38666" xr:uid="{B5A29C62-0FEA-4A00-8C6F-8E2528AE5CD7}"/>
    <cellStyle name="Ergebnis 5 35" xfId="19105" xr:uid="{CB057BE4-66E6-4C6C-A7F2-2B63F5C381E9}"/>
    <cellStyle name="Ergebnis 5 35 2" xfId="39507" xr:uid="{9A16BBA4-CF6E-48E6-BE0B-4414628512EE}"/>
    <cellStyle name="Ergebnis 5 36" xfId="18942" xr:uid="{5AC485A2-1610-48CC-848A-53887F8313A6}"/>
    <cellStyle name="Ergebnis 5 36 2" xfId="39344" xr:uid="{BC5E9E63-A7C0-4C68-91E9-14CF06F95662}"/>
    <cellStyle name="Ergebnis 5 37" xfId="19943" xr:uid="{7E1487DB-2731-48D2-97A1-ECA9EEEA3C11}"/>
    <cellStyle name="Ergebnis 5 37 2" xfId="40345" xr:uid="{2DF64D5E-05A6-49FA-AA77-0BE00F7A9BFE}"/>
    <cellStyle name="Ergebnis 5 38" xfId="20367" xr:uid="{D5A8FBE1-3BFA-4DA8-9ACD-9F9362489F17}"/>
    <cellStyle name="Ergebnis 5 38 2" xfId="40769" xr:uid="{824FE48F-E47A-462A-AAF9-B6243816A95E}"/>
    <cellStyle name="Ergebnis 5 39" xfId="18741" xr:uid="{EF899D94-DC7E-4F3A-8A3C-E0E5E9A35534}"/>
    <cellStyle name="Ergebnis 5 39 2" xfId="39143" xr:uid="{D89EB731-15A4-4E9B-8B73-B381F7F193A9}"/>
    <cellStyle name="Ergebnis 5 4" xfId="1852" xr:uid="{00000000-0005-0000-0000-00004B130000}"/>
    <cellStyle name="Ergebnis 5 4 2" xfId="24235" xr:uid="{DB0D55AB-65D6-45D2-9C71-5D7D38103C4E}"/>
    <cellStyle name="Ergebnis 5 40" xfId="21562" xr:uid="{F1190EF3-37B3-4D2F-91DD-E7D884F3BCA1}"/>
    <cellStyle name="Ergebnis 5 40 2" xfId="41962" xr:uid="{E6452C6E-42A8-471D-B3B1-B922B21BDE7D}"/>
    <cellStyle name="Ergebnis 5 41" xfId="22159" xr:uid="{105EBBA8-C0D4-4E28-934C-2CE260799A36}"/>
    <cellStyle name="Ergebnis 5 41 2" xfId="42559" xr:uid="{7640ABE8-CA78-4475-95DA-F59B403E4EDF}"/>
    <cellStyle name="Ergebnis 5 42" xfId="21162" xr:uid="{B44D6C19-2072-4A30-AC59-34076990E50E}"/>
    <cellStyle name="Ergebnis 5 42 2" xfId="41562" xr:uid="{36EE2B34-121C-4036-AD3D-704E129F189B}"/>
    <cellStyle name="Ergebnis 5 43" xfId="22832" xr:uid="{67109675-2933-4542-9AF1-ADA5DBA10B12}"/>
    <cellStyle name="Ergebnis 5 43 2" xfId="43232" xr:uid="{A17EFB39-EF33-4C9C-9FF0-D2FE2DCB7C00}"/>
    <cellStyle name="Ergebnis 5 44" xfId="23130" xr:uid="{39501B37-B056-4816-9495-716686EF985B}"/>
    <cellStyle name="Ergebnis 5 44 2" xfId="43530" xr:uid="{4BA8281E-257E-4ACE-A0A0-36B4FCE96193}"/>
    <cellStyle name="Ergebnis 5 5" xfId="2170" xr:uid="{00000000-0005-0000-0000-00004C130000}"/>
    <cellStyle name="Ergebnis 5 5 2" xfId="24550" xr:uid="{4A665E79-A8EE-4175-8E1D-08325D3EB3F0}"/>
    <cellStyle name="Ergebnis 5 6" xfId="2973" xr:uid="{00000000-0005-0000-0000-00004D130000}"/>
    <cellStyle name="Ergebnis 5 6 2" xfId="25339" xr:uid="{11297CAF-23E7-4BC9-BFF8-7319A2202CF7}"/>
    <cellStyle name="Ergebnis 5 7" xfId="3368" xr:uid="{00000000-0005-0000-0000-00004E130000}"/>
    <cellStyle name="Ergebnis 5 7 2" xfId="25733" xr:uid="{E0AD42B9-B18A-450D-9B1B-6C1CA2E3E975}"/>
    <cellStyle name="Ergebnis 5 8" xfId="3871" xr:uid="{00000000-0005-0000-0000-00004F130000}"/>
    <cellStyle name="Ergebnis 5 8 2" xfId="26234" xr:uid="{6488939B-0ADA-4F92-9797-B208C515DFEC}"/>
    <cellStyle name="Ergebnis 5 9" xfId="4204" xr:uid="{00000000-0005-0000-0000-000050130000}"/>
    <cellStyle name="Ergebnis 5 9 2" xfId="26564" xr:uid="{5C4D5F14-53E7-4FF9-AD2B-6E05797F08B7}"/>
    <cellStyle name="Ergebnis 6" xfId="666" xr:uid="{00000000-0005-0000-0000-000051130000}"/>
    <cellStyle name="Ergebnis 6 10" xfId="4784" xr:uid="{00000000-0005-0000-0000-000052130000}"/>
    <cellStyle name="Ergebnis 6 10 2" xfId="27137" xr:uid="{33BA6C36-CA74-4B1B-9935-1A87D9DE151D}"/>
    <cellStyle name="Ergebnis 6 11" xfId="5117" xr:uid="{00000000-0005-0000-0000-000053130000}"/>
    <cellStyle name="Ergebnis 6 11 2" xfId="27470" xr:uid="{C994ADBA-A5FC-4326-B79C-55F29E299DD8}"/>
    <cellStyle name="Ergebnis 6 12" xfId="4900" xr:uid="{00000000-0005-0000-0000-000054130000}"/>
    <cellStyle name="Ergebnis 6 12 2" xfId="27253" xr:uid="{3A04CD55-C07B-443D-AE9C-81A71BE878A1}"/>
    <cellStyle name="Ergebnis 6 13" xfId="5990" xr:uid="{00000000-0005-0000-0000-000055130000}"/>
    <cellStyle name="Ergebnis 6 13 2" xfId="28295" xr:uid="{A2A3806E-51B1-48FF-991C-56BF980ED4C3}"/>
    <cellStyle name="Ergebnis 6 14" xfId="6646" xr:uid="{00000000-0005-0000-0000-000056130000}"/>
    <cellStyle name="Ergebnis 6 14 2" xfId="28943" xr:uid="{52597FC8-F9C7-4C5D-9F64-3439961640C1}"/>
    <cellStyle name="Ergebnis 6 15" xfId="6845" xr:uid="{00000000-0005-0000-0000-000057130000}"/>
    <cellStyle name="Ergebnis 6 15 2" xfId="29142" xr:uid="{038B3927-2788-47C1-B238-284BADB1D248}"/>
    <cellStyle name="Ergebnis 6 16" xfId="7395" xr:uid="{00000000-0005-0000-0000-000058130000}"/>
    <cellStyle name="Ergebnis 6 16 2" xfId="29690" xr:uid="{7BD0FD20-3F46-4E90-9BC6-E29D13E07FFF}"/>
    <cellStyle name="Ergebnis 6 17" xfId="7881" xr:uid="{1CCF17A2-E0A4-44B2-B3A4-E84F8B4E3A53}"/>
    <cellStyle name="Ergebnis 6 17 2" xfId="30167" xr:uid="{45BF4B10-15AD-4C45-89E8-A55A5C76BDBA}"/>
    <cellStyle name="Ergebnis 6 18" xfId="8366" xr:uid="{E80BA7F1-B6B5-4C71-AEF5-660E8A578453}"/>
    <cellStyle name="Ergebnis 6 18 2" xfId="30635" xr:uid="{987A2D55-93E9-48D3-B657-F820461296CC}"/>
    <cellStyle name="Ergebnis 6 19" xfId="9251" xr:uid="{E61D2CCB-AB9F-4A75-B52A-603F8C0C276D}"/>
    <cellStyle name="Ergebnis 6 19 2" xfId="31392" xr:uid="{AA7351B4-EC4D-4D34-8EE0-2D0B49DF2095}"/>
    <cellStyle name="Ergebnis 6 2" xfId="881" xr:uid="{00000000-0005-0000-0000-000059130000}"/>
    <cellStyle name="Ergebnis 6 2 10" xfId="5328" xr:uid="{00000000-0005-0000-0000-00005A130000}"/>
    <cellStyle name="Ergebnis 6 2 10 2" xfId="27681" xr:uid="{8577A13F-4311-4178-A1B4-4CB1FD1E6C8A}"/>
    <cellStyle name="Ergebnis 6 2 11" xfId="4156" xr:uid="{00000000-0005-0000-0000-00005B130000}"/>
    <cellStyle name="Ergebnis 6 2 11 2" xfId="26518" xr:uid="{D2B24149-E236-4D5B-94A1-ECA9A24083EC}"/>
    <cellStyle name="Ergebnis 6 2 12" xfId="5840" xr:uid="{00000000-0005-0000-0000-00005C130000}"/>
    <cellStyle name="Ergebnis 6 2 12 2" xfId="28154" xr:uid="{57C50E76-9800-40B9-9D28-BD5860A1C0AD}"/>
    <cellStyle name="Ergebnis 6 2 13" xfId="6567" xr:uid="{00000000-0005-0000-0000-00005D130000}"/>
    <cellStyle name="Ergebnis 6 2 13 2" xfId="28864" xr:uid="{C9F14FA9-26CF-49E6-A43C-84C76E3E85B4}"/>
    <cellStyle name="Ergebnis 6 2 14" xfId="6496" xr:uid="{00000000-0005-0000-0000-00005E130000}"/>
    <cellStyle name="Ergebnis 6 2 14 2" xfId="28793" xr:uid="{6EDB4E58-CF18-4F0E-A17B-E0A0087C790A}"/>
    <cellStyle name="Ergebnis 6 2 15" xfId="7601" xr:uid="{00000000-0005-0000-0000-00005F130000}"/>
    <cellStyle name="Ergebnis 6 2 15 2" xfId="29896" xr:uid="{2095C033-15B4-456C-8ABA-26D39952B780}"/>
    <cellStyle name="Ergebnis 6 2 16" xfId="8087" xr:uid="{9209AB77-9F31-420C-BF7F-2217100942D2}"/>
    <cellStyle name="Ergebnis 6 2 16 2" xfId="30373" xr:uid="{840A1E9C-65C8-440D-B805-64B8B671E9DA}"/>
    <cellStyle name="Ergebnis 6 2 17" xfId="8576" xr:uid="{5E9EEF25-C341-4DB7-BA87-AE3C09440150}"/>
    <cellStyle name="Ergebnis 6 2 17 2" xfId="30845" xr:uid="{5097659E-8990-4DF2-B35F-B330A9565F42}"/>
    <cellStyle name="Ergebnis 6 2 18" xfId="9466" xr:uid="{723C9ABC-2427-43FB-A575-F4DD75263529}"/>
    <cellStyle name="Ergebnis 6 2 18 2" xfId="31605" xr:uid="{0883CC4C-45A6-42DD-AE19-BAA8CC72963C}"/>
    <cellStyle name="Ergebnis 6 2 19" xfId="8878" xr:uid="{D5BBA5C7-B2FC-4EBB-9F7D-A63D73FFE908}"/>
    <cellStyle name="Ergebnis 6 2 19 2" xfId="31063" xr:uid="{18DB4713-512A-46B0-BE12-790D9555A9C2}"/>
    <cellStyle name="Ergebnis 6 2 2" xfId="1036" xr:uid="{00000000-0005-0000-0000-000060130000}"/>
    <cellStyle name="Ergebnis 6 2 2 2" xfId="23473" xr:uid="{EA0F8470-8067-461C-B35A-6815CCDE8506}"/>
    <cellStyle name="Ergebnis 6 2 20" xfId="8889" xr:uid="{EB522BCD-F5AB-45F1-970A-F2F8FFB34050}"/>
    <cellStyle name="Ergebnis 6 2 20 2" xfId="31073" xr:uid="{8C06A64D-BC67-4AB9-A97A-960FD4972B7C}"/>
    <cellStyle name="Ergebnis 6 2 21" xfId="12634" xr:uid="{A70EA109-ED50-4019-9F2A-41DFBA86E7C9}"/>
    <cellStyle name="Ergebnis 6 2 21 2" xfId="33199" xr:uid="{F669EBA8-191C-47F3-AB4A-B0B46E411925}"/>
    <cellStyle name="Ergebnis 6 2 22" xfId="12751" xr:uid="{F9E53596-7B5C-474D-8C96-CA5C018660D6}"/>
    <cellStyle name="Ergebnis 6 2 22 2" xfId="33316" xr:uid="{24E0E21D-482C-423F-9942-75AD2804629E}"/>
    <cellStyle name="Ergebnis 6 2 23" xfId="12943" xr:uid="{C3D9BE49-01D7-415E-A6B2-6DC4D5589378}"/>
    <cellStyle name="Ergebnis 6 2 23 2" xfId="33508" xr:uid="{23F66E3B-EC75-415B-BBB5-12CE4D512021}"/>
    <cellStyle name="Ergebnis 6 2 24" xfId="13397" xr:uid="{6261AD12-A061-4E0A-B2E9-0963A6D170EF}"/>
    <cellStyle name="Ergebnis 6 2 24 2" xfId="33961" xr:uid="{6CCD481E-CAC7-4D29-B1B0-CFB4296D9543}"/>
    <cellStyle name="Ergebnis 6 2 25" xfId="14386" xr:uid="{94414A02-0144-4815-95E3-9F3F35C2B001}"/>
    <cellStyle name="Ergebnis 6 2 25 2" xfId="34949" xr:uid="{FF82712B-9F4D-4BC4-8347-1486311F2F62}"/>
    <cellStyle name="Ergebnis 6 2 26" xfId="14452" xr:uid="{6CD37C83-5E62-4AC7-BA5D-0169B671AEF5}"/>
    <cellStyle name="Ergebnis 6 2 26 2" xfId="35013" xr:uid="{B23294EB-7589-467B-AB0F-DAB62EAB1B0D}"/>
    <cellStyle name="Ergebnis 6 2 27" xfId="13838" xr:uid="{E10D4033-4F87-4B03-BBD4-04320AB7B492}"/>
    <cellStyle name="Ergebnis 6 2 27 2" xfId="34402" xr:uid="{9A5A11DE-8C75-477B-B504-A55089453AFE}"/>
    <cellStyle name="Ergebnis 6 2 28" xfId="16138" xr:uid="{DB63394D-9100-4E38-8B2B-49D32A2FE9F1}"/>
    <cellStyle name="Ergebnis 6 2 28 2" xfId="36546" xr:uid="{069B0F2D-F0B9-4C54-9FC0-182A330A1B0E}"/>
    <cellStyle name="Ergebnis 6 2 29" xfId="16611" xr:uid="{EA8C2015-18DA-4A05-97D0-6816C7DAFD31}"/>
    <cellStyle name="Ergebnis 6 2 29 2" xfId="37017" xr:uid="{94CE106E-8AC4-4934-871C-B9EE8F3F778A}"/>
    <cellStyle name="Ergebnis 6 2 3" xfId="2072" xr:uid="{00000000-0005-0000-0000-000061130000}"/>
    <cellStyle name="Ergebnis 6 2 3 2" xfId="24454" xr:uid="{1E3B4F3C-86D2-408D-9998-4F1BFD9393EA}"/>
    <cellStyle name="Ergebnis 6 2 30" xfId="17355" xr:uid="{0E4C44FD-5A53-41CA-AC99-EFF2F573C466}"/>
    <cellStyle name="Ergebnis 6 2 30 2" xfId="37759" xr:uid="{F12A491E-EDAF-4510-AC12-5B936A0E58E8}"/>
    <cellStyle name="Ergebnis 6 2 31" xfId="17614" xr:uid="{7829F8E0-DBE2-4753-B2B6-D013954209C3}"/>
    <cellStyle name="Ergebnis 6 2 31 2" xfId="38018" xr:uid="{47F986CE-7A81-4EF7-A43C-7D3747265070}"/>
    <cellStyle name="Ergebnis 6 2 32" xfId="18104" xr:uid="{87C86179-2E12-4D46-8C37-64B0424CF697}"/>
    <cellStyle name="Ergebnis 6 2 32 2" xfId="38508" xr:uid="{5475C237-304E-4FE2-8B2D-455A13CB6611}"/>
    <cellStyle name="Ergebnis 6 2 33" xfId="18483" xr:uid="{E6A70F34-A8A9-4CEF-ABF0-2F756A759DCE}"/>
    <cellStyle name="Ergebnis 6 2 33 2" xfId="38887" xr:uid="{BC2FF0C2-21A1-4F7F-BDA0-6C9FFAB0F9B3}"/>
    <cellStyle name="Ergebnis 6 2 34" xfId="19327" xr:uid="{57C644BE-1C70-4F2B-9ACC-F51DE6F815B9}"/>
    <cellStyle name="Ergebnis 6 2 34 2" xfId="39729" xr:uid="{C44E0740-EC9B-4C24-B4F9-971EF37B3797}"/>
    <cellStyle name="Ergebnis 6 2 35" xfId="18722" xr:uid="{F9078406-B1FB-4964-89A0-B2738F310926}"/>
    <cellStyle name="Ergebnis 6 2 35 2" xfId="39124" xr:uid="{A2A25CC4-D861-442D-93EA-41958C204F2D}"/>
    <cellStyle name="Ergebnis 6 2 36" xfId="20165" xr:uid="{C5EEAA34-074B-4F3B-829E-89637E711F92}"/>
    <cellStyle name="Ergebnis 6 2 36 2" xfId="40567" xr:uid="{8B41C29A-0DFF-4205-A0D2-F105E889ABCE}"/>
    <cellStyle name="Ergebnis 6 2 37" xfId="20587" xr:uid="{57C86D87-D419-46CF-99BF-273B2FB9CE84}"/>
    <cellStyle name="Ergebnis 6 2 37 2" xfId="40989" xr:uid="{6E3578C0-6A67-43FB-882D-B172B34B9309}"/>
    <cellStyle name="Ergebnis 6 2 38" xfId="18712" xr:uid="{5D3ED12C-1F4A-4D74-810C-E1383606B151}"/>
    <cellStyle name="Ergebnis 6 2 38 2" xfId="39114" xr:uid="{4993CDFA-66DB-40AE-914F-FCB016C9EA7C}"/>
    <cellStyle name="Ergebnis 6 2 39" xfId="21781" xr:uid="{358DB8D9-2CF0-40B4-A51E-99F81AF5699C}"/>
    <cellStyle name="Ergebnis 6 2 39 2" xfId="42181" xr:uid="{18493F50-9E1C-4738-A6E9-7DC801405660}"/>
    <cellStyle name="Ergebnis 6 2 4" xfId="1650" xr:uid="{00000000-0005-0000-0000-000062130000}"/>
    <cellStyle name="Ergebnis 6 2 4 2" xfId="24034" xr:uid="{8D8E7A49-A2B0-49CF-96B7-2287A21798E5}"/>
    <cellStyle name="Ergebnis 6 2 40" xfId="22135" xr:uid="{B4E3A147-FDDE-4805-B92C-361B431611E4}"/>
    <cellStyle name="Ergebnis 6 2 40 2" xfId="42535" xr:uid="{EA2784A5-F10C-417E-A048-EB09EEBDCF4B}"/>
    <cellStyle name="Ergebnis 6 2 41" xfId="22714" xr:uid="{251EDB6E-C31E-45D8-9E1F-A99A1692E0A3}"/>
    <cellStyle name="Ergebnis 6 2 41 2" xfId="43114" xr:uid="{5836C588-6054-40AD-A842-7F23C9D13914}"/>
    <cellStyle name="Ergebnis 6 2 42" xfId="21837" xr:uid="{80528E95-CBC4-441C-886B-BFF3342F2336}"/>
    <cellStyle name="Ergebnis 6 2 42 2" xfId="42237" xr:uid="{ACD84E39-4930-47EA-A1A4-3D1AED4D9D2D}"/>
    <cellStyle name="Ergebnis 6 2 43" xfId="23054" xr:uid="{567E0F1C-4989-4E1E-BBCD-78A3C93CEA45}"/>
    <cellStyle name="Ergebnis 6 2 43 2" xfId="43454" xr:uid="{401D064D-A73E-474B-B3C6-DD126B7F56D0}"/>
    <cellStyle name="Ergebnis 6 2 5" xfId="3195" xr:uid="{00000000-0005-0000-0000-000063130000}"/>
    <cellStyle name="Ergebnis 6 2 5 2" xfId="25561" xr:uid="{49F59C2F-7CC9-4B96-91D5-0DC19B4AE260}"/>
    <cellStyle name="Ergebnis 6 2 6" xfId="2701" xr:uid="{00000000-0005-0000-0000-000064130000}"/>
    <cellStyle name="Ergebnis 6 2 6 2" xfId="25067" xr:uid="{0B5E0491-F864-4D26-9751-4E9DA527D679}"/>
    <cellStyle name="Ergebnis 6 2 7" xfId="4089" xr:uid="{00000000-0005-0000-0000-000065130000}"/>
    <cellStyle name="Ergebnis 6 2 7 2" xfId="26452" xr:uid="{BB2ACA52-40EF-40D5-BC13-E8BCB4323226}"/>
    <cellStyle name="Ergebnis 6 2 8" xfId="3635" xr:uid="{00000000-0005-0000-0000-000066130000}"/>
    <cellStyle name="Ergebnis 6 2 8 2" xfId="25998" xr:uid="{FDD2E35C-A081-47C1-A8B3-084AA382CB45}"/>
    <cellStyle name="Ergebnis 6 2 9" xfId="3466" xr:uid="{00000000-0005-0000-0000-000067130000}"/>
    <cellStyle name="Ergebnis 6 2 9 2" xfId="25831" xr:uid="{B0BD62F5-DBBB-456B-A728-F1CA7170A11B}"/>
    <cellStyle name="Ergebnis 6 20" xfId="9967" xr:uid="{C06D4758-BF41-4D67-8D74-264049C98A6F}"/>
    <cellStyle name="Ergebnis 6 20 2" xfId="31982" xr:uid="{E7EF9FFF-0C48-4924-97EA-164ED9EB49AE}"/>
    <cellStyle name="Ergebnis 6 21" xfId="10281" xr:uid="{11C194E3-D9C0-4F90-9B83-7BA0465D90D6}"/>
    <cellStyle name="Ergebnis 6 21 2" xfId="32133" xr:uid="{896F4BF0-07F0-458E-80E9-E06D51925153}"/>
    <cellStyle name="Ergebnis 6 22" xfId="12419" xr:uid="{9B0A60C3-BB44-4F66-A22E-6B1C7E2E7671}"/>
    <cellStyle name="Ergebnis 6 22 2" xfId="32984" xr:uid="{F543B439-DA4D-46B3-A7C6-D093B5CDD822}"/>
    <cellStyle name="Ergebnis 6 23" xfId="13096" xr:uid="{52D23FBD-8A8C-4631-ABFF-4332D94B7C4F}"/>
    <cellStyle name="Ergebnis 6 23 2" xfId="33661" xr:uid="{2A588EFC-99AC-406D-8C93-C93A7E205AAA}"/>
    <cellStyle name="Ergebnis 6 24" xfId="13472" xr:uid="{D9776472-9C43-44B8-BE6C-FAFEAE31DB7A}"/>
    <cellStyle name="Ergebnis 6 24 2" xfId="34036" xr:uid="{B717E75B-992F-4BAF-B2BE-D6CEC5E17E49}"/>
    <cellStyle name="Ergebnis 6 25" xfId="13990" xr:uid="{A857EE0A-59B6-4152-9850-E886B197DC13}"/>
    <cellStyle name="Ergebnis 6 25 2" xfId="34554" xr:uid="{38CC1295-9137-4E01-BA72-3DE27D2643FB}"/>
    <cellStyle name="Ergebnis 6 26" xfId="14584" xr:uid="{FE994A8D-82DC-4E6F-BF28-1EBFAD8C272E}"/>
    <cellStyle name="Ergebnis 6 26 2" xfId="35144" xr:uid="{CBAC2A26-EA57-4302-BFCD-5F2C874D0211}"/>
    <cellStyle name="Ergebnis 6 27" xfId="14825" xr:uid="{332A342E-3729-40E1-BB40-F1549E54FAEC}"/>
    <cellStyle name="Ergebnis 6 27 2" xfId="35379" xr:uid="{6D0A1569-E1ED-4022-8934-F17F247213F2}"/>
    <cellStyle name="Ergebnis 6 28" xfId="15213" xr:uid="{F8C8A277-C805-449E-8733-F9BB02AEB0BC}"/>
    <cellStyle name="Ergebnis 6 28 2" xfId="35754" xr:uid="{B4D88205-281D-4AD9-89E6-A198AFD87279}"/>
    <cellStyle name="Ergebnis 6 29" xfId="15930" xr:uid="{F39E8CFF-E5C3-41CD-92F7-22673D0B41C4}"/>
    <cellStyle name="Ergebnis 6 29 2" xfId="36338" xr:uid="{6FD53BAE-728C-4723-92AB-8EF9429F3273}"/>
    <cellStyle name="Ergebnis 6 3" xfId="1148" xr:uid="{00000000-0005-0000-0000-000068130000}"/>
    <cellStyle name="Ergebnis 6 3 2" xfId="23585" xr:uid="{BD92C1B8-2E68-403A-81FA-4DF3B5C57E8C}"/>
    <cellStyle name="Ergebnis 6 30" xfId="16405" xr:uid="{12E0B6D7-1A74-425C-BCED-DFE26A8DB93C}"/>
    <cellStyle name="Ergebnis 6 30 2" xfId="36811" xr:uid="{150E40F6-AE21-4F4B-820C-B2DB8AE2EC13}"/>
    <cellStyle name="Ergebnis 6 31" xfId="17146" xr:uid="{BFDF6748-D562-4529-AE37-145E7F6847EF}"/>
    <cellStyle name="Ergebnis 6 31 2" xfId="37550" xr:uid="{7BAAFE24-B233-472C-B909-D9CB52E7EC62}"/>
    <cellStyle name="Ergebnis 6 32" xfId="16832" xr:uid="{A41FE74E-ED97-484C-A5ED-6E70BE880B9C}"/>
    <cellStyle name="Ergebnis 6 32 2" xfId="37236" xr:uid="{704AF3D5-A7FD-4516-9F52-FA73FD79BB70}"/>
    <cellStyle name="Ergebnis 6 33" xfId="17897" xr:uid="{D9033B5B-2D7B-4AE1-B358-9B9A1627AFED}"/>
    <cellStyle name="Ergebnis 6 33 2" xfId="38301" xr:uid="{D6481959-9CF2-420D-B2E5-19343DF5C23F}"/>
    <cellStyle name="Ergebnis 6 34" xfId="18269" xr:uid="{DB70EA22-72B2-438E-9BA3-3177F939B31B}"/>
    <cellStyle name="Ergebnis 6 34 2" xfId="38673" xr:uid="{B632A65D-A5C4-4A59-9D27-E5EBB08EA49A}"/>
    <cellStyle name="Ergebnis 6 35" xfId="19112" xr:uid="{57773A30-74E3-4637-966D-305C9DA090F1}"/>
    <cellStyle name="Ergebnis 6 35 2" xfId="39514" xr:uid="{D644B139-5A6F-42BB-AD31-CF37AE219352}"/>
    <cellStyle name="Ergebnis 6 36" xfId="19699" xr:uid="{56C9ACEC-0905-4F57-A96A-020BFB012096}"/>
    <cellStyle name="Ergebnis 6 36 2" xfId="40101" xr:uid="{448075AD-7DEF-4267-B244-3ED2EB141CD9}"/>
    <cellStyle name="Ergebnis 6 37" xfId="19950" xr:uid="{E0C41247-CBA9-4A6E-BE58-0626C08A63EE}"/>
    <cellStyle name="Ergebnis 6 37 2" xfId="40352" xr:uid="{381BE356-2ACC-4810-AE8A-EB2AFF961E34}"/>
    <cellStyle name="Ergebnis 6 38" xfId="20374" xr:uid="{C2C83E27-FA79-4B5F-9B29-99B0DA9F1C3E}"/>
    <cellStyle name="Ergebnis 6 38 2" xfId="40776" xr:uid="{002F12F5-D412-4058-9522-4DE71BD47E04}"/>
    <cellStyle name="Ergebnis 6 39" xfId="19384" xr:uid="{C7E09074-EA9E-4E0F-91B1-07BEE35B2F95}"/>
    <cellStyle name="Ergebnis 6 39 2" xfId="39786" xr:uid="{BE1C94ED-2992-40AD-9B57-AE6F19CF45B4}"/>
    <cellStyle name="Ergebnis 6 4" xfId="1859" xr:uid="{00000000-0005-0000-0000-000069130000}"/>
    <cellStyle name="Ergebnis 6 4 2" xfId="24242" xr:uid="{FDF9ECD9-2D60-478E-8439-E66F9177B0A7}"/>
    <cellStyle name="Ergebnis 6 40" xfId="21569" xr:uid="{7D4AA8C6-A726-4BEC-9736-D609BBA2DD88}"/>
    <cellStyle name="Ergebnis 6 40 2" xfId="41969" xr:uid="{BBF08FE3-890B-4529-851C-7939C5AC84C1}"/>
    <cellStyle name="Ergebnis 6 41" xfId="21194" xr:uid="{FBF54DF8-AD59-46E5-ADFA-62E85380A345}"/>
    <cellStyle name="Ergebnis 6 41 2" xfId="41594" xr:uid="{0021D649-CC10-4E25-A432-E56F1C5AB1D6}"/>
    <cellStyle name="Ergebnis 6 42" xfId="21343" xr:uid="{A15ED725-DA29-4507-B8C5-3E3CE553B4D0}"/>
    <cellStyle name="Ergebnis 6 42 2" xfId="41743" xr:uid="{8DC717A6-6187-46C2-8F05-2B7CA3B8DCD4}"/>
    <cellStyle name="Ergebnis 6 43" xfId="22123" xr:uid="{D705A7C0-2CCE-4247-964C-B6ED1EC65680}"/>
    <cellStyle name="Ergebnis 6 43 2" xfId="42523" xr:uid="{A524E35E-87F0-4A64-8405-F4A89BE0043D}"/>
    <cellStyle name="Ergebnis 6 44" xfId="21918" xr:uid="{7EE4B5ED-8886-47BC-8D17-B96E85067499}"/>
    <cellStyle name="Ergebnis 6 44 2" xfId="42318" xr:uid="{B5C1B044-01DF-465F-8E70-6985EC369090}"/>
    <cellStyle name="Ergebnis 6 5" xfId="2120" xr:uid="{00000000-0005-0000-0000-00006A130000}"/>
    <cellStyle name="Ergebnis 6 5 2" xfId="24502" xr:uid="{680BBCF6-AC85-40FA-B9DB-78422E09066E}"/>
    <cellStyle name="Ergebnis 6 6" xfId="2980" xr:uid="{00000000-0005-0000-0000-00006B130000}"/>
    <cellStyle name="Ergebnis 6 6 2" xfId="25346" xr:uid="{7B55A977-5F37-4A8A-ADE5-98D70C83AA84}"/>
    <cellStyle name="Ergebnis 6 7" xfId="3242" xr:uid="{00000000-0005-0000-0000-00006C130000}"/>
    <cellStyle name="Ergebnis 6 7 2" xfId="25608" xr:uid="{EE6D86ED-8D43-4DCA-BF34-292613D8702A}"/>
    <cellStyle name="Ergebnis 6 8" xfId="3878" xr:uid="{00000000-0005-0000-0000-00006D130000}"/>
    <cellStyle name="Ergebnis 6 8 2" xfId="26241" xr:uid="{2A5EC2A8-5D0C-432E-AB9A-9C1C684CACE2}"/>
    <cellStyle name="Ergebnis 6 9" xfId="3426" xr:uid="{00000000-0005-0000-0000-00006E130000}"/>
    <cellStyle name="Ergebnis 6 9 2" xfId="25791" xr:uid="{7071C0D9-6D21-43FD-9FB0-C1BC11CF46E9}"/>
    <cellStyle name="Ergebnis 7" xfId="714" xr:uid="{00000000-0005-0000-0000-00006F130000}"/>
    <cellStyle name="Ergebnis 7 10" xfId="5164" xr:uid="{00000000-0005-0000-0000-000070130000}"/>
    <cellStyle name="Ergebnis 7 10 2" xfId="27517" xr:uid="{ACC91984-47C2-4BF2-A75B-1472897E8E26}"/>
    <cellStyle name="Ergebnis 7 11" xfId="5454" xr:uid="{00000000-0005-0000-0000-000071130000}"/>
    <cellStyle name="Ergebnis 7 11 2" xfId="27807" xr:uid="{637E3864-CA50-49CF-ABDC-7DDC117BA9C5}"/>
    <cellStyle name="Ergebnis 7 12" xfId="6018" xr:uid="{00000000-0005-0000-0000-000072130000}"/>
    <cellStyle name="Ergebnis 7 12 2" xfId="28315" xr:uid="{05781A7C-9E75-4842-B0EE-2BECC48263EB}"/>
    <cellStyle name="Ergebnis 7 13" xfId="6832" xr:uid="{00000000-0005-0000-0000-000073130000}"/>
    <cellStyle name="Ergebnis 7 13 2" xfId="29129" xr:uid="{C0FC1605-5B93-4627-BC9A-CE8777A1F24E}"/>
    <cellStyle name="Ergebnis 7 14" xfId="7023" xr:uid="{00000000-0005-0000-0000-000074130000}"/>
    <cellStyle name="Ergebnis 7 14 2" xfId="29320" xr:uid="{2335706E-AAC6-4717-B80A-2F3B2302CD72}"/>
    <cellStyle name="Ergebnis 7 15" xfId="7442" xr:uid="{00000000-0005-0000-0000-000075130000}"/>
    <cellStyle name="Ergebnis 7 15 2" xfId="29737" xr:uid="{77AAB44E-9103-4B98-8646-C7225713E557}"/>
    <cellStyle name="Ergebnis 7 16" xfId="7928" xr:uid="{E21D4F2E-1A8D-433D-9F66-7F1BAD22F577}"/>
    <cellStyle name="Ergebnis 7 16 2" xfId="30214" xr:uid="{495198D0-A3B1-4574-A535-6CA9FA595C2A}"/>
    <cellStyle name="Ergebnis 7 17" xfId="8413" xr:uid="{318BC469-4078-4941-9A2D-1FA45F6694C3}"/>
    <cellStyle name="Ergebnis 7 17 2" xfId="30682" xr:uid="{9A8EC5CC-8AF4-4265-A87B-659F00B6A6EF}"/>
    <cellStyle name="Ergebnis 7 18" xfId="9299" xr:uid="{525DC776-480C-4CB5-A32C-84D329FF5823}"/>
    <cellStyle name="Ergebnis 7 18 2" xfId="31439" xr:uid="{6E122291-3D6F-4504-A464-F50D25D8279B}"/>
    <cellStyle name="Ergebnis 7 19" xfId="9524" xr:uid="{32573CA2-C45F-4577-BFF9-A1D66FC0411F}"/>
    <cellStyle name="Ergebnis 7 19 2" xfId="31658" xr:uid="{72D781F8-41A7-4694-821A-FA7F3BF2E3A7}"/>
    <cellStyle name="Ergebnis 7 2" xfId="1248" xr:uid="{00000000-0005-0000-0000-000076130000}"/>
    <cellStyle name="Ergebnis 7 2 2" xfId="23685" xr:uid="{F05067E7-697A-4CED-AC57-B32181A0A707}"/>
    <cellStyle name="Ergebnis 7 20" xfId="10102" xr:uid="{D761DD02-34CB-4DC1-A42D-84B7ADD1C6F9}"/>
    <cellStyle name="Ergebnis 7 20 2" xfId="32047" xr:uid="{CE6A6897-7C6A-49DB-A5C2-918866050AE8}"/>
    <cellStyle name="Ergebnis 7 21" xfId="12467" xr:uid="{A2A08DC6-816A-4B5D-B47C-A231568AFB49}"/>
    <cellStyle name="Ergebnis 7 21 2" xfId="33032" xr:uid="{E6B0E54E-234B-4285-9274-3B8F437A1BAC}"/>
    <cellStyle name="Ergebnis 7 22" xfId="13119" xr:uid="{CE5598B9-6BF1-4B20-B53E-EE3C876573AE}"/>
    <cellStyle name="Ergebnis 7 22 2" xfId="33684" xr:uid="{C7104035-B566-4670-A847-9E1319C6ACAB}"/>
    <cellStyle name="Ergebnis 7 23" xfId="11800" xr:uid="{EAD15797-C63F-4A25-A83E-87F0A6FC3697}"/>
    <cellStyle name="Ergebnis 7 23 2" xfId="32367" xr:uid="{3B1E89F8-6E7E-4D15-B408-67C1D685077F}"/>
    <cellStyle name="Ergebnis 7 24" xfId="13683" xr:uid="{4EE8F30A-582C-4664-BCE7-A34A1C7C2489}"/>
    <cellStyle name="Ergebnis 7 24 2" xfId="34247" xr:uid="{9D3826D1-3F3D-4550-B112-0861096AE819}"/>
    <cellStyle name="Ergebnis 7 25" xfId="14571" xr:uid="{A3263EE3-A5B8-4F77-8A95-AFED5FEAA0B2}"/>
    <cellStyle name="Ergebnis 7 25 2" xfId="35131" xr:uid="{53F5FB4B-1448-465F-ADB7-0EE0E250E80F}"/>
    <cellStyle name="Ergebnis 7 26" xfId="14752" xr:uid="{9EA2F938-D8A5-478E-AB3E-46626B2BA740}"/>
    <cellStyle name="Ergebnis 7 26 2" xfId="35308" xr:uid="{5DDFD30D-9294-4689-9F11-8BA3B6569EA5}"/>
    <cellStyle name="Ergebnis 7 27" xfId="15037" xr:uid="{3B2B61CF-1C19-4FEA-BEC6-246CCFB7FBF4}"/>
    <cellStyle name="Ergebnis 7 27 2" xfId="35587" xr:uid="{D8D9ADC5-6D35-454B-9751-611B6FCF5DE0}"/>
    <cellStyle name="Ergebnis 7 28" xfId="15977" xr:uid="{CBF2C316-EECB-4787-86EA-5D29A98727DD}"/>
    <cellStyle name="Ergebnis 7 28 2" xfId="36385" xr:uid="{7D2DDCD2-1D51-4278-8E24-AA961C062901}"/>
    <cellStyle name="Ergebnis 7 29" xfId="16452" xr:uid="{1D127376-514C-4435-992D-D0D5E6B0E3D4}"/>
    <cellStyle name="Ergebnis 7 29 2" xfId="36858" xr:uid="{FA32839B-D30F-4AA5-AE2E-ADE82137EAA8}"/>
    <cellStyle name="Ergebnis 7 3" xfId="1907" xr:uid="{00000000-0005-0000-0000-000077130000}"/>
    <cellStyle name="Ergebnis 7 3 2" xfId="24289" xr:uid="{4C016DB9-5948-4512-8F05-89D658D83954}"/>
    <cellStyle name="Ergebnis 7 30" xfId="17193" xr:uid="{1D12FD40-9D75-4E64-B37D-90C26DB547F7}"/>
    <cellStyle name="Ergebnis 7 30 2" xfId="37597" xr:uid="{CAB72C63-2AB4-477E-8B9F-43F08DE61B5B}"/>
    <cellStyle name="Ergebnis 7 31" xfId="16923" xr:uid="{F9DF992A-9C4F-4C9E-86F3-3193BE5D543F}"/>
    <cellStyle name="Ergebnis 7 31 2" xfId="37327" xr:uid="{22CF645E-D6F2-4C44-A97C-9777D4CF2BA9}"/>
    <cellStyle name="Ergebnis 7 32" xfId="17944" xr:uid="{B1F2FF82-68A9-4FE5-98A4-E1785B28A185}"/>
    <cellStyle name="Ergebnis 7 32 2" xfId="38348" xr:uid="{AF1A9A6E-D7FB-41BC-8F3B-A3FB93A0ED64}"/>
    <cellStyle name="Ergebnis 7 33" xfId="18316" xr:uid="{E401029E-FB4D-4251-BFB8-68D0110C3371}"/>
    <cellStyle name="Ergebnis 7 33 2" xfId="38720" xr:uid="{EE60ED8D-A4BE-4957-8B75-44879CE7CA72}"/>
    <cellStyle name="Ergebnis 7 34" xfId="19160" xr:uid="{E9797C67-15B8-428F-A835-A41CA9DFFE85}"/>
    <cellStyle name="Ergebnis 7 34 2" xfId="39562" xr:uid="{095F809E-E670-4E1E-A843-BA1A530F17CD}"/>
    <cellStyle name="Ergebnis 7 35" xfId="19718" xr:uid="{71988E6B-3121-4D2D-BEA6-7981205A66B5}"/>
    <cellStyle name="Ergebnis 7 35 2" xfId="40120" xr:uid="{83055B98-343F-43E1-80F4-93F557AEAC18}"/>
    <cellStyle name="Ergebnis 7 36" xfId="19998" xr:uid="{4486AAC8-E462-4508-AD4A-173734A80590}"/>
    <cellStyle name="Ergebnis 7 36 2" xfId="40400" xr:uid="{4017F2AF-66B6-4AF5-B24F-D34F48A71970}"/>
    <cellStyle name="Ergebnis 7 37" xfId="20422" xr:uid="{6C0BB84A-4BCB-45B6-85B5-72CCB664B92E}"/>
    <cellStyle name="Ergebnis 7 37 2" xfId="40824" xr:uid="{3CB9B1B1-9BE1-4A92-A504-EF5C9FFC828B}"/>
    <cellStyle name="Ergebnis 7 38" xfId="20876" xr:uid="{DD1BDDBA-FC44-476A-AFCA-7E95CE9654AE}"/>
    <cellStyle name="Ergebnis 7 38 2" xfId="41278" xr:uid="{3162F229-57CC-46F1-BC02-40308AD9E578}"/>
    <cellStyle name="Ergebnis 7 39" xfId="21617" xr:uid="{407D98D1-7F02-4976-9B9A-F9202A9CF84A}"/>
    <cellStyle name="Ergebnis 7 39 2" xfId="42017" xr:uid="{85F62755-0A34-4232-AF8A-753B11CED9A5}"/>
    <cellStyle name="Ergebnis 7 4" xfId="2226" xr:uid="{00000000-0005-0000-0000-000078130000}"/>
    <cellStyle name="Ergebnis 7 4 2" xfId="24602" xr:uid="{107EAFB8-EA92-4F53-9C31-DCA4AFC662D5}"/>
    <cellStyle name="Ergebnis 7 40" xfId="21312" xr:uid="{7B55B534-D139-4FD4-8748-EFAEA8289E62}"/>
    <cellStyle name="Ergebnis 7 40 2" xfId="41712" xr:uid="{94CB6201-76E3-4AEC-AA6F-3A090AF3521D}"/>
    <cellStyle name="Ergebnis 7 41" xfId="21346" xr:uid="{2428CCF1-CE01-4323-B698-09553B36B364}"/>
    <cellStyle name="Ergebnis 7 41 2" xfId="41746" xr:uid="{E9100186-32D9-45D1-952A-1F4EF742C032}"/>
    <cellStyle name="Ergebnis 7 42" xfId="22912" xr:uid="{1B36CD63-9209-404B-A34A-60C189948BB5}"/>
    <cellStyle name="Ergebnis 7 42 2" xfId="43312" xr:uid="{FF302908-49E9-46F5-BEAA-6926B41FAAC1}"/>
    <cellStyle name="Ergebnis 7 43" xfId="23184" xr:uid="{58462D91-AFF6-4FB5-AC53-D13697FE44E3}"/>
    <cellStyle name="Ergebnis 7 43 2" xfId="43584" xr:uid="{54F0DE20-20BE-4403-A578-39935027358C}"/>
    <cellStyle name="Ergebnis 7 5" xfId="3028" xr:uid="{00000000-0005-0000-0000-000079130000}"/>
    <cellStyle name="Ergebnis 7 5 2" xfId="25394" xr:uid="{AA524AFA-4033-4A5E-8A7E-16B87979A74F}"/>
    <cellStyle name="Ergebnis 7 6" xfId="3471" xr:uid="{00000000-0005-0000-0000-00007A130000}"/>
    <cellStyle name="Ergebnis 7 6 2" xfId="25836" xr:uid="{B4166ED5-91A6-4BB6-A932-C237430750F3}"/>
    <cellStyle name="Ergebnis 7 7" xfId="3926" xr:uid="{00000000-0005-0000-0000-00007B130000}"/>
    <cellStyle name="Ergebnis 7 7 2" xfId="26289" xr:uid="{335B23EA-9950-46F4-B67C-BC0242F1112B}"/>
    <cellStyle name="Ergebnis 7 8" xfId="4298" xr:uid="{00000000-0005-0000-0000-00007C130000}"/>
    <cellStyle name="Ergebnis 7 8 2" xfId="26655" xr:uid="{BDB14919-F793-440E-B99D-409AB8FB668C}"/>
    <cellStyle name="Ergebnis 7 9" xfId="4714" xr:uid="{00000000-0005-0000-0000-00007D130000}"/>
    <cellStyle name="Ergebnis 7 9 2" xfId="27067" xr:uid="{BBCF13DA-93F9-4260-94D6-8F62FA6C8BE0}"/>
    <cellStyle name="Ergebnis 8" xfId="8151" hidden="1" xr:uid="{58E423AE-FBF8-440E-9591-0C83DD754780}"/>
    <cellStyle name="Ergebnis 8" xfId="30437" hidden="1" xr:uid="{CB37B675-CED4-43A5-A8A1-B34975489481}"/>
    <cellStyle name="Erklärender Text" xfId="7196" hidden="1" xr:uid="{00000000-0005-0000-0000-00009C130000}"/>
    <cellStyle name="Erklärender Text" xfId="7190" hidden="1" xr:uid="{00000000-0005-0000-0000-00009B130000}"/>
    <cellStyle name="Erklärender Text" xfId="2315" hidden="1" xr:uid="{00000000-0005-0000-0000-000083130000}"/>
    <cellStyle name="Erklärender Text" xfId="7130" hidden="1" xr:uid="{00000000-0005-0000-0000-000099130000}"/>
    <cellStyle name="Erklärender Text" xfId="5770" hidden="1" xr:uid="{00000000-0005-0000-0000-000093130000}"/>
    <cellStyle name="Erklärender Text" xfId="4824" hidden="1" xr:uid="{00000000-0005-0000-0000-00008D130000}"/>
    <cellStyle name="Erklärender Text" xfId="2703" hidden="1" xr:uid="{00000000-0005-0000-0000-000087130000}"/>
    <cellStyle name="Erklärender Text" xfId="1457" hidden="1" xr:uid="{00000000-0005-0000-0000-000081130000}"/>
    <cellStyle name="Erklärender Text" xfId="1734" hidden="1" xr:uid="{00000000-0005-0000-0000-000082130000}"/>
    <cellStyle name="Erklärender Text" xfId="5921" hidden="1" xr:uid="{00000000-0005-0000-0000-000098130000}"/>
    <cellStyle name="Erklärender Text" xfId="4716" hidden="1" xr:uid="{00000000-0005-0000-0000-00008B130000}"/>
    <cellStyle name="Erklärender Text" xfId="4621" hidden="1" xr:uid="{00000000-0005-0000-0000-00008C130000}"/>
    <cellStyle name="Erklärender Text" xfId="2847" hidden="1" xr:uid="{00000000-0005-0000-0000-000085130000}"/>
    <cellStyle name="Erklärender Text" xfId="5545" hidden="1" xr:uid="{00000000-0005-0000-0000-00008E130000}"/>
    <cellStyle name="Erklärender Text" xfId="4730" hidden="1" xr:uid="{00000000-0005-0000-0000-00008F130000}"/>
    <cellStyle name="Erklärender Text" xfId="5805" hidden="1" xr:uid="{00000000-0005-0000-0000-000097130000}"/>
    <cellStyle name="Erklärender Text" xfId="6220" hidden="1" xr:uid="{00000000-0005-0000-0000-000091130000}"/>
    <cellStyle name="Erklärender Text" xfId="6446" hidden="1" xr:uid="{00000000-0005-0000-0000-000092130000}"/>
    <cellStyle name="Erklärender Text" xfId="2416" hidden="1" xr:uid="{00000000-0005-0000-0000-000084130000}"/>
    <cellStyle name="Erklärender Text" xfId="80" hidden="1" xr:uid="{00000000-0005-0000-0000-00007E130000}"/>
    <cellStyle name="Erklärender Text" xfId="950" hidden="1" xr:uid="{00000000-0005-0000-0000-00007F130000}"/>
    <cellStyle name="Erklärender Text" xfId="6758" hidden="1" xr:uid="{00000000-0005-0000-0000-000096130000}"/>
    <cellStyle name="Erklärender Text" xfId="1336" hidden="1" xr:uid="{00000000-0005-0000-0000-000080130000}"/>
    <cellStyle name="Erklärender Text" xfId="5654" hidden="1" xr:uid="{00000000-0005-0000-0000-000090130000}"/>
    <cellStyle name="Erklärender Text" xfId="4229" hidden="1" xr:uid="{00000000-0005-0000-0000-00008A130000}"/>
    <cellStyle name="Erklärender Text" xfId="6964" hidden="1" xr:uid="{00000000-0005-0000-0000-00009A130000}"/>
    <cellStyle name="Erklärender Text" xfId="5928" hidden="1" xr:uid="{00000000-0005-0000-0000-000094130000}"/>
    <cellStyle name="Erklärender Text" xfId="6055" hidden="1" xr:uid="{00000000-0005-0000-0000-000095130000}"/>
    <cellStyle name="Erklärender Text" xfId="3644" hidden="1" xr:uid="{00000000-0005-0000-0000-000086130000}"/>
    <cellStyle name="Erklärender Text" xfId="3601" hidden="1" xr:uid="{00000000-0005-0000-0000-000088130000}"/>
    <cellStyle name="Erklärender Text" xfId="4445" hidden="1" xr:uid="{00000000-0005-0000-0000-000089130000}"/>
    <cellStyle name="Erklärender Text" xfId="7654" hidden="1" xr:uid="{52D9F43F-046D-4BAA-9373-AA71DAA6AF88}"/>
    <cellStyle name="Erklärender Text" xfId="7755" hidden="1" xr:uid="{27EF1614-5BE8-48BC-919C-70A0971F365B}"/>
    <cellStyle name="Erklärender Text" xfId="8132" hidden="1" xr:uid="{9C23E91A-E242-44E1-B84D-9A0FD63D8AAE}"/>
    <cellStyle name="Erklärender Text" xfId="8674" hidden="1" xr:uid="{21F6DDCF-CD68-42EE-9562-6E4B15F0A1A0}"/>
    <cellStyle name="Erklärender Text" xfId="9052" hidden="1" xr:uid="{9E631FA4-F28C-4344-B028-4A8060E907FC}"/>
    <cellStyle name="Erklärender Text" xfId="9692" hidden="1" xr:uid="{5C968B08-7DE9-426D-89FA-F8304BBA21EA}"/>
    <cellStyle name="Erklärender Text" xfId="9616" hidden="1" xr:uid="{40D54238-0B62-46F7-9459-F7E1DAD2BF00}"/>
    <cellStyle name="Erklärender Text" xfId="10353" hidden="1" xr:uid="{4962F3EB-D498-4E22-8687-2A07CAA84116}"/>
    <cellStyle name="Erklärender Text" xfId="11832" hidden="1" xr:uid="{0C45230D-029F-4390-A5BE-B67E111A84DA}"/>
    <cellStyle name="Erklärender Text" xfId="12287" hidden="1" xr:uid="{BB693C41-4B64-48E6-8790-4026F3738838}"/>
    <cellStyle name="Erklärender Text" xfId="12788" hidden="1" xr:uid="{D8A39E50-025D-4EC9-8C1C-4B025BD81F27}"/>
    <cellStyle name="Erklärender Text" xfId="12812" hidden="1" xr:uid="{A75EB3E1-CE78-4C64-B87F-612CE4A05648}"/>
    <cellStyle name="Erklärender Text" xfId="12986" hidden="1" xr:uid="{85F08B25-54AF-4F75-9863-C732B08E2F2A}"/>
    <cellStyle name="Erklärender Text" xfId="13249" hidden="1" xr:uid="{77BF2CE0-248E-4763-99E3-F3F74CB145B1}"/>
    <cellStyle name="Erklärender Text" xfId="13428" hidden="1" xr:uid="{4AE1D723-CA98-43CE-BAC4-4E52E97AF46D}"/>
    <cellStyle name="Erklärender Text" xfId="13589" hidden="1" xr:uid="{3A221154-8301-4F59-92D2-9C951A3DE1C8}"/>
    <cellStyle name="Erklärender Text" xfId="14056" hidden="1" xr:uid="{F5EF6060-817B-4329-AE05-C8105AB54871}"/>
    <cellStyle name="Erklärender Text" xfId="13474" hidden="1" xr:uid="{7B98B821-57F7-4828-9BC8-1D2299AF83B6}"/>
    <cellStyle name="Erklärender Text" xfId="13899" hidden="1" xr:uid="{7F49B0E3-4C5C-4BE8-B4AE-61416077B14B}"/>
    <cellStyle name="Erklärender Text" xfId="13746" hidden="1" xr:uid="{12C3682E-C3B6-4809-97BC-43DACD9EC56C}"/>
    <cellStyle name="Erklärender Text" xfId="13485" hidden="1" xr:uid="{156C2215-6F8D-4D05-8A60-4BA4A6D6D4D7}"/>
    <cellStyle name="Erklärender Text" xfId="14342" hidden="1" xr:uid="{A5EED0CD-FB49-4261-9800-93801E43518C}"/>
    <cellStyle name="Erklärender Text" xfId="13598" hidden="1" xr:uid="{552F5CAF-EB4B-45A6-BAE7-97C321DC1E24}"/>
    <cellStyle name="Erklärender Text" xfId="12044" hidden="1" xr:uid="{BE60FC55-9D41-4686-987A-B4D45949A367}"/>
    <cellStyle name="Erklärender Text" xfId="14754" hidden="1" xr:uid="{F40926E9-CE56-4C7F-958F-3FC14A180C8D}"/>
    <cellStyle name="Erklärender Text" xfId="14739" hidden="1" xr:uid="{1F816AC4-0C65-433B-9321-B9E41B93A6BB}"/>
    <cellStyle name="Erklärender Text" xfId="15250" hidden="1" xr:uid="{8A68919B-1A15-47F9-ACE8-6A00ADC7A2AD}"/>
    <cellStyle name="Erklärender Text" xfId="11898" hidden="1" xr:uid="{BFF98833-D484-4238-B8FE-88942086C907}"/>
    <cellStyle name="Erklärender Text" xfId="15881" hidden="1" xr:uid="{D763EC70-4BCF-44E7-B3FB-564538B78670}"/>
    <cellStyle name="Erklärender Text" xfId="15605" hidden="1" xr:uid="{1D9E658C-216E-428C-AB95-8A8A93D1CB4C}"/>
    <cellStyle name="Erklärender Text" xfId="16183" hidden="1" xr:uid="{28A57A7A-E6CE-4FE7-B58D-73CBB40FC686}"/>
    <cellStyle name="Erklärender Text" xfId="16281" hidden="1" xr:uid="{A265654C-702B-43DD-8D4B-54B57FB57B41}"/>
    <cellStyle name="Erklärender Text" xfId="16694" hidden="1" xr:uid="{B6CE1EE9-2DCA-445D-9F39-716C3A73C79C}"/>
    <cellStyle name="Erklärender Text" xfId="17014" hidden="1" xr:uid="{BE9D7437-D0EA-43B3-9F05-A5ED81FBB8D9}"/>
    <cellStyle name="Erklärender Text" xfId="17682" hidden="1" xr:uid="{195178C0-E22B-4456-B96D-8B3B4D4600EB}"/>
    <cellStyle name="Erklärender Text" xfId="16901" hidden="1" xr:uid="{934D18BF-C819-46C3-8A14-C9910DBF0804}"/>
    <cellStyle name="Erklärender Text" xfId="17577" hidden="1" xr:uid="{9FFE1600-7745-43D1-9EB4-376319C15EB0}"/>
    <cellStyle name="Erklärender Text" xfId="17710" hidden="1" xr:uid="{ED17B778-8408-4DF8-88EC-FCB0ACDF3B45}"/>
    <cellStyle name="Erklärender Text" xfId="17598" hidden="1" xr:uid="{FBCC7148-A20E-4440-B46A-1D054E6CBB63}"/>
    <cellStyle name="Erklärender Text" xfId="18575" hidden="1" xr:uid="{897BFEED-7AEF-4FFB-950F-EEDA3210C1D7}"/>
    <cellStyle name="Erklärender Text" xfId="18978" hidden="1" xr:uid="{98D09FD6-A345-44A3-BA78-C091A67C316F}"/>
    <cellStyle name="Erklärender Text" xfId="19708" hidden="1" xr:uid="{3B843F7D-4FE7-4C1E-84C0-CE529C3A7D13}"/>
    <cellStyle name="Erklärender Text" xfId="18831" hidden="1" xr:uid="{F2CA09EA-2D2D-4445-AB07-A5A558E6C856}"/>
    <cellStyle name="Erklärender Text" xfId="19443" hidden="1" xr:uid="{028341A7-CCD8-4303-BB00-7FA2A15541D1}"/>
    <cellStyle name="Erklärender Text" xfId="18958" hidden="1" xr:uid="{19A35E3A-0144-44D4-B5EB-503902E6E1E2}"/>
    <cellStyle name="Erklärender Text" xfId="20248" hidden="1" xr:uid="{C3796174-5288-4C98-ACB8-E58B61F338B9}"/>
    <cellStyle name="Erklärender Text" xfId="20846" hidden="1" xr:uid="{D0ABC1FB-291D-487C-BCF9-C0221019DAAF}"/>
    <cellStyle name="Erklärender Text" xfId="19474" hidden="1" xr:uid="{EF7A41F8-72A4-4A45-9E01-BAE7C16B4C9B}"/>
    <cellStyle name="Erklärender Text" xfId="20753" hidden="1" xr:uid="{61F443F6-B2CB-4805-8C61-79C11E645870}"/>
    <cellStyle name="Erklärender Text" xfId="20741" hidden="1" xr:uid="{E7ED278B-A108-4B8F-8594-05FD63FF1DB4}"/>
    <cellStyle name="Erklärender Text" xfId="20868" hidden="1" xr:uid="{A62AD380-F72F-4294-8577-A92B7DACADD5}"/>
    <cellStyle name="Erklärender Text" xfId="18889" hidden="1" xr:uid="{E373210B-14FB-44D9-809C-253330ACB5E5}"/>
    <cellStyle name="Erklärender Text" xfId="21008" hidden="1" xr:uid="{9FFCDBFE-C973-438F-8F24-D8234E3C7AA3}"/>
    <cellStyle name="Erklärender Text" xfId="21435" hidden="1" xr:uid="{DC7FD517-4434-4DE1-9534-4552C1370C8C}"/>
    <cellStyle name="Erklärender Text" xfId="22227" hidden="1" xr:uid="{4CD3BDF0-5F35-48A7-B312-87568EEBC95E}"/>
    <cellStyle name="Erklärender Text" xfId="21277" hidden="1" xr:uid="{340067DB-D356-454A-B2A2-8EC52355FF66}"/>
    <cellStyle name="Erklärender Text" xfId="22081" hidden="1" xr:uid="{949C13AF-B19E-4F0F-9BC8-70FC0A5FA131}"/>
    <cellStyle name="Erklärender Text" xfId="22276" hidden="1" xr:uid="{1480809C-C6B7-4E8C-AE9E-1BD59C025403}"/>
    <cellStyle name="Erklärender Text" xfId="22635" hidden="1" xr:uid="{E8A0999F-5AF5-42AA-A2AE-B6A300BFC300}"/>
    <cellStyle name="Erklärender Text" xfId="22267" hidden="1" xr:uid="{4C580284-EEDE-4FBD-8750-457D089BDC19}"/>
    <cellStyle name="Erklärender Text" xfId="23045" hidden="1" xr:uid="{A60AD6E5-E6E3-45CF-9906-55BF7AB11D91}"/>
    <cellStyle name="Erklärender Text" xfId="22375" hidden="1" xr:uid="{579C48ED-8029-4F43-BAAE-F03F02D9AB3C}"/>
    <cellStyle name="Erklärender Text" xfId="23276" hidden="1" xr:uid="{9F7B9BCF-31CA-4D11-8BD6-75F1F4616FC5}"/>
    <cellStyle name="Erklärender Text" xfId="22841" hidden="1" xr:uid="{5DFD3F14-D864-4CC9-B8D2-0809C6167C6B}"/>
    <cellStyle name="Erklärender Text" xfId="29493" hidden="1" xr:uid="{9AD33593-5FC5-4FC2-AFCD-746F54334AC3}"/>
    <cellStyle name="Erklärender Text" xfId="29487" hidden="1" xr:uid="{74C7B536-5252-44AE-BA61-FC998CC40337}"/>
    <cellStyle name="Erklärender Text" xfId="24690" hidden="1" xr:uid="{6A996F14-AB9E-4CE8-AD9C-5D598999F972}"/>
    <cellStyle name="Erklärender Text" xfId="29427" hidden="1" xr:uid="{EC945285-95FD-4B71-B071-DE9EF3C8D7F5}"/>
    <cellStyle name="Erklärender Text" xfId="28086" hidden="1" xr:uid="{217B5800-2F19-446E-8572-AC52A93687C1}"/>
    <cellStyle name="Erklärender Text" xfId="27177" hidden="1" xr:uid="{6C575A91-7A00-4D0D-AD06-549F01D9ACCD}"/>
    <cellStyle name="Erklärender Text" xfId="25069" hidden="1" xr:uid="{56DA8480-F1F6-4C6F-9507-C7E4ECACC34C}"/>
    <cellStyle name="Erklärender Text" xfId="23845" hidden="1" xr:uid="{ECEC0E34-FE42-4398-A93C-14465BB85C15}"/>
    <cellStyle name="Erklärender Text" xfId="24117" hidden="1" xr:uid="{BF0B8754-2034-49D1-A477-5D7EE0EE9E0E}"/>
    <cellStyle name="Erklärender Text" xfId="28235" hidden="1" xr:uid="{EF9BB338-0C27-46F3-B55A-E4B3764CD723}"/>
    <cellStyle name="Erklärender Text" xfId="27069" hidden="1" xr:uid="{42C7BD41-CDE8-44A1-A339-E8DB4958DD82}"/>
    <cellStyle name="Erklärender Text" xfId="26974" hidden="1" xr:uid="{40F0ED9F-D1A6-4ABF-BDC8-902DC9494257}"/>
    <cellStyle name="Erklärender Text" xfId="25213" hidden="1" xr:uid="{45D2CCFB-D59F-41F5-92CD-80D0C1E62942}"/>
    <cellStyle name="Erklärender Text" xfId="27898" hidden="1" xr:uid="{FE022C27-8515-4D90-9E71-D32EED8922E2}"/>
    <cellStyle name="Erklärender Text" xfId="27083" hidden="1" xr:uid="{F398027A-AF93-4D4D-9DEE-2421EC1F6818}"/>
    <cellStyle name="Erklärender Text" xfId="28119" hidden="1" xr:uid="{C98132B9-4B9D-4803-9A68-99011900E37D}"/>
    <cellStyle name="Erklärender Text" xfId="28517" hidden="1" xr:uid="{017EB5E3-5C0D-42E1-9F48-52D51D628402}"/>
    <cellStyle name="Erklärender Text" xfId="28743" hidden="1" xr:uid="{634144A6-A1A1-4F8E-8AC3-BD44B3DEB745}"/>
    <cellStyle name="Erklärender Text" xfId="24783" hidden="1" xr:uid="{3EADC27C-EF80-4164-93FB-65B63CF8F4F3}"/>
    <cellStyle name="Erklärender Text" xfId="23332" hidden="1" xr:uid="{13579458-A43A-4113-A1F4-4F8946D764E2}"/>
    <cellStyle name="Erklärender Text" xfId="23387" hidden="1" xr:uid="{35760771-AC7A-4573-994B-42FAB522199D}"/>
    <cellStyle name="Erklärender Text" xfId="29055" hidden="1" xr:uid="{C9D04419-AD05-4A29-B2EE-A51CE4E8CA8F}"/>
    <cellStyle name="Erklärender Text" xfId="23773" hidden="1" xr:uid="{4DC7EE54-A8EA-4E4A-AFE8-DF6BD437A666}"/>
    <cellStyle name="Erklärender Text" xfId="27987" hidden="1" xr:uid="{8F86BDB3-FAB1-4DE7-A081-D7945933BEF0}"/>
    <cellStyle name="Erklärender Text" xfId="26587" hidden="1" xr:uid="{5443F82E-F79C-4F52-A93B-50447AA446C4}"/>
    <cellStyle name="Erklärender Text" xfId="29261" hidden="1" xr:uid="{57DB56C7-0824-4CC9-8C13-8C1D2B5A7DD5}"/>
    <cellStyle name="Erklärender Text" xfId="28242" hidden="1" xr:uid="{6C00937A-9C65-469F-90FA-AFBA7AF9BDEC}"/>
    <cellStyle name="Erklärender Text" xfId="28352" hidden="1" xr:uid="{CEF3461B-F8E7-4B6C-B859-26D97C5617B2}"/>
    <cellStyle name="Erklärender Text" xfId="26007" hidden="1" xr:uid="{37AFF0BF-CDEF-4567-AC70-EB5D857C66D2}"/>
    <cellStyle name="Erklärender Text" xfId="25964" hidden="1" xr:uid="{31032E6B-47C0-4574-9A8F-7767FC162B1B}"/>
    <cellStyle name="Erklärender Text" xfId="26798" hidden="1" xr:uid="{8F4957CB-B652-4050-A972-EEF1E0232714}"/>
    <cellStyle name="Erklärender Text" xfId="29942" hidden="1" xr:uid="{2EAD8C36-1561-4EBC-90BC-21AFFAE3D343}"/>
    <cellStyle name="Erklärender Text" xfId="30041" hidden="1" xr:uid="{74C3C372-ABBB-4FE9-9115-BB67DC173467}"/>
    <cellStyle name="Erklärender Text" xfId="30418" hidden="1" xr:uid="{AD087026-B1FE-446C-AFF5-F6E504CDB99F}"/>
    <cellStyle name="Erklärender Text" xfId="30930" hidden="1" xr:uid="{211D4AAA-8EE7-4659-AB3C-A2CBCD262A31}"/>
    <cellStyle name="Erklärender Text" xfId="31207" hidden="1" xr:uid="{8F6B1C4A-11B6-4845-A492-4CDD4A3DCB7A}"/>
    <cellStyle name="Erklärender Text" xfId="31769" hidden="1" xr:uid="{5D388F7D-9C85-48BF-BBE7-BA9227C0AE41}"/>
    <cellStyle name="Erklärender Text" xfId="31713" hidden="1" xr:uid="{9E117D37-5E0D-4305-A981-1BA736246142}"/>
    <cellStyle name="Erklärender Text" xfId="32162" hidden="1" xr:uid="{19B0E850-22D6-4F3D-8894-ECCA271C3301}"/>
    <cellStyle name="Erklärender Text" xfId="32399" hidden="1" xr:uid="{099C1928-B3EE-435D-B248-56D26BA563C9}"/>
    <cellStyle name="Erklärender Text" xfId="32852" hidden="1" xr:uid="{FC40552B-B628-42CA-A03C-D10204878D03}"/>
    <cellStyle name="Erklärender Text" xfId="33353" hidden="1" xr:uid="{F8C0B375-9636-4199-A908-7989ACE41210}"/>
    <cellStyle name="Erklärender Text" xfId="33377" hidden="1" xr:uid="{5415DD73-65CB-41FE-913D-0FFE269DF2A5}"/>
    <cellStyle name="Erklärender Text" xfId="33551" hidden="1" xr:uid="{EE05700A-55A2-43FC-8DC7-AB4B4153F412}"/>
    <cellStyle name="Erklärender Text" xfId="33813" hidden="1" xr:uid="{F4AEA94D-0CB1-4903-9649-84BD91BB0DEF}"/>
    <cellStyle name="Erklärender Text" xfId="33992" hidden="1" xr:uid="{71531195-79C8-490D-A1F8-E5AD372FA1EB}"/>
    <cellStyle name="Erklärender Text" xfId="34153" hidden="1" xr:uid="{DFE71FF2-BC94-48BF-882C-6BC38F3B77DA}"/>
    <cellStyle name="Erklärender Text" xfId="34620" hidden="1" xr:uid="{A68F6752-1740-4EAC-9060-B51F0B9CDAFF}"/>
    <cellStyle name="Erklärender Text" xfId="34038" hidden="1" xr:uid="{DDC989FD-D050-4AED-8C11-DCAB643691C1}"/>
    <cellStyle name="Erklärender Text" xfId="34463" hidden="1" xr:uid="{5F52D6BC-C16F-4D8A-A0C8-0C5D20D66FAC}"/>
    <cellStyle name="Erklärender Text" xfId="34310" hidden="1" xr:uid="{4F37D0AE-B4FB-4E7D-A515-33D737CA73D5}"/>
    <cellStyle name="Erklärender Text" xfId="34049" hidden="1" xr:uid="{4868E322-35F7-4824-A266-AAB6067D3F10}"/>
    <cellStyle name="Erklärender Text" xfId="34905" hidden="1" xr:uid="{253B0957-237B-421E-9376-0A547BC0A86A}"/>
    <cellStyle name="Erklärender Text" xfId="34162" hidden="1" xr:uid="{DBB117EC-FDED-44A5-BCCD-36253FA4438E}"/>
    <cellStyle name="Erklärender Text" xfId="32609" hidden="1" xr:uid="{B251E180-D73C-4E60-A196-4E4AA1F79997}"/>
    <cellStyle name="Erklärender Text" xfId="35310" hidden="1" xr:uid="{EEAD9FC3-524F-473C-8264-23D18366308E}"/>
    <cellStyle name="Erklärender Text" xfId="35295" hidden="1" xr:uid="{3134F437-0EE0-4155-BEE6-35F20233E0D9}"/>
    <cellStyle name="Erklärender Text" xfId="35789" hidden="1" xr:uid="{53BBF4BA-48DC-479F-B674-2B04B69E1265}"/>
    <cellStyle name="Erklärender Text" xfId="32465" hidden="1" xr:uid="{E3B39194-DF53-4D81-AF05-7CBDEAB752CF}"/>
    <cellStyle name="Erklärender Text" xfId="36289" hidden="1" xr:uid="{B39F9CA4-9624-4A39-8091-7AE8D30E4A26}"/>
    <cellStyle name="Erklärender Text" xfId="36102" hidden="1" xr:uid="{B5809D85-FA0D-40DE-B8F4-6BA6B6966F4D}"/>
    <cellStyle name="Erklärender Text" xfId="36591" hidden="1" xr:uid="{BB1D32F7-9C6C-472F-9493-7777FA7936E7}"/>
    <cellStyle name="Erklärender Text" xfId="36687" hidden="1" xr:uid="{C5765917-8136-46C7-94DC-3BB2F05B3C73}"/>
    <cellStyle name="Erklärender Text" xfId="37100" hidden="1" xr:uid="{D012BE61-EFF7-4155-8D8A-2F3109EFFDA9}"/>
    <cellStyle name="Erklärender Text" xfId="37418" hidden="1" xr:uid="{FCE27437-3177-48A5-8F9B-3D59E742510D}"/>
    <cellStyle name="Erklärender Text" xfId="38086" hidden="1" xr:uid="{E1466BFB-6FD6-42B4-935D-5A1D181D4C4E}"/>
    <cellStyle name="Erklärender Text" xfId="37305" hidden="1" xr:uid="{0FCEE5C5-12D8-4AC3-97C4-ED3680ECF3AB}"/>
    <cellStyle name="Erklärender Text" xfId="37981" hidden="1" xr:uid="{C159E717-BDBA-4DD7-8A1B-AB8062567625}"/>
    <cellStyle name="Erklärender Text" xfId="38114" hidden="1" xr:uid="{4DBAFC5A-2E55-4F79-AAD1-23A38549F5F6}"/>
    <cellStyle name="Erklärender Text" xfId="38002" hidden="1" xr:uid="{A9FA0DFD-8B10-42DD-95BB-9B6B318D3CB6}"/>
    <cellStyle name="Erklärender Text" xfId="38979" hidden="1" xr:uid="{7BEB160B-1737-43FD-9D14-2CE69F0991B2}"/>
    <cellStyle name="Erklärender Text" xfId="39380" hidden="1" xr:uid="{06ACD9CE-314B-4846-9BD7-2CBD4D8E80D6}"/>
    <cellStyle name="Erklärender Text" xfId="40110" hidden="1" xr:uid="{556E6DF6-B3F2-4408-BBDC-D52232CBA23A}"/>
    <cellStyle name="Erklärender Text" xfId="39233" hidden="1" xr:uid="{1178DA7C-6409-4536-BDEB-D35BBD8BB3D1}"/>
    <cellStyle name="Erklärender Text" xfId="39845" hidden="1" xr:uid="{61932CF5-29FD-466E-9852-A1BF2DF91A20}"/>
    <cellStyle name="Erklärender Text" xfId="39360" hidden="1" xr:uid="{0B7742B1-302F-4B85-88E3-580A7E139CB7}"/>
    <cellStyle name="Erklärender Text" xfId="40650" hidden="1" xr:uid="{FAE9CD7A-A8F9-44A3-9B77-8F8552F2E0D8}"/>
    <cellStyle name="Erklärender Text" xfId="41248" hidden="1" xr:uid="{C22E2D67-2BEA-460F-AC22-7EFC962DA07F}"/>
    <cellStyle name="Erklärender Text" xfId="39876" hidden="1" xr:uid="{047F3994-6F68-4D67-B665-A94E957017EF}"/>
    <cellStyle name="Erklärender Text" xfId="41155" hidden="1" xr:uid="{9BE9DB84-9A0B-42AC-AF48-4F062ABE066F}"/>
    <cellStyle name="Erklärender Text" xfId="41143" hidden="1" xr:uid="{BD120151-CA08-4B61-835C-E50956644410}"/>
    <cellStyle name="Erklärender Text" xfId="41270" hidden="1" xr:uid="{7A760B0B-F2C5-43F6-B4FE-CF614D96E751}"/>
    <cellStyle name="Erklärender Text" xfId="39291" hidden="1" xr:uid="{BE37FF66-8606-44EC-A9E2-4A6785466318}"/>
    <cellStyle name="Erklärender Text" xfId="41410" hidden="1" xr:uid="{ED202754-93AC-4FA9-88F1-47D552882E75}"/>
    <cellStyle name="Erklärender Text" xfId="41835" hidden="1" xr:uid="{84DEBC1C-9256-4587-8F7E-6EC844153A81}"/>
    <cellStyle name="Erklärender Text" xfId="42627" hidden="1" xr:uid="{9C23E9EF-701C-47C8-8436-D466D3B344A5}"/>
    <cellStyle name="Erklärender Text" xfId="41677" hidden="1" xr:uid="{23F27215-3C08-4B93-9790-9C7059E73703}"/>
    <cellStyle name="Erklärender Text" xfId="42481" hidden="1" xr:uid="{150B5E2E-1939-42EB-B68D-1D0025E9C2DB}"/>
    <cellStyle name="Erklärender Text" xfId="42676" hidden="1" xr:uid="{4646862F-72D3-4350-BE4D-3D7F2A1B2F8B}"/>
    <cellStyle name="Erklärender Text" xfId="43035" hidden="1" xr:uid="{EB1EFBF7-43B4-4166-A705-8B2CC5E814D6}"/>
    <cellStyle name="Erklärender Text" xfId="42667" hidden="1" xr:uid="{45EEC465-D89F-4EB7-B0B2-01F5C84C6D55}"/>
    <cellStyle name="Erklärender Text" xfId="43445" hidden="1" xr:uid="{47B80AB6-4859-4B5F-BEC5-1A84A1A4D619}"/>
    <cellStyle name="Erklärender Text" xfId="42775" hidden="1" xr:uid="{CE70621A-9D03-4537-A205-DABA30C949E5}"/>
    <cellStyle name="Erklärender Text" xfId="43676" hidden="1" xr:uid="{33B701B2-4B75-481F-90C8-F20331ECF6E0}"/>
    <cellStyle name="Erklärender Text" xfId="43241" hidden="1" xr:uid="{55D17717-3311-4333-BC2E-C87AC7D3E0DE}"/>
    <cellStyle name="Erklärender Text 2" xfId="426" xr:uid="{00000000-0005-0000-0000-00009D130000}"/>
    <cellStyle name="Erklärender Text 3" xfId="308" xr:uid="{00000000-0005-0000-0000-00009E130000}"/>
    <cellStyle name="Erklärender Text 4" xfId="8150" hidden="1" xr:uid="{685A08A2-4B79-40F9-801E-F1BB1BF6AE91}"/>
    <cellStyle name="Erklärender Text 4" xfId="30436" hidden="1" xr:uid="{BB7FE26D-0164-4AF8-B900-83257FA3ABEB}"/>
    <cellStyle name="Estilo 1" xfId="10670" xr:uid="{960247F4-ABA7-4C9B-96B6-EEE578B4D397}"/>
    <cellStyle name="Estilo 1 2" xfId="10826" xr:uid="{72F508E0-0CDF-45BD-BFC1-0E4F526ADA65}"/>
    <cellStyle name="Etiqueta" xfId="10058" xr:uid="{FB0524A0-4D89-4585-BC81-FFEDF0CD2467}"/>
    <cellStyle name="Euro" xfId="9045" xr:uid="{47A0E0C6-2D28-4357-9AC1-C13CEDAD8B4B}"/>
    <cellStyle name="Euro 2" xfId="10821" xr:uid="{5BE8E9F4-36DB-4997-BCA7-4B4692B73E50}"/>
    <cellStyle name="Explanatory Text 2" xfId="167" xr:uid="{00000000-0005-0000-0000-00009F130000}"/>
    <cellStyle name="Explanatory Text 3" xfId="258" xr:uid="{00000000-0005-0000-0000-0000A0130000}"/>
    <cellStyle name="Explanatory Text 4" xfId="9619" xr:uid="{079AED79-15AD-43A6-BC09-012540EC1A75}"/>
    <cellStyle name="F2" xfId="10671" xr:uid="{27D13269-DB95-42B4-A687-C7CDC5FBD6B3}"/>
    <cellStyle name="F3" xfId="10672" xr:uid="{A914C677-DA3F-455A-A5DF-4B86DBD07776}"/>
    <cellStyle name="F4" xfId="10673" xr:uid="{CDB297A3-C6E3-4396-9432-8078B0D0EA68}"/>
    <cellStyle name="F5" xfId="10674" xr:uid="{093EEAB1-7A21-4B13-9549-138274F9F06B}"/>
    <cellStyle name="F6" xfId="10675" xr:uid="{4DB6926E-8BA3-4519-B9E2-54A272C93889}"/>
    <cellStyle name="F7" xfId="10676" xr:uid="{89B25551-E795-4C9C-9F97-9C6EDDAE9A4A}"/>
    <cellStyle name="F8" xfId="10677" xr:uid="{B1AFA4A9-0C0D-41EF-B4D6-87DD56073376}"/>
    <cellStyle name="Fixed" xfId="10678" xr:uid="{CD9DD9B8-2946-4918-898F-8926B48BF93B}"/>
    <cellStyle name="Font: Calibri, 9pt regular" xfId="2361" xr:uid="{00000000-0005-0000-0000-0000A1130000}"/>
    <cellStyle name="Good 2" xfId="168" xr:uid="{00000000-0005-0000-0000-0000A2130000}"/>
    <cellStyle name="Good 3" xfId="259" xr:uid="{00000000-0005-0000-0000-0000A3130000}"/>
    <cellStyle name="Good 4" xfId="388" xr:uid="{00000000-0005-0000-0000-0000A4130000}"/>
    <cellStyle name="Gut" xfId="8769" xr:uid="{61043918-D829-4EB8-B6B8-CB64BC7BA6AD}"/>
    <cellStyle name="Gut 2" xfId="8188" xr:uid="{60A71A1D-F7BF-401D-8CD8-346C161ECE72}"/>
    <cellStyle name="Heading 1 2" xfId="170" xr:uid="{00000000-0005-0000-0000-0000A6130000}"/>
    <cellStyle name="Heading 1 3" xfId="260" xr:uid="{00000000-0005-0000-0000-0000A7130000}"/>
    <cellStyle name="Heading 1 4" xfId="396" xr:uid="{00000000-0005-0000-0000-0000A8130000}"/>
    <cellStyle name="Heading 2 2" xfId="171" xr:uid="{00000000-0005-0000-0000-0000A9130000}"/>
    <cellStyle name="Heading 2 3" xfId="261" xr:uid="{00000000-0005-0000-0000-0000AA130000}"/>
    <cellStyle name="Heading 2 4" xfId="397" xr:uid="{00000000-0005-0000-0000-0000AB130000}"/>
    <cellStyle name="Heading 2 5" xfId="8934" xr:uid="{EFBC6F74-1D60-4819-8CD9-035E216BA5A0}"/>
    <cellStyle name="Heading 3 2" xfId="172" xr:uid="{00000000-0005-0000-0000-0000AC130000}"/>
    <cellStyle name="Heading 3 3" xfId="262" xr:uid="{00000000-0005-0000-0000-0000AD130000}"/>
    <cellStyle name="Heading 3 4" xfId="398" xr:uid="{00000000-0005-0000-0000-0000AE130000}"/>
    <cellStyle name="Heading 3 5" xfId="8920" xr:uid="{E86C25B7-1AAC-42A3-870E-B2C10A10A883}"/>
    <cellStyle name="Heading 4 2" xfId="173" xr:uid="{00000000-0005-0000-0000-0000AF130000}"/>
    <cellStyle name="Heading 4 3" xfId="263" xr:uid="{00000000-0005-0000-0000-0000B0130000}"/>
    <cellStyle name="Heading 4 4" xfId="399" xr:uid="{00000000-0005-0000-0000-0000B1130000}"/>
    <cellStyle name="Heading1" xfId="10679" xr:uid="{C076FD90-A9EF-4111-A042-B20AE38F1F6F}"/>
    <cellStyle name="Heading2" xfId="10680" xr:uid="{B8746DD4-08DE-4CE7-B78E-348DEA28F493}"/>
    <cellStyle name="Headline" xfId="28" xr:uid="{00000000-0005-0000-0000-0000B2130000}"/>
    <cellStyle name="Hipervínculo 2" xfId="8846" xr:uid="{4211D287-BF19-40B3-A91F-43D044F38D7B}"/>
    <cellStyle name="Hipervínculo 2 2" xfId="8929" xr:uid="{1886B768-BF14-4AD0-9591-250F195B6227}"/>
    <cellStyle name="Hipervínculo 2 2 2" xfId="10075" xr:uid="{03FD1147-3563-4C59-8B58-18E46D3C16A4}"/>
    <cellStyle name="Hipervínculo 2 2 3" xfId="10250" xr:uid="{C4954EB8-2ECB-470F-ACD8-698F39A31457}"/>
    <cellStyle name="Hipervínculo 3" xfId="10193" xr:uid="{95EAEEDA-6F8D-4010-B8A4-2C4583C71826}"/>
    <cellStyle name="Hipervínculo 3 2" xfId="9589" xr:uid="{2DF41738-7C66-4941-94DC-83BF26F57305}"/>
    <cellStyle name="Hipervínculo 3 3" xfId="10153" xr:uid="{4A925350-4F17-470E-9C48-73FCF6575F6B}"/>
    <cellStyle name="Hipervínculo 4" xfId="10144" xr:uid="{333809BE-ED9F-49EF-9B6E-816BD02B970C}"/>
    <cellStyle name="Hipervínculo 4 2" xfId="10997" xr:uid="{012970F7-2963-4308-BC8B-3D79DB7C276B}"/>
    <cellStyle name="Hipervínculo 5" xfId="9753" xr:uid="{3EB24C7F-FA3F-4295-A4B8-0F4F6D068D78}"/>
    <cellStyle name="Hipervínculo 6" xfId="10096" xr:uid="{508C9745-D138-456E-A051-823D40499D87}"/>
    <cellStyle name="Hyperlink" xfId="14" xr:uid="{00000000-000B-0000-0000-000008000000}"/>
    <cellStyle name="Hyperlink 2" xfId="2129" xr:uid="{00000000-0005-0000-0000-0000B3130000}"/>
    <cellStyle name="Hyperlink 2 2" xfId="2365" xr:uid="{00000000-0005-0000-0000-0000B4130000}"/>
    <cellStyle name="Hyperlink 2 3" xfId="7644" xr:uid="{00000000-0005-0000-0000-0000B5130000}"/>
    <cellStyle name="Hyperlink 3" xfId="7650" xr:uid="{948D1700-5467-4B2C-98CB-8263A3B55838}"/>
    <cellStyle name="Incorrecto 10" xfId="10681" xr:uid="{EFB5A7F9-4961-4CCB-B6A1-F4543520AB16}"/>
    <cellStyle name="Incorrecto 2" xfId="9518" xr:uid="{FEC8A8CE-2E32-45DB-9493-74C29AE53A09}"/>
    <cellStyle name="Incorrecto 2 2" xfId="10682" xr:uid="{4A3F22F4-2DCD-4304-95E2-12C1841DA15D}"/>
    <cellStyle name="Incorrecto 2 3" xfId="10936" xr:uid="{856C8514-EABA-49A0-8E5B-4D9876E47044}"/>
    <cellStyle name="Incorrecto 3" xfId="10683" xr:uid="{8E265872-B65C-4829-9B21-4EB27ACC1E07}"/>
    <cellStyle name="Incorrecto 4" xfId="10684" xr:uid="{13518473-D96D-4BAF-A791-03B7B7CE2790}"/>
    <cellStyle name="Incorrecto 5" xfId="10685" xr:uid="{4D29EB85-CF23-4B60-86AE-E986D679DBBE}"/>
    <cellStyle name="Incorrecto 6" xfId="10686" xr:uid="{E98ADA98-744A-4BDF-80E5-096A42E46BC9}"/>
    <cellStyle name="Incorrecto 7" xfId="10687" xr:uid="{C9BDAC02-CA68-4C80-9253-D55A86C7446C}"/>
    <cellStyle name="Incorrecto 8" xfId="10688" xr:uid="{F2CCE152-611A-4718-A6FC-279BED430A60}"/>
    <cellStyle name="Incorrecto 9" xfId="10689" xr:uid="{D5DDEB78-8DD7-4D4A-92B6-71776E9A6A0F}"/>
    <cellStyle name="Input 2" xfId="174" xr:uid="{00000000-0005-0000-0000-0000B6130000}"/>
    <cellStyle name="Input 2 10" xfId="3475" xr:uid="{00000000-0005-0000-0000-0000B7130000}"/>
    <cellStyle name="Input 2 10 2" xfId="25840" xr:uid="{7C07A5B7-1B8B-4931-A030-301E51314103}"/>
    <cellStyle name="Input 2 11" xfId="3272" xr:uid="{00000000-0005-0000-0000-0000B8130000}"/>
    <cellStyle name="Input 2 11 2" xfId="25638" xr:uid="{C6BC37AD-A398-43CE-A872-28799448D1ED}"/>
    <cellStyle name="Input 2 12" xfId="4302" xr:uid="{00000000-0005-0000-0000-0000B9130000}"/>
    <cellStyle name="Input 2 12 2" xfId="26659" xr:uid="{AE483305-87A3-4FE8-81DD-1E7D2F94D821}"/>
    <cellStyle name="Input 2 13" xfId="4885" xr:uid="{00000000-0005-0000-0000-0000BA130000}"/>
    <cellStyle name="Input 2 13 2" xfId="27238" xr:uid="{2584939C-8149-4154-83E7-4926FEB04209}"/>
    <cellStyle name="Input 2 14" xfId="4581" xr:uid="{00000000-0005-0000-0000-0000BB130000}"/>
    <cellStyle name="Input 2 14 2" xfId="26934" xr:uid="{0602CC12-4EDC-4C95-BE84-D5E22D9CE9DC}"/>
    <cellStyle name="Input 2 15" xfId="5458" xr:uid="{00000000-0005-0000-0000-0000BC130000}"/>
    <cellStyle name="Input 2 15 2" xfId="27811" xr:uid="{602F1DF9-6F82-40F2-822D-8D708AEB2402}"/>
    <cellStyle name="Input 2 16" xfId="6478" xr:uid="{00000000-0005-0000-0000-0000BD130000}"/>
    <cellStyle name="Input 2 16 2" xfId="28775" xr:uid="{39242049-5DA9-47B8-A7B3-F3125744D320}"/>
    <cellStyle name="Input 2 17" xfId="6772" xr:uid="{00000000-0005-0000-0000-0000BE130000}"/>
    <cellStyle name="Input 2 17 2" xfId="29069" xr:uid="{87EFF45F-FBE3-4055-AB98-4C007C91AF47}"/>
    <cellStyle name="Input 2 18" xfId="7027" xr:uid="{00000000-0005-0000-0000-0000BF130000}"/>
    <cellStyle name="Input 2 18 2" xfId="29324" xr:uid="{49A1113E-959B-4EFA-ABFF-D30ACA08D6C0}"/>
    <cellStyle name="Input 2 19" xfId="7226" xr:uid="{00000000-0005-0000-0000-0000C0130000}"/>
    <cellStyle name="Input 2 19 2" xfId="29521" xr:uid="{B78D16B7-44A8-4466-AD09-05A982C277B2}"/>
    <cellStyle name="Input 2 2" xfId="588" xr:uid="{00000000-0005-0000-0000-0000C1130000}"/>
    <cellStyle name="Input 2 2 10" xfId="4807" xr:uid="{00000000-0005-0000-0000-0000C2130000}"/>
    <cellStyle name="Input 2 2 10 2" xfId="27160" xr:uid="{AE8EB713-2F70-4004-8354-7A35433ADDAE}"/>
    <cellStyle name="Input 2 2 11" xfId="5039" xr:uid="{00000000-0005-0000-0000-0000C3130000}"/>
    <cellStyle name="Input 2 2 11 2" xfId="27392" xr:uid="{B3412A79-F03E-4AF2-879B-75F4892B0A8C}"/>
    <cellStyle name="Input 2 2 12" xfId="5472" xr:uid="{00000000-0005-0000-0000-0000C4130000}"/>
    <cellStyle name="Input 2 2 12 2" xfId="27825" xr:uid="{BA209007-AD2B-4155-85CA-A49DB7CE376E}"/>
    <cellStyle name="Input 2 2 13" xfId="5982" xr:uid="{00000000-0005-0000-0000-0000C5130000}"/>
    <cellStyle name="Input 2 2 13 2" xfId="28287" xr:uid="{5012EBFF-DA66-4E9F-BDF1-0BAFDCEA79F9}"/>
    <cellStyle name="Input 2 2 14" xfId="6685" xr:uid="{00000000-0005-0000-0000-0000C6130000}"/>
    <cellStyle name="Input 2 2 14 2" xfId="28982" xr:uid="{DC05CE1C-3ECB-4E8B-89F1-8C17A63D9E02}"/>
    <cellStyle name="Input 2 2 15" xfId="7045" xr:uid="{00000000-0005-0000-0000-0000C7130000}"/>
    <cellStyle name="Input 2 2 15 2" xfId="29342" xr:uid="{7FDB9F47-4F5B-4AB5-B7B2-DD4EEB696756}"/>
    <cellStyle name="Input 2 2 16" xfId="7317" xr:uid="{00000000-0005-0000-0000-0000C8130000}"/>
    <cellStyle name="Input 2 2 16 2" xfId="29612" xr:uid="{9746177D-9990-4526-9203-A37078CCC68D}"/>
    <cellStyle name="Input 2 2 17" xfId="7803" xr:uid="{994B46CB-C06D-4F94-857B-D713D2E5E60C}"/>
    <cellStyle name="Input 2 2 17 2" xfId="30089" xr:uid="{BDB6D259-72A9-4481-884A-41B62067B54C}"/>
    <cellStyle name="Input 2 2 18" xfId="8288" xr:uid="{D0465776-1761-4DFC-B87A-C63020A6B762}"/>
    <cellStyle name="Input 2 2 18 2" xfId="30557" xr:uid="{C92A9305-5E1E-4D2B-8119-EFCBCFFDD320}"/>
    <cellStyle name="Input 2 2 19" xfId="9173" xr:uid="{D20D6A05-95BE-4545-B22C-5FA4744BB279}"/>
    <cellStyle name="Input 2 2 19 2" xfId="31314" xr:uid="{87906F79-8127-4EC1-A2DF-4DEF95DB6449}"/>
    <cellStyle name="Input 2 2 2" xfId="803" xr:uid="{00000000-0005-0000-0000-0000C9130000}"/>
    <cellStyle name="Input 2 2 2 10" xfId="5250" xr:uid="{00000000-0005-0000-0000-0000CA130000}"/>
    <cellStyle name="Input 2 2 2 10 2" xfId="27603" xr:uid="{F99AA470-5B6B-49A8-A56E-4262836EB4FC}"/>
    <cellStyle name="Input 2 2 2 11" xfId="2525" xr:uid="{00000000-0005-0000-0000-0000CB130000}"/>
    <cellStyle name="Input 2 2 2 11 2" xfId="24892" xr:uid="{416198DC-189D-40B9-99F2-B9345EC1497F}"/>
    <cellStyle name="Input 2 2 2 12" xfId="6441" xr:uid="{00000000-0005-0000-0000-0000CC130000}"/>
    <cellStyle name="Input 2 2 2 12 2" xfId="28738" xr:uid="{DE1900D5-E080-4082-B7F0-3294A652A375}"/>
    <cellStyle name="Input 2 2 2 13" xfId="5913" xr:uid="{00000000-0005-0000-0000-0000CD130000}"/>
    <cellStyle name="Input 2 2 2 13 2" xfId="28227" xr:uid="{E9C68F50-A59C-43E5-B9AA-475A7309C330}"/>
    <cellStyle name="Input 2 2 2 14" xfId="5876" xr:uid="{00000000-0005-0000-0000-0000CE130000}"/>
    <cellStyle name="Input 2 2 2 14 2" xfId="28190" xr:uid="{AC016DC4-C4F4-49C7-A37F-D7B823794D28}"/>
    <cellStyle name="Input 2 2 2 15" xfId="7523" xr:uid="{00000000-0005-0000-0000-0000CF130000}"/>
    <cellStyle name="Input 2 2 2 15 2" xfId="29818" xr:uid="{E10BB7F8-B3D7-42A2-879B-F24998E0774E}"/>
    <cellStyle name="Input 2 2 2 16" xfId="8009" xr:uid="{60C20803-031F-43C0-9294-A6BC0582F78D}"/>
    <cellStyle name="Input 2 2 2 16 2" xfId="30295" xr:uid="{8EE9F99A-441F-42B3-8FF5-99300EBA0BAF}"/>
    <cellStyle name="Input 2 2 2 17" xfId="8498" xr:uid="{F3AB6710-2747-4404-9579-C3F56A00EC40}"/>
    <cellStyle name="Input 2 2 2 17 2" xfId="30767" xr:uid="{5C274522-E8CF-412C-9CE6-22DD81B66C06}"/>
    <cellStyle name="Input 2 2 2 18" xfId="9388" xr:uid="{8A9DD101-2DFF-46C6-BFA8-3459122BFA70}"/>
    <cellStyle name="Input 2 2 2 18 2" xfId="31527" xr:uid="{AFA1D910-6DEE-471B-A3E7-B5B2364AB963}"/>
    <cellStyle name="Input 2 2 2 19" xfId="8644" xr:uid="{A5D69683-9D3F-4A88-8B52-BA43EB0E050D}"/>
    <cellStyle name="Input 2 2 2 19 2" xfId="30907" xr:uid="{65BA0631-9072-4280-B2D6-EF9FC9E5EA81}"/>
    <cellStyle name="Input 2 2 2 2" xfId="997" xr:uid="{00000000-0005-0000-0000-0000D0130000}"/>
    <cellStyle name="Input 2 2 2 2 2" xfId="23434" xr:uid="{B99C7DAD-2946-49B2-B076-FB8C4F6ED873}"/>
    <cellStyle name="Input 2 2 2 20" xfId="9603" xr:uid="{EEBB78F9-873B-4E74-86BB-CF11EB00DFDC}"/>
    <cellStyle name="Input 2 2 2 20 2" xfId="31707" xr:uid="{CABD2C58-05E0-4943-8DD4-9988F3903C26}"/>
    <cellStyle name="Input 2 2 2 21" xfId="12556" xr:uid="{D16B162E-1817-470A-9C66-7F773232B61E}"/>
    <cellStyle name="Input 2 2 2 21 2" xfId="33121" xr:uid="{8E06ADA2-C842-4B2A-B201-CEB06BF6DB58}"/>
    <cellStyle name="Input 2 2 2 22" xfId="12291" xr:uid="{E2A1283B-913E-46EA-BF5C-9461CCFABB76}"/>
    <cellStyle name="Input 2 2 2 22 2" xfId="32856" xr:uid="{E318605F-E816-4BFA-92DA-4345EBC1AB9D}"/>
    <cellStyle name="Input 2 2 2 23" xfId="12872" xr:uid="{D7EE919F-93E2-4FEB-95B7-CB2A2BD62F20}"/>
    <cellStyle name="Input 2 2 2 23 2" xfId="33437" xr:uid="{E8472E4B-60BC-4AF9-95CA-47C8A712EFDF}"/>
    <cellStyle name="Input 2 2 2 24" xfId="13511" xr:uid="{BDFFC168-B9A2-47D8-81A0-7CC190A7CC37}"/>
    <cellStyle name="Input 2 2 2 24 2" xfId="34075" xr:uid="{C357611D-DE85-43A0-AB7B-CC29E88B7D8B}"/>
    <cellStyle name="Input 2 2 2 25" xfId="11870" xr:uid="{C9C4D809-3C83-4AC8-93B3-EA37B6B877E2}"/>
    <cellStyle name="Input 2 2 2 25 2" xfId="32437" xr:uid="{A18BA81C-71D1-42E0-A797-4DA833291072}"/>
    <cellStyle name="Input 2 2 2 26" xfId="12086" xr:uid="{F4E95DA6-B1AB-4A9B-81C5-CEBCC790628F}"/>
    <cellStyle name="Input 2 2 2 26 2" xfId="32651" xr:uid="{7294C424-649C-44D6-8FA6-587F8DE034E6}"/>
    <cellStyle name="Input 2 2 2 27" xfId="14225" xr:uid="{3271F4A6-0F0B-4A7C-9440-2E3774F71090}"/>
    <cellStyle name="Input 2 2 2 27 2" xfId="34788" xr:uid="{E2FCD1A2-A6A7-46E4-9A34-F981EE184D3C}"/>
    <cellStyle name="Input 2 2 2 28" xfId="16060" xr:uid="{C283233D-250C-4AB6-9F2F-11E74B12C922}"/>
    <cellStyle name="Input 2 2 2 28 2" xfId="36468" xr:uid="{43059991-35EA-492C-A282-C21D7B02C96F}"/>
    <cellStyle name="Input 2 2 2 29" xfId="16533" xr:uid="{6B6E4E4B-FAE7-47C3-92B0-D1BC9BD15253}"/>
    <cellStyle name="Input 2 2 2 29 2" xfId="36939" xr:uid="{ABF713DD-2A4D-4C52-9625-3FA7B51FEDE5}"/>
    <cellStyle name="Input 2 2 2 3" xfId="1994" xr:uid="{00000000-0005-0000-0000-0000D1130000}"/>
    <cellStyle name="Input 2 2 2 3 2" xfId="24376" xr:uid="{18C7F389-2420-496F-8534-A123DC12390E}"/>
    <cellStyle name="Input 2 2 2 30" xfId="17277" xr:uid="{3B74AD7C-6342-4C4C-B0C0-9FEF53CC57CE}"/>
    <cellStyle name="Input 2 2 2 30 2" xfId="37681" xr:uid="{CE7929A3-BB24-4944-8D61-CBF24C7E3A26}"/>
    <cellStyle name="Input 2 2 2 31" xfId="17678" xr:uid="{286F3AEA-DC58-49FA-9466-A04F1D60453E}"/>
    <cellStyle name="Input 2 2 2 31 2" xfId="38082" xr:uid="{C5AAA97B-4AD1-4A2E-9E6B-E545C244C333}"/>
    <cellStyle name="Input 2 2 2 32" xfId="18026" xr:uid="{7CEBF4B5-925D-43C9-B88C-5B10629B0E07}"/>
    <cellStyle name="Input 2 2 2 32 2" xfId="38430" xr:uid="{88AA84A3-F616-4C09-950A-F9CD7D7C6CE3}"/>
    <cellStyle name="Input 2 2 2 33" xfId="18405" xr:uid="{A4AE2ADB-5D72-4B7F-A5B5-12541FCBC84B}"/>
    <cellStyle name="Input 2 2 2 33 2" xfId="38809" xr:uid="{E3CD9406-767F-4478-943A-2785A19B103B}"/>
    <cellStyle name="Input 2 2 2 34" xfId="19249" xr:uid="{5950B577-F822-4536-B80B-1E635BEDE282}"/>
    <cellStyle name="Input 2 2 2 34 2" xfId="39651" xr:uid="{50587DD8-2CC0-472E-9832-864D516ED99B}"/>
    <cellStyle name="Input 2 2 2 35" xfId="18697" xr:uid="{49CB3F89-E8D2-4D46-91CB-97335E444BE7}"/>
    <cellStyle name="Input 2 2 2 35 2" xfId="39099" xr:uid="{C1875EF5-4EA1-4FAC-807C-29C9089F63A3}"/>
    <cellStyle name="Input 2 2 2 36" xfId="20087" xr:uid="{8C1ED10F-852B-4181-BD14-9AC2E0A684E0}"/>
    <cellStyle name="Input 2 2 2 36 2" xfId="40489" xr:uid="{926E15C6-114F-401B-9F86-297AC52FF19F}"/>
    <cellStyle name="Input 2 2 2 37" xfId="20509" xr:uid="{5CBB7E00-D338-4AA0-A8A2-5D93FE3C9006}"/>
    <cellStyle name="Input 2 2 2 37 2" xfId="40911" xr:uid="{1E017292-0AE3-4348-A4CE-4C4B3C2F4428}"/>
    <cellStyle name="Input 2 2 2 38" xfId="20631" xr:uid="{A2009D9D-AFC9-4BD4-A28C-8E07B763E683}"/>
    <cellStyle name="Input 2 2 2 38 2" xfId="41033" xr:uid="{2E1443F4-9CA1-4699-A7F7-E54085AD58FC}"/>
    <cellStyle name="Input 2 2 2 39" xfId="21703" xr:uid="{E6203335-FF30-4ED8-ACCF-0C68DBF19184}"/>
    <cellStyle name="Input 2 2 2 39 2" xfId="42103" xr:uid="{6FFAE004-004A-4EB9-8913-E6983D0C554D}"/>
    <cellStyle name="Input 2 2 2 4" xfId="1616" xr:uid="{00000000-0005-0000-0000-0000D2130000}"/>
    <cellStyle name="Input 2 2 2 4 2" xfId="24001" xr:uid="{19C54323-9469-43E0-9942-D89A88F7A308}"/>
    <cellStyle name="Input 2 2 2 40" xfId="22222" xr:uid="{2FF676B1-529C-4B6A-BFD9-376251EA6F47}"/>
    <cellStyle name="Input 2 2 2 40 2" xfId="42622" xr:uid="{EFB7F2E1-C140-46F3-BDD4-856EC93B4E5D}"/>
    <cellStyle name="Input 2 2 2 41" xfId="22630" xr:uid="{B29B727F-8D8A-42A7-86EA-4B67FA02DF49}"/>
    <cellStyle name="Input 2 2 2 41 2" xfId="43030" xr:uid="{7767431B-868C-4632-9047-DCE986B594ED}"/>
    <cellStyle name="Input 2 2 2 42" xfId="22335" xr:uid="{7D977FF0-C700-4C98-A115-747366023ECF}"/>
    <cellStyle name="Input 2 2 2 42 2" xfId="42735" xr:uid="{92691DE6-5588-4869-8BBF-49607E94C0AA}"/>
    <cellStyle name="Input 2 2 2 43" xfId="22824" xr:uid="{81E4AA2B-C7F6-4D3F-8547-38D3CCD0FD60}"/>
    <cellStyle name="Input 2 2 2 43 2" xfId="43224" xr:uid="{1B73E59A-1FBE-4374-80CE-298FAC5884A0}"/>
    <cellStyle name="Input 2 2 2 5" xfId="3117" xr:uid="{00000000-0005-0000-0000-0000D3130000}"/>
    <cellStyle name="Input 2 2 2 5 2" xfId="25483" xr:uid="{F200DB48-1F5C-4035-B4B2-CA0F02AE7698}"/>
    <cellStyle name="Input 2 2 2 6" xfId="2651" xr:uid="{00000000-0005-0000-0000-0000D4130000}"/>
    <cellStyle name="Input 2 2 2 6 2" xfId="25018" xr:uid="{113C44E1-A324-4B9A-BB1E-CCDEC1B623A5}"/>
    <cellStyle name="Input 2 2 2 7" xfId="4011" xr:uid="{00000000-0005-0000-0000-0000D5130000}"/>
    <cellStyle name="Input 2 2 2 7 2" xfId="26374" xr:uid="{F7EB87FF-3F34-4421-AD8C-73A2C3A9C7C2}"/>
    <cellStyle name="Input 2 2 2 8" xfId="3726" xr:uid="{00000000-0005-0000-0000-0000D6130000}"/>
    <cellStyle name="Input 2 2 2 8 2" xfId="26089" xr:uid="{9F9E80D7-9FEE-4C40-AFFF-48944AD064DE}"/>
    <cellStyle name="Input 2 2 2 9" xfId="4538" xr:uid="{00000000-0005-0000-0000-0000D7130000}"/>
    <cellStyle name="Input 2 2 2 9 2" xfId="26891" xr:uid="{B3FDA3E7-4A45-4654-9AD6-41CD7DEB72DE}"/>
    <cellStyle name="Input 2 2 20" xfId="9969" xr:uid="{23BFDBB2-A4EC-4A17-8DF6-DC25437B685B}"/>
    <cellStyle name="Input 2 2 20 2" xfId="31984" xr:uid="{88A021D8-533D-45AE-8665-41E987097B63}"/>
    <cellStyle name="Input 2 2 21" xfId="10106" xr:uid="{A1AD7E13-1629-4279-B3B8-B34EE94BB592}"/>
    <cellStyle name="Input 2 2 21 2" xfId="32050" xr:uid="{6CBA4514-151A-46F9-B616-403F04C6CBF9}"/>
    <cellStyle name="Input 2 2 22" xfId="10819" xr:uid="{8296D780-D96A-4D78-A6C8-8411147854FD}"/>
    <cellStyle name="Input 2 2 22 2" xfId="32288" xr:uid="{FE91C4CB-5D59-4E45-A6BA-1D6F6BCB4207}"/>
    <cellStyle name="Input 2 2 23" xfId="12341" xr:uid="{35D61794-1093-4EBD-9DEF-E94A7487F62A}"/>
    <cellStyle name="Input 2 2 23 2" xfId="32906" xr:uid="{9B106883-D961-49ED-A7C8-B0BC78EA5955}"/>
    <cellStyle name="Input 2 2 24" xfId="12160" xr:uid="{32138B5F-1E79-4EB8-A861-799C63A9AFBE}"/>
    <cellStyle name="Input 2 2 24 2" xfId="32725" xr:uid="{A3760A2B-CA3D-4867-8CC6-E4150E916BC3}"/>
    <cellStyle name="Input 2 2 25" xfId="11834" xr:uid="{78048393-9523-41FB-B951-D243555999B9}"/>
    <cellStyle name="Input 2 2 25 2" xfId="32401" xr:uid="{E11E59C6-0F6E-47EA-B163-E7953CEE018F}"/>
    <cellStyle name="Input 2 2 26" xfId="12768" xr:uid="{6741B6D8-A94B-4358-8B4F-5EA8AAFB408E}"/>
    <cellStyle name="Input 2 2 26 2" xfId="33333" xr:uid="{030C447F-0BE0-487C-BAB6-870E0E4D32FD}"/>
    <cellStyle name="Input 2 2 27" xfId="13999" xr:uid="{330C4EC1-740D-4EE4-BD87-A78B4CBC73FC}"/>
    <cellStyle name="Input 2 2 27 2" xfId="34563" xr:uid="{3CFACDCE-8897-4A0B-86F2-F1FE332F48C4}"/>
    <cellStyle name="Input 2 2 28" xfId="14848" xr:uid="{99B98092-3624-4496-919A-5AFDB4AA1076}"/>
    <cellStyle name="Input 2 2 28 2" xfId="35401" xr:uid="{0B288F70-90AB-4265-A58C-69FD2C282D3F}"/>
    <cellStyle name="Input 2 2 29" xfId="15116" xr:uid="{6AC07BF2-6445-4D3B-BA2C-D0ADD779B84D}"/>
    <cellStyle name="Input 2 2 29 2" xfId="35663" xr:uid="{BFF79A71-7840-4015-A4D9-7D0470011B49}"/>
    <cellStyle name="Input 2 2 3" xfId="1265" xr:uid="{00000000-0005-0000-0000-0000D8130000}"/>
    <cellStyle name="Input 2 2 3 2" xfId="23702" xr:uid="{F293A3BF-A1ED-472A-AD74-28CE31801F0B}"/>
    <cellStyle name="Input 2 2 30" xfId="15449" xr:uid="{821842BB-AAA7-4F0F-AEBA-99F939D9DA3B}"/>
    <cellStyle name="Input 2 2 30 2" xfId="35984" xr:uid="{49479FA4-00A5-452A-8246-856BCF4ECDC9}"/>
    <cellStyle name="Input 2 2 31" xfId="15528" xr:uid="{EC80E25B-9C46-4377-8AE4-4EE2D13D7AAF}"/>
    <cellStyle name="Input 2 2 31 2" xfId="36049" xr:uid="{5299A82F-571D-4ABE-AD19-26D726B485B5}"/>
    <cellStyle name="Input 2 2 32" xfId="16327" xr:uid="{F3886C2D-B18A-4D77-9AEE-A1132AB2BC38}"/>
    <cellStyle name="Input 2 2 32 2" xfId="36733" xr:uid="{5613B724-2B7A-483E-BA7A-132D9A230E98}"/>
    <cellStyle name="Input 2 2 33" xfId="17068" xr:uid="{48193079-18EB-48F8-A31A-F4886E3C4D28}"/>
    <cellStyle name="Input 2 2 33 2" xfId="37472" xr:uid="{1498F475-AA45-4DCB-BAA0-E5BBA8CA6789}"/>
    <cellStyle name="Input 2 2 34" xfId="17495" xr:uid="{AE78658E-9BCD-4527-83E9-FA7517B67608}"/>
    <cellStyle name="Input 2 2 34 2" xfId="37899" xr:uid="{6A79F08E-1E04-4B35-A282-FC3CAFCCAA46}"/>
    <cellStyle name="Input 2 2 35" xfId="17819" xr:uid="{04DB52E1-D2BE-4F47-9885-51B192FF1DB9}"/>
    <cellStyle name="Input 2 2 35 2" xfId="38223" xr:uid="{CF6A10CA-C27C-4927-A836-5BDC1315E714}"/>
    <cellStyle name="Input 2 2 36" xfId="18191" xr:uid="{5BB362D4-BC35-4F74-A355-97C77830DDD8}"/>
    <cellStyle name="Input 2 2 36 2" xfId="38595" xr:uid="{003980AA-8A93-4742-8780-8C6A6CEC80AF}"/>
    <cellStyle name="Input 2 2 37" xfId="19034" xr:uid="{DE3521B4-54C9-4B0A-92FB-19CBF45934AC}"/>
    <cellStyle name="Input 2 2 37 2" xfId="39436" xr:uid="{E0043502-D791-4F97-9A0E-A19414118949}"/>
    <cellStyle name="Input 2 2 38" xfId="18866" xr:uid="{1F07B746-658D-4A67-895B-016A457BB40C}"/>
    <cellStyle name="Input 2 2 38 2" xfId="39268" xr:uid="{0CEF398A-778E-4072-951D-B0C39919B329}"/>
    <cellStyle name="Input 2 2 39" xfId="19872" xr:uid="{ED8C69AE-C632-4408-A95A-670E98DE4129}"/>
    <cellStyle name="Input 2 2 39 2" xfId="40274" xr:uid="{D9F5B2D9-5828-4F76-A3F0-A46441F0FF84}"/>
    <cellStyle name="Input 2 2 4" xfId="1781" xr:uid="{00000000-0005-0000-0000-0000D9130000}"/>
    <cellStyle name="Input 2 2 4 2" xfId="24164" xr:uid="{0AB2175F-1B62-4AAB-A9F7-E9DFCBF44A49}"/>
    <cellStyle name="Input 2 2 40" xfId="20296" xr:uid="{94498FBC-6327-4829-B069-1A704004F3FE}"/>
    <cellStyle name="Input 2 2 40 2" xfId="40698" xr:uid="{61CD528E-466E-4562-A908-05E97AFD16ED}"/>
    <cellStyle name="Input 2 2 41" xfId="20767" xr:uid="{79FA60A7-AC96-462E-A2EE-15DCBF652BD1}"/>
    <cellStyle name="Input 2 2 41 2" xfId="41169" xr:uid="{0CD1BC3D-1DB4-4FA0-90E0-E79ADD18D628}"/>
    <cellStyle name="Input 2 2 42" xfId="21491" xr:uid="{DF9C942B-960A-4BEF-A8E8-7D45B8DC7DCA}"/>
    <cellStyle name="Input 2 2 42 2" xfId="41891" xr:uid="{24B2B4FE-C4AE-4BEF-A9DA-7EC53B76B256}"/>
    <cellStyle name="Input 2 2 43" xfId="21967" xr:uid="{B561C5CC-7DE1-4483-A138-40B4EA419E69}"/>
    <cellStyle name="Input 2 2 43 2" xfId="42367" xr:uid="{0782AE1D-9821-4F2D-8801-F01AA40D4C19}"/>
    <cellStyle name="Input 2 2 44" xfId="22546" xr:uid="{E172BDB6-DA78-44F2-82A3-951F7FD78DAC}"/>
    <cellStyle name="Input 2 2 44 2" xfId="42946" xr:uid="{8363E83B-A8A9-4C28-8A31-37900F4A2056}"/>
    <cellStyle name="Input 2 2 45" xfId="22940" xr:uid="{1F0F92AA-4F11-4EEE-AA86-E0ED21EBF868}"/>
    <cellStyle name="Input 2 2 45 2" xfId="43340" xr:uid="{173B336B-EDE3-4473-8FD8-C52C3FEF4B3F}"/>
    <cellStyle name="Input 2 2 46" xfId="23202" xr:uid="{7B7048E1-2400-4387-99A0-3BC407A37CC8}"/>
    <cellStyle name="Input 2 2 46 2" xfId="43602" xr:uid="{A2C218B4-FD25-427D-A48B-3492BB8290F3}"/>
    <cellStyle name="Input 2 2 5" xfId="2244" xr:uid="{00000000-0005-0000-0000-0000DA130000}"/>
    <cellStyle name="Input 2 2 5 2" xfId="24619" xr:uid="{50485D07-CDF3-4359-BA19-7FBAF24665EF}"/>
    <cellStyle name="Input 2 2 6" xfId="2902" xr:uid="{00000000-0005-0000-0000-0000DB130000}"/>
    <cellStyle name="Input 2 2 6 2" xfId="25268" xr:uid="{9E9EEF3A-4F3F-4292-A80F-50A597FE2558}"/>
    <cellStyle name="Input 2 2 7" xfId="3507" xr:uid="{00000000-0005-0000-0000-0000DC130000}"/>
    <cellStyle name="Input 2 2 7 2" xfId="25872" xr:uid="{CB44B77B-34D5-4FA4-AFD8-AAB2EB0620B5}"/>
    <cellStyle name="Input 2 2 8" xfId="3800" xr:uid="{00000000-0005-0000-0000-0000DD130000}"/>
    <cellStyle name="Input 2 2 8 2" xfId="26163" xr:uid="{DDFD5E52-FE5E-404E-A86D-6F4DE480833B}"/>
    <cellStyle name="Input 2 2 9" xfId="4327" xr:uid="{00000000-0005-0000-0000-0000DE130000}"/>
    <cellStyle name="Input 2 2 9 2" xfId="26683" xr:uid="{6FC67400-174D-400D-81F4-D52E2F238CE7}"/>
    <cellStyle name="Input 2 20" xfId="7685" xr:uid="{58E40EF9-B9D6-4423-A2A4-C25768EF8BEA}"/>
    <cellStyle name="Input 2 20 2" xfId="29971" xr:uid="{C90727F3-8136-433C-A3BA-1C9EEC91E0CE}"/>
    <cellStyle name="Input 2 21" xfId="8189" xr:uid="{C7525061-F942-49F3-93E1-16B32AC24C45}"/>
    <cellStyle name="Input 2 21 2" xfId="30466" xr:uid="{C285A1B6-7F96-4F9C-8068-5419E3C31EF7}"/>
    <cellStyle name="Input 2 22" xfId="8774" xr:uid="{7F373D4A-6172-4473-B8F5-046C73140ABF}"/>
    <cellStyle name="Input 2 22 2" xfId="31000" xr:uid="{CE92B3FF-6995-4603-910E-A16797F37BE4}"/>
    <cellStyle name="Input 2 23" xfId="9549" xr:uid="{04B384F7-7640-4446-A9B7-2AD11C83B840}"/>
    <cellStyle name="Input 2 23 2" xfId="31678" xr:uid="{6B58DB52-366F-475F-9143-A6A268BFC48A}"/>
    <cellStyle name="Input 2 24" xfId="10150" xr:uid="{0C4E44A0-1237-4BD5-9F8E-650BE0649895}"/>
    <cellStyle name="Input 2 24 2" xfId="32067" xr:uid="{530755CD-DAB8-4550-BCF6-8140BF17F695}"/>
    <cellStyle name="Input 2 25" xfId="10841" xr:uid="{F0C85051-06A7-4F3E-AF16-4E8D17C92F65}"/>
    <cellStyle name="Input 2 25 2" xfId="32292" xr:uid="{5B2111CE-FE06-4E0A-BA90-3FADA6ED1AD9}"/>
    <cellStyle name="Input 2 26" xfId="11932" xr:uid="{E8D1F640-35D9-4CCD-9F37-9D39C09490B2}"/>
    <cellStyle name="Input 2 26 2" xfId="32497" xr:uid="{3DF858CD-8317-43DB-B1CA-D6EBB81AD5F6}"/>
    <cellStyle name="Input 2 27" xfId="12020" xr:uid="{1CD974B7-2D7A-4517-872D-9CAD404B2E50}"/>
    <cellStyle name="Input 2 27 2" xfId="32585" xr:uid="{D8788BEE-BEF4-4A99-B3F0-FA1138449E11}"/>
    <cellStyle name="Input 2 28" xfId="14424" xr:uid="{95AACBFC-0909-41A9-8523-0A6FEE3F125D}"/>
    <cellStyle name="Input 2 28 2" xfId="34986" xr:uid="{851A46D3-FF60-4269-B8DE-5915C9A87D9D}"/>
    <cellStyle name="Input 2 29" xfId="14932" xr:uid="{5ED9E130-DA36-410A-9132-7F67431E3CBA}"/>
    <cellStyle name="Input 2 29 2" xfId="35485" xr:uid="{625239BB-1227-498F-8AF8-14CAC9E1D912}"/>
    <cellStyle name="Input 2 3" xfId="692" xr:uid="{00000000-0005-0000-0000-0000DF130000}"/>
    <cellStyle name="Input 2 3 10" xfId="4625" xr:uid="{00000000-0005-0000-0000-0000E0130000}"/>
    <cellStyle name="Input 2 3 10 2" xfId="26978" xr:uid="{EDCFF13A-90A9-4007-8C1B-4F79D35950B6}"/>
    <cellStyle name="Input 2 3 11" xfId="5143" xr:uid="{00000000-0005-0000-0000-0000E1130000}"/>
    <cellStyle name="Input 2 3 11 2" xfId="27496" xr:uid="{A0B5D4FC-08B7-4E9F-AC45-85B09948A9C6}"/>
    <cellStyle name="Input 2 3 12" xfId="5531" xr:uid="{00000000-0005-0000-0000-0000E2130000}"/>
    <cellStyle name="Input 2 3 12 2" xfId="27884" xr:uid="{15BA69FC-6263-49A1-9AD7-F926BFFB3820}"/>
    <cellStyle name="Input 2 3 13" xfId="6261" xr:uid="{00000000-0005-0000-0000-0000E3130000}"/>
    <cellStyle name="Input 2 3 13 2" xfId="28558" xr:uid="{91BE7C68-7636-4DA5-956C-AA1BAC6804D5}"/>
    <cellStyle name="Input 2 3 14" xfId="6286" xr:uid="{00000000-0005-0000-0000-0000E4130000}"/>
    <cellStyle name="Input 2 3 14 2" xfId="28583" xr:uid="{2C53B711-94E5-4316-9AA9-84051C598479}"/>
    <cellStyle name="Input 2 3 15" xfId="7115" xr:uid="{00000000-0005-0000-0000-0000E5130000}"/>
    <cellStyle name="Input 2 3 15 2" xfId="29412" xr:uid="{CAE9F5A5-0477-41DA-829A-2BB867944135}"/>
    <cellStyle name="Input 2 3 16" xfId="7421" xr:uid="{00000000-0005-0000-0000-0000E6130000}"/>
    <cellStyle name="Input 2 3 16 2" xfId="29716" xr:uid="{FCF9F58F-64BA-435B-A881-A81DA8F6C939}"/>
    <cellStyle name="Input 2 3 17" xfId="7907" xr:uid="{4B118A7B-7AED-48C6-89BF-33D599ED27F1}"/>
    <cellStyle name="Input 2 3 17 2" xfId="30193" xr:uid="{07566ED2-C20B-4094-B07C-A47AB158FCC2}"/>
    <cellStyle name="Input 2 3 18" xfId="8392" xr:uid="{421A9F02-6A34-4E21-96FD-F1F102E6BC01}"/>
    <cellStyle name="Input 2 3 18 2" xfId="30661" xr:uid="{979B5781-193B-4DAC-925D-4BB0FF446387}"/>
    <cellStyle name="Input 2 3 19" xfId="9277" xr:uid="{06822887-C054-49E9-92FC-AEF0B2854B6B}"/>
    <cellStyle name="Input 2 3 19 2" xfId="31418" xr:uid="{C7B8C60C-039D-4F84-BB99-9123EA2D6965}"/>
    <cellStyle name="Input 2 3 2" xfId="907" xr:uid="{00000000-0005-0000-0000-0000E7130000}"/>
    <cellStyle name="Input 2 3 2 10" xfId="5354" xr:uid="{00000000-0005-0000-0000-0000E8130000}"/>
    <cellStyle name="Input 2 3 2 10 2" xfId="27707" xr:uid="{383E37FF-D4C7-4C70-948C-6C7887A8463E}"/>
    <cellStyle name="Input 2 3 2 11" xfId="5575" xr:uid="{00000000-0005-0000-0000-0000E9130000}"/>
    <cellStyle name="Input 2 3 2 11 2" xfId="27928" xr:uid="{F904679E-1B1F-4C83-A6EE-2EE7FE44BF2C}"/>
    <cellStyle name="Input 2 3 2 12" xfId="6527" xr:uid="{00000000-0005-0000-0000-0000EA130000}"/>
    <cellStyle name="Input 2 3 2 12 2" xfId="28824" xr:uid="{47A72314-8A73-4998-A6AA-594FF354F1DE}"/>
    <cellStyle name="Input 2 3 2 13" xfId="6917" xr:uid="{00000000-0005-0000-0000-0000EB130000}"/>
    <cellStyle name="Input 2 3 2 13 2" xfId="29214" xr:uid="{880367B1-A75B-4F55-8766-F5EB2F33427F}"/>
    <cellStyle name="Input 2 3 2 14" xfId="7159" xr:uid="{00000000-0005-0000-0000-0000EC130000}"/>
    <cellStyle name="Input 2 3 2 14 2" xfId="29456" xr:uid="{331E297E-5C1D-4BF7-9F4A-99661C88B913}"/>
    <cellStyle name="Input 2 3 2 15" xfId="7627" xr:uid="{00000000-0005-0000-0000-0000ED130000}"/>
    <cellStyle name="Input 2 3 2 15 2" xfId="29922" xr:uid="{E39A7CE7-FB84-4B43-A20D-34AE0F7DB970}"/>
    <cellStyle name="Input 2 3 2 16" xfId="8113" xr:uid="{D9890797-9760-4D37-A045-8FF808642152}"/>
    <cellStyle name="Input 2 3 2 16 2" xfId="30399" xr:uid="{514E4BDB-C74C-4F73-8796-587DCB3D87B1}"/>
    <cellStyle name="Input 2 3 2 17" xfId="8602" xr:uid="{791DCADE-D793-4816-8A31-A2310DDE7EF8}"/>
    <cellStyle name="Input 2 3 2 17 2" xfId="30871" xr:uid="{7AE3480D-ED83-41C2-BFD5-DB1E828C2A0A}"/>
    <cellStyle name="Input 2 3 2 18" xfId="9492" xr:uid="{3497FC45-AA67-4A89-84A3-C475654F124F}"/>
    <cellStyle name="Input 2 3 2 18 2" xfId="31631" xr:uid="{B38C78C5-D22B-4D4F-9E78-6E71AAFBE275}"/>
    <cellStyle name="Input 2 3 2 19" xfId="10012" xr:uid="{3DFD4709-153F-4AF2-8EB4-375576BF86EA}"/>
    <cellStyle name="Input 2 3 2 19 2" xfId="32021" xr:uid="{20E5CC07-5618-430D-BC1C-7AA12CA76C02}"/>
    <cellStyle name="Input 2 3 2 2" xfId="1365" xr:uid="{00000000-0005-0000-0000-0000EE130000}"/>
    <cellStyle name="Input 2 3 2 2 2" xfId="23802" xr:uid="{78ED3553-F45D-4627-B410-4F5763BA929B}"/>
    <cellStyle name="Input 2 3 2 20" xfId="10463" xr:uid="{FF4BADF3-7D81-4D63-BDEF-24098AD3F0D3}"/>
    <cellStyle name="Input 2 3 2 20 2" xfId="32223" xr:uid="{B9A4DA76-D282-48DB-BA84-635C535074AF}"/>
    <cellStyle name="Input 2 3 2 21" xfId="12660" xr:uid="{DB4CF874-4A55-4072-A40D-B78FEFFFD65B}"/>
    <cellStyle name="Input 2 3 2 21 2" xfId="33225" xr:uid="{11481B23-4B8C-4342-BC3E-54A5C8FD15BA}"/>
    <cellStyle name="Input 2 3 2 22" xfId="13179" xr:uid="{4764310B-F78D-4E71-8FC0-0439BB1D1C64}"/>
    <cellStyle name="Input 2 3 2 22 2" xfId="33743" xr:uid="{62FACE7C-8636-4A37-B067-B0BCC28A5549}"/>
    <cellStyle name="Input 2 3 2 23" xfId="13640" xr:uid="{9B0E8EAF-116A-41EF-A934-E35053515864}"/>
    <cellStyle name="Input 2 3 2 23 2" xfId="34204" xr:uid="{7E69FE21-09E9-4D59-8A9A-B1B30BA5E922}"/>
    <cellStyle name="Input 2 3 2 24" xfId="14178" xr:uid="{26AF4A4D-0597-4FE2-A26F-715580F2835D}"/>
    <cellStyle name="Input 2 3 2 24 2" xfId="34742" xr:uid="{39D9D99E-FA48-4C75-8806-AB3601B4C207}"/>
    <cellStyle name="Input 2 3 2 25" xfId="14600" xr:uid="{D0DDD32D-173F-46E2-97D5-906F0D4A471D}"/>
    <cellStyle name="Input 2 3 2 25 2" xfId="35160" xr:uid="{EB4E1F9D-A538-45C2-8608-BA192BB4B41D}"/>
    <cellStyle name="Input 2 3 2 26" xfId="14979" xr:uid="{462D9FFF-04B8-49E1-B20E-AA5C4577F552}"/>
    <cellStyle name="Input 2 3 2 26 2" xfId="35531" xr:uid="{B2911904-1B8A-4029-A0D0-45EF1FC3C866}"/>
    <cellStyle name="Input 2 3 2 27" xfId="15298" xr:uid="{C78D06BC-6F25-4E1A-A54F-45F66D75FEED}"/>
    <cellStyle name="Input 2 3 2 27 2" xfId="35835" xr:uid="{E4012A75-6D9E-4A77-9930-932C4F213AF8}"/>
    <cellStyle name="Input 2 3 2 28" xfId="16164" xr:uid="{010EF278-6C3A-416D-8B81-F6E377A70D52}"/>
    <cellStyle name="Input 2 3 2 28 2" xfId="36572" xr:uid="{4B98A35D-EC8D-495A-8949-103B9C7921BC}"/>
    <cellStyle name="Input 2 3 2 29" xfId="16637" xr:uid="{2DBE06D2-359E-469F-8F84-45DFD7CB1D39}"/>
    <cellStyle name="Input 2 3 2 29 2" xfId="37043" xr:uid="{98D9A659-2C02-4AB8-BFF1-A3CAA2028683}"/>
    <cellStyle name="Input 2 3 2 3" xfId="2098" xr:uid="{00000000-0005-0000-0000-0000EF130000}"/>
    <cellStyle name="Input 2 3 2 3 2" xfId="24480" xr:uid="{CE236061-FB40-43AB-83DC-274A563C823C}"/>
    <cellStyle name="Input 2 3 2 30" xfId="17381" xr:uid="{348FF10B-926D-4081-9BE4-0FCEC27B7D33}"/>
    <cellStyle name="Input 2 3 2 30 2" xfId="37785" xr:uid="{A5E95BA7-9B1F-4786-ADCC-0A00DD450AA3}"/>
    <cellStyle name="Input 2 3 2 31" xfId="17737" xr:uid="{38F8D77B-D734-4556-8AE5-F0D8FFB0C956}"/>
    <cellStyle name="Input 2 3 2 31 2" xfId="38141" xr:uid="{4C3FA3A0-D24D-492A-A479-73FB53E4102E}"/>
    <cellStyle name="Input 2 3 2 32" xfId="18130" xr:uid="{B38B8E74-1608-4155-AA6D-BB285E24B10D}"/>
    <cellStyle name="Input 2 3 2 32 2" xfId="38534" xr:uid="{97B9F02E-D49B-4132-A32F-C26792571C2B}"/>
    <cellStyle name="Input 2 3 2 33" xfId="18509" xr:uid="{CA0332D8-3055-4C6D-A7AB-46F73A5697E0}"/>
    <cellStyle name="Input 2 3 2 33 2" xfId="38913" xr:uid="{A56572BB-44BE-4E70-9352-C1B93E363F4A}"/>
    <cellStyle name="Input 2 3 2 34" xfId="19353" xr:uid="{9AA9E36C-0110-4D9C-ABE3-9C03A216EDA8}"/>
    <cellStyle name="Input 2 3 2 34 2" xfId="39755" xr:uid="{627D8B77-EE4E-4D13-BF58-586A7CDEA9D8}"/>
    <cellStyle name="Input 2 3 2 35" xfId="19773" xr:uid="{D653E026-A3D7-4111-B5A7-4CAC85A623D6}"/>
    <cellStyle name="Input 2 3 2 35 2" xfId="40175" xr:uid="{CF4022F3-5659-471B-808B-9503736D10E0}"/>
    <cellStyle name="Input 2 3 2 36" xfId="20191" xr:uid="{DA6D5976-A02D-45BB-87BE-88941120F777}"/>
    <cellStyle name="Input 2 3 2 36 2" xfId="40593" xr:uid="{304538B5-21CB-45BF-A9A4-1EDEB759A542}"/>
    <cellStyle name="Input 2 3 2 37" xfId="20613" xr:uid="{C8D3DB56-24EA-46E5-8707-1B678BA63463}"/>
    <cellStyle name="Input 2 3 2 37 2" xfId="41015" xr:uid="{D5A86AE2-F3FF-4211-AC7C-2A962DC8F5CC}"/>
    <cellStyle name="Input 2 3 2 38" xfId="20936" xr:uid="{96C72A60-B633-421D-8DC4-A6665A894564}"/>
    <cellStyle name="Input 2 3 2 38 2" xfId="41338" xr:uid="{0C3D6CCE-4E97-47B5-80ED-7F7A911911D2}"/>
    <cellStyle name="Input 2 3 2 39" xfId="21807" xr:uid="{9F9C84CB-312D-4A06-81AA-77CA5C8A68F4}"/>
    <cellStyle name="Input 2 3 2 39 2" xfId="42207" xr:uid="{917F4430-3D3E-404A-B396-91EE1D92A772}"/>
    <cellStyle name="Input 2 3 2 4" xfId="2344" xr:uid="{00000000-0005-0000-0000-0000F0130000}"/>
    <cellStyle name="Input 2 3 2 4 2" xfId="24719" xr:uid="{3E130F90-259A-4AFD-8446-127F05D61C49}"/>
    <cellStyle name="Input 2 3 2 40" xfId="22318" xr:uid="{DDAC5189-E895-4E2F-8214-D933A8FF6F2D}"/>
    <cellStyle name="Input 2 3 2 40 2" xfId="42718" xr:uid="{28C7212C-6F24-43CE-B1E3-819362F4D366}"/>
    <cellStyle name="Input 2 3 2 41" xfId="22740" xr:uid="{377893F5-5ACC-4315-A78B-FE68648E9E87}"/>
    <cellStyle name="Input 2 3 2 41 2" xfId="43140" xr:uid="{9FDB16A5-700C-4A0D-B366-1E98AC08E222}"/>
    <cellStyle name="Input 2 3 2 42" xfId="23087" xr:uid="{45081CD2-E2C5-43DE-89DD-D0DCEB8BC6AB}"/>
    <cellStyle name="Input 2 3 2 42 2" xfId="43487" xr:uid="{F7F676A6-7BD2-47E2-AD9C-E33C09A8810B}"/>
    <cellStyle name="Input 2 3 2 43" xfId="23306" xr:uid="{E6D7C956-B133-4776-AF23-6CBB843C3D5A}"/>
    <cellStyle name="Input 2 3 2 43 2" xfId="43706" xr:uid="{089AA5A4-45D7-410E-889C-E973138A6E8B}"/>
    <cellStyle name="Input 2 3 2 5" xfId="3221" xr:uid="{00000000-0005-0000-0000-0000F1130000}"/>
    <cellStyle name="Input 2 3 2 5 2" xfId="25587" xr:uid="{7B94D197-A0AB-48B9-8077-A70A02DE2A05}"/>
    <cellStyle name="Input 2 3 2 6" xfId="3688" xr:uid="{00000000-0005-0000-0000-0000F2130000}"/>
    <cellStyle name="Input 2 3 2 6 2" xfId="26051" xr:uid="{741F87AC-88D4-4692-A8AF-96312EDD39CD}"/>
    <cellStyle name="Input 2 3 2 7" xfId="4115" xr:uid="{00000000-0005-0000-0000-0000F3130000}"/>
    <cellStyle name="Input 2 3 2 7 2" xfId="26478" xr:uid="{1F0A6D1B-B651-42FB-8762-1F5D152C1CE8}"/>
    <cellStyle name="Input 2 3 2 8" xfId="4486" xr:uid="{00000000-0005-0000-0000-0000F4130000}"/>
    <cellStyle name="Input 2 3 2 8 2" xfId="26839" xr:uid="{0E32671C-DCEF-4E02-9D13-03574B3B4C54}"/>
    <cellStyle name="Input 2 3 2 9" xfId="4935" xr:uid="{00000000-0005-0000-0000-0000F5130000}"/>
    <cellStyle name="Input 2 3 2 9 2" xfId="27288" xr:uid="{B3C70558-CD34-4977-975C-0F90E24671A2}"/>
    <cellStyle name="Input 2 3 20" xfId="9838" xr:uid="{4BC5E0B3-038B-41A4-93A7-AA28FC43496D}"/>
    <cellStyle name="Input 2 3 20 2" xfId="31883" xr:uid="{F1C86326-24C3-48F0-8D3B-CCC9AADADA46}"/>
    <cellStyle name="Input 2 3 21" xfId="10100" xr:uid="{B0A60984-6A1E-423C-8FE3-9562D1D7159A}"/>
    <cellStyle name="Input 2 3 21 2" xfId="32045" xr:uid="{40020342-DD7B-4DD2-AAEC-43E080861BBD}"/>
    <cellStyle name="Input 2 3 22" xfId="12445" xr:uid="{470C9DA5-4C27-4555-8CC5-7BD2CF958022}"/>
    <cellStyle name="Input 2 3 22 2" xfId="33010" xr:uid="{5D0E4293-680A-4C58-99E1-DFEE488B6A7F}"/>
    <cellStyle name="Input 2 3 23" xfId="11917" xr:uid="{DBCD8E5A-DF95-4940-B4ED-4FFF3A4DFFFA}"/>
    <cellStyle name="Input 2 3 23 2" xfId="32484" xr:uid="{3ED2170C-D23F-440D-83E5-FE50E3BCA281}"/>
    <cellStyle name="Input 2 3 24" xfId="13297" xr:uid="{058F5D93-CF16-4608-87C3-F7C94451AD81}"/>
    <cellStyle name="Input 2 3 24 2" xfId="33861" xr:uid="{AD8D9902-EF50-4130-8D13-940B5243AC65}"/>
    <cellStyle name="Input 2 3 25" xfId="13916" xr:uid="{4FB85EB8-24F1-4867-B1AA-E2238E578170}"/>
    <cellStyle name="Input 2 3 25 2" xfId="34480" xr:uid="{09EFF0F7-E133-4D20-AABE-4DB105BBB582}"/>
    <cellStyle name="Input 2 3 26" xfId="14286" xr:uid="{1A26D2EF-20DF-4D22-834D-0EE39EFEDF38}"/>
    <cellStyle name="Input 2 3 26 2" xfId="34849" xr:uid="{5367C8CD-21FA-444C-82E0-6D6723F9C6AA}"/>
    <cellStyle name="Input 2 3 27" xfId="14655" xr:uid="{325FC35C-7E04-4760-B61D-295002A198C8}"/>
    <cellStyle name="Input 2 3 27 2" xfId="35214" xr:uid="{8366B37A-3C6D-4F21-B392-76642CA2B4CB}"/>
    <cellStyle name="Input 2 3 28" xfId="14482" xr:uid="{790D54D0-6FD3-4C28-B2B7-15F2108DF483}"/>
    <cellStyle name="Input 2 3 28 2" xfId="35043" xr:uid="{AF7E62A7-7524-4585-95E3-0926BD4211C6}"/>
    <cellStyle name="Input 2 3 29" xfId="15956" xr:uid="{A177AEF3-31E6-44F7-9968-1EC5711A3D66}"/>
    <cellStyle name="Input 2 3 29 2" xfId="36364" xr:uid="{2E2AA7F9-CA96-4592-AE06-422CF6EE09AE}"/>
    <cellStyle name="Input 2 3 3" xfId="1322" xr:uid="{00000000-0005-0000-0000-0000F6130000}"/>
    <cellStyle name="Input 2 3 3 2" xfId="23759" xr:uid="{0994352B-09AD-48EC-AD21-8D1F3E167A78}"/>
    <cellStyle name="Input 2 3 30" xfId="16431" xr:uid="{5EB00B05-4509-4A30-842A-48A9942FC48F}"/>
    <cellStyle name="Input 2 3 30 2" xfId="36837" xr:uid="{1D325F33-E13A-44D3-B3B4-F58111DFC5A5}"/>
    <cellStyle name="Input 2 3 31" xfId="17172" xr:uid="{DCC3FC6C-FE0D-4C35-AB88-42035F0285B6}"/>
    <cellStyle name="Input 2 3 31 2" xfId="37576" xr:uid="{4E53EA89-AED5-46DB-BC4A-EC179E1C9C76}"/>
    <cellStyle name="Input 2 3 32" xfId="17410" xr:uid="{7481C2E4-5398-4307-A317-B197334C072F}"/>
    <cellStyle name="Input 2 3 32 2" xfId="37814" xr:uid="{6609B8BE-1913-4F3B-81A9-A02EF315D2D9}"/>
    <cellStyle name="Input 2 3 33" xfId="17923" xr:uid="{4D194915-1889-4DBD-98E6-7FABCF50AD52}"/>
    <cellStyle name="Input 2 3 33 2" xfId="38327" xr:uid="{5720DB2A-427D-4FB8-BB8E-C1F39D5AB3F3}"/>
    <cellStyle name="Input 2 3 34" xfId="18295" xr:uid="{6CB412D6-B18B-4D2F-BF65-102B9151245A}"/>
    <cellStyle name="Input 2 3 34 2" xfId="38699" xr:uid="{E562CBA5-EC33-4C5A-917D-856EF275C5B4}"/>
    <cellStyle name="Input 2 3 35" xfId="19138" xr:uid="{A37EB854-CF2C-472D-92B0-5BDA44B06F21}"/>
    <cellStyle name="Input 2 3 35 2" xfId="39540" xr:uid="{4D544508-8AF5-4006-A217-6C46BC1FAEF5}"/>
    <cellStyle name="Input 2 3 36" xfId="18651" xr:uid="{6B2A571A-F449-4A63-9AB8-D32334EAAF1E}"/>
    <cellStyle name="Input 2 3 36 2" xfId="39055" xr:uid="{D996E616-96C5-4D34-85D0-A15BBF11F2E4}"/>
    <cellStyle name="Input 2 3 37" xfId="19976" xr:uid="{31E3E9EA-3220-4C29-8F35-72B6F12903B8}"/>
    <cellStyle name="Input 2 3 37 2" xfId="40378" xr:uid="{A85E7ADF-C6FB-462D-A29B-7E7E4988EEE6}"/>
    <cellStyle name="Input 2 3 38" xfId="20400" xr:uid="{366FF0A7-8FE7-4AE8-9BF9-6DD46CF8D1D3}"/>
    <cellStyle name="Input 2 3 38 2" xfId="40802" xr:uid="{E650DF1B-7929-48C7-9AC2-BB5B035B45D0}"/>
    <cellStyle name="Input 2 3 39" xfId="20872" xr:uid="{0CF5CADF-7619-49EF-9C01-F8AD4EA1339A}"/>
    <cellStyle name="Input 2 3 39 2" xfId="41274" xr:uid="{CFE66E80-770C-4608-AC70-22B50972041F}"/>
    <cellStyle name="Input 2 3 4" xfId="1885" xr:uid="{00000000-0005-0000-0000-0000F7130000}"/>
    <cellStyle name="Input 2 3 4 2" xfId="24268" xr:uid="{4D000CC4-5C8F-4EAF-BC26-260BE08A9535}"/>
    <cellStyle name="Input 2 3 40" xfId="21595" xr:uid="{A4518D36-E738-49D6-B343-68D6E25D22C6}"/>
    <cellStyle name="Input 2 3 40 2" xfId="41995" xr:uid="{19830EBE-0AD8-496D-9472-3563F21A2713}"/>
    <cellStyle name="Input 2 3 41" xfId="21840" xr:uid="{28B0112E-1D34-436F-A2B4-591F5A7FC379}"/>
    <cellStyle name="Input 2 3 41 2" xfId="42240" xr:uid="{1F3BF743-0029-44F9-90E1-217800951EC1}"/>
    <cellStyle name="Input 2 3 42" xfId="22699" xr:uid="{9D050A61-D1A4-49B8-98DC-AD5B9888FB20}"/>
    <cellStyle name="Input 2 3 42 2" xfId="43099" xr:uid="{BAA8AA9B-55BD-44C9-A280-2749D6BF6674}"/>
    <cellStyle name="Input 2 3 43" xfId="23025" xr:uid="{7CCB9D9E-F74F-4EC7-B998-D2A54F7DF8E6}"/>
    <cellStyle name="Input 2 3 43 2" xfId="43425" xr:uid="{E20E91EB-AEAE-442C-A8AE-5FCF72B7EC0C}"/>
    <cellStyle name="Input 2 3 44" xfId="23262" xr:uid="{5CAAA891-B0A9-4EE3-81FB-5B09DDBE2EC8}"/>
    <cellStyle name="Input 2 3 44 2" xfId="43662" xr:uid="{A078C791-4AF0-48A7-BF6B-15ADA041AA8E}"/>
    <cellStyle name="Input 2 3 5" xfId="2301" xr:uid="{00000000-0005-0000-0000-0000F8130000}"/>
    <cellStyle name="Input 2 3 5 2" xfId="24676" xr:uid="{370C9B92-792D-4A3F-90AA-CCC3A5991B18}"/>
    <cellStyle name="Input 2 3 6" xfId="3006" xr:uid="{00000000-0005-0000-0000-0000F9130000}"/>
    <cellStyle name="Input 2 3 6 2" xfId="25372" xr:uid="{4ED13065-34DC-4A8A-8973-0B552B144ECE}"/>
    <cellStyle name="Input 2 3 7" xfId="3620" xr:uid="{00000000-0005-0000-0000-0000FA130000}"/>
    <cellStyle name="Input 2 3 7 2" xfId="25983" xr:uid="{FF128EC0-0AB2-4E9B-A59C-0B5501F741FC}"/>
    <cellStyle name="Input 2 3 8" xfId="3904" xr:uid="{00000000-0005-0000-0000-0000FB130000}"/>
    <cellStyle name="Input 2 3 8 2" xfId="26267" xr:uid="{56268841-98F4-46E3-A11F-A114F8017915}"/>
    <cellStyle name="Input 2 3 9" xfId="4420" xr:uid="{00000000-0005-0000-0000-0000FC130000}"/>
    <cellStyle name="Input 2 3 9 2" xfId="26773" xr:uid="{E36DAE19-8E2B-41EB-8397-271AD7A34DB1}"/>
    <cellStyle name="Input 2 30" xfId="15170" xr:uid="{F2FB181C-26A8-45EE-A24A-E208C6E98D64}"/>
    <cellStyle name="Input 2 30 2" xfId="35712" xr:uid="{FAAC364D-EF65-4E43-A0C8-F3FCB157A4E6}"/>
    <cellStyle name="Input 2 31" xfId="15464" xr:uid="{610B9BE7-B0E4-4584-9890-C0AA8781C503}"/>
    <cellStyle name="Input 2 31 2" xfId="35992" xr:uid="{6BF01CE7-0E44-4B91-A274-D576C019D0DC}"/>
    <cellStyle name="Input 2 32" xfId="15826" xr:uid="{260E103F-7FA2-4D7A-BF45-1C84784EEB95}"/>
    <cellStyle name="Input 2 32 2" xfId="36235" xr:uid="{796292A5-2A82-43D2-904B-B10DB5E4A626}"/>
    <cellStyle name="Input 2 33" xfId="16213" xr:uid="{1B53B42A-C8CC-49F2-852E-47CBAE907A73}"/>
    <cellStyle name="Input 2 33 2" xfId="36619" xr:uid="{C0F32E8C-CF5F-460F-8B55-7560F2B92C59}"/>
    <cellStyle name="Input 2 34" xfId="16766" xr:uid="{BC00F3CE-8800-4201-A291-1412A2B110EE}"/>
    <cellStyle name="Input 2 34 2" xfId="37170" xr:uid="{6CF1A99E-6C5A-43B3-B4E3-BD0A0EC49B28}"/>
    <cellStyle name="Input 2 35" xfId="17703" xr:uid="{3070BFEA-3F0A-4C55-9CCD-46A7FBE8460B}"/>
    <cellStyle name="Input 2 35 2" xfId="38107" xr:uid="{3D6FE29A-FF08-4CA7-8ABF-9D5AA8C75156}"/>
    <cellStyle name="Input 2 36" xfId="16899" xr:uid="{CC19AA69-4EA6-4E22-828A-5927F0AF3365}"/>
    <cellStyle name="Input 2 36 2" xfId="37303" xr:uid="{F702F002-B0A9-41DA-B38E-A2EF2928E81D}"/>
    <cellStyle name="Input 2 37" xfId="17715" xr:uid="{04BF67FD-4E00-4810-B987-1D106AA12B18}"/>
    <cellStyle name="Input 2 37 2" xfId="38119" xr:uid="{192F11ED-5309-4C9B-A48D-26409B17F284}"/>
    <cellStyle name="Input 2 38" xfId="18668" xr:uid="{72A30B73-9C14-4C6F-833D-E900473A81ED}"/>
    <cellStyle name="Input 2 38 2" xfId="39070" xr:uid="{2CE0BD34-3BBB-48E0-8062-9A4CD5F3F4CA}"/>
    <cellStyle name="Input 2 39" xfId="19463" xr:uid="{0A248DCE-96C5-406D-A495-EC73CE71775E}"/>
    <cellStyle name="Input 2 39 2" xfId="39865" xr:uid="{E9C43E7B-B94A-4C8D-88BB-ACEB09164733}"/>
    <cellStyle name="Input 2 4" xfId="703" xr:uid="{00000000-0005-0000-0000-0000FD130000}"/>
    <cellStyle name="Input 2 4 10" xfId="4741" xr:uid="{00000000-0005-0000-0000-0000FE130000}"/>
    <cellStyle name="Input 2 4 10 2" xfId="27094" xr:uid="{102B8570-2621-4C72-B4AE-469CDE84A8D1}"/>
    <cellStyle name="Input 2 4 11" xfId="5153" xr:uid="{00000000-0005-0000-0000-0000FF130000}"/>
    <cellStyle name="Input 2 4 11 2" xfId="27506" xr:uid="{8534FE33-E12F-4687-A427-797FBC7D8DF4}"/>
    <cellStyle name="Input 2 4 12" xfId="5532" xr:uid="{00000000-0005-0000-0000-000000140000}"/>
    <cellStyle name="Input 2 4 12 2" xfId="27885" xr:uid="{14394A60-EAAB-4BE9-A019-93418A5D09A6}"/>
    <cellStyle name="Input 2 4 13" xfId="5901" xr:uid="{00000000-0005-0000-0000-000001140000}"/>
    <cellStyle name="Input 2 4 13 2" xfId="28215" xr:uid="{D437018D-8776-4B93-A17D-7AC039AAAEB3}"/>
    <cellStyle name="Input 2 4 14" xfId="5782" xr:uid="{00000000-0005-0000-0000-000002140000}"/>
    <cellStyle name="Input 2 4 14 2" xfId="28096" xr:uid="{D32B8E37-2ABC-4BE0-B5F8-6BC294414C2A}"/>
    <cellStyle name="Input 2 4 15" xfId="7116" xr:uid="{00000000-0005-0000-0000-000003140000}"/>
    <cellStyle name="Input 2 4 15 2" xfId="29413" xr:uid="{0DD40A06-D39C-477E-96A1-B22136EA16D9}"/>
    <cellStyle name="Input 2 4 16" xfId="7431" xr:uid="{00000000-0005-0000-0000-000004140000}"/>
    <cellStyle name="Input 2 4 16 2" xfId="29726" xr:uid="{2A1C472C-86BA-404E-8ACE-CA6A978D6DBA}"/>
    <cellStyle name="Input 2 4 17" xfId="7917" xr:uid="{ECE32819-7AC3-4027-B4D9-6DABBAA41B5B}"/>
    <cellStyle name="Input 2 4 17 2" xfId="30203" xr:uid="{7E234DB1-843E-450E-A157-3C7CACF16A01}"/>
    <cellStyle name="Input 2 4 18" xfId="8402" xr:uid="{BC7652C9-B340-4874-A455-BC94AF8FC108}"/>
    <cellStyle name="Input 2 4 18 2" xfId="30671" xr:uid="{75FEE07C-969A-4008-B2FD-44054AF4D0A0}"/>
    <cellStyle name="Input 2 4 19" xfId="9288" xr:uid="{457FCBC8-C91B-46C3-85E9-C0B9D1CFA5AA}"/>
    <cellStyle name="Input 2 4 19 2" xfId="31428" xr:uid="{8CCF519D-8E3F-478C-959E-B5114841EEF6}"/>
    <cellStyle name="Input 2 4 2" xfId="917" xr:uid="{00000000-0005-0000-0000-000005140000}"/>
    <cellStyle name="Input 2 4 2 10" xfId="5364" xr:uid="{00000000-0005-0000-0000-000006140000}"/>
    <cellStyle name="Input 2 4 2 10 2" xfId="27717" xr:uid="{1007FAB6-0D8E-4ED0-8769-69BDFFDEAED3}"/>
    <cellStyle name="Input 2 4 2 11" xfId="5585" xr:uid="{00000000-0005-0000-0000-000007140000}"/>
    <cellStyle name="Input 2 4 2 11 2" xfId="27938" xr:uid="{549B69F7-0FE5-4378-BD5F-5A0D818A6211}"/>
    <cellStyle name="Input 2 4 2 12" xfId="6537" xr:uid="{00000000-0005-0000-0000-000008140000}"/>
    <cellStyle name="Input 2 4 2 12 2" xfId="28834" xr:uid="{411C67C8-2338-4087-9F02-E643F17BE67E}"/>
    <cellStyle name="Input 2 4 2 13" xfId="6927" xr:uid="{00000000-0005-0000-0000-000009140000}"/>
    <cellStyle name="Input 2 4 2 13 2" xfId="29224" xr:uid="{4A87C8D2-0567-4545-AF20-950A1F45A76B}"/>
    <cellStyle name="Input 2 4 2 14" xfId="7169" xr:uid="{00000000-0005-0000-0000-00000A140000}"/>
    <cellStyle name="Input 2 4 2 14 2" xfId="29466" xr:uid="{987C1742-BEAD-4D42-9E45-693E3D51A398}"/>
    <cellStyle name="Input 2 4 2 15" xfId="7637" xr:uid="{00000000-0005-0000-0000-00000B140000}"/>
    <cellStyle name="Input 2 4 2 15 2" xfId="29932" xr:uid="{00F357E3-766D-47D1-8661-137D0CD02D9C}"/>
    <cellStyle name="Input 2 4 2 16" xfId="8123" xr:uid="{23016106-82D5-4FD7-A929-DE10D8284C16}"/>
    <cellStyle name="Input 2 4 2 16 2" xfId="30409" xr:uid="{7FF66D6E-9EF6-44AB-974C-EFCEBFBD7B63}"/>
    <cellStyle name="Input 2 4 2 17" xfId="8612" xr:uid="{6C46BD90-703E-4222-9695-3F4DE9596B35}"/>
    <cellStyle name="Input 2 4 2 17 2" xfId="30881" xr:uid="{CC1CACA5-1EA7-4741-BA2B-ECC20E6E9523}"/>
    <cellStyle name="Input 2 4 2 18" xfId="9502" xr:uid="{F8F8654D-9588-4D0B-87F4-32E9B8EB2858}"/>
    <cellStyle name="Input 2 4 2 18 2" xfId="31641" xr:uid="{FFB20BA4-B97A-468A-B770-5F5F2F723344}"/>
    <cellStyle name="Input 2 4 2 19" xfId="10022" xr:uid="{275AEDD9-DE8E-48DB-A1D8-FF5DC49CD227}"/>
    <cellStyle name="Input 2 4 2 19 2" xfId="32031" xr:uid="{F6F6C630-E4EB-42BF-841D-47AAB616D739}"/>
    <cellStyle name="Input 2 4 2 2" xfId="1375" xr:uid="{00000000-0005-0000-0000-00000C140000}"/>
    <cellStyle name="Input 2 4 2 2 2" xfId="23812" xr:uid="{841FB587-1036-4D64-B1BE-D0638C4F7E0F}"/>
    <cellStyle name="Input 2 4 2 20" xfId="10473" xr:uid="{68FC3D30-DC39-41C8-A924-DDFD9AC10B2A}"/>
    <cellStyle name="Input 2 4 2 20 2" xfId="32232" xr:uid="{9CFBBDC0-4CF7-4EC9-BA88-1451E2455ECB}"/>
    <cellStyle name="Input 2 4 2 21" xfId="12670" xr:uid="{E435E422-E742-4702-9F0D-07444693DCB9}"/>
    <cellStyle name="Input 2 4 2 21 2" xfId="33235" xr:uid="{66547ACB-07F6-4567-A9F8-6F29DA774D29}"/>
    <cellStyle name="Input 2 4 2 22" xfId="13189" xr:uid="{64291B2D-504D-4A17-B81D-4614B55934FB}"/>
    <cellStyle name="Input 2 4 2 22 2" xfId="33753" xr:uid="{5EDF32D3-CD90-4BB5-BC71-B6ECBD53BA61}"/>
    <cellStyle name="Input 2 4 2 23" xfId="13650" xr:uid="{3D3ED9B9-8C92-4DCD-9235-9CE86D9FE3B4}"/>
    <cellStyle name="Input 2 4 2 23 2" xfId="34214" xr:uid="{148DB775-BF01-40E8-B923-1D61ADE932CF}"/>
    <cellStyle name="Input 2 4 2 24" xfId="14188" xr:uid="{2E43E08D-F1A9-4757-94FF-C1C7B107D302}"/>
    <cellStyle name="Input 2 4 2 24 2" xfId="34752" xr:uid="{60C851DE-7F7E-4264-9A95-1DFA81A52587}"/>
    <cellStyle name="Input 2 4 2 25" xfId="14610" xr:uid="{25FAA1E3-7594-4975-8496-CCA5D3EDFC21}"/>
    <cellStyle name="Input 2 4 2 25 2" xfId="35170" xr:uid="{D0E1DE5A-1D2C-405D-B052-221F86844C09}"/>
    <cellStyle name="Input 2 4 2 26" xfId="14989" xr:uid="{64ED9503-3CF2-4677-8F9A-BAC52D14FDAC}"/>
    <cellStyle name="Input 2 4 2 26 2" xfId="35541" xr:uid="{E5E4D1A3-CD89-43CB-9A2B-57D8E6FFE05C}"/>
    <cellStyle name="Input 2 4 2 27" xfId="15308" xr:uid="{4575EE5D-19EC-4C4B-A16B-88550C17CDF2}"/>
    <cellStyle name="Input 2 4 2 27 2" xfId="35845" xr:uid="{75B71C82-EE27-4AA6-98A7-E4B47D754889}"/>
    <cellStyle name="Input 2 4 2 28" xfId="16174" xr:uid="{477D1B22-93A7-4097-81E2-D375DF38C88E}"/>
    <cellStyle name="Input 2 4 2 28 2" xfId="36582" xr:uid="{087A4F30-A0E2-4296-8823-01D1CDA235BE}"/>
    <cellStyle name="Input 2 4 2 29" xfId="16647" xr:uid="{1A9A2CE2-8BCD-41B1-B522-858AA8C4D247}"/>
    <cellStyle name="Input 2 4 2 29 2" xfId="37053" xr:uid="{5A80F227-EE88-404D-9BB3-AA8D7513FD05}"/>
    <cellStyle name="Input 2 4 2 3" xfId="2108" xr:uid="{00000000-0005-0000-0000-00000D140000}"/>
    <cellStyle name="Input 2 4 2 3 2" xfId="24490" xr:uid="{5416CA09-0D34-43A8-B1A7-BF7DB5C743B3}"/>
    <cellStyle name="Input 2 4 2 30" xfId="17391" xr:uid="{919C1A90-6D1C-4001-A372-463B594A561E}"/>
    <cellStyle name="Input 2 4 2 30 2" xfId="37795" xr:uid="{E51CF86C-FB18-4536-B5C7-33379E169C17}"/>
    <cellStyle name="Input 2 4 2 31" xfId="17747" xr:uid="{8A0963D5-A418-4958-9BEC-44AAD9F779D0}"/>
    <cellStyle name="Input 2 4 2 31 2" xfId="38151" xr:uid="{7C8DE0D4-D9C9-409E-843F-3EEE455DD672}"/>
    <cellStyle name="Input 2 4 2 32" xfId="18140" xr:uid="{50F114BF-C068-47D1-84CC-A9C3F09424CE}"/>
    <cellStyle name="Input 2 4 2 32 2" xfId="38544" xr:uid="{01711B62-1D4B-4F01-8E8B-7733A3621284}"/>
    <cellStyle name="Input 2 4 2 33" xfId="18519" xr:uid="{34808B25-9DAB-444D-8A84-7EF60C63DE79}"/>
    <cellStyle name="Input 2 4 2 33 2" xfId="38923" xr:uid="{247FE2A3-7B04-4E63-B40F-96315670ADEE}"/>
    <cellStyle name="Input 2 4 2 34" xfId="19363" xr:uid="{4A862552-E5C6-4F2A-B3A9-B8D7A20E8389}"/>
    <cellStyle name="Input 2 4 2 34 2" xfId="39765" xr:uid="{B411390E-1680-46E6-8356-0B50342D12A7}"/>
    <cellStyle name="Input 2 4 2 35" xfId="19783" xr:uid="{2A932C7D-A8D5-4DDC-8C84-61775ECEFE28}"/>
    <cellStyle name="Input 2 4 2 35 2" xfId="40185" xr:uid="{085F389D-89A6-4C2D-89D7-4E889288A522}"/>
    <cellStyle name="Input 2 4 2 36" xfId="20201" xr:uid="{F4AA255F-F9ED-4C28-9401-89C98379A308}"/>
    <cellStyle name="Input 2 4 2 36 2" xfId="40603" xr:uid="{CFA58EF1-14FE-4A3D-B25B-4150175AEB4C}"/>
    <cellStyle name="Input 2 4 2 37" xfId="20623" xr:uid="{3D88A074-4580-492D-BAF8-1EAF70C9CCA9}"/>
    <cellStyle name="Input 2 4 2 37 2" xfId="41025" xr:uid="{536ABEFF-BEA7-4BBA-B589-F6C7B6028993}"/>
    <cellStyle name="Input 2 4 2 38" xfId="20946" xr:uid="{2D1A4747-310F-4347-BC4F-776DA795DE91}"/>
    <cellStyle name="Input 2 4 2 38 2" xfId="41348" xr:uid="{6F82123F-05F0-4A32-8D2B-6F14E329F18A}"/>
    <cellStyle name="Input 2 4 2 39" xfId="21817" xr:uid="{A8891A1C-2365-4156-864B-F45D6DE0A7D2}"/>
    <cellStyle name="Input 2 4 2 39 2" xfId="42217" xr:uid="{9A9AA0D8-B797-4BF1-917E-85BB50C32A21}"/>
    <cellStyle name="Input 2 4 2 4" xfId="2354" xr:uid="{00000000-0005-0000-0000-00000E140000}"/>
    <cellStyle name="Input 2 4 2 4 2" xfId="24729" xr:uid="{8534E908-8931-40CB-838A-8A179BE93417}"/>
    <cellStyle name="Input 2 4 2 40" xfId="22328" xr:uid="{E03E84B0-58C3-4D17-846C-49ADCA03A694}"/>
    <cellStyle name="Input 2 4 2 40 2" xfId="42728" xr:uid="{256CE60A-8C94-4C2C-968A-A3C05247BBD1}"/>
    <cellStyle name="Input 2 4 2 41" xfId="22750" xr:uid="{989F6987-05D4-4773-A800-631A9D6C8C2F}"/>
    <cellStyle name="Input 2 4 2 41 2" xfId="43150" xr:uid="{BF5303A2-117E-4364-A4D7-D689FADE54DD}"/>
    <cellStyle name="Input 2 4 2 42" xfId="23097" xr:uid="{7C81DCA5-09EC-477F-AE9D-1135ECB16CEE}"/>
    <cellStyle name="Input 2 4 2 42 2" xfId="43497" xr:uid="{5F40E783-BA6F-4071-BD79-940E5FF3DE83}"/>
    <cellStyle name="Input 2 4 2 43" xfId="23316" xr:uid="{2D235366-91D9-4816-AD61-EA6B33E97022}"/>
    <cellStyle name="Input 2 4 2 43 2" xfId="43716" xr:uid="{98D3EC82-0A2A-4BEF-B6E8-82113529EFFC}"/>
    <cellStyle name="Input 2 4 2 5" xfId="3231" xr:uid="{00000000-0005-0000-0000-00000F140000}"/>
    <cellStyle name="Input 2 4 2 5 2" xfId="25597" xr:uid="{BC1A036A-159A-40AB-9DCE-2A92CBB0E948}"/>
    <cellStyle name="Input 2 4 2 6" xfId="3698" xr:uid="{00000000-0005-0000-0000-000010140000}"/>
    <cellStyle name="Input 2 4 2 6 2" xfId="26061" xr:uid="{5F5EE753-97C6-4B3F-A022-DE717F27B78A}"/>
    <cellStyle name="Input 2 4 2 7" xfId="4125" xr:uid="{00000000-0005-0000-0000-000011140000}"/>
    <cellStyle name="Input 2 4 2 7 2" xfId="26488" xr:uid="{CF1CF1B4-35E5-48C3-A12F-5F4642318183}"/>
    <cellStyle name="Input 2 4 2 8" xfId="4496" xr:uid="{00000000-0005-0000-0000-000012140000}"/>
    <cellStyle name="Input 2 4 2 8 2" xfId="26849" xr:uid="{F87C82DB-974D-40B5-A861-CC443E1AA75E}"/>
    <cellStyle name="Input 2 4 2 9" xfId="4945" xr:uid="{00000000-0005-0000-0000-000013140000}"/>
    <cellStyle name="Input 2 4 2 9 2" xfId="27298" xr:uid="{A5160E30-7703-4D33-BF5C-3F454B33A02C}"/>
    <cellStyle name="Input 2 4 20" xfId="9103" xr:uid="{DAE39184-9A3B-4372-AF98-FBE78A0DE9E5}"/>
    <cellStyle name="Input 2 4 20 2" xfId="31249" xr:uid="{479456F8-670D-442D-8DA1-9772B0353AF8}"/>
    <cellStyle name="Input 2 4 21" xfId="9805" xr:uid="{6A3DDD67-47BB-44D0-9FFC-CD947919E097}"/>
    <cellStyle name="Input 2 4 21 2" xfId="31854" xr:uid="{31255E48-5A10-4031-923A-F5719AC346AC}"/>
    <cellStyle name="Input 2 4 22" xfId="12456" xr:uid="{9A5C877C-EF12-4934-9ABF-ED54ED5A15F1}"/>
    <cellStyle name="Input 2 4 22 2" xfId="33021" xr:uid="{4F75E10E-C185-4528-8F4D-8A34DF578559}"/>
    <cellStyle name="Input 2 4 23" xfId="11785" xr:uid="{23319FAE-83CA-4702-B30E-80D42D7CCF38}"/>
    <cellStyle name="Input 2 4 23 2" xfId="32352" xr:uid="{C3FF2BF9-CCD7-476C-8547-D203110F07FC}"/>
    <cellStyle name="Input 2 4 24" xfId="11933" xr:uid="{1E0D6B79-E13F-4BDF-A7C0-E34CD3693070}"/>
    <cellStyle name="Input 2 4 24 2" xfId="32498" xr:uid="{052EDD96-D575-4C52-B18C-F7660CF14D37}"/>
    <cellStyle name="Input 2 4 25" xfId="13558" xr:uid="{E65C4907-0782-4969-9D3A-85605FF58E13}"/>
    <cellStyle name="Input 2 4 25 2" xfId="34122" xr:uid="{3ECA01C7-EB40-4D64-AF92-8ED1EB1DBFC7}"/>
    <cellStyle name="Input 2 4 26" xfId="14458" xr:uid="{B527FF81-C394-49D1-AB33-9AD09C412C4B}"/>
    <cellStyle name="Input 2 4 26 2" xfId="35019" xr:uid="{814ECB50-945C-481A-8F4A-147D0FC83419}"/>
    <cellStyle name="Input 2 4 27" xfId="14779" xr:uid="{43A3E907-1721-4DEC-B068-27A3A61E4A77}"/>
    <cellStyle name="Input 2 4 27 2" xfId="35334" xr:uid="{BA43D021-7D50-4B20-A39F-86FF42AA4E05}"/>
    <cellStyle name="Input 2 4 28" xfId="14668" xr:uid="{98F01693-BF6C-4B59-8D67-1C41975F6DD5}"/>
    <cellStyle name="Input 2 4 28 2" xfId="35226" xr:uid="{5946A5C8-616A-48B6-8B1B-EED1B9B9135A}"/>
    <cellStyle name="Input 2 4 29" xfId="15966" xr:uid="{29DBEF39-97C4-41A5-A3D6-C69E9DFD47C3}"/>
    <cellStyle name="Input 2 4 29 2" xfId="36374" xr:uid="{E25A89EE-3927-4B09-BF89-066E10C76931}"/>
    <cellStyle name="Input 2 4 3" xfId="1323" xr:uid="{00000000-0005-0000-0000-000014140000}"/>
    <cellStyle name="Input 2 4 3 2" xfId="23760" xr:uid="{9F51909A-B928-42B3-8DD0-CE9579011223}"/>
    <cellStyle name="Input 2 4 30" xfId="16441" xr:uid="{2559A9D1-E602-4ECD-9CDD-F151BB7E0DA6}"/>
    <cellStyle name="Input 2 4 30 2" xfId="36847" xr:uid="{E3EB9774-A7C1-49EE-87B0-713E1E2654A2}"/>
    <cellStyle name="Input 2 4 31" xfId="17182" xr:uid="{FB037CB1-F302-4427-8B38-AA93452C89D1}"/>
    <cellStyle name="Input 2 4 31 2" xfId="37586" xr:uid="{D60812DD-A00B-4277-91CB-2FB5E0421743}"/>
    <cellStyle name="Input 2 4 32" xfId="16760" xr:uid="{E028D89B-39FF-4725-AE6D-1E9DD11A1922}"/>
    <cellStyle name="Input 2 4 32 2" xfId="37164" xr:uid="{32B607C5-8F4C-47C6-B8D3-AF16A6363D79}"/>
    <cellStyle name="Input 2 4 33" xfId="17933" xr:uid="{531A1312-BFE8-4E13-804D-37EF4B6F9A5A}"/>
    <cellStyle name="Input 2 4 33 2" xfId="38337" xr:uid="{509A3501-87B3-4995-9374-2EC022D645F1}"/>
    <cellStyle name="Input 2 4 34" xfId="18305" xr:uid="{0E379018-F6B8-45BB-84F2-4CD64318ACDC}"/>
    <cellStyle name="Input 2 4 34 2" xfId="38709" xr:uid="{916B6BDA-C53E-489F-BE06-93940DFAF081}"/>
    <cellStyle name="Input 2 4 35" xfId="19149" xr:uid="{5FCBEE6B-2DF5-4D32-977C-46A64041F863}"/>
    <cellStyle name="Input 2 4 35 2" xfId="39551" xr:uid="{F933FEF8-A84A-4991-8F54-070D83BA8844}"/>
    <cellStyle name="Input 2 4 36" xfId="18615" xr:uid="{B3313A6C-23FA-4285-88A2-B26948B7E1F7}"/>
    <cellStyle name="Input 2 4 36 2" xfId="39019" xr:uid="{615C6983-2C2A-4902-9103-0DFA073D565E}"/>
    <cellStyle name="Input 2 4 37" xfId="19987" xr:uid="{C113D9F1-2120-4750-88EC-893162BF965F}"/>
    <cellStyle name="Input 2 4 37 2" xfId="40389" xr:uid="{25626C30-D501-4DE2-9BC6-B6360D579252}"/>
    <cellStyle name="Input 2 4 38" xfId="20411" xr:uid="{CD45A1D6-D20D-4BD7-9C19-60741A70EAED}"/>
    <cellStyle name="Input 2 4 38 2" xfId="40813" xr:uid="{D8289519-4ACF-4082-AE23-1E0434FB5886}"/>
    <cellStyle name="Input 2 4 39" xfId="18906" xr:uid="{F3FA8AAD-A021-4C00-832E-80BAE57C871D}"/>
    <cellStyle name="Input 2 4 39 2" xfId="39308" xr:uid="{675C985F-DE39-419C-B694-6C400B4934DD}"/>
    <cellStyle name="Input 2 4 4" xfId="1896" xr:uid="{00000000-0005-0000-0000-000015140000}"/>
    <cellStyle name="Input 2 4 4 2" xfId="24278" xr:uid="{9C852E83-7FCB-492A-AD33-4168F7F11178}"/>
    <cellStyle name="Input 2 4 40" xfId="21606" xr:uid="{9E9F0397-F221-4F3F-BD51-F7CEE67B46E8}"/>
    <cellStyle name="Input 2 4 40 2" xfId="42006" xr:uid="{5FF94D09-945A-4AAD-B7AB-9FA092318E6A}"/>
    <cellStyle name="Input 2 4 41" xfId="21094" xr:uid="{AB3AB01B-7A73-485D-BD4C-446DE377D981}"/>
    <cellStyle name="Input 2 4 41 2" xfId="41494" xr:uid="{DA5AE7F7-952C-43BC-B1E5-62DB728152EC}"/>
    <cellStyle name="Input 2 4 42" xfId="22673" xr:uid="{F0C40100-B43D-4C83-9892-10C185C63ADF}"/>
    <cellStyle name="Input 2 4 42 2" xfId="43073" xr:uid="{26065F57-1202-438E-B4BD-4339FC403C23}"/>
    <cellStyle name="Input 2 4 43" xfId="23026" xr:uid="{7A26895D-199E-4DF3-AE43-73A953D61A45}"/>
    <cellStyle name="Input 2 4 43 2" xfId="43426" xr:uid="{6E03D137-C1FC-48E1-9A09-D5E3130D687B}"/>
    <cellStyle name="Input 2 4 44" xfId="23263" xr:uid="{208E92D4-814C-406D-B3C1-945E7F8CE336}"/>
    <cellStyle name="Input 2 4 44 2" xfId="43663" xr:uid="{19CDDA0C-1A18-45FB-97C4-ACE56C3D7D6B}"/>
    <cellStyle name="Input 2 4 5" xfId="2302" xr:uid="{00000000-0005-0000-0000-000016140000}"/>
    <cellStyle name="Input 2 4 5 2" xfId="24677" xr:uid="{B8607CFB-AC1D-4C4A-8879-2339AA3BBAB2}"/>
    <cellStyle name="Input 2 4 6" xfId="3017" xr:uid="{00000000-0005-0000-0000-000017140000}"/>
    <cellStyle name="Input 2 4 6 2" xfId="25383" xr:uid="{393A4605-9537-4230-B46D-A34DD92F95AD}"/>
    <cellStyle name="Input 2 4 7" xfId="3621" xr:uid="{00000000-0005-0000-0000-000018140000}"/>
    <cellStyle name="Input 2 4 7 2" xfId="25984" xr:uid="{FF4C8A62-EFD3-4436-A676-34A9DF949DF0}"/>
    <cellStyle name="Input 2 4 8" xfId="3915" xr:uid="{00000000-0005-0000-0000-000019140000}"/>
    <cellStyle name="Input 2 4 8 2" xfId="26278" xr:uid="{976B69BB-EB3A-4A5A-B044-D88C0F247362}"/>
    <cellStyle name="Input 2 4 9" xfId="4421" xr:uid="{00000000-0005-0000-0000-00001A140000}"/>
    <cellStyle name="Input 2 4 9 2" xfId="26774" xr:uid="{B74D7EC8-83F1-4A68-B968-E776381BE42A}"/>
    <cellStyle name="Input 2 40" xfId="18799" xr:uid="{CCB194BF-8482-4855-8E13-62BED40800F4}"/>
    <cellStyle name="Input 2 40 2" xfId="39201" xr:uid="{F3538C1D-9F5F-4451-9CEE-E69FAA4C5654}"/>
    <cellStyle name="Input 2 41" xfId="19790" xr:uid="{CB426141-DAF7-4C74-A75D-1E78DC03F0A3}"/>
    <cellStyle name="Input 2 41 2" xfId="40192" xr:uid="{750AD33B-380D-4D55-9442-397D059BDB62}"/>
    <cellStyle name="Input 2 42" xfId="20881" xr:uid="{5D3F30D6-394D-4AA6-8FE2-0C85A4AF978B}"/>
    <cellStyle name="Input 2 42 2" xfId="41283" xr:uid="{6A24C60F-DC2B-4A69-8BD3-B018A1E6F265}"/>
    <cellStyle name="Input 2 43" xfId="21102" xr:uid="{C04366FC-B79A-4D21-A7FD-0EBB45D5D9E5}"/>
    <cellStyle name="Input 2 43 2" xfId="41502" xr:uid="{1132B247-773F-43C0-A85D-A71BACD976C5}"/>
    <cellStyle name="Input 2 44" xfId="22263" xr:uid="{F09EEC81-C9AD-42B4-98DD-C257C233D858}"/>
    <cellStyle name="Input 2 44 2" xfId="42663" xr:uid="{7F10D23C-4CB4-485A-BAFD-A5E0BDAAE88D}"/>
    <cellStyle name="Input 2 45" xfId="22282" xr:uid="{E87F8073-9C0C-49B7-ABDB-ABA134439887}"/>
    <cellStyle name="Input 2 45 2" xfId="42682" xr:uid="{BA81F9C1-E87B-4AFD-AE80-839B98DC10A3}"/>
    <cellStyle name="Input 2 46" xfId="22916" xr:uid="{6C88F41F-FD8A-4131-8FB4-64CBC28A8D87}"/>
    <cellStyle name="Input 2 46 2" xfId="43316" xr:uid="{C850D664-DD5D-4180-8877-B34D414CBCAD}"/>
    <cellStyle name="Input 2 5" xfId="715" xr:uid="{00000000-0005-0000-0000-00001B140000}"/>
    <cellStyle name="Input 2 5 10" xfId="5165" xr:uid="{00000000-0005-0000-0000-00001C140000}"/>
    <cellStyle name="Input 2 5 10 2" xfId="27518" xr:uid="{94AD6D83-D17D-42E5-B366-F807894A631E}"/>
    <cellStyle name="Input 2 5 11" xfId="5557" xr:uid="{00000000-0005-0000-0000-00001D140000}"/>
    <cellStyle name="Input 2 5 11 2" xfId="27910" xr:uid="{79340CED-0B48-4E2C-9064-D562161B1094}"/>
    <cellStyle name="Input 2 5 12" xfId="5614" xr:uid="{00000000-0005-0000-0000-00001E140000}"/>
    <cellStyle name="Input 2 5 12 2" xfId="27956" xr:uid="{2066BF73-D0A1-4114-9E43-151B6538104A}"/>
    <cellStyle name="Input 2 5 13" xfId="6892" xr:uid="{00000000-0005-0000-0000-00001F140000}"/>
    <cellStyle name="Input 2 5 13 2" xfId="29189" xr:uid="{FE7DDA69-09F7-4BAB-8E3D-3339426CD699}"/>
    <cellStyle name="Input 2 5 14" xfId="7142" xr:uid="{00000000-0005-0000-0000-000020140000}"/>
    <cellStyle name="Input 2 5 14 2" xfId="29439" xr:uid="{64CF9E81-FDAF-43F2-8991-5C03B0F29452}"/>
    <cellStyle name="Input 2 5 15" xfId="7443" xr:uid="{00000000-0005-0000-0000-000021140000}"/>
    <cellStyle name="Input 2 5 15 2" xfId="29738" xr:uid="{0E8FB6FA-E643-4ABB-876B-1026ABEE6E90}"/>
    <cellStyle name="Input 2 5 16" xfId="7929" xr:uid="{DD44B2B1-410C-4335-9961-073F329144A0}"/>
    <cellStyle name="Input 2 5 16 2" xfId="30215" xr:uid="{95AB4D06-9F9E-49B9-8ED6-22B95B002A07}"/>
    <cellStyle name="Input 2 5 17" xfId="8414" xr:uid="{4949E7D2-FE1F-471C-A00D-C16C89D7BFF7}"/>
    <cellStyle name="Input 2 5 17 2" xfId="30683" xr:uid="{A7CB495A-E548-4351-A08B-4A6FC66C11B3}"/>
    <cellStyle name="Input 2 5 18" xfId="9300" xr:uid="{65A83C39-22CA-4C42-8773-57736BFDEA19}"/>
    <cellStyle name="Input 2 5 18 2" xfId="31440" xr:uid="{865BA162-FEC4-4475-8DAC-64B348621AE4}"/>
    <cellStyle name="Input 2 5 19" xfId="9954" xr:uid="{BC3A6968-4D49-4D49-ABC4-E6FAE453B8C5}"/>
    <cellStyle name="Input 2 5 19 2" xfId="31971" xr:uid="{D4949AE4-D4DF-4676-AE73-07D2D0B75706}"/>
    <cellStyle name="Input 2 5 2" xfId="1348" xr:uid="{00000000-0005-0000-0000-000022140000}"/>
    <cellStyle name="Input 2 5 2 2" xfId="23785" xr:uid="{8BAF78FE-B8B6-4336-8AEF-D99B51BA9F11}"/>
    <cellStyle name="Input 2 5 20" xfId="9061" xr:uid="{E3AF75B4-55C7-4C8C-BD30-9CE905011141}"/>
    <cellStyle name="Input 2 5 20 2" xfId="31215" xr:uid="{0E07A2B0-40E4-4366-9784-60EED1AE11C2}"/>
    <cellStyle name="Input 2 5 21" xfId="12468" xr:uid="{BFA501C3-DA8C-4E24-A027-CA25FA7A7D67}"/>
    <cellStyle name="Input 2 5 21 2" xfId="33033" xr:uid="{75050F6C-57AC-4C89-85D0-BBA6335BD439}"/>
    <cellStyle name="Input 2 5 22" xfId="11955" xr:uid="{BE479C13-0E29-44EF-B638-E6B967FE499B}"/>
    <cellStyle name="Input 2 5 22 2" xfId="32520" xr:uid="{A3390ADB-4990-4741-8674-41C20C97549C}"/>
    <cellStyle name="Input 2 5 23" xfId="13400" xr:uid="{F27A8FA5-8472-45EE-9E5C-1A6B5E065F8C}"/>
    <cellStyle name="Input 2 5 23 2" xfId="33964" xr:uid="{0F331B45-62F8-4E9D-9646-53D2308C9806}"/>
    <cellStyle name="Input 2 5 24" xfId="13017" xr:uid="{8555241D-C848-4F45-BFA8-BF6DA8A3AC69}"/>
    <cellStyle name="Input 2 5 24 2" xfId="33582" xr:uid="{A2BEE22A-DC56-4EF4-A27D-99FB8C4AD865}"/>
    <cellStyle name="Input 2 5 25" xfId="13527" xr:uid="{CCA3FEFF-038B-4431-8908-113E7DD55FEA}"/>
    <cellStyle name="Input 2 5 25 2" xfId="34091" xr:uid="{957BF27F-D762-4D4E-A3F3-44C990A41088}"/>
    <cellStyle name="Input 2 5 26" xfId="14864" xr:uid="{E8359DB8-9266-4EDB-B2CF-88B428B0739B}"/>
    <cellStyle name="Input 2 5 26 2" xfId="35417" xr:uid="{16DFC6A4-1474-469F-A192-B220C84EDCDE}"/>
    <cellStyle name="Input 2 5 27" xfId="15278" xr:uid="{6AFB8FB3-3EF1-4449-8299-872257429A17}"/>
    <cellStyle name="Input 2 5 27 2" xfId="35815" xr:uid="{E12B6787-D06A-49B1-A089-0A8DB0651A6E}"/>
    <cellStyle name="Input 2 5 28" xfId="15978" xr:uid="{7C993719-FF6B-420C-9DDA-3B3283E95484}"/>
    <cellStyle name="Input 2 5 28 2" xfId="36386" xr:uid="{B125217E-FB01-48FE-A98A-92DB32B7DF57}"/>
    <cellStyle name="Input 2 5 29" xfId="16453" xr:uid="{8A6D79FE-EA27-4F32-AD4D-D319D6690C77}"/>
    <cellStyle name="Input 2 5 29 2" xfId="36859" xr:uid="{7CF3DF39-97F0-4B45-8174-89AD2DA30203}"/>
    <cellStyle name="Input 2 5 3" xfId="1908" xr:uid="{00000000-0005-0000-0000-000023140000}"/>
    <cellStyle name="Input 2 5 3 2" xfId="24290" xr:uid="{A16929F7-8CDE-4E29-B0BB-0F67AD2B89C9}"/>
    <cellStyle name="Input 2 5 30" xfId="17194" xr:uid="{34EDDF41-89EB-4DAE-94D8-230931F1B2FE}"/>
    <cellStyle name="Input 2 5 30 2" xfId="37598" xr:uid="{662643C5-7CBB-48E9-83FB-E9401BF852D2}"/>
    <cellStyle name="Input 2 5 31" xfId="17605" xr:uid="{5360BAC3-660A-4790-91BF-B81710AB29C1}"/>
    <cellStyle name="Input 2 5 31 2" xfId="38009" xr:uid="{0CD6E2B9-EDBB-4E61-ABF1-8C9C40166054}"/>
    <cellStyle name="Input 2 5 32" xfId="17945" xr:uid="{5F484307-689A-40DE-9A24-6A4537B31A79}"/>
    <cellStyle name="Input 2 5 32 2" xfId="38349" xr:uid="{34F2AD89-CB52-40F5-902C-CE3AC1448BCC}"/>
    <cellStyle name="Input 2 5 33" xfId="18317" xr:uid="{266E97C9-CD9E-4B4A-8BCF-001468077D9F}"/>
    <cellStyle name="Input 2 5 33 2" xfId="38721" xr:uid="{04BC2341-3FB3-4A18-A5E1-9B2C15447EA0}"/>
    <cellStyle name="Input 2 5 34" xfId="19161" xr:uid="{A004652B-056A-4C19-8B5D-46EA90A98863}"/>
    <cellStyle name="Input 2 5 34 2" xfId="39563" xr:uid="{46026205-01E7-42AB-86BC-23B489C26E3F}"/>
    <cellStyle name="Input 2 5 35" xfId="18534" xr:uid="{122FBDA3-AAD0-48EE-B59C-063EFC9C6569}"/>
    <cellStyle name="Input 2 5 35 2" xfId="38938" xr:uid="{78938557-D639-4973-9B67-81CE727B1656}"/>
    <cellStyle name="Input 2 5 36" xfId="19999" xr:uid="{B0F97FF5-58D7-4AB3-9A59-ABCDD036351B}"/>
    <cellStyle name="Input 2 5 36 2" xfId="40401" xr:uid="{F877D4AA-1083-4235-A3B0-D066EA3A6797}"/>
    <cellStyle name="Input 2 5 37" xfId="20423" xr:uid="{99FFBEF8-2D43-4D7E-83D0-6EC12DD831AD}"/>
    <cellStyle name="Input 2 5 37 2" xfId="40825" xr:uid="{BD10EA00-9ECC-454D-B6DB-1DF3C9A285A3}"/>
    <cellStyle name="Input 2 5 38" xfId="20224" xr:uid="{36C6D130-91A8-4C16-A4BE-34B64BD5FFA1}"/>
    <cellStyle name="Input 2 5 38 2" xfId="40626" xr:uid="{BE662FF2-5706-4006-8F13-97DEBB93E8F0}"/>
    <cellStyle name="Input 2 5 39" xfId="21618" xr:uid="{5B487AFE-893C-4482-87D9-98D6086B24A7}"/>
    <cellStyle name="Input 2 5 39 2" xfId="42018" xr:uid="{30E68334-A431-4235-A58E-5FE28D6F0D20}"/>
    <cellStyle name="Input 2 5 4" xfId="2327" xr:uid="{00000000-0005-0000-0000-000024140000}"/>
    <cellStyle name="Input 2 5 4 2" xfId="24702" xr:uid="{D34B31D0-31C5-4C88-9436-0FEE7B2ABC0D}"/>
    <cellStyle name="Input 2 5 40" xfId="22119" xr:uid="{29F6303F-A1C7-4C71-B0C6-5B24863F5E85}"/>
    <cellStyle name="Input 2 5 40 2" xfId="42519" xr:uid="{9DA6BCDE-B5C2-4C82-83FE-0FC9022467AD}"/>
    <cellStyle name="Input 2 5 41" xfId="21271" xr:uid="{E7F7B88A-3C75-4A3D-96D9-35FC2DC0CF5A}"/>
    <cellStyle name="Input 2 5 41 2" xfId="41671" xr:uid="{5BACA8F7-2B52-48F2-A651-01B33BE10229}"/>
    <cellStyle name="Input 2 5 42" xfId="23062" xr:uid="{01C59B7A-C34C-439D-A50A-DBB67AB6B362}"/>
    <cellStyle name="Input 2 5 42 2" xfId="43462" xr:uid="{02D214BA-B8C9-4FF4-8B3B-42D5B9C0436A}"/>
    <cellStyle name="Input 2 5 43" xfId="23288" xr:uid="{047B8356-BD28-4058-8D5B-56195C367E39}"/>
    <cellStyle name="Input 2 5 43 2" xfId="43688" xr:uid="{48E4B9CF-2F1C-4698-9319-7642A53111F6}"/>
    <cellStyle name="Input 2 5 5" xfId="3029" xr:uid="{00000000-0005-0000-0000-000025140000}"/>
    <cellStyle name="Input 2 5 5 2" xfId="25395" xr:uid="{BC3AB6EB-F706-4E0A-ABA0-B02C07187918}"/>
    <cellStyle name="Input 2 5 6" xfId="3661" xr:uid="{00000000-0005-0000-0000-000026140000}"/>
    <cellStyle name="Input 2 5 6 2" xfId="26024" xr:uid="{66ED2E47-0749-454E-88DE-36C676691E56}"/>
    <cellStyle name="Input 2 5 7" xfId="3927" xr:uid="{00000000-0005-0000-0000-000027140000}"/>
    <cellStyle name="Input 2 5 7 2" xfId="26290" xr:uid="{3BABABDB-9563-480E-9D16-F09F27C939B5}"/>
    <cellStyle name="Input 2 5 8" xfId="4460" xr:uid="{00000000-0005-0000-0000-000028140000}"/>
    <cellStyle name="Input 2 5 8 2" xfId="26813" xr:uid="{9BBCB958-7405-4AE9-8477-F12D7B8AAF28}"/>
    <cellStyle name="Input 2 5 9" xfId="4819" xr:uid="{00000000-0005-0000-0000-000029140000}"/>
    <cellStyle name="Input 2 5 9 2" xfId="27172" xr:uid="{C1FD3D27-2C34-4D4A-ABB5-22A3E0262153}"/>
    <cellStyle name="Input 2 6" xfId="1252" xr:uid="{00000000-0005-0000-0000-00002A140000}"/>
    <cellStyle name="Input 2 6 2" xfId="23689" xr:uid="{7E9E783A-455D-4493-A2AE-5AFAC582B18B}"/>
    <cellStyle name="Input 2 7" xfId="1531" xr:uid="{00000000-0005-0000-0000-00002B140000}"/>
    <cellStyle name="Input 2 7 2" xfId="23917" xr:uid="{6DD4B3E5-88B6-47ED-BF38-F9AEDFEF1FBE}"/>
    <cellStyle name="Input 2 8" xfId="2230" xr:uid="{00000000-0005-0000-0000-00002C140000}"/>
    <cellStyle name="Input 2 8 2" xfId="24606" xr:uid="{36F54456-D8A3-41D1-B770-958D9B9A5792}"/>
    <cellStyle name="Input 2 9" xfId="2510" xr:uid="{00000000-0005-0000-0000-00002D140000}"/>
    <cellStyle name="Input 2 9 2" xfId="24877" xr:uid="{0491D8F8-5810-429F-94C7-08B2050417BD}"/>
    <cellStyle name="Input 3" xfId="264" xr:uid="{00000000-0005-0000-0000-00002E140000}"/>
    <cellStyle name="Input 3 10" xfId="3288" xr:uid="{00000000-0005-0000-0000-00002F140000}"/>
    <cellStyle name="Input 3 10 2" xfId="25654" xr:uid="{5B7EB52F-B9D6-4C13-8BF4-16D76DBF2004}"/>
    <cellStyle name="Input 3 11" xfId="2481" xr:uid="{00000000-0005-0000-0000-000030140000}"/>
    <cellStyle name="Input 3 11 2" xfId="24848" xr:uid="{D96C84EB-134A-400D-8D51-DF76D2A9E232}"/>
    <cellStyle name="Input 3 12" xfId="4140" xr:uid="{00000000-0005-0000-0000-000031140000}"/>
    <cellStyle name="Input 3 12 2" xfId="26503" xr:uid="{E96EA49B-294E-48CC-803F-CB25C60F4A65}"/>
    <cellStyle name="Input 3 13" xfId="4601" xr:uid="{00000000-0005-0000-0000-000032140000}"/>
    <cellStyle name="Input 3 13 2" xfId="26954" xr:uid="{199ECBF0-18C3-4F2A-87A3-DC41F1EBE318}"/>
    <cellStyle name="Input 3 14" xfId="4602" xr:uid="{00000000-0005-0000-0000-000033140000}"/>
    <cellStyle name="Input 3 14 2" xfId="26955" xr:uid="{ED1338CA-3F54-4A2B-971C-D3EFC85EBCB3}"/>
    <cellStyle name="Input 3 15" xfId="5372" xr:uid="{00000000-0005-0000-0000-000034140000}"/>
    <cellStyle name="Input 3 15 2" xfId="27725" xr:uid="{76C4012D-D41A-41C6-A381-8A5D1158A080}"/>
    <cellStyle name="Input 3 16" xfId="6197" xr:uid="{00000000-0005-0000-0000-000035140000}"/>
    <cellStyle name="Input 3 16 2" xfId="28494" xr:uid="{D957628F-6C05-41AE-A466-87E8997EEB24}"/>
    <cellStyle name="Input 3 17" xfId="6721" xr:uid="{00000000-0005-0000-0000-000036140000}"/>
    <cellStyle name="Input 3 17 2" xfId="29018" xr:uid="{02EC851A-3C82-4F17-9AF6-1756EEBB1293}"/>
    <cellStyle name="Input 3 18" xfId="6935" xr:uid="{00000000-0005-0000-0000-000037140000}"/>
    <cellStyle name="Input 3 18 2" xfId="29232" xr:uid="{858522B8-4D10-4463-8C1E-3B3634F43527}"/>
    <cellStyle name="Input 3 19" xfId="7233" xr:uid="{00000000-0005-0000-0000-000038140000}"/>
    <cellStyle name="Input 3 19 2" xfId="29528" xr:uid="{8466ECBE-9C6D-4DE2-A0C8-C882EF99481B}"/>
    <cellStyle name="Input 3 2" xfId="620" xr:uid="{00000000-0005-0000-0000-000039140000}"/>
    <cellStyle name="Input 3 2 10" xfId="2804" xr:uid="{00000000-0005-0000-0000-00003A140000}"/>
    <cellStyle name="Input 3 2 10 2" xfId="25170" xr:uid="{FAC78C90-AD2C-4B02-AEF4-40C39F15F4E3}"/>
    <cellStyle name="Input 3 2 11" xfId="5071" xr:uid="{00000000-0005-0000-0000-00003B140000}"/>
    <cellStyle name="Input 3 2 11 2" xfId="27424" xr:uid="{6A514AC6-9A2E-4CDB-B69F-EB5B74D4C36D}"/>
    <cellStyle name="Input 3 2 12" xfId="5470" xr:uid="{00000000-0005-0000-0000-00003C140000}"/>
    <cellStyle name="Input 3 2 12 2" xfId="27823" xr:uid="{77FA59D0-CEA6-4C8D-AD2D-9C251B1415E5}"/>
    <cellStyle name="Input 3 2 13" xfId="6107" xr:uid="{00000000-0005-0000-0000-00003D140000}"/>
    <cellStyle name="Input 3 2 13 2" xfId="28404" xr:uid="{62F80BCE-590E-46E7-9C6C-CA869A7A088D}"/>
    <cellStyle name="Input 3 2 14" xfId="6519" xr:uid="{00000000-0005-0000-0000-00003E140000}"/>
    <cellStyle name="Input 3 2 14 2" xfId="28816" xr:uid="{F3643AC4-BA75-4362-A86F-16044143A858}"/>
    <cellStyle name="Input 3 2 15" xfId="7042" xr:uid="{00000000-0005-0000-0000-00003F140000}"/>
    <cellStyle name="Input 3 2 15 2" xfId="29339" xr:uid="{DF0693AC-C1A5-4D49-8260-F493AEB12C8E}"/>
    <cellStyle name="Input 3 2 16" xfId="7349" xr:uid="{00000000-0005-0000-0000-000040140000}"/>
    <cellStyle name="Input 3 2 16 2" xfId="29644" xr:uid="{0858F800-1C71-40C5-BB3B-A10DD2FAC4B5}"/>
    <cellStyle name="Input 3 2 17" xfId="7835" xr:uid="{2FE1B326-4100-4615-A240-4E050ABE3D26}"/>
    <cellStyle name="Input 3 2 17 2" xfId="30121" xr:uid="{80B96172-6734-428A-8260-1F15A0D3DB3E}"/>
    <cellStyle name="Input 3 2 18" xfId="8320" xr:uid="{2D92F3BB-90AA-4963-8426-8BF267C5F337}"/>
    <cellStyle name="Input 3 2 18 2" xfId="30589" xr:uid="{F77BFD04-F787-4034-8E96-C3D476D6B561}"/>
    <cellStyle name="Input 3 2 19" xfId="9205" xr:uid="{F55C57C9-06A2-4335-8E9D-3848544B16B7}"/>
    <cellStyle name="Input 3 2 19 2" xfId="31346" xr:uid="{3969AC42-DF3C-49F2-B21A-738F02C2E1A0}"/>
    <cellStyle name="Input 3 2 2" xfId="835" xr:uid="{00000000-0005-0000-0000-000041140000}"/>
    <cellStyle name="Input 3 2 2 10" xfId="5282" xr:uid="{00000000-0005-0000-0000-000042140000}"/>
    <cellStyle name="Input 3 2 2 10 2" xfId="27635" xr:uid="{D58DF809-B827-40DB-BEAF-CD4EAB8E4C3E}"/>
    <cellStyle name="Input 3 2 2 11" xfId="2550" xr:uid="{00000000-0005-0000-0000-000043140000}"/>
    <cellStyle name="Input 3 2 2 11 2" xfId="24917" xr:uid="{646320B2-F89D-4728-9DE6-FD7471B6952F}"/>
    <cellStyle name="Input 3 2 2 12" xfId="5627" xr:uid="{00000000-0005-0000-0000-000044140000}"/>
    <cellStyle name="Input 3 2 2 12 2" xfId="27962" xr:uid="{B39C14FF-7184-4204-9E15-C3EF01FE62DE}"/>
    <cellStyle name="Input 3 2 2 13" xfId="6329" xr:uid="{00000000-0005-0000-0000-000045140000}"/>
    <cellStyle name="Input 3 2 2 13 2" xfId="28626" xr:uid="{A4DB094C-B335-4CEC-92BC-1D80EEC96361}"/>
    <cellStyle name="Input 3 2 2 14" xfId="5835" xr:uid="{00000000-0005-0000-0000-000046140000}"/>
    <cellStyle name="Input 3 2 2 14 2" xfId="28149" xr:uid="{06690544-F3A0-4135-9CEE-722DBC3DE6F7}"/>
    <cellStyle name="Input 3 2 2 15" xfId="7555" xr:uid="{00000000-0005-0000-0000-000047140000}"/>
    <cellStyle name="Input 3 2 2 15 2" xfId="29850" xr:uid="{7C101A65-6955-4766-937E-83D58749A1BC}"/>
    <cellStyle name="Input 3 2 2 16" xfId="8041" xr:uid="{46411BFF-2424-41D2-9A1A-5F040F8275E8}"/>
    <cellStyle name="Input 3 2 2 16 2" xfId="30327" xr:uid="{AAEACED4-FC10-4179-9068-2CB855357176}"/>
    <cellStyle name="Input 3 2 2 17" xfId="8530" xr:uid="{19CFC160-EDDF-4897-B656-8F48DDF0D737}"/>
    <cellStyle name="Input 3 2 2 17 2" xfId="30799" xr:uid="{06772457-B18B-430F-96B2-3EE5FDD5C29C}"/>
    <cellStyle name="Input 3 2 2 18" xfId="9420" xr:uid="{E73C9652-3F04-44AF-93A5-D512ADDD2C48}"/>
    <cellStyle name="Input 3 2 2 18 2" xfId="31559" xr:uid="{B03DDFB8-D44F-4EBF-8ACB-6B0AE2671AEF}"/>
    <cellStyle name="Input 3 2 2 19" xfId="8771" xr:uid="{B7EBF363-8550-4228-A2FE-0D4954B62BAC}"/>
    <cellStyle name="Input 3 2 2 19 2" xfId="30997" xr:uid="{DA4FC2C8-FC09-48B3-BC71-D3D37A930045}"/>
    <cellStyle name="Input 3 2 2 2" xfId="72" xr:uid="{00000000-0005-0000-0000-000048140000}"/>
    <cellStyle name="Input 3 2 2 2 2" xfId="23324" xr:uid="{D59821DC-72C5-4E9F-AB62-DEC71946B626}"/>
    <cellStyle name="Input 3 2 2 20" xfId="9993" xr:uid="{73F685C6-3102-4696-9240-3CEB0F6162C0}"/>
    <cellStyle name="Input 3 2 2 20 2" xfId="32004" xr:uid="{24F08A5B-6B26-4155-829F-C07482C99603}"/>
    <cellStyle name="Input 3 2 2 21" xfId="12588" xr:uid="{EFB7B190-358A-4E70-96FD-1BDBE120E077}"/>
    <cellStyle name="Input 3 2 2 21 2" xfId="33153" xr:uid="{0BB955E1-E191-4F8F-8A4C-66D3134B0C83}"/>
    <cellStyle name="Input 3 2 2 22" xfId="11950" xr:uid="{DDF46D39-1F21-4704-A7AD-661CCA7E9860}"/>
    <cellStyle name="Input 3 2 2 22 2" xfId="32515" xr:uid="{7308B3C3-DCA6-4869-A7CC-CDF3D1F8B358}"/>
    <cellStyle name="Input 3 2 2 23" xfId="13316" xr:uid="{39BC10F0-27AC-422B-8114-BE6CB6BB7A86}"/>
    <cellStyle name="Input 3 2 2 23 2" xfId="33880" xr:uid="{36B9BAD3-EEA3-482F-BC00-754AB0F32BF3}"/>
    <cellStyle name="Input 3 2 2 24" xfId="12280" xr:uid="{EA21DCF1-1A6C-4728-A837-E473DB277A40}"/>
    <cellStyle name="Input 3 2 2 24 2" xfId="32845" xr:uid="{FC0E99D7-9E6F-4386-ADF2-AD69F53C0669}"/>
    <cellStyle name="Input 3 2 2 25" xfId="14205" xr:uid="{AB243F7C-4E09-462E-AFB5-B1FDA9666EEE}"/>
    <cellStyle name="Input 3 2 2 25 2" xfId="34768" xr:uid="{7C6677B0-5837-4328-B5EF-7776C1A36A5D}"/>
    <cellStyle name="Input 3 2 2 26" xfId="13600" xr:uid="{747528B9-07A0-425F-B12F-FC918EE5084D}"/>
    <cellStyle name="Input 3 2 2 26 2" xfId="34164" xr:uid="{7BA12661-C4C8-462B-A7BE-DD33BF258B1A}"/>
    <cellStyle name="Input 3 2 2 27" xfId="13499" xr:uid="{B61A0FA5-250E-4579-A601-655AAB06A0F1}"/>
    <cellStyle name="Input 3 2 2 27 2" xfId="34063" xr:uid="{C4DCB861-D6FE-4321-865F-67F0C9E15EF0}"/>
    <cellStyle name="Input 3 2 2 28" xfId="16092" xr:uid="{0324A96E-9690-4E67-8D18-39D02C6F76F5}"/>
    <cellStyle name="Input 3 2 2 28 2" xfId="36500" xr:uid="{FDEC752B-FB6E-43FA-9A6F-795C18473F0C}"/>
    <cellStyle name="Input 3 2 2 29" xfId="16565" xr:uid="{09CB1917-AE4A-4395-8BBC-53125A7D2EE3}"/>
    <cellStyle name="Input 3 2 2 29 2" xfId="36971" xr:uid="{05692F71-5FCC-453A-83FA-29B761E45566}"/>
    <cellStyle name="Input 3 2 2 3" xfId="2026" xr:uid="{00000000-0005-0000-0000-000049140000}"/>
    <cellStyle name="Input 3 2 2 3 2" xfId="24408" xr:uid="{9E83AB61-298B-405D-8544-886201CC475A}"/>
    <cellStyle name="Input 3 2 2 30" xfId="17309" xr:uid="{3188BC65-91CA-47EA-BDFE-75991A4BDB7C}"/>
    <cellStyle name="Input 3 2 2 30 2" xfId="37713" xr:uid="{4CAABFE4-E80D-4BA6-8991-85AECE76A240}"/>
    <cellStyle name="Input 3 2 2 31" xfId="16667" xr:uid="{CC9D4552-B9AF-491D-864D-FDDE09E24105}"/>
    <cellStyle name="Input 3 2 2 31 2" xfId="37073" xr:uid="{B522B082-2327-4495-BE6A-F50590D94A59}"/>
    <cellStyle name="Input 3 2 2 32" xfId="18058" xr:uid="{EE4D97E3-E61C-415F-9D95-90B921EB0DA3}"/>
    <cellStyle name="Input 3 2 2 32 2" xfId="38462" xr:uid="{763DEC15-2AC5-4421-A773-FD5A672A99AC}"/>
    <cellStyle name="Input 3 2 2 33" xfId="18437" xr:uid="{A608A67D-0409-4900-AFEE-46B5CB1CF45D}"/>
    <cellStyle name="Input 3 2 2 33 2" xfId="38841" xr:uid="{23E8B97E-1FD8-4641-B6E6-811B8533C643}"/>
    <cellStyle name="Input 3 2 2 34" xfId="19281" xr:uid="{1083110F-CF81-42CD-AA9F-13DBCE65F144}"/>
    <cellStyle name="Input 3 2 2 34 2" xfId="39683" xr:uid="{CF9E5ABE-B43C-4D9C-8573-2777CF13FE3D}"/>
    <cellStyle name="Input 3 2 2 35" xfId="18746" xr:uid="{9CAD28EA-6BDE-4A8D-BAE3-B4D648C492CE}"/>
    <cellStyle name="Input 3 2 2 35 2" xfId="39148" xr:uid="{54A288DF-E68D-4E86-8620-455B04B7C8AB}"/>
    <cellStyle name="Input 3 2 2 36" xfId="20119" xr:uid="{21DB016D-5BAB-4FC7-931D-14D28B4C79EA}"/>
    <cellStyle name="Input 3 2 2 36 2" xfId="40521" xr:uid="{C189A042-6FEA-49F8-8A06-0BA69C04D3CF}"/>
    <cellStyle name="Input 3 2 2 37" xfId="20541" xr:uid="{1C92DE58-6B5A-4D7B-86C9-6DFB4F755E4A}"/>
    <cellStyle name="Input 3 2 2 37 2" xfId="40943" xr:uid="{471268D9-2BC7-49B3-91D7-D29E3A1C61BD}"/>
    <cellStyle name="Input 3 2 2 38" xfId="19746" xr:uid="{101F9D03-8C6C-4748-B5E3-77F44492149B}"/>
    <cellStyle name="Input 3 2 2 38 2" xfId="40148" xr:uid="{A8AD1041-B1BE-4CBF-97D9-EB420A065083}"/>
    <cellStyle name="Input 3 2 2 39" xfId="21735" xr:uid="{8B569E4C-07C4-46B2-845B-05F7AD8CED95}"/>
    <cellStyle name="Input 3 2 2 39 2" xfId="42135" xr:uid="{6ACF8DCF-2543-42DD-AE83-6D932DC49297}"/>
    <cellStyle name="Input 3 2 2 4" xfId="1449" xr:uid="{00000000-0005-0000-0000-00004A140000}"/>
    <cellStyle name="Input 3 2 2 4 2" xfId="23837" xr:uid="{EF91BA53-1087-47F9-94A3-F309F05B8677}"/>
    <cellStyle name="Input 3 2 2 40" xfId="20972" xr:uid="{2F573CBD-FBE6-4649-BBCF-FD686254DC9B}"/>
    <cellStyle name="Input 3 2 2 40 2" xfId="41374" xr:uid="{BC89C7B4-3ABB-4444-AF51-A2BFAC2A8B06}"/>
    <cellStyle name="Input 3 2 2 41" xfId="22136" xr:uid="{201BC130-2F57-4C03-8543-FBE9DFEA9F9A}"/>
    <cellStyle name="Input 3 2 2 41 2" xfId="42536" xr:uid="{F338EF4C-BD78-4CB5-B1D6-CEA23B4BFCF3}"/>
    <cellStyle name="Input 3 2 2 42" xfId="21849" xr:uid="{2764443A-3431-4C91-B9A5-C47874D98EC0}"/>
    <cellStyle name="Input 3 2 2 42 2" xfId="42249" xr:uid="{0CE14387-E34C-4BA8-A2FC-9C64AF990BE2}"/>
    <cellStyle name="Input 3 2 2 43" xfId="22348" xr:uid="{E72A7412-416F-4A0B-B1B8-47F236506363}"/>
    <cellStyle name="Input 3 2 2 43 2" xfId="42748" xr:uid="{47C3B476-9EC8-4E54-BAB6-6C80FE07BC24}"/>
    <cellStyle name="Input 3 2 2 5" xfId="3149" xr:uid="{00000000-0005-0000-0000-00004B140000}"/>
    <cellStyle name="Input 3 2 2 5 2" xfId="25515" xr:uid="{C962DDE5-425A-455D-A28F-BA7993289424}"/>
    <cellStyle name="Input 3 2 2 6" xfId="2405" xr:uid="{00000000-0005-0000-0000-00004C140000}"/>
    <cellStyle name="Input 3 2 2 6 2" xfId="24772" xr:uid="{03508911-4276-402C-B954-E4FFCF750DE1}"/>
    <cellStyle name="Input 3 2 2 7" xfId="4043" xr:uid="{00000000-0005-0000-0000-00004D140000}"/>
    <cellStyle name="Input 3 2 2 7 2" xfId="26406" xr:uid="{FEB4BE7F-3A57-410F-B8D9-21B5E9D8A0D8}"/>
    <cellStyle name="Input 3 2 2 8" xfId="2467" xr:uid="{00000000-0005-0000-0000-00004E140000}"/>
    <cellStyle name="Input 3 2 2 8 2" xfId="24834" xr:uid="{C42ADAEB-3489-4A30-A8A0-F6EAACEEA987}"/>
    <cellStyle name="Input 3 2 2 9" xfId="4535" xr:uid="{00000000-0005-0000-0000-00004F140000}"/>
    <cellStyle name="Input 3 2 2 9 2" xfId="26888" xr:uid="{8B0CC3EC-CA12-4632-83CA-97CDC837A104}"/>
    <cellStyle name="Input 3 2 20" xfId="9641" xr:uid="{F4A607BA-2ED9-48F6-984B-E25DB9CD4D36}"/>
    <cellStyle name="Input 3 2 20 2" xfId="31728" xr:uid="{6025066A-31FC-47EC-BF85-67F16570F330}"/>
    <cellStyle name="Input 3 2 21" xfId="10303" xr:uid="{2AE99F77-9AA1-4C8B-869C-E01F3A8029A9}"/>
    <cellStyle name="Input 3 2 21 2" xfId="32137" xr:uid="{07A298E3-1EBA-40EA-8EDC-40AC431F1A69}"/>
    <cellStyle name="Input 3 2 22" xfId="12373" xr:uid="{D89B30F0-0104-457C-9D58-43334DB63211}"/>
    <cellStyle name="Input 3 2 22 2" xfId="32938" xr:uid="{DF128950-C464-4B9C-B9BA-8ADEBA270A1A}"/>
    <cellStyle name="Input 3 2 23" xfId="13075" xr:uid="{A0566414-679D-41AB-97E6-ECA332D4D287}"/>
    <cellStyle name="Input 3 2 23 2" xfId="33640" xr:uid="{0DCAD3F2-0A47-485A-BE54-8B874C0BD2A8}"/>
    <cellStyle name="Input 3 2 24" xfId="12089" xr:uid="{DDD27B20-90FD-40EA-9002-754E3419B935}"/>
    <cellStyle name="Input 3 2 24 2" xfId="32654" xr:uid="{E3563214-6A5E-40AB-A8BD-246D6BD2DD32}"/>
    <cellStyle name="Input 3 2 25" xfId="12225" xr:uid="{550C003C-2C3C-431D-91D8-BDF4338E790A}"/>
    <cellStyle name="Input 3 2 25 2" xfId="32790" xr:uid="{A90D84E2-91C9-405D-B54F-4A02210433F3}"/>
    <cellStyle name="Input 3 2 26" xfId="13067" xr:uid="{2C5AD799-BB63-48AF-ACF8-433EFAB2B6A2}"/>
    <cellStyle name="Input 3 2 26 2" xfId="33632" xr:uid="{036F3250-BB22-4AE4-8BAA-04DB1441E749}"/>
    <cellStyle name="Input 3 2 27" xfId="13222" xr:uid="{1D257536-6B75-4EBE-A054-3E5D7CF365CA}"/>
    <cellStyle name="Input 3 2 27 2" xfId="33786" xr:uid="{E286E79E-21EE-4FD0-A5CC-4CE1ED8AD124}"/>
    <cellStyle name="Input 3 2 28" xfId="14263" xr:uid="{A269E413-7553-42B9-AF19-CB08B6A442E6}"/>
    <cellStyle name="Input 3 2 28 2" xfId="34826" xr:uid="{63E066F9-805A-44D3-B48A-8576A716F4D6}"/>
    <cellStyle name="Input 3 2 29" xfId="15315" xr:uid="{8593733B-FEDF-474D-9C54-EE2A87972C14}"/>
    <cellStyle name="Input 3 2 29 2" xfId="35852" xr:uid="{6A571FAF-E2D2-4D09-9FD8-6BC8019D6FA8}"/>
    <cellStyle name="Input 3 2 3" xfId="1263" xr:uid="{00000000-0005-0000-0000-000050140000}"/>
    <cellStyle name="Input 3 2 3 2" xfId="23700" xr:uid="{D1268993-5F50-429E-9264-8C656BE1513A}"/>
    <cellStyle name="Input 3 2 30" xfId="16359" xr:uid="{0B527FA1-1618-4B48-B2A3-DA53C1B3F01E}"/>
    <cellStyle name="Input 3 2 30 2" xfId="36765" xr:uid="{D139AA00-F150-4599-BCCC-1DB3B7C4AFC4}"/>
    <cellStyle name="Input 3 2 31" xfId="17100" xr:uid="{3313BD38-8076-465B-8AE6-44CFEE739F67}"/>
    <cellStyle name="Input 3 2 31 2" xfId="37504" xr:uid="{737180E0-D6A3-43DD-BB05-0659AF8E80EA}"/>
    <cellStyle name="Input 3 2 32" xfId="16807" xr:uid="{8DFC1CBB-A712-449C-B719-A5398CC180B1}"/>
    <cellStyle name="Input 3 2 32 2" xfId="37211" xr:uid="{5A5711C6-3CA1-4EA4-BC7A-97BD138DA6B8}"/>
    <cellStyle name="Input 3 2 33" xfId="17851" xr:uid="{B3A1AE70-26E5-431A-88DE-907F058255C1}"/>
    <cellStyle name="Input 3 2 33 2" xfId="38255" xr:uid="{1226F931-EC98-4CF0-B3C4-A2670BE8D8C2}"/>
    <cellStyle name="Input 3 2 34" xfId="18223" xr:uid="{55CBD869-AE38-4785-88D8-910729354022}"/>
    <cellStyle name="Input 3 2 34 2" xfId="38627" xr:uid="{22C0DFFA-E3F2-4246-8F93-FB7AD6552F91}"/>
    <cellStyle name="Input 3 2 35" xfId="19066" xr:uid="{D86AA0CB-1014-469C-858F-EF130D003504}"/>
    <cellStyle name="Input 3 2 35 2" xfId="39468" xr:uid="{CBA90C59-DE6A-4CF0-9F8B-0893B7E56FAA}"/>
    <cellStyle name="Input 3 2 36" xfId="19686" xr:uid="{B4F66AF9-6DFA-4EF7-8CFF-0D0FE9BECBD0}"/>
    <cellStyle name="Input 3 2 36 2" xfId="40088" xr:uid="{8A05B065-2C55-44AE-B94C-657B3EAB2132}"/>
    <cellStyle name="Input 3 2 37" xfId="19904" xr:uid="{9D29D860-EDC4-44F3-AB78-5E28AC69C138}"/>
    <cellStyle name="Input 3 2 37 2" xfId="40306" xr:uid="{915ECA6F-0E70-40C9-89C9-89E39D730A18}"/>
    <cellStyle name="Input 3 2 38" xfId="20328" xr:uid="{65A238D8-4C71-49D6-B86B-5AB2D7DA8A55}"/>
    <cellStyle name="Input 3 2 38 2" xfId="40730" xr:uid="{6B30D6B1-0EB1-4F80-9859-A3322A24AEF8}"/>
    <cellStyle name="Input 3 2 39" xfId="20809" xr:uid="{2D83C343-D36D-43AE-B9B9-9EAE99C9B39F}"/>
    <cellStyle name="Input 3 2 39 2" xfId="41211" xr:uid="{4A677E25-2233-48FA-9E52-D32BA8606C1F}"/>
    <cellStyle name="Input 3 2 4" xfId="1813" xr:uid="{00000000-0005-0000-0000-000051140000}"/>
    <cellStyle name="Input 3 2 4 2" xfId="24196" xr:uid="{ACCBBF44-98D4-4C97-980F-09ED98225705}"/>
    <cellStyle name="Input 3 2 40" xfId="21523" xr:uid="{D89A194E-54AF-4033-B16E-A851541D5455}"/>
    <cellStyle name="Input 3 2 40 2" xfId="41923" xr:uid="{E9B985E7-3028-4B2E-B141-E23DF2B0871F}"/>
    <cellStyle name="Input 3 2 41" xfId="21158" xr:uid="{EE18B469-3618-4524-B565-807177B59D51}"/>
    <cellStyle name="Input 3 2 41 2" xfId="41558" xr:uid="{9F920A6C-D2B9-41D0-AACE-3620D7A3C6FB}"/>
    <cellStyle name="Input 3 2 42" xfId="22469" xr:uid="{9BB355B4-6E1C-4DF4-A4CB-ADD553F37F3E}"/>
    <cellStyle name="Input 3 2 42 2" xfId="42869" xr:uid="{D2224BB6-01CF-41F7-90F0-254D391781BD}"/>
    <cellStyle name="Input 3 2 43" xfId="22937" xr:uid="{5F0746E1-5B09-4BB3-9E9E-3129EF1D6369}"/>
    <cellStyle name="Input 3 2 43 2" xfId="43337" xr:uid="{5C0A5377-BD83-409D-B2FB-9E90FA91732A}"/>
    <cellStyle name="Input 3 2 44" xfId="23199" xr:uid="{5AF58A9F-05B4-4EED-AC81-CB2E41DAEE68}"/>
    <cellStyle name="Input 3 2 44 2" xfId="43599" xr:uid="{7EA79931-74D6-4571-9A3B-0BCAC68CFDC5}"/>
    <cellStyle name="Input 3 2 5" xfId="2242" xr:uid="{00000000-0005-0000-0000-000052140000}"/>
    <cellStyle name="Input 3 2 5 2" xfId="24617" xr:uid="{0EBF91E8-090A-42AA-B774-1BD46637FFE0}"/>
    <cellStyle name="Input 3 2 6" xfId="2934" xr:uid="{00000000-0005-0000-0000-000053140000}"/>
    <cellStyle name="Input 3 2 6 2" xfId="25300" xr:uid="{E2DDBA77-FC8B-470B-BA9B-927DAD2FABA4}"/>
    <cellStyle name="Input 3 2 7" xfId="3501" xr:uid="{00000000-0005-0000-0000-000054140000}"/>
    <cellStyle name="Input 3 2 7 2" xfId="25866" xr:uid="{FAF6D3E4-A50B-4A88-B3DD-C7ED398FBEB8}"/>
    <cellStyle name="Input 3 2 8" xfId="3832" xr:uid="{00000000-0005-0000-0000-000055140000}"/>
    <cellStyle name="Input 3 2 8 2" xfId="26195" xr:uid="{ED16C275-66C6-428C-80A2-272E551B7A2B}"/>
    <cellStyle name="Input 3 2 9" xfId="4323" xr:uid="{00000000-0005-0000-0000-000056140000}"/>
    <cellStyle name="Input 3 2 9 2" xfId="26679" xr:uid="{44007625-D582-4BAA-90F5-B9D45C1EC87D}"/>
    <cellStyle name="Input 3 20" xfId="7695" xr:uid="{158DCDC1-F68F-4DAA-A2B9-05A53D4C0881}"/>
    <cellStyle name="Input 3 20 2" xfId="29981" xr:uid="{51A6ACD1-6E5A-4F45-A9B1-BDF1E1162BA8}"/>
    <cellStyle name="Input 3 21" xfId="8204" xr:uid="{2A7426FB-73FC-4E33-BA1B-085088E05176}"/>
    <cellStyle name="Input 3 21 2" xfId="30473" xr:uid="{E5AC4520-5F26-4364-BF92-F74748E81464}"/>
    <cellStyle name="Input 3 22" xfId="8864" xr:uid="{47A42843-BBA6-4EC1-858E-5DE175E712F4}"/>
    <cellStyle name="Input 3 22 2" xfId="31053" xr:uid="{64970963-0FDC-41DA-A060-8C026510F095}"/>
    <cellStyle name="Input 3 23" xfId="9580" xr:uid="{14C3A917-CEA0-41F5-828E-9340A244DCF4}"/>
    <cellStyle name="Input 3 23 2" xfId="31698" xr:uid="{CA14AA5C-51E9-4E7D-800A-30CCA24A9DA0}"/>
    <cellStyle name="Input 3 24" xfId="9513" xr:uid="{C035B254-6998-4644-A240-65769225DA9A}"/>
    <cellStyle name="Input 3 24 2" xfId="31652" xr:uid="{0FB763A5-2EB1-4C72-98D7-EB3CA646E625}"/>
    <cellStyle name="Input 3 25" xfId="10814" xr:uid="{88A183EC-DB28-4459-9AB8-8846B3C84062}"/>
    <cellStyle name="Input 3 25 2" xfId="32285" xr:uid="{618AF862-5268-4354-AE6C-7210E3FA4F37}"/>
    <cellStyle name="Input 3 26" xfId="12021" xr:uid="{227DDF0B-05DF-4D26-87C0-E64DFA92DC33}"/>
    <cellStyle name="Input 3 26 2" xfId="32586" xr:uid="{C9192973-DF88-4E97-9CF5-D96DDF1CD480}"/>
    <cellStyle name="Input 3 27" xfId="12964" xr:uid="{536B98AE-AC25-4FFD-918D-4A6EE6B876AC}"/>
    <cellStyle name="Input 3 27 2" xfId="33529" xr:uid="{144865D4-0A06-4E44-9519-43E3B7C37FF1}"/>
    <cellStyle name="Input 3 28" xfId="14538" xr:uid="{EA45BCE1-166C-4F25-B568-47171341C6B1}"/>
    <cellStyle name="Input 3 28 2" xfId="35099" xr:uid="{3C4CB2C0-0372-4962-8C05-5B97361705D0}"/>
    <cellStyle name="Input 3 29" xfId="14627" xr:uid="{7425154E-DA7E-4FE5-8665-D25346FD768F}"/>
    <cellStyle name="Input 3 29 2" xfId="35187" xr:uid="{305D7F3E-9B04-480D-B834-4600B262E905}"/>
    <cellStyle name="Input 3 3" xfId="619" xr:uid="{00000000-0005-0000-0000-000057140000}"/>
    <cellStyle name="Input 3 3 10" xfId="4702" xr:uid="{00000000-0005-0000-0000-000058140000}"/>
    <cellStyle name="Input 3 3 10 2" xfId="27055" xr:uid="{2257D470-DD0F-443A-A53C-DD7B3536FBF6}"/>
    <cellStyle name="Input 3 3 11" xfId="5070" xr:uid="{00000000-0005-0000-0000-000059140000}"/>
    <cellStyle name="Input 3 3 11 2" xfId="27423" xr:uid="{E9292AD0-C857-448B-A1D6-6EA7844A76D6}"/>
    <cellStyle name="Input 3 3 12" xfId="4735" xr:uid="{00000000-0005-0000-0000-00005A140000}"/>
    <cellStyle name="Input 3 3 12 2" xfId="27088" xr:uid="{9F74C11A-AD7B-403A-8457-4A7B4BC4FB02}"/>
    <cellStyle name="Input 3 3 13" xfId="6258" xr:uid="{00000000-0005-0000-0000-00005B140000}"/>
    <cellStyle name="Input 3 3 13 2" xfId="28555" xr:uid="{4B695E87-8B0B-4C8E-BDD9-A10496040E22}"/>
    <cellStyle name="Input 3 3 14" xfId="5765" xr:uid="{00000000-0005-0000-0000-00005C140000}"/>
    <cellStyle name="Input 3 3 14 2" xfId="28082" xr:uid="{68F03336-9BFB-45CD-9570-C5A7C7E56C88}"/>
    <cellStyle name="Input 3 3 15" xfId="6270" xr:uid="{00000000-0005-0000-0000-00005D140000}"/>
    <cellStyle name="Input 3 3 15 2" xfId="28567" xr:uid="{13944D78-516D-4198-BCBC-C7128E8A5C1C}"/>
    <cellStyle name="Input 3 3 16" xfId="7348" xr:uid="{00000000-0005-0000-0000-00005E140000}"/>
    <cellStyle name="Input 3 3 16 2" xfId="29643" xr:uid="{05FE5328-A395-4B99-A33B-176C3A1D6239}"/>
    <cellStyle name="Input 3 3 17" xfId="7834" xr:uid="{EB426E3B-7E29-4FF5-8623-DEC609371C5B}"/>
    <cellStyle name="Input 3 3 17 2" xfId="30120" xr:uid="{C4024713-BCFE-4E4D-AB51-44E1CFC0BE87}"/>
    <cellStyle name="Input 3 3 18" xfId="8319" xr:uid="{2A8D2E21-8D37-4412-84D1-F0ED24509F1C}"/>
    <cellStyle name="Input 3 3 18 2" xfId="30588" xr:uid="{B33A787C-8919-4756-BAA2-CCFD7C320B65}"/>
    <cellStyle name="Input 3 3 19" xfId="9204" xr:uid="{ABDFD97D-0E31-4525-8E90-5648F03E5FB9}"/>
    <cellStyle name="Input 3 3 19 2" xfId="31345" xr:uid="{020EF4D3-3BDD-4CF4-B0D4-E8DAFC561872}"/>
    <cellStyle name="Input 3 3 2" xfId="834" xr:uid="{00000000-0005-0000-0000-00005F140000}"/>
    <cellStyle name="Input 3 3 2 10" xfId="5281" xr:uid="{00000000-0005-0000-0000-000060140000}"/>
    <cellStyle name="Input 3 3 2 10 2" xfId="27634" xr:uid="{2E4A978E-2E8E-4586-9D1F-078D3EE48823}"/>
    <cellStyle name="Input 3 3 2 11" xfId="4970" xr:uid="{00000000-0005-0000-0000-000061140000}"/>
    <cellStyle name="Input 3 3 2 11 2" xfId="27323" xr:uid="{02326A71-0F50-4B10-8A6E-A24F8CB17C9F}"/>
    <cellStyle name="Input 3 3 2 12" xfId="5911" xr:uid="{00000000-0005-0000-0000-000062140000}"/>
    <cellStyle name="Input 3 3 2 12 2" xfId="28225" xr:uid="{867E65B9-C222-43FB-AC24-E833C7453B98}"/>
    <cellStyle name="Input 3 3 2 13" xfId="5788" xr:uid="{00000000-0005-0000-0000-000063140000}"/>
    <cellStyle name="Input 3 3 2 13 2" xfId="28102" xr:uid="{8890BC80-97C4-4B9B-B241-44119560A00D}"/>
    <cellStyle name="Input 3 3 2 14" xfId="6453" xr:uid="{00000000-0005-0000-0000-000064140000}"/>
    <cellStyle name="Input 3 3 2 14 2" xfId="28750" xr:uid="{C403E638-00A1-4F60-9614-DFEEC8031E1F}"/>
    <cellStyle name="Input 3 3 2 15" xfId="7554" xr:uid="{00000000-0005-0000-0000-000065140000}"/>
    <cellStyle name="Input 3 3 2 15 2" xfId="29849" xr:uid="{F01505EB-B6D6-4084-9E4F-6B3E455B7FB5}"/>
    <cellStyle name="Input 3 3 2 16" xfId="8040" xr:uid="{62AA3C5C-6423-4536-9EC0-2148C4D186FE}"/>
    <cellStyle name="Input 3 3 2 16 2" xfId="30326" xr:uid="{D0F3781C-3C58-4828-929A-8CA2E2165A15}"/>
    <cellStyle name="Input 3 3 2 17" xfId="8529" xr:uid="{60E0F933-AC63-426F-B706-A3A1ECC21692}"/>
    <cellStyle name="Input 3 3 2 17 2" xfId="30798" xr:uid="{DF849933-3F06-42B1-8074-F8D2C7914754}"/>
    <cellStyle name="Input 3 3 2 18" xfId="9419" xr:uid="{6B4BA9B9-A955-4766-8B9C-52FCF6B9AB9C}"/>
    <cellStyle name="Input 3 3 2 18 2" xfId="31558" xr:uid="{C6E718D5-48A0-4A37-9B8A-667A1DD4D8C4}"/>
    <cellStyle name="Input 3 3 2 19" xfId="9097" xr:uid="{177C8176-1719-448B-84FB-6B0E2431B9F7}"/>
    <cellStyle name="Input 3 3 2 19 2" xfId="31244" xr:uid="{D5E1B015-AE6F-4A51-A20F-9CB3992FAC38}"/>
    <cellStyle name="Input 3 3 2 2" xfId="991" xr:uid="{00000000-0005-0000-0000-000066140000}"/>
    <cellStyle name="Input 3 3 2 2 2" xfId="23428" xr:uid="{D2592BF0-1252-4D7F-B61E-563630F94B79}"/>
    <cellStyle name="Input 3 3 2 20" xfId="9583" xr:uid="{13A724C2-3CAB-4EEF-95E0-F1DBB736E8D9}"/>
    <cellStyle name="Input 3 3 2 20 2" xfId="31701" xr:uid="{5B4AE752-D1F1-484F-AF4D-96C8748927C6}"/>
    <cellStyle name="Input 3 3 2 21" xfId="12587" xr:uid="{04D6DA61-7FFC-409E-952B-C31EA72375B8}"/>
    <cellStyle name="Input 3 3 2 21 2" xfId="33152" xr:uid="{D59BE738-ADBC-4E9D-9CBB-7E9E0E844DCC}"/>
    <cellStyle name="Input 3 3 2 22" xfId="12890" xr:uid="{7F53B57D-67D0-498A-96B4-DF80B458D28D}"/>
    <cellStyle name="Input 3 3 2 22 2" xfId="33455" xr:uid="{2B2015F0-B642-46F5-A105-A930C3D66F0E}"/>
    <cellStyle name="Input 3 3 2 23" xfId="13210" xr:uid="{F3F4F591-66CF-41F2-9174-DD8414A4E0C3}"/>
    <cellStyle name="Input 3 3 2 23 2" xfId="33774" xr:uid="{5B5517F2-E7EF-41EB-BC97-6C894CC100C7}"/>
    <cellStyle name="Input 3 3 2 24" xfId="11838" xr:uid="{991898C3-B9D8-4CE6-A97E-752351D03464}"/>
    <cellStyle name="Input 3 3 2 24 2" xfId="32405" xr:uid="{C73710D0-CDC9-422D-82FC-4521CD81734E}"/>
    <cellStyle name="Input 3 3 2 25" xfId="11912" xr:uid="{2B43BB60-CAB2-4336-BDB6-EE0FF514971C}"/>
    <cellStyle name="Input 3 3 2 25 2" xfId="32479" xr:uid="{049A8A23-1271-45BD-A518-9392A05E0255}"/>
    <cellStyle name="Input 3 3 2 26" xfId="12116" xr:uid="{25EF3709-7A7E-44F8-A0FE-414F18D2E492}"/>
    <cellStyle name="Input 3 3 2 26 2" xfId="32681" xr:uid="{E974DFD2-9326-4028-86B9-CA513CD83D09}"/>
    <cellStyle name="Input 3 3 2 27" xfId="12152" xr:uid="{6579480D-4DB2-4EF4-B6C0-5174B8F29E8B}"/>
    <cellStyle name="Input 3 3 2 27 2" xfId="32717" xr:uid="{4110EA80-B95C-428C-9F01-497DF5E08E9D}"/>
    <cellStyle name="Input 3 3 2 28" xfId="16091" xr:uid="{D5362924-76AA-4A60-A133-544A8F5A9A90}"/>
    <cellStyle name="Input 3 3 2 28 2" xfId="36499" xr:uid="{90B24128-B968-47C0-AAB8-6C2E467C44E4}"/>
    <cellStyle name="Input 3 3 2 29" xfId="16564" xr:uid="{85BC4637-C701-43E3-A15A-C7B5CC900798}"/>
    <cellStyle name="Input 3 3 2 29 2" xfId="36970" xr:uid="{52B7F177-B874-4B05-87B5-7E424CD3EDCD}"/>
    <cellStyle name="Input 3 3 2 3" xfId="2025" xr:uid="{00000000-0005-0000-0000-000067140000}"/>
    <cellStyle name="Input 3 3 2 3 2" xfId="24407" xr:uid="{CF4182CA-CA41-4F4B-A6D6-D00572F3CD82}"/>
    <cellStyle name="Input 3 3 2 30" xfId="17308" xr:uid="{E115DA82-B8B2-4767-8CA9-212779CD5E30}"/>
    <cellStyle name="Input 3 3 2 30 2" xfId="37712" xr:uid="{E77BD043-84A6-4699-9475-E47A1C241581}"/>
    <cellStyle name="Input 3 3 2 31" xfId="16925" xr:uid="{BBFF753E-787C-4EBA-B01E-2730903CCE7A}"/>
    <cellStyle name="Input 3 3 2 31 2" xfId="37329" xr:uid="{D9733DEC-8292-48B9-9F32-F453A8206F70}"/>
    <cellStyle name="Input 3 3 2 32" xfId="18057" xr:uid="{50CB18FE-D547-490A-AB36-92142925D1A6}"/>
    <cellStyle name="Input 3 3 2 32 2" xfId="38461" xr:uid="{61963371-B31A-43DC-9AC0-DF9C7E0F3DC5}"/>
    <cellStyle name="Input 3 3 2 33" xfId="18436" xr:uid="{AEE2E9F8-0EEE-4011-9B81-3C10BFBDC878}"/>
    <cellStyle name="Input 3 3 2 33 2" xfId="38840" xr:uid="{A262F0C1-A019-45B9-93FB-5B34BAC30C66}"/>
    <cellStyle name="Input 3 3 2 34" xfId="19280" xr:uid="{B0BD90B8-A6A3-46D1-BA22-A77CBF097262}"/>
    <cellStyle name="Input 3 3 2 34 2" xfId="39682" xr:uid="{AB7EDD4D-2E1A-456A-B0A3-8434AB4F8345}"/>
    <cellStyle name="Input 3 3 2 35" xfId="18985" xr:uid="{F113C46E-19C6-475B-976D-D629087B99F9}"/>
    <cellStyle name="Input 3 3 2 35 2" xfId="39387" xr:uid="{CDB8EB4B-078F-42F4-9BEF-4AABD0AF43D2}"/>
    <cellStyle name="Input 3 3 2 36" xfId="20118" xr:uid="{8E65F271-F72A-4BD1-8DA7-ED0CCA4A3912}"/>
    <cellStyle name="Input 3 3 2 36 2" xfId="40520" xr:uid="{FE51CF88-9931-46D3-8667-126537574FCF}"/>
    <cellStyle name="Input 3 3 2 37" xfId="20540" xr:uid="{1E235872-29DD-4EB9-9AA2-6A07AFBEE95D}"/>
    <cellStyle name="Input 3 3 2 37 2" xfId="40942" xr:uid="{A7216A7F-F1E2-4219-8462-09D0F55BF7BD}"/>
    <cellStyle name="Input 3 3 2 38" xfId="19803" xr:uid="{168A3F89-BC95-4B3C-85B1-CA932C45DC32}"/>
    <cellStyle name="Input 3 3 2 38 2" xfId="40205" xr:uid="{DD06D011-910B-4AA5-8B1A-7F4792080BAC}"/>
    <cellStyle name="Input 3 3 2 39" xfId="21734" xr:uid="{957ADCED-96C2-45A9-A800-DEEFA4BE6D9B}"/>
    <cellStyle name="Input 3 3 2 39 2" xfId="42134" xr:uid="{3C9CEE5D-BFCF-4451-8813-D05B7896C2CF}"/>
    <cellStyle name="Input 3 3 2 4" xfId="1639" xr:uid="{00000000-0005-0000-0000-000068140000}"/>
    <cellStyle name="Input 3 3 2 4 2" xfId="24023" xr:uid="{8AABF482-0A01-46CA-8999-BBCDC0401497}"/>
    <cellStyle name="Input 3 3 2 40" xfId="21314" xr:uid="{1AE0E5D0-42E4-4CB8-BE50-F14D8EBCC952}"/>
    <cellStyle name="Input 3 3 2 40 2" xfId="41714" xr:uid="{5C9F263D-21FF-4F20-AE0C-84DD636D446C}"/>
    <cellStyle name="Input 3 3 2 41" xfId="21208" xr:uid="{D2738970-C558-4590-8682-B33CB85B8BD7}"/>
    <cellStyle name="Input 3 3 2 41 2" xfId="41608" xr:uid="{E3F52652-92D8-4114-BCC2-54DF90D1360C}"/>
    <cellStyle name="Input 3 3 2 42" xfId="22018" xr:uid="{860CB048-B4A9-41F7-B2A0-2D40BA4C1C49}"/>
    <cellStyle name="Input 3 3 2 42 2" xfId="42418" xr:uid="{3CAC85E5-2D0C-458F-BA82-CA561344D5B6}"/>
    <cellStyle name="Input 3 3 2 43" xfId="22985" xr:uid="{9812487F-DA9F-4BEB-915E-7242BB5E415F}"/>
    <cellStyle name="Input 3 3 2 43 2" xfId="43385" xr:uid="{9A63A76C-9E03-4B92-A184-188FB5687BC5}"/>
    <cellStyle name="Input 3 3 2 5" xfId="3148" xr:uid="{00000000-0005-0000-0000-000069140000}"/>
    <cellStyle name="Input 3 3 2 5 2" xfId="25514" xr:uid="{0474F84B-A3B7-4ABE-AFBB-2B2ED973700E}"/>
    <cellStyle name="Input 3 3 2 6" xfId="2686" xr:uid="{00000000-0005-0000-0000-00006A140000}"/>
    <cellStyle name="Input 3 3 2 6 2" xfId="25052" xr:uid="{745D7D90-698E-4466-96B0-22FECDBE66CB}"/>
    <cellStyle name="Input 3 3 2 7" xfId="4042" xr:uid="{00000000-0005-0000-0000-00006B140000}"/>
    <cellStyle name="Input 3 3 2 7 2" xfId="26405" xr:uid="{D8BF6B8C-A5B7-41D9-942F-EBA2A8DED13B}"/>
    <cellStyle name="Input 3 3 2 8" xfId="2758" xr:uid="{00000000-0005-0000-0000-00006C140000}"/>
    <cellStyle name="Input 3 3 2 8 2" xfId="25124" xr:uid="{01962963-8B82-4CDF-82DA-4F6F33346E1F}"/>
    <cellStyle name="Input 3 3 2 9" xfId="3555" xr:uid="{00000000-0005-0000-0000-00006D140000}"/>
    <cellStyle name="Input 3 3 2 9 2" xfId="25920" xr:uid="{D1BF5A36-7172-42CB-924B-7203770A31B5}"/>
    <cellStyle name="Input 3 3 20" xfId="9852" xr:uid="{80A2B013-FF99-4EB9-8052-9BA2F4C7FB7C}"/>
    <cellStyle name="Input 3 3 20 2" xfId="31892" xr:uid="{92A457A6-1F4E-4914-847C-EAF9CB563D6A}"/>
    <cellStyle name="Input 3 3 21" xfId="8786" xr:uid="{4EFAACA8-1EF4-4685-8907-FFCF053AC7CC}"/>
    <cellStyle name="Input 3 3 21 2" xfId="31007" xr:uid="{31F17CC8-542D-4F49-9F17-AFDD0CC6D57C}"/>
    <cellStyle name="Input 3 3 22" xfId="12372" xr:uid="{34264EB2-6E3D-416D-A7E9-1D62B03412BD}"/>
    <cellStyle name="Input 3 3 22 2" xfId="32937" xr:uid="{745F2BFC-95B0-4DA9-9271-D95A18D6B274}"/>
    <cellStyle name="Input 3 3 23" xfId="13046" xr:uid="{FEFA9BB9-B9EB-4639-9AA7-26EDC5E9E256}"/>
    <cellStyle name="Input 3 3 23 2" xfId="33611" xr:uid="{173C0059-1671-46A2-A61D-FD971AB83EBB}"/>
    <cellStyle name="Input 3 3 24" xfId="13546" xr:uid="{881744B6-6DAE-4E9E-B9DD-4964882C429D}"/>
    <cellStyle name="Input 3 3 24 2" xfId="34110" xr:uid="{92044B73-9AED-4C55-A166-1D4F54305D63}"/>
    <cellStyle name="Input 3 3 25" xfId="13514" xr:uid="{6562F810-7165-48D8-86A0-121BBE7A5135}"/>
    <cellStyle name="Input 3 3 25 2" xfId="34078" xr:uid="{99E4B1F5-6546-4A6A-885F-7C7A7E06811B}"/>
    <cellStyle name="Input 3 3 26" xfId="14316" xr:uid="{53584783-8D17-456F-AB7C-E90D8418FE46}"/>
    <cellStyle name="Input 3 3 26 2" xfId="34879" xr:uid="{5EA420A9-2703-459E-8AC3-A060DAB00264}"/>
    <cellStyle name="Input 3 3 27" xfId="14734" xr:uid="{623BF2DE-C95E-4C12-B73A-5643E1D976E5}"/>
    <cellStyle name="Input 3 3 27 2" xfId="35291" xr:uid="{D2991BAC-484E-487E-9721-61759AE2ABDB}"/>
    <cellStyle name="Input 3 3 28" xfId="15261" xr:uid="{CE8C9DF1-A0DE-4E76-9A65-5B039B09D3A6}"/>
    <cellStyle name="Input 3 3 28 2" xfId="35798" xr:uid="{DAF90AD9-FAB0-4C20-8FC6-E1E000E52037}"/>
    <cellStyle name="Input 3 3 29" xfId="12955" xr:uid="{3F090EF3-5924-4C5D-9999-B46831CCBB55}"/>
    <cellStyle name="Input 3 3 29 2" xfId="33520" xr:uid="{344F99C0-85E4-4005-B0EE-7CEBEAF474E1}"/>
    <cellStyle name="Input 3 3 3" xfId="1152" xr:uid="{00000000-0005-0000-0000-00006E140000}"/>
    <cellStyle name="Input 3 3 3 2" xfId="23589" xr:uid="{EEC1BF00-4D06-487A-AA6A-7ABF2AB87976}"/>
    <cellStyle name="Input 3 3 30" xfId="16358" xr:uid="{DA389BF1-4DE7-474E-A03A-6CE55118219F}"/>
    <cellStyle name="Input 3 3 30 2" xfId="36764" xr:uid="{99275798-B5C6-4D72-B8EA-2750EA1D4C7F}"/>
    <cellStyle name="Input 3 3 31" xfId="17099" xr:uid="{0C9ADB97-F7EA-4AB7-92ED-17DFB753FC7B}"/>
    <cellStyle name="Input 3 3 31 2" xfId="37503" xr:uid="{3275B505-3C0F-4850-BCFB-B28C6ABCD421}"/>
    <cellStyle name="Input 3 3 32" xfId="16806" xr:uid="{777A76F7-C99A-468A-A4A3-ED334EBF89BF}"/>
    <cellStyle name="Input 3 3 32 2" xfId="37210" xr:uid="{71CAD73D-058B-44B4-8076-1EE3C5D893B1}"/>
    <cellStyle name="Input 3 3 33" xfId="17850" xr:uid="{1F83DF08-1147-463C-BD7B-9EEA7B17B708}"/>
    <cellStyle name="Input 3 3 33 2" xfId="38254" xr:uid="{116D3C03-01DB-47A9-8B65-8F236AA5D6C7}"/>
    <cellStyle name="Input 3 3 34" xfId="18222" xr:uid="{DB47606F-CFB8-4D31-8610-C419F56299E3}"/>
    <cellStyle name="Input 3 3 34 2" xfId="38626" xr:uid="{0163D27A-BE3D-4A71-A83B-D8798E88D388}"/>
    <cellStyle name="Input 3 3 35" xfId="19065" xr:uid="{9294333E-CB68-470F-8295-7DADB3FE0F6B}"/>
    <cellStyle name="Input 3 3 35 2" xfId="39467" xr:uid="{8D757894-93DB-42A2-9FBE-904A6C549BD0}"/>
    <cellStyle name="Input 3 3 36" xfId="19664" xr:uid="{CECFD2E5-2DB8-47EF-83A3-B29FC46AC499}"/>
    <cellStyle name="Input 3 3 36 2" xfId="40066" xr:uid="{E222456A-69B0-4F6D-9AAC-CF61537A13EB}"/>
    <cellStyle name="Input 3 3 37" xfId="19903" xr:uid="{B7A23A6C-5F13-4A11-A634-581A12566EC7}"/>
    <cellStyle name="Input 3 3 37 2" xfId="40305" xr:uid="{89B93755-B52D-4076-8B11-C677A3D832CD}"/>
    <cellStyle name="Input 3 3 38" xfId="20327" xr:uid="{EDF490DF-F766-44C1-8C80-7068684F282F}"/>
    <cellStyle name="Input 3 3 38 2" xfId="40729" xr:uid="{39B7B0AF-34CB-47A6-9E7F-02318A91AC18}"/>
    <cellStyle name="Input 3 3 39" xfId="20715" xr:uid="{33DEB04E-EA82-499D-8DAF-A741FBDA5CD7}"/>
    <cellStyle name="Input 3 3 39 2" xfId="41117" xr:uid="{C82A0A6F-8267-4F6D-8F74-D9FBD9D096EE}"/>
    <cellStyle name="Input 3 3 4" xfId="1812" xr:uid="{00000000-0005-0000-0000-00006F140000}"/>
    <cellStyle name="Input 3 3 4 2" xfId="24195" xr:uid="{5D669D3D-CE8C-4B5C-9F7A-74B64E2EF5E9}"/>
    <cellStyle name="Input 3 3 40" xfId="21522" xr:uid="{FC990E4A-2E10-4D4C-B667-0AF5E2177AF5}"/>
    <cellStyle name="Input 3 3 40 2" xfId="41922" xr:uid="{2C167074-9FEC-4B7B-AF3D-2700D6E31F76}"/>
    <cellStyle name="Input 3 3 41" xfId="21157" xr:uid="{C681BFBE-8C55-4A25-9C19-763919F5F90E}"/>
    <cellStyle name="Input 3 3 41 2" xfId="41557" xr:uid="{A048264B-0790-45E4-827E-E9D78E6F2EFA}"/>
    <cellStyle name="Input 3 3 42" xfId="22652" xr:uid="{29A98AE7-CB94-4C92-9E45-7812BBAF0CB1}"/>
    <cellStyle name="Input 3 3 42 2" xfId="43052" xr:uid="{6030EDEA-5C7D-42FC-8A7F-B702A89710B3}"/>
    <cellStyle name="Input 3 3 43" xfId="22360" xr:uid="{4C783415-02BA-40FC-BB3D-902B9603FC30}"/>
    <cellStyle name="Input 3 3 43 2" xfId="42760" xr:uid="{12CFD328-67AF-4CB2-B2A0-3C1812D481C1}"/>
    <cellStyle name="Input 3 3 44" xfId="22839" xr:uid="{9A34DACD-3B01-4F19-B442-F3FBA5CA9DA1}"/>
    <cellStyle name="Input 3 3 44 2" xfId="43239" xr:uid="{749F49B7-D688-4A18-905A-836B160D6811}"/>
    <cellStyle name="Input 3 3 5" xfId="2124" xr:uid="{00000000-0005-0000-0000-000070140000}"/>
    <cellStyle name="Input 3 3 5 2" xfId="24506" xr:uid="{6911217A-DB5A-4B7B-A84C-85BE2567EB95}"/>
    <cellStyle name="Input 3 3 6" xfId="2933" xr:uid="{00000000-0005-0000-0000-000071140000}"/>
    <cellStyle name="Input 3 3 6 2" xfId="25299" xr:uid="{FF5C497E-DE0D-406D-B2B6-6EEB6BCFAC75}"/>
    <cellStyle name="Input 3 3 7" xfId="3246" xr:uid="{00000000-0005-0000-0000-000072140000}"/>
    <cellStyle name="Input 3 3 7 2" xfId="25612" xr:uid="{467BE6C9-4B2E-4CC7-A09B-D615F5E5EDA8}"/>
    <cellStyle name="Input 3 3 8" xfId="3831" xr:uid="{00000000-0005-0000-0000-000073140000}"/>
    <cellStyle name="Input 3 3 8 2" xfId="26194" xr:uid="{981E4975-848E-4E84-A890-2DE17E9CFD41}"/>
    <cellStyle name="Input 3 3 9" xfId="2678" xr:uid="{00000000-0005-0000-0000-000074140000}"/>
    <cellStyle name="Input 3 3 9 2" xfId="25044" xr:uid="{C1162E85-3E38-448D-837B-A3FCBF296DD4}"/>
    <cellStyle name="Input 3 30" xfId="15103" xr:uid="{27FCBB9C-B321-4690-BCAD-59ED8E3F6F74}"/>
    <cellStyle name="Input 3 30 2" xfId="35650" xr:uid="{385843F4-F815-4BEF-933C-4BA539C2A2E7}"/>
    <cellStyle name="Input 3 31" xfId="15446" xr:uid="{4523C80D-3AC3-423E-9F11-9A5A51F1AE6F}"/>
    <cellStyle name="Input 3 31 2" xfId="35981" xr:uid="{FD698929-2CE5-41BC-8361-5DE8A0FADE82}"/>
    <cellStyle name="Input 3 32" xfId="15809" xr:uid="{8868E914-FF45-4C9C-B0B7-9C56DEE1BE4E}"/>
    <cellStyle name="Input 3 32 2" xfId="36225" xr:uid="{C2844310-B686-4A64-A121-83969D31954B}"/>
    <cellStyle name="Input 3 33" xfId="16220" xr:uid="{A7E59499-7957-403C-B098-3F904A6CE8A4}"/>
    <cellStyle name="Input 3 33 2" xfId="36626" xr:uid="{EC52AC23-D156-4A8E-A2B1-5EDE808A4C46}"/>
    <cellStyle name="Input 3 34" xfId="16824" xr:uid="{1D9C0D52-3827-4285-B79D-9EF66B782DE2}"/>
    <cellStyle name="Input 3 34 2" xfId="37228" xr:uid="{5282482C-38EA-450C-9F12-E533F07A6D23}"/>
    <cellStyle name="Input 3 35" xfId="17532" xr:uid="{F9ADDDFB-DD6A-42FB-904B-53FFE42D0A55}"/>
    <cellStyle name="Input 3 35 2" xfId="37936" xr:uid="{92AE7F91-990E-424F-9F57-8053B6981706}"/>
    <cellStyle name="Input 3 36" xfId="17551" xr:uid="{22ACB2AD-3922-4FC9-8370-5B2AB8AD061F}"/>
    <cellStyle name="Input 3 36 2" xfId="37955" xr:uid="{A48C551A-39FF-4479-A4A6-D65E1D37E255}"/>
    <cellStyle name="Input 3 37" xfId="17704" xr:uid="{B322D06C-050A-4664-B8B4-37250374C454}"/>
    <cellStyle name="Input 3 37 2" xfId="38108" xr:uid="{BC853382-B0C1-42A8-BFE7-020A1DD4F253}"/>
    <cellStyle name="Input 3 38" xfId="18744" xr:uid="{D2FE2A1F-7141-41F7-9170-4A502048D166}"/>
    <cellStyle name="Input 3 38 2" xfId="39146" xr:uid="{0ABDCD61-0FC0-45B4-9BD8-8E995B720F40}"/>
    <cellStyle name="Input 3 39" xfId="19488" xr:uid="{94879A53-D5F5-49CB-992A-D5EE7084F9D2}"/>
    <cellStyle name="Input 3 39 2" xfId="39890" xr:uid="{1E077759-78CC-43F9-A625-5908C46A3F33}"/>
    <cellStyle name="Input 3 4" xfId="563" xr:uid="{00000000-0005-0000-0000-000075140000}"/>
    <cellStyle name="Input 3 4 10" xfId="4703" xr:uid="{00000000-0005-0000-0000-000076140000}"/>
    <cellStyle name="Input 3 4 10 2" xfId="27056" xr:uid="{D1D2AD0B-3655-46C4-A16A-717C3C6C1C31}"/>
    <cellStyle name="Input 3 4 11" xfId="5014" xr:uid="{00000000-0005-0000-0000-000077140000}"/>
    <cellStyle name="Input 3 4 11 2" xfId="27367" xr:uid="{8B5838C2-4CBF-47A9-A0FD-3986C174F909}"/>
    <cellStyle name="Input 3 4 12" xfId="5396" xr:uid="{00000000-0005-0000-0000-000078140000}"/>
    <cellStyle name="Input 3 4 12 2" xfId="27749" xr:uid="{6C87AA53-22BD-49F4-B04A-7454F91D3771}"/>
    <cellStyle name="Input 3 4 13" xfId="6401" xr:uid="{00000000-0005-0000-0000-000079140000}"/>
    <cellStyle name="Input 3 4 13 2" xfId="28698" xr:uid="{011EE36B-8F46-4956-9FF0-D26FC2BCC8ED}"/>
    <cellStyle name="Input 3 4 14" xfId="6722" xr:uid="{00000000-0005-0000-0000-00007A140000}"/>
    <cellStyle name="Input 3 4 14 2" xfId="29019" xr:uid="{A8263FB3-1A4B-46BC-9A2C-499E161E5D9F}"/>
    <cellStyle name="Input 3 4 15" xfId="6957" xr:uid="{00000000-0005-0000-0000-00007B140000}"/>
    <cellStyle name="Input 3 4 15 2" xfId="29254" xr:uid="{6158E909-8516-4E66-9917-389C32E63E6C}"/>
    <cellStyle name="Input 3 4 16" xfId="7292" xr:uid="{00000000-0005-0000-0000-00007C140000}"/>
    <cellStyle name="Input 3 4 16 2" xfId="29587" xr:uid="{8F78AD58-37F2-4AAD-B3B7-23B036EAB0F0}"/>
    <cellStyle name="Input 3 4 17" xfId="7778" xr:uid="{BD9FE311-FB68-49CB-958C-CBBA7B4EFC18}"/>
    <cellStyle name="Input 3 4 17 2" xfId="30064" xr:uid="{71C57CBC-E1FE-46F4-8B29-740646AED850}"/>
    <cellStyle name="Input 3 4 18" xfId="8263" xr:uid="{91736C0D-F0FA-4407-92E1-6CCA31C6A39F}"/>
    <cellStyle name="Input 3 4 18 2" xfId="30532" xr:uid="{75DAEAC9-789F-4448-A9D5-2566011FF86F}"/>
    <cellStyle name="Input 3 4 19" xfId="9148" xr:uid="{394FA6DB-BBB8-495E-820A-45CA2907E98C}"/>
    <cellStyle name="Input 3 4 19 2" xfId="31289" xr:uid="{DF68026D-69E7-419E-9E9F-8636E7C88C0D}"/>
    <cellStyle name="Input 3 4 2" xfId="778" xr:uid="{00000000-0005-0000-0000-00007D140000}"/>
    <cellStyle name="Input 3 4 2 10" xfId="5225" xr:uid="{00000000-0005-0000-0000-00007E140000}"/>
    <cellStyle name="Input 3 4 2 10 2" xfId="27578" xr:uid="{EFDC4225-41E1-4A31-8015-0C2B009A4943}"/>
    <cellStyle name="Input 3 4 2 11" xfId="4964" xr:uid="{00000000-0005-0000-0000-00007F140000}"/>
    <cellStyle name="Input 3 4 2 11 2" xfId="27317" xr:uid="{2FD8BA3A-D5FE-4E09-96F0-AE48B8D4D21A}"/>
    <cellStyle name="Input 3 4 2 12" xfId="5816" xr:uid="{00000000-0005-0000-0000-000080140000}"/>
    <cellStyle name="Input 3 4 2 12 2" xfId="28130" xr:uid="{F5DC474E-649B-4287-8EA1-68E41B4B1B48}"/>
    <cellStyle name="Input 3 4 2 13" xfId="6614" xr:uid="{00000000-0005-0000-0000-000081140000}"/>
    <cellStyle name="Input 3 4 2 13 2" xfId="28911" xr:uid="{84C26BE3-F108-4A6E-82D8-44E1B5AF97A3}"/>
    <cellStyle name="Input 3 4 2 14" xfId="6368" xr:uid="{00000000-0005-0000-0000-000082140000}"/>
    <cellStyle name="Input 3 4 2 14 2" xfId="28665" xr:uid="{1D81524E-B8B8-43CC-887B-E6F1466C0B78}"/>
    <cellStyle name="Input 3 4 2 15" xfId="7498" xr:uid="{00000000-0005-0000-0000-000083140000}"/>
    <cellStyle name="Input 3 4 2 15 2" xfId="29793" xr:uid="{C97418CE-96E9-4DA2-9902-21A0994087A3}"/>
    <cellStyle name="Input 3 4 2 16" xfId="7984" xr:uid="{48A0FE44-D015-4081-BE55-7149146E632E}"/>
    <cellStyle name="Input 3 4 2 16 2" xfId="30270" xr:uid="{20BD93E0-9721-4C38-96B6-710D57282B30}"/>
    <cellStyle name="Input 3 4 2 17" xfId="8473" xr:uid="{6E4DA6E6-74B9-4AAF-A548-2AB97B2CC473}"/>
    <cellStyle name="Input 3 4 2 17 2" xfId="30742" xr:uid="{5779945B-B246-4080-A288-0DBF5E69C002}"/>
    <cellStyle name="Input 3 4 2 18" xfId="9363" xr:uid="{94F40585-5840-4A1F-A3F6-01A9D9BDDAA1}"/>
    <cellStyle name="Input 3 4 2 18 2" xfId="31502" xr:uid="{21BDA9D5-7827-449E-83AC-05D34D5AF5C7}"/>
    <cellStyle name="Input 3 4 2 19" xfId="9317" xr:uid="{82C3D79E-E154-45F1-9EA1-E3129806929B}"/>
    <cellStyle name="Input 3 4 2 19 2" xfId="31457" xr:uid="{F4AB5E0E-87D5-4794-A651-2B233C6A900C}"/>
    <cellStyle name="Input 3 4 2 2" xfId="1007" xr:uid="{00000000-0005-0000-0000-000084140000}"/>
    <cellStyle name="Input 3 4 2 2 2" xfId="23444" xr:uid="{56A22BBC-8876-4A00-A2D4-C71F9BC2BB06}"/>
    <cellStyle name="Input 3 4 2 20" xfId="9866" xr:uid="{693921E1-F6BB-4004-8DF9-6D1740F7238B}"/>
    <cellStyle name="Input 3 4 2 20 2" xfId="31906" xr:uid="{2E19E082-4941-47CC-B339-6234D54FAA36}"/>
    <cellStyle name="Input 3 4 2 21" xfId="12531" xr:uid="{A2B851C5-38E6-4EBE-AE82-5AC081CED993}"/>
    <cellStyle name="Input 3 4 2 21 2" xfId="33096" xr:uid="{D033BEE9-5BE1-47E4-A55F-678FFA01AF7A}"/>
    <cellStyle name="Input 3 4 2 22" xfId="12208" xr:uid="{3531A77D-707C-4FFE-917C-F633226B916E}"/>
    <cellStyle name="Input 3 4 2 22 2" xfId="32773" xr:uid="{4F7C1053-F016-48E8-BD03-A8B7A532DEB8}"/>
    <cellStyle name="Input 3 4 2 23" xfId="12945" xr:uid="{3F9DD86E-D6D5-4248-9C59-8D4D25ACEEF4}"/>
    <cellStyle name="Input 3 4 2 23 2" xfId="33510" xr:uid="{56669331-DBE5-4373-8290-FBAB696DAA9A}"/>
    <cellStyle name="Input 3 4 2 24" xfId="13522" xr:uid="{3E30F58C-95D0-4829-9900-8F6923867356}"/>
    <cellStyle name="Input 3 4 2 24 2" xfId="34086" xr:uid="{146BFCC3-09E0-4A67-B7F0-E0A8FCCE7AB4}"/>
    <cellStyle name="Input 3 4 2 25" xfId="13904" xr:uid="{B937D068-CA68-41E0-BB1B-E687F9529E5F}"/>
    <cellStyle name="Input 3 4 2 25 2" xfId="34468" xr:uid="{52A7D47A-E0D8-49CB-9620-302D53B38D10}"/>
    <cellStyle name="Input 3 4 2 26" xfId="14260" xr:uid="{89D0EA80-1BCB-4568-86F2-C8DAC21F3853}"/>
    <cellStyle name="Input 3 4 2 26 2" xfId="34823" xr:uid="{5190EAEF-4E19-4B8D-8D17-5059B12FC5B0}"/>
    <cellStyle name="Input 3 4 2 27" xfId="14738" xr:uid="{B1AC4F2B-28ED-4C2C-92FD-6E2D2C853206}"/>
    <cellStyle name="Input 3 4 2 27 2" xfId="35294" xr:uid="{D0DF4793-E2C4-4605-BF13-7ADAFCBB68CC}"/>
    <cellStyle name="Input 3 4 2 28" xfId="16035" xr:uid="{53442B17-4067-4659-977C-9BD2CC7A2D03}"/>
    <cellStyle name="Input 3 4 2 28 2" xfId="36443" xr:uid="{12897095-0EF2-4C2E-8656-FB8A17F5AFF3}"/>
    <cellStyle name="Input 3 4 2 29" xfId="16508" xr:uid="{8E616C85-E617-42D7-9204-B1198D85EEB2}"/>
    <cellStyle name="Input 3 4 2 29 2" xfId="36914" xr:uid="{F3705376-786D-4003-BF8F-0EFA694ED3D1}"/>
    <cellStyle name="Input 3 4 2 3" xfId="1969" xr:uid="{00000000-0005-0000-0000-000085140000}"/>
    <cellStyle name="Input 3 4 2 3 2" xfId="24351" xr:uid="{9562A714-C4C7-4441-9926-57AB36D99ADB}"/>
    <cellStyle name="Input 3 4 2 30" xfId="17252" xr:uid="{BE579E77-1B2F-46DD-B564-9697CAE9228E}"/>
    <cellStyle name="Input 3 4 2 30 2" xfId="37656" xr:uid="{E05CF8FD-B012-456D-972B-B51873E65B62}"/>
    <cellStyle name="Input 3 4 2 31" xfId="17461" xr:uid="{F0590CFB-A4A5-4858-BECA-B0583E030158}"/>
    <cellStyle name="Input 3 4 2 31 2" xfId="37865" xr:uid="{44224947-265B-462C-9A44-5772F53A30A0}"/>
    <cellStyle name="Input 3 4 2 32" xfId="18001" xr:uid="{2CA39538-9E10-49F7-B7A7-EC8D6789B618}"/>
    <cellStyle name="Input 3 4 2 32 2" xfId="38405" xr:uid="{26816CEA-694F-4D84-B5F6-D84181D58C49}"/>
    <cellStyle name="Input 3 4 2 33" xfId="18380" xr:uid="{7D5BED96-E2A5-42F7-8503-2FEBBD17A4B9}"/>
    <cellStyle name="Input 3 4 2 33 2" xfId="38784" xr:uid="{5584209C-5340-4D00-B323-72E44DBB43E0}"/>
    <cellStyle name="Input 3 4 2 34" xfId="19224" xr:uid="{268DD366-BBD9-4413-8EB3-1D3EE28FA339}"/>
    <cellStyle name="Input 3 4 2 34 2" xfId="39626" xr:uid="{B8CCB43B-5429-49A3-AF7B-FCE13681B2C8}"/>
    <cellStyle name="Input 3 4 2 35" xfId="18713" xr:uid="{DEEBAFF9-27AB-4CF6-A5ED-1A4FC9D1BE92}"/>
    <cellStyle name="Input 3 4 2 35 2" xfId="39115" xr:uid="{EFFC6E14-D2BF-48A0-BB82-FE563B715F6F}"/>
    <cellStyle name="Input 3 4 2 36" xfId="20062" xr:uid="{BCFA9248-863E-4C1E-ADA5-937EEAC0F73B}"/>
    <cellStyle name="Input 3 4 2 36 2" xfId="40464" xr:uid="{D78B052C-F200-4441-96D0-D47AE4495BD1}"/>
    <cellStyle name="Input 3 4 2 37" xfId="20484" xr:uid="{7C4EA52A-BF94-4216-8201-617E9DBFCA89}"/>
    <cellStyle name="Input 3 4 2 37 2" xfId="40886" xr:uid="{0CB6122A-05A2-4462-BA57-96836D01D0D5}"/>
    <cellStyle name="Input 3 4 2 38" xfId="18810" xr:uid="{146AE793-8113-4EB5-91C1-D432F489C2A2}"/>
    <cellStyle name="Input 3 4 2 38 2" xfId="39212" xr:uid="{62E5CDEC-347D-4D45-BC45-41DA09189FE7}"/>
    <cellStyle name="Input 3 4 2 39" xfId="21678" xr:uid="{76D0ED29-B105-44D1-BC62-449B0155807F}"/>
    <cellStyle name="Input 3 4 2 39 2" xfId="42078" xr:uid="{11146FDC-BBE1-4CC9-8E74-3D6EB166A280}"/>
    <cellStyle name="Input 3 4 2 4" xfId="1703" xr:uid="{00000000-0005-0000-0000-000086140000}"/>
    <cellStyle name="Input 3 4 2 4 2" xfId="24087" xr:uid="{FA398E80-C9EC-48AE-8620-2E864F8340F4}"/>
    <cellStyle name="Input 3 4 2 40" xfId="21911" xr:uid="{CB0C4B7E-887C-4291-90AA-EC916BC88439}"/>
    <cellStyle name="Input 3 4 2 40 2" xfId="42311" xr:uid="{CF3622A5-D81A-4E41-AF03-E7436CBF358E}"/>
    <cellStyle name="Input 3 4 2 41" xfId="21180" xr:uid="{9062AA01-D3D5-4895-A4E8-4EA6521A386C}"/>
    <cellStyle name="Input 3 4 2 41 2" xfId="41580" xr:uid="{77F6264D-6E4C-4698-A401-AF97085F85AD}"/>
    <cellStyle name="Input 3 4 2 42" xfId="22639" xr:uid="{948F2FA8-56A1-4C50-9543-5F4175E41FCF}"/>
    <cellStyle name="Input 3 4 2 42 2" xfId="43039" xr:uid="{95B7F91D-FD85-4967-9691-0E7C8BC97602}"/>
    <cellStyle name="Input 3 4 2 43" xfId="22758" xr:uid="{8FE6921B-CA98-4473-8CA8-6956A729ADD3}"/>
    <cellStyle name="Input 3 4 2 43 2" xfId="43158" xr:uid="{762BC06E-2F46-4AD3-9DC2-1CBE64CD8EDB}"/>
    <cellStyle name="Input 3 4 2 5" xfId="3092" xr:uid="{00000000-0005-0000-0000-000087140000}"/>
    <cellStyle name="Input 3 4 2 5 2" xfId="25458" xr:uid="{D62BCF4A-93ED-4209-B0C9-5A1A9A25A2FE}"/>
    <cellStyle name="Input 3 4 2 6" xfId="2809" xr:uid="{00000000-0005-0000-0000-000088140000}"/>
    <cellStyle name="Input 3 4 2 6 2" xfId="25175" xr:uid="{895D1F16-1739-40EF-9ED4-E52AA0C34D49}"/>
    <cellStyle name="Input 3 4 2 7" xfId="3986" xr:uid="{00000000-0005-0000-0000-000089140000}"/>
    <cellStyle name="Input 3 4 2 7 2" xfId="26349" xr:uid="{402DC9D4-8553-4569-8373-8105E98A05CA}"/>
    <cellStyle name="Input 3 4 2 8" xfId="2549" xr:uid="{00000000-0005-0000-0000-00008A140000}"/>
    <cellStyle name="Input 3 4 2 8 2" xfId="24916" xr:uid="{4A2A204A-8F39-441B-8E1A-BD38C0AACB0B}"/>
    <cellStyle name="Input 3 4 2 9" xfId="4508" xr:uid="{00000000-0005-0000-0000-00008B140000}"/>
    <cellStyle name="Input 3 4 2 9 2" xfId="26861" xr:uid="{FD6D8FDC-2EF5-40CB-A020-2B614A9454E0}"/>
    <cellStyle name="Input 3 4 20" xfId="9819" xr:uid="{CCC0EC0A-7FA0-41E4-8678-F839DDEE16AE}"/>
    <cellStyle name="Input 3 4 20 2" xfId="31867" xr:uid="{174C4D02-A6C2-47E2-998E-3B7E19D7D358}"/>
    <cellStyle name="Input 3 4 21" xfId="8676" xr:uid="{48F16A2D-78F7-4905-8E40-0CFCD45B70CB}"/>
    <cellStyle name="Input 3 4 21 2" xfId="30932" xr:uid="{E84C0C91-BCB7-4357-A303-39885E7BF473}"/>
    <cellStyle name="Input 3 4 22" xfId="12316" xr:uid="{3F994143-049B-440B-B75F-4D8FF51DEFD5}"/>
    <cellStyle name="Input 3 4 22 2" xfId="32881" xr:uid="{85BD007A-4360-48E6-8655-0DBA3F38C321}"/>
    <cellStyle name="Input 3 4 23" xfId="12779" xr:uid="{D1307A9B-903C-4482-9F41-EF94412EB6BA}"/>
    <cellStyle name="Input 3 4 23 2" xfId="33344" xr:uid="{A3733D2D-7751-4731-AC20-76E9CE8390C5}"/>
    <cellStyle name="Input 3 4 24" xfId="13307" xr:uid="{1DC78D33-EB3D-4C15-8C36-0085711859FA}"/>
    <cellStyle name="Input 3 4 24 2" xfId="33871" xr:uid="{5B2FE38A-4C73-4C10-80DB-6A726093ACA8}"/>
    <cellStyle name="Input 3 4 25" xfId="12173" xr:uid="{6FC6B9B3-A83D-4B0E-84F5-1DE68C9E8DD5}"/>
    <cellStyle name="Input 3 4 25 2" xfId="32738" xr:uid="{BB5342B0-DB15-4B48-8E0A-BF97BAC4894C}"/>
    <cellStyle name="Input 3 4 26" xfId="14080" xr:uid="{F35AAECF-084D-4FFD-8BCD-F10072F228A0}"/>
    <cellStyle name="Input 3 4 26 2" xfId="34644" xr:uid="{E6C4D3B1-C535-4AC3-9207-A0578BBA4EEB}"/>
    <cellStyle name="Input 3 4 27" xfId="14735" xr:uid="{960E64FE-0A49-490B-A0ED-E3ABB51CB780}"/>
    <cellStyle name="Input 3 4 27 2" xfId="35292" xr:uid="{087B98C6-35C2-4307-8AAF-16966D1CD6B3}"/>
    <cellStyle name="Input 3 4 28" xfId="14230" xr:uid="{539C7E9E-8871-403D-AA75-D2B845204BC3}"/>
    <cellStyle name="Input 3 4 28 2" xfId="34793" xr:uid="{9C3BB41F-17F6-4DF1-8ED0-F6521F3D45F0}"/>
    <cellStyle name="Input 3 4 29" xfId="15210" xr:uid="{2D512495-A6EB-4930-A7C0-F55308B38D36}"/>
    <cellStyle name="Input 3 4 29 2" xfId="35751" xr:uid="{5519CD0C-D227-4319-BB56-58DBB8DA8EE5}"/>
    <cellStyle name="Input 3 4 3" xfId="1191" xr:uid="{00000000-0005-0000-0000-00008C140000}"/>
    <cellStyle name="Input 3 4 3 2" xfId="23628" xr:uid="{C50048B3-2152-41F5-994E-027801AA24AC}"/>
    <cellStyle name="Input 3 4 30" xfId="16302" xr:uid="{DF10FEB3-C575-45B5-85A3-854BC7066E29}"/>
    <cellStyle name="Input 3 4 30 2" xfId="36708" xr:uid="{07136207-3EF7-45C1-BBDF-876A6BFC3E14}"/>
    <cellStyle name="Input 3 4 31" xfId="17043" xr:uid="{6E168F7A-289D-4942-A4A7-DCB48246739A}"/>
    <cellStyle name="Input 3 4 31 2" xfId="37447" xr:uid="{65F72F93-A9BF-4CC5-8BE9-8635BD0DB391}"/>
    <cellStyle name="Input 3 4 32" xfId="17649" xr:uid="{13E894E0-FFF7-4022-B4AB-B1EB9FF2918A}"/>
    <cellStyle name="Input 3 4 32 2" xfId="38053" xr:uid="{D80F63C8-E87A-4F89-94F0-56E693D254CF}"/>
    <cellStyle name="Input 3 4 33" xfId="17794" xr:uid="{729CB927-3015-4B81-B4B2-E8A7DEAD8842}"/>
    <cellStyle name="Input 3 4 33 2" xfId="38198" xr:uid="{6D955424-2B75-43EC-A04D-83374D084FA1}"/>
    <cellStyle name="Input 3 4 34" xfId="18166" xr:uid="{2BB5BC29-9298-477F-A14B-B39C065E1CE7}"/>
    <cellStyle name="Input 3 4 34 2" xfId="38570" xr:uid="{59F22D9C-1CB4-4EF1-80E8-0CE03F3B6934}"/>
    <cellStyle name="Input 3 4 35" xfId="19009" xr:uid="{51310C29-CB69-4D13-B33A-1DE50BDDAFD2}"/>
    <cellStyle name="Input 3 4 35 2" xfId="39411" xr:uid="{39F441F5-A8A5-4448-8263-2626FB70BE5B}"/>
    <cellStyle name="Input 3 4 36" xfId="19452" xr:uid="{976E73A2-524D-4F17-B476-E20AAA6DB818}"/>
    <cellStyle name="Input 3 4 36 2" xfId="39854" xr:uid="{4FA4228B-3157-4533-9A44-02C3EECA66C1}"/>
    <cellStyle name="Input 3 4 37" xfId="19847" xr:uid="{4A03A8B5-4987-4112-BDD6-E0C69BB52028}"/>
    <cellStyle name="Input 3 4 37 2" xfId="40249" xr:uid="{C5289AA1-1567-4CBF-8CE6-E41B9F155037}"/>
    <cellStyle name="Input 3 4 38" xfId="20271" xr:uid="{DCC0A433-4A29-4A71-B1FE-6A8EAAF395F7}"/>
    <cellStyle name="Input 3 4 38 2" xfId="40673" xr:uid="{902F8AE6-0C21-4658-AAF8-D3B24287957E}"/>
    <cellStyle name="Input 3 4 39" xfId="19471" xr:uid="{26296C6A-4200-4375-848A-084B00BD592A}"/>
    <cellStyle name="Input 3 4 39 2" xfId="39873" xr:uid="{DDA761C3-5648-4790-A9E4-4B13A16D3637}"/>
    <cellStyle name="Input 3 4 4" xfId="1756" xr:uid="{00000000-0005-0000-0000-00008D140000}"/>
    <cellStyle name="Input 3 4 4 2" xfId="24139" xr:uid="{9A33C444-416E-4DEA-99A9-0E0279A6551B}"/>
    <cellStyle name="Input 3 4 40" xfId="21466" xr:uid="{45878546-78D0-49D7-BD13-88E13B82162C}"/>
    <cellStyle name="Input 3 4 40 2" xfId="41866" xr:uid="{CF271434-9C2B-42E3-ADD6-BE23DFACF6A0}"/>
    <cellStyle name="Input 3 4 41" xfId="22183" xr:uid="{70A5FE7C-2496-4713-8230-4BFD2ECA1231}"/>
    <cellStyle name="Input 3 4 41 2" xfId="42583" xr:uid="{BDAF0A7C-FB31-49BD-8E1A-3314727F8278}"/>
    <cellStyle name="Input 3 4 42" xfId="21072" xr:uid="{0F207BF1-0193-40A8-BB04-7EF48011ABBC}"/>
    <cellStyle name="Input 3 4 42 2" xfId="41474" xr:uid="{3AFDB084-44CB-48BC-8F88-1CBBC8074A21}"/>
    <cellStyle name="Input 3 4 43" xfId="22826" xr:uid="{958B0105-A84E-4A2A-B6D2-208899E62102}"/>
    <cellStyle name="Input 3 4 43 2" xfId="43226" xr:uid="{07BC2297-841C-4EE4-966B-C7E3E8E500F8}"/>
    <cellStyle name="Input 3 4 44" xfId="23125" xr:uid="{C553BE65-2059-4528-8541-7E660E17BD30}"/>
    <cellStyle name="Input 3 4 44 2" xfId="43525" xr:uid="{F82FA2AF-5C01-4A63-9245-F0F7D831AAC9}"/>
    <cellStyle name="Input 3 4 5" xfId="2165" xr:uid="{00000000-0005-0000-0000-00008E140000}"/>
    <cellStyle name="Input 3 4 5 2" xfId="24545" xr:uid="{AFE625D1-B9D4-4A9D-A1F1-9A4F7E7B7DD1}"/>
    <cellStyle name="Input 3 4 6" xfId="2877" xr:uid="{00000000-0005-0000-0000-00008F140000}"/>
    <cellStyle name="Input 3 4 6 2" xfId="25243" xr:uid="{7DA2BF68-17DB-459F-A840-48D54A170148}"/>
    <cellStyle name="Input 3 4 7" xfId="3363" xr:uid="{00000000-0005-0000-0000-000090140000}"/>
    <cellStyle name="Input 3 4 7 2" xfId="25728" xr:uid="{9A53BCA2-473B-4C8C-9F4E-643D2756EE25}"/>
    <cellStyle name="Input 3 4 8" xfId="3775" xr:uid="{00000000-0005-0000-0000-000091140000}"/>
    <cellStyle name="Input 3 4 8 2" xfId="26138" xr:uid="{9F080199-8BFA-4829-9EA9-BE5B9AFB94A1}"/>
    <cellStyle name="Input 3 4 9" xfId="4198" xr:uid="{00000000-0005-0000-0000-000092140000}"/>
    <cellStyle name="Input 3 4 9 2" xfId="26558" xr:uid="{F5A3A910-1FC7-40CB-B39E-1638BEA7AA1E}"/>
    <cellStyle name="Input 3 40" xfId="19759" xr:uid="{51EED995-384F-4ADB-88DC-ED84B258DE32}"/>
    <cellStyle name="Input 3 40 2" xfId="40161" xr:uid="{C2197518-F342-45E2-AD8A-3D1C388DA6D2}"/>
    <cellStyle name="Input 3 41" xfId="19741" xr:uid="{A015CB1B-5C45-4560-AEE6-AFF7DC6635C5}"/>
    <cellStyle name="Input 3 41 2" xfId="40143" xr:uid="{03C224AA-0E21-4B84-9CCB-CC850CDDA8FD}"/>
    <cellStyle name="Input 3 42" xfId="20842" xr:uid="{9DEBC161-6AEE-4973-814E-5C67BBE17C91}"/>
    <cellStyle name="Input 3 42 2" xfId="41244" xr:uid="{6CEAEBF1-E3A1-4F4C-92F7-86177EB801F9}"/>
    <cellStyle name="Input 3 43" xfId="21185" xr:uid="{BB3AE288-2C75-4755-97AE-B5E4A37DCD44}"/>
    <cellStyle name="Input 3 43 2" xfId="41585" xr:uid="{5EBD2E8C-C1D9-4420-A5F3-D5ACCB4F93B9}"/>
    <cellStyle name="Input 3 44" xfId="22020" xr:uid="{7E1C04DF-8ABC-4D8D-B6E1-94A761B207D4}"/>
    <cellStyle name="Input 3 44 2" xfId="42420" xr:uid="{CB95B3BB-7FFF-4FCA-9D10-05CEDA1A7C56}"/>
    <cellStyle name="Input 3 45" xfId="21377" xr:uid="{80277ADF-293A-474C-BCFA-AEA6CBC8D2D2}"/>
    <cellStyle name="Input 3 45 2" xfId="41777" xr:uid="{D61046C2-79DF-4101-BA43-958A480F41A5}"/>
    <cellStyle name="Input 3 46" xfId="22776" xr:uid="{8AD96F93-FD63-4B9F-AAC0-AF04CD7ED747}"/>
    <cellStyle name="Input 3 46 2" xfId="43176" xr:uid="{DD982E0B-47EE-47D2-A756-1B766879669E}"/>
    <cellStyle name="Input 3 5" xfId="721" xr:uid="{00000000-0005-0000-0000-000093140000}"/>
    <cellStyle name="Input 3 5 10" xfId="5171" xr:uid="{00000000-0005-0000-0000-000094140000}"/>
    <cellStyle name="Input 3 5 10 2" xfId="27524" xr:uid="{8399EFDF-DC8B-4DE0-B9C5-B7186571189E}"/>
    <cellStyle name="Input 3 5 11" xfId="5491" xr:uid="{00000000-0005-0000-0000-000095140000}"/>
    <cellStyle name="Input 3 5 11 2" xfId="27844" xr:uid="{3792926C-30B5-4A43-A1E5-BDCE1A93BB57}"/>
    <cellStyle name="Input 3 5 12" xfId="6125" xr:uid="{00000000-0005-0000-0000-000096140000}"/>
    <cellStyle name="Input 3 5 12 2" xfId="28422" xr:uid="{8F1C02EA-1144-40FA-9ECE-2305C80ADB29}"/>
    <cellStyle name="Input 3 5 13" xfId="6285" xr:uid="{00000000-0005-0000-0000-000097140000}"/>
    <cellStyle name="Input 3 5 13 2" xfId="28582" xr:uid="{621FE669-4BF8-4ADC-9DEC-4E43E272F6AB}"/>
    <cellStyle name="Input 3 5 14" xfId="7068" xr:uid="{00000000-0005-0000-0000-000098140000}"/>
    <cellStyle name="Input 3 5 14 2" xfId="29365" xr:uid="{5104BC06-89C4-49C9-AEB3-B2273F41F0DE}"/>
    <cellStyle name="Input 3 5 15" xfId="7449" xr:uid="{00000000-0005-0000-0000-000099140000}"/>
    <cellStyle name="Input 3 5 15 2" xfId="29744" xr:uid="{14A1B4F3-0224-4CB9-B44F-7F1B64DDEE51}"/>
    <cellStyle name="Input 3 5 16" xfId="7935" xr:uid="{7D4AFF1D-B771-44B7-B7D1-51FE7F281D90}"/>
    <cellStyle name="Input 3 5 16 2" xfId="30221" xr:uid="{7DA15942-9C62-4C23-BBE1-BAA4C4254543}"/>
    <cellStyle name="Input 3 5 17" xfId="8420" xr:uid="{8C1CA84B-F3CC-46A3-A163-B1E1930A4C3C}"/>
    <cellStyle name="Input 3 5 17 2" xfId="30689" xr:uid="{E9F0736E-5D04-4271-BA89-FD57B012CB1D}"/>
    <cellStyle name="Input 3 5 18" xfId="9306" xr:uid="{3EC873C3-05A3-4617-B26E-349625A4486A}"/>
    <cellStyle name="Input 3 5 18 2" xfId="31446" xr:uid="{6F137E42-1EED-4FF1-8C33-DE1B912C35C1}"/>
    <cellStyle name="Input 3 5 19" xfId="9030" xr:uid="{E5B34C9B-098A-46FD-A651-79934F589C72}"/>
    <cellStyle name="Input 3 5 19 2" xfId="31191" xr:uid="{F1AF9C27-C13D-4742-8BB4-1B815B902F2F}"/>
    <cellStyle name="Input 3 5 2" xfId="1284" xr:uid="{00000000-0005-0000-0000-00009A140000}"/>
    <cellStyle name="Input 3 5 2 2" xfId="23721" xr:uid="{94DD6067-9811-42A2-AD83-E83CAA6EAA8B}"/>
    <cellStyle name="Input 3 5 20" xfId="10171" xr:uid="{1BF75F06-ED65-463B-9F9C-55EECC8FF160}"/>
    <cellStyle name="Input 3 5 20 2" xfId="32076" xr:uid="{A9D59530-DA1D-4A66-B7E9-9FBC723DE946}"/>
    <cellStyle name="Input 3 5 21" xfId="12474" xr:uid="{B91F9015-B910-4EFA-86E4-01DCD753DA2E}"/>
    <cellStyle name="Input 3 5 21 2" xfId="33039" xr:uid="{1F0F14D7-C7DC-481D-95FB-98B2A5208887}"/>
    <cellStyle name="Input 3 5 22" xfId="11801" xr:uid="{808A2A36-3AB4-439B-B047-AF2F3B0A3354}"/>
    <cellStyle name="Input 3 5 22 2" xfId="32368" xr:uid="{C4FF5B35-2079-49A2-AAFC-7075ED227192}"/>
    <cellStyle name="Input 3 5 23" xfId="12824" xr:uid="{E45DE206-B060-4276-A086-BD72A492711B}"/>
    <cellStyle name="Input 3 5 23 2" xfId="33389" xr:uid="{5C30F061-E16A-48C3-A6CC-5CA6883E7A27}"/>
    <cellStyle name="Input 3 5 24" xfId="13580" xr:uid="{3AECDDE3-5A0E-4399-A409-EEE09D5F3D7B}"/>
    <cellStyle name="Input 3 5 24 2" xfId="34144" xr:uid="{BA6E1323-FB52-4234-B527-A885717C6701}"/>
    <cellStyle name="Input 3 5 25" xfId="14366" xr:uid="{C444091A-3070-43FB-960F-799E9682BADB}"/>
    <cellStyle name="Input 3 5 25 2" xfId="34929" xr:uid="{C66CBD65-C8D3-4639-A3C6-75260EB113C1}"/>
    <cellStyle name="Input 3 5 26" xfId="14901" xr:uid="{A4B3BA0C-7FA6-4F20-980B-A94500938EA4}"/>
    <cellStyle name="Input 3 5 26 2" xfId="35454" xr:uid="{04357424-45EB-45C9-9DE6-9BF47F6C9DC3}"/>
    <cellStyle name="Input 3 5 27" xfId="14633" xr:uid="{7FF5E64D-8B3C-4759-B321-70622900BD4B}"/>
    <cellStyle name="Input 3 5 27 2" xfId="35193" xr:uid="{00A9E22D-515D-4ABB-9505-2769C4E4C0D7}"/>
    <cellStyle name="Input 3 5 28" xfId="15984" xr:uid="{B238C492-7577-4C3F-9E52-F4B4436D593E}"/>
    <cellStyle name="Input 3 5 28 2" xfId="36392" xr:uid="{95FA89DC-BDAA-4E02-98D8-CBDBE2FB365D}"/>
    <cellStyle name="Input 3 5 29" xfId="16459" xr:uid="{FA7A3678-38A8-40DD-BD5B-D841873F7A88}"/>
    <cellStyle name="Input 3 5 29 2" xfId="36865" xr:uid="{1EC47B52-124A-4207-91CE-1AF0D8AE5F50}"/>
    <cellStyle name="Input 3 5 3" xfId="1914" xr:uid="{00000000-0005-0000-0000-00009B140000}"/>
    <cellStyle name="Input 3 5 3 2" xfId="24296" xr:uid="{C7F8D283-64DC-41CE-A537-F4E6051CBCF2}"/>
    <cellStyle name="Input 3 5 30" xfId="17200" xr:uid="{F87990C5-D812-4BEC-88AA-C0E885E73AAC}"/>
    <cellStyle name="Input 3 5 30 2" xfId="37604" xr:uid="{FCC68DB4-4FFF-4D89-B731-393084054B83}"/>
    <cellStyle name="Input 3 5 31" xfId="17497" xr:uid="{5AD4391D-465F-486E-A932-85F17F14C879}"/>
    <cellStyle name="Input 3 5 31 2" xfId="37901" xr:uid="{20EA3497-8E67-4934-9FDD-9F151914CEE6}"/>
    <cellStyle name="Input 3 5 32" xfId="17951" xr:uid="{5ADEF5C7-27D3-420E-A743-04D60790313F}"/>
    <cellStyle name="Input 3 5 32 2" xfId="38355" xr:uid="{43EE4FD2-9B4A-49F9-956D-B5357396D5AE}"/>
    <cellStyle name="Input 3 5 33" xfId="18323" xr:uid="{B09BCA3C-A024-458A-A3F5-19ABEF22B0F4}"/>
    <cellStyle name="Input 3 5 33 2" xfId="38727" xr:uid="{EB82CAA9-2807-4E62-AADF-41A5F3ABEABA}"/>
    <cellStyle name="Input 3 5 34" xfId="19167" xr:uid="{5770DE6C-C43A-4A15-BD90-52146B4290F6}"/>
    <cellStyle name="Input 3 5 34 2" xfId="39569" xr:uid="{184C513D-E54F-4979-B335-5090EC6286D6}"/>
    <cellStyle name="Input 3 5 35" xfId="18545" xr:uid="{8EFF93CD-166B-40C2-A2A4-1629273B22BD}"/>
    <cellStyle name="Input 3 5 35 2" xfId="38949" xr:uid="{53D5B961-63B8-4370-ABB0-4397C86F5D41}"/>
    <cellStyle name="Input 3 5 36" xfId="20005" xr:uid="{1B14FF68-2B56-46D5-B465-7699A947F86B}"/>
    <cellStyle name="Input 3 5 36 2" xfId="40407" xr:uid="{B6A56BDC-D1A4-4935-B75B-8400A4B05AB5}"/>
    <cellStyle name="Input 3 5 37" xfId="20429" xr:uid="{631AD277-56C4-4892-937D-D9797CFAFE21}"/>
    <cellStyle name="Input 3 5 37 2" xfId="40831" xr:uid="{12F2C25C-F50F-4C74-A3FF-DE825CABAF39}"/>
    <cellStyle name="Input 3 5 38" xfId="19419" xr:uid="{3CB7E0A9-A135-4CB7-A50A-A82EE844098C}"/>
    <cellStyle name="Input 3 5 38 2" xfId="39821" xr:uid="{81317A0F-F0AF-43E5-85EE-9B5A317E33F0}"/>
    <cellStyle name="Input 3 5 39" xfId="21624" xr:uid="{9CDE811D-7B67-4A5C-8D42-5BD2BD6389D1}"/>
    <cellStyle name="Input 3 5 39 2" xfId="42024" xr:uid="{CBAD1C15-9757-499E-A03D-14B2331C02CD}"/>
    <cellStyle name="Input 3 5 4" xfId="2263" xr:uid="{00000000-0005-0000-0000-00009C140000}"/>
    <cellStyle name="Input 3 5 4 2" xfId="24638" xr:uid="{CE9D2940-219B-4779-9185-B2D44BF9CCEF}"/>
    <cellStyle name="Input 3 5 40" xfId="21969" xr:uid="{16102ED9-D0A5-4B60-8236-53EDB9F34BC1}"/>
    <cellStyle name="Input 3 5 40 2" xfId="42369" xr:uid="{38FA89C2-83EF-46AD-AB8C-A5B344DB5E37}"/>
    <cellStyle name="Input 3 5 41" xfId="22388" xr:uid="{C7FFA2C4-5513-4321-8338-C7168967F880}"/>
    <cellStyle name="Input 3 5 41 2" xfId="42788" xr:uid="{956328B3-A7AD-44A6-B48F-BC0342EDDA04}"/>
    <cellStyle name="Input 3 5 42" xfId="22971" xr:uid="{6084A3B1-FCB5-45B4-8922-C670C3CF1526}"/>
    <cellStyle name="Input 3 5 42 2" xfId="43371" xr:uid="{CCED6791-C475-4B5A-A40C-8E5B3EC22BDA}"/>
    <cellStyle name="Input 3 5 43" xfId="23222" xr:uid="{D18AB1DF-DE9A-4D87-82F0-CA29DD7C837A}"/>
    <cellStyle name="Input 3 5 43 2" xfId="43622" xr:uid="{92F49400-017E-4995-890D-F6DEB535C65B}"/>
    <cellStyle name="Input 3 5 5" xfId="3035" xr:uid="{00000000-0005-0000-0000-00009D140000}"/>
    <cellStyle name="Input 3 5 5 2" xfId="25401" xr:uid="{921C5E2E-F24D-4473-B976-735ABBB6C43B}"/>
    <cellStyle name="Input 3 5 6" xfId="3547" xr:uid="{00000000-0005-0000-0000-00009E140000}"/>
    <cellStyle name="Input 3 5 6 2" xfId="25912" xr:uid="{03642AE6-A412-4904-BD17-8613EDEED235}"/>
    <cellStyle name="Input 3 5 7" xfId="3933" xr:uid="{00000000-0005-0000-0000-00009F140000}"/>
    <cellStyle name="Input 3 5 7 2" xfId="26296" xr:uid="{D63C4A95-AD67-468D-8F18-3A4B81F126B7}"/>
    <cellStyle name="Input 3 5 8" xfId="4360" xr:uid="{00000000-0005-0000-0000-0000A0140000}"/>
    <cellStyle name="Input 3 5 8 2" xfId="26715" xr:uid="{366606CA-BA47-43A3-8CE6-991EB9B0214E}"/>
    <cellStyle name="Input 3 5 9" xfId="4848" xr:uid="{00000000-0005-0000-0000-0000A1140000}"/>
    <cellStyle name="Input 3 5 9 2" xfId="27201" xr:uid="{9887DCE5-9BB6-4738-82D2-E9DBEDE49B99}"/>
    <cellStyle name="Input 3 6" xfId="1169" xr:uid="{00000000-0005-0000-0000-0000A2140000}"/>
    <cellStyle name="Input 3 6 2" xfId="23606" xr:uid="{FAAB702F-4BCE-4C1A-A0A0-7D4C46498ED5}"/>
    <cellStyle name="Input 3 7" xfId="1577" xr:uid="{00000000-0005-0000-0000-0000A3140000}"/>
    <cellStyle name="Input 3 7 2" xfId="23962" xr:uid="{5D4F62B1-852D-42F6-8E03-4228A2AFB8F1}"/>
    <cellStyle name="Input 3 8" xfId="2142" xr:uid="{00000000-0005-0000-0000-0000A4140000}"/>
    <cellStyle name="Input 3 8 2" xfId="24523" xr:uid="{7332A91E-0374-4227-80F2-56A0A8903993}"/>
    <cellStyle name="Input 3 9" xfId="2596" xr:uid="{00000000-0005-0000-0000-0000A5140000}"/>
    <cellStyle name="Input 3 9 2" xfId="24963" xr:uid="{04569CB7-6C25-4BC8-95D8-0A830E8FDC5D}"/>
    <cellStyle name="Input 4" xfId="375" xr:uid="{00000000-0005-0000-0000-0000A6140000}"/>
    <cellStyle name="Input 5" xfId="10690" xr:uid="{ACC77933-D62E-459C-AE11-5D13ABCD9568}"/>
    <cellStyle name="Input 5 2" xfId="32256" xr:uid="{2DDDBF55-7B50-40A9-8481-0EF2EDD06822}"/>
    <cellStyle name="Input 6" xfId="15392" xr:uid="{AA9FC4B7-DE6F-4AAD-9556-BCDDA0CC2B03}"/>
    <cellStyle name="Input 6 2" xfId="35929" xr:uid="{985625A8-974E-4B2D-8B62-C3F3D894CF60}"/>
    <cellStyle name="InputCells" xfId="36" xr:uid="{00000000-0005-0000-0000-0000A7140000}"/>
    <cellStyle name="InputCells 2" xfId="175" xr:uid="{00000000-0005-0000-0000-0000A8140000}"/>
    <cellStyle name="InputCells 3" xfId="226" xr:uid="{00000000-0005-0000-0000-0000A9140000}"/>
    <cellStyle name="InputCells 4" xfId="378" xr:uid="{00000000-0005-0000-0000-0000AA140000}"/>
    <cellStyle name="InputCells_Bborder_1" xfId="176" xr:uid="{00000000-0005-0000-0000-0000AB140000}"/>
    <cellStyle name="InputCells12" xfId="45" xr:uid="{00000000-0005-0000-0000-0000AC140000}"/>
    <cellStyle name="InputCells12 2" xfId="177" xr:uid="{00000000-0005-0000-0000-0000AD140000}"/>
    <cellStyle name="InputCells12 2 2" xfId="452" xr:uid="{00000000-0005-0000-0000-0000AE140000}"/>
    <cellStyle name="InputCells12 2 2 2" xfId="626" xr:uid="{00000000-0005-0000-0000-0000AF140000}"/>
    <cellStyle name="InputCells12 2 2 2 10" xfId="3540" xr:uid="{00000000-0005-0000-0000-0000B0140000}"/>
    <cellStyle name="InputCells12 2 2 2 10 2" xfId="25905" xr:uid="{5ED548E9-4644-40E7-B58F-5BEA9332F4C2}"/>
    <cellStyle name="InputCells12 2 2 2 11" xfId="5077" xr:uid="{00000000-0005-0000-0000-0000B1140000}"/>
    <cellStyle name="InputCells12 2 2 2 11 2" xfId="27430" xr:uid="{6A68D17F-7C04-41F7-A930-B9484F04D8D4}"/>
    <cellStyle name="InputCells12 2 2 2 12" xfId="5432" xr:uid="{00000000-0005-0000-0000-0000B2140000}"/>
    <cellStyle name="InputCells12 2 2 2 12 2" xfId="27785" xr:uid="{54900725-3771-4B38-A183-ACB99FB095A0}"/>
    <cellStyle name="InputCells12 2 2 2 13" xfId="5944" xr:uid="{00000000-0005-0000-0000-0000B3140000}"/>
    <cellStyle name="InputCells12 2 2 2 13 2" xfId="28258" xr:uid="{DEF0D38B-BDDD-4634-A418-21736B71BFEF}"/>
    <cellStyle name="InputCells12 2 2 2 14" xfId="6667" xr:uid="{00000000-0005-0000-0000-0000B4140000}"/>
    <cellStyle name="InputCells12 2 2 2 14 2" xfId="28964" xr:uid="{CCE15D5B-139F-4176-AD36-66117C9C8F0F}"/>
    <cellStyle name="InputCells12 2 2 2 15" xfId="6997" xr:uid="{00000000-0005-0000-0000-0000B5140000}"/>
    <cellStyle name="InputCells12 2 2 2 15 2" xfId="29294" xr:uid="{49E3114A-B705-49D8-9293-3027D87769C1}"/>
    <cellStyle name="InputCells12 2 2 2 16" xfId="7355" xr:uid="{00000000-0005-0000-0000-0000B6140000}"/>
    <cellStyle name="InputCells12 2 2 2 16 2" xfId="29650" xr:uid="{A32889B7-4514-4394-BD02-8D1D1EF86DE6}"/>
    <cellStyle name="InputCells12 2 2 2 17" xfId="7841" xr:uid="{6C888DD0-D037-49F9-99F7-85D6A153AAF3}"/>
    <cellStyle name="InputCells12 2 2 2 17 2" xfId="30127" xr:uid="{3BD343DF-F4D2-4943-9EE7-206FC0A7804F}"/>
    <cellStyle name="InputCells12 2 2 2 18" xfId="8326" xr:uid="{CE2B1A58-7B0F-4C66-8E5D-20432DD99FED}"/>
    <cellStyle name="InputCells12 2 2 2 18 2" xfId="30595" xr:uid="{0E3DD4E5-522B-403B-9330-2D8FEA266ED5}"/>
    <cellStyle name="InputCells12 2 2 2 19" xfId="9211" xr:uid="{73C61898-680A-4114-9C4C-C29E8E78A6CA}"/>
    <cellStyle name="InputCells12 2 2 2 19 2" xfId="31352" xr:uid="{027A50E9-AC3D-45A6-B552-26B5BA0725DE}"/>
    <cellStyle name="InputCells12 2 2 2 2" xfId="841" xr:uid="{00000000-0005-0000-0000-0000B7140000}"/>
    <cellStyle name="InputCells12 2 2 2 2 10" xfId="5288" xr:uid="{00000000-0005-0000-0000-0000B8140000}"/>
    <cellStyle name="InputCells12 2 2 2 2 10 2" xfId="27641" xr:uid="{3C81BCB8-D854-43BA-A061-6DDCC913C009}"/>
    <cellStyle name="InputCells12 2 2 2 2 11" xfId="4408" xr:uid="{00000000-0005-0000-0000-0000B9140000}"/>
    <cellStyle name="InputCells12 2 2 2 2 11 2" xfId="26762" xr:uid="{C7A04992-57B1-4719-96A5-6587CD8A0CB4}"/>
    <cellStyle name="InputCells12 2 2 2 2 12" xfId="6198" xr:uid="{00000000-0005-0000-0000-0000BA140000}"/>
    <cellStyle name="InputCells12 2 2 2 2 12 2" xfId="28495" xr:uid="{191A12F2-6ADD-40F2-B829-91C4F01E9FE9}"/>
    <cellStyle name="InputCells12 2 2 2 2 13" xfId="6455" xr:uid="{00000000-0005-0000-0000-0000BB140000}"/>
    <cellStyle name="InputCells12 2 2 2 2 13 2" xfId="28752" xr:uid="{E3B621C0-8F56-4A30-9003-F5A3D087DF2E}"/>
    <cellStyle name="InputCells12 2 2 2 2 14" xfId="6480" xr:uid="{00000000-0005-0000-0000-0000BC140000}"/>
    <cellStyle name="InputCells12 2 2 2 2 14 2" xfId="28777" xr:uid="{3D520778-7A2D-42AA-8A0C-DC0DE9F6F643}"/>
    <cellStyle name="InputCells12 2 2 2 2 15" xfId="7561" xr:uid="{00000000-0005-0000-0000-0000BD140000}"/>
    <cellStyle name="InputCells12 2 2 2 2 15 2" xfId="29856" xr:uid="{F3B53C04-CF80-4F37-8DBD-EA1CBBD3FFC8}"/>
    <cellStyle name="InputCells12 2 2 2 2 16" xfId="8047" xr:uid="{A141BE84-5717-47C4-95E8-42BCF5AEC0A7}"/>
    <cellStyle name="InputCells12 2 2 2 2 16 2" xfId="30333" xr:uid="{C66EE3CF-F02E-4BB8-8A1D-A275A0DA73C7}"/>
    <cellStyle name="InputCells12 2 2 2 2 17" xfId="8536" xr:uid="{A1B4E7B6-0D7E-4A91-B7CA-4262C6804953}"/>
    <cellStyle name="InputCells12 2 2 2 2 17 2" xfId="30805" xr:uid="{13B57685-97E9-43D6-A04A-9C536E468055}"/>
    <cellStyle name="InputCells12 2 2 2 2 18" xfId="9426" xr:uid="{5E5BBA5B-899C-4788-9F2B-B22046043B9A}"/>
    <cellStyle name="InputCells12 2 2 2 2 18 2" xfId="31565" xr:uid="{D226EBAF-4478-42DD-AC79-849A81971814}"/>
    <cellStyle name="InputCells12 2 2 2 2 19" xfId="8645" xr:uid="{B187B894-CFD1-45DC-B72E-0BD46B3410E1}"/>
    <cellStyle name="InputCells12 2 2 2 2 19 2" xfId="30908" xr:uid="{B80FA524-6FF2-40D2-BD7E-FB356BE5A0BC}"/>
    <cellStyle name="InputCells12 2 2 2 2 2" xfId="988" xr:uid="{00000000-0005-0000-0000-0000BE140000}"/>
    <cellStyle name="InputCells12 2 2 2 2 2 2" xfId="23425" xr:uid="{5060E709-257D-4A73-B94B-F550F4CE64D4}"/>
    <cellStyle name="InputCells12 2 2 2 2 20" xfId="8888" xr:uid="{8A595182-B997-4725-A682-FB0464FD40F1}"/>
    <cellStyle name="InputCells12 2 2 2 2 20 2" xfId="31072" xr:uid="{5438A479-B090-437B-A84C-40F819A5BBF6}"/>
    <cellStyle name="InputCells12 2 2 2 2 21" xfId="12594" xr:uid="{25330A09-7EC9-471B-BF71-913AEE30C956}"/>
    <cellStyle name="InputCells12 2 2 2 2 21 2" xfId="33159" xr:uid="{287BC128-BD98-4526-95AF-71921BEDA0F3}"/>
    <cellStyle name="InputCells12 2 2 2 2 22" xfId="12997" xr:uid="{7D20F249-ECC4-4AFC-BBBB-CB37A52B6FC5}"/>
    <cellStyle name="InputCells12 2 2 2 2 22 2" xfId="33562" xr:uid="{02B45842-1B06-4B47-96B7-B614455FE8D7}"/>
    <cellStyle name="InputCells12 2 2 2 2 23" xfId="13016" xr:uid="{082CA2BA-B2DE-4626-A2B7-3CF6D4953520}"/>
    <cellStyle name="InputCells12 2 2 2 2 23 2" xfId="33581" xr:uid="{22703244-97D8-4B9C-B6FC-1ABFD62CD7DB}"/>
    <cellStyle name="InputCells12 2 2 2 2 24" xfId="13992" xr:uid="{0145AA62-31F3-426B-BC2D-6C6E935B29E9}"/>
    <cellStyle name="InputCells12 2 2 2 2 24 2" xfId="34556" xr:uid="{F3BD06B7-17FE-47F2-BE25-21FD20193488}"/>
    <cellStyle name="InputCells12 2 2 2 2 25" xfId="14204" xr:uid="{80C33A3C-556F-40A6-BEB5-1EDDD42AD059}"/>
    <cellStyle name="InputCells12 2 2 2 2 25 2" xfId="34767" xr:uid="{5D69C05B-0146-47B2-A3AD-211A782A7918}"/>
    <cellStyle name="InputCells12 2 2 2 2 26" xfId="14400" xr:uid="{EB8C5F60-C6E5-4A38-A534-9EA9DD927311}"/>
    <cellStyle name="InputCells12 2 2 2 2 26 2" xfId="34962" xr:uid="{DB065394-270E-4DFB-8AAC-3C1BDEA20657}"/>
    <cellStyle name="InputCells12 2 2 2 2 27" xfId="14518" xr:uid="{81DB7451-A843-4254-B60E-7BAA3244D6F3}"/>
    <cellStyle name="InputCells12 2 2 2 2 27 2" xfId="35079" xr:uid="{D7955131-94ED-45CA-9C39-AAFF18007352}"/>
    <cellStyle name="InputCells12 2 2 2 2 28" xfId="15524" xr:uid="{889BDDE6-FCC5-44BD-9383-F780CF3F1887}"/>
    <cellStyle name="InputCells12 2 2 2 2 28 2" xfId="36048" xr:uid="{84D0E387-DD1E-406A-BE32-5EA6699B1EB4}"/>
    <cellStyle name="InputCells12 2 2 2 2 29" xfId="16098" xr:uid="{F3A0821B-4EA8-4490-8B87-9C4537485DA2}"/>
    <cellStyle name="InputCells12 2 2 2 2 29 2" xfId="36506" xr:uid="{7F1033F2-D935-448B-A4FE-C62028331BD5}"/>
    <cellStyle name="InputCells12 2 2 2 2 3" xfId="2032" xr:uid="{00000000-0005-0000-0000-0000BF140000}"/>
    <cellStyle name="InputCells12 2 2 2 2 3 2" xfId="24414" xr:uid="{F34D803A-70CD-49FB-9F93-43EB8D6CD5F4}"/>
    <cellStyle name="InputCells12 2 2 2 2 30" xfId="16571" xr:uid="{40E1D172-E8C3-414D-A18C-36EF8A9B42D0}"/>
    <cellStyle name="InputCells12 2 2 2 2 30 2" xfId="36977" xr:uid="{8FB14358-696A-4E8A-B8A3-787A83E19D30}"/>
    <cellStyle name="InputCells12 2 2 2 2 31" xfId="17315" xr:uid="{229789F6-BEEC-4625-949C-1F00365926EF}"/>
    <cellStyle name="InputCells12 2 2 2 2 31 2" xfId="37719" xr:uid="{F1D45F18-6455-4929-9B9F-900C6273CE75}"/>
    <cellStyle name="InputCells12 2 2 2 2 32" xfId="17550" xr:uid="{03CAC903-9FA1-43A9-8265-5200BAEE819B}"/>
    <cellStyle name="InputCells12 2 2 2 2 32 2" xfId="37954" xr:uid="{2AEBAFD3-353E-49EB-8036-10C10172D3ED}"/>
    <cellStyle name="InputCells12 2 2 2 2 33" xfId="18064" xr:uid="{D9B106ED-60C1-426A-AA63-8566217408AA}"/>
    <cellStyle name="InputCells12 2 2 2 2 33 2" xfId="38468" xr:uid="{0638857F-4125-4C8B-BC9D-A01E4194F704}"/>
    <cellStyle name="InputCells12 2 2 2 2 34" xfId="18443" xr:uid="{41746613-533F-4E60-9178-C302BF63EA80}"/>
    <cellStyle name="InputCells12 2 2 2 2 34 2" xfId="38847" xr:uid="{4883C966-8B25-4B87-B8F1-2CE65C191A77}"/>
    <cellStyle name="InputCells12 2 2 2 2 35" xfId="19287" xr:uid="{B7CEA419-9920-4CA2-BC75-8FA9022832ED}"/>
    <cellStyle name="InputCells12 2 2 2 2 35 2" xfId="39689" xr:uid="{B6C79043-B9BA-4A4C-B43D-EEEF08917107}"/>
    <cellStyle name="InputCells12 2 2 2 2 36" xfId="18919" xr:uid="{96BFC706-F56E-4D43-AF47-48CFB2A272C3}"/>
    <cellStyle name="InputCells12 2 2 2 2 36 2" xfId="39321" xr:uid="{A056AD31-10FA-4282-8445-97EA65AE36E4}"/>
    <cellStyle name="InputCells12 2 2 2 2 37" xfId="20125" xr:uid="{0C2D71CC-D12C-447B-8574-A2BB963846EB}"/>
    <cellStyle name="InputCells12 2 2 2 2 37 2" xfId="40527" xr:uid="{9F9CA10A-64C0-4695-B909-C87C241E5B22}"/>
    <cellStyle name="InputCells12 2 2 2 2 38" xfId="20547" xr:uid="{E1454C8C-7E6A-4C34-B484-E39A7660D63C}"/>
    <cellStyle name="InputCells12 2 2 2 2 38 2" xfId="40949" xr:uid="{51FA4B12-2EF7-4461-B934-CA05B0130876}"/>
    <cellStyle name="InputCells12 2 2 2 2 39" xfId="19506" xr:uid="{9455D973-5174-4BFA-96B3-E7DED035CE21}"/>
    <cellStyle name="InputCells12 2 2 2 2 39 2" xfId="39908" xr:uid="{08E3E780-9207-4531-B306-BFC4A49A6C4E}"/>
    <cellStyle name="InputCells12 2 2 2 2 4" xfId="1626" xr:uid="{00000000-0005-0000-0000-0000C0140000}"/>
    <cellStyle name="InputCells12 2 2 2 2 4 2" xfId="24010" xr:uid="{37A43E92-5C9A-49AF-BF41-3617F9BD1E2C}"/>
    <cellStyle name="InputCells12 2 2 2 2 40" xfId="21741" xr:uid="{AEAA4BE1-CD61-4864-8558-1FBC23641815}"/>
    <cellStyle name="InputCells12 2 2 2 2 40 2" xfId="42141" xr:uid="{BC9976B2-D31E-47CA-957F-A21281B1F227}"/>
    <cellStyle name="InputCells12 2 2 2 2 41" xfId="22048" xr:uid="{00D4F9DC-5F63-42BB-89FF-6A07D4629A34}"/>
    <cellStyle name="InputCells12 2 2 2 2 41 2" xfId="42448" xr:uid="{1461413D-816B-4365-9384-C79586B4C4D8}"/>
    <cellStyle name="InputCells12 2 2 2 2 42" xfId="22676" xr:uid="{48E85DD0-0A57-4696-BACA-F6942DB4BD50}"/>
    <cellStyle name="InputCells12 2 2 2 2 42 2" xfId="43076" xr:uid="{202F6C97-E16C-4A66-B9C7-C8ACAB2EA314}"/>
    <cellStyle name="InputCells12 2 2 2 2 43" xfId="21133" xr:uid="{FB700B10-1216-4B88-9F3C-77F357D2F2F4}"/>
    <cellStyle name="InputCells12 2 2 2 2 43 2" xfId="41533" xr:uid="{2EEDE2E6-ED57-4E5D-A5CA-07BA9E4F3D45}"/>
    <cellStyle name="InputCells12 2 2 2 2 44" xfId="22974" xr:uid="{B86F5193-9F29-4441-8B39-10469E256FAF}"/>
    <cellStyle name="InputCells12 2 2 2 2 44 2" xfId="43374" xr:uid="{649A1D48-0701-4F3E-A1ED-81D2D1743EBE}"/>
    <cellStyle name="InputCells12 2 2 2 2 5" xfId="3155" xr:uid="{00000000-0005-0000-0000-0000C1140000}"/>
    <cellStyle name="InputCells12 2 2 2 2 5 2" xfId="25521" xr:uid="{71CBC5F9-FF95-4E33-A146-7FC5322FE695}"/>
    <cellStyle name="InputCells12 2 2 2 2 6" xfId="2665" xr:uid="{00000000-0005-0000-0000-0000C2140000}"/>
    <cellStyle name="InputCells12 2 2 2 2 6 2" xfId="25032" xr:uid="{5D60B6C8-ACD8-4BEC-A894-186A60FEBD8E}"/>
    <cellStyle name="InputCells12 2 2 2 2 7" xfId="4049" xr:uid="{00000000-0005-0000-0000-0000C3140000}"/>
    <cellStyle name="InputCells12 2 2 2 2 7 2" xfId="26412" xr:uid="{24842C35-5104-4CCA-A1D7-FF1CE7D29D24}"/>
    <cellStyle name="InputCells12 2 2 2 2 8" xfId="3380" xr:uid="{00000000-0005-0000-0000-0000C4140000}"/>
    <cellStyle name="InputCells12 2 2 2 2 8 2" xfId="25745" xr:uid="{F2956EEC-EBDA-40CF-9D60-01B74CA23D0A}"/>
    <cellStyle name="InputCells12 2 2 2 2 9" xfId="4532" xr:uid="{00000000-0005-0000-0000-0000C5140000}"/>
    <cellStyle name="InputCells12 2 2 2 2 9 2" xfId="26885" xr:uid="{112E9F4D-26AB-4BA1-84F9-40B85AB76B86}"/>
    <cellStyle name="InputCells12 2 2 2 20" xfId="9896" xr:uid="{942496DB-A95F-463D-9244-FE60EE2A092C}"/>
    <cellStyle name="InputCells12 2 2 2 20 2" xfId="31929" xr:uid="{72B12B36-CFF9-4B77-9ED0-FB0608F770DD}"/>
    <cellStyle name="InputCells12 2 2 2 21" xfId="10258" xr:uid="{884CF508-2A9D-4F8C-AC97-785D50793B29}"/>
    <cellStyle name="InputCells12 2 2 2 21 2" xfId="32118" xr:uid="{39A308E1-E3CD-48F8-98E5-FCA22431B2D7}"/>
    <cellStyle name="InputCells12 2 2 2 22" xfId="12379" xr:uid="{A6A11FED-D1BD-416D-8E3B-D26AD9C06F6E}"/>
    <cellStyle name="InputCells12 2 2 2 22 2" xfId="32944" xr:uid="{F760AE79-1F6D-45D2-A94C-E9C16F7667A5}"/>
    <cellStyle name="InputCells12 2 2 2 23" xfId="12676" xr:uid="{392CE1B6-B10F-4FC3-A960-5B2C378CCD26}"/>
    <cellStyle name="InputCells12 2 2 2 23 2" xfId="33241" xr:uid="{22159C13-24C8-4CDE-8219-05C07B634C9A}"/>
    <cellStyle name="InputCells12 2 2 2 24" xfId="12035" xr:uid="{C64A17C3-1C7A-44E9-86CE-EC49AEBA3E29}"/>
    <cellStyle name="InputCells12 2 2 2 24 2" xfId="32600" xr:uid="{71CB7623-88DC-4D02-9E9B-6CAF03C3C9AF}"/>
    <cellStyle name="InputCells12 2 2 2 25" xfId="12952" xr:uid="{28CEF441-A9AE-4ED5-BA04-8960B9DE2ACD}"/>
    <cellStyle name="InputCells12 2 2 2 25 2" xfId="33517" xr:uid="{A8125925-D805-4966-B20C-301C97B8023C}"/>
    <cellStyle name="InputCells12 2 2 2 26" xfId="12937" xr:uid="{4D5B32D8-8E0D-471B-BAB4-03C49092A139}"/>
    <cellStyle name="InputCells12 2 2 2 26 2" xfId="33502" xr:uid="{0F0B4A52-0D46-4E42-95E0-C82163323597}"/>
    <cellStyle name="InputCells12 2 2 2 27" xfId="14499" xr:uid="{04742DFB-798B-4F32-A11A-7C7AE781D671}"/>
    <cellStyle name="InputCells12 2 2 2 27 2" xfId="35060" xr:uid="{609E8E6A-35C6-44D2-96E2-E899651144DE}"/>
    <cellStyle name="InputCells12 2 2 2 28" xfId="15061" xr:uid="{718F23CE-E5E2-484B-8542-ABE657FAFB86}"/>
    <cellStyle name="InputCells12 2 2 2 28 2" xfId="35610" xr:uid="{5FE9C518-1048-49E7-B9FB-6E1659288A1B}"/>
    <cellStyle name="InputCells12 2 2 2 29" xfId="15540" xr:uid="{A339D00C-159D-4E71-9A99-076631E78883}"/>
    <cellStyle name="InputCells12 2 2 2 29 2" xfId="36059" xr:uid="{CFA8B898-AE76-4561-A0CA-366FFA6AC2E5}"/>
    <cellStyle name="InputCells12 2 2 2 3" xfId="1226" xr:uid="{00000000-0005-0000-0000-0000C6140000}"/>
    <cellStyle name="InputCells12 2 2 2 3 2" xfId="23663" xr:uid="{764E5610-1390-419D-BC73-6B2CB13FE65D}"/>
    <cellStyle name="InputCells12 2 2 2 30" xfId="15453" xr:uid="{504C1253-3B67-43D9-ACAC-598E24CB7C48}"/>
    <cellStyle name="InputCells12 2 2 2 30 2" xfId="35986" xr:uid="{38DC1E97-F27F-48A6-95E5-B4348E011B73}"/>
    <cellStyle name="InputCells12 2 2 2 31" xfId="16365" xr:uid="{E19925A5-0A55-4E0F-AFB3-4897B16D489C}"/>
    <cellStyle name="InputCells12 2 2 2 31 2" xfId="36771" xr:uid="{33B699A7-38FF-43F6-B247-91235B485E0E}"/>
    <cellStyle name="InputCells12 2 2 2 32" xfId="17106" xr:uid="{FF5C8683-8432-455A-9CBF-364F299CB277}"/>
    <cellStyle name="InputCells12 2 2 2 32 2" xfId="37510" xr:uid="{E9D19219-8302-478F-9F41-067D03776045}"/>
    <cellStyle name="InputCells12 2 2 2 33" xfId="16669" xr:uid="{5900AEE6-CC22-4168-A920-04157CE7B822}"/>
    <cellStyle name="InputCells12 2 2 2 33 2" xfId="37075" xr:uid="{90ED27CF-062E-4ECF-AE88-C6DD2A1C7DF9}"/>
    <cellStyle name="InputCells12 2 2 2 34" xfId="17857" xr:uid="{E19C1513-1C49-4E1A-8CE2-7C3FE0F9BA4B}"/>
    <cellStyle name="InputCells12 2 2 2 34 2" xfId="38261" xr:uid="{E82BA569-39E7-4595-9BC4-AC167ED1CD0E}"/>
    <cellStyle name="InputCells12 2 2 2 35" xfId="18229" xr:uid="{42777CEE-44F7-4F7B-9FF4-50B397CB5469}"/>
    <cellStyle name="InputCells12 2 2 2 35 2" xfId="38633" xr:uid="{301D2525-C23F-4C23-9544-86C06C00E6BA}"/>
    <cellStyle name="InputCells12 2 2 2 36" xfId="19072" xr:uid="{5895A85C-D9BA-45DF-AE1B-60AF2EB2B97C}"/>
    <cellStyle name="InputCells12 2 2 2 36 2" xfId="39474" xr:uid="{716FB605-E956-4D1D-BAB2-2ACC24ECD5B8}"/>
    <cellStyle name="InputCells12 2 2 2 37" xfId="19371" xr:uid="{EA165B6E-01C1-4F43-8C1F-ABFC426EBBE5}"/>
    <cellStyle name="InputCells12 2 2 2 37 2" xfId="39773" xr:uid="{81833312-CE98-45D9-B900-5574F563036A}"/>
    <cellStyle name="InputCells12 2 2 2 38" xfId="19910" xr:uid="{0D1A47DB-DC27-4881-9482-2F290F0EE308}"/>
    <cellStyle name="InputCells12 2 2 2 38 2" xfId="40312" xr:uid="{BACB347C-C8D4-4175-981A-A1E56AE118E9}"/>
    <cellStyle name="InputCells12 2 2 2 39" xfId="20334" xr:uid="{E05109B3-8A13-49A8-9A66-864F30D85FE6}"/>
    <cellStyle name="InputCells12 2 2 2 39 2" xfId="40736" xr:uid="{E111DB65-551C-447A-864C-D824E46F590D}"/>
    <cellStyle name="InputCells12 2 2 2 4" xfId="1819" xr:uid="{00000000-0005-0000-0000-0000C7140000}"/>
    <cellStyle name="InputCells12 2 2 2 4 2" xfId="24202" xr:uid="{7D4F4D69-A8A1-412D-B01E-0C83509D1FC7}"/>
    <cellStyle name="InputCells12 2 2 2 40" xfId="20816" xr:uid="{0E2231FB-2761-48F9-ABD1-A0BBFD165307}"/>
    <cellStyle name="InputCells12 2 2 2 40 2" xfId="41218" xr:uid="{BB96EC91-EA7B-4857-948E-4ADA0166EA33}"/>
    <cellStyle name="InputCells12 2 2 2 41" xfId="21529" xr:uid="{3263FBA0-7DE2-464B-B5D6-F112D0838D6E}"/>
    <cellStyle name="InputCells12 2 2 2 41 2" xfId="41929" xr:uid="{394F8CA5-6AA9-4CE0-8D7B-F88267A97490}"/>
    <cellStyle name="InputCells12 2 2 2 42" xfId="20975" xr:uid="{8AD0AF2C-D204-4549-887D-8172E525E8A7}"/>
    <cellStyle name="InputCells12 2 2 2 42 2" xfId="41377" xr:uid="{E476DFE5-BD92-4862-B615-B48F901A1AF4}"/>
    <cellStyle name="InputCells12 2 2 2 43" xfId="22604" xr:uid="{01AB743C-0436-49C9-BEF2-BF2908310130}"/>
    <cellStyle name="InputCells12 2 2 2 43 2" xfId="43004" xr:uid="{62272319-F8F8-49DD-96C4-2A9956C02E0F}"/>
    <cellStyle name="InputCells12 2 2 2 44" xfId="22873" xr:uid="{3228AD76-D95B-41AE-9890-4D4576B72266}"/>
    <cellStyle name="InputCells12 2 2 2 44 2" xfId="43273" xr:uid="{355702BB-21E7-4545-8FB2-356620BBDEF0}"/>
    <cellStyle name="InputCells12 2 2 2 45" xfId="23161" xr:uid="{AE359B23-C976-4B00-B5CF-4525C10BE9C0}"/>
    <cellStyle name="InputCells12 2 2 2 45 2" xfId="43561" xr:uid="{FB0C37CD-43AC-481A-AD54-738BFB145E6C}"/>
    <cellStyle name="InputCells12 2 2 2 5" xfId="2201" xr:uid="{00000000-0005-0000-0000-0000C8140000}"/>
    <cellStyle name="InputCells12 2 2 2 5 2" xfId="24580" xr:uid="{4CD784E2-FC2C-4030-9BAA-E89FA26524B3}"/>
    <cellStyle name="InputCells12 2 2 2 6" xfId="2940" xr:uid="{00000000-0005-0000-0000-0000C9140000}"/>
    <cellStyle name="InputCells12 2 2 2 6 2" xfId="25306" xr:uid="{1BE411F0-372F-4C23-87A6-6F8596DD3ED9}"/>
    <cellStyle name="InputCells12 2 2 2 7" xfId="3424" xr:uid="{00000000-0005-0000-0000-0000CA140000}"/>
    <cellStyle name="InputCells12 2 2 2 7 2" xfId="25789" xr:uid="{BAC9F08E-FFB1-4CD8-B697-DFEFCBBB1B77}"/>
    <cellStyle name="InputCells12 2 2 2 8" xfId="3838" xr:uid="{00000000-0005-0000-0000-0000CB140000}"/>
    <cellStyle name="InputCells12 2 2 2 8 2" xfId="26201" xr:uid="{979A0DFF-42FB-444F-BAF7-B853BBE1DEA2}"/>
    <cellStyle name="InputCells12 2 2 2 9" xfId="4254" xr:uid="{00000000-0005-0000-0000-0000CC140000}"/>
    <cellStyle name="InputCells12 2 2 2 9 2" xfId="26611" xr:uid="{8D3AE227-A872-4A04-B30A-99F3FAB1223E}"/>
    <cellStyle name="InputCells12 2 2 3" xfId="751" xr:uid="{00000000-0005-0000-0000-0000CD140000}"/>
    <cellStyle name="InputCells12 2 2 3 10" xfId="5198" xr:uid="{00000000-0005-0000-0000-0000CE140000}"/>
    <cellStyle name="InputCells12 2 2 3 10 2" xfId="27551" xr:uid="{88EF8618-89B5-4CA2-B7CF-166DCE92DE71}"/>
    <cellStyle name="InputCells12 2 2 3 11" xfId="5564" xr:uid="{00000000-0005-0000-0000-0000CF140000}"/>
    <cellStyle name="InputCells12 2 2 3 11 2" xfId="27917" xr:uid="{BB9B8288-F3A6-4514-8C0B-4AD2C7DAE9D1}"/>
    <cellStyle name="InputCells12 2 2 3 12" xfId="6510" xr:uid="{00000000-0005-0000-0000-0000D0140000}"/>
    <cellStyle name="InputCells12 2 2 3 12 2" xfId="28807" xr:uid="{FF1F7969-4122-4645-9EA0-6704DF21BB1B}"/>
    <cellStyle name="InputCells12 2 2 3 13" xfId="6902" xr:uid="{00000000-0005-0000-0000-0000D1140000}"/>
    <cellStyle name="InputCells12 2 2 3 13 2" xfId="29199" xr:uid="{F9EBE669-0BB2-4067-B631-CC3120CB632D}"/>
    <cellStyle name="InputCells12 2 2 3 14" xfId="7148" xr:uid="{00000000-0005-0000-0000-0000D2140000}"/>
    <cellStyle name="InputCells12 2 2 3 14 2" xfId="29445" xr:uid="{266682B5-9C90-46D3-A9D9-F9CBD32145B3}"/>
    <cellStyle name="InputCells12 2 2 3 15" xfId="7471" xr:uid="{00000000-0005-0000-0000-0000D3140000}"/>
    <cellStyle name="InputCells12 2 2 3 15 2" xfId="29766" xr:uid="{C7C19FDD-E924-46EB-B7DE-0DE3261AB33A}"/>
    <cellStyle name="InputCells12 2 2 3 16" xfId="7957" xr:uid="{42495829-4984-45FD-87FC-99B4E9C2EEF0}"/>
    <cellStyle name="InputCells12 2 2 3 16 2" xfId="30243" xr:uid="{54FA951A-2650-44DE-898B-F66481A57AC4}"/>
    <cellStyle name="InputCells12 2 2 3 17" xfId="8446" xr:uid="{101D180B-50DE-409F-8D9E-8990036B099A}"/>
    <cellStyle name="InputCells12 2 2 3 17 2" xfId="30715" xr:uid="{BE112552-F4F1-41A8-8F8A-89B601ABAB9D}"/>
    <cellStyle name="InputCells12 2 2 3 18" xfId="9336" xr:uid="{F5469A27-4404-4245-8F91-4A9C736570F9}"/>
    <cellStyle name="InputCells12 2 2 3 18 2" xfId="31475" xr:uid="{83FCC94C-5237-41CF-996C-A543C04E0C15}"/>
    <cellStyle name="InputCells12 2 2 3 19" xfId="9695" xr:uid="{DD5F4B10-846F-4EFA-A451-78F227E777C7}"/>
    <cellStyle name="InputCells12 2 2 3 19 2" xfId="31770" xr:uid="{2FDA5B3F-1086-4BE9-B5EE-EB61CCE9A8F1}"/>
    <cellStyle name="InputCells12 2 2 3 2" xfId="1354" xr:uid="{00000000-0005-0000-0000-0000D4140000}"/>
    <cellStyle name="InputCells12 2 2 3 2 2" xfId="23791" xr:uid="{68103962-D9F0-4FF2-B9AF-FD73D3B30F13}"/>
    <cellStyle name="InputCells12 2 2 3 20" xfId="10356" xr:uid="{55451962-8E7B-4C3E-8FAB-D385E2ACFD43}"/>
    <cellStyle name="InputCells12 2 2 3 20 2" xfId="32163" xr:uid="{55AB70C0-D9B2-4A30-879B-604E1218E2D3}"/>
    <cellStyle name="InputCells12 2 2 3 21" xfId="12504" xr:uid="{90916FA8-7EEA-4321-8890-A3BF2B497D18}"/>
    <cellStyle name="InputCells12 2 2 3 21 2" xfId="33069" xr:uid="{D8FE75A3-5B96-41EB-BDBE-383F0D225E77}"/>
    <cellStyle name="InputCells12 2 2 3 22" xfId="13161" xr:uid="{40EC0214-F577-4879-AD5C-8A45EAB53FA0}"/>
    <cellStyle name="InputCells12 2 2 3 22 2" xfId="33725" xr:uid="{87FE5829-891A-45D2-9956-ADED8A045046}"/>
    <cellStyle name="InputCells12 2 2 3 23" xfId="13137" xr:uid="{2DE34F33-1F10-46CC-878D-1EFDBEA9E76F}"/>
    <cellStyle name="InputCells12 2 2 3 23 2" xfId="33702" xr:uid="{1A1F5DF3-B575-4F43-B6DE-EA462A5E821C}"/>
    <cellStyle name="InputCells12 2 2 3 24" xfId="14160" xr:uid="{46E4F537-32D7-4188-A07A-7505C53B6D37}"/>
    <cellStyle name="InputCells12 2 2 3 24 2" xfId="34724" xr:uid="{A4F423F3-A846-4211-B8E9-4D3F981B69DF}"/>
    <cellStyle name="InputCells12 2 2 3 25" xfId="13774" xr:uid="{1A35C201-3995-4649-9D01-EEF864E5D910}"/>
    <cellStyle name="InputCells12 2 2 3 25 2" xfId="34338" xr:uid="{BB14942B-1838-420F-91DE-E2FB756A8B6A}"/>
    <cellStyle name="InputCells12 2 2 3 26" xfId="13977" xr:uid="{F9235E2C-094C-480C-AD24-B6F1C9CEEBAC}"/>
    <cellStyle name="InputCells12 2 2 3 26 2" xfId="34541" xr:uid="{D6172B2C-2D87-4E2A-A57F-5DA4DA55B62C}"/>
    <cellStyle name="InputCells12 2 2 3 27" xfId="15284" xr:uid="{DCB810D1-A825-4910-A3E1-44585538F501}"/>
    <cellStyle name="InputCells12 2 2 3 27 2" xfId="35821" xr:uid="{E3D75358-432E-4E62-9E34-111DDEBA26D6}"/>
    <cellStyle name="InputCells12 2 2 3 28" xfId="15582" xr:uid="{242B85EB-17C6-48A9-A560-F822791537AF}"/>
    <cellStyle name="InputCells12 2 2 3 28 2" xfId="36080" xr:uid="{5250FA90-D1FA-4400-8ECD-87C14F2E9E0C}"/>
    <cellStyle name="InputCells12 2 2 3 29" xfId="16008" xr:uid="{DCB2EBF5-F92F-4B7D-88CB-165D497CB268}"/>
    <cellStyle name="InputCells12 2 2 3 29 2" xfId="36416" xr:uid="{F04F6C9F-CB75-4983-AD07-C2BFE8D6C4B2}"/>
    <cellStyle name="InputCells12 2 2 3 3" xfId="1942" xr:uid="{00000000-0005-0000-0000-0000D5140000}"/>
    <cellStyle name="InputCells12 2 2 3 3 2" xfId="24324" xr:uid="{BD8AE015-FE03-4353-A575-0CC4C29AEC1D}"/>
    <cellStyle name="InputCells12 2 2 3 30" xfId="16481" xr:uid="{9698127F-BB37-4216-9320-5CC68AA0CA12}"/>
    <cellStyle name="InputCells12 2 2 3 30 2" xfId="36887" xr:uid="{D1149E1F-996A-4F3D-B9AB-0A550016E87A}"/>
    <cellStyle name="InputCells12 2 2 3 31" xfId="17225" xr:uid="{96D19778-4B1E-4A54-B286-27D858529BEA}"/>
    <cellStyle name="InputCells12 2 2 3 31 2" xfId="37629" xr:uid="{96E26ECA-86C7-4384-A65B-9B3328E601F7}"/>
    <cellStyle name="InputCells12 2 2 3 32" xfId="17723" xr:uid="{37940459-9EBF-4F19-8284-0438CDC46462}"/>
    <cellStyle name="InputCells12 2 2 3 32 2" xfId="38127" xr:uid="{923A891A-2D3E-4042-A00F-2A94A36AED33}"/>
    <cellStyle name="InputCells12 2 2 3 33" xfId="17974" xr:uid="{F94F35B0-8EEF-4FA6-B74D-3E83AD47250B}"/>
    <cellStyle name="InputCells12 2 2 3 33 2" xfId="38378" xr:uid="{04D7BB33-1B82-4BB4-A421-148C810C5986}"/>
    <cellStyle name="InputCells12 2 2 3 34" xfId="18353" xr:uid="{C5180C46-0028-4BDD-A336-475352064907}"/>
    <cellStyle name="InputCells12 2 2 3 34 2" xfId="38757" xr:uid="{7A99CEE3-BF07-4981-BA3C-9A0D239F5108}"/>
    <cellStyle name="InputCells12 2 2 3 35" xfId="19197" xr:uid="{6E6146BE-17B4-4536-98BE-D7A0713912BA}"/>
    <cellStyle name="InputCells12 2 2 3 35 2" xfId="39599" xr:uid="{FB924790-8949-4A92-AF15-034A3D4FD49D}"/>
    <cellStyle name="InputCells12 2 2 3 36" xfId="19756" xr:uid="{50519CBB-4246-4FDC-AB0D-296D7DE068BB}"/>
    <cellStyle name="InputCells12 2 2 3 36 2" xfId="40158" xr:uid="{3C6978CA-C175-4DAE-9672-A2308EBDF489}"/>
    <cellStyle name="InputCells12 2 2 3 37" xfId="20035" xr:uid="{4C7D9275-CB57-4A10-BD3A-C6F7C93914F0}"/>
    <cellStyle name="InputCells12 2 2 3 37 2" xfId="40437" xr:uid="{825A40D1-2A8A-4E1F-8F3A-6E4132E7336B}"/>
    <cellStyle name="InputCells12 2 2 3 38" xfId="20457" xr:uid="{9A49DBF8-9C72-4D8D-894D-20160D22456A}"/>
    <cellStyle name="InputCells12 2 2 3 38 2" xfId="40859" xr:uid="{1401A8E1-DD16-437E-A55B-58DD26057508}"/>
    <cellStyle name="InputCells12 2 2 3 39" xfId="19570" xr:uid="{7C704A7B-2CF3-4698-A926-32C4BCD579B0}"/>
    <cellStyle name="InputCells12 2 2 3 39 2" xfId="39972" xr:uid="{25147B9E-8FBD-4F2E-9EA1-204B16B2333E}"/>
    <cellStyle name="InputCells12 2 2 3 4" xfId="2333" xr:uid="{00000000-0005-0000-0000-0000D6140000}"/>
    <cellStyle name="InputCells12 2 2 3 4 2" xfId="24708" xr:uid="{AE4823C1-6B79-47DD-B40B-00BBBE94B2DB}"/>
    <cellStyle name="InputCells12 2 2 3 40" xfId="21651" xr:uid="{09AAD1FB-25DF-4C08-A383-B0E3EF04805B}"/>
    <cellStyle name="InputCells12 2 2 3 40 2" xfId="42051" xr:uid="{1F00FEF9-8D23-4C95-A945-030714F500B7}"/>
    <cellStyle name="InputCells12 2 2 3 41" xfId="22300" xr:uid="{70D4A3C9-08A6-4CAA-9C5E-9B39C921321C}"/>
    <cellStyle name="InputCells12 2 2 3 41 2" xfId="42700" xr:uid="{D91EA1A3-386B-4F1B-B3CD-309555E0C506}"/>
    <cellStyle name="InputCells12 2 2 3 42" xfId="21339" xr:uid="{98EF23B7-C223-4276-B037-E1D0D4487E35}"/>
    <cellStyle name="InputCells12 2 2 3 42 2" xfId="41739" xr:uid="{170F1D55-170D-4FED-8584-67B87AEC2F9B}"/>
    <cellStyle name="InputCells12 2 2 3 43" xfId="23072" xr:uid="{83DE3464-E001-4DFD-8DC4-91C0EAB945FC}"/>
    <cellStyle name="InputCells12 2 2 3 43 2" xfId="43472" xr:uid="{BF55D021-49BA-40DA-8162-9A0329E5CCE7}"/>
    <cellStyle name="InputCells12 2 2 3 44" xfId="23295" xr:uid="{677367FB-255E-4271-99E3-136D76704B6F}"/>
    <cellStyle name="InputCells12 2 2 3 44 2" xfId="43695" xr:uid="{463BFA4B-83B8-4C17-A056-A4662152F4B1}"/>
    <cellStyle name="InputCells12 2 2 3 5" xfId="3065" xr:uid="{00000000-0005-0000-0000-0000D7140000}"/>
    <cellStyle name="InputCells12 2 2 3 5 2" xfId="25431" xr:uid="{99572050-7CF9-4AB3-8BD6-DBDF0CC4B82D}"/>
    <cellStyle name="InputCells12 2 2 3 6" xfId="3672" xr:uid="{00000000-0005-0000-0000-0000D8140000}"/>
    <cellStyle name="InputCells12 2 2 3 6 2" xfId="26035" xr:uid="{8F0C06BA-5493-4F05-8FF6-CC6A1D3179C2}"/>
    <cellStyle name="InputCells12 2 2 3 7" xfId="3959" xr:uid="{00000000-0005-0000-0000-0000D9140000}"/>
    <cellStyle name="InputCells12 2 2 3 7 2" xfId="26322" xr:uid="{7BE22216-579D-4CEF-9C00-A0EBDE930888}"/>
    <cellStyle name="InputCells12 2 2 3 8" xfId="4470" xr:uid="{00000000-0005-0000-0000-0000DA140000}"/>
    <cellStyle name="InputCells12 2 2 3 8 2" xfId="26823" xr:uid="{632F60F0-15BA-4EBD-A2D9-D47BEA694BE5}"/>
    <cellStyle name="InputCells12 2 2 3 9" xfId="2487" xr:uid="{00000000-0005-0000-0000-0000DB140000}"/>
    <cellStyle name="InputCells12 2 2 3 9 2" xfId="24854" xr:uid="{EF62047E-131F-43F7-A071-7EEEBD4FE114}"/>
    <cellStyle name="InputCells12 2 2 4" xfId="5992" xr:uid="{00000000-0005-0000-0000-0000DC140000}"/>
    <cellStyle name="InputCells12 2 3" xfId="311" xr:uid="{00000000-0005-0000-0000-0000DD140000}"/>
    <cellStyle name="InputCells12 2 3 10" xfId="3574" xr:uid="{00000000-0005-0000-0000-0000DE140000}"/>
    <cellStyle name="InputCells12 2 3 10 2" xfId="25938" xr:uid="{8BC39180-8B59-4602-8609-284438764D80}"/>
    <cellStyle name="InputCells12 2 3 11" xfId="3645" xr:uid="{00000000-0005-0000-0000-0000DF140000}"/>
    <cellStyle name="InputCells12 2 3 11 2" xfId="26008" xr:uid="{E14FFC28-66FD-4376-BE5F-44524735DF21}"/>
    <cellStyle name="InputCells12 2 3 12" xfId="3267" xr:uid="{00000000-0005-0000-0000-0000E0140000}"/>
    <cellStyle name="InputCells12 2 3 12 2" xfId="25633" xr:uid="{0A1D5701-4CCD-482A-8BEE-AB5787B6709D}"/>
    <cellStyle name="InputCells12 2 3 13" xfId="4837" xr:uid="{00000000-0005-0000-0000-0000E1140000}"/>
    <cellStyle name="InputCells12 2 3 13 2" xfId="27190" xr:uid="{B572F331-2E5F-46A8-B888-1DDC475238E4}"/>
    <cellStyle name="InputCells12 2 3 14" xfId="4181" xr:uid="{00000000-0005-0000-0000-0000E2140000}"/>
    <cellStyle name="InputCells12 2 3 14 2" xfId="26541" xr:uid="{2281B8A5-B827-46F7-A9E6-6A9681786A8E}"/>
    <cellStyle name="InputCells12 2 3 15" xfId="6187" xr:uid="{00000000-0005-0000-0000-0000E3140000}"/>
    <cellStyle name="InputCells12 2 3 15 2" xfId="28484" xr:uid="{57F3366A-8D26-4DB2-8C30-2C9C0916659B}"/>
    <cellStyle name="InputCells12 2 3 16" xfId="6593" xr:uid="{00000000-0005-0000-0000-0000E4140000}"/>
    <cellStyle name="InputCells12 2 3 16 2" xfId="28890" xr:uid="{6FF574D4-EF99-474C-B93D-6D4EFE5694C6}"/>
    <cellStyle name="InputCells12 2 3 17" xfId="6113" xr:uid="{00000000-0005-0000-0000-0000E5140000}"/>
    <cellStyle name="InputCells12 2 3 17 2" xfId="28410" xr:uid="{9DB411DB-E86F-4135-AD65-1BD082EF274F}"/>
    <cellStyle name="InputCells12 2 3 18" xfId="7255" xr:uid="{00000000-0005-0000-0000-0000E6140000}"/>
    <cellStyle name="InputCells12 2 3 18 2" xfId="29550" xr:uid="{F15CD678-38F5-4F7B-AB28-9F1FC0F34364}"/>
    <cellStyle name="InputCells12 2 3 19" xfId="7718" xr:uid="{E9AB79FA-6AF9-49A4-87B2-3CDFA0F68C58}"/>
    <cellStyle name="InputCells12 2 3 19 2" xfId="30004" xr:uid="{8EC76FF1-8C37-4C9B-BB3E-C1A0D6BBA062}"/>
    <cellStyle name="InputCells12 2 3 2" xfId="649" xr:uid="{00000000-0005-0000-0000-0000E7140000}"/>
    <cellStyle name="InputCells12 2 3 2 10" xfId="4688" xr:uid="{00000000-0005-0000-0000-0000E8140000}"/>
    <cellStyle name="InputCells12 2 3 2 10 2" xfId="27041" xr:uid="{5D47CDE0-64DE-444C-8170-E656B60F5C8C}"/>
    <cellStyle name="InputCells12 2 3 2 11" xfId="5100" xr:uid="{00000000-0005-0000-0000-0000E9140000}"/>
    <cellStyle name="InputCells12 2 3 2 11 2" xfId="27453" xr:uid="{222F1D6B-2D84-4664-94B3-89EFDCF33FEB}"/>
    <cellStyle name="InputCells12 2 3 2 12" xfId="5430" xr:uid="{00000000-0005-0000-0000-0000EA140000}"/>
    <cellStyle name="InputCells12 2 3 2 12 2" xfId="27783" xr:uid="{B0F4AC10-3EBD-4A90-94B1-0CAC81504F78}"/>
    <cellStyle name="InputCells12 2 3 2 13" xfId="6420" xr:uid="{00000000-0005-0000-0000-0000EB140000}"/>
    <cellStyle name="InputCells12 2 3 2 13 2" xfId="28717" xr:uid="{9B7139F9-041C-453A-90B5-FBB2A906A440}"/>
    <cellStyle name="InputCells12 2 3 2 14" xfId="6621" xr:uid="{00000000-0005-0000-0000-0000EC140000}"/>
    <cellStyle name="InputCells12 2 3 2 14 2" xfId="28918" xr:uid="{35440B0F-6459-4D64-8CC8-D2FC431F8353}"/>
    <cellStyle name="InputCells12 2 3 2 15" xfId="6995" xr:uid="{00000000-0005-0000-0000-0000ED140000}"/>
    <cellStyle name="InputCells12 2 3 2 15 2" xfId="29292" xr:uid="{B519E9CF-B928-469E-8F3A-C2D51E1A985D}"/>
    <cellStyle name="InputCells12 2 3 2 16" xfId="7378" xr:uid="{00000000-0005-0000-0000-0000EE140000}"/>
    <cellStyle name="InputCells12 2 3 2 16 2" xfId="29673" xr:uid="{E2B3299B-A748-4F14-8820-4FD4975F2A9D}"/>
    <cellStyle name="InputCells12 2 3 2 17" xfId="7864" xr:uid="{F8416346-A39E-42CE-910B-D979374528F2}"/>
    <cellStyle name="InputCells12 2 3 2 17 2" xfId="30150" xr:uid="{F5390B26-8909-450C-8E07-97A6C0B8555D}"/>
    <cellStyle name="InputCells12 2 3 2 18" xfId="8349" xr:uid="{50CC5EB7-7AE4-4AD3-8528-44CADDADEB11}"/>
    <cellStyle name="InputCells12 2 3 2 18 2" xfId="30618" xr:uid="{6D474A2B-7100-447E-B278-88AB8D6D2382}"/>
    <cellStyle name="InputCells12 2 3 2 19" xfId="9234" xr:uid="{950B8EBF-8DD9-43FC-A8F1-8CCA5F731CFA}"/>
    <cellStyle name="InputCells12 2 3 2 19 2" xfId="31375" xr:uid="{665F78E9-546D-4650-B692-D67E55EA8F5A}"/>
    <cellStyle name="InputCells12 2 3 2 2" xfId="864" xr:uid="{00000000-0005-0000-0000-0000EF140000}"/>
    <cellStyle name="InputCells12 2 3 2 2 10" xfId="5311" xr:uid="{00000000-0005-0000-0000-0000F0140000}"/>
    <cellStyle name="InputCells12 2 3 2 2 10 2" xfId="27664" xr:uid="{BDB3151E-85EE-4F06-BC75-9A4F22B4A545}"/>
    <cellStyle name="InputCells12 2 3 2 2 11" xfId="5546" xr:uid="{00000000-0005-0000-0000-0000F1140000}"/>
    <cellStyle name="InputCells12 2 3 2 2 11 2" xfId="27899" xr:uid="{0F0B2E41-91C5-4E4F-A374-0BF0083E77B3}"/>
    <cellStyle name="InputCells12 2 3 2 2 12" xfId="5900" xr:uid="{00000000-0005-0000-0000-0000F2140000}"/>
    <cellStyle name="InputCells12 2 3 2 2 12 2" xfId="28214" xr:uid="{BBAEC6AD-1A48-4043-809B-20D0901364F7}"/>
    <cellStyle name="InputCells12 2 3 2 2 13" xfId="6412" xr:uid="{00000000-0005-0000-0000-0000F3140000}"/>
    <cellStyle name="InputCells12 2 3 2 2 13 2" xfId="28709" xr:uid="{5B3AA0CC-2394-4C6F-AB1D-040F13E869F0}"/>
    <cellStyle name="InputCells12 2 3 2 2 14" xfId="7131" xr:uid="{00000000-0005-0000-0000-0000F4140000}"/>
    <cellStyle name="InputCells12 2 3 2 2 14 2" xfId="29428" xr:uid="{69C17E80-7C6C-4C84-9A6E-1A4C6062223C}"/>
    <cellStyle name="InputCells12 2 3 2 2 15" xfId="7584" xr:uid="{00000000-0005-0000-0000-0000F5140000}"/>
    <cellStyle name="InputCells12 2 3 2 2 15 2" xfId="29879" xr:uid="{3735F299-DF07-48F2-81E6-6B72EB99E69C}"/>
    <cellStyle name="InputCells12 2 3 2 2 16" xfId="8070" xr:uid="{DC022200-43EB-496E-92EE-73368F2188CB}"/>
    <cellStyle name="InputCells12 2 3 2 2 16 2" xfId="30356" xr:uid="{5BDF89C8-A75C-4149-B044-64109DE24364}"/>
    <cellStyle name="InputCells12 2 3 2 2 17" xfId="8559" xr:uid="{11804EE7-DAB8-4CD8-80AE-3197AABBE5D3}"/>
    <cellStyle name="InputCells12 2 3 2 2 17 2" xfId="30828" xr:uid="{52815FB5-B59F-4F29-88A8-852554760AAD}"/>
    <cellStyle name="InputCells12 2 3 2 2 18" xfId="9449" xr:uid="{EC31C1A1-306D-4F71-876D-261BB61C0E8E}"/>
    <cellStyle name="InputCells12 2 3 2 2 18 2" xfId="31588" xr:uid="{CBCAEC41-BC73-4BA0-9110-12F4FF6A0908}"/>
    <cellStyle name="InputCells12 2 3 2 2 19" xfId="8938" xr:uid="{F598830E-F7B3-408E-B0B6-2001ACA96A73}"/>
    <cellStyle name="InputCells12 2 3 2 2 19 2" xfId="31115" xr:uid="{6AA3722E-BA1C-49A5-8612-646514DB6292}"/>
    <cellStyle name="InputCells12 2 3 2 2 2" xfId="1337" xr:uid="{00000000-0005-0000-0000-0000F6140000}"/>
    <cellStyle name="InputCells12 2 3 2 2 2 2" xfId="23774" xr:uid="{1A7CC7BB-C3BC-4C83-9063-26E47848DA53}"/>
    <cellStyle name="InputCells12 2 3 2 2 20" xfId="9624" xr:uid="{DDC3FBB6-6D17-4EDC-A68F-37B4C266FF2A}"/>
    <cellStyle name="InputCells12 2 3 2 2 20 2" xfId="31716" xr:uid="{D5858C9D-C966-4F2A-B1BC-1BE5C568D27F}"/>
    <cellStyle name="InputCells12 2 3 2 2 21" xfId="12617" xr:uid="{50971212-5301-439A-9F38-28D212B4D119}"/>
    <cellStyle name="InputCells12 2 3 2 2 21 2" xfId="33182" xr:uid="{D2EC76AB-B436-46A5-A2D6-0D741E5AF0A2}"/>
    <cellStyle name="InputCells12 2 3 2 2 22" xfId="12267" xr:uid="{C4F0D696-ACB3-47E8-9DA2-25FE5453BBF3}"/>
    <cellStyle name="InputCells12 2 3 2 2 22 2" xfId="32832" xr:uid="{9BD13E65-B4B4-4BC1-AB3E-D9FCDF521DA5}"/>
    <cellStyle name="InputCells12 2 3 2 2 23" xfId="13300" xr:uid="{EFE8E0EB-A13A-4787-AF58-D5C249B51D0B}"/>
    <cellStyle name="InputCells12 2 3 2 2 23 2" xfId="33864" xr:uid="{212BF107-9B83-43BE-8A5C-88BA99C204D6}"/>
    <cellStyle name="InputCells12 2 3 2 2 24" xfId="13373" xr:uid="{6EC652EA-A5DF-4C3F-9A48-535DEC36CB59}"/>
    <cellStyle name="InputCells12 2 3 2 2 24 2" xfId="33937" xr:uid="{D4FFBEDE-E4EA-4468-A10E-9E2423F88729}"/>
    <cellStyle name="InputCells12 2 3 2 2 25" xfId="14371" xr:uid="{92A8064B-D520-48B7-86EE-E998DAE0F5A5}"/>
    <cellStyle name="InputCells12 2 3 2 2 25 2" xfId="34934" xr:uid="{4153E49F-503E-4565-B7A3-5C34B24DD446}"/>
    <cellStyle name="InputCells12 2 3 2 2 26" xfId="14390" xr:uid="{C0B5CB5B-696B-4DCB-92D0-2CE117BD19A6}"/>
    <cellStyle name="InputCells12 2 3 2 2 26 2" xfId="34953" xr:uid="{A7FE124C-999C-4AFE-906E-322EAA63B619}"/>
    <cellStyle name="InputCells12 2 3 2 2 27" xfId="13481" xr:uid="{1857166C-BE2F-44D5-BD41-9E536F5C437F}"/>
    <cellStyle name="InputCells12 2 3 2 2 27 2" xfId="34045" xr:uid="{E1B0912F-67F0-485C-9CFE-335CE57EA102}"/>
    <cellStyle name="InputCells12 2 3 2 2 28" xfId="15656" xr:uid="{2CF06881-6C2D-45BF-BCB8-DDA0BE810325}"/>
    <cellStyle name="InputCells12 2 3 2 2 28 2" xfId="36133" xr:uid="{82A2F756-BD6D-4BE0-8057-8682D1543F5D}"/>
    <cellStyle name="InputCells12 2 3 2 2 29" xfId="16121" xr:uid="{5E9BE939-B870-4752-9477-C808F7DA4711}"/>
    <cellStyle name="InputCells12 2 3 2 2 29 2" xfId="36529" xr:uid="{D6044DF1-AA25-4800-B61E-EF8F32091E3B}"/>
    <cellStyle name="InputCells12 2 3 2 2 3" xfId="2055" xr:uid="{00000000-0005-0000-0000-0000F7140000}"/>
    <cellStyle name="InputCells12 2 3 2 2 3 2" xfId="24437" xr:uid="{8A554B7F-84CD-45A1-915D-7F0BAF3F472C}"/>
    <cellStyle name="InputCells12 2 3 2 2 30" xfId="16594" xr:uid="{D885FBDE-7E03-424D-A69B-29FA44700ED6}"/>
    <cellStyle name="InputCells12 2 3 2 2 30 2" xfId="37000" xr:uid="{CEBC1846-1589-483D-BE03-A30E8982595D}"/>
    <cellStyle name="InputCells12 2 3 2 2 31" xfId="17338" xr:uid="{CDD68AB6-7713-4428-BACE-3493AC165B04}"/>
    <cellStyle name="InputCells12 2 3 2 2 31 2" xfId="37742" xr:uid="{3F6ABF8B-1C37-4A17-BBB4-EEFD4E57B52A}"/>
    <cellStyle name="InputCells12 2 3 2 2 32" xfId="17207" xr:uid="{F9A9F8D4-9C45-407F-A187-5E4AF2829F73}"/>
    <cellStyle name="InputCells12 2 3 2 2 32 2" xfId="37611" xr:uid="{67E15DF8-CA37-4DE6-A294-09F7687DB91D}"/>
    <cellStyle name="InputCells12 2 3 2 2 33" xfId="18087" xr:uid="{A98041CC-55D7-4CB2-82D9-F34C6E03B3BE}"/>
    <cellStyle name="InputCells12 2 3 2 2 33 2" xfId="38491" xr:uid="{E33096A0-26F1-4C8E-BDBF-25196E0F1EF6}"/>
    <cellStyle name="InputCells12 2 3 2 2 34" xfId="18466" xr:uid="{CA276069-C90E-4D36-9FBC-9ECB63C6F2C2}"/>
    <cellStyle name="InputCells12 2 3 2 2 34 2" xfId="38870" xr:uid="{0E41F940-6F62-4D32-BBBA-BD3F4C3C20C5}"/>
    <cellStyle name="InputCells12 2 3 2 2 35" xfId="19310" xr:uid="{184D053E-907F-429C-8055-1710ED4D4417}"/>
    <cellStyle name="InputCells12 2 3 2 2 35 2" xfId="39712" xr:uid="{CC886430-1D5B-470B-820B-F8A66BE58E07}"/>
    <cellStyle name="InputCells12 2 3 2 2 36" xfId="18961" xr:uid="{78CAADDD-2945-4356-90C8-BAD91AE704F3}"/>
    <cellStyle name="InputCells12 2 3 2 2 36 2" xfId="39363" xr:uid="{00A7C617-458D-4707-911E-97C97F3D8480}"/>
    <cellStyle name="InputCells12 2 3 2 2 37" xfId="20148" xr:uid="{4B808C97-1FC4-41CA-B783-ACF1B8DF2558}"/>
    <cellStyle name="InputCells12 2 3 2 2 37 2" xfId="40550" xr:uid="{F709E6A0-F5D3-4621-94B6-D4972C1316D9}"/>
    <cellStyle name="InputCells12 2 3 2 2 38" xfId="20570" xr:uid="{3A6EDF38-74AD-43D8-920F-B218BFF51495}"/>
    <cellStyle name="InputCells12 2 3 2 2 38 2" xfId="40972" xr:uid="{60334B69-E5F2-4B4C-8AAF-D98CE7A76270}"/>
    <cellStyle name="InputCells12 2 3 2 2 39" xfId="19631" xr:uid="{9E6B2DDD-5AEF-4B7A-9571-9290AA1DF76E}"/>
    <cellStyle name="InputCells12 2 3 2 2 39 2" xfId="40033" xr:uid="{F923A885-CA63-405B-87CE-71D287CB6AA6}"/>
    <cellStyle name="InputCells12 2 3 2 2 4" xfId="2316" xr:uid="{00000000-0005-0000-0000-0000F8140000}"/>
    <cellStyle name="InputCells12 2 3 2 2 4 2" xfId="24691" xr:uid="{33CDE95C-4EAC-40DC-82EB-7E05C313322B}"/>
    <cellStyle name="InputCells12 2 3 2 2 40" xfId="21764" xr:uid="{46656EE9-6E1C-4C3B-A3ED-13763ED6F9FA}"/>
    <cellStyle name="InputCells12 2 3 2 2 40 2" xfId="42164" xr:uid="{EB5BF1B1-8D57-4608-A9F1-DB2C892B33AD}"/>
    <cellStyle name="InputCells12 2 3 2 2 41" xfId="21632" xr:uid="{A11000AA-6393-458B-8902-FE7884020B1C}"/>
    <cellStyle name="InputCells12 2 3 2 2 41 2" xfId="42032" xr:uid="{6C7C5D97-8A94-4317-AD35-69B2320412F8}"/>
    <cellStyle name="InputCells12 2 3 2 2 42" xfId="21316" xr:uid="{F8481E25-2C80-4D4F-8752-3251A1A13842}"/>
    <cellStyle name="InputCells12 2 3 2 2 42 2" xfId="41716" xr:uid="{44FCE176-233F-49FA-AA9F-6527399CAC53}"/>
    <cellStyle name="InputCells12 2 3 2 2 43" xfId="23047" xr:uid="{6BE7C82C-2813-4B40-8ADD-25A53E4B8071}"/>
    <cellStyle name="InputCells12 2 3 2 2 43 2" xfId="43447" xr:uid="{173EFA1B-9522-4262-BECC-13C3BBC54879}"/>
    <cellStyle name="InputCells12 2 3 2 2 44" xfId="23277" xr:uid="{32191AFB-1B3E-4572-8592-2D10C1F082A4}"/>
    <cellStyle name="InputCells12 2 3 2 2 44 2" xfId="43677" xr:uid="{00A54652-CCDA-49E8-9922-57CE3D2538D3}"/>
    <cellStyle name="InputCells12 2 3 2 2 5" xfId="3178" xr:uid="{00000000-0005-0000-0000-0000F9140000}"/>
    <cellStyle name="InputCells12 2 3 2 2 5 2" xfId="25544" xr:uid="{217AFC33-B432-439F-B3F1-3086D3F37C88}"/>
    <cellStyle name="InputCells12 2 3 2 2 6" xfId="3646" xr:uid="{00000000-0005-0000-0000-0000FA140000}"/>
    <cellStyle name="InputCells12 2 3 2 2 6 2" xfId="26009" xr:uid="{E58994BF-F3B5-463E-BDC6-84B76A021CCB}"/>
    <cellStyle name="InputCells12 2 3 2 2 7" xfId="4072" xr:uid="{00000000-0005-0000-0000-0000FB140000}"/>
    <cellStyle name="InputCells12 2 3 2 2 7 2" xfId="26435" xr:uid="{3DC04953-AB96-4E11-8980-72D545BC0160}"/>
    <cellStyle name="InputCells12 2 3 2 2 8" xfId="4446" xr:uid="{00000000-0005-0000-0000-0000FC140000}"/>
    <cellStyle name="InputCells12 2 3 2 2 8 2" xfId="26799" xr:uid="{FE915318-494B-422C-B753-F7F68CF28E7B}"/>
    <cellStyle name="InputCells12 2 3 2 2 9" xfId="2583" xr:uid="{00000000-0005-0000-0000-0000FD140000}"/>
    <cellStyle name="InputCells12 2 3 2 2 9 2" xfId="24950" xr:uid="{02A09414-4377-4E60-8EBF-D8B346972331}"/>
    <cellStyle name="InputCells12 2 3 2 20" xfId="9877" xr:uid="{0C210AAE-2422-411D-9C0E-55DBFB350124}"/>
    <cellStyle name="InputCells12 2 3 2 20 2" xfId="31914" xr:uid="{47CC7FD1-567C-4E22-B7B0-D30BF6EF7043}"/>
    <cellStyle name="InputCells12 2 3 2 21" xfId="10165" xr:uid="{6F2E0D47-4E02-4A2D-955D-D0AE52FFA7A2}"/>
    <cellStyle name="InputCells12 2 3 2 21 2" xfId="32073" xr:uid="{7D8AF878-A4D5-475C-8623-BAF1003663C7}"/>
    <cellStyle name="InputCells12 2 3 2 22" xfId="12402" xr:uid="{852BF3DA-3921-4D6C-9691-CAC0EDE3A1B2}"/>
    <cellStyle name="InputCells12 2 3 2 22 2" xfId="32967" xr:uid="{FB3E1925-7059-48EA-9157-A66FFED2C073}"/>
    <cellStyle name="InputCells12 2 3 2 23" xfId="12873" xr:uid="{E4813775-B365-4CE6-8739-20E548F38878}"/>
    <cellStyle name="InputCells12 2 3 2 23 2" xfId="33438" xr:uid="{BD844142-2723-4165-8633-FA2CF5CC5884}"/>
    <cellStyle name="InputCells12 2 3 2 24" xfId="13482" xr:uid="{2CED4B18-0EDD-4308-AE6D-03C15B3E9AB2}"/>
    <cellStyle name="InputCells12 2 3 2 24 2" xfId="34046" xr:uid="{2769E4B1-3481-4540-BA63-267A0371D036}"/>
    <cellStyle name="InputCells12 2 3 2 25" xfId="14059" xr:uid="{F0CC61EF-B2E7-4E19-BC53-C91B3212C7A5}"/>
    <cellStyle name="InputCells12 2 3 2 25 2" xfId="34623" xr:uid="{EBE3D6B3-8CAD-41E3-BF47-A13A566EF0D9}"/>
    <cellStyle name="InputCells12 2 3 2 26" xfId="13953" xr:uid="{32799F35-2A61-44E2-86A2-231A7395B68C}"/>
    <cellStyle name="InputCells12 2 3 2 26 2" xfId="34517" xr:uid="{AA948DE6-AAEE-4757-B7FE-7CB09F232792}"/>
    <cellStyle name="InputCells12 2 3 2 27" xfId="14720" xr:uid="{8E38342B-5FC3-45FD-93FD-4F8B46B1815A}"/>
    <cellStyle name="InputCells12 2 3 2 27 2" xfId="35277" xr:uid="{3498BB22-A750-4187-82EF-5B1CB2746309}"/>
    <cellStyle name="InputCells12 2 3 2 28" xfId="15080" xr:uid="{99D0124F-84C2-441B-81CA-3C798FEFB5C0}"/>
    <cellStyle name="InputCells12 2 3 2 28 2" xfId="35628" xr:uid="{14859E8D-B942-4D35-9045-5E8AE969513F}"/>
    <cellStyle name="InputCells12 2 3 2 29" xfId="15051" xr:uid="{BD0B01AF-57C1-43AC-A93C-1E0364D1AEE0}"/>
    <cellStyle name="InputCells12 2 3 2 29 2" xfId="35600" xr:uid="{091D977A-CAAB-4305-945A-B87452AB4D8C}"/>
    <cellStyle name="InputCells12 2 3 2 3" xfId="1224" xr:uid="{00000000-0005-0000-0000-0000FE140000}"/>
    <cellStyle name="InputCells12 2 3 2 3 2" xfId="23661" xr:uid="{4E9A5525-55AA-45F4-972A-0C078424E795}"/>
    <cellStyle name="InputCells12 2 3 2 30" xfId="15913" xr:uid="{5B1CE74B-B7BC-4809-B5B1-3CCCADB59791}"/>
    <cellStyle name="InputCells12 2 3 2 30 2" xfId="36321" xr:uid="{B612549A-ADE2-4DFD-ABE9-0D2CC1689A82}"/>
    <cellStyle name="InputCells12 2 3 2 31" xfId="16388" xr:uid="{52428A15-8141-4068-82BA-821CC7B2646A}"/>
    <cellStyle name="InputCells12 2 3 2 31 2" xfId="36794" xr:uid="{2C2B0FEC-6508-41C0-80D7-5ADD1505962A}"/>
    <cellStyle name="InputCells12 2 3 2 32" xfId="17129" xr:uid="{AA7448CC-040A-42C1-BA12-EF1D50937173}"/>
    <cellStyle name="InputCells12 2 3 2 32 2" xfId="37533" xr:uid="{B7BAC780-DEA1-4B40-8DEE-9766C63EDDB3}"/>
    <cellStyle name="InputCells12 2 3 2 33" xfId="17664" xr:uid="{2526E743-0FEE-4EC5-9611-4C0B57C1815B}"/>
    <cellStyle name="InputCells12 2 3 2 33 2" xfId="38068" xr:uid="{E96D429D-EC2B-42FC-8C98-CB9DC3235B41}"/>
    <cellStyle name="InputCells12 2 3 2 34" xfId="17880" xr:uid="{A650ABF4-EE98-48E7-BF12-499EBA2D3A72}"/>
    <cellStyle name="InputCells12 2 3 2 34 2" xfId="38284" xr:uid="{E22EC277-B2A5-45AE-8272-27A9857F6A0E}"/>
    <cellStyle name="InputCells12 2 3 2 35" xfId="18252" xr:uid="{7D516153-9CCC-45BE-86AA-DA674A960200}"/>
    <cellStyle name="InputCells12 2 3 2 35 2" xfId="38656" xr:uid="{FED09609-788E-413B-87E6-4EC17FEA65E7}"/>
    <cellStyle name="InputCells12 2 3 2 36" xfId="19095" xr:uid="{BFCC3429-281B-4CB4-8F3C-B4356B70037C}"/>
    <cellStyle name="InputCells12 2 3 2 36 2" xfId="39497" xr:uid="{B1CBBD52-BDF2-406E-A90E-79CE4665B288}"/>
    <cellStyle name="InputCells12 2 3 2 37" xfId="19529" xr:uid="{4C5C1575-DD7A-44E4-9680-14F06C16183B}"/>
    <cellStyle name="InputCells12 2 3 2 37 2" xfId="39931" xr:uid="{AB082866-42BC-410A-A696-F355E81A283D}"/>
    <cellStyle name="InputCells12 2 3 2 38" xfId="19933" xr:uid="{0FC3D616-0E55-4779-8061-CAB862692786}"/>
    <cellStyle name="InputCells12 2 3 2 38 2" xfId="40335" xr:uid="{B5167EF9-270B-463E-A77D-227855DF80B6}"/>
    <cellStyle name="InputCells12 2 3 2 39" xfId="20357" xr:uid="{9170B90E-F152-4A85-ACA9-B792EEAA4A83}"/>
    <cellStyle name="InputCells12 2 3 2 39 2" xfId="40759" xr:uid="{F5DDF70E-5B32-457A-B682-A00FB9B68605}"/>
    <cellStyle name="InputCells12 2 3 2 4" xfId="1842" xr:uid="{00000000-0005-0000-0000-0000FF140000}"/>
    <cellStyle name="InputCells12 2 3 2 4 2" xfId="24225" xr:uid="{7DB0128D-528F-43B6-88BD-C172BCE87C31}"/>
    <cellStyle name="InputCells12 2 3 2 40" xfId="20634" xr:uid="{1F103FCC-53E1-4A85-AF24-B14A122491A7}"/>
    <cellStyle name="InputCells12 2 3 2 40 2" xfId="41036" xr:uid="{5A47B883-2E6E-4530-9626-57DD664BF00A}"/>
    <cellStyle name="InputCells12 2 3 2 41" xfId="21552" xr:uid="{87189AF3-8741-430C-9965-0A2FE6A2055E}"/>
    <cellStyle name="InputCells12 2 3 2 41 2" xfId="41952" xr:uid="{458A8A1F-2819-46FA-A58B-0496282B01A4}"/>
    <cellStyle name="InputCells12 2 3 2 42" xfId="22203" xr:uid="{05B8F369-2D98-41A2-95EC-A770B7E0551E}"/>
    <cellStyle name="InputCells12 2 3 2 42 2" xfId="42603" xr:uid="{7BD83AD4-6344-4021-B7BD-4A077021B6F2}"/>
    <cellStyle name="InputCells12 2 3 2 43" xfId="22690" xr:uid="{BD65E311-254A-458C-9B88-8466ECE5B1C5}"/>
    <cellStyle name="InputCells12 2 3 2 43 2" xfId="43090" xr:uid="{57F61A2F-BAB2-454A-A0E2-7D893633CA56}"/>
    <cellStyle name="InputCells12 2 3 2 44" xfId="22871" xr:uid="{65AF360D-9072-4FC6-9308-7EA62713B46E}"/>
    <cellStyle name="InputCells12 2 3 2 44 2" xfId="43271" xr:uid="{0AAF07A6-9049-4B9C-B93E-225754F32396}"/>
    <cellStyle name="InputCells12 2 3 2 45" xfId="23159" xr:uid="{26ECA2B1-2B9E-4C98-9C1D-D250F8CF1D46}"/>
    <cellStyle name="InputCells12 2 3 2 45 2" xfId="43559" xr:uid="{6EF049F4-4B48-401E-AA04-F59EF0A3E7AF}"/>
    <cellStyle name="InputCells12 2 3 2 5" xfId="2199" xr:uid="{00000000-0005-0000-0000-000000150000}"/>
    <cellStyle name="InputCells12 2 3 2 5 2" xfId="24578" xr:uid="{92C3C227-773F-4A2D-9E7A-711089C4B39B}"/>
    <cellStyle name="InputCells12 2 3 2 6" xfId="2963" xr:uid="{00000000-0005-0000-0000-000001150000}"/>
    <cellStyle name="InputCells12 2 3 2 6 2" xfId="25329" xr:uid="{B4CD34D0-5F26-4318-9D52-8F295136C785}"/>
    <cellStyle name="InputCells12 2 3 2 7" xfId="3422" xr:uid="{00000000-0005-0000-0000-000002150000}"/>
    <cellStyle name="InputCells12 2 3 2 7 2" xfId="25787" xr:uid="{B4018FE1-6596-4C64-A0A0-B450236553B7}"/>
    <cellStyle name="InputCells12 2 3 2 8" xfId="3861" xr:uid="{00000000-0005-0000-0000-000003150000}"/>
    <cellStyle name="InputCells12 2 3 2 8 2" xfId="26224" xr:uid="{071508C9-DAF4-4980-8C98-91EE1EAD2A6A}"/>
    <cellStyle name="InputCells12 2 3 2 9" xfId="4252" xr:uid="{00000000-0005-0000-0000-000004150000}"/>
    <cellStyle name="InputCells12 2 3 2 9 2" xfId="26609" xr:uid="{3E36591D-3D77-4B1D-B719-C452B391E21A}"/>
    <cellStyle name="InputCells12 2 3 20" xfId="8226" xr:uid="{17238BBE-BBF8-45A2-9BE6-F9C222B87546}"/>
    <cellStyle name="InputCells12 2 3 20 2" xfId="30495" xr:uid="{D7565F61-530C-4C47-B72E-0781F858931B}"/>
    <cellStyle name="InputCells12 2 3 21" xfId="8910" xr:uid="{6343718B-B446-4156-B60A-3EE1C5F87E35}"/>
    <cellStyle name="InputCells12 2 3 21 2" xfId="31094" xr:uid="{A7C43127-ACF8-4744-87B7-343366D9B04B}"/>
    <cellStyle name="InputCells12 2 3 22" xfId="8853" xr:uid="{083A2124-C1DC-4D58-A5AF-E6D5F6ED9457}"/>
    <cellStyle name="InputCells12 2 3 22 2" xfId="31043" xr:uid="{A92DCB67-FF7A-4AB7-A1F2-120100450AFA}"/>
    <cellStyle name="InputCells12 2 3 23" xfId="9525" xr:uid="{A9727C38-8F8B-4F11-BB63-C96D63CCC121}"/>
    <cellStyle name="InputCells12 2 3 23 2" xfId="31659" xr:uid="{CA273517-75CD-451A-B3D4-CB6E136FE0CE}"/>
    <cellStyle name="InputCells12 2 3 24" xfId="12067" xr:uid="{C9447A4F-B3D1-4B74-B626-775D81BE413D}"/>
    <cellStyle name="InputCells12 2 3 24 2" xfId="32632" xr:uid="{FA941A09-E485-405F-B140-A2910410E9BD}"/>
    <cellStyle name="InputCells12 2 3 25" xfId="12228" xr:uid="{AC6F35C5-186B-4340-8076-AD2522330643}"/>
    <cellStyle name="InputCells12 2 3 25 2" xfId="32793" xr:uid="{EDDFD200-8553-4077-B3D7-A544CEAB1477}"/>
    <cellStyle name="InputCells12 2 3 26" xfId="13595" xr:uid="{9D44D6C9-F48F-4761-9B70-A4F43CCE2948}"/>
    <cellStyle name="InputCells12 2 3 26 2" xfId="34159" xr:uid="{55549466-F514-4603-A320-E5647095ADD9}"/>
    <cellStyle name="InputCells12 2 3 27" xfId="13978" xr:uid="{5E319A27-49B1-4FDB-A275-6926F589801D}"/>
    <cellStyle name="InputCells12 2 3 27 2" xfId="34542" xr:uid="{14997B58-F9BE-4EF3-82E6-C54126269043}"/>
    <cellStyle name="InputCells12 2 3 28" xfId="13852" xr:uid="{DB08656B-5704-42AD-A126-54903E4EA4E0}"/>
    <cellStyle name="InputCells12 2 3 28 2" xfId="34416" xr:uid="{2DBA4A73-E7F7-4DC9-B2CC-2F896E95D112}"/>
    <cellStyle name="InputCells12 2 3 29" xfId="14323" xr:uid="{FC4E4C46-F271-4A0E-AB8B-23E068D486BE}"/>
    <cellStyle name="InputCells12 2 3 29 2" xfId="34886" xr:uid="{F346DDD3-FA47-4D25-91D6-55F540EC2E6A}"/>
    <cellStyle name="InputCells12 2 3 3" xfId="572" xr:uid="{00000000-0005-0000-0000-000005150000}"/>
    <cellStyle name="InputCells12 2 3 3 10" xfId="4543" xr:uid="{00000000-0005-0000-0000-000006150000}"/>
    <cellStyle name="InputCells12 2 3 3 10 2" xfId="26896" xr:uid="{6F56C35D-8FAB-48A7-98D6-E0FEFBFCD765}"/>
    <cellStyle name="InputCells12 2 3 3 11" xfId="5023" xr:uid="{00000000-0005-0000-0000-000007150000}"/>
    <cellStyle name="InputCells12 2 3 3 11 2" xfId="27376" xr:uid="{AB17128A-7F09-4E52-A22A-FB9BC2BA2224}"/>
    <cellStyle name="InputCells12 2 3 3 12" xfId="5475" xr:uid="{00000000-0005-0000-0000-000008150000}"/>
    <cellStyle name="InputCells12 2 3 3 12 2" xfId="27828" xr:uid="{C10F5A1E-C926-441D-AA66-24EACF954E14}"/>
    <cellStyle name="InputCells12 2 3 3 13" xfId="6037" xr:uid="{00000000-0005-0000-0000-000009150000}"/>
    <cellStyle name="InputCells12 2 3 3 13 2" xfId="28334" xr:uid="{B9BB91EF-1B32-4F0C-9951-942EFE55FCB1}"/>
    <cellStyle name="InputCells12 2 3 3 14" xfId="6661" xr:uid="{00000000-0005-0000-0000-00000A150000}"/>
    <cellStyle name="InputCells12 2 3 3 14 2" xfId="28958" xr:uid="{2C399A34-5E7A-4F8A-9EBF-2E693385E85C}"/>
    <cellStyle name="InputCells12 2 3 3 15" xfId="7048" xr:uid="{00000000-0005-0000-0000-00000B150000}"/>
    <cellStyle name="InputCells12 2 3 3 15 2" xfId="29345" xr:uid="{DE25EDED-8F72-481A-B5DD-56BE1B5CB021}"/>
    <cellStyle name="InputCells12 2 3 3 16" xfId="7301" xr:uid="{00000000-0005-0000-0000-00000C150000}"/>
    <cellStyle name="InputCells12 2 3 3 16 2" xfId="29596" xr:uid="{A04F0593-491C-4CFA-9349-9EC2C4274710}"/>
    <cellStyle name="InputCells12 2 3 3 17" xfId="7787" xr:uid="{CA584313-14E9-4854-8FAB-6FAFC849AE29}"/>
    <cellStyle name="InputCells12 2 3 3 17 2" xfId="30073" xr:uid="{D92BC9C4-D6CA-4961-8387-E9BB29323E74}"/>
    <cellStyle name="InputCells12 2 3 3 18" xfId="8272" xr:uid="{12E7C3A6-7A69-48D0-80EF-29AC5523C3CC}"/>
    <cellStyle name="InputCells12 2 3 3 18 2" xfId="30541" xr:uid="{712DF111-8211-4AC1-AB5E-E82D8A764D31}"/>
    <cellStyle name="InputCells12 2 3 3 19" xfId="9157" xr:uid="{F608923B-EF62-47D7-B852-2A9DA20E2ED6}"/>
    <cellStyle name="InputCells12 2 3 3 19 2" xfId="31298" xr:uid="{E576D360-F7F1-4CE2-8B95-F57A788D08EE}"/>
    <cellStyle name="InputCells12 2 3 3 2" xfId="787" xr:uid="{00000000-0005-0000-0000-00000D150000}"/>
    <cellStyle name="InputCells12 2 3 3 2 10" xfId="5234" xr:uid="{00000000-0005-0000-0000-00000E150000}"/>
    <cellStyle name="InputCells12 2 3 3 2 10 2" xfId="27587" xr:uid="{B2386A9A-AD0E-4F5D-8219-1607DD4B58CF}"/>
    <cellStyle name="InputCells12 2 3 3 2 11" xfId="4704" xr:uid="{00000000-0005-0000-0000-00000F150000}"/>
    <cellStyle name="InputCells12 2 3 3 2 11 2" xfId="27057" xr:uid="{A3FFDEAE-547C-4E1F-83D7-7F7919049693}"/>
    <cellStyle name="InputCells12 2 3 3 2 12" xfId="6100" xr:uid="{00000000-0005-0000-0000-000010150000}"/>
    <cellStyle name="InputCells12 2 3 3 2 12 2" xfId="28397" xr:uid="{D3C7F97F-7A90-4F11-B60A-89EECC0C9969}"/>
    <cellStyle name="InputCells12 2 3 3 2 13" xfId="6562" xr:uid="{00000000-0005-0000-0000-000011150000}"/>
    <cellStyle name="InputCells12 2 3 3 2 13 2" xfId="28859" xr:uid="{E1D2E324-578F-4AE0-9094-70C467A4C2E1}"/>
    <cellStyle name="InputCells12 2 3 3 2 14" xfId="5757" xr:uid="{00000000-0005-0000-0000-000012150000}"/>
    <cellStyle name="InputCells12 2 3 3 2 14 2" xfId="28075" xr:uid="{6F5002A9-0859-473F-AA93-D6C0D5EDBBDE}"/>
    <cellStyle name="InputCells12 2 3 3 2 15" xfId="7507" xr:uid="{00000000-0005-0000-0000-000013150000}"/>
    <cellStyle name="InputCells12 2 3 3 2 15 2" xfId="29802" xr:uid="{F6E957C9-27C8-4576-B4C8-196509663F2D}"/>
    <cellStyle name="InputCells12 2 3 3 2 16" xfId="7993" xr:uid="{42F0A355-3CE8-4BAB-9E09-A07619579269}"/>
    <cellStyle name="InputCells12 2 3 3 2 16 2" xfId="30279" xr:uid="{3227854A-D3CA-4544-94C4-DE5E65F9759B}"/>
    <cellStyle name="InputCells12 2 3 3 2 17" xfId="8482" xr:uid="{9FBD6D6C-5EBF-4756-B951-2600C39F5F54}"/>
    <cellStyle name="InputCells12 2 3 3 2 17 2" xfId="30751" xr:uid="{D2F22753-F749-48C1-9BC9-E863CE22D969}"/>
    <cellStyle name="InputCells12 2 3 3 2 18" xfId="9372" xr:uid="{FEF42A06-9B8E-497F-8F6D-3D6D6A57544E}"/>
    <cellStyle name="InputCells12 2 3 3 2 18 2" xfId="31511" xr:uid="{22151830-F8F6-4E1D-AD29-D9F5893C9CB6}"/>
    <cellStyle name="InputCells12 2 3 3 2 19" xfId="9000" xr:uid="{84493A40-20FD-475B-8ADF-B9C81637EFDE}"/>
    <cellStyle name="InputCells12 2 3 3 2 19 2" xfId="31165" xr:uid="{62409988-7A64-4AA2-91D6-B8502DF176FA}"/>
    <cellStyle name="InputCells12 2 3 3 2 2" xfId="1055" xr:uid="{00000000-0005-0000-0000-000014150000}"/>
    <cellStyle name="InputCells12 2 3 3 2 2 2" xfId="23492" xr:uid="{81BC1C95-EC28-4896-8700-1D0D92DF570D}"/>
    <cellStyle name="InputCells12 2 3 3 2 20" xfId="9654" xr:uid="{2D7D90AF-B2D5-4ACC-AED6-5F40FD258B46}"/>
    <cellStyle name="InputCells12 2 3 3 2 20 2" xfId="31740" xr:uid="{AD3EBA7E-4C76-4175-9BCC-02DA6077AC52}"/>
    <cellStyle name="InputCells12 2 3 3 2 21" xfId="12540" xr:uid="{297ABCA4-6AE7-42B9-B7A1-2D997C2FF4A7}"/>
    <cellStyle name="InputCells12 2 3 3 2 21 2" xfId="33105" xr:uid="{7A482CDE-610E-480B-9A19-12709B30646F}"/>
    <cellStyle name="InputCells12 2 3 3 2 22" xfId="12741" xr:uid="{9A6257D6-D857-4182-A047-89DDDAEF2E94}"/>
    <cellStyle name="InputCells12 2 3 3 2 22 2" xfId="33306" xr:uid="{6DFEBBDE-BF50-459D-BA4C-172F2E83E95B}"/>
    <cellStyle name="InputCells12 2 3 3 2 23" xfId="13056" xr:uid="{8D6A211C-9950-4B62-98D9-9FA52B5BE2D7}"/>
    <cellStyle name="InputCells12 2 3 3 2 23 2" xfId="33621" xr:uid="{3DD34E8D-A479-4C5C-ACD0-5309FD892D47}"/>
    <cellStyle name="InputCells12 2 3 3 2 24" xfId="13869" xr:uid="{4C7BEFFF-7ADA-40D2-8B0D-23A5E70AF1C0}"/>
    <cellStyle name="InputCells12 2 3 3 2 24 2" xfId="34433" xr:uid="{95D70713-ECE9-41C0-9861-9041F647924F}"/>
    <cellStyle name="InputCells12 2 3 3 2 25" xfId="13854" xr:uid="{CDDEDFA6-08D9-4B80-9BAC-3FAAAD62722F}"/>
    <cellStyle name="InputCells12 2 3 3 2 25 2" xfId="34418" xr:uid="{127E537F-FA23-4BD6-81F9-69DFE5B9D90A}"/>
    <cellStyle name="InputCells12 2 3 3 2 26" xfId="14534" xr:uid="{AF033236-9E8E-49FE-90B2-6BA3C6BD009F}"/>
    <cellStyle name="InputCells12 2 3 3 2 26 2" xfId="35095" xr:uid="{66E77578-C754-4693-9904-9A373325089D}"/>
    <cellStyle name="InputCells12 2 3 3 2 27" xfId="15018" xr:uid="{73C6BBD1-A716-41BB-B9DF-72E5A37ED804}"/>
    <cellStyle name="InputCells12 2 3 3 2 27 2" xfId="35570" xr:uid="{29AD0B6F-ABE7-4E03-B674-79BCF6090DAC}"/>
    <cellStyle name="InputCells12 2 3 3 2 28" xfId="15569" xr:uid="{D842A050-B8E8-434A-8659-4668B7CB9EE2}"/>
    <cellStyle name="InputCells12 2 3 3 2 28 2" xfId="36075" xr:uid="{60B3EBE0-C71A-49A3-97B2-3050293F7E01}"/>
    <cellStyle name="InputCells12 2 3 3 2 29" xfId="16044" xr:uid="{F02A90BC-C11C-424B-B71B-ACC44DE4B529}"/>
    <cellStyle name="InputCells12 2 3 3 2 29 2" xfId="36452" xr:uid="{445D560C-1290-4EDA-ACD0-EE1CD7B37BF1}"/>
    <cellStyle name="InputCells12 2 3 3 2 3" xfId="1978" xr:uid="{00000000-0005-0000-0000-000015150000}"/>
    <cellStyle name="InputCells12 2 3 3 2 3 2" xfId="24360" xr:uid="{EFE6A68D-1F72-4937-ADF5-E50588CD2FF2}"/>
    <cellStyle name="InputCells12 2 3 3 2 30" xfId="16517" xr:uid="{2B542FCA-C88D-47E3-B918-F862485628CD}"/>
    <cellStyle name="InputCells12 2 3 3 2 30 2" xfId="36923" xr:uid="{D02DA6C3-7BDC-4BE1-9F0B-E9613D415CFD}"/>
    <cellStyle name="InputCells12 2 3 3 2 31" xfId="17261" xr:uid="{249C53D5-9F3A-4FC0-B10C-F9FECF98E618}"/>
    <cellStyle name="InputCells12 2 3 3 2 31 2" xfId="37665" xr:uid="{97DA5E06-2495-4AE9-8417-FD8DF7F6CA5E}"/>
    <cellStyle name="InputCells12 2 3 3 2 32" xfId="17421" xr:uid="{20A8E971-F255-4036-A44B-140740F7154F}"/>
    <cellStyle name="InputCells12 2 3 3 2 32 2" xfId="37825" xr:uid="{0EF798CF-7C02-4F41-B696-E45AF9481FD6}"/>
    <cellStyle name="InputCells12 2 3 3 2 33" xfId="18010" xr:uid="{462F737F-2F15-464F-8F82-82CB235455A6}"/>
    <cellStyle name="InputCells12 2 3 3 2 33 2" xfId="38414" xr:uid="{148ADB32-E8E2-4F2F-B071-B223A36EBACE}"/>
    <cellStyle name="InputCells12 2 3 3 2 34" xfId="18389" xr:uid="{623F210B-E29D-42A6-844B-E875ACD2ECA6}"/>
    <cellStyle name="InputCells12 2 3 3 2 34 2" xfId="38793" xr:uid="{D2DC1470-C7E1-4E5E-90B9-E32F196DFB1C}"/>
    <cellStyle name="InputCells12 2 3 3 2 35" xfId="19233" xr:uid="{FD1DE272-5069-47C5-AAED-570BC46214D4}"/>
    <cellStyle name="InputCells12 2 3 3 2 35 2" xfId="39635" xr:uid="{60C84A82-A2D0-4804-8635-9B03F19B4EC3}"/>
    <cellStyle name="InputCells12 2 3 3 2 36" xfId="19426" xr:uid="{AE5D9223-2A9F-42B6-8B9A-771024EA3092}"/>
    <cellStyle name="InputCells12 2 3 3 2 36 2" xfId="39828" xr:uid="{CB284D1E-F251-453C-97B9-FF3F95C7470B}"/>
    <cellStyle name="InputCells12 2 3 3 2 37" xfId="20071" xr:uid="{8FA095CC-9C69-495A-AFF9-562DEEBC5212}"/>
    <cellStyle name="InputCells12 2 3 3 2 37 2" xfId="40473" xr:uid="{8C9F0C60-602A-48F2-ABDF-193DE3989884}"/>
    <cellStyle name="InputCells12 2 3 3 2 38" xfId="20493" xr:uid="{1FC97286-D041-428D-999A-8FEA48FF48FD}"/>
    <cellStyle name="InputCells12 2 3 3 2 38 2" xfId="40895" xr:uid="{4D434BD4-1F5F-44DD-B759-093C932EFBDD}"/>
    <cellStyle name="InputCells12 2 3 3 2 39" xfId="20832" xr:uid="{FD6DAC16-033E-4F59-99C0-3F712ACC9013}"/>
    <cellStyle name="InputCells12 2 3 3 2 39 2" xfId="41234" xr:uid="{7509A75B-5E16-4362-93AE-047A1B182620}"/>
    <cellStyle name="InputCells12 2 3 3 2 4" xfId="1571" xr:uid="{00000000-0005-0000-0000-000016150000}"/>
    <cellStyle name="InputCells12 2 3 3 2 4 2" xfId="23956" xr:uid="{1B455DA2-B818-4712-B01B-F7552C478320}"/>
    <cellStyle name="InputCells12 2 3 3 2 40" xfId="21687" xr:uid="{F2B8384F-AFED-4247-8F5E-D1D36CB4AD9D}"/>
    <cellStyle name="InputCells12 2 3 3 2 40 2" xfId="42087" xr:uid="{677C180C-26EC-4E63-A876-9DAB6D3FD134}"/>
    <cellStyle name="InputCells12 2 3 3 2 41" xfId="21854" xr:uid="{0635B5FF-3734-4861-8F74-72C2D405C4FE}"/>
    <cellStyle name="InputCells12 2 3 3 2 41 2" xfId="42254" xr:uid="{D84B7B0B-3E14-4000-B1E9-48E50752D318}"/>
    <cellStyle name="InputCells12 2 3 3 2 42" xfId="21986" xr:uid="{C7C7116B-5DB9-42C0-B51B-03F420541D5F}"/>
    <cellStyle name="InputCells12 2 3 3 2 42 2" xfId="42386" xr:uid="{CE029EE1-E155-4CA8-A912-E9D31845F0ED}"/>
    <cellStyle name="InputCells12 2 3 3 2 43" xfId="21414" xr:uid="{08170E64-4118-400F-9785-05A8D0372BAD}"/>
    <cellStyle name="InputCells12 2 3 3 2 43 2" xfId="41814" xr:uid="{B3523EDA-023C-4315-92C0-E373D087722F}"/>
    <cellStyle name="InputCells12 2 3 3 2 44" xfId="23050" xr:uid="{05C95FF5-2DCF-459A-A9EC-4AC93D3790C5}"/>
    <cellStyle name="InputCells12 2 3 3 2 44 2" xfId="43450" xr:uid="{1FE45F37-6BA9-4EE2-942D-BB7F602A1C3D}"/>
    <cellStyle name="InputCells12 2 3 3 2 5" xfId="3101" xr:uid="{00000000-0005-0000-0000-000017150000}"/>
    <cellStyle name="InputCells12 2 3 3 2 5 2" xfId="25467" xr:uid="{85107FD8-D0A4-46DB-A59E-469DCFACB634}"/>
    <cellStyle name="InputCells12 2 3 3 2 6" xfId="2590" xr:uid="{00000000-0005-0000-0000-000018150000}"/>
    <cellStyle name="InputCells12 2 3 3 2 6 2" xfId="24957" xr:uid="{8E415F0A-0D1B-4616-906F-7322A3124384}"/>
    <cellStyle name="InputCells12 2 3 3 2 7" xfId="3995" xr:uid="{00000000-0005-0000-0000-000019150000}"/>
    <cellStyle name="InputCells12 2 3 3 2 7 2" xfId="26358" xr:uid="{980AAFB1-55A4-4DB7-89CF-EFD3340845E0}"/>
    <cellStyle name="InputCells12 2 3 3 2 8" xfId="3494" xr:uid="{00000000-0005-0000-0000-00001A150000}"/>
    <cellStyle name="InputCells12 2 3 3 2 8 2" xfId="25859" xr:uid="{B8C6A732-0C1E-4A0A-8A57-87DD3DBFD3E7}"/>
    <cellStyle name="InputCells12 2 3 3 2 9" xfId="4319" xr:uid="{00000000-0005-0000-0000-00001B150000}"/>
    <cellStyle name="InputCells12 2 3 3 2 9 2" xfId="26675" xr:uid="{BE8E4D28-6297-4419-9B0B-66A371009D48}"/>
    <cellStyle name="InputCells12 2 3 3 20" xfId="9508" xr:uid="{F573638F-CBAA-4BC6-947C-EE7939008413}"/>
    <cellStyle name="InputCells12 2 3 3 20 2" xfId="31647" xr:uid="{995B3D0A-4F4E-4E15-9311-AC63C22B9F2A}"/>
    <cellStyle name="InputCells12 2 3 3 21" xfId="9858" xr:uid="{DD2C8742-F838-42CA-A354-EE9F2AF43F7F}"/>
    <cellStyle name="InputCells12 2 3 3 21 2" xfId="31898" xr:uid="{95C3453F-C6FF-4AEC-B32B-78F4E33A4D40}"/>
    <cellStyle name="InputCells12 2 3 3 22" xfId="12325" xr:uid="{BE0B4D2E-40A9-4E8D-94E7-2C4BEE5F1BF5}"/>
    <cellStyle name="InputCells12 2 3 3 22 2" xfId="32890" xr:uid="{095DFD33-B97B-4FF5-AF9B-B041204523A2}"/>
    <cellStyle name="InputCells12 2 3 3 23" xfId="12027" xr:uid="{FA7DD93C-44EA-4FB4-A2B4-2BC94EE084D0}"/>
    <cellStyle name="InputCells12 2 3 3 23 2" xfId="32592" xr:uid="{E2134DA2-79CD-411F-BEA1-A976E767EC3E}"/>
    <cellStyle name="InputCells12 2 3 3 24" xfId="13607" xr:uid="{A33F1929-608D-43C3-B63A-71B30DD93F9E}"/>
    <cellStyle name="InputCells12 2 3 3 24 2" xfId="34171" xr:uid="{79887563-BE2B-4ADC-A97A-2CA03C6A2623}"/>
    <cellStyle name="InputCells12 2 3 3 25" xfId="13417" xr:uid="{7BDBE902-9B7A-40C4-B4F9-37C4404E0283}"/>
    <cellStyle name="InputCells12 2 3 3 25 2" xfId="33981" xr:uid="{A7E8E9EC-418F-4BC0-9537-0EB60C8D712E}"/>
    <cellStyle name="InputCells12 2 3 3 26" xfId="13702" xr:uid="{8E9A5B45-DCCA-4AEA-A8D1-43C77875F0EC}"/>
    <cellStyle name="InputCells12 2 3 3 26 2" xfId="34266" xr:uid="{5791D0AA-F49C-41C5-A0D1-347303099872}"/>
    <cellStyle name="InputCells12 2 3 3 27" xfId="14105" xr:uid="{0E4F8152-6BB2-4DDD-AF04-021FF1A100A5}"/>
    <cellStyle name="InputCells12 2 3 3 27 2" xfId="34669" xr:uid="{8FD1B20E-1CA7-4F7E-9B06-C8F6190535DF}"/>
    <cellStyle name="InputCells12 2 3 3 28" xfId="15094" xr:uid="{03310C32-02DD-4162-A1C2-021570897CA0}"/>
    <cellStyle name="InputCells12 2 3 3 28 2" xfId="35641" xr:uid="{3D6A4ABD-8FDD-4B5B-AB9A-74D043E8E6C0}"/>
    <cellStyle name="InputCells12 2 3 3 29" xfId="15707" xr:uid="{911A6550-F824-484C-B4B8-5F258A314590}"/>
    <cellStyle name="InputCells12 2 3 3 29 2" xfId="36165" xr:uid="{E58E12D5-D6C3-443B-805E-1D20E785F7E9}"/>
    <cellStyle name="InputCells12 2 3 3 3" xfId="1268" xr:uid="{00000000-0005-0000-0000-00001C150000}"/>
    <cellStyle name="InputCells12 2 3 3 3 2" xfId="23705" xr:uid="{064C9FAF-6971-4A7B-BED5-C22167F4DAC1}"/>
    <cellStyle name="InputCells12 2 3 3 30" xfId="15432" xr:uid="{DF2C6B79-F4A6-4DFF-A043-B8C1C8C82CF3}"/>
    <cellStyle name="InputCells12 2 3 3 30 2" xfId="35969" xr:uid="{34636988-C41A-47CE-BA6C-0F80DF71E08F}"/>
    <cellStyle name="InputCells12 2 3 3 31" xfId="16311" xr:uid="{A8FAD72A-9FC0-4749-A231-EB469CDB4547}"/>
    <cellStyle name="InputCells12 2 3 3 31 2" xfId="36717" xr:uid="{3636A0D4-166B-4809-8C7B-8C2828111F7A}"/>
    <cellStyle name="InputCells12 2 3 3 32" xfId="17052" xr:uid="{6B78C58E-5206-49C8-9957-4163AD001353}"/>
    <cellStyle name="InputCells12 2 3 3 32 2" xfId="37456" xr:uid="{134012B1-AC90-47B6-8C8A-D4D47777A405}"/>
    <cellStyle name="InputCells12 2 3 3 33" xfId="16771" xr:uid="{E8F454DA-D779-4E69-A343-2EAF37F9C059}"/>
    <cellStyle name="InputCells12 2 3 3 33 2" xfId="37175" xr:uid="{0F7F096D-87DF-4CB1-B99B-D33026F8425E}"/>
    <cellStyle name="InputCells12 2 3 3 34" xfId="17803" xr:uid="{C2A20F64-7DFF-4C52-895F-E21DFFA69E61}"/>
    <cellStyle name="InputCells12 2 3 3 34 2" xfId="38207" xr:uid="{2F378092-4CC1-4219-B41D-AEB177684916}"/>
    <cellStyle name="InputCells12 2 3 3 35" xfId="18175" xr:uid="{57AF687E-8744-4EA9-89AA-C2727E6E6DC8}"/>
    <cellStyle name="InputCells12 2 3 3 35 2" xfId="38579" xr:uid="{CDFE829A-D579-45AD-81EF-67018A91025D}"/>
    <cellStyle name="InputCells12 2 3 3 36" xfId="19018" xr:uid="{8439550A-9281-4FC3-B006-79A42499A346}"/>
    <cellStyle name="InputCells12 2 3 3 36 2" xfId="39420" xr:uid="{F6FAAEE8-8B5B-4D23-A4FB-B3021F76D9D3}"/>
    <cellStyle name="InputCells12 2 3 3 37" xfId="18749" xr:uid="{336A2ACB-67F0-4827-B762-B38922C39D4B}"/>
    <cellStyle name="InputCells12 2 3 3 37 2" xfId="39151" xr:uid="{C2B04426-CE1E-4883-B098-8C6F90BC93CB}"/>
    <cellStyle name="InputCells12 2 3 3 38" xfId="19856" xr:uid="{4EFA2EF8-CD45-4168-8E67-A7A780468CB0}"/>
    <cellStyle name="InputCells12 2 3 3 38 2" xfId="40258" xr:uid="{380D5E72-CEE9-4AEE-A111-B4BB6E94D4D6}"/>
    <cellStyle name="InputCells12 2 3 3 39" xfId="20280" xr:uid="{73C11546-92CD-4823-9900-DA3E4864146A}"/>
    <cellStyle name="InputCells12 2 3 3 39 2" xfId="40682" xr:uid="{8683F26C-A981-44DB-BD5F-FE3A90E7BEEB}"/>
    <cellStyle name="InputCells12 2 3 3 4" xfId="1765" xr:uid="{00000000-0005-0000-0000-00001D150000}"/>
    <cellStyle name="InputCells12 2 3 3 4 2" xfId="24148" xr:uid="{5801B759-1571-43EB-BE03-F1338A437BE9}"/>
    <cellStyle name="InputCells12 2 3 3 40" xfId="20650" xr:uid="{1877EFBD-173D-4A44-9CE6-6E87C8C4BE26}"/>
    <cellStyle name="InputCells12 2 3 3 40 2" xfId="41052" xr:uid="{1043FCCD-2D23-404A-BC90-57B859C33BBD}"/>
    <cellStyle name="InputCells12 2 3 3 41" xfId="21475" xr:uid="{EC4E864B-CC94-45D4-9E74-0B6DDC3D6458}"/>
    <cellStyle name="InputCells12 2 3 3 41 2" xfId="41875" xr:uid="{F689DD76-6671-4345-BFBD-67DAD31AAEFC}"/>
    <cellStyle name="InputCells12 2 3 3 42" xfId="21109" xr:uid="{F9B39B44-B7D6-40DB-AC5A-64EF4809A567}"/>
    <cellStyle name="InputCells12 2 3 3 42 2" xfId="41509" xr:uid="{E27B2833-C0A5-4C00-81E6-BFBBEEBBFEE9}"/>
    <cellStyle name="InputCells12 2 3 3 43" xfId="22663" xr:uid="{26050D87-E336-45E7-B144-4B26E894C02C}"/>
    <cellStyle name="InputCells12 2 3 3 43 2" xfId="43063" xr:uid="{7EC1B457-B8C7-42BE-AA53-3BC08C9A46E5}"/>
    <cellStyle name="InputCells12 2 3 3 44" xfId="22943" xr:uid="{124B4316-E82E-447E-AB6F-854D7E9120C5}"/>
    <cellStyle name="InputCells12 2 3 3 44 2" xfId="43343" xr:uid="{95A25681-9A36-43F5-8616-C19C942C1856}"/>
    <cellStyle name="InputCells12 2 3 3 45" xfId="23205" xr:uid="{8282CE8F-D192-4222-B760-FDC13884C16B}"/>
    <cellStyle name="InputCells12 2 3 3 45 2" xfId="43605" xr:uid="{D6F8BBC7-C738-4D8A-ADA1-DE94C08C96E9}"/>
    <cellStyle name="InputCells12 2 3 3 5" xfId="2247" xr:uid="{00000000-0005-0000-0000-00001E150000}"/>
    <cellStyle name="InputCells12 2 3 3 5 2" xfId="24622" xr:uid="{A43693E6-1807-47EC-81D7-D6D1418E100D}"/>
    <cellStyle name="InputCells12 2 3 3 6" xfId="2886" xr:uid="{00000000-0005-0000-0000-00001F150000}"/>
    <cellStyle name="InputCells12 2 3 3 6 2" xfId="25252" xr:uid="{53A12788-7F12-40A6-BEA0-133ACD2B2897}"/>
    <cellStyle name="InputCells12 2 3 3 7" xfId="3511" xr:uid="{00000000-0005-0000-0000-000020150000}"/>
    <cellStyle name="InputCells12 2 3 3 7 2" xfId="25876" xr:uid="{8835CEA4-32DF-4D80-BBC1-3B38131EAA6D}"/>
    <cellStyle name="InputCells12 2 3 3 8" xfId="3784" xr:uid="{00000000-0005-0000-0000-000021150000}"/>
    <cellStyle name="InputCells12 2 3 3 8 2" xfId="26147" xr:uid="{F5AD6733-CF45-4AFF-8F72-D7F3FF731305}"/>
    <cellStyle name="InputCells12 2 3 3 9" xfId="4331" xr:uid="{00000000-0005-0000-0000-000022150000}"/>
    <cellStyle name="InputCells12 2 3 3 9 2" xfId="26687" xr:uid="{322F7A88-B34A-4B4B-BC46-588830C27092}"/>
    <cellStyle name="InputCells12 2 3 30" xfId="14895" xr:uid="{1984786B-BA4D-4FFD-97B2-11BFA991B4E5}"/>
    <cellStyle name="InputCells12 2 3 30 2" xfId="35448" xr:uid="{AF1C59E7-B69C-4584-B78C-3CCDC336938A}"/>
    <cellStyle name="InputCells12 2 3 31" xfId="15544" xr:uid="{9A082B23-1493-48DB-AD5F-01A14A5A87EB}"/>
    <cellStyle name="InputCells12 2 3 31 2" xfId="36062" xr:uid="{794998FB-FDA1-402D-A2C4-0582C6AA7264}"/>
    <cellStyle name="InputCells12 2 3 32" xfId="15355" xr:uid="{BF18AF7F-23BF-469D-B624-2A182CC88B21}"/>
    <cellStyle name="InputCells12 2 3 32 2" xfId="35892" xr:uid="{3588A918-7141-4880-A99E-23EB152C0B13}"/>
    <cellStyle name="InputCells12 2 3 33" xfId="16242" xr:uid="{0A8B8192-440F-4716-AD0D-D720A799C3F1}"/>
    <cellStyle name="InputCells12 2 3 33 2" xfId="36648" xr:uid="{A653095F-CD08-41D4-A5C8-E0688A664FB3}"/>
    <cellStyle name="InputCells12 2 3 34" xfId="16863" xr:uid="{C42E0577-92D0-4D47-80F0-88A4930E3F0C}"/>
    <cellStyle name="InputCells12 2 3 34 2" xfId="37267" xr:uid="{122F631D-56BB-4C2D-8CA7-B1FDDE1B0436}"/>
    <cellStyle name="InputCells12 2 3 35" xfId="17534" xr:uid="{FB98BF81-92BD-4C60-87A5-FD8C21C9C075}"/>
    <cellStyle name="InputCells12 2 3 35 2" xfId="37938" xr:uid="{35BEBF92-4F9E-4ADE-B538-DA373C993FA4}"/>
    <cellStyle name="InputCells12 2 3 36" xfId="16754" xr:uid="{679B86B4-454A-4945-A830-FCC106BB9D31}"/>
    <cellStyle name="InputCells12 2 3 36 2" xfId="37160" xr:uid="{3DB2AAC1-8ACE-40AE-B75F-E8C90B9C8E5A}"/>
    <cellStyle name="InputCells12 2 3 37" xfId="17665" xr:uid="{2C6D7264-724F-4ED3-9DE6-9F8EEFF3EDF0}"/>
    <cellStyle name="InputCells12 2 3 37 2" xfId="38069" xr:uid="{164E2A2E-E782-4AAA-9A3D-57AB9C77F9AA}"/>
    <cellStyle name="InputCells12 2 3 38" xfId="18786" xr:uid="{571B81E2-1BF9-4FCB-9252-A14A61F73133}"/>
    <cellStyle name="InputCells12 2 3 38 2" xfId="39188" xr:uid="{ADB719A9-3480-4A0E-BCFE-81C4E543AE51}"/>
    <cellStyle name="InputCells12 2 3 39" xfId="18685" xr:uid="{8989A692-0293-4936-999D-570D016927F2}"/>
    <cellStyle name="InputCells12 2 3 39 2" xfId="39087" xr:uid="{D287CE15-F851-48E7-A679-68F9D3780EFE}"/>
    <cellStyle name="InputCells12 2 3 4" xfId="688" xr:uid="{00000000-0005-0000-0000-000023150000}"/>
    <cellStyle name="InputCells12 2 3 4 10" xfId="4554" xr:uid="{00000000-0005-0000-0000-000024150000}"/>
    <cellStyle name="InputCells12 2 3 4 10 2" xfId="26907" xr:uid="{2C52E786-ABB8-43CD-AEA3-485AEF043422}"/>
    <cellStyle name="InputCells12 2 3 4 11" xfId="5139" xr:uid="{00000000-0005-0000-0000-000025150000}"/>
    <cellStyle name="InputCells12 2 3 4 11 2" xfId="27492" xr:uid="{D8D28F0C-E6D9-4440-9BA3-03CD665492CE}"/>
    <cellStyle name="InputCells12 2 3 4 12" xfId="5509" xr:uid="{00000000-0005-0000-0000-000026150000}"/>
    <cellStyle name="InputCells12 2 3 4 12 2" xfId="27862" xr:uid="{5AA5E3D9-82B4-416B-99E1-151DB50A8105}"/>
    <cellStyle name="InputCells12 2 3 4 13" xfId="6360" xr:uid="{00000000-0005-0000-0000-000027150000}"/>
    <cellStyle name="InputCells12 2 3 4 13 2" xfId="28657" xr:uid="{FFD9AD4E-7FE2-491F-8F91-39705739283F}"/>
    <cellStyle name="InputCells12 2 3 4 14" xfId="5902" xr:uid="{00000000-0005-0000-0000-000028150000}"/>
    <cellStyle name="InputCells12 2 3 4 14 2" xfId="28216" xr:uid="{7D0A992A-37C1-4C42-A9C2-C655131B07BF}"/>
    <cellStyle name="InputCells12 2 3 4 15" xfId="7089" xr:uid="{00000000-0005-0000-0000-000029150000}"/>
    <cellStyle name="InputCells12 2 3 4 15 2" xfId="29386" xr:uid="{B689B78D-017B-4584-9E9E-C10C8AC39060}"/>
    <cellStyle name="InputCells12 2 3 4 16" xfId="7417" xr:uid="{00000000-0005-0000-0000-00002A150000}"/>
    <cellStyle name="InputCells12 2 3 4 16 2" xfId="29712" xr:uid="{EC2BB1D6-9B7B-44AA-84C5-AD280F27BAE7}"/>
    <cellStyle name="InputCells12 2 3 4 17" xfId="7903" xr:uid="{C8B4AB46-1746-4B9B-8A65-1037EDE2A9C1}"/>
    <cellStyle name="InputCells12 2 3 4 17 2" xfId="30189" xr:uid="{B6B3BD04-C7A3-4F36-98AB-7D78FBC7435B}"/>
    <cellStyle name="InputCells12 2 3 4 18" xfId="8388" xr:uid="{C8E60EA9-BEA1-4CB6-A931-2C5C23C33E64}"/>
    <cellStyle name="InputCells12 2 3 4 18 2" xfId="30657" xr:uid="{3654A84C-769D-4781-916D-A76589C8072A}"/>
    <cellStyle name="InputCells12 2 3 4 19" xfId="9273" xr:uid="{7EAE2935-7200-494B-85B1-484CFB59287F}"/>
    <cellStyle name="InputCells12 2 3 4 19 2" xfId="31414" xr:uid="{BD14DA12-7E94-4334-B0F9-65BA433CF119}"/>
    <cellStyle name="InputCells12 2 3 4 2" xfId="903" xr:uid="{00000000-0005-0000-0000-00002B150000}"/>
    <cellStyle name="InputCells12 2 3 4 2 10" xfId="5350" xr:uid="{00000000-0005-0000-0000-00002C150000}"/>
    <cellStyle name="InputCells12 2 3 4 2 10 2" xfId="27703" xr:uid="{FC800630-AEA0-41FC-BE64-42B837386A9B}"/>
    <cellStyle name="InputCells12 2 3 4 2 11" xfId="5571" xr:uid="{00000000-0005-0000-0000-00002D150000}"/>
    <cellStyle name="InputCells12 2 3 4 2 11 2" xfId="27924" xr:uid="{F28C0104-32C2-4D8F-AEC9-09B71BC301AE}"/>
    <cellStyle name="InputCells12 2 3 4 2 12" xfId="6523" xr:uid="{00000000-0005-0000-0000-00002E150000}"/>
    <cellStyle name="InputCells12 2 3 4 2 12 2" xfId="28820" xr:uid="{58C55175-DB1F-44C3-B857-C5CD6CA6BE49}"/>
    <cellStyle name="InputCells12 2 3 4 2 13" xfId="6913" xr:uid="{00000000-0005-0000-0000-00002F150000}"/>
    <cellStyle name="InputCells12 2 3 4 2 13 2" xfId="29210" xr:uid="{71D174C2-5DD1-477F-B995-201397CE208E}"/>
    <cellStyle name="InputCells12 2 3 4 2 14" xfId="7155" xr:uid="{00000000-0005-0000-0000-000030150000}"/>
    <cellStyle name="InputCells12 2 3 4 2 14 2" xfId="29452" xr:uid="{07B76DBF-C8DE-4F55-A6F4-7C62957E017B}"/>
    <cellStyle name="InputCells12 2 3 4 2 15" xfId="7623" xr:uid="{00000000-0005-0000-0000-000031150000}"/>
    <cellStyle name="InputCells12 2 3 4 2 15 2" xfId="29918" xr:uid="{9BE0727E-E05A-4496-9861-4367B04A4E6C}"/>
    <cellStyle name="InputCells12 2 3 4 2 16" xfId="8109" xr:uid="{45DC111D-6930-4EBD-8805-979DF098A954}"/>
    <cellStyle name="InputCells12 2 3 4 2 16 2" xfId="30395" xr:uid="{7AA5F57A-7EED-4821-B81F-CDE244319E05}"/>
    <cellStyle name="InputCells12 2 3 4 2 17" xfId="8598" xr:uid="{CB87A087-9FDB-4886-A993-3AE8F5501D5E}"/>
    <cellStyle name="InputCells12 2 3 4 2 17 2" xfId="30867" xr:uid="{0129C51D-86D9-4A5C-A0E7-BEAA9001C768}"/>
    <cellStyle name="InputCells12 2 3 4 2 18" xfId="9488" xr:uid="{60D911C3-BF74-4DA1-A91D-E85B2F1F60D7}"/>
    <cellStyle name="InputCells12 2 3 4 2 18 2" xfId="31627" xr:uid="{73D7800A-2EB9-491F-92A5-AA88121F8DF8}"/>
    <cellStyle name="InputCells12 2 3 4 2 19" xfId="10008" xr:uid="{51EE267A-CAD2-4F80-A37F-2F47E19C0071}"/>
    <cellStyle name="InputCells12 2 3 4 2 19 2" xfId="32017" xr:uid="{92EFE89B-87AF-4365-8AB7-852667C19D08}"/>
    <cellStyle name="InputCells12 2 3 4 2 2" xfId="1361" xr:uid="{00000000-0005-0000-0000-000032150000}"/>
    <cellStyle name="InputCells12 2 3 4 2 2 2" xfId="23798" xr:uid="{1FA052B0-DF52-4FCA-8D0C-A382A8CA18E3}"/>
    <cellStyle name="InputCells12 2 3 4 2 20" xfId="10459" xr:uid="{AF8B7782-3AA1-4095-AD4C-531FD7D9C820}"/>
    <cellStyle name="InputCells12 2 3 4 2 20 2" xfId="32220" xr:uid="{7610E32B-0C74-4F0D-A1A1-DCF4DA510E27}"/>
    <cellStyle name="InputCells12 2 3 4 2 21" xfId="12656" xr:uid="{A7A78842-FA89-46CB-911E-1742292BCF25}"/>
    <cellStyle name="InputCells12 2 3 4 2 21 2" xfId="33221" xr:uid="{F41BE42E-8A51-4E7D-A349-ECDABFFEB068}"/>
    <cellStyle name="InputCells12 2 3 4 2 22" xfId="13175" xr:uid="{C73392E5-70FB-4E02-A381-D54C42CE5859}"/>
    <cellStyle name="InputCells12 2 3 4 2 22 2" xfId="33739" xr:uid="{56F1CEE8-CC85-4C39-93AF-A3EC857B6843}"/>
    <cellStyle name="InputCells12 2 3 4 2 23" xfId="13636" xr:uid="{EABE283B-7B5A-40B5-A749-DE550586092E}"/>
    <cellStyle name="InputCells12 2 3 4 2 23 2" xfId="34200" xr:uid="{D5B2A615-9F19-44A7-8613-7F04E589FB6F}"/>
    <cellStyle name="InputCells12 2 3 4 2 24" xfId="14174" xr:uid="{43422C83-DB45-4005-BE7E-A15F59563AE9}"/>
    <cellStyle name="InputCells12 2 3 4 2 24 2" xfId="34738" xr:uid="{31050829-5611-453E-B72F-D4019CDDFDD4}"/>
    <cellStyle name="InputCells12 2 3 4 2 25" xfId="14596" xr:uid="{7F50901B-17AD-4B90-BC5B-4D608E2FD657}"/>
    <cellStyle name="InputCells12 2 3 4 2 25 2" xfId="35156" xr:uid="{C3F2DEB2-F192-4B50-8E26-53EC3058812C}"/>
    <cellStyle name="InputCells12 2 3 4 2 26" xfId="14975" xr:uid="{CE9E278E-E500-4614-8CD3-D229DD990050}"/>
    <cellStyle name="InputCells12 2 3 4 2 26 2" xfId="35527" xr:uid="{885AA05F-591F-4AAA-BD6F-8A1E9B04C3B8}"/>
    <cellStyle name="InputCells12 2 3 4 2 27" xfId="15294" xr:uid="{D80A6377-1900-496F-B29A-B0F1E5EA885E}"/>
    <cellStyle name="InputCells12 2 3 4 2 27 2" xfId="35831" xr:uid="{A78C0059-45C9-407B-A300-BC397EE0859C}"/>
    <cellStyle name="InputCells12 2 3 4 2 28" xfId="15227" xr:uid="{42E91BF0-1015-4C12-B96F-C436726AC30E}"/>
    <cellStyle name="InputCells12 2 3 4 2 28 2" xfId="35767" xr:uid="{218C5BC0-E159-4D3A-98C4-EF9A3168FEAE}"/>
    <cellStyle name="InputCells12 2 3 4 2 29" xfId="16160" xr:uid="{ADF64543-31CC-4311-B041-B5A9B0DB84A6}"/>
    <cellStyle name="InputCells12 2 3 4 2 29 2" xfId="36568" xr:uid="{2A9186EE-2ABD-4CFD-9DD8-97F2046FC3A9}"/>
    <cellStyle name="InputCells12 2 3 4 2 3" xfId="2094" xr:uid="{00000000-0005-0000-0000-000033150000}"/>
    <cellStyle name="InputCells12 2 3 4 2 3 2" xfId="24476" xr:uid="{F667A08B-C78F-46A2-B73D-0A0063D3E786}"/>
    <cellStyle name="InputCells12 2 3 4 2 30" xfId="16633" xr:uid="{A057C283-3E6A-45AC-B7EC-429AC40E22F9}"/>
    <cellStyle name="InputCells12 2 3 4 2 30 2" xfId="37039" xr:uid="{5E63D8FC-790C-489D-BB5B-F70D49688504}"/>
    <cellStyle name="InputCells12 2 3 4 2 31" xfId="17377" xr:uid="{0FEA47A6-E099-4979-96DC-DB0D0D575BB6}"/>
    <cellStyle name="InputCells12 2 3 4 2 31 2" xfId="37781" xr:uid="{67C9E0E3-F4CE-46D0-9419-48182FA8A501}"/>
    <cellStyle name="InputCells12 2 3 4 2 32" xfId="17733" xr:uid="{1127A364-CF1E-47A8-9B65-B3419F11B054}"/>
    <cellStyle name="InputCells12 2 3 4 2 32 2" xfId="38137" xr:uid="{6843DB42-B4E5-49CF-9E81-1AFAAAC17CFE}"/>
    <cellStyle name="InputCells12 2 3 4 2 33" xfId="18126" xr:uid="{87E09063-C64F-4566-A23D-F1A0E8EF18B2}"/>
    <cellStyle name="InputCells12 2 3 4 2 33 2" xfId="38530" xr:uid="{764FA637-DCDC-4A24-B5F9-18A22844D79F}"/>
    <cellStyle name="InputCells12 2 3 4 2 34" xfId="18505" xr:uid="{FC45D1A6-321C-48B7-BBFA-3E715A5895D0}"/>
    <cellStyle name="InputCells12 2 3 4 2 34 2" xfId="38909" xr:uid="{E1BD5173-8B78-4657-B264-3DA47E76CAE6}"/>
    <cellStyle name="InputCells12 2 3 4 2 35" xfId="19349" xr:uid="{725BC2E1-BC11-4001-82AE-17E0315B635D}"/>
    <cellStyle name="InputCells12 2 3 4 2 35 2" xfId="39751" xr:uid="{39FD6FF3-8FB7-44C5-AFB7-81A36E749B40}"/>
    <cellStyle name="InputCells12 2 3 4 2 36" xfId="19769" xr:uid="{4B6632BC-B402-4011-BF78-46EB93032020}"/>
    <cellStyle name="InputCells12 2 3 4 2 36 2" xfId="40171" xr:uid="{7BF163D6-9A7C-46F5-8B4D-F03368F752AE}"/>
    <cellStyle name="InputCells12 2 3 4 2 37" xfId="20187" xr:uid="{8FFEB664-B6C3-44A6-A37A-E5D4436BFA21}"/>
    <cellStyle name="InputCells12 2 3 4 2 37 2" xfId="40589" xr:uid="{D578E2D1-15F2-445C-B4B7-78AACFCE38DD}"/>
    <cellStyle name="InputCells12 2 3 4 2 38" xfId="20609" xr:uid="{4799FEA2-8670-4781-BE2B-FFF3334C0A12}"/>
    <cellStyle name="InputCells12 2 3 4 2 38 2" xfId="41011" xr:uid="{3573AA91-9FAD-43FD-A00F-D12322349202}"/>
    <cellStyle name="InputCells12 2 3 4 2 39" xfId="20932" xr:uid="{30A4502D-D7FF-4431-9485-1329D15B710F}"/>
    <cellStyle name="InputCells12 2 3 4 2 39 2" xfId="41334" xr:uid="{17B11109-FA9E-48F3-9D3C-752126D8A78E}"/>
    <cellStyle name="InputCells12 2 3 4 2 4" xfId="2340" xr:uid="{00000000-0005-0000-0000-000034150000}"/>
    <cellStyle name="InputCells12 2 3 4 2 4 2" xfId="24715" xr:uid="{B9FECC3E-EB49-4172-85D6-8E029961DB1C}"/>
    <cellStyle name="InputCells12 2 3 4 2 40" xfId="21803" xr:uid="{2421840A-6CC8-46BA-8A5F-B042C221142E}"/>
    <cellStyle name="InputCells12 2 3 4 2 40 2" xfId="42203" xr:uid="{79832CF5-3DA0-48F0-A8FE-FCACFBE46C6D}"/>
    <cellStyle name="InputCells12 2 3 4 2 41" xfId="22314" xr:uid="{8B0F29C8-C5EE-413A-B171-FA1B934A7F75}"/>
    <cellStyle name="InputCells12 2 3 4 2 41 2" xfId="42714" xr:uid="{7960C456-75F0-400A-B36D-264BAC1C3165}"/>
    <cellStyle name="InputCells12 2 3 4 2 42" xfId="22736" xr:uid="{FDAA7DCE-A33B-4499-A12F-805788D80037}"/>
    <cellStyle name="InputCells12 2 3 4 2 42 2" xfId="43136" xr:uid="{BE5B84F3-FB38-4D4D-B427-EABE42EEBDA7}"/>
    <cellStyle name="InputCells12 2 3 4 2 43" xfId="23083" xr:uid="{7A3B2353-E902-42CF-BD23-08F27461C04D}"/>
    <cellStyle name="InputCells12 2 3 4 2 43 2" xfId="43483" xr:uid="{EC14653D-5DAE-40F5-AC67-60814206865C}"/>
    <cellStyle name="InputCells12 2 3 4 2 44" xfId="23302" xr:uid="{A8BA1F90-50DF-4850-ACC0-387A3D712B01}"/>
    <cellStyle name="InputCells12 2 3 4 2 44 2" xfId="43702" xr:uid="{A7314E0B-A83A-4AFE-B757-DDBB8A239EF6}"/>
    <cellStyle name="InputCells12 2 3 4 2 5" xfId="3217" xr:uid="{00000000-0005-0000-0000-000035150000}"/>
    <cellStyle name="InputCells12 2 3 4 2 5 2" xfId="25583" xr:uid="{56F80E1B-0546-4100-8B26-AD585904682C}"/>
    <cellStyle name="InputCells12 2 3 4 2 6" xfId="3684" xr:uid="{00000000-0005-0000-0000-000036150000}"/>
    <cellStyle name="InputCells12 2 3 4 2 6 2" xfId="26047" xr:uid="{49FBEC16-5D93-4CB4-841C-1A8C9CCCBAE0}"/>
    <cellStyle name="InputCells12 2 3 4 2 7" xfId="4111" xr:uid="{00000000-0005-0000-0000-000037150000}"/>
    <cellStyle name="InputCells12 2 3 4 2 7 2" xfId="26474" xr:uid="{AEB3FBCE-6A6F-4D82-9809-C612BCC6EE31}"/>
    <cellStyle name="InputCells12 2 3 4 2 8" xfId="4482" xr:uid="{00000000-0005-0000-0000-000038150000}"/>
    <cellStyle name="InputCells12 2 3 4 2 8 2" xfId="26835" xr:uid="{BF3CC577-32A7-4F48-86BA-F930DF91129E}"/>
    <cellStyle name="InputCells12 2 3 4 2 9" xfId="4931" xr:uid="{00000000-0005-0000-0000-000039150000}"/>
    <cellStyle name="InputCells12 2 3 4 2 9 2" xfId="27284" xr:uid="{80D5352D-1731-4EEC-8730-E90B9338A613}"/>
    <cellStyle name="InputCells12 2 3 4 20" xfId="9760" xr:uid="{EF3FA639-4203-4E28-BB8B-3933AF995DF8}"/>
    <cellStyle name="InputCells12 2 3 4 20 2" xfId="31819" xr:uid="{B2EE9C9A-9121-4FFC-B080-E1010D8B128C}"/>
    <cellStyle name="InputCells12 2 3 4 21" xfId="10418" xr:uid="{4D5E2B8B-B0AB-450E-9D05-6C47A05F79C5}"/>
    <cellStyle name="InputCells12 2 3 4 21 2" xfId="32195" xr:uid="{056A3ED8-D9B6-448E-8A96-D4CDE3A4B655}"/>
    <cellStyle name="InputCells12 2 3 4 22" xfId="12441" xr:uid="{515B6D04-0973-44C1-842A-211138A6D9E9}"/>
    <cellStyle name="InputCells12 2 3 4 22 2" xfId="33006" xr:uid="{FCC2937C-F6D7-4288-AA9D-D3926ED6B493}"/>
    <cellStyle name="InputCells12 2 3 4 23" xfId="11872" xr:uid="{2690D4EE-CF36-4AAB-930F-66F5A00A41F2}"/>
    <cellStyle name="InputCells12 2 3 4 23 2" xfId="32439" xr:uid="{D5CDECE6-290B-47EE-B408-B6764DFEBC3C}"/>
    <cellStyle name="InputCells12 2 3 4 24" xfId="13596" xr:uid="{B3659377-DDD4-4923-BC08-27F1E643E4FA}"/>
    <cellStyle name="InputCells12 2 3 4 24 2" xfId="34160" xr:uid="{202DDB01-12F8-4472-BB0B-CA5EE8E76F45}"/>
    <cellStyle name="InputCells12 2 3 4 25" xfId="13749" xr:uid="{8BBE6527-664D-4020-9217-55F4A134D690}"/>
    <cellStyle name="InputCells12 2 3 4 25 2" xfId="34313" xr:uid="{83F3C581-1DA6-4444-9895-FAF6DEFD848D}"/>
    <cellStyle name="InputCells12 2 3 4 26" xfId="13685" xr:uid="{8543E68C-4448-4A2D-B7B1-511D2A01BC0D}"/>
    <cellStyle name="InputCells12 2 3 4 26 2" xfId="34249" xr:uid="{2BBFDB18-83E3-4BB0-9964-0F6A752092DD}"/>
    <cellStyle name="InputCells12 2 3 4 27" xfId="14515" xr:uid="{78C2F703-C5CA-4A2A-ADD9-3B87DCF7E35C}"/>
    <cellStyle name="InputCells12 2 3 4 27 2" xfId="35076" xr:uid="{1F5BBEC2-7C86-4B88-BB1F-DD5240DC1787}"/>
    <cellStyle name="InputCells12 2 3 4 28" xfId="13216" xr:uid="{3B1C6EA0-9000-40D5-A149-828B2C3A0F78}"/>
    <cellStyle name="InputCells12 2 3 4 28 2" xfId="33780" xr:uid="{EB604A11-0554-4FBA-8F85-0C9695619EC2}"/>
    <cellStyle name="InputCells12 2 3 4 29" xfId="15685" xr:uid="{A18BB8A0-0C0F-4C6B-A821-5D1B6D3ECF50}"/>
    <cellStyle name="InputCells12 2 3 4 29 2" xfId="36151" xr:uid="{72F53321-601A-4ADE-B28B-D5ADAEC179F0}"/>
    <cellStyle name="InputCells12 2 3 4 3" xfId="1301" xr:uid="{00000000-0005-0000-0000-00003A150000}"/>
    <cellStyle name="InputCells12 2 3 4 3 2" xfId="23738" xr:uid="{B7229B82-932A-4F39-B6D4-FECFF929E6CA}"/>
    <cellStyle name="InputCells12 2 3 4 30" xfId="15952" xr:uid="{9E8E9B72-3E79-49D0-989B-C5AE51C1B497}"/>
    <cellStyle name="InputCells12 2 3 4 30 2" xfId="36360" xr:uid="{932DCFE4-57C8-4876-B249-ED567BAC664B}"/>
    <cellStyle name="InputCells12 2 3 4 31" xfId="16427" xr:uid="{79256FDD-552C-46D6-9A72-94E452702150}"/>
    <cellStyle name="InputCells12 2 3 4 31 2" xfId="36833" xr:uid="{5EEEB51C-FE13-4C86-B055-4C14A301B1CE}"/>
    <cellStyle name="InputCells12 2 3 4 32" xfId="17168" xr:uid="{98305B80-4DAD-40FE-BF5D-94A6C2185AEE}"/>
    <cellStyle name="InputCells12 2 3 4 32 2" xfId="37572" xr:uid="{AB30147E-7443-403A-9243-3A9D3BD99A9F}"/>
    <cellStyle name="InputCells12 2 3 4 33" xfId="16737" xr:uid="{326DD223-B0A2-488B-B2C5-83AE85B359F1}"/>
    <cellStyle name="InputCells12 2 3 4 33 2" xfId="37143" xr:uid="{6EAE410D-ECF9-4278-B910-B472A47BBD81}"/>
    <cellStyle name="InputCells12 2 3 4 34" xfId="17919" xr:uid="{1B8E5F14-889C-4397-9E4B-C38677125D2F}"/>
    <cellStyle name="InputCells12 2 3 4 34 2" xfId="38323" xr:uid="{42D2A269-564C-47C5-BCEF-253F6C5CB2EE}"/>
    <cellStyle name="InputCells12 2 3 4 35" xfId="18291" xr:uid="{83D13581-36EF-4175-9488-5A84323104C7}"/>
    <cellStyle name="InputCells12 2 3 4 35 2" xfId="38695" xr:uid="{8C2B317B-E36A-4BB0-B10C-1C03CA294284}"/>
    <cellStyle name="InputCells12 2 3 4 36" xfId="19134" xr:uid="{8C37A667-BFBA-440D-8C4D-011090F4160D}"/>
    <cellStyle name="InputCells12 2 3 4 36 2" xfId="39536" xr:uid="{84867C14-C29C-4243-93DB-FF5D721574B2}"/>
    <cellStyle name="InputCells12 2 3 4 37" xfId="18612" xr:uid="{B73E235B-2751-4461-86DF-5F3E72F7452A}"/>
    <cellStyle name="InputCells12 2 3 4 37 2" xfId="39016" xr:uid="{B678EAFA-97CD-4B05-B36C-445FE8F2E709}"/>
    <cellStyle name="InputCells12 2 3 4 38" xfId="19972" xr:uid="{C84BE7C1-0BC4-44E8-BE02-EB782CD3CF1A}"/>
    <cellStyle name="InputCells12 2 3 4 38 2" xfId="40374" xr:uid="{F735193F-D3EA-4144-9C73-939BC43235A6}"/>
    <cellStyle name="InputCells12 2 3 4 39" xfId="20396" xr:uid="{2E72E175-B121-4477-AE92-3E508F965D3F}"/>
    <cellStyle name="InputCells12 2 3 4 39 2" xfId="40798" xr:uid="{139A55DB-19B4-4587-9542-5D389609786F}"/>
    <cellStyle name="InputCells12 2 3 4 4" xfId="1881" xr:uid="{00000000-0005-0000-0000-00003B150000}"/>
    <cellStyle name="InputCells12 2 3 4 4 2" xfId="24264" xr:uid="{088CC434-9604-4FE8-80CF-A45A0DF16E67}"/>
    <cellStyle name="InputCells12 2 3 4 40" xfId="20823" xr:uid="{1E4439AE-4C15-4230-AE1F-A4939C1B37CF}"/>
    <cellStyle name="InputCells12 2 3 4 40 2" xfId="41225" xr:uid="{FCCF8E45-F318-4282-A528-31A5AD7FC96B}"/>
    <cellStyle name="InputCells12 2 3 4 41" xfId="21591" xr:uid="{730A207E-B0CE-4718-8C6F-DAFBBF8B24EC}"/>
    <cellStyle name="InputCells12 2 3 4 41 2" xfId="41991" xr:uid="{FA347F0E-3EA3-4972-9711-8D2F729B96E7}"/>
    <cellStyle name="InputCells12 2 3 4 42" xfId="21057" xr:uid="{9B51295D-8638-41CB-A561-8152F47E232D}"/>
    <cellStyle name="InputCells12 2 3 4 42 2" xfId="41459" xr:uid="{8C20C2FE-A1FB-48B4-B20A-9F3FF14308BB}"/>
    <cellStyle name="InputCells12 2 3 4 43" xfId="21265" xr:uid="{3DC96D45-B8BA-492C-B84D-1586BE99A49F}"/>
    <cellStyle name="InputCells12 2 3 4 43 2" xfId="41665" xr:uid="{34E22AA4-2595-4F5E-BC43-586208B4686C}"/>
    <cellStyle name="InputCells12 2 3 4 44" xfId="22998" xr:uid="{5DC1AF92-1C02-48C6-A05E-955716CD0DB3}"/>
    <cellStyle name="InputCells12 2 3 4 44 2" xfId="43398" xr:uid="{B69C3119-CDAD-429D-8A3F-33166C0F9F62}"/>
    <cellStyle name="InputCells12 2 3 4 45" xfId="23241" xr:uid="{2DE631D4-34C6-4194-8DB1-F4258EEAC1C8}"/>
    <cellStyle name="InputCells12 2 3 4 45 2" xfId="43641" xr:uid="{C8AB9DF9-2D80-4167-A201-E4D6FEA80048}"/>
    <cellStyle name="InputCells12 2 3 4 5" xfId="2280" xr:uid="{00000000-0005-0000-0000-00003C150000}"/>
    <cellStyle name="InputCells12 2 3 4 5 2" xfId="24655" xr:uid="{47905F0C-C8AE-4D6B-A676-73E4B1622089}"/>
    <cellStyle name="InputCells12 2 3 4 6" xfId="3002" xr:uid="{00000000-0005-0000-0000-00003D150000}"/>
    <cellStyle name="InputCells12 2 3 4 6 2" xfId="25368" xr:uid="{CF5E7580-6405-404C-8DCC-9FA8996ABAB2}"/>
    <cellStyle name="InputCells12 2 3 4 7" xfId="3583" xr:uid="{00000000-0005-0000-0000-00003E150000}"/>
    <cellStyle name="InputCells12 2 3 4 7 2" xfId="25947" xr:uid="{2429BAB4-3E51-428A-B965-87D2EC5EBA83}"/>
    <cellStyle name="InputCells12 2 3 4 8" xfId="3900" xr:uid="{00000000-0005-0000-0000-00003F150000}"/>
    <cellStyle name="InputCells12 2 3 4 8 2" xfId="26263" xr:uid="{BAEF8CF7-92C1-4D7B-92F7-456C2A4C0965}"/>
    <cellStyle name="InputCells12 2 3 4 9" xfId="4392" xr:uid="{00000000-0005-0000-0000-000040150000}"/>
    <cellStyle name="InputCells12 2 3 4 9 2" xfId="26747" xr:uid="{F2878715-CDC8-476E-9FD3-54EB1B2CFCC7}"/>
    <cellStyle name="InputCells12 2 3 40" xfId="18562" xr:uid="{0C14A518-2D4E-43BA-A183-ED1717C47824}"/>
    <cellStyle name="InputCells12 2 3 40 2" xfId="38966" xr:uid="{BCD15A47-E20A-471D-91A0-8D5888190A9E}"/>
    <cellStyle name="InputCells12 2 3 41" xfId="18895" xr:uid="{67D5B861-9E79-4576-A540-9D5402165789}"/>
    <cellStyle name="InputCells12 2 3 41 2" xfId="39297" xr:uid="{00BBF9F7-334F-4405-969B-8F78792FC6E6}"/>
    <cellStyle name="InputCells12 2 3 42" xfId="19824" xr:uid="{64D0D66B-F38B-4423-A2EB-00C5892CD31A}"/>
    <cellStyle name="InputCells12 2 3 42 2" xfId="40226" xr:uid="{B4F8CFF2-8EF1-418D-89B6-E688E87FCD56}"/>
    <cellStyle name="InputCells12 2 3 43" xfId="21229" xr:uid="{5446D0B3-A120-4B92-9D10-8E2A89EF0145}"/>
    <cellStyle name="InputCells12 2 3 43 2" xfId="41629" xr:uid="{85B1D54A-12C4-4E6F-9365-69568269773A}"/>
    <cellStyle name="InputCells12 2 3 44" xfId="22022" xr:uid="{DF4C877C-522A-4EA4-8723-6FEB8961A1A2}"/>
    <cellStyle name="InputCells12 2 3 44 2" xfId="42422" xr:uid="{E9965B90-176B-48BC-81B4-BD71F2D3B76F}"/>
    <cellStyle name="InputCells12 2 3 45" xfId="22156" xr:uid="{D48322A8-0EE0-45A9-B5DA-0B54F5799307}"/>
    <cellStyle name="InputCells12 2 3 45 2" xfId="42556" xr:uid="{619CCB4F-2B08-4D4A-BA7B-645C42E59D94}"/>
    <cellStyle name="InputCells12 2 3 46" xfId="21160" xr:uid="{AF87706C-DEE3-465A-9DC2-D4919222E505}"/>
    <cellStyle name="InputCells12 2 3 46 2" xfId="41560" xr:uid="{81AC4424-8F17-448B-9697-5EE6D963CF00}"/>
    <cellStyle name="InputCells12 2 3 47" xfId="22581" xr:uid="{CDCC1F9D-7EBC-446E-A91D-66CDB4A3CF0C}"/>
    <cellStyle name="InputCells12 2 3 47 2" xfId="42981" xr:uid="{42AAB11D-BF2B-472B-8664-97F95F0573EA}"/>
    <cellStyle name="InputCells12 2 3 5" xfId="1095" xr:uid="{00000000-0005-0000-0000-000041150000}"/>
    <cellStyle name="InputCells12 2 3 5 2" xfId="23532" xr:uid="{CC8C0825-E592-4E6D-973D-8243423CC41F}"/>
    <cellStyle name="InputCells12 2 3 6" xfId="1606" xr:uid="{00000000-0005-0000-0000-000042150000}"/>
    <cellStyle name="InputCells12 2 3 6 2" xfId="23991" xr:uid="{98C9A823-C932-49B8-8D1A-DB1703C6A296}"/>
    <cellStyle name="InputCells12 2 3 7" xfId="1653" xr:uid="{00000000-0005-0000-0000-000043150000}"/>
    <cellStyle name="InputCells12 2 3 7 2" xfId="24037" xr:uid="{1ED3859D-E21C-455F-A368-89A5E21C5741}"/>
    <cellStyle name="InputCells12 2 3 8" xfId="2639" xr:uid="{00000000-0005-0000-0000-000044150000}"/>
    <cellStyle name="InputCells12 2 3 8 2" xfId="25006" xr:uid="{1B79E787-7190-462F-99D6-7BA8624DF9CA}"/>
    <cellStyle name="InputCells12 2 3 9" xfId="2586" xr:uid="{00000000-0005-0000-0000-000045150000}"/>
    <cellStyle name="InputCells12 2 3 9 2" xfId="24953" xr:uid="{64532861-EBE8-4C79-B706-5DA29381D0B9}"/>
    <cellStyle name="InputCells12 2 4" xfId="5748" xr:uid="{00000000-0005-0000-0000-000046150000}"/>
    <cellStyle name="InputCells12 3" xfId="451" xr:uid="{00000000-0005-0000-0000-000047150000}"/>
    <cellStyle name="InputCells12 3 2" xfId="556" xr:uid="{00000000-0005-0000-0000-000048150000}"/>
    <cellStyle name="InputCells12 3 2 10" xfId="4648" xr:uid="{00000000-0005-0000-0000-000049150000}"/>
    <cellStyle name="InputCells12 3 2 10 2" xfId="27001" xr:uid="{272A7F4E-A1D4-4AF6-9414-BD9B66892492}"/>
    <cellStyle name="InputCells12 3 2 11" xfId="5007" xr:uid="{00000000-0005-0000-0000-00004A150000}"/>
    <cellStyle name="InputCells12 3 2 11 2" xfId="27360" xr:uid="{E4695042-1AFF-4F3B-9CC2-9C68649CD306}"/>
    <cellStyle name="InputCells12 3 2 12" xfId="4954" xr:uid="{00000000-0005-0000-0000-00004B150000}"/>
    <cellStyle name="InputCells12 3 2 12 2" xfId="27307" xr:uid="{B1FB1688-8AF3-43F5-B70C-00905913066A}"/>
    <cellStyle name="InputCells12 3 2 13" xfId="6091" xr:uid="{00000000-0005-0000-0000-00004C150000}"/>
    <cellStyle name="InputCells12 3 2 13 2" xfId="28388" xr:uid="{AB8A6C89-5DF2-4CCC-8AB6-79FAF80AC6E8}"/>
    <cellStyle name="InputCells12 3 2 14" xfId="6770" xr:uid="{00000000-0005-0000-0000-00004D150000}"/>
    <cellStyle name="InputCells12 3 2 14 2" xfId="29067" xr:uid="{04B2F05A-B390-4B18-9F9A-0E00B46D5078}"/>
    <cellStyle name="InputCells12 3 2 15" xfId="5995" xr:uid="{00000000-0005-0000-0000-00004E150000}"/>
    <cellStyle name="InputCells12 3 2 15 2" xfId="28298" xr:uid="{F6DE049A-90C3-4A16-8D61-E816B11636DB}"/>
    <cellStyle name="InputCells12 3 2 16" xfId="7285" xr:uid="{00000000-0005-0000-0000-00004F150000}"/>
    <cellStyle name="InputCells12 3 2 16 2" xfId="29580" xr:uid="{29705841-0F13-4583-9EF7-DC498D565442}"/>
    <cellStyle name="InputCells12 3 2 17" xfId="7771" xr:uid="{D78F49FC-90DC-497A-BA41-7FA3336427F4}"/>
    <cellStyle name="InputCells12 3 2 17 2" xfId="30057" xr:uid="{374EF9DF-E1BF-4EAA-B68E-84468A360C63}"/>
    <cellStyle name="InputCells12 3 2 18" xfId="8256" xr:uid="{37320B9F-D636-4C57-A402-F9C7F592B627}"/>
    <cellStyle name="InputCells12 3 2 18 2" xfId="30525" xr:uid="{641D9DA5-55F4-4A28-8393-5F7B0BEC408A}"/>
    <cellStyle name="InputCells12 3 2 19" xfId="9141" xr:uid="{05CF9A0B-0CF4-460D-94E0-D770DA500717}"/>
    <cellStyle name="InputCells12 3 2 19 2" xfId="31282" xr:uid="{4ACE6195-0F11-43F8-B581-150184D68A60}"/>
    <cellStyle name="InputCells12 3 2 2" xfId="771" xr:uid="{00000000-0005-0000-0000-000050150000}"/>
    <cellStyle name="InputCells12 3 2 2 10" xfId="5218" xr:uid="{00000000-0005-0000-0000-000051150000}"/>
    <cellStyle name="InputCells12 3 2 2 10 2" xfId="27571" xr:uid="{D5CED341-EFC9-4B94-92F6-48CCB680FE45}"/>
    <cellStyle name="InputCells12 3 2 2 11" xfId="4429" xr:uid="{00000000-0005-0000-0000-000052150000}"/>
    <cellStyle name="InputCells12 3 2 2 11 2" xfId="26782" xr:uid="{8C6EF0C9-0C75-480A-A024-852762E63535}"/>
    <cellStyle name="InputCells12 3 2 2 12" xfId="5776" xr:uid="{00000000-0005-0000-0000-000053150000}"/>
    <cellStyle name="InputCells12 3 2 2 12 2" xfId="28091" xr:uid="{CF3EA745-7DA9-47EE-893D-2D102873E938}"/>
    <cellStyle name="InputCells12 3 2 2 13" xfId="6675" xr:uid="{00000000-0005-0000-0000-000054150000}"/>
    <cellStyle name="InputCells12 3 2 2 13 2" xfId="28972" xr:uid="{64BC554B-87AA-467B-A92A-7208E7DF5D43}"/>
    <cellStyle name="InputCells12 3 2 2 14" xfId="6456" xr:uid="{00000000-0005-0000-0000-000055150000}"/>
    <cellStyle name="InputCells12 3 2 2 14 2" xfId="28753" xr:uid="{A54B9105-E6E5-44C2-A0D1-FED2C9ED2BF4}"/>
    <cellStyle name="InputCells12 3 2 2 15" xfId="7491" xr:uid="{00000000-0005-0000-0000-000056150000}"/>
    <cellStyle name="InputCells12 3 2 2 15 2" xfId="29786" xr:uid="{F41D9AA1-199E-431E-B58B-C3D7E1047B20}"/>
    <cellStyle name="InputCells12 3 2 2 16" xfId="7977" xr:uid="{274A4866-5124-45AF-9317-83C45CF5C0B9}"/>
    <cellStyle name="InputCells12 3 2 2 16 2" xfId="30263" xr:uid="{73637017-E90B-46F2-909C-E6D99A29E49E}"/>
    <cellStyle name="InputCells12 3 2 2 17" xfId="8466" xr:uid="{5EBF2328-F9D3-48C2-BF03-278F12CDD274}"/>
    <cellStyle name="InputCells12 3 2 2 17 2" xfId="30735" xr:uid="{A9900D9C-1E9B-415B-87CA-803DC5C700CF}"/>
    <cellStyle name="InputCells12 3 2 2 18" xfId="9356" xr:uid="{D143F163-FD5C-4B92-A4AD-9842F1C2A64D}"/>
    <cellStyle name="InputCells12 3 2 2 18 2" xfId="31495" xr:uid="{F2DC5AA7-6E82-48D0-8B17-785CD1F6CCF7}"/>
    <cellStyle name="InputCells12 3 2 2 19" xfId="9008" xr:uid="{3531DF34-EBED-4175-8BDB-2E7A52587197}"/>
    <cellStyle name="InputCells12 3 2 2 19 2" xfId="31172" xr:uid="{271492B7-B02F-455C-A551-54934AE6FF38}"/>
    <cellStyle name="InputCells12 3 2 2 2" xfId="1009" xr:uid="{00000000-0005-0000-0000-000057150000}"/>
    <cellStyle name="InputCells12 3 2 2 2 2" xfId="23446" xr:uid="{2EF5FC92-0A51-41B3-984A-00D9658A3E6A}"/>
    <cellStyle name="InputCells12 3 2 2 20" xfId="9977" xr:uid="{7BE7D4E7-743C-4C9C-A2E5-ED951FDBEDF7}"/>
    <cellStyle name="InputCells12 3 2 2 20 2" xfId="31990" xr:uid="{69C97D58-928A-4EFA-9406-A24FA26AF38B}"/>
    <cellStyle name="InputCells12 3 2 2 21" xfId="12524" xr:uid="{D6F1978C-6ED2-431C-97B1-B7773EEE0102}"/>
    <cellStyle name="InputCells12 3 2 2 21 2" xfId="33089" xr:uid="{870B41A3-D353-4D6D-A5E5-A8D60BB10EB5}"/>
    <cellStyle name="InputCells12 3 2 2 22" xfId="12077" xr:uid="{CB79E183-2ED5-421A-BECE-1C37E1E15297}"/>
    <cellStyle name="InputCells12 3 2 2 22 2" xfId="32642" xr:uid="{8568F920-9C7A-4791-9177-2CDC1D0637F0}"/>
    <cellStyle name="InputCells12 3 2 2 23" xfId="12837" xr:uid="{907DC1A8-B6B7-492B-B217-E9145C2A9F00}"/>
    <cellStyle name="InputCells12 3 2 2 23 2" xfId="33402" xr:uid="{03189B9D-E2D2-43D3-A08B-5A584DDB6E94}"/>
    <cellStyle name="InputCells12 3 2 2 24" xfId="13308" xr:uid="{340C0DD5-3C71-48D9-9303-5F27477EF730}"/>
    <cellStyle name="InputCells12 3 2 2 24 2" xfId="33872" xr:uid="{D04B02C5-93B4-4D0C-AB6A-489F0E373384}"/>
    <cellStyle name="InputCells12 3 2 2 25" xfId="13696" xr:uid="{E88812B9-F271-494D-B1F6-2B1AB13422CA}"/>
    <cellStyle name="InputCells12 3 2 2 25 2" xfId="34260" xr:uid="{81883276-18AC-4BA2-BD54-8A59D5F61C2E}"/>
    <cellStyle name="InputCells12 3 2 2 26" xfId="14541" xr:uid="{4A9C7537-1B74-43C0-BC4B-34EA67DDD4C4}"/>
    <cellStyle name="InputCells12 3 2 2 26 2" xfId="35102" xr:uid="{6C7CFBCD-AF53-4BED-BC26-6E4603A6458D}"/>
    <cellStyle name="InputCells12 3 2 2 27" xfId="14384" xr:uid="{03F0DD1A-4189-4A50-ADDE-4BBDC1EAFF79}"/>
    <cellStyle name="InputCells12 3 2 2 27 2" xfId="34947" xr:uid="{429FF43B-99A8-46C7-9BD1-44CD8FE1A038}"/>
    <cellStyle name="InputCells12 3 2 2 28" xfId="15874" xr:uid="{9C78A3E6-8257-4378-9137-EA2D63A38789}"/>
    <cellStyle name="InputCells12 3 2 2 28 2" xfId="36282" xr:uid="{82F1B1C7-D036-4201-BC4A-A4C1DF936CBA}"/>
    <cellStyle name="InputCells12 3 2 2 29" xfId="16028" xr:uid="{D100E84D-8408-4C62-8FB8-5545B9616FCB}"/>
    <cellStyle name="InputCells12 3 2 2 29 2" xfId="36436" xr:uid="{78922633-F88C-4130-BF2C-C9952C38521E}"/>
    <cellStyle name="InputCells12 3 2 2 3" xfId="1962" xr:uid="{00000000-0005-0000-0000-000058150000}"/>
    <cellStyle name="InputCells12 3 2 2 3 2" xfId="24344" xr:uid="{3BB28781-BFC2-4988-BDD6-B2BA023E2407}"/>
    <cellStyle name="InputCells12 3 2 2 30" xfId="16501" xr:uid="{3AAA1237-4EB7-4EDA-914E-BBDB78FD1366}"/>
    <cellStyle name="InputCells12 3 2 2 30 2" xfId="36907" xr:uid="{E3B2C4BC-A91C-4D71-B171-E0416DBAA024}"/>
    <cellStyle name="InputCells12 3 2 2 31" xfId="17245" xr:uid="{7A47C737-A44C-4842-8505-95E0BB7E3CC0}"/>
    <cellStyle name="InputCells12 3 2 2 31 2" xfId="37649" xr:uid="{F2B307A3-DE09-47B5-B8CA-8EC4F9CF06AA}"/>
    <cellStyle name="InputCells12 3 2 2 32" xfId="16872" xr:uid="{FCC34707-E3E6-4F26-B4D6-7AAE902BA1FF}"/>
    <cellStyle name="InputCells12 3 2 2 32 2" xfId="37276" xr:uid="{BB258A20-3324-4DC3-9737-70BD72066D98}"/>
    <cellStyle name="InputCells12 3 2 2 33" xfId="17994" xr:uid="{A14E3BF8-9C28-4601-90DE-903FD46B1AD5}"/>
    <cellStyle name="InputCells12 3 2 2 33 2" xfId="38398" xr:uid="{D6B09A9A-E92A-41C3-9C27-7C6F78DB399F}"/>
    <cellStyle name="InputCells12 3 2 2 34" xfId="18373" xr:uid="{031D3BE8-14AC-4F77-A4F4-A1A40E699AEF}"/>
    <cellStyle name="InputCells12 3 2 2 34 2" xfId="38777" xr:uid="{5BEF69A5-D707-4B76-83F9-8F6EA36930A7}"/>
    <cellStyle name="InputCells12 3 2 2 35" xfId="19217" xr:uid="{89B6D6A9-B9E8-4544-9E4F-C9AEAF12E807}"/>
    <cellStyle name="InputCells12 3 2 2 35 2" xfId="39619" xr:uid="{CD2811B4-6C20-4ED0-9D9E-F4FF4C79B571}"/>
    <cellStyle name="InputCells12 3 2 2 36" xfId="18563" xr:uid="{154AECD8-5D12-48E2-BEC2-A1F5EDA9338A}"/>
    <cellStyle name="InputCells12 3 2 2 36 2" xfId="38967" xr:uid="{D658B762-65B4-4E9B-BC40-5E240739EE67}"/>
    <cellStyle name="InputCells12 3 2 2 37" xfId="20055" xr:uid="{E7CAF28C-8349-4E94-AF5C-0571097206C3}"/>
    <cellStyle name="InputCells12 3 2 2 37 2" xfId="40457" xr:uid="{B4331510-80D8-4652-AD21-219B80C7CE17}"/>
    <cellStyle name="InputCells12 3 2 2 38" xfId="20477" xr:uid="{1E7B205F-8717-4C64-913F-6DE3A2CC2CD7}"/>
    <cellStyle name="InputCells12 3 2 2 38 2" xfId="40879" xr:uid="{0393CBAB-B11F-406F-9533-5E8294241C3E}"/>
    <cellStyle name="InputCells12 3 2 2 39" xfId="19795" xr:uid="{04DD5328-F64E-4576-93A5-98995B1D2698}"/>
    <cellStyle name="InputCells12 3 2 2 39 2" xfId="40197" xr:uid="{C08303C6-6DBD-4FE8-95DC-E01E87DCA9CD}"/>
    <cellStyle name="InputCells12 3 2 2 4" xfId="1635" xr:uid="{00000000-0005-0000-0000-000059150000}"/>
    <cellStyle name="InputCells12 3 2 2 4 2" xfId="24019" xr:uid="{F411F432-C973-49B7-B520-6F502F877BEF}"/>
    <cellStyle name="InputCells12 3 2 2 40" xfId="21671" xr:uid="{11904B30-EC8A-4EF9-9366-20F8A40DD390}"/>
    <cellStyle name="InputCells12 3 2 2 40 2" xfId="42071" xr:uid="{70BECDB8-E2F8-4F02-B727-E15A69F40277}"/>
    <cellStyle name="InputCells12 3 2 2 41" xfId="21238" xr:uid="{0A91A193-0801-4CB5-9F30-E81EA88E75CE}"/>
    <cellStyle name="InputCells12 3 2 2 41 2" xfId="41638" xr:uid="{37D84C6E-2DC7-498A-A51C-62005C3D2827}"/>
    <cellStyle name="InputCells12 3 2 2 42" xfId="22269" xr:uid="{DB8E9046-0304-4AA7-B77F-F5FF7BD8616B}"/>
    <cellStyle name="InputCells12 3 2 2 42 2" xfId="42669" xr:uid="{F37CD708-5B57-4D21-BFDE-719F34FC5B87}"/>
    <cellStyle name="InputCells12 3 2 2 43" xfId="22513" xr:uid="{20135856-5E99-414B-BC7A-1C0C5B287935}"/>
    <cellStyle name="InputCells12 3 2 2 43 2" xfId="42913" xr:uid="{20138464-D4D3-400D-8EB1-040E74CA53A9}"/>
    <cellStyle name="InputCells12 3 2 2 44" xfId="22918" xr:uid="{EAD32804-8B22-4359-9646-42CD0D45C5A0}"/>
    <cellStyle name="InputCells12 3 2 2 44 2" xfId="43318" xr:uid="{7D7BAF37-2B67-4A73-8FE0-520CA0172C90}"/>
    <cellStyle name="InputCells12 3 2 2 5" xfId="3085" xr:uid="{00000000-0005-0000-0000-00005A150000}"/>
    <cellStyle name="InputCells12 3 2 2 5 2" xfId="25451" xr:uid="{3D8EDF2B-53D8-45FC-9882-0F37F6859483}"/>
    <cellStyle name="InputCells12 3 2 2 6" xfId="2682" xr:uid="{00000000-0005-0000-0000-00005B150000}"/>
    <cellStyle name="InputCells12 3 2 2 6 2" xfId="25048" xr:uid="{65A8BD44-D2D3-4FCA-A61E-6E2CB0EB1E5F}"/>
    <cellStyle name="InputCells12 3 2 2 7" xfId="3979" xr:uid="{00000000-0005-0000-0000-00005C150000}"/>
    <cellStyle name="InputCells12 3 2 2 7 2" xfId="26342" xr:uid="{D2A9F63E-EF61-4ED2-98D8-CC0958F8D85E}"/>
    <cellStyle name="InputCells12 3 2 2 8" xfId="3720" xr:uid="{00000000-0005-0000-0000-00005D150000}"/>
    <cellStyle name="InputCells12 3 2 2 8 2" xfId="26083" xr:uid="{1CE0AA50-792A-4FB1-9552-A45BBE0B1863}"/>
    <cellStyle name="InputCells12 3 2 2 9" xfId="2558" xr:uid="{00000000-0005-0000-0000-00005E150000}"/>
    <cellStyle name="InputCells12 3 2 2 9 2" xfId="24925" xr:uid="{95ECC632-DB24-4CC1-8D08-889128C4562F}"/>
    <cellStyle name="InputCells12 3 2 20" xfId="9885" xr:uid="{94078DD0-CA61-44CB-BE69-1E9D7CA4924E}"/>
    <cellStyle name="InputCells12 3 2 20 2" xfId="31920" xr:uid="{A8F5C575-DE89-4586-84F8-493EC23227AA}"/>
    <cellStyle name="InputCells12 3 2 21" xfId="10262" xr:uid="{54818F8E-DAF8-42FD-BB52-2F8710C34CEB}"/>
    <cellStyle name="InputCells12 3 2 21 2" xfId="32122" xr:uid="{C2B6B85E-5A6D-40E0-96F2-F3604588BDF6}"/>
    <cellStyle name="InputCells12 3 2 22" xfId="12309" xr:uid="{2EA237FA-78D5-4F4F-BBA0-B0DDBFAD65DD}"/>
    <cellStyle name="InputCells12 3 2 22 2" xfId="32874" xr:uid="{0FD4B809-6C84-4951-B568-B9E85E5D8E1B}"/>
    <cellStyle name="InputCells12 3 2 23" xfId="13032" xr:uid="{89E409B2-3932-46B0-A4A3-B1A61E2D07FE}"/>
    <cellStyle name="InputCells12 3 2 23 2" xfId="33597" xr:uid="{BE5220AC-E7DE-4EBB-95FC-6E02CFE83AC8}"/>
    <cellStyle name="InputCells12 3 2 24" xfId="12807" xr:uid="{0B796A0E-62D9-457A-854B-938A0AFBE345}"/>
    <cellStyle name="InputCells12 3 2 24 2" xfId="33372" xr:uid="{788DD77A-5605-42C3-ACAE-C4D1BF7CAFCE}"/>
    <cellStyle name="InputCells12 3 2 25" xfId="12735" xr:uid="{47713172-A36C-4EA6-AF29-4A3E45A600BD}"/>
    <cellStyle name="InputCells12 3 2 25 2" xfId="33300" xr:uid="{87D588C1-6E82-41FD-B490-A2FB92BA66A4}"/>
    <cellStyle name="InputCells12 3 2 26" xfId="13679" xr:uid="{F7339410-A85A-41FD-933A-400F827FD556}"/>
    <cellStyle name="InputCells12 3 2 26 2" xfId="34243" xr:uid="{16EA09D0-7E21-4B1B-B6F9-8A2CC2C9FA85}"/>
    <cellStyle name="InputCells12 3 2 27" xfId="14680" xr:uid="{8E448D9A-82D9-4E4A-91D9-F65DF76AC9EA}"/>
    <cellStyle name="InputCells12 3 2 27 2" xfId="35238" xr:uid="{A618979D-4591-49C6-A3BA-F860E9153763}"/>
    <cellStyle name="InputCells12 3 2 28" xfId="15066" xr:uid="{95908BEA-B333-413A-BB1F-F2A0270C612F}"/>
    <cellStyle name="InputCells12 3 2 28 2" xfId="35614" xr:uid="{6228137C-3F15-4E0F-BC83-DBF08002203C}"/>
    <cellStyle name="InputCells12 3 2 29" xfId="15868" xr:uid="{63857548-D1B6-4756-A829-BBE6C687A506}"/>
    <cellStyle name="InputCells12 3 2 29 2" xfId="36276" xr:uid="{BF8D20BC-97D3-40D0-B75F-AF6F44822339}"/>
    <cellStyle name="InputCells12 3 2 3" xfId="1024" xr:uid="{00000000-0005-0000-0000-00005F150000}"/>
    <cellStyle name="InputCells12 3 2 3 2" xfId="23461" xr:uid="{3D701F95-9806-4BAD-8C96-882BCBC72A1E}"/>
    <cellStyle name="InputCells12 3 2 30" xfId="15433" xr:uid="{94B1B153-F33F-4A2C-AE42-100FA39EF52B}"/>
    <cellStyle name="InputCells12 3 2 30 2" xfId="35970" xr:uid="{B0A6A654-1D67-43D5-AF8C-C2390F0061B5}"/>
    <cellStyle name="InputCells12 3 2 31" xfId="16295" xr:uid="{E7C3416B-BDEB-4595-94AF-6BD96EF13C52}"/>
    <cellStyle name="InputCells12 3 2 31 2" xfId="36701" xr:uid="{550D463C-47A1-4447-AA56-9EF2099CA471}"/>
    <cellStyle name="InputCells12 3 2 32" xfId="17036" xr:uid="{75A7FD5D-25B1-44B0-9B18-309171E0EF4D}"/>
    <cellStyle name="InputCells12 3 2 32 2" xfId="37440" xr:uid="{B0301130-14D0-4921-9505-9EDB34BA7208}"/>
    <cellStyle name="InputCells12 3 2 33" xfId="17620" xr:uid="{EDA93D9B-861C-424F-83CB-22761996B8F2}"/>
    <cellStyle name="InputCells12 3 2 33 2" xfId="38024" xr:uid="{195E3EDD-ED3A-4E1D-8AF1-9F421023406F}"/>
    <cellStyle name="InputCells12 3 2 34" xfId="17787" xr:uid="{AE9D4C20-4177-4D2D-AAB2-14D9541AFC90}"/>
    <cellStyle name="InputCells12 3 2 34 2" xfId="38191" xr:uid="{0D685539-31FA-4216-BB15-5EAEF3A8E2C0}"/>
    <cellStyle name="InputCells12 3 2 35" xfId="18159" xr:uid="{EED821CC-170D-4958-81C7-566A7F81FD31}"/>
    <cellStyle name="InputCells12 3 2 35 2" xfId="38563" xr:uid="{67494D8A-4B40-4057-A33D-9F8418F1D61C}"/>
    <cellStyle name="InputCells12 3 2 36" xfId="19002" xr:uid="{FAB703E9-BE0A-4910-878F-780ADA97EA0F}"/>
    <cellStyle name="InputCells12 3 2 36 2" xfId="39404" xr:uid="{6AB12043-6363-490F-8EA3-6B986819758E}"/>
    <cellStyle name="InputCells12 3 2 37" xfId="19485" xr:uid="{C09A4B66-C9C9-4FD3-BB1A-4F835BC83BCF}"/>
    <cellStyle name="InputCells12 3 2 37 2" xfId="39887" xr:uid="{A19FB626-E2A2-4DE4-A8B6-77233DDE73DE}"/>
    <cellStyle name="InputCells12 3 2 38" xfId="19840" xr:uid="{D7F4809C-95E0-4B24-BA1B-3325B7CB3271}"/>
    <cellStyle name="InputCells12 3 2 38 2" xfId="40242" xr:uid="{FB3C049C-AD04-49F6-B0DE-1295386FCE5C}"/>
    <cellStyle name="InputCells12 3 2 39" xfId="20264" xr:uid="{26D41600-ACAF-4DF5-9F63-424A4321F49E}"/>
    <cellStyle name="InputCells12 3 2 39 2" xfId="40666" xr:uid="{704C2A44-3D9C-4B28-97E0-3135C6745A25}"/>
    <cellStyle name="InputCells12 3 2 4" xfId="1749" xr:uid="{00000000-0005-0000-0000-000060150000}"/>
    <cellStyle name="InputCells12 3 2 4 2" xfId="24132" xr:uid="{5127B555-E568-4E4D-9AE5-9F0CC36507D8}"/>
    <cellStyle name="InputCells12 3 2 40" xfId="20917" xr:uid="{3B6EC0B5-0BF4-4D4A-B650-8A1271F4BDF9}"/>
    <cellStyle name="InputCells12 3 2 40 2" xfId="41319" xr:uid="{448FA42A-97F8-456C-A5E4-9904CE8BF354}"/>
    <cellStyle name="InputCells12 3 2 41" xfId="21459" xr:uid="{12A6BAD2-EB31-4F34-BE6F-591E080804E7}"/>
    <cellStyle name="InputCells12 3 2 41 2" xfId="41859" xr:uid="{7A3ACEF4-00BB-43B3-A0D0-E5087E3A94E5}"/>
    <cellStyle name="InputCells12 3 2 42" xfId="22142" xr:uid="{40DF1717-3145-4528-96D2-6562602FFA5E}"/>
    <cellStyle name="InputCells12 3 2 42 2" xfId="42542" xr:uid="{98EF232B-9D65-47CC-8C90-5F1E8A63BCD3}"/>
    <cellStyle name="InputCells12 3 2 43" xfId="22574" xr:uid="{7DFEA15E-B83D-4B4B-A840-95064B404C6F}"/>
    <cellStyle name="InputCells12 3 2 43 2" xfId="42974" xr:uid="{D8E34993-B81E-4C5D-AED2-666FF592B9F8}"/>
    <cellStyle name="InputCells12 3 2 44" xfId="22657" xr:uid="{29DD0B41-ED05-43B9-8C33-D011069230BD}"/>
    <cellStyle name="InputCells12 3 2 44 2" xfId="43057" xr:uid="{5907350A-3E83-473B-82E4-58912729791B}"/>
    <cellStyle name="InputCells12 3 2 45" xfId="21949" xr:uid="{87F7E0F2-8AC6-4CB3-A58E-2A27C66A73BB}"/>
    <cellStyle name="InputCells12 3 2 45 2" xfId="42349" xr:uid="{5BE19EDD-02D6-496E-B266-71813E26F4C8}"/>
    <cellStyle name="InputCells12 3 2 5" xfId="1632" xr:uid="{00000000-0005-0000-0000-000061150000}"/>
    <cellStyle name="InputCells12 3 2 5 2" xfId="24016" xr:uid="{03FBDC11-0B50-4E8D-951C-55220F7B0B4B}"/>
    <cellStyle name="InputCells12 3 2 6" xfId="2870" xr:uid="{00000000-0005-0000-0000-000062150000}"/>
    <cellStyle name="InputCells12 3 2 6 2" xfId="25236" xr:uid="{9FA2CE2D-55DC-4901-BB98-B37233D0822E}"/>
    <cellStyle name="InputCells12 3 2 7" xfId="2672" xr:uid="{00000000-0005-0000-0000-000063150000}"/>
    <cellStyle name="InputCells12 3 2 7 2" xfId="25039" xr:uid="{99EFD64D-3B21-4DAC-99F9-01016C3064E9}"/>
    <cellStyle name="InputCells12 3 2 8" xfId="3768" xr:uid="{00000000-0005-0000-0000-000064150000}"/>
    <cellStyle name="InputCells12 3 2 8 2" xfId="26131" xr:uid="{B313BDBE-986B-4063-A044-92A2C716E619}"/>
    <cellStyle name="InputCells12 3 2 9" xfId="2517" xr:uid="{00000000-0005-0000-0000-000065150000}"/>
    <cellStyle name="InputCells12 3 2 9 2" xfId="24884" xr:uid="{7B3E0992-7644-42C4-94E6-5AA573C26C39}"/>
    <cellStyle name="InputCells12 3 3" xfId="750" xr:uid="{00000000-0005-0000-0000-000066150000}"/>
    <cellStyle name="InputCells12 3 3 10" xfId="5197" xr:uid="{00000000-0005-0000-0000-000067150000}"/>
    <cellStyle name="InputCells12 3 3 10 2" xfId="27550" xr:uid="{F7C734FC-A012-43BC-9E8A-4AFE91D87381}"/>
    <cellStyle name="InputCells12 3 3 11" xfId="4668" xr:uid="{00000000-0005-0000-0000-000068150000}"/>
    <cellStyle name="InputCells12 3 3 11 2" xfId="27021" xr:uid="{9A205C23-7BFB-4597-8EFF-7253DC7F25A7}"/>
    <cellStyle name="InputCells12 3 3 12" xfId="5721" xr:uid="{00000000-0005-0000-0000-000069150000}"/>
    <cellStyle name="InputCells12 3 3 12 2" xfId="28046" xr:uid="{28D7921F-FBF2-4122-B5B2-5320FABFA121}"/>
    <cellStyle name="InputCells12 3 3 13" xfId="6677" xr:uid="{00000000-0005-0000-0000-00006A150000}"/>
    <cellStyle name="InputCells12 3 3 13 2" xfId="28974" xr:uid="{E3499C45-E484-43A5-A959-3D6ADE0F14B8}"/>
    <cellStyle name="InputCells12 3 3 14" xfId="5631" xr:uid="{00000000-0005-0000-0000-00006B150000}"/>
    <cellStyle name="InputCells12 3 3 14 2" xfId="27966" xr:uid="{5A154591-8DBB-4B27-8BFF-B89974CDC93B}"/>
    <cellStyle name="InputCells12 3 3 15" xfId="7470" xr:uid="{00000000-0005-0000-0000-00006C150000}"/>
    <cellStyle name="InputCells12 3 3 15 2" xfId="29765" xr:uid="{51D03ED9-0967-4BF6-9D70-A5410F5F7E53}"/>
    <cellStyle name="InputCells12 3 3 16" xfId="7956" xr:uid="{6F7BFB28-D137-4A82-9A43-582B71F4D40B}"/>
    <cellStyle name="InputCells12 3 3 16 2" xfId="30242" xr:uid="{717E6C0E-2601-48E4-A250-C05FC5057175}"/>
    <cellStyle name="InputCells12 3 3 17" xfId="8445" xr:uid="{B1866DDE-515A-45A2-8B1B-71209F73CFFC}"/>
    <cellStyle name="InputCells12 3 3 17 2" xfId="30714" xr:uid="{094B82C7-5A83-4C7E-9E75-59344A9B1BE2}"/>
    <cellStyle name="InputCells12 3 3 18" xfId="9335" xr:uid="{9A8B3016-C47E-4CAB-906C-E4D7136AD80F}"/>
    <cellStyle name="InputCells12 3 3 18 2" xfId="31474" xr:uid="{E76F8C4B-34D1-4760-83BF-DCB71958F6E4}"/>
    <cellStyle name="InputCells12 3 3 19" xfId="9906" xr:uid="{602E247D-4190-4DB6-A40B-C0B5E585705D}"/>
    <cellStyle name="InputCells12 3 3 19 2" xfId="31935" xr:uid="{A4E73993-EA8E-4EB7-9387-C5FFE9C45281}"/>
    <cellStyle name="InputCells12 3 3 2" xfId="1142" xr:uid="{00000000-0005-0000-0000-00006D150000}"/>
    <cellStyle name="InputCells12 3 3 2 2" xfId="23579" xr:uid="{1B001D5D-8A8E-40F6-A69A-F0A0AFFD9BFC}"/>
    <cellStyle name="InputCells12 3 3 20" xfId="10275" xr:uid="{767DC4E7-CD2E-49CD-A84D-29509418D869}"/>
    <cellStyle name="InputCells12 3 3 20 2" xfId="32128" xr:uid="{0106F5CC-40D5-4747-8322-82A7A96BAD36}"/>
    <cellStyle name="InputCells12 3 3 21" xfId="12503" xr:uid="{B0C8B622-EE00-4E5B-B9D1-74E355CDC939}"/>
    <cellStyle name="InputCells12 3 3 21 2" xfId="33068" xr:uid="{D9E01EAD-D1D8-48E5-A0D5-7E4302B38FD7}"/>
    <cellStyle name="InputCells12 3 3 22" xfId="12819" xr:uid="{B8AB70B8-30E3-4625-BD81-0F2D6503CEE6}"/>
    <cellStyle name="InputCells12 3 3 22 2" xfId="33384" xr:uid="{A3F98684-2EEB-4461-8223-997B01A79D84}"/>
    <cellStyle name="InputCells12 3 3 23" xfId="13031" xr:uid="{5FBB2127-4067-45BF-86CF-85C83D582FAB}"/>
    <cellStyle name="InputCells12 3 3 23 2" xfId="33596" xr:uid="{C70A88DD-781E-40FA-B6AC-BD4E54C1A8BB}"/>
    <cellStyle name="InputCells12 3 3 24" xfId="13744" xr:uid="{A9D09D17-DBE1-4593-9DA8-2D96D9C5365D}"/>
    <cellStyle name="InputCells12 3 3 24 2" xfId="34308" xr:uid="{685C3C0B-D7CA-4B0C-B4F6-B55C0E212048}"/>
    <cellStyle name="InputCells12 3 3 25" xfId="14583" xr:uid="{4AE17AF9-FE82-4CDA-B4AF-AE95733BE0E7}"/>
    <cellStyle name="InputCells12 3 3 25 2" xfId="35143" xr:uid="{335DD537-8D96-45F4-A4F7-D17BCE7CD4FC}"/>
    <cellStyle name="InputCells12 3 3 26" xfId="13827" xr:uid="{F13CE697-899A-43AB-B151-8B12043E27A1}"/>
    <cellStyle name="InputCells12 3 3 26 2" xfId="34391" xr:uid="{F0A6906F-B33C-4E4E-B333-44C5B65FAF10}"/>
    <cellStyle name="InputCells12 3 3 27" xfId="15191" xr:uid="{F58F11BA-CB86-4E7E-8A3E-AA25A70D521D}"/>
    <cellStyle name="InputCells12 3 3 27 2" xfId="35732" xr:uid="{16A27E3C-B3F2-4633-AFEF-08CD11F727A2}"/>
    <cellStyle name="InputCells12 3 3 28" xfId="15752" xr:uid="{0705673A-968A-4EB2-9A5C-EEF258088845}"/>
    <cellStyle name="InputCells12 3 3 28 2" xfId="36189" xr:uid="{A477D9A8-2A18-482F-8DF0-ADEF7B16AE9C}"/>
    <cellStyle name="InputCells12 3 3 29" xfId="16007" xr:uid="{70C1A110-6823-493A-BF64-94AA7DA14900}"/>
    <cellStyle name="InputCells12 3 3 29 2" xfId="36415" xr:uid="{95B9C1C9-F899-4556-9ABC-098DFF6AD093}"/>
    <cellStyle name="InputCells12 3 3 3" xfId="1941" xr:uid="{00000000-0005-0000-0000-00006E150000}"/>
    <cellStyle name="InputCells12 3 3 3 2" xfId="24323" xr:uid="{366F143F-F345-4738-B8A4-400C511193D0}"/>
    <cellStyle name="InputCells12 3 3 30" xfId="16480" xr:uid="{6F4438C3-E6D7-4F6A-8869-216124C962A2}"/>
    <cellStyle name="InputCells12 3 3 30 2" xfId="36886" xr:uid="{4F8314BA-B85D-4429-A99B-42C93DECE265}"/>
    <cellStyle name="InputCells12 3 3 31" xfId="17224" xr:uid="{4E52569E-F470-4D2C-8716-E291C7634275}"/>
    <cellStyle name="InputCells12 3 3 31 2" xfId="37628" xr:uid="{CB6C30CE-D8E1-42B8-9C36-C3C112FED31D}"/>
    <cellStyle name="InputCells12 3 3 32" xfId="17560" xr:uid="{2412A8F7-44BE-4362-8629-844A4F465A81}"/>
    <cellStyle name="InputCells12 3 3 32 2" xfId="37964" xr:uid="{9FA71D2F-6735-4187-9BE9-F7600D043E37}"/>
    <cellStyle name="InputCells12 3 3 33" xfId="17973" xr:uid="{7D700AE4-D4BE-4F1C-A997-9C0AAE0CD88E}"/>
    <cellStyle name="InputCells12 3 3 33 2" xfId="38377" xr:uid="{FCDC058C-35AA-4021-84F1-10CDDB792FE9}"/>
    <cellStyle name="InputCells12 3 3 34" xfId="18352" xr:uid="{F236511C-DE64-47DE-8826-1B1DE37A02E2}"/>
    <cellStyle name="InputCells12 3 3 34 2" xfId="38756" xr:uid="{6DD287F1-87C3-4613-83E4-C2CE90AC9B33}"/>
    <cellStyle name="InputCells12 3 3 35" xfId="19196" xr:uid="{1A8DB1F8-AE9F-47EC-B9C2-8FC5B44AB3EC}"/>
    <cellStyle name="InputCells12 3 3 35 2" xfId="39598" xr:uid="{F589D050-040B-43A5-9CE7-8B1280A04F29}"/>
    <cellStyle name="InputCells12 3 3 36" xfId="19482" xr:uid="{363C8275-967C-4D9B-AB86-0849E1BDDD4B}"/>
    <cellStyle name="InputCells12 3 3 36 2" xfId="39884" xr:uid="{B372AB2B-4C5D-4C0A-A60A-777D42650AE2}"/>
    <cellStyle name="InputCells12 3 3 37" xfId="20034" xr:uid="{88B31183-8C95-4CFB-A40D-B3864361F81C}"/>
    <cellStyle name="InputCells12 3 3 37 2" xfId="40436" xr:uid="{C8F21E5C-4232-4230-B551-394CB2C14E1F}"/>
    <cellStyle name="InputCells12 3 3 38" xfId="20456" xr:uid="{AD7A8304-C28D-421B-9DA5-4A36B8D78D6D}"/>
    <cellStyle name="InputCells12 3 3 38 2" xfId="40858" xr:uid="{12BEA7E9-3E73-4AED-BC01-EBF3FF56D9D7}"/>
    <cellStyle name="InputCells12 3 3 39" xfId="20786" xr:uid="{A416E6D0-1A3F-4EAB-A209-FFF9BEAFF353}"/>
    <cellStyle name="InputCells12 3 3 39 2" xfId="41188" xr:uid="{85BBC2C2-1F11-42CB-B17D-D97982C0BB1C}"/>
    <cellStyle name="InputCells12 3 3 4" xfId="2114" xr:uid="{00000000-0005-0000-0000-00006F150000}"/>
    <cellStyle name="InputCells12 3 3 4 2" xfId="24496" xr:uid="{3049030A-AA71-4DC8-B0BD-7E34421E9E1E}"/>
    <cellStyle name="InputCells12 3 3 40" xfId="21650" xr:uid="{520C461C-BBCD-4BA1-8ED5-D2137076B2FA}"/>
    <cellStyle name="InputCells12 3 3 40 2" xfId="42050" xr:uid="{4E7C45F0-B99F-480F-A219-3C239E60F73D}"/>
    <cellStyle name="InputCells12 3 3 41" xfId="22059" xr:uid="{55A4BBE1-B200-4946-A8ED-D591EE490F30}"/>
    <cellStyle name="InputCells12 3 3 41 2" xfId="42459" xr:uid="{AC5ECAD8-A5BE-4500-8E36-B6EB2931ADA1}"/>
    <cellStyle name="InputCells12 3 3 42" xfId="21935" xr:uid="{A274BB62-12A4-401A-8C22-37B340A822A5}"/>
    <cellStyle name="InputCells12 3 3 42 2" xfId="42335" xr:uid="{EA27F0F7-0AFC-47A0-B827-C4773E8E560D}"/>
    <cellStyle name="InputCells12 3 3 43" xfId="22486" xr:uid="{8FB8547B-F5D5-4E66-80E7-EE5F8281AA77}"/>
    <cellStyle name="InputCells12 3 3 43 2" xfId="42886" xr:uid="{6A08DDA4-BE5B-4FDB-B337-80C779386F25}"/>
    <cellStyle name="InputCells12 3 3 44" xfId="22290" xr:uid="{74AE9329-03C2-4F7C-BDF1-38CA2EDA08A4}"/>
    <cellStyle name="InputCells12 3 3 44 2" xfId="42690" xr:uid="{C25BD928-4A03-4E68-B339-0D6AA393F494}"/>
    <cellStyle name="InputCells12 3 3 5" xfId="3064" xr:uid="{00000000-0005-0000-0000-000070150000}"/>
    <cellStyle name="InputCells12 3 3 5 2" xfId="25430" xr:uid="{806C537F-58DF-49E2-98E9-9F51D2A1093A}"/>
    <cellStyle name="InputCells12 3 3 6" xfId="2397" xr:uid="{00000000-0005-0000-0000-000071150000}"/>
    <cellStyle name="InputCells12 3 3 6 2" xfId="24764" xr:uid="{FED30B13-8D2C-4249-B551-F7EA8142FAF4}"/>
    <cellStyle name="InputCells12 3 3 7" xfId="3958" xr:uid="{00000000-0005-0000-0000-000072150000}"/>
    <cellStyle name="InputCells12 3 3 7 2" xfId="26321" xr:uid="{759A42D9-3F6C-4DEB-98F4-407B58CB0279}"/>
    <cellStyle name="InputCells12 3 3 8" xfId="2751" xr:uid="{00000000-0005-0000-0000-000073150000}"/>
    <cellStyle name="InputCells12 3 3 8 2" xfId="25117" xr:uid="{11877244-4F8C-4DFD-A394-6FF3424B7116}"/>
    <cellStyle name="InputCells12 3 3 9" xfId="4199" xr:uid="{00000000-0005-0000-0000-000074150000}"/>
    <cellStyle name="InputCells12 3 3 9 2" xfId="26559" xr:uid="{5FFAF72D-0C68-45E9-B4B5-F827593A0C90}"/>
    <cellStyle name="InputCells12 3 4" xfId="5991" xr:uid="{00000000-0005-0000-0000-000075150000}"/>
    <cellStyle name="InputCells12 4" xfId="310" xr:uid="{00000000-0005-0000-0000-000076150000}"/>
    <cellStyle name="InputCells12 4 10" xfId="3297" xr:uid="{00000000-0005-0000-0000-000077150000}"/>
    <cellStyle name="InputCells12 4 10 2" xfId="25663" xr:uid="{80B2618F-7939-4270-9D95-AD5D5E065818}"/>
    <cellStyle name="InputCells12 4 11" xfId="3336" xr:uid="{00000000-0005-0000-0000-000078150000}"/>
    <cellStyle name="InputCells12 4 11 2" xfId="25702" xr:uid="{AD4037E7-D861-4445-8747-66CEE4B2FCA9}"/>
    <cellStyle name="InputCells12 4 12" xfId="4583" xr:uid="{00000000-0005-0000-0000-000079150000}"/>
    <cellStyle name="InputCells12 4 12 2" xfId="26936" xr:uid="{FF5E8695-31E0-4E8B-90B4-DCA067478074}"/>
    <cellStyle name="InputCells12 4 13" xfId="4605" xr:uid="{00000000-0005-0000-0000-00007A150000}"/>
    <cellStyle name="InputCells12 4 13 2" xfId="26958" xr:uid="{7DB8A844-EAF5-451F-BCB9-D8747B694536}"/>
    <cellStyle name="InputCells12 4 14" xfId="4678" xr:uid="{00000000-0005-0000-0000-00007B150000}"/>
    <cellStyle name="InputCells12 4 14 2" xfId="27031" xr:uid="{08115825-AA1F-46B3-9541-003A2FBBE920}"/>
    <cellStyle name="InputCells12 4 15" xfId="5717" xr:uid="{00000000-0005-0000-0000-00007C150000}"/>
    <cellStyle name="InputCells12 4 15 2" xfId="28042" xr:uid="{32713466-3FB6-4F1B-83FF-0A2E841C5ADA}"/>
    <cellStyle name="InputCells12 4 16" xfId="6306" xr:uid="{00000000-0005-0000-0000-00007D150000}"/>
    <cellStyle name="InputCells12 4 16 2" xfId="28603" xr:uid="{738138D2-F274-4A2F-82AE-636D9F126634}"/>
    <cellStyle name="InputCells12 4 17" xfId="6036" xr:uid="{00000000-0005-0000-0000-00007E150000}"/>
    <cellStyle name="InputCells12 4 17 2" xfId="28333" xr:uid="{0C893465-F174-4A1D-A17C-8A29D1142725}"/>
    <cellStyle name="InputCells12 4 18" xfId="7254" xr:uid="{00000000-0005-0000-0000-00007F150000}"/>
    <cellStyle name="InputCells12 4 18 2" xfId="29549" xr:uid="{5D1AF9FA-10D9-4F3D-B52E-8B91A3380BF6}"/>
    <cellStyle name="InputCells12 4 19" xfId="7717" xr:uid="{69597C86-79E7-404C-9C33-8790F71EAFC0}"/>
    <cellStyle name="InputCells12 4 19 2" xfId="30003" xr:uid="{FBFD52B8-D8DA-498E-890B-24FFCE3CCE1D}"/>
    <cellStyle name="InputCells12 4 2" xfId="648" xr:uid="{00000000-0005-0000-0000-000080150000}"/>
    <cellStyle name="InputCells12 4 2 10" xfId="4846" xr:uid="{00000000-0005-0000-0000-000081150000}"/>
    <cellStyle name="InputCells12 4 2 10 2" xfId="27199" xr:uid="{F514851E-0D14-4E8B-B090-F51FF6440B30}"/>
    <cellStyle name="InputCells12 4 2 11" xfId="5099" xr:uid="{00000000-0005-0000-0000-000082150000}"/>
    <cellStyle name="InputCells12 4 2 11 2" xfId="27452" xr:uid="{A7A81A68-9D0D-4EA5-A6B0-14C1097515D8}"/>
    <cellStyle name="InputCells12 4 2 12" xfId="5536" xr:uid="{00000000-0005-0000-0000-000083150000}"/>
    <cellStyle name="InputCells12 4 2 12 2" xfId="27889" xr:uid="{91536132-BB7D-475A-B53F-E77AFAC930DD}"/>
    <cellStyle name="InputCells12 4 2 13" xfId="6062" xr:uid="{00000000-0005-0000-0000-000084150000}"/>
    <cellStyle name="InputCells12 4 2 13 2" xfId="28359" xr:uid="{61C07BDA-9326-4725-8987-5D589B631D41}"/>
    <cellStyle name="InputCells12 4 2 14" xfId="6857" xr:uid="{00000000-0005-0000-0000-000085150000}"/>
    <cellStyle name="InputCells12 4 2 14 2" xfId="29154" xr:uid="{62A0F738-A1E9-4163-BEC8-316106A8F0F8}"/>
    <cellStyle name="InputCells12 4 2 15" xfId="7120" xr:uid="{00000000-0005-0000-0000-000086150000}"/>
    <cellStyle name="InputCells12 4 2 15 2" xfId="29417" xr:uid="{A0F48ADC-6C59-4E74-A934-1BB102033C3B}"/>
    <cellStyle name="InputCells12 4 2 16" xfId="7377" xr:uid="{00000000-0005-0000-0000-000087150000}"/>
    <cellStyle name="InputCells12 4 2 16 2" xfId="29672" xr:uid="{C3A12C1B-62A8-46C0-99CD-BE53A72C5578}"/>
    <cellStyle name="InputCells12 4 2 17" xfId="7863" xr:uid="{592AB2AA-DF4E-4A73-BE90-417552164BF5}"/>
    <cellStyle name="InputCells12 4 2 17 2" xfId="30149" xr:uid="{21C93DF6-8EEE-402D-B6A3-57E19871E02B}"/>
    <cellStyle name="InputCells12 4 2 18" xfId="8348" xr:uid="{6459919D-E6A2-43F6-82F3-8A1A7CBDE68C}"/>
    <cellStyle name="InputCells12 4 2 18 2" xfId="30617" xr:uid="{5C62E301-F3E3-4AA9-89AE-2919BFCD7BA4}"/>
    <cellStyle name="InputCells12 4 2 19" xfId="9233" xr:uid="{7C4FC1C6-B105-4A96-9D02-22E683E56785}"/>
    <cellStyle name="InputCells12 4 2 19 2" xfId="31374" xr:uid="{4C2A0BEC-4B11-451A-B25C-70CBEDFDE3B1}"/>
    <cellStyle name="InputCells12 4 2 2" xfId="863" xr:uid="{00000000-0005-0000-0000-000088150000}"/>
    <cellStyle name="InputCells12 4 2 2 10" xfId="5310" xr:uid="{00000000-0005-0000-0000-000089150000}"/>
    <cellStyle name="InputCells12 4 2 2 10 2" xfId="27663" xr:uid="{07839334-4DD7-4C43-A4A2-466DA73352A8}"/>
    <cellStyle name="InputCells12 4 2 2 11" xfId="5441" xr:uid="{00000000-0005-0000-0000-00008A150000}"/>
    <cellStyle name="InputCells12 4 2 2 11 2" xfId="27794" xr:uid="{A55996AE-6054-4009-AC5A-D51C982B2F83}"/>
    <cellStyle name="InputCells12 4 2 2 12" xfId="5870" xr:uid="{00000000-0005-0000-0000-00008B150000}"/>
    <cellStyle name="InputCells12 4 2 2 12 2" xfId="28184" xr:uid="{40207679-015D-4896-9F03-580BCCD038A7}"/>
    <cellStyle name="InputCells12 4 2 2 13" xfId="6697" xr:uid="{00000000-0005-0000-0000-00008C150000}"/>
    <cellStyle name="InputCells12 4 2 2 13 2" xfId="28994" xr:uid="{70AE0A8B-100A-4DB7-BA72-6E04739C8D37}"/>
    <cellStyle name="InputCells12 4 2 2 14" xfId="7008" xr:uid="{00000000-0005-0000-0000-00008D150000}"/>
    <cellStyle name="InputCells12 4 2 2 14 2" xfId="29305" xr:uid="{002EEA90-3651-4045-87C4-6DAFA8C34C12}"/>
    <cellStyle name="InputCells12 4 2 2 15" xfId="7583" xr:uid="{00000000-0005-0000-0000-00008E150000}"/>
    <cellStyle name="InputCells12 4 2 2 15 2" xfId="29878" xr:uid="{C2F03E86-C215-48E2-8A0E-6E74C978ED0B}"/>
    <cellStyle name="InputCells12 4 2 2 16" xfId="8069" xr:uid="{EE5CDB8A-CBDD-4B60-8F91-069FE2597435}"/>
    <cellStyle name="InputCells12 4 2 2 16 2" xfId="30355" xr:uid="{59DBB185-FED4-49F5-8059-8FE23303B25D}"/>
    <cellStyle name="InputCells12 4 2 2 17" xfId="8558" xr:uid="{1C0BF4C5-153A-4065-A40D-86EFC24BB9EE}"/>
    <cellStyle name="InputCells12 4 2 2 17 2" xfId="30827" xr:uid="{3A6964A5-84F0-406E-B14F-4804D811510F}"/>
    <cellStyle name="InputCells12 4 2 2 18" xfId="9448" xr:uid="{DB415D02-921E-47B5-BEE6-E837E412C08A}"/>
    <cellStyle name="InputCells12 4 2 2 18 2" xfId="31587" xr:uid="{586ED214-F061-4753-9BAE-8367318E84ED}"/>
    <cellStyle name="InputCells12 4 2 2 19" xfId="9095" xr:uid="{818E5DA3-73F2-4813-BD0C-99D6E9192525}"/>
    <cellStyle name="InputCells12 4 2 2 19 2" xfId="31242" xr:uid="{906D47C9-1E1F-427E-92F6-D743F3C300E2}"/>
    <cellStyle name="InputCells12 4 2 2 2" xfId="1235" xr:uid="{00000000-0005-0000-0000-00008F150000}"/>
    <cellStyle name="InputCells12 4 2 2 2 2" xfId="23672" xr:uid="{EB42BF7F-01CD-466B-916E-7628261867BF}"/>
    <cellStyle name="InputCells12 4 2 2 20" xfId="9890" xr:uid="{3BBE8098-B2B0-4270-971A-230A729BAB8D}"/>
    <cellStyle name="InputCells12 4 2 2 20 2" xfId="31924" xr:uid="{985693A4-0D94-4065-BEBB-C6C9711DF1E2}"/>
    <cellStyle name="InputCells12 4 2 2 21" xfId="12616" xr:uid="{1F3DAAEA-389B-4AD6-8927-512E5487BDED}"/>
    <cellStyle name="InputCells12 4 2 2 21 2" xfId="33181" xr:uid="{4C5F8688-A507-45D3-BFF2-2F9EDC84B17E}"/>
    <cellStyle name="InputCells12 4 2 2 22" xfId="13125" xr:uid="{851347D7-83A4-4D8D-86E2-32C6A198F0DC}"/>
    <cellStyle name="InputCells12 4 2 2 22 2" xfId="33690" xr:uid="{C6826A32-538A-42AB-88C1-98DDD0B6A25F}"/>
    <cellStyle name="InputCells12 4 2 2 23" xfId="11884" xr:uid="{14245AC3-95D6-4491-ACFD-DBF4849B7A96}"/>
    <cellStyle name="InputCells12 4 2 2 23 2" xfId="32451" xr:uid="{AF7541A6-BEE7-43D1-A719-82DE72455B23}"/>
    <cellStyle name="InputCells12 4 2 2 24" xfId="13730" xr:uid="{F6C65F60-D731-4C47-9C86-D67BA6E93EC9}"/>
    <cellStyle name="InputCells12 4 2 2 24 2" xfId="34294" xr:uid="{0047D927-A4B9-4CD2-8916-FECF9469091E}"/>
    <cellStyle name="InputCells12 4 2 2 25" xfId="13821" xr:uid="{120D6B66-CE7B-41EF-96C4-9B289190D707}"/>
    <cellStyle name="InputCells12 4 2 2 25 2" xfId="34385" xr:uid="{4BCE01DB-1BF4-4368-8145-8383445A2FE8}"/>
    <cellStyle name="InputCells12 4 2 2 26" xfId="14299" xr:uid="{EE678792-9A29-44F2-B67B-AF647AF72495}"/>
    <cellStyle name="InputCells12 4 2 2 26 2" xfId="34862" xr:uid="{EF216DB6-53FC-4D5C-A940-858CC9097107}"/>
    <cellStyle name="InputCells12 4 2 2 27" xfId="15171" xr:uid="{B419A5F4-DF42-4928-BD3F-DAA775B608C0}"/>
    <cellStyle name="InputCells12 4 2 2 27 2" xfId="35713" xr:uid="{D152872E-F5E2-4964-8837-55BEBFF7D683}"/>
    <cellStyle name="InputCells12 4 2 2 28" xfId="15396" xr:uid="{0E291A6F-CC69-4639-9F1F-E0CDB0C765E0}"/>
    <cellStyle name="InputCells12 4 2 2 28 2" xfId="35933" xr:uid="{425A0D83-CC81-4A0D-B06A-F704A478B679}"/>
    <cellStyle name="InputCells12 4 2 2 29" xfId="16120" xr:uid="{44E71B22-2591-4EC0-8884-DD32FC033669}"/>
    <cellStyle name="InputCells12 4 2 2 29 2" xfId="36528" xr:uid="{4CB347A0-09D9-4FB5-9135-8EB179168C75}"/>
    <cellStyle name="InputCells12 4 2 2 3" xfId="2054" xr:uid="{00000000-0005-0000-0000-000090150000}"/>
    <cellStyle name="InputCells12 4 2 2 3 2" xfId="24436" xr:uid="{6A4CDFFD-69C2-4510-9B54-361CB1244266}"/>
    <cellStyle name="InputCells12 4 2 2 30" xfId="16593" xr:uid="{07B2A976-88B9-4FB2-9A48-22F6E1AD3DBB}"/>
    <cellStyle name="InputCells12 4 2 2 30 2" xfId="36999" xr:uid="{813E832C-ACA7-4F85-B658-D75631C3D7ED}"/>
    <cellStyle name="InputCells12 4 2 2 31" xfId="17337" xr:uid="{4378BAD3-90BF-435A-A722-77A4A3DD2705}"/>
    <cellStyle name="InputCells12 4 2 2 31 2" xfId="37741" xr:uid="{091633F0-C711-4FA7-8D6B-D7F561822FD4}"/>
    <cellStyle name="InputCells12 4 2 2 32" xfId="16965" xr:uid="{5F16146A-99AA-4361-B29B-D1265F2FE072}"/>
    <cellStyle name="InputCells12 4 2 2 32 2" xfId="37369" xr:uid="{1EC0FA15-1A61-4734-830F-ACF5A2637EE8}"/>
    <cellStyle name="InputCells12 4 2 2 33" xfId="18086" xr:uid="{70BACD9A-79DD-4B36-9360-D05D5BA99405}"/>
    <cellStyle name="InputCells12 4 2 2 33 2" xfId="38490" xr:uid="{3EC13819-2CA8-45D4-BDF4-5D1E75DE72D1}"/>
    <cellStyle name="InputCells12 4 2 2 34" xfId="18465" xr:uid="{AE159451-9D53-4991-A5F4-22A61210973C}"/>
    <cellStyle name="InputCells12 4 2 2 34 2" xfId="38869" xr:uid="{05FD7CEB-9559-40D0-8E3D-BAA064C215E8}"/>
    <cellStyle name="InputCells12 4 2 2 35" xfId="19309" xr:uid="{7E15ACC9-F759-4FEE-BAF6-4104F99ED42C}"/>
    <cellStyle name="InputCells12 4 2 2 35 2" xfId="39711" xr:uid="{7BF8AF6A-9B60-4838-A33E-225DA6673588}"/>
    <cellStyle name="InputCells12 4 2 2 36" xfId="19723" xr:uid="{E70E5B52-B3D5-4C5E-8EE4-62534A28ED3C}"/>
    <cellStyle name="InputCells12 4 2 2 36 2" xfId="40125" xr:uid="{3BBFBAF6-A752-4E09-A6D0-379A7A3C7A34}"/>
    <cellStyle name="InputCells12 4 2 2 37" xfId="20147" xr:uid="{BF3ADD85-F89E-44BC-B085-A677E506BB79}"/>
    <cellStyle name="InputCells12 4 2 2 37 2" xfId="40549" xr:uid="{A7099363-6D43-4C52-B141-8EF9CDA710D4}"/>
    <cellStyle name="InputCells12 4 2 2 38" xfId="20569" xr:uid="{C40042AB-656A-4646-B3D0-22D31479C3EC}"/>
    <cellStyle name="InputCells12 4 2 2 38 2" xfId="40971" xr:uid="{15F48E7A-1427-4BE8-A1B5-8288F892596F}"/>
    <cellStyle name="InputCells12 4 2 2 39" xfId="18755" xr:uid="{CC4300D4-EF47-4D97-8241-B23968E8C16A}"/>
    <cellStyle name="InputCells12 4 2 2 39 2" xfId="39157" xr:uid="{D2C8C3F8-56F0-4E1B-9294-DCD09C99FFB8}"/>
    <cellStyle name="InputCells12 4 2 2 4" xfId="2211" xr:uid="{00000000-0005-0000-0000-000091150000}"/>
    <cellStyle name="InputCells12 4 2 2 4 2" xfId="24589" xr:uid="{F982C0FB-4747-46DD-B929-9E270C3BEA1A}"/>
    <cellStyle name="InputCells12 4 2 2 40" xfId="21763" xr:uid="{F206F2E7-6C9A-4739-BC9B-F78AD4FD51AC}"/>
    <cellStyle name="InputCells12 4 2 2 40 2" xfId="42163" xr:uid="{8F82EDB6-8DC8-4187-8A82-2D9676E4C561}"/>
    <cellStyle name="InputCells12 4 2 2 41" xfId="21372" xr:uid="{54E9652F-1C02-46AF-A3D8-E3AAF386B8C8}"/>
    <cellStyle name="InputCells12 4 2 2 41 2" xfId="41772" xr:uid="{15B65715-E8A2-4C46-8A5B-D034317C5F26}"/>
    <cellStyle name="InputCells12 4 2 2 42" xfId="22266" xr:uid="{7FA6B095-F07C-4C4F-9D21-2CA97C0015FA}"/>
    <cellStyle name="InputCells12 4 2 2 42 2" xfId="42666" xr:uid="{F1B6B818-1C92-408B-BE5C-5D0C3D41E80B}"/>
    <cellStyle name="InputCells12 4 2 2 43" xfId="22892" xr:uid="{90FACDA3-4505-42C4-AC95-39A52878CC2A}"/>
    <cellStyle name="InputCells12 4 2 2 43 2" xfId="43292" xr:uid="{D1ABA7C8-347A-41A4-A089-1B3809DCC6ED}"/>
    <cellStyle name="InputCells12 4 2 2 44" xfId="23170" xr:uid="{F5CC1A82-9E45-4684-A09F-0B21D2D24A66}"/>
    <cellStyle name="InputCells12 4 2 2 44 2" xfId="43570" xr:uid="{FD2864D9-8734-4BFE-8C03-9EF96D7A83DF}"/>
    <cellStyle name="InputCells12 4 2 2 5" xfId="3177" xr:uid="{00000000-0005-0000-0000-000092150000}"/>
    <cellStyle name="InputCells12 4 2 2 5 2" xfId="25543" xr:uid="{6B605FAB-F260-4C69-BEB4-8B61024E1A31}"/>
    <cellStyle name="InputCells12 4 2 2 6" xfId="3448" xr:uid="{00000000-0005-0000-0000-000093150000}"/>
    <cellStyle name="InputCells12 4 2 2 6 2" xfId="25813" xr:uid="{F0E61001-2071-4ECF-8F02-CC18BB8088DC}"/>
    <cellStyle name="InputCells12 4 2 2 7" xfId="4071" xr:uid="{00000000-0005-0000-0000-000094150000}"/>
    <cellStyle name="InputCells12 4 2 2 7 2" xfId="26434" xr:uid="{2CA219C0-62F8-4034-BD11-B53F9EF2E39C}"/>
    <cellStyle name="InputCells12 4 2 2 8" xfId="4277" xr:uid="{00000000-0005-0000-0000-000095150000}"/>
    <cellStyle name="InputCells12 4 2 2 8 2" xfId="26634" xr:uid="{1CFE331B-31AB-4AF2-B49F-736DE1D79F40}"/>
    <cellStyle name="InputCells12 4 2 2 9" xfId="4351" xr:uid="{00000000-0005-0000-0000-000096150000}"/>
    <cellStyle name="InputCells12 4 2 2 9 2" xfId="26707" xr:uid="{B5B272F4-2440-40B4-B3A4-4C1BDA098DDE}"/>
    <cellStyle name="InputCells12 4 2 20" xfId="9711" xr:uid="{6F5EFD15-DDCD-44C6-A596-93C53978FD13}"/>
    <cellStyle name="InputCells12 4 2 20 2" xfId="31783" xr:uid="{87BED61D-BE2C-4E13-98C3-6FE9E03BE424}"/>
    <cellStyle name="InputCells12 4 2 21" xfId="10371" xr:uid="{BEB546BE-303E-459F-84E3-5D556CDC43ED}"/>
    <cellStyle name="InputCells12 4 2 21 2" xfId="32169" xr:uid="{E9A3645B-075E-40D5-977C-1FD575985E5E}"/>
    <cellStyle name="InputCells12 4 2 22" xfId="12401" xr:uid="{E1C3452F-AFFC-4CA4-90A4-DB71820F55E8}"/>
    <cellStyle name="InputCells12 4 2 22 2" xfId="32966" xr:uid="{6CC2D1B3-DDA3-461D-B1F9-E33E98531208}"/>
    <cellStyle name="InputCells12 4 2 23" xfId="11876" xr:uid="{3D7E8501-4302-48C4-846D-147BBF8E5BAE}"/>
    <cellStyle name="InputCells12 4 2 23 2" xfId="32443" xr:uid="{06365163-0CDB-4027-BEFF-0B353C8F362F}"/>
    <cellStyle name="InputCells12 4 2 24" xfId="11939" xr:uid="{3FF9E957-7DD6-4897-8E45-4577706CF504}"/>
    <cellStyle name="InputCells12 4 2 24 2" xfId="32504" xr:uid="{E0EE1DF5-7796-448C-9266-452D5D62B58C}"/>
    <cellStyle name="InputCells12 4 2 25" xfId="13496" xr:uid="{1BAC9090-0D28-42B2-AE8B-E16587C42F4D}"/>
    <cellStyle name="InputCells12 4 2 25 2" xfId="34060" xr:uid="{5C7E3D6E-8A14-47AE-8FD4-17788DAC0A01}"/>
    <cellStyle name="InputCells12 4 2 26" xfId="13703" xr:uid="{E66AA3EA-20DA-449B-928C-22A88CC3DEBE}"/>
    <cellStyle name="InputCells12 4 2 26 2" xfId="34267" xr:uid="{6F485292-78D8-4759-B1B6-B465A9F37153}"/>
    <cellStyle name="InputCells12 4 2 27" xfId="14899" xr:uid="{F4AB376A-2A92-41B7-BE2B-2371D01D55D1}"/>
    <cellStyle name="InputCells12 4 2 27 2" xfId="35452" xr:uid="{E354D12A-4EC1-4522-9ABC-F86B0B2A01E9}"/>
    <cellStyle name="InputCells12 4 2 28" xfId="15121" xr:uid="{DED98507-D47B-475D-B1FA-422935B5C502}"/>
    <cellStyle name="InputCells12 4 2 28 2" xfId="35668" xr:uid="{F0C9FDE4-10A9-4EC5-A37C-B682901CDE27}"/>
    <cellStyle name="InputCells12 4 2 29" xfId="15427" xr:uid="{86B2B2E5-9670-4719-A702-E33711CBD2A3}"/>
    <cellStyle name="InputCells12 4 2 29 2" xfId="35964" xr:uid="{6EAA41F0-3C99-45CC-AC85-EA14DF953F7D}"/>
    <cellStyle name="InputCells12 4 2 3" xfId="1327" xr:uid="{00000000-0005-0000-0000-000097150000}"/>
    <cellStyle name="InputCells12 4 2 3 2" xfId="23764" xr:uid="{7388EB9E-930E-4EFC-9F24-E8328C202BFF}"/>
    <cellStyle name="InputCells12 4 2 30" xfId="15912" xr:uid="{05B01F15-0690-423D-A282-4DA05DFDD437}"/>
    <cellStyle name="InputCells12 4 2 30 2" xfId="36320" xr:uid="{4A9297D2-6523-4A94-BCF6-B884E986449D}"/>
    <cellStyle name="InputCells12 4 2 31" xfId="16387" xr:uid="{7DF2C9BF-66F7-4633-BC24-2AAEA1F5F3E0}"/>
    <cellStyle name="InputCells12 4 2 31 2" xfId="36793" xr:uid="{B4CBAA4E-D7B5-404F-9C78-536E82360B27}"/>
    <cellStyle name="InputCells12 4 2 32" xfId="17128" xr:uid="{5DD8CEE4-26BD-4238-9822-5FA7D1574826}"/>
    <cellStyle name="InputCells12 4 2 32 2" xfId="37532" xr:uid="{F041DB31-799C-44BC-9745-6252189BE6F0}"/>
    <cellStyle name="InputCells12 4 2 33" xfId="16973" xr:uid="{DC1B1F9D-F3B9-4173-AB52-290D0CC9BCF4}"/>
    <cellStyle name="InputCells12 4 2 33 2" xfId="37377" xr:uid="{4ACE5A3F-CD5B-43BB-91BF-DE021FF9A3F5}"/>
    <cellStyle name="InputCells12 4 2 34" xfId="17879" xr:uid="{AA65095F-3EF8-41E6-8ECA-955EEF5F67C2}"/>
    <cellStyle name="InputCells12 4 2 34 2" xfId="38283" xr:uid="{5013ADCC-1111-4780-AE89-7083D9418803}"/>
    <cellStyle name="InputCells12 4 2 35" xfId="18251" xr:uid="{AB1DEA03-C48B-4230-AB68-1FE2911EF85D}"/>
    <cellStyle name="InputCells12 4 2 35 2" xfId="38655" xr:uid="{1F3820B6-5A47-49DF-A450-3B62FE6A96D8}"/>
    <cellStyle name="InputCells12 4 2 36" xfId="19094" xr:uid="{D487574A-4EC1-468C-92E7-D5981913CCF4}"/>
    <cellStyle name="InputCells12 4 2 36 2" xfId="39496" xr:uid="{E061169B-8B02-4D46-9E66-FB06B452078F}"/>
    <cellStyle name="InputCells12 4 2 37" xfId="18531" xr:uid="{5D20971B-54FC-4CAC-A93D-136655B5BF6D}"/>
    <cellStyle name="InputCells12 4 2 37 2" xfId="38935" xr:uid="{CDFFC443-D5A4-4184-B250-356DF0915BCF}"/>
    <cellStyle name="InputCells12 4 2 38" xfId="19932" xr:uid="{03F11283-D738-482F-8D70-A903A11C2E27}"/>
    <cellStyle name="InputCells12 4 2 38 2" xfId="40334" xr:uid="{E66138E7-C1EC-4C01-BFED-7DCE9997B408}"/>
    <cellStyle name="InputCells12 4 2 39" xfId="20356" xr:uid="{E266FE3E-EBE1-4DF0-A0BD-02A7EE5EE66A}"/>
    <cellStyle name="InputCells12 4 2 39 2" xfId="40758" xr:uid="{BB3CE80D-8D30-4AB6-AD62-1D2837D0825C}"/>
    <cellStyle name="InputCells12 4 2 4" xfId="1841" xr:uid="{00000000-0005-0000-0000-000098150000}"/>
    <cellStyle name="InputCells12 4 2 4 2" xfId="24224" xr:uid="{DE3D6BF8-D16B-45A6-82C9-C23948DB0E31}"/>
    <cellStyle name="InputCells12 4 2 40" xfId="19502" xr:uid="{D707576B-4273-4380-AEFF-0DB4978BAF63}"/>
    <cellStyle name="InputCells12 4 2 40 2" xfId="39904" xr:uid="{9B15C0B2-38EB-4B8E-9DFA-6D5D55C1944A}"/>
    <cellStyle name="InputCells12 4 2 41" xfId="21551" xr:uid="{42F3DCB7-D116-4D30-AE75-3497A34600C7}"/>
    <cellStyle name="InputCells12 4 2 41 2" xfId="41951" xr:uid="{F07A168B-3B32-4B49-9D8D-2F183F4F3418}"/>
    <cellStyle name="InputCells12 4 2 42" xfId="21383" xr:uid="{3A688C6A-16BF-46E9-B340-B61788DAB460}"/>
    <cellStyle name="InputCells12 4 2 42 2" xfId="41783" xr:uid="{9135B4FC-6621-4E53-AE3B-827CC60252D9}"/>
    <cellStyle name="InputCells12 4 2 43" xfId="22521" xr:uid="{6A51ED38-7EFF-4B8A-B73C-E4F5599E4FC0}"/>
    <cellStyle name="InputCells12 4 2 43 2" xfId="42921" xr:uid="{F6F3BEBF-D9C5-4CAE-8954-CBAF07428AD0}"/>
    <cellStyle name="InputCells12 4 2 44" xfId="23030" xr:uid="{1A6E998C-0C58-4D79-BB4E-65CC12B3FA2D}"/>
    <cellStyle name="InputCells12 4 2 44 2" xfId="43430" xr:uid="{C8ECC3F1-A8C3-4EB6-83DB-14D5CA178CA5}"/>
    <cellStyle name="InputCells12 4 2 45" xfId="23267" xr:uid="{1E13E3B2-D041-4306-9C25-9A14927ADADC}"/>
    <cellStyle name="InputCells12 4 2 45 2" xfId="43667" xr:uid="{790DDF4F-6A1C-4017-9D3A-5D15095D490D}"/>
    <cellStyle name="InputCells12 4 2 5" xfId="2306" xr:uid="{00000000-0005-0000-0000-000099150000}"/>
    <cellStyle name="InputCells12 4 2 5 2" xfId="24681" xr:uid="{504F37BA-0ED3-470A-85DE-B6A5750D9A46}"/>
    <cellStyle name="InputCells12 4 2 6" xfId="2962" xr:uid="{00000000-0005-0000-0000-00009A150000}"/>
    <cellStyle name="InputCells12 4 2 6 2" xfId="25328" xr:uid="{C8EC10BA-669E-48F3-A5F5-8A31775F4D77}"/>
    <cellStyle name="InputCells12 4 2 7" xfId="3625" xr:uid="{00000000-0005-0000-0000-00009B150000}"/>
    <cellStyle name="InputCells12 4 2 7 2" xfId="25988" xr:uid="{2F07FA67-5C69-4A06-B557-8C7B478F37BA}"/>
    <cellStyle name="InputCells12 4 2 8" xfId="3860" xr:uid="{00000000-0005-0000-0000-00009C150000}"/>
    <cellStyle name="InputCells12 4 2 8 2" xfId="26223" xr:uid="{578A878B-6F48-4865-B881-106CCD33F32C}"/>
    <cellStyle name="InputCells12 4 2 9" xfId="4425" xr:uid="{00000000-0005-0000-0000-00009D150000}"/>
    <cellStyle name="InputCells12 4 2 9 2" xfId="26778" xr:uid="{15B99CB7-2DEA-4553-AE24-FB4E74149DA7}"/>
    <cellStyle name="InputCells12 4 20" xfId="8225" xr:uid="{4FEADFCD-7E35-43A5-924E-2CF21F2F4183}"/>
    <cellStyle name="InputCells12 4 20 2" xfId="30494" xr:uid="{6A514583-B7C2-4D5C-8DC6-699914CD4262}"/>
    <cellStyle name="InputCells12 4 21" xfId="8909" xr:uid="{43586476-FFB2-4511-AB1E-DCF819F37399}"/>
    <cellStyle name="InputCells12 4 21 2" xfId="31093" xr:uid="{13882E48-80E9-4518-9634-07DED0EB82BF}"/>
    <cellStyle name="InputCells12 4 22" xfId="8737" xr:uid="{C1F7527A-D000-4C84-8AF0-AE33AFC4BFFF}"/>
    <cellStyle name="InputCells12 4 22 2" xfId="30977" xr:uid="{33CCC567-8C0B-4F38-8742-A31A03907DA1}"/>
    <cellStyle name="InputCells12 4 23" xfId="9951" xr:uid="{EF1BB74C-7295-4736-934B-9C5A2E25A5C1}"/>
    <cellStyle name="InputCells12 4 23 2" xfId="31968" xr:uid="{328E3581-1827-4387-A412-2556ADCB3814}"/>
    <cellStyle name="InputCells12 4 24" xfId="12066" xr:uid="{6EFEDB54-ECB3-4295-A3F1-FEE82D6CCA9B}"/>
    <cellStyle name="InputCells12 4 24 2" xfId="32631" xr:uid="{8B4D0C80-C18F-4142-9BD3-2FD489D3F977}"/>
    <cellStyle name="InputCells12 4 25" xfId="12994" xr:uid="{0560F285-736B-44E2-B7AA-31F071934091}"/>
    <cellStyle name="InputCells12 4 25 2" xfId="33559" xr:uid="{BF25E6E2-7CC0-446D-84AB-6E63D2961DC1}"/>
    <cellStyle name="InputCells12 4 26" xfId="11890" xr:uid="{09CCDB72-605E-4E1E-8B6A-DB5D6CE3ABAA}"/>
    <cellStyle name="InputCells12 4 26 2" xfId="32457" xr:uid="{37E07BB0-6610-4F7C-B518-8BFD189E2C19}"/>
    <cellStyle name="InputCells12 4 27" xfId="12716" xr:uid="{5A03917D-0C82-46A4-8CCC-9700816141E8}"/>
    <cellStyle name="InputCells12 4 27 2" xfId="33281" xr:uid="{C430EA5A-73FA-417E-A2D6-79C6DBD3F1D9}"/>
    <cellStyle name="InputCells12 4 28" xfId="13817" xr:uid="{FCD8356C-5587-4129-9209-7F45BB47325E}"/>
    <cellStyle name="InputCells12 4 28 2" xfId="34381" xr:uid="{6EDF95D5-2CC1-46B4-8902-F0E824240DE4}"/>
    <cellStyle name="InputCells12 4 29" xfId="13754" xr:uid="{CA042324-0CCF-4FEE-828C-ECCBA4675F1C}"/>
    <cellStyle name="InputCells12 4 29 2" xfId="34318" xr:uid="{AEDC7D19-2479-4172-A93D-342D184C501D}"/>
    <cellStyle name="InputCells12 4 3" xfId="573" xr:uid="{00000000-0005-0000-0000-00009E150000}"/>
    <cellStyle name="InputCells12 4 3 10" xfId="4517" xr:uid="{00000000-0005-0000-0000-00009F150000}"/>
    <cellStyle name="InputCells12 4 3 10 2" xfId="26870" xr:uid="{0FBD8600-CCDC-43D0-A005-195DD368B68A}"/>
    <cellStyle name="InputCells12 4 3 11" xfId="5024" xr:uid="{00000000-0005-0000-0000-0000A0150000}"/>
    <cellStyle name="InputCells12 4 3 11 2" xfId="27377" xr:uid="{9449D710-FBC4-4E0E-9E31-E03767F48FB3}"/>
    <cellStyle name="InputCells12 4 3 12" xfId="5511" xr:uid="{00000000-0005-0000-0000-0000A1150000}"/>
    <cellStyle name="InputCells12 4 3 12 2" xfId="27864" xr:uid="{285BA6E6-C099-4092-B685-3518BF5D33A7}"/>
    <cellStyle name="InputCells12 4 3 13" xfId="6354" xr:uid="{00000000-0005-0000-0000-0000A2150000}"/>
    <cellStyle name="InputCells12 4 3 13 2" xfId="28651" xr:uid="{2D0DAB6F-A22B-491D-881A-E93698D3F350}"/>
    <cellStyle name="InputCells12 4 3 14" xfId="6743" xr:uid="{00000000-0005-0000-0000-0000A3150000}"/>
    <cellStyle name="InputCells12 4 3 14 2" xfId="29040" xr:uid="{F5F65AAD-579F-4CE0-A637-E59E3DAC3E30}"/>
    <cellStyle name="InputCells12 4 3 15" xfId="7091" xr:uid="{00000000-0005-0000-0000-0000A4150000}"/>
    <cellStyle name="InputCells12 4 3 15 2" xfId="29388" xr:uid="{0BE87386-DC75-47EB-B208-7CB20C97D36B}"/>
    <cellStyle name="InputCells12 4 3 16" xfId="7302" xr:uid="{00000000-0005-0000-0000-0000A5150000}"/>
    <cellStyle name="InputCells12 4 3 16 2" xfId="29597" xr:uid="{AB9F6ABB-C5BB-40F1-A363-6A49B226BABF}"/>
    <cellStyle name="InputCells12 4 3 17" xfId="7788" xr:uid="{135F284F-D250-4B86-8459-D9DC6F0E74B8}"/>
    <cellStyle name="InputCells12 4 3 17 2" xfId="30074" xr:uid="{D626CA2A-58D4-4FB7-94D9-141A7CF4A313}"/>
    <cellStyle name="InputCells12 4 3 18" xfId="8273" xr:uid="{3029D5E0-3450-4605-9307-58CBD0CE67D9}"/>
    <cellStyle name="InputCells12 4 3 18 2" xfId="30542" xr:uid="{FE70869D-EFE5-4327-90D1-5D7A5B765892}"/>
    <cellStyle name="InputCells12 4 3 19" xfId="9158" xr:uid="{F2ABF7DD-6A68-467F-A499-6202CAEDC239}"/>
    <cellStyle name="InputCells12 4 3 19 2" xfId="31299" xr:uid="{9AEA0CD1-5C4E-47F5-B6C9-7C7989E7C669}"/>
    <cellStyle name="InputCells12 4 3 2" xfId="788" xr:uid="{00000000-0005-0000-0000-0000A6150000}"/>
    <cellStyle name="InputCells12 4 3 2 10" xfId="5235" xr:uid="{00000000-0005-0000-0000-0000A7150000}"/>
    <cellStyle name="InputCells12 4 3 2 10 2" xfId="27588" xr:uid="{49EBAE9C-D1BD-4727-BCAA-769A4456BDD8}"/>
    <cellStyle name="InputCells12 4 3 2 11" xfId="4958" xr:uid="{00000000-0005-0000-0000-0000A8150000}"/>
    <cellStyle name="InputCells12 4 3 2 11 2" xfId="27311" xr:uid="{DC1595BE-1208-497A-8106-185F5354B4C2}"/>
    <cellStyle name="InputCells12 4 3 2 12" xfId="6139" xr:uid="{00000000-0005-0000-0000-0000A9150000}"/>
    <cellStyle name="InputCells12 4 3 2 12 2" xfId="28436" xr:uid="{DA9403EE-8E3F-4C76-A755-53A1EE18653F}"/>
    <cellStyle name="InputCells12 4 3 2 13" xfId="5866" xr:uid="{00000000-0005-0000-0000-0000AA150000}"/>
    <cellStyle name="InputCells12 4 3 2 13 2" xfId="28180" xr:uid="{A78DCD6B-362F-456D-8232-500D90EE566E}"/>
    <cellStyle name="InputCells12 4 3 2 14" xfId="6876" xr:uid="{00000000-0005-0000-0000-0000AB150000}"/>
    <cellStyle name="InputCells12 4 3 2 14 2" xfId="29173" xr:uid="{AB679B9A-3E6E-49AC-A518-F2CA234FB1F9}"/>
    <cellStyle name="InputCells12 4 3 2 15" xfId="7508" xr:uid="{00000000-0005-0000-0000-0000AC150000}"/>
    <cellStyle name="InputCells12 4 3 2 15 2" xfId="29803" xr:uid="{3AD82FB1-2080-4914-BDF7-8C245D96B121}"/>
    <cellStyle name="InputCells12 4 3 2 16" xfId="7994" xr:uid="{81EB0829-E3F0-441B-A57A-3195A199D625}"/>
    <cellStyle name="InputCells12 4 3 2 16 2" xfId="30280" xr:uid="{4EAFB39B-7444-4C09-8CB9-F68A331852B5}"/>
    <cellStyle name="InputCells12 4 3 2 17" xfId="8483" xr:uid="{4243B406-BABC-42C2-BC0E-1151B7759F16}"/>
    <cellStyle name="InputCells12 4 3 2 17 2" xfId="30752" xr:uid="{EF09293B-95CF-47C1-8369-027EDC158035}"/>
    <cellStyle name="InputCells12 4 3 2 18" xfId="9373" xr:uid="{292FDCC7-D220-48FE-9924-5E5B13DE5CEB}"/>
    <cellStyle name="InputCells12 4 3 2 18 2" xfId="31512" xr:uid="{C07779C8-103C-42E9-878F-F9B2501099D7}"/>
    <cellStyle name="InputCells12 4 3 2 19" xfId="8936" xr:uid="{9B64C457-9935-4334-A747-1F96695E362C}"/>
    <cellStyle name="InputCells12 4 3 2 19 2" xfId="31113" xr:uid="{24A30EDD-8753-40C0-8EAE-BDA42E37B30B}"/>
    <cellStyle name="InputCells12 4 3 2 2" xfId="1003" xr:uid="{00000000-0005-0000-0000-0000AD150000}"/>
    <cellStyle name="InputCells12 4 3 2 2 2" xfId="23440" xr:uid="{ED0DE0D4-AD12-4CF6-A30A-48B85202728C}"/>
    <cellStyle name="InputCells12 4 3 2 20" xfId="9814" xr:uid="{086EA971-6E2F-4DA4-827B-8717E4A808E9}"/>
    <cellStyle name="InputCells12 4 3 2 20 2" xfId="31862" xr:uid="{5DBCCEA0-197F-48B4-8830-E0C73BB98DA8}"/>
    <cellStyle name="InputCells12 4 3 2 21" xfId="12541" xr:uid="{C9DF1EFF-1849-41D2-B962-A48EC90F9CDA}"/>
    <cellStyle name="InputCells12 4 3 2 21 2" xfId="33106" xr:uid="{3C98647D-CD30-4EF4-B0A8-EADB0912C05E}"/>
    <cellStyle name="InputCells12 4 3 2 22" xfId="12207" xr:uid="{5ABD282C-64BE-4F48-9780-A88BF67A0133}"/>
    <cellStyle name="InputCells12 4 3 2 22 2" xfId="32772" xr:uid="{B4B1A7A9-9BC0-405F-832C-B2AB3BAC2553}"/>
    <cellStyle name="InputCells12 4 3 2 23" xfId="12900" xr:uid="{AA51E5BC-164C-4B9E-9A85-B5B5DA91E3C4}"/>
    <cellStyle name="InputCells12 4 3 2 23 2" xfId="33465" xr:uid="{04995C68-B98E-42D4-9E80-0EDEEE64327D}"/>
    <cellStyle name="InputCells12 4 3 2 24" xfId="11971" xr:uid="{A03CEE0F-D217-443B-8181-962CFBFFA9BE}"/>
    <cellStyle name="InputCells12 4 3 2 24 2" xfId="32536" xr:uid="{58E9EA83-3AED-4A6C-BD0C-DDB474B01322}"/>
    <cellStyle name="InputCells12 4 3 2 25" xfId="13434" xr:uid="{E5437061-B755-4976-9F08-06A00CDC809A}"/>
    <cellStyle name="InputCells12 4 3 2 25 2" xfId="33998" xr:uid="{06033BA4-2FFC-4661-BB39-73A4C1A725F7}"/>
    <cellStyle name="InputCells12 4 3 2 26" xfId="11983" xr:uid="{AF1A46C1-53FC-4355-B195-248BAF80C4BD}"/>
    <cellStyle name="InputCells12 4 3 2 26 2" xfId="32548" xr:uid="{A02523F5-83D2-4586-893E-1DC6BECE7FA3}"/>
    <cellStyle name="InputCells12 4 3 2 27" xfId="14711" xr:uid="{A820AFA2-3AD1-46E7-8525-9CE37F607749}"/>
    <cellStyle name="InputCells12 4 3 2 27 2" xfId="35268" xr:uid="{5E2870D7-19AB-4FA9-A505-4D1977803B8B}"/>
    <cellStyle name="InputCells12 4 3 2 28" xfId="15866" xr:uid="{0EFDC82A-4E1B-4075-A682-0EF50E025AF4}"/>
    <cellStyle name="InputCells12 4 3 2 28 2" xfId="36274" xr:uid="{8E260AF9-7BC2-4374-AC7A-244CE5C525DC}"/>
    <cellStyle name="InputCells12 4 3 2 29" xfId="16045" xr:uid="{32A73EF0-CCF8-4BBE-B0D7-277D6B479E15}"/>
    <cellStyle name="InputCells12 4 3 2 29 2" xfId="36453" xr:uid="{C64BFD32-6133-4952-A029-98346A115773}"/>
    <cellStyle name="InputCells12 4 3 2 3" xfId="1979" xr:uid="{00000000-0005-0000-0000-0000AE150000}"/>
    <cellStyle name="InputCells12 4 3 2 3 2" xfId="24361" xr:uid="{96EEE479-00A7-457C-9A4D-3D36058818E0}"/>
    <cellStyle name="InputCells12 4 3 2 30" xfId="16518" xr:uid="{F3510ED8-8C4A-4486-AAA3-D7EDC4078374}"/>
    <cellStyle name="InputCells12 4 3 2 30 2" xfId="36924" xr:uid="{8B8B0EAD-4974-4735-9859-F0DF3A7BD07D}"/>
    <cellStyle name="InputCells12 4 3 2 31" xfId="17262" xr:uid="{8B7B3103-87E6-474F-A17F-09CE3E6A84CC}"/>
    <cellStyle name="InputCells12 4 3 2 31 2" xfId="37666" xr:uid="{BD14B326-DA85-437E-B553-F72367021BB2}"/>
    <cellStyle name="InputCells12 4 3 2 32" xfId="16913" xr:uid="{A30AE4D4-3098-4FFE-8CFA-9020EF7D5B74}"/>
    <cellStyle name="InputCells12 4 3 2 32 2" xfId="37317" xr:uid="{C47BFB00-A865-4D54-A818-1913756031C4}"/>
    <cellStyle name="InputCells12 4 3 2 33" xfId="18011" xr:uid="{0711967E-30DC-456C-8391-E6B42E867E94}"/>
    <cellStyle name="InputCells12 4 3 2 33 2" xfId="38415" xr:uid="{EB0A4706-2B24-4864-B2BF-ED2D3595B5EC}"/>
    <cellStyle name="InputCells12 4 3 2 34" xfId="18390" xr:uid="{30EE91A8-9297-4625-9DC9-8C070DB2B22D}"/>
    <cellStyle name="InputCells12 4 3 2 34 2" xfId="38794" xr:uid="{1859187F-BF38-4B0D-8916-359F1DE9042C}"/>
    <cellStyle name="InputCells12 4 3 2 35" xfId="19234" xr:uid="{DB375B13-7D68-45EE-BC89-14822CCA3EDC}"/>
    <cellStyle name="InputCells12 4 3 2 35 2" xfId="39636" xr:uid="{979C194A-B270-4A0B-A100-46C1D911D3DE}"/>
    <cellStyle name="InputCells12 4 3 2 36" xfId="18678" xr:uid="{A8CDB7C9-DDAE-45B4-BE9B-BBE574ED5BED}"/>
    <cellStyle name="InputCells12 4 3 2 36 2" xfId="39080" xr:uid="{2873EDB6-940E-40F6-8951-2E75D6C93B04}"/>
    <cellStyle name="InputCells12 4 3 2 37" xfId="20072" xr:uid="{060E7BD7-F247-4DDD-899F-A68754DC3D66}"/>
    <cellStyle name="InputCells12 4 3 2 37 2" xfId="40474" xr:uid="{62E395DC-CF33-42FB-8B1F-563C6B386DC4}"/>
    <cellStyle name="InputCells12 4 3 2 38" xfId="20494" xr:uid="{C951FF06-1063-4500-8386-58354F2C9109}"/>
    <cellStyle name="InputCells12 4 3 2 38 2" xfId="40896" xr:uid="{1F92915D-5FAA-4A50-8E81-1FDF70BC8D6C}"/>
    <cellStyle name="InputCells12 4 3 2 39" xfId="19679" xr:uid="{D7FEF58C-AFD2-4B99-80BA-821CF4C2F8E5}"/>
    <cellStyle name="InputCells12 4 3 2 39 2" xfId="40081" xr:uid="{29973291-3365-4B91-9A03-2E906C3FA195}"/>
    <cellStyle name="InputCells12 4 3 2 4" xfId="1707" xr:uid="{00000000-0005-0000-0000-0000AF150000}"/>
    <cellStyle name="InputCells12 4 3 2 4 2" xfId="24091" xr:uid="{B9C214E8-7C72-4B4F-AE73-D0A5CC79E0D8}"/>
    <cellStyle name="InputCells12 4 3 2 40" xfId="21688" xr:uid="{1B05182D-3427-4857-B841-DDC1565AD44F}"/>
    <cellStyle name="InputCells12 4 3 2 40 2" xfId="42088" xr:uid="{4CF4E696-99CF-48AF-B3A5-88281479E8D4}"/>
    <cellStyle name="InputCells12 4 3 2 41" xfId="21297" xr:uid="{61DEDC56-AB7C-4853-A8DC-4DD787860D02}"/>
    <cellStyle name="InputCells12 4 3 2 41 2" xfId="41697" xr:uid="{05D486D1-0D55-41E2-8B27-BED7CBE85A3E}"/>
    <cellStyle name="InputCells12 4 3 2 42" xfId="20998" xr:uid="{E137647B-E315-4033-A752-DE5162BF49DE}"/>
    <cellStyle name="InputCells12 4 3 2 42 2" xfId="41400" xr:uid="{CE8A8BAA-7D8D-46B0-963E-32463EED25C5}"/>
    <cellStyle name="InputCells12 4 3 2 43" xfId="21143" xr:uid="{B9191F7E-8C0B-45A6-B406-2B6A994AC895}"/>
    <cellStyle name="InputCells12 4 3 2 43 2" xfId="41543" xr:uid="{A6517A98-605E-4F7A-BE5B-741ED2A2AF3D}"/>
    <cellStyle name="InputCells12 4 3 2 44" xfId="22805" xr:uid="{3AEBEA24-E2B1-4538-868D-89631D0A1EA4}"/>
    <cellStyle name="InputCells12 4 3 2 44 2" xfId="43205" xr:uid="{4E1FFC72-B6DD-42F1-8F33-F6F75E1609F1}"/>
    <cellStyle name="InputCells12 4 3 2 5" xfId="3102" xr:uid="{00000000-0005-0000-0000-0000B0150000}"/>
    <cellStyle name="InputCells12 4 3 2 5 2" xfId="25468" xr:uid="{C56AE6FD-A53C-431C-9A2D-C8E6B0B02038}"/>
    <cellStyle name="InputCells12 4 3 2 6" xfId="2813" xr:uid="{00000000-0005-0000-0000-0000B1150000}"/>
    <cellStyle name="InputCells12 4 3 2 6 2" xfId="25179" xr:uid="{902FB6CA-051D-4B36-A9E5-1CA6768D912A}"/>
    <cellStyle name="InputCells12 4 3 2 7" xfId="3996" xr:uid="{00000000-0005-0000-0000-0000B2150000}"/>
    <cellStyle name="InputCells12 4 3 2 7 2" xfId="26359" xr:uid="{07EA685B-4C4E-47B8-8811-8BF419050A11}"/>
    <cellStyle name="InputCells12 4 3 2 8" xfId="3388" xr:uid="{00000000-0005-0000-0000-0000B3150000}"/>
    <cellStyle name="InputCells12 4 3 2 8 2" xfId="25753" xr:uid="{2471F6CC-B8BE-4DCA-9937-55B18A6F439A}"/>
    <cellStyle name="InputCells12 4 3 2 9" xfId="4266" xr:uid="{00000000-0005-0000-0000-0000B4150000}"/>
    <cellStyle name="InputCells12 4 3 2 9 2" xfId="26623" xr:uid="{354C808D-3132-4ADD-9E96-313E84FB0D8F}"/>
    <cellStyle name="InputCells12 4 3 20" xfId="9076" xr:uid="{C3BCC4A4-6165-4DBD-8246-8A58A58FF49D}"/>
    <cellStyle name="InputCells12 4 3 20 2" xfId="31224" xr:uid="{AEC7BCE8-4D62-4610-939C-A708F9D4DE52}"/>
    <cellStyle name="InputCells12 4 3 21" xfId="8796" xr:uid="{B5C97174-96A4-4FE6-B1E6-F266D36E4640}"/>
    <cellStyle name="InputCells12 4 3 21 2" xfId="31014" xr:uid="{4E3514B5-26F2-4FE0-B463-867DD552D05A}"/>
    <cellStyle name="InputCells12 4 3 22" xfId="12326" xr:uid="{CD1FE7C9-A868-46F1-AA67-DC144A4A12EC}"/>
    <cellStyle name="InputCells12 4 3 22 2" xfId="32891" xr:uid="{87FEFE29-4020-406F-85E8-B2F85C44FC8E}"/>
    <cellStyle name="InputCells12 4 3 23" xfId="11915" xr:uid="{90262F30-0B87-4226-A838-78482CDD0BB6}"/>
    <cellStyle name="InputCells12 4 3 23 2" xfId="32482" xr:uid="{689196B9-FAFB-4AD5-B2CC-F8A3BC32E631}"/>
    <cellStyle name="InputCells12 4 3 24" xfId="12265" xr:uid="{072B0A04-DD88-4D76-8DA2-EE4A18215B8C}"/>
    <cellStyle name="InputCells12 4 3 24 2" xfId="32830" xr:uid="{96198794-275B-41AD-B5BC-69F113DBF874}"/>
    <cellStyle name="InputCells12 4 3 25" xfId="13804" xr:uid="{C985E649-C1D8-4701-89E1-A1EF2B9B5793}"/>
    <cellStyle name="InputCells12 4 3 25 2" xfId="34368" xr:uid="{81827B65-5867-4167-AD68-F9E397D37DBE}"/>
    <cellStyle name="InputCells12 4 3 26" xfId="14116" xr:uid="{D44BC09E-478E-40BD-899F-AD46D2D2D8D2}"/>
    <cellStyle name="InputCells12 4 3 26 2" xfId="34680" xr:uid="{4DB4D3C1-EF6D-494E-8133-2D41C18D393D}"/>
    <cellStyle name="InputCells12 4 3 27" xfId="13156" xr:uid="{F4F52D52-FA12-48D0-AD75-FDBAAC73D8F7}"/>
    <cellStyle name="InputCells12 4 3 27 2" xfId="33720" xr:uid="{02F3EB74-A545-476C-B119-CFF67C594A59}"/>
    <cellStyle name="InputCells12 4 3 28" xfId="15268" xr:uid="{514F1565-5984-494C-B9E7-460B23CEA597}"/>
    <cellStyle name="InputCells12 4 3 28 2" xfId="35805" xr:uid="{9228B7F1-C3DC-400B-9082-9FFF0DAD9259}"/>
    <cellStyle name="InputCells12 4 3 29" xfId="15766" xr:uid="{CBADF1D0-02C4-4ED7-A1B9-CF04AB6587B1}"/>
    <cellStyle name="InputCells12 4 3 29 2" xfId="36202" xr:uid="{FA52F636-A32F-4044-922E-B9C34AB54C2E}"/>
    <cellStyle name="InputCells12 4 3 3" xfId="1303" xr:uid="{00000000-0005-0000-0000-0000B5150000}"/>
    <cellStyle name="InputCells12 4 3 3 2" xfId="23740" xr:uid="{9A31A14D-D1F3-428E-AFE7-6BD5B40DC9E1}"/>
    <cellStyle name="InputCells12 4 3 30" xfId="14267" xr:uid="{97F72559-D4A5-4035-8B9E-53D8CFF19855}"/>
    <cellStyle name="InputCells12 4 3 30 2" xfId="34830" xr:uid="{1C601A5D-EBC4-4378-97F0-AEBBFEB588A2}"/>
    <cellStyle name="InputCells12 4 3 31" xfId="16312" xr:uid="{4D35D8CC-55B7-4CE4-B142-223D855B23C2}"/>
    <cellStyle name="InputCells12 4 3 31 2" xfId="36718" xr:uid="{B25B447C-6666-4C61-8414-2902BD4E0FE2}"/>
    <cellStyle name="InputCells12 4 3 32" xfId="17053" xr:uid="{3C672CD2-D361-49A0-86DF-D5FE466D4AD2}"/>
    <cellStyle name="InputCells12 4 3 32 2" xfId="37457" xr:uid="{F3B0850F-4D01-42E0-9CA1-9CE01ED28B91}"/>
    <cellStyle name="InputCells12 4 3 33" xfId="16736" xr:uid="{8F15E80B-CE26-4D73-BB09-3AB05E06B08A}"/>
    <cellStyle name="InputCells12 4 3 33 2" xfId="37142" xr:uid="{53B0493C-321C-4D1F-B043-543DE55918A6}"/>
    <cellStyle name="InputCells12 4 3 34" xfId="17804" xr:uid="{D4048506-1A0A-40F5-8823-4FBFF34A2362}"/>
    <cellStyle name="InputCells12 4 3 34 2" xfId="38208" xr:uid="{76BCE8D5-2E7C-48AB-B569-E13744B163ED}"/>
    <cellStyle name="InputCells12 4 3 35" xfId="18176" xr:uid="{F8CD4203-952F-4037-8931-412FC0123E25}"/>
    <cellStyle name="InputCells12 4 3 35 2" xfId="38580" xr:uid="{B9A706AF-C002-41A9-A52B-3E3E71833D33}"/>
    <cellStyle name="InputCells12 4 3 36" xfId="19019" xr:uid="{A10540F5-C3B1-4466-A79A-C09D3563A15A}"/>
    <cellStyle name="InputCells12 4 3 36 2" xfId="39421" xr:uid="{1CC10731-632D-4CC1-BD61-A4AD617DE916}"/>
    <cellStyle name="InputCells12 4 3 37" xfId="18647" xr:uid="{F6A56377-C9F1-40A3-BBD6-37E4014D58BD}"/>
    <cellStyle name="InputCells12 4 3 37 2" xfId="39051" xr:uid="{B4789517-5A96-4CD6-A113-F6EF0AEE3303}"/>
    <cellStyle name="InputCells12 4 3 38" xfId="19857" xr:uid="{17639112-30A8-4637-AC10-07BB5850FC4B}"/>
    <cellStyle name="InputCells12 4 3 38 2" xfId="40259" xr:uid="{19B8F4CE-4171-4670-A84B-B4C34EC8E60C}"/>
    <cellStyle name="InputCells12 4 3 39" xfId="20281" xr:uid="{7D3BBD63-EEE3-4D11-BE43-27343E877773}"/>
    <cellStyle name="InputCells12 4 3 39 2" xfId="40683" xr:uid="{F5639736-BD50-4709-BB64-9CDFB6ABF82A}"/>
    <cellStyle name="InputCells12 4 3 4" xfId="1766" xr:uid="{00000000-0005-0000-0000-0000B6150000}"/>
    <cellStyle name="InputCells12 4 3 4 2" xfId="24149" xr:uid="{B387E480-FF0B-4435-A11A-41979FBCA351}"/>
    <cellStyle name="InputCells12 4 3 40" xfId="19493" xr:uid="{A8436D21-0C63-436E-BCD7-7DA8C06F25A7}"/>
    <cellStyle name="InputCells12 4 3 40 2" xfId="39895" xr:uid="{DF26B57A-5860-498E-9CE9-45ADDBFBA2D2}"/>
    <cellStyle name="InputCells12 4 3 41" xfId="21476" xr:uid="{2E12D184-104C-46B9-8D1C-7111D9F14D17}"/>
    <cellStyle name="InputCells12 4 3 41 2" xfId="41876" xr:uid="{D76CE597-E759-497A-8D01-4B18CC902143}"/>
    <cellStyle name="InputCells12 4 3 42" xfId="21056" xr:uid="{34782F35-6DC8-4E03-81F0-7AF1EE7AE231}"/>
    <cellStyle name="InputCells12 4 3 42 2" xfId="41458" xr:uid="{FAC909C1-D54B-4375-A5E1-1783ED6071ED}"/>
    <cellStyle name="InputCells12 4 3 43" xfId="22480" xr:uid="{138DAB56-24DE-4049-8889-3412926DFA05}"/>
    <cellStyle name="InputCells12 4 3 43 2" xfId="42880" xr:uid="{71290357-7CB8-4CF0-BFEF-BE7393A659FA}"/>
    <cellStyle name="InputCells12 4 3 44" xfId="23001" xr:uid="{92AECB4D-1C35-43E4-8266-FA2E9C60AF58}"/>
    <cellStyle name="InputCells12 4 3 44 2" xfId="43401" xr:uid="{73C43DAE-7A11-467C-ADF7-33B8EB493CBC}"/>
    <cellStyle name="InputCells12 4 3 45" xfId="23243" xr:uid="{ED66EF0F-A524-46A9-9121-5D42C0E7898D}"/>
    <cellStyle name="InputCells12 4 3 45 2" xfId="43643" xr:uid="{714306CB-C7A5-45DB-BA27-DF875B7CD815}"/>
    <cellStyle name="InputCells12 4 3 5" xfId="2282" xr:uid="{00000000-0005-0000-0000-0000B7150000}"/>
    <cellStyle name="InputCells12 4 3 5 2" xfId="24657" xr:uid="{875315D6-05C8-4950-BE12-C7BC57B44A40}"/>
    <cellStyle name="InputCells12 4 3 6" xfId="2887" xr:uid="{00000000-0005-0000-0000-0000B8150000}"/>
    <cellStyle name="InputCells12 4 3 6 2" xfId="25253" xr:uid="{0188C2F5-FC43-4713-B17B-90A2BEAEE5ED}"/>
    <cellStyle name="InputCells12 4 3 7" xfId="3586" xr:uid="{00000000-0005-0000-0000-0000B9150000}"/>
    <cellStyle name="InputCells12 4 3 7 2" xfId="25950" xr:uid="{4B352DA9-244C-4ABD-B164-3A97622A1128}"/>
    <cellStyle name="InputCells12 4 3 8" xfId="3785" xr:uid="{00000000-0005-0000-0000-0000BA150000}"/>
    <cellStyle name="InputCells12 4 3 8 2" xfId="26148" xr:uid="{8AFAB29C-459E-4002-BB87-4DF584F519FA}"/>
    <cellStyle name="InputCells12 4 3 9" xfId="4394" xr:uid="{00000000-0005-0000-0000-0000BB150000}"/>
    <cellStyle name="InputCells12 4 3 9 2" xfId="26749" xr:uid="{A08AB4D4-E5D2-4B02-907B-FFC9EFC70A3D}"/>
    <cellStyle name="InputCells12 4 30" xfId="14545" xr:uid="{02E895FF-9421-4DE2-AB33-B6AF17C76D7A}"/>
    <cellStyle name="InputCells12 4 30 2" xfId="35106" xr:uid="{F6E90434-1096-4ED4-B176-426DB0A12409}"/>
    <cellStyle name="InputCells12 4 31" xfId="15713" xr:uid="{F5BBB0F3-8E6A-48C2-8543-38F51F4E042F}"/>
    <cellStyle name="InputCells12 4 31 2" xfId="36170" xr:uid="{AAB8DF0E-7D9D-4994-B88F-BDFD82763B8F}"/>
    <cellStyle name="InputCells12 4 32" xfId="15863" xr:uid="{FA10B056-C93A-42FF-A5B7-1DE9D5F76209}"/>
    <cellStyle name="InputCells12 4 32 2" xfId="36271" xr:uid="{669A77D4-241B-4025-AFD9-CB49E7C7FB0A}"/>
    <cellStyle name="InputCells12 4 33" xfId="16241" xr:uid="{77627904-1A19-4E9F-B41F-F4FC967D5793}"/>
    <cellStyle name="InputCells12 4 33 2" xfId="36647" xr:uid="{74FD0CAA-6AC5-45FE-AE75-D766081C54C1}"/>
    <cellStyle name="InputCells12 4 34" xfId="16862" xr:uid="{6E062652-4C0C-484D-9CC4-F4E815151002}"/>
    <cellStyle name="InputCells12 4 34 2" xfId="37266" xr:uid="{C1D35EC3-BFC6-43A4-ABBD-74A0474ECA62}"/>
    <cellStyle name="InputCells12 4 35" xfId="17567" xr:uid="{806CCCC1-E4D3-46EA-BE60-2C707A668C64}"/>
    <cellStyle name="InputCells12 4 35 2" xfId="37971" xr:uid="{FE21545C-9E83-40F1-9FC6-33940721E4AA}"/>
    <cellStyle name="InputCells12 4 36" xfId="16672" xr:uid="{27F209E2-7CB9-4DC9-B42D-523F3CF7723E}"/>
    <cellStyle name="InputCells12 4 36 2" xfId="37078" xr:uid="{66674779-947D-4C8F-8A68-8071DA9EC2E4}"/>
    <cellStyle name="InputCells12 4 37" xfId="17601" xr:uid="{91489975-5680-4C15-9B0D-FDC59EA29538}"/>
    <cellStyle name="InputCells12 4 37 2" xfId="38005" xr:uid="{BEE59F56-2BAA-4F89-919F-5F2B7118D26A}"/>
    <cellStyle name="InputCells12 4 38" xfId="18785" xr:uid="{F1335DE8-CB63-4E8B-80CF-04651D86486E}"/>
    <cellStyle name="InputCells12 4 38 2" xfId="39187" xr:uid="{F970F408-D085-400B-A39D-A1B7129B4972}"/>
    <cellStyle name="InputCells12 4 39" xfId="18876" xr:uid="{927165D6-3839-4B1E-8AB2-42763DFF0039}"/>
    <cellStyle name="InputCells12 4 39 2" xfId="39278" xr:uid="{18814998-6F89-4D72-8ED6-621FF478F29B}"/>
    <cellStyle name="InputCells12 4 4" xfId="547" xr:uid="{00000000-0005-0000-0000-0000BC150000}"/>
    <cellStyle name="InputCells12 4 4 10" xfId="4650" xr:uid="{00000000-0005-0000-0000-0000BD150000}"/>
    <cellStyle name="InputCells12 4 4 10 2" xfId="27003" xr:uid="{57019577-0327-4283-8F53-1DC3CFF1E070}"/>
    <cellStyle name="InputCells12 4 4 11" xfId="4998" xr:uid="{00000000-0005-0000-0000-0000BE150000}"/>
    <cellStyle name="InputCells12 4 4 11 2" xfId="27351" xr:uid="{BE33E666-86FF-4B71-90B6-358740F83BFF}"/>
    <cellStyle name="InputCells12 4 4 12" xfId="4325" xr:uid="{00000000-0005-0000-0000-0000BF150000}"/>
    <cellStyle name="InputCells12 4 4 12 2" xfId="26681" xr:uid="{DB95CC16-958A-44DD-8DAF-8DD4B2888E07}"/>
    <cellStyle name="InputCells12 4 4 13" xfId="5931" xr:uid="{00000000-0005-0000-0000-0000C0150000}"/>
    <cellStyle name="InputCells12 4 4 13 2" xfId="28245" xr:uid="{A0BEFB3D-A8C6-4A90-9B0D-83FA16C98393}"/>
    <cellStyle name="InputCells12 4 4 14" xfId="5926" xr:uid="{00000000-0005-0000-0000-0000C1150000}"/>
    <cellStyle name="InputCells12 4 4 14 2" xfId="28240" xr:uid="{2C0B038B-4D41-4191-A12B-E5F92BD331EF}"/>
    <cellStyle name="InputCells12 4 4 15" xfId="6082" xr:uid="{00000000-0005-0000-0000-0000C2150000}"/>
    <cellStyle name="InputCells12 4 4 15 2" xfId="28379" xr:uid="{77E82FA1-325E-467A-938F-B0CD446C8D23}"/>
    <cellStyle name="InputCells12 4 4 16" xfId="7276" xr:uid="{00000000-0005-0000-0000-0000C3150000}"/>
    <cellStyle name="InputCells12 4 4 16 2" xfId="29571" xr:uid="{D38BE437-72F9-41D8-A527-8D15DC36F851}"/>
    <cellStyle name="InputCells12 4 4 17" xfId="7762" xr:uid="{6D8BDB5D-EC65-4664-8140-5A867F0C1DF1}"/>
    <cellStyle name="InputCells12 4 4 17 2" xfId="30048" xr:uid="{6FF91F83-BB96-4C4E-ACE3-087D89993EB6}"/>
    <cellStyle name="InputCells12 4 4 18" xfId="8247" xr:uid="{8FABB826-BF58-4CD3-8EAA-E29A317027CF}"/>
    <cellStyle name="InputCells12 4 4 18 2" xfId="30516" xr:uid="{0A943611-9B67-421E-90AE-9064B0515E2E}"/>
    <cellStyle name="InputCells12 4 4 19" xfId="9132" xr:uid="{D03D85BB-0CD0-4AD9-86BA-166C312F1257}"/>
    <cellStyle name="InputCells12 4 4 19 2" xfId="31273" xr:uid="{F2E3F4DF-3869-42DF-9052-AD286B3C2B4D}"/>
    <cellStyle name="InputCells12 4 4 2" xfId="762" xr:uid="{00000000-0005-0000-0000-0000C4150000}"/>
    <cellStyle name="InputCells12 4 4 2 10" xfId="5209" xr:uid="{00000000-0005-0000-0000-0000C5150000}"/>
    <cellStyle name="InputCells12 4 4 2 10 2" xfId="27562" xr:uid="{5C8A4EA1-2F34-41B6-924D-CE03357CD0C3}"/>
    <cellStyle name="InputCells12 4 4 2 11" xfId="4962" xr:uid="{00000000-0005-0000-0000-0000C6150000}"/>
    <cellStyle name="InputCells12 4 4 2 11 2" xfId="27315" xr:uid="{49FC6E05-A094-482E-8344-CA9C5D31D66A}"/>
    <cellStyle name="InputCells12 4 4 2 12" xfId="5769" xr:uid="{00000000-0005-0000-0000-0000C7150000}"/>
    <cellStyle name="InputCells12 4 4 2 12 2" xfId="28085" xr:uid="{F56287FC-9559-4F52-9650-A97E72F3FAAC}"/>
    <cellStyle name="InputCells12 4 4 2 13" xfId="6757" xr:uid="{00000000-0005-0000-0000-0000C8150000}"/>
    <cellStyle name="InputCells12 4 4 2 13 2" xfId="29054" xr:uid="{ECD2D989-9AB4-40E0-B6A8-8B4F6C35CE3C}"/>
    <cellStyle name="InputCells12 4 4 2 14" xfId="6712" xr:uid="{00000000-0005-0000-0000-0000C9150000}"/>
    <cellStyle name="InputCells12 4 4 2 14 2" xfId="29009" xr:uid="{240881DB-96E8-4B0C-B6AE-D8E7F2C41CB1}"/>
    <cellStyle name="InputCells12 4 4 2 15" xfId="7482" xr:uid="{00000000-0005-0000-0000-0000CA150000}"/>
    <cellStyle name="InputCells12 4 4 2 15 2" xfId="29777" xr:uid="{2D90D4A9-7DB0-43B9-A470-586BF86A28B9}"/>
    <cellStyle name="InputCells12 4 4 2 16" xfId="7968" xr:uid="{06BA8736-BDB7-4831-963A-2930B978E692}"/>
    <cellStyle name="InputCells12 4 4 2 16 2" xfId="30254" xr:uid="{F11E1AC5-5E93-4747-8B70-7BB3FB9E96B9}"/>
    <cellStyle name="InputCells12 4 4 2 17" xfId="8457" xr:uid="{1C3FE8D7-31BA-4B06-AD9C-33953C66558B}"/>
    <cellStyle name="InputCells12 4 4 2 17 2" xfId="30726" xr:uid="{26C3CDE5-CE57-41B5-A8AD-5330BAB6513F}"/>
    <cellStyle name="InputCells12 4 4 2 18" xfId="9347" xr:uid="{B3474474-F18E-4054-964D-2CFABB7D3790}"/>
    <cellStyle name="InputCells12 4 4 2 18 2" xfId="31486" xr:uid="{AD02D66C-6E7D-411D-80B5-1E74B1867DA8}"/>
    <cellStyle name="InputCells12 4 4 2 19" xfId="8921" xr:uid="{2F15FD79-5C5A-4075-9D88-CB11AB689A09}"/>
    <cellStyle name="InputCells12 4 4 2 19 2" xfId="31103" xr:uid="{85B51457-F54C-4FD8-AE70-253DD480C168}"/>
    <cellStyle name="InputCells12 4 4 2 2" xfId="1011" xr:uid="{00000000-0005-0000-0000-0000CB150000}"/>
    <cellStyle name="InputCells12 4 4 2 2 2" xfId="23448" xr:uid="{73A04182-8ED1-4685-9ECE-2B74F2A5CCFF}"/>
    <cellStyle name="InputCells12 4 4 2 20" xfId="9606" xr:uid="{A064AD70-130C-41BF-8D53-B426C38D2BA1}"/>
    <cellStyle name="InputCells12 4 4 2 20 2" xfId="31708" xr:uid="{977BA8D8-8748-4EAA-9208-4983F7E2E5A1}"/>
    <cellStyle name="InputCells12 4 4 2 21" xfId="12515" xr:uid="{558AEAF0-45A2-4A1A-A151-F86BFF8BF322}"/>
    <cellStyle name="InputCells12 4 4 2 21 2" xfId="33080" xr:uid="{2D078934-1CE8-4A82-B671-4EBF9D0C9ECD}"/>
    <cellStyle name="InputCells12 4 4 2 22" xfId="12124" xr:uid="{07D0899A-5525-49E0-BC18-DDB9CAF9F8F9}"/>
    <cellStyle name="InputCells12 4 4 2 22 2" xfId="32689" xr:uid="{2F79D660-0A35-4002-A8BC-43252636F6F9}"/>
    <cellStyle name="InputCells12 4 4 2 23" xfId="12778" xr:uid="{7C255443-DEE4-4329-B323-5745D77BD3AA}"/>
    <cellStyle name="InputCells12 4 4 2 23 2" xfId="33343" xr:uid="{4FB5D7AA-7EE7-4842-A09A-73BCCB02DEB2}"/>
    <cellStyle name="InputCells12 4 4 2 24" xfId="14049" xr:uid="{8531EBA2-B185-4512-B707-ED7681174D0E}"/>
    <cellStyle name="InputCells12 4 4 2 24 2" xfId="34613" xr:uid="{890B4038-DF30-4A38-B618-07DEC04986E9}"/>
    <cellStyle name="InputCells12 4 4 2 25" xfId="14138" xr:uid="{3F68D2CD-50E7-4EA7-925D-794DB419D91D}"/>
    <cellStyle name="InputCells12 4 4 2 25 2" xfId="34702" xr:uid="{D60C3F9B-ABAE-429A-B23C-F52AD6E096FB}"/>
    <cellStyle name="InputCells12 4 4 2 26" xfId="14307" xr:uid="{A8CA0F43-6BF3-4A90-B9E2-99DECD821C4E}"/>
    <cellStyle name="InputCells12 4 4 2 26 2" xfId="34870" xr:uid="{C519D428-50A5-4CA5-83C3-574F87299C68}"/>
    <cellStyle name="InputCells12 4 4 2 27" xfId="15248" xr:uid="{621B49FD-7617-45A4-94DA-94C9C0AB6327}"/>
    <cellStyle name="InputCells12 4 4 2 27 2" xfId="35788" xr:uid="{AAA34EE7-AC92-4EAF-AA38-182DD553C4C4}"/>
    <cellStyle name="InputCells12 4 4 2 28" xfId="14762" xr:uid="{B3E68C86-43BC-4276-9485-4556211F40D9}"/>
    <cellStyle name="InputCells12 4 4 2 28 2" xfId="35318" xr:uid="{D1613634-E478-43B8-8261-5798AEA4BD21}"/>
    <cellStyle name="InputCells12 4 4 2 29" xfId="16019" xr:uid="{AC2256E7-D35C-405A-A654-280E9DF7AB07}"/>
    <cellStyle name="InputCells12 4 4 2 29 2" xfId="36427" xr:uid="{33F5BE92-B70C-4A1D-A4B2-B86D33701D97}"/>
    <cellStyle name="InputCells12 4 4 2 3" xfId="1953" xr:uid="{00000000-0005-0000-0000-0000CC150000}"/>
    <cellStyle name="InputCells12 4 4 2 3 2" xfId="24335" xr:uid="{3D57D773-7A7A-4543-AD4A-183CA595B0AD}"/>
    <cellStyle name="InputCells12 4 4 2 30" xfId="16492" xr:uid="{CA1E38C3-77DD-4162-8D5B-622F632FA32A}"/>
    <cellStyle name="InputCells12 4 4 2 30 2" xfId="36898" xr:uid="{B3B749F1-F3A8-4EA6-8B31-3846EAD6EE80}"/>
    <cellStyle name="InputCells12 4 4 2 31" xfId="17236" xr:uid="{A025A8B6-B69A-4EB5-98FE-C4F1B571B3D2}"/>
    <cellStyle name="InputCells12 4 4 2 31 2" xfId="37640" xr:uid="{3425254E-C3E6-465C-8C2F-CA9288EE0F1A}"/>
    <cellStyle name="InputCells12 4 4 2 32" xfId="16992" xr:uid="{CDB02F10-67CF-4897-BB99-0AC7B01D5E57}"/>
    <cellStyle name="InputCells12 4 4 2 32 2" xfId="37396" xr:uid="{CC08CADC-BF62-47D0-A4FC-3827AAE2B0AA}"/>
    <cellStyle name="InputCells12 4 4 2 33" xfId="17985" xr:uid="{68105E88-BB93-4E0A-900F-1A479FF1BDE7}"/>
    <cellStyle name="InputCells12 4 4 2 33 2" xfId="38389" xr:uid="{371E730C-B642-48C7-AE26-2AED3B9B841A}"/>
    <cellStyle name="InputCells12 4 4 2 34" xfId="18364" xr:uid="{669C65C2-0215-4221-82BA-2BBD6CF9B8F8}"/>
    <cellStyle name="InputCells12 4 4 2 34 2" xfId="38768" xr:uid="{FE8CB884-990C-4972-AA87-BD8CF7ECE59B}"/>
    <cellStyle name="InputCells12 4 4 2 35" xfId="19208" xr:uid="{3CDF68A4-8758-4443-9E42-0951F97D2631}"/>
    <cellStyle name="InputCells12 4 4 2 35 2" xfId="39610" xr:uid="{DB206A59-3AA0-4281-B8BC-57AAF8152CC1}"/>
    <cellStyle name="InputCells12 4 4 2 36" xfId="19702" xr:uid="{04FED7E7-EE91-4AA8-B74A-DA9A30E00804}"/>
    <cellStyle name="InputCells12 4 4 2 36 2" xfId="40104" xr:uid="{57E1F08C-6615-42E5-8981-83ABEBAA7E98}"/>
    <cellStyle name="InputCells12 4 4 2 37" xfId="20046" xr:uid="{3157EC59-EBBE-4D0F-A6B1-AD892082416C}"/>
    <cellStyle name="InputCells12 4 4 2 37 2" xfId="40448" xr:uid="{CCE8ED4E-3BA7-4A08-83F1-BE1A704DFFF7}"/>
    <cellStyle name="InputCells12 4 4 2 38" xfId="20468" xr:uid="{A712157B-678A-49E6-BABF-84B2FA6F3E82}"/>
    <cellStyle name="InputCells12 4 4 2 38 2" xfId="40870" xr:uid="{847D7771-5718-4636-B676-AD71FCD283B8}"/>
    <cellStyle name="InputCells12 4 4 2 39" xfId="20712" xr:uid="{245EEB8A-C521-47B5-A717-526F0D7DFEAE}"/>
    <cellStyle name="InputCells12 4 4 2 39 2" xfId="41114" xr:uid="{3F91A0CE-107F-4857-8265-38A6E2A2183C}"/>
    <cellStyle name="InputCells12 4 4 2 4" xfId="1705" xr:uid="{00000000-0005-0000-0000-0000CD150000}"/>
    <cellStyle name="InputCells12 4 4 2 4 2" xfId="24089" xr:uid="{427376A0-FA23-4AB5-8E46-B258C6D8921D}"/>
    <cellStyle name="InputCells12 4 4 2 40" xfId="21662" xr:uid="{D6B3954F-B3EA-4495-BC05-E7C2CB98654F}"/>
    <cellStyle name="InputCells12 4 4 2 40 2" xfId="42062" xr:uid="{7C49FD2E-2C4C-41AD-B720-471EB62FF1E6}"/>
    <cellStyle name="InputCells12 4 4 2 41" xfId="21406" xr:uid="{83293CD4-97B7-4BE8-AF2A-63AFA67B0D3B}"/>
    <cellStyle name="InputCells12 4 4 2 41 2" xfId="41806" xr:uid="{9D6F24EB-018E-4460-9EEA-6BD0D0CAD692}"/>
    <cellStyle name="InputCells12 4 4 2 42" xfId="22172" xr:uid="{8082DC25-BEAF-468F-8ED6-D802C71479B4}"/>
    <cellStyle name="InputCells12 4 4 2 42 2" xfId="42572" xr:uid="{40936E45-1B13-4744-926F-8CAEF1CF59A7}"/>
    <cellStyle name="InputCells12 4 4 2 43" xfId="20996" xr:uid="{3DA1E411-562B-490A-A8E3-382C9CE0BE8D}"/>
    <cellStyle name="InputCells12 4 4 2 43 2" xfId="41398" xr:uid="{4FF7EF75-B272-43A5-B560-C643CC0EB978}"/>
    <cellStyle name="InputCells12 4 4 2 44" xfId="22922" xr:uid="{AFD059B1-C6B4-4F54-B199-6599D7AB8DDD}"/>
    <cellStyle name="InputCells12 4 4 2 44 2" xfId="43322" xr:uid="{C1E63DC4-AF98-49AC-AE04-5D4C939A2DA4}"/>
    <cellStyle name="InputCells12 4 4 2 5" xfId="3076" xr:uid="{00000000-0005-0000-0000-0000CE150000}"/>
    <cellStyle name="InputCells12 4 4 2 5 2" xfId="25442" xr:uid="{68E81DD5-C3D8-4C68-A8CD-740E4F72371C}"/>
    <cellStyle name="InputCells12 4 4 2 6" xfId="2811" xr:uid="{00000000-0005-0000-0000-0000CF150000}"/>
    <cellStyle name="InputCells12 4 4 2 6 2" xfId="25177" xr:uid="{57595E58-DC7B-415D-ACF1-567C161A288C}"/>
    <cellStyle name="InputCells12 4 4 2 7" xfId="3970" xr:uid="{00000000-0005-0000-0000-0000D0150000}"/>
    <cellStyle name="InputCells12 4 4 2 7 2" xfId="26333" xr:uid="{B1E1AD50-C723-44D9-A148-30175B65A314}"/>
    <cellStyle name="InputCells12 4 4 2 8" xfId="3718" xr:uid="{00000000-0005-0000-0000-0000D1150000}"/>
    <cellStyle name="InputCells12 4 4 2 8 2" xfId="26081" xr:uid="{C9621425-C34A-40A0-9196-F466FF65851C}"/>
    <cellStyle name="InputCells12 4 4 2 9" xfId="4193" xr:uid="{00000000-0005-0000-0000-0000D2150000}"/>
    <cellStyle name="InputCells12 4 4 2 9 2" xfId="26553" xr:uid="{1798A3A8-3433-4505-9202-D60D3EE91325}"/>
    <cellStyle name="InputCells12 4 4 20" xfId="9079" xr:uid="{D404F928-E263-491D-A439-54D0BBD3C7C2}"/>
    <cellStyle name="InputCells12 4 4 20 2" xfId="31226" xr:uid="{736B126C-00C3-427F-BDC6-DB7427DB6806}"/>
    <cellStyle name="InputCells12 4 4 21" xfId="8927" xr:uid="{CE8D56D7-A87B-48B4-9BC6-49FB05EE9A3A}"/>
    <cellStyle name="InputCells12 4 4 21 2" xfId="31107" xr:uid="{40CE82C3-354D-4441-A4D8-4A80172E42FF}"/>
    <cellStyle name="InputCells12 4 4 22" xfId="12300" xr:uid="{A9254F36-9E74-4848-A1DC-AAC7FAA47051}"/>
    <cellStyle name="InputCells12 4 4 22 2" xfId="32865" xr:uid="{D2269A41-95CF-4BE0-9413-8AEA4F5C68AF}"/>
    <cellStyle name="InputCells12 4 4 23" xfId="12737" xr:uid="{396CBDDC-0C78-4C6D-905E-FF7F3BFD7D54}"/>
    <cellStyle name="InputCells12 4 4 23 2" xfId="33302" xr:uid="{EAE1C274-0CB7-4DD0-BCEE-B11F09CFC808}"/>
    <cellStyle name="InputCells12 4 4 24" xfId="11967" xr:uid="{70260924-53D2-4F9F-8CD5-0274BA5A1D07}"/>
    <cellStyle name="InputCells12 4 4 24 2" xfId="32532" xr:uid="{744CE112-7666-4F27-932C-7A1E4B08562A}"/>
    <cellStyle name="InputCells12 4 4 25" xfId="14086" xr:uid="{23A986D6-5168-4045-BAF7-0E7B3FFD760B}"/>
    <cellStyle name="InputCells12 4 4 25 2" xfId="34650" xr:uid="{AD09CF43-D4BF-4802-907D-C54B68BA9E16}"/>
    <cellStyle name="InputCells12 4 4 26" xfId="14560" xr:uid="{8D0EFA32-9C93-43B5-A8B9-A6804DE91E58}"/>
    <cellStyle name="InputCells12 4 4 26 2" xfId="35120" xr:uid="{3E543FD8-6715-436A-BD6D-C0273643F8A7}"/>
    <cellStyle name="InputCells12 4 4 27" xfId="14682" xr:uid="{09E6E3C2-BBD5-4B00-AC8D-ED2A3F71D8FE}"/>
    <cellStyle name="InputCells12 4 4 27 2" xfId="35240" xr:uid="{687C53D2-0CFA-4212-9ECD-87C2C11E7A2F}"/>
    <cellStyle name="InputCells12 4 4 28" xfId="15016" xr:uid="{71CC389D-8D70-474A-B381-8FC1CC340526}"/>
    <cellStyle name="InputCells12 4 4 28 2" xfId="35568" xr:uid="{F1D771AE-7A0A-49FC-B52D-541CC0B7BB9C}"/>
    <cellStyle name="InputCells12 4 4 29" xfId="15534" xr:uid="{110949AB-9EF6-447C-A6D5-68F4E513AAD0}"/>
    <cellStyle name="InputCells12 4 4 29 2" xfId="36055" xr:uid="{AE5E99D9-0756-4B39-9E59-789CBC8758FD}"/>
    <cellStyle name="InputCells12 4 4 3" xfId="1059" xr:uid="{00000000-0005-0000-0000-0000D3150000}"/>
    <cellStyle name="InputCells12 4 4 3 2" xfId="23496" xr:uid="{01F1A3FA-D768-431D-B036-DB3F60E084C7}"/>
    <cellStyle name="InputCells12 4 4 30" xfId="15059" xr:uid="{E20A64FD-F6F5-421A-86AF-4EB4E36DE06A}"/>
    <cellStyle name="InputCells12 4 4 30 2" xfId="35608" xr:uid="{12228647-CBF9-4011-95FA-948410570447}"/>
    <cellStyle name="InputCells12 4 4 31" xfId="16286" xr:uid="{0285B8F0-646C-467C-ADD1-D06C5B4BF64A}"/>
    <cellStyle name="InputCells12 4 4 31 2" xfId="36692" xr:uid="{AC2A0906-416B-417D-91BD-11364067CFB7}"/>
    <cellStyle name="InputCells12 4 4 32" xfId="17027" xr:uid="{7B8DE604-77B4-420E-907C-7A7CCBBAD4F2}"/>
    <cellStyle name="InputCells12 4 4 32 2" xfId="37431" xr:uid="{7A4C5133-4344-4CD9-9ACF-033D64C3B61D}"/>
    <cellStyle name="InputCells12 4 4 33" xfId="17569" xr:uid="{78996479-07B9-43FF-80F3-868967668734}"/>
    <cellStyle name="InputCells12 4 4 33 2" xfId="37973" xr:uid="{7BBA9D4F-8753-45BC-98FC-33818BC7830A}"/>
    <cellStyle name="InputCells12 4 4 34" xfId="17778" xr:uid="{D0FEABE6-A8A8-408F-B694-4257CE457962}"/>
    <cellStyle name="InputCells12 4 4 34 2" xfId="38182" xr:uid="{E8667174-8B75-48C7-BB3A-CE9C96FC9EBA}"/>
    <cellStyle name="InputCells12 4 4 35" xfId="18150" xr:uid="{E0B75888-6F06-4271-940D-29140FE9C57C}"/>
    <cellStyle name="InputCells12 4 4 35 2" xfId="38554" xr:uid="{338D3675-9874-47D6-B7BD-141D30605679}"/>
    <cellStyle name="InputCells12 4 4 36" xfId="18993" xr:uid="{9F8CE69E-56BC-4605-9F23-BE436BBA6B7B}"/>
    <cellStyle name="InputCells12 4 4 36 2" xfId="39395" xr:uid="{C89176DB-BEB6-49D5-9B7C-E6C6AD4FA007}"/>
    <cellStyle name="InputCells12 4 4 37" xfId="19424" xr:uid="{7E81031B-C8B8-4C1D-95B3-73A7D3432274}"/>
    <cellStyle name="InputCells12 4 4 37 2" xfId="39826" xr:uid="{7BEF478E-E334-4FD9-B027-89746AE4BF64}"/>
    <cellStyle name="InputCells12 4 4 38" xfId="19831" xr:uid="{FB579269-78C2-4C68-9F57-B1DBCFFA11A8}"/>
    <cellStyle name="InputCells12 4 4 38 2" xfId="40233" xr:uid="{DD90182E-1831-4735-BE89-B1279118BB17}"/>
    <cellStyle name="InputCells12 4 4 39" xfId="20255" xr:uid="{15A6518A-29BA-480F-AE73-DF95A3DFFF40}"/>
    <cellStyle name="InputCells12 4 4 39 2" xfId="40657" xr:uid="{B5541EB4-D8FD-4104-AB95-200D345210CF}"/>
    <cellStyle name="InputCells12 4 4 4" xfId="1740" xr:uid="{00000000-0005-0000-0000-0000D4150000}"/>
    <cellStyle name="InputCells12 4 4 4 2" xfId="24123" xr:uid="{3E5B7E9D-29FC-4427-83E1-CFECC38D43B7}"/>
    <cellStyle name="InputCells12 4 4 40" xfId="18878" xr:uid="{11A9EC0D-1398-41D6-A111-253659417DED}"/>
    <cellStyle name="InputCells12 4 4 40 2" xfId="39280" xr:uid="{53BB4E0E-716F-430E-BCB8-BBB5669E6AEC}"/>
    <cellStyle name="InputCells12 4 4 41" xfId="21450" xr:uid="{60786E2C-5C3F-468E-AB51-58C7A19E66A0}"/>
    <cellStyle name="InputCells12 4 4 41 2" xfId="41850" xr:uid="{83BE1F7F-B632-4BAC-8E11-435C8B665988}"/>
    <cellStyle name="InputCells12 4 4 42" xfId="22072" xr:uid="{3AC7A2F8-28DE-40AB-835D-4D58A8308B1D}"/>
    <cellStyle name="InputCells12 4 4 42 2" xfId="42472" xr:uid="{921657A4-722B-4195-A1D3-16881C03FC7D}"/>
    <cellStyle name="InputCells12 4 4 43" xfId="22424" xr:uid="{6FC504CF-2690-44D2-9596-B74B9C5F309A}"/>
    <cellStyle name="InputCells12 4 4 43 2" xfId="42824" xr:uid="{D6E5D78E-660B-4466-9307-547B78FF472D}"/>
    <cellStyle name="InputCells12 4 4 44" xfId="21357" xr:uid="{83610881-CE5B-4BED-A11A-7470C386BE54}"/>
    <cellStyle name="InputCells12 4 4 44 2" xfId="41757" xr:uid="{5665CF6E-7187-4AB5-AD25-E34613D4DD67}"/>
    <cellStyle name="InputCells12 4 4 45" xfId="22586" xr:uid="{CD55E2DF-1C96-4A09-9358-97831CDB2CB0}"/>
    <cellStyle name="InputCells12 4 4 45 2" xfId="42986" xr:uid="{443A3779-3ACA-4D7B-9875-FF4D0F283CED}"/>
    <cellStyle name="InputCells12 4 4 5" xfId="1665" xr:uid="{00000000-0005-0000-0000-0000D5150000}"/>
    <cellStyle name="InputCells12 4 4 5 2" xfId="24049" xr:uid="{F08930DB-E5F1-478F-92E9-FFC143528DA3}"/>
    <cellStyle name="InputCells12 4 4 6" xfId="2861" xr:uid="{00000000-0005-0000-0000-0000D6150000}"/>
    <cellStyle name="InputCells12 4 4 6 2" xfId="25227" xr:uid="{A757186B-EE32-42EF-8009-FD177C8C9B9F}"/>
    <cellStyle name="InputCells12 4 4 7" xfId="2729" xr:uid="{00000000-0005-0000-0000-0000D7150000}"/>
    <cellStyle name="InputCells12 4 4 7 2" xfId="25095" xr:uid="{B0505D7F-422C-4138-940C-90FEB13261DA}"/>
    <cellStyle name="InputCells12 4 4 8" xfId="3759" xr:uid="{00000000-0005-0000-0000-0000D8150000}"/>
    <cellStyle name="InputCells12 4 4 8 2" xfId="26122" xr:uid="{416A9C1C-BF08-407C-A842-CADA1BDFB51C}"/>
    <cellStyle name="InputCells12 4 4 9" xfId="3264" xr:uid="{00000000-0005-0000-0000-0000D9150000}"/>
    <cellStyle name="InputCells12 4 4 9 2" xfId="25630" xr:uid="{C0A7394A-EFDE-40A1-81BD-2D7E4BE2F258}"/>
    <cellStyle name="InputCells12 4 40" xfId="19641" xr:uid="{C33F7292-9EE2-49C3-9D9E-B565B0E05264}"/>
    <cellStyle name="InputCells12 4 40 2" xfId="40043" xr:uid="{3E2FA64A-9E85-4063-B8EE-54885E0CBFD1}"/>
    <cellStyle name="InputCells12 4 41" xfId="19373" xr:uid="{E5A41A03-81E9-4F9D-B000-C565FC3BC29B}"/>
    <cellStyle name="InputCells12 4 41 2" xfId="39775" xr:uid="{C1BCC4F8-45E4-44FF-A082-4F182C9AE8A1}"/>
    <cellStyle name="InputCells12 4 42" xfId="19524" xr:uid="{43A26780-B9ED-4B58-BE41-ED3CEAB1C578}"/>
    <cellStyle name="InputCells12 4 42 2" xfId="39926" xr:uid="{53849651-98A9-4F1B-ABE8-DB551FA9788E}"/>
    <cellStyle name="InputCells12 4 43" xfId="21228" xr:uid="{1EBD5B75-5E13-4869-92F9-C43DE3DBE5B9}"/>
    <cellStyle name="InputCells12 4 43 2" xfId="41628" xr:uid="{49A46A6C-99FA-43FE-AFB3-03DBF668B45F}"/>
    <cellStyle name="InputCells12 4 44" xfId="22068" xr:uid="{C626E2E5-BA94-43F7-A01C-3182AB88077D}"/>
    <cellStyle name="InputCells12 4 44 2" xfId="42468" xr:uid="{F902C27C-ECCF-4F99-B581-ED606160B1A2}"/>
    <cellStyle name="InputCells12 4 45" xfId="22155" xr:uid="{96863F4A-09E1-4DDE-A88B-E2BB6543001F}"/>
    <cellStyle name="InputCells12 4 45 2" xfId="42555" xr:uid="{4C044BFA-F9EB-49B3-9EA0-3F0D4F4FFE3A}"/>
    <cellStyle name="InputCells12 4 46" xfId="22390" xr:uid="{939427B8-0F26-4D86-B391-F64518142B56}"/>
    <cellStyle name="InputCells12 4 46 2" xfId="42790" xr:uid="{A0964B1D-D63E-4FE5-9F5A-4EF5AA3F23DE}"/>
    <cellStyle name="InputCells12 4 47" xfId="22992" xr:uid="{96628E7B-E259-4984-96A2-13F0AD2B6EEC}"/>
    <cellStyle name="InputCells12 4 47 2" xfId="43392" xr:uid="{0E2AA90E-D7E3-4B23-BA60-9460E25AEF4D}"/>
    <cellStyle name="InputCells12 4 5" xfId="1101" xr:uid="{00000000-0005-0000-0000-0000DA150000}"/>
    <cellStyle name="InputCells12 4 5 2" xfId="23538" xr:uid="{B8CD754C-0276-4DDF-A0D6-BEBB9EC4402A}"/>
    <cellStyle name="InputCells12 4 6" xfId="1605" xr:uid="{00000000-0005-0000-0000-0000DB150000}"/>
    <cellStyle name="InputCells12 4 6 2" xfId="23990" xr:uid="{A7B74510-FCF4-4D5F-B535-3394F1AE1CB6}"/>
    <cellStyle name="InputCells12 4 7" xfId="1565" xr:uid="{00000000-0005-0000-0000-0000DC150000}"/>
    <cellStyle name="InputCells12 4 7 2" xfId="23950" xr:uid="{6A0B129F-EE8B-44F6-B7C7-92930C9B7292}"/>
    <cellStyle name="InputCells12 4 8" xfId="2638" xr:uid="{00000000-0005-0000-0000-0000DD150000}"/>
    <cellStyle name="InputCells12 4 8 2" xfId="25005" xr:uid="{EEE4AEF5-65C2-4C51-B0C9-3FB76681925E}"/>
    <cellStyle name="InputCells12 4 9" xfId="2581" xr:uid="{00000000-0005-0000-0000-0000DE150000}"/>
    <cellStyle name="InputCells12 4 9 2" xfId="24948" xr:uid="{23F685E8-8E54-4F14-9923-712F87A67ED7}"/>
    <cellStyle name="InputCells12 5" xfId="105" xr:uid="{00000000-0005-0000-0000-0000DF150000}"/>
    <cellStyle name="InputCells12 5 10" xfId="8705" xr:uid="{E0946BF8-CE1F-4E2C-8660-8EACCDA28178}"/>
    <cellStyle name="InputCells12 5 10 2" xfId="30959" xr:uid="{92DD14E5-3524-4824-9805-02F8569D1F65}"/>
    <cellStyle name="InputCells12 5 11" xfId="11863" xr:uid="{01C4C6C1-92D0-48A6-A06E-CC4ED2849C71}"/>
    <cellStyle name="InputCells12 5 11 2" xfId="32430" xr:uid="{E11977D9-DC21-49AF-AC8D-9D995FD07717}"/>
    <cellStyle name="InputCells12 5 12" xfId="13104" xr:uid="{FFA88D97-F464-43AB-95D6-578A129575C1}"/>
    <cellStyle name="InputCells12 5 12 2" xfId="33669" xr:uid="{BC91D4D4-608D-44ED-80FF-0CC0EE10ED26}"/>
    <cellStyle name="InputCells12 5 13" xfId="14351" xr:uid="{F4796EEE-37FE-4617-B307-031931B3BE25}"/>
    <cellStyle name="InputCells12 5 13 2" xfId="34914" xr:uid="{1C1235A1-4714-4DA5-BBA7-A8A62F8AC70C}"/>
    <cellStyle name="InputCells12 5 14" xfId="14800" xr:uid="{A4BCE497-6DFD-431E-8D9F-2FB6AC08864D}"/>
    <cellStyle name="InputCells12 5 14 2" xfId="35354" xr:uid="{BF0FDD21-CD1D-4E3D-ABBF-3D590C0E19DE}"/>
    <cellStyle name="InputCells12 5 15" xfId="15808" xr:uid="{8CA607C3-AC06-47A8-8C5F-2ED9E96A334D}"/>
    <cellStyle name="InputCells12 5 15 2" xfId="36224" xr:uid="{A84574E5-FCFC-41CF-BCF4-B4F537F9F9BB}"/>
    <cellStyle name="InputCells12 5 16" xfId="16206" xr:uid="{B8E5EAED-2D08-4190-8402-7630957C98B6}"/>
    <cellStyle name="InputCells12 5 16 2" xfId="36614" xr:uid="{2D0F49F0-99F7-4CA6-BC7E-99D278824CC5}"/>
    <cellStyle name="InputCells12 5 17" xfId="16723" xr:uid="{8E8B74D5-8CAA-4194-8C7D-B5E6A139B61B}"/>
    <cellStyle name="InputCells12 5 17 2" xfId="37129" xr:uid="{1B8AC4AD-F01F-495E-A8EA-5704BD8C6949}"/>
    <cellStyle name="InputCells12 5 18" xfId="16656" xr:uid="{9F09EC38-BE33-41B1-BB08-D95B96E82903}"/>
    <cellStyle name="InputCells12 5 18 2" xfId="37062" xr:uid="{DE3D627D-8E03-4944-A3E6-82A437382379}"/>
    <cellStyle name="InputCells12 5 19" xfId="17764" xr:uid="{8471B89F-C26A-4C8B-A360-43BE9A7A0C31}"/>
    <cellStyle name="InputCells12 5 19 2" xfId="38168" xr:uid="{FA64049A-1138-46CE-8EC4-18594CC2619E}"/>
    <cellStyle name="InputCells12 5 2" xfId="1482" xr:uid="{00000000-0005-0000-0000-0000E0150000}"/>
    <cellStyle name="InputCells12 5 2 2" xfId="23870" xr:uid="{E4CEF98B-AD8D-4854-A4FA-E9965B448C75}"/>
    <cellStyle name="InputCells12 5 20" xfId="18605" xr:uid="{47C3CCD9-9426-4F81-A845-3E14E9A1D799}"/>
    <cellStyle name="InputCells12 5 20 2" xfId="39009" xr:uid="{52278A59-9FC9-439B-88DB-C4CA9A1C22D6}"/>
    <cellStyle name="InputCells12 5 21" xfId="19592" xr:uid="{36E72AD9-CF6F-4B11-A216-5021C9405B65}"/>
    <cellStyle name="InputCells12 5 21 2" xfId="39994" xr:uid="{2B0F3272-BE60-46CA-8AB0-3CB5DDF224C2}"/>
    <cellStyle name="InputCells12 5 22" xfId="19541" xr:uid="{99362A86-B562-4337-8469-2EE7BE75D4BA}"/>
    <cellStyle name="InputCells12 5 22 2" xfId="39943" xr:uid="{19B6BEAE-B140-46EA-905A-FA603865FE0C}"/>
    <cellStyle name="InputCells12 5 23" xfId="21039" xr:uid="{AB681294-B485-4147-AAA9-07A28DF923C2}"/>
    <cellStyle name="InputCells12 5 23 2" xfId="41441" xr:uid="{B7D24E68-DD32-48A1-8C02-15A37C1B81CE}"/>
    <cellStyle name="InputCells12 5 24" xfId="20955" xr:uid="{6D8AC090-CFFF-43E6-9629-C0199BAE6A76}"/>
    <cellStyle name="InputCells12 5 24 2" xfId="41357" xr:uid="{0FD32C69-4A28-4C64-BF6F-6425610526BA}"/>
    <cellStyle name="InputCells12 5 25" xfId="22426" xr:uid="{6F9F62E9-4C5F-4DF7-9815-690370C44D2C}"/>
    <cellStyle name="InputCells12 5 25 2" xfId="42826" xr:uid="{BEB56E01-122E-4B8B-A5CD-32E4E578BA1B}"/>
    <cellStyle name="InputCells12 5 26" xfId="23355" xr:uid="{16A14B87-6CA3-43D1-8C24-F0E0896E01AF}"/>
    <cellStyle name="InputCells12 5 3" xfId="2446" xr:uid="{00000000-0005-0000-0000-0000E1150000}"/>
    <cellStyle name="InputCells12 5 3 2" xfId="24813" xr:uid="{776C42B3-1146-43DF-A055-26248468EAC4}"/>
    <cellStyle name="InputCells12 5 4" xfId="3631" xr:uid="{00000000-0005-0000-0000-0000E2150000}"/>
    <cellStyle name="InputCells12 5 4 2" xfId="25994" xr:uid="{FBB3F232-490C-4324-89EB-91B83C1C9CA6}"/>
    <cellStyle name="InputCells12 5 5" xfId="5685" xr:uid="{00000000-0005-0000-0000-0000E3150000}"/>
    <cellStyle name="InputCells12 5 6" xfId="6554" xr:uid="{00000000-0005-0000-0000-0000E4150000}"/>
    <cellStyle name="InputCells12 5 6 2" xfId="28851" xr:uid="{1E7CAB43-13C9-44B8-886C-DC2257EA0F7D}"/>
    <cellStyle name="InputCells12 5 7" xfId="7219" xr:uid="{00000000-0005-0000-0000-0000E5150000}"/>
    <cellStyle name="InputCells12 5 7 2" xfId="29516" xr:uid="{5FE45DB0-2CDA-4339-8F23-5BE8522BDAC7}"/>
    <cellStyle name="InputCells12 5 8" xfId="7678" xr:uid="{1BBB1441-0215-4F3A-9561-A1E97A957E79}"/>
    <cellStyle name="InputCells12 5 8 2" xfId="29966" xr:uid="{5D6B6B2B-44DC-4D7E-988B-D096C49B8BCC}"/>
    <cellStyle name="InputCells12 5 9" xfId="8175" xr:uid="{A38C228F-C7BA-4E97-BA7E-0114C5543C0E}"/>
    <cellStyle name="InputCells12 5 9 2" xfId="30461" xr:uid="{8DEC96E0-2635-4735-96AD-4ECCCEA9FEA4}"/>
    <cellStyle name="InputCells12 6" xfId="5621" xr:uid="{00000000-0005-0000-0000-0000E6150000}"/>
    <cellStyle name="InputCells12_BBorder" xfId="51" xr:uid="{00000000-0005-0000-0000-0000E7150000}"/>
    <cellStyle name="Insatisfaisant" xfId="208" builtinId="27" customBuiltin="1"/>
    <cellStyle name="IntCells" xfId="178" xr:uid="{00000000-0005-0000-0000-0000E9150000}"/>
    <cellStyle name="KP_thin_border_dark_grey" xfId="61" xr:uid="{00000000-0005-0000-0000-0000EA150000}"/>
    <cellStyle name="Linea Inferior" xfId="10415" xr:uid="{D6DA39C0-9637-469C-8463-12C63B9B40A8}"/>
    <cellStyle name="Linea Superior" xfId="9845" xr:uid="{2ACD7002-3D10-41C6-915B-55FE75EDC353}"/>
    <cellStyle name="Linea Superior 2" xfId="11776" xr:uid="{56720766-8B9A-41E2-8E83-0CD9F6EC7B70}"/>
    <cellStyle name="Linea Superior 2 2" xfId="15830" xr:uid="{78DEBB86-029D-4CAB-8E73-C0C8065D0F7E}"/>
    <cellStyle name="Linea Superior 2 2 2" xfId="36238" xr:uid="{06B6B446-3453-4F1C-B449-B568CC3A6304}"/>
    <cellStyle name="Linea Superior 2 3" xfId="32343" xr:uid="{C1BF3F6F-597B-49B1-906D-912265B2E095}"/>
    <cellStyle name="Linea Superior 3" xfId="15150" xr:uid="{9076F763-023D-4583-8738-4C627F069C6C}"/>
    <cellStyle name="Linea Superior 3 2" xfId="35693" xr:uid="{FCE4F6B6-B4F6-4B21-BA41-FAD61D6B5977}"/>
    <cellStyle name="Linea Superior 4" xfId="31889" xr:uid="{651CC82F-397D-48DF-93D6-AD83C7EE8375}"/>
    <cellStyle name="Linea Tipo" xfId="10108" xr:uid="{6284E1BD-1B3A-429F-8E83-2106762198BD}"/>
    <cellStyle name="Linked Cell 2" xfId="179" xr:uid="{00000000-0005-0000-0000-0000EC150000}"/>
    <cellStyle name="Linked Cell 3" xfId="265" xr:uid="{00000000-0005-0000-0000-0000ED150000}"/>
    <cellStyle name="Linked Cell 4" xfId="400" xr:uid="{00000000-0005-0000-0000-0000EE150000}"/>
    <cellStyle name="M?neda [0]_enss005" xfId="10074" xr:uid="{A60DD2CA-48E0-430B-9C61-93B2A77B73CB}"/>
    <cellStyle name="M⏯neda [0]_enss005" xfId="9834" xr:uid="{0C36BECF-BDF0-4471-A1C2-CC481BC94665}"/>
    <cellStyle name="Millares 10" xfId="10849" xr:uid="{4C60A209-92F1-4D47-9523-D6080AD3D519}"/>
    <cellStyle name="Millares 10 2" xfId="11042" xr:uid="{A4232009-EA9C-497A-84FE-2817E3872B63}"/>
    <cellStyle name="Millares 10 2 2" xfId="11478" xr:uid="{F1F29A8D-4CCD-4C59-B1C0-575CD4F2B82C}"/>
    <cellStyle name="Millares 10 3" xfId="11190" xr:uid="{C5393C16-F41A-48C4-ADF7-D20150890CC9}"/>
    <cellStyle name="Millares 10 3 2" xfId="11635" xr:uid="{4F38ACD7-ACAE-4883-8EB1-0CFDECB32539}"/>
    <cellStyle name="Millares 10 4" xfId="11355" xr:uid="{5CF7994C-41A8-4275-876C-DCC4A4E08B24}"/>
    <cellStyle name="Millares 10 5" xfId="11755" xr:uid="{19E0E198-824C-44F6-B7C1-CEA9FF72F691}"/>
    <cellStyle name="Millares 11" xfId="10286" xr:uid="{024FECC9-9B44-4716-B45D-A4C9F6E88A55}"/>
    <cellStyle name="Millares 11 2" xfId="14195" xr:uid="{9964889D-D3B8-47E1-9BD3-600720702C19}"/>
    <cellStyle name="Millares 12" xfId="9949" xr:uid="{C220BF48-3763-4CDE-BED1-1826279D1E9B}"/>
    <cellStyle name="Millares 12 2" xfId="14394" xr:uid="{B6010661-ADD4-4444-9796-049BAA89FFBF}"/>
    <cellStyle name="Millares 13" xfId="10867" xr:uid="{63BE1227-4646-4EB9-ABA0-D436BC5A341D}"/>
    <cellStyle name="Millares 13 2" xfId="11043" xr:uid="{854ACA91-4C12-4A92-AD07-7CE10A230A22}"/>
    <cellStyle name="Millares 13 2 2" xfId="11479" xr:uid="{10A708C8-B3B6-4BF6-8581-0E94695AFC39}"/>
    <cellStyle name="Millares 13 3" xfId="11191" xr:uid="{B000593A-3978-40F4-83A4-BD45F6AD9FB6}"/>
    <cellStyle name="Millares 13 3 2" xfId="11636" xr:uid="{FAF36919-120D-480A-B618-6AB5B8F64E87}"/>
    <cellStyle name="Millares 13 4" xfId="11373" xr:uid="{894DD3CC-D926-47FF-B753-6E14C79BEFBF}"/>
    <cellStyle name="Millares 13 5" xfId="11773" xr:uid="{568D2453-585C-4E9D-B632-46B10149B7AE}"/>
    <cellStyle name="Millares 14" xfId="10966" xr:uid="{215B43FE-B9AA-4F0D-A703-AF0AD6F92B52}"/>
    <cellStyle name="Millares 14 2" xfId="15536" xr:uid="{C967E9E6-F8DD-4AA2-8B8E-6550D2BDCD30}"/>
    <cellStyle name="Millares 15" xfId="10149" xr:uid="{80803C2F-7F49-4E56-9A08-C8AB1E749908}"/>
    <cellStyle name="Millares 15 2" xfId="15136" xr:uid="{A5E3717D-8854-4114-90B4-E1F178B5D95E}"/>
    <cellStyle name="Millares 2" xfId="10134" xr:uid="{58E1EB5B-738D-40CC-BE72-B3C49A19CD37}"/>
    <cellStyle name="Millares 2 2" xfId="10133" xr:uid="{B29EC24B-C27D-45B6-9357-82956A946E1E}"/>
    <cellStyle name="Millares 2 2 2" xfId="9596" xr:uid="{24B0EBF9-5A57-4A43-AF8F-5D50796DC791}"/>
    <cellStyle name="Millares 2 2 2 2" xfId="14557" xr:uid="{334DC663-3C91-4C1E-826A-9DA799D5E51A}"/>
    <cellStyle name="Millares 2 2 3" xfId="10827" xr:uid="{2763B0AF-37BA-4C01-B83A-68C2642DCF62}"/>
    <cellStyle name="Millares 2 2 4" xfId="8719" xr:uid="{E603646D-E65B-4548-A4B6-57A82CBFE9A2}"/>
    <cellStyle name="Millares 2 2 4 2" xfId="14947" xr:uid="{B7B998C3-8916-4B51-9CE1-4A4C446549EB}"/>
    <cellStyle name="Millares 2 2 5" xfId="14645" xr:uid="{7D3B1D80-464D-4E45-8BBD-2662FB781C79}"/>
    <cellStyle name="Millares 2 3" xfId="9127" xr:uid="{55A86D16-EA99-4C0B-81A2-B5E92BE2ED30}"/>
    <cellStyle name="Millares 2 3 2" xfId="10845" xr:uid="{32DC91FC-8FE4-418C-8B16-9C006DC549C5}"/>
    <cellStyle name="Millares 2 3 2 2" xfId="11044" xr:uid="{FB79CA13-AF59-4A54-81CB-4A8C16285D5A}"/>
    <cellStyle name="Millares 2 3 2 2 2" xfId="11480" xr:uid="{14FF581C-583F-436A-B319-3D002900911D}"/>
    <cellStyle name="Millares 2 3 2 2 2 2" xfId="15717" xr:uid="{5C6FEF09-92DD-441E-BD6B-5A0698C330A0}"/>
    <cellStyle name="Millares 2 3 2 2 3" xfId="15557" xr:uid="{6DC9AA61-7DDA-43BB-85F3-9FD8C7924655}"/>
    <cellStyle name="Millares 2 3 2 3" xfId="11192" xr:uid="{F6B80FD9-3C43-4CE9-B374-02BB43CD5F23}"/>
    <cellStyle name="Millares 2 3 2 3 2" xfId="11637" xr:uid="{1C5F8388-536B-4CC4-8DC8-867FC88EE45F}"/>
    <cellStyle name="Millares 2 3 2 3 2 2" xfId="15777" xr:uid="{15C85094-25A5-4C82-BCB8-E061041D79D2}"/>
    <cellStyle name="Millares 2 3 2 3 3" xfId="15616" xr:uid="{F88C4FEC-8FB8-4265-BDC3-308848C3AFB6}"/>
    <cellStyle name="Millares 2 3 2 4" xfId="11350" xr:uid="{761C6C96-AA7C-4174-B16B-4AD6AB648D26}"/>
    <cellStyle name="Millares 2 3 2 4 2" xfId="15686" xr:uid="{93B2FF69-A91C-46CA-A659-97C8BAB62BE3}"/>
    <cellStyle name="Millares 2 3 2 5" xfId="15468" xr:uid="{7DD35F54-E97A-4A60-9A77-40126CFCE842}"/>
    <cellStyle name="Millares 2 3 3" xfId="11750" xr:uid="{BA4F5074-B0EE-4EC7-A7A9-E66AD2147454}"/>
    <cellStyle name="Millares 2 3 3 2" xfId="15822" xr:uid="{77FB9103-AF1A-4116-8752-DB112B8F388B}"/>
    <cellStyle name="Millares 2 3 4" xfId="10190" xr:uid="{D9A75B20-F500-4ADC-9604-BDF135CA50B7}"/>
    <cellStyle name="Millares 2 3 4 2" xfId="15258" xr:uid="{B54A51A0-04DC-470B-A09B-79402C19BC09}"/>
    <cellStyle name="Millares 2 3 5" xfId="14442" xr:uid="{BEF1263A-0758-4A06-BADD-297978636112}"/>
    <cellStyle name="Millares 2 4" xfId="8723" xr:uid="{9A0E03B7-7EC4-4784-8FB5-181A9CA1937B}"/>
    <cellStyle name="Millares 2 4 10" xfId="14837" xr:uid="{FB5C3460-F530-4366-91A3-F2D45CAFA586}"/>
    <cellStyle name="Millares 2 4 2" xfId="10810" xr:uid="{99FC92FC-D5F9-4120-B1CA-0E267B49B185}"/>
    <cellStyle name="Millares 2 4 2 2" xfId="10992" xr:uid="{81D6DE58-34BA-4420-99A8-700E9E52E047}"/>
    <cellStyle name="Millares 2 4 2 2 2" xfId="11047" xr:uid="{8EF625D0-6C73-41BD-B406-3A301A43E3E9}"/>
    <cellStyle name="Millares 2 4 2 2 2 2" xfId="11483" xr:uid="{363EF324-35B6-476D-8AEE-96B0C2563398}"/>
    <cellStyle name="Millares 2 4 2 2 2 2 2" xfId="15720" xr:uid="{0B289B76-6B5A-4336-AAA5-16F91C202EEF}"/>
    <cellStyle name="Millares 2 4 2 2 2 3" xfId="15560" xr:uid="{A81F2D24-F856-4823-A12C-DA1E7CD192E8}"/>
    <cellStyle name="Millares 2 4 2 2 3" xfId="11195" xr:uid="{309031E7-1222-4A63-AFEA-C288DE25D3A5}"/>
    <cellStyle name="Millares 2 4 2 2 3 2" xfId="11640" xr:uid="{D1E09043-CBF6-4749-8203-C1D9CAF36C1A}"/>
    <cellStyle name="Millares 2 4 2 2 3 2 2" xfId="15780" xr:uid="{BF4D2F03-3AF2-40D7-A312-BCD1ED3B5D93}"/>
    <cellStyle name="Millares 2 4 2 2 3 3" xfId="15619" xr:uid="{5628F2E6-A650-4BA3-9FA7-FF24A8527373}"/>
    <cellStyle name="Millares 2 4 2 2 4" xfId="11430" xr:uid="{D5E3A69D-B8DC-4657-8DCF-474DA6E2EE42}"/>
    <cellStyle name="Millares 2 4 2 2 4 2" xfId="15712" xr:uid="{EFD0CE07-59A4-40D0-B113-4545E5D829C3}"/>
    <cellStyle name="Millares 2 4 2 2 5" xfId="15543" xr:uid="{5DD9052A-E627-4AF4-8166-20E559156B26}"/>
    <cellStyle name="Millares 2 4 2 3" xfId="11046" xr:uid="{EEDE2D1D-6077-46EF-BCE4-4EECD70D49E7}"/>
    <cellStyle name="Millares 2 4 2 3 2" xfId="11482" xr:uid="{A62F3B7C-7C7E-4844-8692-6C14892AAF6A}"/>
    <cellStyle name="Millares 2 4 2 3 2 2" xfId="15719" xr:uid="{3753384E-F689-4DB0-B127-E85641353504}"/>
    <cellStyle name="Millares 2 4 2 3 3" xfId="15559" xr:uid="{49E87390-068C-425F-B6C7-CFDDC1625EC6}"/>
    <cellStyle name="Millares 2 4 2 4" xfId="11194" xr:uid="{84588371-5659-4BD3-AAE7-F2698C79ACB8}"/>
    <cellStyle name="Millares 2 4 2 4 2" xfId="11639" xr:uid="{60D0B408-5EEF-4025-A18B-19C168FA280A}"/>
    <cellStyle name="Millares 2 4 2 4 2 2" xfId="15779" xr:uid="{70F8118E-7E33-4E55-B3CA-B49C251113EB}"/>
    <cellStyle name="Millares 2 4 2 4 3" xfId="15618" xr:uid="{5953B75F-F03F-47AF-A1D3-03DC7AA40B75}"/>
    <cellStyle name="Millares 2 4 2 5" xfId="11334" xr:uid="{14E26F37-80C4-4091-AB3E-3CF4364C0DA4}"/>
    <cellStyle name="Millares 2 4 2 5 2" xfId="15677" xr:uid="{C79E9B80-8C88-42A9-B4D3-0A00BDF806A9}"/>
    <cellStyle name="Millares 2 4 2 6" xfId="15444" xr:uid="{9CE6F2F8-965A-4ED2-8267-D5026F192F31}"/>
    <cellStyle name="Millares 2 4 3" xfId="10850" xr:uid="{8D1723DD-8099-4DB6-BEE7-71F8F2344A66}"/>
    <cellStyle name="Millares 2 4 3 2" xfId="11048" xr:uid="{9DBE9C33-6F32-4098-ABCE-F04D507F1234}"/>
    <cellStyle name="Millares 2 4 3 2 2" xfId="11484" xr:uid="{127EBCDA-4E90-47BA-834D-03E1E9D4307D}"/>
    <cellStyle name="Millares 2 4 3 2 2 2" xfId="15721" xr:uid="{CE5472D7-D067-45B2-BC5A-6E221D10D4E0}"/>
    <cellStyle name="Millares 2 4 3 2 3" xfId="15561" xr:uid="{ED2ADDF3-7A84-4854-9C8D-29E553BF430A}"/>
    <cellStyle name="Millares 2 4 3 3" xfId="11196" xr:uid="{DD833553-C846-427E-B95D-A35FE1703187}"/>
    <cellStyle name="Millares 2 4 3 3 2" xfId="11641" xr:uid="{3075C48A-6B60-42F1-BD11-08F8F070A8A2}"/>
    <cellStyle name="Millares 2 4 3 3 2 2" xfId="15781" xr:uid="{83D61872-E91C-41FF-88F8-5938BF8C286B}"/>
    <cellStyle name="Millares 2 4 3 3 3" xfId="15620" xr:uid="{C243A009-FF5D-45FB-9F7B-A58066605F7B}"/>
    <cellStyle name="Millares 2 4 3 4" xfId="11356" xr:uid="{97D514BC-FF29-42A0-8AFD-51F3CB23CBBA}"/>
    <cellStyle name="Millares 2 4 3 4 2" xfId="15689" xr:uid="{5F3644A9-B3DC-4898-9C3A-3A009D6A51A2}"/>
    <cellStyle name="Millares 2 4 3 5" xfId="15471" xr:uid="{35B357CC-CF63-42DB-988E-478DB20C7432}"/>
    <cellStyle name="Millares 2 4 4" xfId="10974" xr:uid="{C3B543F5-E982-41A6-8230-65388BCB50ED}"/>
    <cellStyle name="Millares 2 4 4 2" xfId="11049" xr:uid="{5F92977C-4BA6-459C-8428-7A29FBD67DA7}"/>
    <cellStyle name="Millares 2 4 4 2 2" xfId="11485" xr:uid="{85969AB4-9D69-4839-9FC2-9849E6B5793B}"/>
    <cellStyle name="Millares 2 4 4 2 2 2" xfId="15722" xr:uid="{F625DC90-5216-4C80-ABBE-1FE59E9A9CC8}"/>
    <cellStyle name="Millares 2 4 4 2 3" xfId="15562" xr:uid="{17ECB09E-4BF8-472B-A7BE-3A4672AFC5E9}"/>
    <cellStyle name="Millares 2 4 4 3" xfId="11197" xr:uid="{4710CD73-A7AB-4784-B65A-78C6C34947E8}"/>
    <cellStyle name="Millares 2 4 4 3 2" xfId="11642" xr:uid="{3A39111E-4CB4-4162-BCED-62ECE778217E}"/>
    <cellStyle name="Millares 2 4 4 3 2 2" xfId="15782" xr:uid="{B1350174-11C6-43CF-8DDA-0130496F1317}"/>
    <cellStyle name="Millares 2 4 4 3 3" xfId="15621" xr:uid="{BD03EFE8-B293-4C14-A1F0-8934E5D1BEE0}"/>
    <cellStyle name="Millares 2 4 4 4" xfId="11411" xr:uid="{1212D886-B7A9-4858-92E1-747C8C960C83}"/>
    <cellStyle name="Millares 2 4 4 4 2" xfId="15704" xr:uid="{29AF881B-2769-4976-8088-16947201879E}"/>
    <cellStyle name="Millares 2 4 4 5" xfId="15538" xr:uid="{18D338A7-DE38-4C06-92C2-7837B815B703}"/>
    <cellStyle name="Millares 2 4 5" xfId="11045" xr:uid="{31B7BEC6-466B-4B89-B7CD-332B7B46C098}"/>
    <cellStyle name="Millares 2 4 5 2" xfId="11481" xr:uid="{7CD831BF-C9C6-4AD7-98E8-F891C1229A61}"/>
    <cellStyle name="Millares 2 4 5 2 2" xfId="15718" xr:uid="{1BD9C522-C7AD-4B58-8ED4-FB00FF02D77E}"/>
    <cellStyle name="Millares 2 4 5 3" xfId="15558" xr:uid="{7077B4E3-3D02-40AC-97B8-3A2043702A23}"/>
    <cellStyle name="Millares 2 4 6" xfId="11141" xr:uid="{966F1D86-D57F-4C5D-B69C-35D6F3228302}"/>
    <cellStyle name="Millares 2 4 6 2" xfId="11587" xr:uid="{E7CA23D2-CF7E-461C-89B9-56FF1985A28C}"/>
    <cellStyle name="Millares 2 4 6 2 2" xfId="15763" xr:uid="{15FBBC5B-C413-4019-BE4C-6C42A22C65F8}"/>
    <cellStyle name="Millares 2 4 6 3" xfId="15602" xr:uid="{3CF34617-2725-41A4-8B10-373D9704321E}"/>
    <cellStyle name="Millares 2 4 7" xfId="11193" xr:uid="{5E9F8AC6-6A84-4D66-A4CD-5867299F1F9E}"/>
    <cellStyle name="Millares 2 4 7 2" xfId="11638" xr:uid="{B5DD21C7-13A0-4AF2-ACFE-92E622D7BBA6}"/>
    <cellStyle name="Millares 2 4 7 2 2" xfId="15778" xr:uid="{4227692A-A5B0-4473-9C73-BD8F5770F608}"/>
    <cellStyle name="Millares 2 4 7 3" xfId="15617" xr:uid="{665601E6-12F2-4069-B5AD-8089EFE4C970}"/>
    <cellStyle name="Millares 2 4 8" xfId="11312" xr:uid="{1EDFF7DD-E852-4DB8-9EC4-896BD425720D}"/>
    <cellStyle name="Millares 2 4 8 2" xfId="15672" xr:uid="{19E1C415-FE16-49DE-82CD-E7CB05423341}"/>
    <cellStyle name="Millares 2 4 9" xfId="11756" xr:uid="{7C297683-DEA6-46BD-BFA9-396335CD1C4B}"/>
    <cellStyle name="Millares 2 4 9 2" xfId="15825" xr:uid="{ACCAEB55-DDB7-48A1-AC4E-6B7603E9D618}"/>
    <cellStyle name="Millares 2 5" xfId="10422" xr:uid="{8E34ACDC-DC83-4144-9219-CAEDB1F4172F}"/>
    <cellStyle name="Millares 2 5 2" xfId="10868" xr:uid="{822EB2E6-385F-4230-BAD2-AD8158556D60}"/>
    <cellStyle name="Millares 2 5 2 2" xfId="11051" xr:uid="{FA9E2A84-A222-46CA-8420-028934460C37}"/>
    <cellStyle name="Millares 2 5 2 2 2" xfId="11487" xr:uid="{C99B4CAF-C486-48DA-9AD0-8F22BA734516}"/>
    <cellStyle name="Millares 2 5 2 2 2 2" xfId="15724" xr:uid="{29680750-537E-42D1-B9CF-1157BEACD2FA}"/>
    <cellStyle name="Millares 2 5 2 2 3" xfId="15564" xr:uid="{75920405-0223-42E2-BD37-6AEE20CBEF30}"/>
    <cellStyle name="Millares 2 5 2 3" xfId="11199" xr:uid="{3A46289C-2857-4D85-9B6A-1B02DE7D3BD2}"/>
    <cellStyle name="Millares 2 5 2 3 2" xfId="11644" xr:uid="{89E5593F-6AFE-41DE-8E83-D52506F94CDF}"/>
    <cellStyle name="Millares 2 5 2 3 2 2" xfId="15784" xr:uid="{01EB19A5-8AB3-4FAC-8DC6-66F68F4361D5}"/>
    <cellStyle name="Millares 2 5 2 3 3" xfId="15623" xr:uid="{87DD7B7B-AEF9-4EEE-B4F9-B427E67CBED4}"/>
    <cellStyle name="Millares 2 5 2 4" xfId="11374" xr:uid="{B207EB7E-1529-4475-B140-DD3E7A081044}"/>
    <cellStyle name="Millares 2 5 2 4 2" xfId="15697" xr:uid="{6E7B9E43-86FA-4308-8FA9-B97DA565DE8A}"/>
    <cellStyle name="Millares 2 5 2 5" xfId="15474" xr:uid="{889936C3-0BC6-409C-B556-9FFFDF94C7F3}"/>
    <cellStyle name="Millares 2 5 3" xfId="11050" xr:uid="{02B854F5-C6E5-45B0-A46A-33C36AD892F9}"/>
    <cellStyle name="Millares 2 5 3 2" xfId="11486" xr:uid="{D7C67605-BD76-4917-B603-747E7F59E79A}"/>
    <cellStyle name="Millares 2 5 3 2 2" xfId="15723" xr:uid="{7F5D2634-4941-4888-AFA4-9127EE94610A}"/>
    <cellStyle name="Millares 2 5 3 3" xfId="15563" xr:uid="{1C0B0BF6-A2F9-4C0D-A3B4-040524887A5E}"/>
    <cellStyle name="Millares 2 5 4" xfId="11198" xr:uid="{E67B7873-9590-4671-9DE1-93FAC080F4D5}"/>
    <cellStyle name="Millares 2 5 4 2" xfId="11643" xr:uid="{923C7261-2021-4C0F-A6FB-DC8DD93F730B}"/>
    <cellStyle name="Millares 2 5 4 2 2" xfId="15783" xr:uid="{8D19E029-417B-42D9-B815-1BFB98FD7AE1}"/>
    <cellStyle name="Millares 2 5 4 3" xfId="15622" xr:uid="{E2B5551F-4CED-4403-8E94-543F4C2DA65E}"/>
    <cellStyle name="Millares 2 5 5" xfId="11319" xr:uid="{176AFEC1-B736-4F59-8A8E-2566F4F2F61D}"/>
    <cellStyle name="Millares 2 5 5 2" xfId="15673" xr:uid="{7A56FE4D-23EE-4952-9CD8-AE8D0BC09BA4}"/>
    <cellStyle name="Millares 2 5 6" xfId="11774" xr:uid="{D3CF93C1-0C48-4D8D-9A4E-011F8F12B2B9}"/>
    <cellStyle name="Millares 2 5 6 2" xfId="15829" xr:uid="{FD0CE8E7-3650-41E4-A86D-1DF7DB5FBE16}"/>
    <cellStyle name="Millares 2 5 7" xfId="15031" xr:uid="{5CDF604E-0EDF-4772-8A9A-146958D1190D}"/>
    <cellStyle name="Millares 2 6" xfId="14706" xr:uid="{2E643903-1518-4977-94B7-9C6500BDC702}"/>
    <cellStyle name="Millares 3" xfId="10201" xr:uid="{0EBCC202-4156-4042-95AA-870BFFB71D0F}"/>
    <cellStyle name="Millares 3 10" xfId="11290" xr:uid="{70E6A311-8C2E-4B05-9E31-BF1DAE12ABA4}"/>
    <cellStyle name="Millares 3 10 2" xfId="15665" xr:uid="{D072828F-B5B5-42BC-88B2-A4EA5E783D0F}"/>
    <cellStyle name="Millares 3 11" xfId="11741" xr:uid="{E6605B32-3F75-4E3A-B922-DD9665917DEC}"/>
    <cellStyle name="Millares 3 11 2" xfId="15816" xr:uid="{09E47729-4C7A-4FAE-8CC5-C35DB88C8426}"/>
    <cellStyle name="Millares 3 12" xfId="10294" xr:uid="{BD6912AB-7714-457F-98B7-DBAB58B46AC8}"/>
    <cellStyle name="Millares 3 12 2" xfId="15214" xr:uid="{5CF4C45B-5328-4057-950E-76CB40BEB71F}"/>
    <cellStyle name="Millares 3 13" xfId="14790" xr:uid="{FBE5F991-07E7-4AAA-AE74-F5B51A8B807F}"/>
    <cellStyle name="Millares 3 2" xfId="10076" xr:uid="{B7F42697-542F-4244-AE56-58A03EEE4419}"/>
    <cellStyle name="Millares 3 2 10" xfId="15131" xr:uid="{9D62352E-DC2B-4950-BE64-D788841C691C}"/>
    <cellStyle name="Millares 3 2 2" xfId="10813" xr:uid="{BB57C802-5169-4113-AFDE-4AC5EAFD59C8}"/>
    <cellStyle name="Millares 3 2 2 2" xfId="15445" xr:uid="{DE4CDF86-F102-47E9-925A-C5B7196407BB}"/>
    <cellStyle name="Millares 3 2 3" xfId="10847" xr:uid="{3395B9B9-3D50-4D7E-A816-E283170F68B0}"/>
    <cellStyle name="Millares 3 2 3 2" xfId="11054" xr:uid="{3F4488FE-BDDA-4CF4-A996-D82887DA2269}"/>
    <cellStyle name="Millares 3 2 3 2 2" xfId="11490" xr:uid="{5EB2D9E3-AD32-4498-874D-D054691F0B3B}"/>
    <cellStyle name="Millares 3 2 3 2 2 2" xfId="15727" xr:uid="{8F1B3321-DBF5-419F-B4EE-FAB5F64668B8}"/>
    <cellStyle name="Millares 3 2 3 2 3" xfId="15567" xr:uid="{0B133152-EC80-47D2-8C38-D95077C27D43}"/>
    <cellStyle name="Millares 3 2 3 3" xfId="11202" xr:uid="{E1762BFA-3949-4C26-A4B9-03D864F85789}"/>
    <cellStyle name="Millares 3 2 3 3 2" xfId="11647" xr:uid="{2AF56715-AB96-415C-98EC-7671CC27BDCB}"/>
    <cellStyle name="Millares 3 2 3 3 2 2" xfId="15787" xr:uid="{6FFADF33-9A19-4146-8A8E-C137F590002E}"/>
    <cellStyle name="Millares 3 2 3 3 3" xfId="15626" xr:uid="{DD6B2543-2176-48B1-813A-E14D70A25269}"/>
    <cellStyle name="Millares 3 2 3 4" xfId="11352" xr:uid="{5615D9EF-69CE-465F-8E64-E024E3D8FA23}"/>
    <cellStyle name="Millares 3 2 3 4 2" xfId="15687" xr:uid="{FCBFD90E-1163-4D64-9826-4098DDF19D6B}"/>
    <cellStyle name="Millares 3 2 3 5" xfId="15469" xr:uid="{E0E38A03-1349-477F-A85E-C743505F5C7D}"/>
    <cellStyle name="Millares 3 2 4" xfId="10931" xr:uid="{3A660B0B-79E3-4DB5-86E3-574E8A4E5936}"/>
    <cellStyle name="Millares 3 2 4 2" xfId="11055" xr:uid="{4BC36995-B43E-4246-8813-3A664CCE7733}"/>
    <cellStyle name="Millares 3 2 4 2 2" xfId="11491" xr:uid="{BD5A2CC9-ED6C-4E3D-9BF5-DEE8E2755048}"/>
    <cellStyle name="Millares 3 2 4 2 2 2" xfId="15728" xr:uid="{BEE82C12-0A42-4063-AA53-F4B43B0EB2AD}"/>
    <cellStyle name="Millares 3 2 4 2 3" xfId="15568" xr:uid="{4896400F-DFAF-45D5-8E81-51946DA8AC21}"/>
    <cellStyle name="Millares 3 2 4 3" xfId="11203" xr:uid="{1C273A52-B810-41B4-A58A-4BFBD75CF559}"/>
    <cellStyle name="Millares 3 2 4 3 2" xfId="11648" xr:uid="{33FF3C7B-4922-44E4-B482-0D6FF6F53B3C}"/>
    <cellStyle name="Millares 3 2 4 3 2 2" xfId="15788" xr:uid="{9BFC3929-C81E-4D46-893F-2DBD9822E00F}"/>
    <cellStyle name="Millares 3 2 4 3 3" xfId="15627" xr:uid="{818F6E9A-4887-433F-AD21-93A0B06A6DC2}"/>
    <cellStyle name="Millares 3 2 4 4" xfId="11391" xr:uid="{075DBF64-E825-45F2-9E80-065CD0551507}"/>
    <cellStyle name="Millares 3 2 4 4 2" xfId="15701" xr:uid="{0DFFBD48-7F83-4428-9694-00AAEE787789}"/>
    <cellStyle name="Millares 3 2 4 5" xfId="15527" xr:uid="{AABC7437-93DB-4C6C-9AAD-1AD0FE87A209}"/>
    <cellStyle name="Millares 3 2 5" xfId="11053" xr:uid="{DAD8D0DF-BFDA-4AFD-B7A8-9E4ED2821BAA}"/>
    <cellStyle name="Millares 3 2 5 2" xfId="11489" xr:uid="{E7673174-DCCD-45B5-8F31-D6B5A6D3BCFA}"/>
    <cellStyle name="Millares 3 2 5 2 2" xfId="15726" xr:uid="{B5795E57-B0C2-4235-9533-F4FEC27CE2E6}"/>
    <cellStyle name="Millares 3 2 5 3" xfId="15566" xr:uid="{0DF26DA5-D453-415F-AD24-22477370ADF5}"/>
    <cellStyle name="Millares 3 2 6" xfId="11201" xr:uid="{32F333FB-42ED-4E86-86C2-A5766816A203}"/>
    <cellStyle name="Millares 3 2 6 2" xfId="11646" xr:uid="{DA97725C-01CC-4D1C-8031-8C3BF942F56A}"/>
    <cellStyle name="Millares 3 2 6 2 2" xfId="15786" xr:uid="{1FB6942B-9143-4BFB-8528-1A07158EA3BC}"/>
    <cellStyle name="Millares 3 2 6 3" xfId="15625" xr:uid="{5FF53910-F9CD-4CC7-A64F-E82749A9E50F}"/>
    <cellStyle name="Millares 3 2 7" xfId="11292" xr:uid="{3AAAFC01-708C-48BE-8E1A-F5B3C2AC0C9F}"/>
    <cellStyle name="Millares 3 2 7 2" xfId="15667" xr:uid="{4288ACB3-8C33-4C4A-887A-8560CA58DDFD}"/>
    <cellStyle name="Millares 3 2 8" xfId="11752" xr:uid="{845DF895-0697-4D6E-A2ED-93F057088954}"/>
    <cellStyle name="Millares 3 2 8 2" xfId="15824" xr:uid="{A542F9BE-A984-412D-92D3-316F990B5347}"/>
    <cellStyle name="Millares 3 2 9" xfId="9593" xr:uid="{69620B0C-B0B0-4D91-B0DB-80B8022F616A}"/>
    <cellStyle name="Millares 3 2 9 2" xfId="15085" xr:uid="{0227AC20-B15E-4956-80EB-49E2788115A9}"/>
    <cellStyle name="Millares 3 3" xfId="10312" xr:uid="{D2F5B0B0-D95F-4B8B-8503-82794A6596E0}"/>
    <cellStyle name="Millares 3 3 10" xfId="9007" xr:uid="{201599CE-3D4C-4DA8-84C8-2E0D132F4F91}"/>
    <cellStyle name="Millares 3 3 11" xfId="14768" xr:uid="{FC677802-1F28-4AA4-A43F-D05E61FCC187}"/>
    <cellStyle name="Millares 3 3 2" xfId="10809" xr:uid="{382F197C-CB43-431A-B551-F16169FB2348}"/>
    <cellStyle name="Millares 3 3 2 2" xfId="10991" xr:uid="{911CBD1F-1679-4B22-B221-20D702917B72}"/>
    <cellStyle name="Millares 3 3 2 2 2" xfId="11058" xr:uid="{8B0673F2-4A19-4A8F-A251-F2BF313AECDD}"/>
    <cellStyle name="Millares 3 3 2 2 2 2" xfId="11494" xr:uid="{8B56F61A-2499-4FDA-976C-1122F3D3D0B1}"/>
    <cellStyle name="Millares 3 3 2 2 3" xfId="11206" xr:uid="{0ED14712-BD49-4A74-9019-A5052CB3CEAB}"/>
    <cellStyle name="Millares 3 3 2 2 3 2" xfId="11651" xr:uid="{68451EB4-838D-43FF-99B0-2AE0A48CC12F}"/>
    <cellStyle name="Millares 3 3 2 2 4" xfId="11429" xr:uid="{E51E9C00-19DB-41E8-8C40-0CB8D2DADC80}"/>
    <cellStyle name="Millares 3 3 2 3" xfId="11057" xr:uid="{6F5F57A0-AFFA-4575-B035-00BA47A8612A}"/>
    <cellStyle name="Millares 3 3 2 3 2" xfId="11493" xr:uid="{CB883D0A-D6DD-4C65-B494-B38A0FEEA9F4}"/>
    <cellStyle name="Millares 3 3 2 4" xfId="11205" xr:uid="{868F90E4-C0A4-49D3-A645-0B0AB22C6B4F}"/>
    <cellStyle name="Millares 3 3 2 4 2" xfId="11650" xr:uid="{24E74294-8394-443D-814C-BFFE658A83E6}"/>
    <cellStyle name="Millares 3 3 2 5" xfId="11333" xr:uid="{FB33F684-8349-4406-9103-A76008755942}"/>
    <cellStyle name="Millares 3 3 3" xfId="10851" xr:uid="{70F1B35B-6A6D-4AD2-B57E-5862A6E7409F}"/>
    <cellStyle name="Millares 3 3 3 2" xfId="11059" xr:uid="{335ACDA3-D2CF-4EA7-B0A2-C4CD55FD00D5}"/>
    <cellStyle name="Millares 3 3 3 2 2" xfId="11495" xr:uid="{B7267A06-4AA8-4589-9838-4A280269E6CE}"/>
    <cellStyle name="Millares 3 3 3 3" xfId="11207" xr:uid="{8C44A5D2-01E6-4A6D-B30F-33C9A71E9260}"/>
    <cellStyle name="Millares 3 3 3 3 2" xfId="11652" xr:uid="{6C7DFA3F-68C1-41A6-B5ED-396E9C1201C5}"/>
    <cellStyle name="Millares 3 3 3 4" xfId="11357" xr:uid="{60E65FCC-3BFE-4B29-B561-2BB87C098E3A}"/>
    <cellStyle name="Millares 3 3 4" xfId="10976" xr:uid="{0B468DB9-3BAD-4BEB-8A86-465AA1D15E13}"/>
    <cellStyle name="Millares 3 3 4 2" xfId="11060" xr:uid="{4C55B94E-B44E-4F93-AD80-F59EC57BA6B4}"/>
    <cellStyle name="Millares 3 3 4 2 2" xfId="11496" xr:uid="{F3F1CC19-2C92-4AF6-8FF4-9BB6B2D9B0EE}"/>
    <cellStyle name="Millares 3 3 4 3" xfId="11208" xr:uid="{10CE2441-5A8E-4AE2-8A3F-E12D872488DC}"/>
    <cellStyle name="Millares 3 3 4 3 2" xfId="11653" xr:uid="{457643EF-C4DD-4800-B0E7-EC275E597C44}"/>
    <cellStyle name="Millares 3 3 4 4" xfId="11412" xr:uid="{37671479-C3FC-4317-9A7D-37167C053F98}"/>
    <cellStyle name="Millares 3 3 5" xfId="11056" xr:uid="{DC16144F-4266-414A-98B1-78A31C97C82E}"/>
    <cellStyle name="Millares 3 3 5 2" xfId="11492" xr:uid="{FA96ED0C-DF76-4CF2-8F7C-117A926A42F8}"/>
    <cellStyle name="Millares 3 3 6" xfId="11140" xr:uid="{452C37D3-032C-4EF8-8116-FDB2238B485D}"/>
    <cellStyle name="Millares 3 3 6 2" xfId="11586" xr:uid="{1BF0E667-463F-437D-BF07-960B5D0AD054}"/>
    <cellStyle name="Millares 3 3 7" xfId="11204" xr:uid="{19B84239-D667-482E-8E43-741EAC4F4E21}"/>
    <cellStyle name="Millares 3 3 7 2" xfId="11649" xr:uid="{182B3B20-F674-4CCF-9DA7-D5B8B73323BA}"/>
    <cellStyle name="Millares 3 3 8" xfId="11313" xr:uid="{90F6A494-EF58-44C1-85C3-A948057A405C}"/>
    <cellStyle name="Millares 3 3 9" xfId="11757" xr:uid="{97532339-F955-4D98-89A5-AF1434F52C95}"/>
    <cellStyle name="Millares 3 4" xfId="8630" xr:uid="{0DB1D33F-DA84-4B04-BE78-CFB34851EFEE}"/>
    <cellStyle name="Millares 3 4 2" xfId="10869" xr:uid="{D208C09C-B498-4224-B3A6-604E45631549}"/>
    <cellStyle name="Millares 3 4 2 2" xfId="11062" xr:uid="{4D006A1D-2AA5-49B5-864B-15E6E0B03252}"/>
    <cellStyle name="Millares 3 4 2 2 2" xfId="11498" xr:uid="{A9F7867F-F423-4C61-A1E1-FAD399CAE381}"/>
    <cellStyle name="Millares 3 4 2 3" xfId="11210" xr:uid="{FE7180A9-D895-44A2-89C9-9A9603F0779C}"/>
    <cellStyle name="Millares 3 4 2 3 2" xfId="11655" xr:uid="{9BDA032D-5F08-454C-B2E4-FEDDFB92F62D}"/>
    <cellStyle name="Millares 3 4 2 4" xfId="11375" xr:uid="{4B0D7A13-E374-411A-8062-11DFF8D12E62}"/>
    <cellStyle name="Millares 3 4 3" xfId="11061" xr:uid="{22546E1F-AF2C-44CC-9F28-FA018734A2A7}"/>
    <cellStyle name="Millares 3 4 3 2" xfId="11497" xr:uid="{31033CB2-A308-4345-A770-02B5DD5A71A3}"/>
    <cellStyle name="Millares 3 4 4" xfId="11209" xr:uid="{B60D1570-AEAF-4CD2-87AB-296E3EDDCE66}"/>
    <cellStyle name="Millares 3 4 4 2" xfId="11654" xr:uid="{0E864294-6C2D-41C1-BCCE-A45231A73544}"/>
    <cellStyle name="Millares 3 4 5" xfId="11320" xr:uid="{82163631-B2CE-42AE-8756-6667D3B7C90D}"/>
    <cellStyle name="Millares 3 4 6" xfId="11775" xr:uid="{114371B5-93EF-47C3-AA09-ACB4A221254C}"/>
    <cellStyle name="Millares 3 4 7" xfId="10086" xr:uid="{EE8B11B1-5245-44FE-B169-03D5950B55D0}"/>
    <cellStyle name="Millares 3 4 8" xfId="14737" xr:uid="{DD89836D-4122-4065-B9FB-D073815ADD2F}"/>
    <cellStyle name="Millares 3 5" xfId="10073" xr:uid="{9E40F831-BECE-48B7-92E7-934EF3EEABD0}"/>
    <cellStyle name="Millares 3 5 2" xfId="10047" xr:uid="{A7F358B7-677F-4A0D-99EB-AEE27B7D249E}"/>
    <cellStyle name="Millares 3 5 2 2" xfId="15172" xr:uid="{A91FF082-422A-442B-B521-6EF8EB1E1F21}"/>
    <cellStyle name="Millares 3 5 3" xfId="15039" xr:uid="{7024A0B1-82A5-4DBC-A1A2-E714F63AC4B6}"/>
    <cellStyle name="Millares 3 6" xfId="8993" xr:uid="{A1809553-ED8A-487B-B43E-2D40EC40B0AC}"/>
    <cellStyle name="Millares 3 6 2" xfId="11063" xr:uid="{FCF6420B-A3DD-422D-8EF8-8FC52328A47C}"/>
    <cellStyle name="Millares 3 6 2 2" xfId="11499" xr:uid="{C37ECEDC-1697-4DD4-87B5-6938175855AA}"/>
    <cellStyle name="Millares 3 6 2 2 2" xfId="15730" xr:uid="{CBB3BC49-EA2A-42FA-8306-1D64AFF977D3}"/>
    <cellStyle name="Millares 3 6 2 3" xfId="15572" xr:uid="{72B55A3F-FCD2-4F34-B920-EAD29E553635}"/>
    <cellStyle name="Millares 3 6 3" xfId="11211" xr:uid="{0A69EE04-0C21-4219-AF85-D9248191A708}"/>
    <cellStyle name="Millares 3 6 3 2" xfId="11656" xr:uid="{5F6FC5DC-23B8-42DB-99A5-ACA67EB8B7B5}"/>
    <cellStyle name="Millares 3 6 3 2 2" xfId="15790" xr:uid="{0D2F85B8-D34E-42C6-917F-D1A5F294C9DE}"/>
    <cellStyle name="Millares 3 6 3 3" xfId="15629" xr:uid="{ECEC6739-540A-465E-B810-79828B4E7241}"/>
    <cellStyle name="Millares 3 6 4" xfId="11340" xr:uid="{36938455-187B-4E1A-9732-5536A1E03795}"/>
    <cellStyle name="Millares 3 6 4 2" xfId="15680" xr:uid="{68A5A9EA-517B-44C2-914E-AA335869416D}"/>
    <cellStyle name="Millares 3 6 5" xfId="10824" xr:uid="{0621D9D6-25C0-4416-A6E5-CF68A389BDDD}"/>
    <cellStyle name="Millares 3 6 5 2" xfId="15452" xr:uid="{69F9F10B-A632-40EF-933F-0116515F2EF9}"/>
    <cellStyle name="Millares 3 6 6" xfId="15162" xr:uid="{A8336DF2-89D5-44C1-8489-7265FA773D98}"/>
    <cellStyle name="Millares 3 7" xfId="10361" xr:uid="{CE339092-BECA-46D7-AB78-4B6C3934A6F4}"/>
    <cellStyle name="Millares 3 7 2" xfId="11064" xr:uid="{510B4AEF-2295-47A2-91FE-AC0EBB253C2E}"/>
    <cellStyle name="Millares 3 7 2 2" xfId="11500" xr:uid="{6DB0D872-52EA-4DF5-889A-1A79F18470C8}"/>
    <cellStyle name="Millares 3 7 2 2 2" xfId="15731" xr:uid="{714489BA-CDB5-4C51-AC19-B4AD1EC6227A}"/>
    <cellStyle name="Millares 3 7 2 3" xfId="15573" xr:uid="{8194EB98-973A-4928-8DAC-14727574C9CC}"/>
    <cellStyle name="Millares 3 7 3" xfId="11212" xr:uid="{13FCD03D-364A-4FDE-8561-5EE8FE196ADC}"/>
    <cellStyle name="Millares 3 7 3 2" xfId="11657" xr:uid="{F686557B-8C05-469A-BC8A-F897A7C8FD29}"/>
    <cellStyle name="Millares 3 7 3 2 2" xfId="15791" xr:uid="{1C17C807-23FE-481A-B83B-656FCCE3BBEE}"/>
    <cellStyle name="Millares 3 7 3 3" xfId="15630" xr:uid="{DBD0C58D-72CC-4F6F-9E9F-6F3B6B43F8B4}"/>
    <cellStyle name="Millares 3 7 4" xfId="11389" xr:uid="{1D06A69B-DDBC-48BD-91CD-02F996C17F79}"/>
    <cellStyle name="Millares 3 7 4 2" xfId="15699" xr:uid="{2F3E4F68-150D-44A6-A78F-CA8D6230A3EE}"/>
    <cellStyle name="Millares 3 7 5" xfId="10929" xr:uid="{742A7E7B-6D4F-4229-96AA-2A61F816CCBD}"/>
    <cellStyle name="Millares 3 7 5 2" xfId="15525" xr:uid="{A1A339F0-B602-450D-90FA-A07A42CC3EBB}"/>
    <cellStyle name="Millares 3 7 6" xfId="15249" xr:uid="{D87ED870-7BD0-48C8-985A-ABAB8DAFCB76}"/>
    <cellStyle name="Millares 3 8" xfId="8790" xr:uid="{3735D407-9B4C-4D01-8E1B-6611BD48B45C}"/>
    <cellStyle name="Millares 3 8 2" xfId="11488" xr:uid="{DA358175-E93D-4F9D-9EAF-4411B6C12735}"/>
    <cellStyle name="Millares 3 8 2 2" xfId="15725" xr:uid="{FB72C81A-8121-42AF-8A0F-551D7A2E1DF2}"/>
    <cellStyle name="Millares 3 8 3" xfId="11052" xr:uid="{9EB90F75-EC01-422E-B61F-FA7C625DD341}"/>
    <cellStyle name="Millares 3 8 3 2" xfId="15565" xr:uid="{8EB1CD36-B053-495E-8571-4375FA162285}"/>
    <cellStyle name="Millares 3 8 4" xfId="15032" xr:uid="{02D2CDF7-43B9-41E9-8918-657871FE434C}"/>
    <cellStyle name="Millares 3 9" xfId="11200" xr:uid="{7DFCC2E3-61C6-4BEE-9FBB-74998DEE791E}"/>
    <cellStyle name="Millares 3 9 2" xfId="11645" xr:uid="{DF05EEF3-B3B6-496F-A607-3E3330956EAC}"/>
    <cellStyle name="Millares 3 9 2 2" xfId="15785" xr:uid="{3951483E-4E37-4754-AEF4-975FE864D7F8}"/>
    <cellStyle name="Millares 3 9 3" xfId="15624" xr:uid="{B74D6751-ECD6-4938-9E5E-F5403342D874}"/>
    <cellStyle name="Millares 4" xfId="9996" xr:uid="{0104233B-F272-42C5-A695-F581F2F0447B}"/>
    <cellStyle name="Millares 4 10" xfId="11743" xr:uid="{2028E10B-5DD6-42EA-9513-66D9D3C560D9}"/>
    <cellStyle name="Millares 4 10 2" xfId="15817" xr:uid="{4FE90E7F-0782-4850-8779-3551516B8496}"/>
    <cellStyle name="Millares 4 11" xfId="15132" xr:uid="{23B14A6E-820F-4B17-B92B-D3C27A64B62E}"/>
    <cellStyle name="Millares 4 2" xfId="10811" xr:uid="{C8E9CAAA-88ED-407D-869C-66746CC4DBBC}"/>
    <cellStyle name="Millares 4 2 2" xfId="10993" xr:uid="{47AE345B-958D-44C4-ADAB-0F16E3D5A4B5}"/>
    <cellStyle name="Millares 4 2 2 2" xfId="11067" xr:uid="{83334BBB-892E-4F41-A0D0-1D99BF662507}"/>
    <cellStyle name="Millares 4 2 2 2 2" xfId="11503" xr:uid="{3A950438-7D37-46C7-922E-EF05358912A8}"/>
    <cellStyle name="Millares 4 2 2 3" xfId="11215" xr:uid="{03852B7B-7C9D-4C32-A5AD-41F363294545}"/>
    <cellStyle name="Millares 4 2 2 3 2" xfId="11660" xr:uid="{D0B3E90B-89DB-49F2-A1BA-DF19E4EC8038}"/>
    <cellStyle name="Millares 4 2 2 4" xfId="11431" xr:uid="{84011016-D3A2-4D4B-81B5-B0EA5A518060}"/>
    <cellStyle name="Millares 4 2 3" xfId="11066" xr:uid="{1A7EE449-358B-408E-AC79-78A10EBAD85B}"/>
    <cellStyle name="Millares 4 2 3 2" xfId="11502" xr:uid="{28DED10E-FC91-46C6-B909-D7DD64D41792}"/>
    <cellStyle name="Millares 4 2 4" xfId="11214" xr:uid="{F6C54546-62DB-45C1-8EE4-7FA13E2E6271}"/>
    <cellStyle name="Millares 4 2 4 2" xfId="11659" xr:uid="{E1D10E80-50EF-47E2-8DB4-C7619F9A0EF2}"/>
    <cellStyle name="Millares 4 2 5" xfId="11335" xr:uid="{5F6BC180-1E8F-4894-A679-7A48C1568F37}"/>
    <cellStyle name="Millares 4 3" xfId="10828" xr:uid="{E2423131-FB4F-4B94-8107-5A89567A2932}"/>
    <cellStyle name="Millares 4 3 2" xfId="11068" xr:uid="{F878CB82-6501-40FD-984F-BFFE434E4402}"/>
    <cellStyle name="Millares 4 3 2 2" xfId="11504" xr:uid="{638E7D2F-0919-4B54-9945-3A1D44C00050}"/>
    <cellStyle name="Millares 4 3 2 2 2" xfId="15733" xr:uid="{B8AB437A-6E4D-476F-9FEC-BC0848DE4E59}"/>
    <cellStyle name="Millares 4 3 2 3" xfId="15576" xr:uid="{C0089121-6247-4D75-8411-D3F04418CAA3}"/>
    <cellStyle name="Millares 4 3 3" xfId="11216" xr:uid="{59E53B21-6265-44DF-ACF1-F6016A502C58}"/>
    <cellStyle name="Millares 4 3 3 2" xfId="11661" xr:uid="{B29B7857-A1C8-4EC0-9E64-68513D68DA54}"/>
    <cellStyle name="Millares 4 3 3 2 2" xfId="15793" xr:uid="{3620202E-CC91-43F2-B851-12139D1006BE}"/>
    <cellStyle name="Millares 4 3 3 3" xfId="15633" xr:uid="{D8BF7A2C-CB5C-49F4-B5FB-A217D0E0DDF8}"/>
    <cellStyle name="Millares 4 3 4" xfId="11342" xr:uid="{DCD59847-04BA-4C3F-AEFC-02C5E8C40D05}"/>
    <cellStyle name="Millares 4 3 4 2" xfId="15681" xr:uid="{A641BA95-BFD8-4D48-A3C3-3E6860C020F6}"/>
    <cellStyle name="Millares 4 3 5" xfId="15454" xr:uid="{057EA690-79A0-4B55-95CD-40DF5449D395}"/>
    <cellStyle name="Millares 4 4" xfId="10924" xr:uid="{D874A6A2-51B7-4B3F-A692-9661C92557A1}"/>
    <cellStyle name="Millares 4 4 2" xfId="11069" xr:uid="{58D157CE-8DD8-460C-8ADA-C13323CB5C23}"/>
    <cellStyle name="Millares 4 4 2 2" xfId="11505" xr:uid="{2622A015-44FE-4839-AF23-4B31D553D174}"/>
    <cellStyle name="Millares 4 4 3" xfId="11217" xr:uid="{6209BD61-1A51-49D2-A588-8778F7E8E4F8}"/>
    <cellStyle name="Millares 4 4 3 2" xfId="11662" xr:uid="{6CDD713A-D1F3-4706-B5C2-1D82AF0A186F}"/>
    <cellStyle name="Millares 4 4 4" xfId="11385" xr:uid="{DE4DF695-C668-4B1F-BA55-99835632550E}"/>
    <cellStyle name="Millares 4 5" xfId="10930" xr:uid="{C34A4144-BDCD-4AA0-99A2-C48348DC108B}"/>
    <cellStyle name="Millares 4 5 2" xfId="11070" xr:uid="{1E88575C-553B-4CDD-B876-A8C8B5449B2F}"/>
    <cellStyle name="Millares 4 5 2 2" xfId="11506" xr:uid="{F0F02F46-1ACF-4BE9-AF4A-715A6057A4F7}"/>
    <cellStyle name="Millares 4 5 2 2 2" xfId="15735" xr:uid="{832C156A-F71D-485D-9111-33557BC21FF0}"/>
    <cellStyle name="Millares 4 5 2 3" xfId="15577" xr:uid="{027288AF-B824-4A83-A03A-EE0DFCD73CF7}"/>
    <cellStyle name="Millares 4 5 3" xfId="11218" xr:uid="{6C3DD485-C135-4D8A-A9B3-0CE7EA420685}"/>
    <cellStyle name="Millares 4 5 3 2" xfId="11663" xr:uid="{B0DDAF5A-6B6B-4C89-8033-0DE81D2ABA37}"/>
    <cellStyle name="Millares 4 5 3 2 2" xfId="15794" xr:uid="{38470A05-1765-47E5-82CB-73ABA1A340E4}"/>
    <cellStyle name="Millares 4 5 3 3" xfId="15634" xr:uid="{4E60930A-57D4-4AC3-B1BC-89BE97588315}"/>
    <cellStyle name="Millares 4 5 4" xfId="11390" xr:uid="{B5060B68-C0C4-4D71-AA51-D12E29AB73D4}"/>
    <cellStyle name="Millares 4 5 4 2" xfId="15700" xr:uid="{F211BE40-E212-454F-934A-7038A87472B5}"/>
    <cellStyle name="Millares 4 5 5" xfId="15526" xr:uid="{B1137BA1-490D-4FF5-B35E-A9D85AE92FB4}"/>
    <cellStyle name="Millares 4 6" xfId="11065" xr:uid="{0B5081D0-9507-4F20-B0F4-38CABF24F53B}"/>
    <cellStyle name="Millares 4 6 2" xfId="11501" xr:uid="{39D82976-BB9F-479E-B382-98A1DA62A011}"/>
    <cellStyle name="Millares 4 6 2 2" xfId="15732" xr:uid="{626252C6-A809-432A-9B3A-2307B76234D0}"/>
    <cellStyle name="Millares 4 6 3" xfId="15574" xr:uid="{38C92352-0722-46D3-BF54-D5481A65171E}"/>
    <cellStyle name="Millares 4 7" xfId="11142" xr:uid="{4B4C8111-8BDB-4430-9DB0-E32310459440}"/>
    <cellStyle name="Millares 4 7 2" xfId="11588" xr:uid="{F68C7677-E811-4D95-90D6-4807A820DFA8}"/>
    <cellStyle name="Millares 4 8" xfId="11213" xr:uid="{5FA21F5A-ACD2-4418-95B5-64C17427B3D4}"/>
    <cellStyle name="Millares 4 8 2" xfId="11658" xr:uid="{DCF5A9E9-2E84-44E4-9345-788CF48A0DBE}"/>
    <cellStyle name="Millares 4 8 2 2" xfId="15792" xr:uid="{869C6B00-F51D-45F2-813A-53D978995369}"/>
    <cellStyle name="Millares 4 8 3" xfId="15631" xr:uid="{6440A877-7F83-4075-8B30-1A0D8D49488E}"/>
    <cellStyle name="Millares 4 9" xfId="11291" xr:uid="{02DE2C88-56DF-46A1-8B53-9734AE9E0016}"/>
    <cellStyle name="Millares 4 9 2" xfId="15666" xr:uid="{CE9B3F93-3269-446B-B5D5-A11538AF85A1}"/>
    <cellStyle name="Millares 5" xfId="9671" xr:uid="{37C0C708-923D-4BA2-912B-684E097D326C}"/>
    <cellStyle name="Millares 5 2" xfId="10829" xr:uid="{C46A6BDB-F091-4875-919A-50F7CC3AB5B8}"/>
    <cellStyle name="Millares 5 2 2" xfId="11072" xr:uid="{4C64B69B-99BB-4F0D-A7B2-962189E45070}"/>
    <cellStyle name="Millares 5 2 2 2" xfId="11508" xr:uid="{569C236B-F9C1-423C-9906-7DC83996415C}"/>
    <cellStyle name="Millares 5 2 2 2 2" xfId="15737" xr:uid="{5D6A6EF0-1600-465A-AA5C-819D76BC90D9}"/>
    <cellStyle name="Millares 5 2 2 3" xfId="15579" xr:uid="{12F51135-6668-40EB-BDD1-21DFDADB0703}"/>
    <cellStyle name="Millares 5 2 3" xfId="11220" xr:uid="{FA958FB9-81B9-40A2-A2F8-5BBA597567A4}"/>
    <cellStyle name="Millares 5 2 3 2" xfId="11665" xr:uid="{7C098E12-98E2-4FDC-B2C8-7761E59EBDA9}"/>
    <cellStyle name="Millares 5 2 3 2 2" xfId="15796" xr:uid="{DB7854DD-797B-4927-9377-903FC3154F03}"/>
    <cellStyle name="Millares 5 2 3 3" xfId="15636" xr:uid="{D0AC4DD9-59A4-4AC5-AECB-1F31A59ED0BC}"/>
    <cellStyle name="Millares 5 2 4" xfId="11343" xr:uid="{2862D718-FBDF-4C76-BEE1-9946D6B87421}"/>
    <cellStyle name="Millares 5 2 4 2" xfId="15682" xr:uid="{50E88393-4134-402D-80FA-EA08EF0BCFD4}"/>
    <cellStyle name="Millares 5 2 5" xfId="15455" xr:uid="{BA6033F4-2D2A-4C03-A655-F943FB36A3F5}"/>
    <cellStyle name="Millares 5 3" xfId="11071" xr:uid="{A7068A68-AFBD-4F90-8820-DC0BC9E05968}"/>
    <cellStyle name="Millares 5 3 2" xfId="11507" xr:uid="{A908C9B2-8DC4-4FBC-AD5F-D2D1907CC195}"/>
    <cellStyle name="Millares 5 3 2 2" xfId="15736" xr:uid="{E9915402-3368-4D75-AE88-BE875340C716}"/>
    <cellStyle name="Millares 5 3 3" xfId="15578" xr:uid="{8E4AB800-0847-4222-BD86-E7EC93192F2F}"/>
    <cellStyle name="Millares 5 4" xfId="11219" xr:uid="{6872BDA3-82B7-4E40-95E7-0C3F3C3502F6}"/>
    <cellStyle name="Millares 5 4 2" xfId="11664" xr:uid="{C7E60DE4-46BB-452A-BFA6-7436E9B04A81}"/>
    <cellStyle name="Millares 5 4 2 2" xfId="15795" xr:uid="{E625C494-6CEB-43FF-8AFD-D285D75ECE30}"/>
    <cellStyle name="Millares 5 4 3" xfId="15635" xr:uid="{533C63CF-C604-45FB-A77E-8B84E4567D19}"/>
    <cellStyle name="Millares 5 5" xfId="11287" xr:uid="{730CA187-28FC-42CB-B614-83031EB67624}"/>
    <cellStyle name="Millares 5 5 2" xfId="15663" xr:uid="{9C452339-949F-4F01-90DE-6A3B1FD68DAB}"/>
    <cellStyle name="Millares 5 6" xfId="11744" xr:uid="{542CE3B0-6BCB-4A70-BBB6-A250AF7CE6A5}"/>
    <cellStyle name="Millares 5 6 2" xfId="15818" xr:uid="{48DC2746-8017-4300-931A-08136C98E8F3}"/>
    <cellStyle name="Millares 5 7" xfId="14659" xr:uid="{593791EB-3414-42A0-8DDB-A9B1D7D55858}"/>
    <cellStyle name="Millares 6" xfId="10282" xr:uid="{A91B5042-9FB1-4C86-B103-F2AD96BFB669}"/>
    <cellStyle name="Millares 6 2" xfId="10830" xr:uid="{BBF66D94-64EF-4497-95D7-94206F21C8A0}"/>
    <cellStyle name="Millares 6 2 2" xfId="15456" xr:uid="{6E2F209B-D1EF-40D7-9C4D-7260929AC440}"/>
    <cellStyle name="Millares 6 3" xfId="10971" xr:uid="{FCE474FF-A442-44A4-BEE6-7EE0CEDE096D}"/>
    <cellStyle name="Millares 6 3 2" xfId="11074" xr:uid="{D980390B-24D8-49DA-B4D6-58BAF4B60610}"/>
    <cellStyle name="Millares 6 3 2 2" xfId="11510" xr:uid="{F9615EEA-A6D9-48FB-A109-D7FB6E52C3AB}"/>
    <cellStyle name="Millares 6 3 3" xfId="11222" xr:uid="{3D98D96B-0CA3-4D6F-BDE0-A89FDAFF5775}"/>
    <cellStyle name="Millares 6 3 3 2" xfId="11667" xr:uid="{E69774DF-849E-44CE-BAB6-278C44A62270}"/>
    <cellStyle name="Millares 6 3 4" xfId="11408" xr:uid="{0F41BD32-D56C-4972-9233-53D051455020}"/>
    <cellStyle name="Millares 6 4" xfId="11073" xr:uid="{C01FE783-5BD0-40A1-8AC3-0B97A8862BF7}"/>
    <cellStyle name="Millares 6 4 2" xfId="11509" xr:uid="{09501F17-B466-4A7C-BB07-586D4443F391}"/>
    <cellStyle name="Millares 6 5" xfId="11221" xr:uid="{5FFF599B-9B0B-40A8-B658-9424333515C1}"/>
    <cellStyle name="Millares 6 5 2" xfId="11666" xr:uid="{CD1523F4-010C-414D-BC1E-257DEC88E8A9}"/>
    <cellStyle name="Millares 6 6" xfId="11309" xr:uid="{B2EAAF3F-AC1B-4143-8C5C-CCFF5A0CE347}"/>
    <cellStyle name="Millares 6 7" xfId="10272" xr:uid="{694B55F3-EA31-4D7F-9082-351C8EB6DDAC}"/>
    <cellStyle name="Millares 6 8" xfId="15137" xr:uid="{0BFCE44E-7A2B-42BA-B1DC-1E7B6E8D0D51}"/>
    <cellStyle name="Millares 7" xfId="8865" xr:uid="{BED87CCA-F03A-4654-B8CF-1F96404CDE49}"/>
    <cellStyle name="Millares 7 2" xfId="10836" xr:uid="{CF5B444A-5D78-4474-9EA0-CCB627CD34CE}"/>
    <cellStyle name="Millares 7 2 2" xfId="15460" xr:uid="{2D190F47-D3AD-4506-9AC9-0904D1C461E6}"/>
    <cellStyle name="Millares 7 3" xfId="10979" xr:uid="{BE4F0113-E52A-4E87-8251-05C46E0E3032}"/>
    <cellStyle name="Millares 7 3 2" xfId="11076" xr:uid="{283AF3D6-2743-4A3F-8459-8F63803AC262}"/>
    <cellStyle name="Millares 7 3 2 2" xfId="11512" xr:uid="{5A771CAB-DE29-46D0-B71C-CA3CA4BD1B4E}"/>
    <cellStyle name="Millares 7 3 3" xfId="11224" xr:uid="{805E51C8-BD2C-4ED4-A74C-F686950F75AD}"/>
    <cellStyle name="Millares 7 3 3 2" xfId="11669" xr:uid="{410E764D-8E23-4179-9E7D-50726B5A8272}"/>
    <cellStyle name="Millares 7 3 4" xfId="11415" xr:uid="{8AF2F38C-6B29-4F99-AB16-A5AB353CA81B}"/>
    <cellStyle name="Millares 7 4" xfId="11075" xr:uid="{6911DA38-EA57-48CA-A5B0-9574847E140B}"/>
    <cellStyle name="Millares 7 4 2" xfId="11511" xr:uid="{CA814CD7-91EF-4F3C-B34B-B54BA982E4A9}"/>
    <cellStyle name="Millares 7 5" xfId="11223" xr:uid="{8A1BF32E-398D-4304-B1ED-AF844B40923D}"/>
    <cellStyle name="Millares 7 5 2" xfId="11668" xr:uid="{1AAFB841-6A73-447A-9ACD-65BD6B3FE8DF}"/>
    <cellStyle name="Millares 7 6" xfId="11316" xr:uid="{E64F5733-F137-42CC-895D-441A79C7325B}"/>
    <cellStyle name="Millares 7 7" xfId="10060" xr:uid="{A1D7B8F7-216A-4827-AAA9-225D921F9C1C}"/>
    <cellStyle name="Millares 7 8" xfId="13148" xr:uid="{B2195615-6305-485C-976C-CED60953E1DC}"/>
    <cellStyle name="Millares 8" xfId="9911" xr:uid="{983DB979-B87E-4C5A-B0D8-53A5AAD28A91}"/>
    <cellStyle name="Millares 8 2" xfId="10822" xr:uid="{E8E5EB45-2428-46C4-A952-612C34640011}"/>
    <cellStyle name="Millares 8 2 2" xfId="15451" xr:uid="{5A028F25-DD07-4D1B-8401-EA63EFDFDF1F}"/>
    <cellStyle name="Millares 8 3" xfId="15255" xr:uid="{654BF1DE-AC1C-47C8-95D0-AAF1FEF756AE}"/>
    <cellStyle name="Millares 9" xfId="10838" xr:uid="{9A7007D1-FF86-4B31-96FF-DDC9ECAE8571}"/>
    <cellStyle name="Millares 9 2" xfId="11077" xr:uid="{0AF8A0D6-19DE-4FB5-AB89-9E629E2C9CD5}"/>
    <cellStyle name="Millares 9 2 2" xfId="11513" xr:uid="{DAA79047-FF5D-4113-A32B-BD730BAD750B}"/>
    <cellStyle name="Millares 9 2 2 2" xfId="15739" xr:uid="{009938BC-E8B2-4103-9782-DD0B6661390F}"/>
    <cellStyle name="Millares 9 2 3" xfId="15581" xr:uid="{9A9F1A1E-F8CB-4905-B1D5-963B17EF87EB}"/>
    <cellStyle name="Millares 9 3" xfId="11225" xr:uid="{C35A7E97-58C6-4EF3-A7DD-75EB91A6D3AB}"/>
    <cellStyle name="Millares 9 3 2" xfId="11670" xr:uid="{0FB3727C-5660-4082-B4FE-9851EBE9754F}"/>
    <cellStyle name="Millares 9 3 2 2" xfId="15798" xr:uid="{13456B20-55BF-4066-B68D-D9EE36DF7DC7}"/>
    <cellStyle name="Millares 9 3 3" xfId="15638" xr:uid="{F76556E4-BA4A-4E73-BDEB-F7087D9184A9}"/>
    <cellStyle name="Millares 9 4" xfId="11348" xr:uid="{8CDF82B0-8615-4A3D-B6F9-47DE2682C998}"/>
    <cellStyle name="Millares 9 4 2" xfId="15684" xr:uid="{B7FE7B9A-55B2-4B2A-97B2-0C11773ACE31}"/>
    <cellStyle name="Millares 9 5" xfId="11747" xr:uid="{D2C2121C-A2C2-4498-B75C-8B57D77C0DD1}"/>
    <cellStyle name="Millares 9 5 2" xfId="15819" xr:uid="{F2702D07-C888-4A09-8A03-DA518B5726F4}"/>
    <cellStyle name="Millares 9 6" xfId="15461" xr:uid="{03EBCECF-3DC4-402A-91D6-BA1AF70C79DB}"/>
    <cellStyle name="Milliers" xfId="2360" builtinId="3"/>
    <cellStyle name="Neutral 10" xfId="10691" xr:uid="{24E0595F-0814-405B-A2F2-34152578D4AD}"/>
    <cellStyle name="Neutral 11" xfId="8722" xr:uid="{2B345AB7-8C3F-4CAC-AA9E-E93F52EE816A}"/>
    <cellStyle name="Neutral 2" xfId="180" xr:uid="{00000000-0005-0000-0000-0000F0150000}"/>
    <cellStyle name="Neutral 2 2" xfId="10692" xr:uid="{A119F89F-81B9-45CD-88E4-D752EC2F1447}"/>
    <cellStyle name="Neutral 2 3" xfId="10937" xr:uid="{1524C982-887B-48E2-95CA-C3DBE20BD9F1}"/>
    <cellStyle name="Neutral 2 4" xfId="9604" xr:uid="{5EB36CF7-A5BA-4B39-A384-9248630D449A}"/>
    <cellStyle name="Neutral 3" xfId="266" xr:uid="{00000000-0005-0000-0000-0000F1150000}"/>
    <cellStyle name="Neutral 3 2" xfId="10693" xr:uid="{080C25B5-818C-4E96-B453-D887EEF64231}"/>
    <cellStyle name="Neutral 4" xfId="10694" xr:uid="{01C73443-335E-464F-B3A0-6130686229A0}"/>
    <cellStyle name="Neutral 5" xfId="10695" xr:uid="{043B66C7-6A16-4A8C-A71F-4C372438596D}"/>
    <cellStyle name="Neutral 6" xfId="10696" xr:uid="{97822B14-808E-425D-BD19-94887F0F049B}"/>
    <cellStyle name="Neutral 7" xfId="10697" xr:uid="{1F16F0F6-D15D-4C92-9A4A-4D88B5B0726E}"/>
    <cellStyle name="Neutral 8" xfId="10698" xr:uid="{108D9C8A-CBCF-4582-9444-1ED7D1484361}"/>
    <cellStyle name="Neutral 9" xfId="10699" xr:uid="{38CDCAD0-7374-4B54-BECE-247CC9E003A7}"/>
    <cellStyle name="Neutre" xfId="1" builtinId="28" customBuiltin="1"/>
    <cellStyle name="Normaali 2" xfId="181" xr:uid="{00000000-0005-0000-0000-0000F3150000}"/>
    <cellStyle name="Normaali 2 2" xfId="182" xr:uid="{00000000-0005-0000-0000-0000F4150000}"/>
    <cellStyle name="Normal" xfId="0" builtinId="0"/>
    <cellStyle name="Normal 10" xfId="403" xr:uid="{00000000-0005-0000-0000-0000F6150000}"/>
    <cellStyle name="Normal 10 2" xfId="472" xr:uid="{00000000-0005-0000-0000-0000F7150000}"/>
    <cellStyle name="Normal 10 2 2" xfId="1400" xr:uid="{00000000-0005-0000-0000-0000F8150000}"/>
    <cellStyle name="Normal 10 2 2 2" xfId="10142" xr:uid="{4E9F0FBD-185A-4DE1-A834-175CDD0BA9D0}"/>
    <cellStyle name="Normal 10 2 3" xfId="10113" xr:uid="{3AA9F38C-0FA8-4188-B293-3FF110B37CF6}"/>
    <cellStyle name="Normal 10 2 4" xfId="10222" xr:uid="{55FD7458-FFDF-4972-BCE8-2649BB35AC71}"/>
    <cellStyle name="Normal 10 2 5" xfId="10347" xr:uid="{A540F7E2-D68B-4FAC-B8B6-3E7F37B951EB}"/>
    <cellStyle name="Normal 10 2 5 2" xfId="9074" xr:uid="{1A2395D9-DD42-4D94-BAED-EBEF09A5E625}"/>
    <cellStyle name="Normal 10 2 5 2 2" xfId="9592" xr:uid="{0172DCBA-44FD-4384-9112-73A28BA0DB98}"/>
    <cellStyle name="Normal 10 2 5 2 2 2" xfId="9071" xr:uid="{F13F4C21-F1B9-48D1-80B6-5C9AC8962427}"/>
    <cellStyle name="Normal 10 2 6" xfId="10427" xr:uid="{0D8E0ED9-1EA0-43F4-B27D-B29C1B14DC5B}"/>
    <cellStyle name="Normal 10 2 7" xfId="10112" xr:uid="{0B76D798-EB09-4634-92E7-FA98300612A7}"/>
    <cellStyle name="Normal 10 3" xfId="10369" xr:uid="{5E131029-6806-40A4-B93C-A826DA258576}"/>
    <cellStyle name="Normal 10 3 2" xfId="11079" xr:uid="{F1CFB65A-C6EC-4527-9F9E-FFE6A542A612}"/>
    <cellStyle name="Normal 10 3 2 2" xfId="11515" xr:uid="{ED78F9FC-2D96-4045-BE28-DB850F16C4B2}"/>
    <cellStyle name="Normal 10 3 3" xfId="11227" xr:uid="{C226898D-4A22-4833-A5CA-C0ECB5FFF402}"/>
    <cellStyle name="Normal 10 3 3 2" xfId="11672" xr:uid="{83958084-9173-4BAC-B76A-3C173B3D4B9F}"/>
    <cellStyle name="Normal 10 3 4" xfId="11370" xr:uid="{EADF91CF-D188-4D6B-A1A9-0D6B99613066}"/>
    <cellStyle name="Normal 10 4" xfId="10970" xr:uid="{1C376297-FE32-4B30-BCA0-EDAADA4DA383}"/>
    <cellStyle name="Normal 10 4 2" xfId="11080" xr:uid="{3ABD4065-C5FA-4CF2-895D-CDC967EEF8D0}"/>
    <cellStyle name="Normal 10 4 2 2" xfId="11516" xr:uid="{6BAEA086-F181-4AD2-8EC4-BDE3F272232B}"/>
    <cellStyle name="Normal 10 4 3" xfId="11228" xr:uid="{31B54069-F1D7-49F9-BF3C-AE9EFA152117}"/>
    <cellStyle name="Normal 10 4 3 2" xfId="11673" xr:uid="{641D0459-4703-4B45-B217-F8557F06CB1D}"/>
    <cellStyle name="Normal 10 4 4" xfId="11407" xr:uid="{D8A86B9B-B215-40FD-9B8A-AC62DA032059}"/>
    <cellStyle name="Normal 10 5" xfId="11078" xr:uid="{3A112BE2-2691-4C68-A7E2-57408BE26243}"/>
    <cellStyle name="Normal 10 5 2" xfId="11514" xr:uid="{CD23B3D8-EF03-4980-8229-FE407EFF0248}"/>
    <cellStyle name="Normal 10 6" xfId="11226" xr:uid="{D66A6CDA-0C15-4B73-8058-AC4A488DA73C}"/>
    <cellStyle name="Normal 10 6 2" xfId="11671" xr:uid="{F25D330C-EEFA-4864-8A1B-0073CC12A433}"/>
    <cellStyle name="Normal 10 7" xfId="11307" xr:uid="{D99B7A54-1384-4018-BE73-35C35EF35CAC}"/>
    <cellStyle name="Normal 10 8" xfId="11770" xr:uid="{B998B726-EC06-467F-B385-1A25C19523EE}"/>
    <cellStyle name="Normal 11" xfId="431" xr:uid="{00000000-0005-0000-0000-0000F9150000}"/>
    <cellStyle name="Normal 11 2" xfId="473" xr:uid="{00000000-0005-0000-0000-0000FA150000}"/>
    <cellStyle name="Normal 11 2 2" xfId="10364" xr:uid="{8D73B159-B308-4A09-BFC5-39761D164A4B}"/>
    <cellStyle name="Normal 11 3" xfId="10977" xr:uid="{DFCB4E2F-A1FC-4CAE-8418-B4FD3CC70D1F}"/>
    <cellStyle name="Normal 11 3 2" xfId="11082" xr:uid="{E06B8D65-1551-4D93-8356-0224C40E00EC}"/>
    <cellStyle name="Normal 11 3 2 2" xfId="11518" xr:uid="{5795C829-E836-43AC-9658-66E9BBF3A66A}"/>
    <cellStyle name="Normal 11 3 3" xfId="11230" xr:uid="{647F14DF-7FD3-4EA8-ABEE-28F87D6B9290}"/>
    <cellStyle name="Normal 11 3 3 2" xfId="11675" xr:uid="{FE3E451B-B1CB-41D0-AFF3-49899A9E294F}"/>
    <cellStyle name="Normal 11 3 4" xfId="11413" xr:uid="{47DE4F61-9F90-4F3E-A688-1DE8CC004314}"/>
    <cellStyle name="Normal 11 4" xfId="11081" xr:uid="{C9AED7A7-5D8E-439F-8914-26B2D02725C1}"/>
    <cellStyle name="Normal 11 4 2" xfId="11517" xr:uid="{054223BC-C3DE-4E0E-8220-70B7ED934C6D}"/>
    <cellStyle name="Normal 11 5" xfId="11229" xr:uid="{D98F63F3-63FE-442F-8F5E-79F986D84EBA}"/>
    <cellStyle name="Normal 11 5 2" xfId="11674" xr:uid="{B9F86216-A173-412C-98F7-5AE13F41AA23}"/>
    <cellStyle name="Normal 11 6" xfId="11314" xr:uid="{677B7394-E5B8-42DF-A11E-8445307F0B17}"/>
    <cellStyle name="Normal 12" xfId="542" xr:uid="{00000000-0005-0000-0000-0000FB150000}"/>
    <cellStyle name="Normal 12 2" xfId="702" xr:uid="{00000000-0005-0000-0000-0000FC150000}"/>
    <cellStyle name="Normal 12 3" xfId="1389" xr:uid="{00000000-0005-0000-0000-0000FD150000}"/>
    <cellStyle name="Normal 12 3 2" xfId="11083" xr:uid="{E9DE8583-B2C5-4BFB-8AAA-7AC4DF07C7AC}"/>
    <cellStyle name="Normal 12 3 2 2" xfId="11519" xr:uid="{EE4F38F6-1A5C-475A-B94E-20E368938632}"/>
    <cellStyle name="Normal 12 3 3" xfId="11231" xr:uid="{9611D7A8-069D-49A7-9534-DC288D3AE2DA}"/>
    <cellStyle name="Normal 12 3 3 2" xfId="11676" xr:uid="{DDEDD0A4-445C-4AC8-B15A-503D7BB4D3EB}"/>
    <cellStyle name="Normal 12 3 4" xfId="11418" xr:uid="{D8E3B4FB-2335-440D-A909-7CFE7581FFC1}"/>
    <cellStyle name="Normal 12 4" xfId="1895" xr:uid="{00000000-0005-0000-0000-0000FE150000}"/>
    <cellStyle name="Normal 12 4 2" xfId="11433" xr:uid="{074740E5-8C89-49C6-A66D-96DEE4C92648}"/>
    <cellStyle name="Normal 12 4 3" xfId="10996" xr:uid="{FD295D5F-B4DD-4ABB-92AB-81CDD7355AD8}"/>
    <cellStyle name="Normal 12 5" xfId="11145" xr:uid="{CAE8EF40-4D57-46BE-B8E4-22F4D6626440}"/>
    <cellStyle name="Normal 12 5 2" xfId="11590" xr:uid="{CC0A45C1-BC2E-480D-8F34-11217D9B1474}"/>
    <cellStyle name="Normal 12 6" xfId="11321" xr:uid="{90826081-F53F-4C96-AFA8-C9B2649411A8}"/>
    <cellStyle name="Normal 12 7" xfId="10187" xr:uid="{BD49C8C1-AACC-487E-8762-9D9142D4A26C}"/>
    <cellStyle name="Normal 13" xfId="1390" xr:uid="{00000000-0005-0000-0000-0000FF150000}"/>
    <cellStyle name="Normal 13 2" xfId="8855" xr:uid="{BA32248D-2F77-4EBA-9A76-0C7A2CCAD09C}"/>
    <cellStyle name="Normal 13 2 2" xfId="9842" xr:uid="{4F0AFD57-0A67-4590-9366-467E12E5A792}"/>
    <cellStyle name="Normal 13 2 3" xfId="9574" xr:uid="{4139FE01-1884-46E5-BF39-11382A2B0901}"/>
    <cellStyle name="Normal 13 2 4" xfId="8785" xr:uid="{9C435D66-883E-4066-81C0-A72E8D7B9CAE}"/>
    <cellStyle name="Normal 13 2 5" xfId="10184" xr:uid="{B349AC6A-4555-45C9-8D99-C7BE366DE515}"/>
    <cellStyle name="Normal 13 3" xfId="9789" xr:uid="{CEC02D09-7493-43BD-8D5C-850D76191810}"/>
    <cellStyle name="Normal 13 3 2" xfId="10392" xr:uid="{DB77024B-C526-4B27-8211-CFFB6165E434}"/>
    <cellStyle name="Normal 13 4" xfId="10316" xr:uid="{33D39827-4718-45D4-ADC9-4AEC3A78493A}"/>
    <cellStyle name="Normal 14" xfId="1391" xr:uid="{00000000-0005-0000-0000-000000160000}"/>
    <cellStyle name="Normal 14 2" xfId="9731" xr:uid="{F622B857-C908-412C-8A4E-D7106FF96E8D}"/>
    <cellStyle name="Normal 14 3" xfId="10284" xr:uid="{69BC0786-6860-4959-9ACA-2CA26E0F498C}"/>
    <cellStyle name="Normal 14 4" xfId="9905" xr:uid="{15FFFD9E-45E7-4C29-92F7-EF3E71130328}"/>
    <cellStyle name="Normal 14 5" xfId="9994" xr:uid="{2CC9605B-443A-451B-B756-A3D1625BE1A9}"/>
    <cellStyle name="Normal 14 6" xfId="10158" xr:uid="{A743BDE9-08DE-4674-B9A9-ED6AE81A5395}"/>
    <cellStyle name="Normal 15" xfId="1392" xr:uid="{00000000-0005-0000-0000-000001160000}"/>
    <cellStyle name="Normal 15 2" xfId="9772" xr:uid="{58CAA6E4-C98F-4155-8407-135EEB388F14}"/>
    <cellStyle name="Normal 15 2 2" xfId="9623" xr:uid="{CE2A0371-7A4C-4ECA-9512-2BC2A43DFECE}"/>
    <cellStyle name="Normal 15 3" xfId="10186" xr:uid="{BD48219F-540A-4070-8176-A71411DEDA36}"/>
    <cellStyle name="Normal 15 3 2" xfId="11084" xr:uid="{CED0D8A3-C8CA-4463-982D-81E66C4441CF}"/>
    <cellStyle name="Normal 15 3 2 2" xfId="11521" xr:uid="{DB7FF4F4-9755-4363-B4BE-624DDD8A5629}"/>
    <cellStyle name="Normal 15 3 3" xfId="11232" xr:uid="{7C198EAD-88A4-441B-BC47-BBCA3C95273D}"/>
    <cellStyle name="Normal 15 3 3 2" xfId="11678" xr:uid="{B6DE4734-AB35-4D43-A6B6-15F1A3953809}"/>
    <cellStyle name="Normal 15 3 4" xfId="11392" xr:uid="{8B38A382-1D60-4FAD-8301-2E7A0991B1B5}"/>
    <cellStyle name="Normal 15 4" xfId="9040" xr:uid="{E0BE1EAA-1340-405D-9A84-B1B1833CFDF6}"/>
    <cellStyle name="Normal 15 4 2" xfId="11520" xr:uid="{11108CFD-C7F5-4FD8-9326-09BB4F99801B}"/>
    <cellStyle name="Normal 15 5" xfId="9914" xr:uid="{C6510AE7-11D5-4417-BCD4-319DA795F1F8}"/>
    <cellStyle name="Normal 15 5 2" xfId="11677" xr:uid="{CD3BF8AF-C970-4F9D-8BFB-9343D0C1D36F}"/>
    <cellStyle name="Normal 15 6" xfId="9639" xr:uid="{593076EF-4D47-46C0-B1FA-83D37E66E9E4}"/>
    <cellStyle name="Normal 15 6 2" xfId="9728" xr:uid="{9DCB646E-6A20-4EBD-A541-077C3C6828E2}"/>
    <cellStyle name="Normal 15 6 2 2" xfId="9903" xr:uid="{21F2F50A-ECEE-49C6-B19F-39B3EF162A8B}"/>
    <cellStyle name="Normal 15 6 2 2 2" xfId="9963" xr:uid="{73D441CE-B609-4551-A57D-CF718AFAEE7B}"/>
    <cellStyle name="Normal 16" xfId="1394" xr:uid="{00000000-0005-0000-0000-000002160000}"/>
    <cellStyle name="Normal 16 2" xfId="10194" xr:uid="{815E0EE7-2C7E-43CB-99C1-0F04C1D5B074}"/>
    <cellStyle name="Normal 17" xfId="1393" xr:uid="{00000000-0005-0000-0000-000003160000}"/>
    <cellStyle name="Normal 17 2" xfId="10363" xr:uid="{030548AA-B95B-4CD2-B152-BE604E9A78BD}"/>
    <cellStyle name="Normal 18" xfId="1396" xr:uid="{00000000-0005-0000-0000-000004160000}"/>
    <cellStyle name="Normal 18 2" xfId="10314" xr:uid="{D272053E-B624-4915-AE4A-A7F9054E8615}"/>
    <cellStyle name="Normal 18 3" xfId="10221" xr:uid="{060FE7B3-67F2-42B4-B6D3-236896E01311}"/>
    <cellStyle name="Normal 19" xfId="1409" xr:uid="{00000000-0005-0000-0000-000005160000}"/>
    <cellStyle name="Normal 19 2" xfId="10268" xr:uid="{97BF566B-770B-4F45-913F-FC2EE521CDC1}"/>
    <cellStyle name="Normal 19 2 2" xfId="10445" xr:uid="{B8849BCE-726D-4770-8CCE-2DBA25FD8B9D}"/>
    <cellStyle name="Normal 19 3" xfId="9898" xr:uid="{15ACB1FF-7152-4459-AF49-71FD962DEFE2}"/>
    <cellStyle name="Normal 2" xfId="27" xr:uid="{00000000-0005-0000-0000-000006160000}"/>
    <cellStyle name="Normal 2 10" xfId="10224" xr:uid="{B34200E0-241F-4D59-AE08-0534E670CA35}"/>
    <cellStyle name="Normal 2 10 2" xfId="10700" xr:uid="{266EF7E1-8256-43A1-AF03-5F72BCE079EA}"/>
    <cellStyle name="Normal 2 11" xfId="10318" xr:uid="{5C8CE3FD-E347-4850-82BF-EBA8DB3322BB}"/>
    <cellStyle name="Normal 2 11 2" xfId="10817" xr:uid="{1BE7ABCD-45B2-4224-BDC7-87D2AF32FFEF}"/>
    <cellStyle name="Normal 2 12" xfId="10146" xr:uid="{D03D7BEB-2FAB-4A7E-B096-8A3FED733B56}"/>
    <cellStyle name="Normal 2 13" xfId="10429" xr:uid="{8CD01B80-5932-40B8-A715-66188FB41315}"/>
    <cellStyle name="Normal 2 14" xfId="10317" xr:uid="{A892029F-58BF-4B9F-9965-612E7A03EA68}"/>
    <cellStyle name="Normal 2 15" xfId="8784" xr:uid="{0DF5FE7F-80A7-4226-9E0D-7B477161078C}"/>
    <cellStyle name="Normal 2 16" xfId="8949" xr:uid="{ABCE84A9-EA6A-4C7D-9150-E52064EB9AD7}"/>
    <cellStyle name="Normal 2 17" xfId="10351" xr:uid="{C94BDBEE-6CC0-4BE0-AAFD-D293B47131B3}"/>
    <cellStyle name="Normal 2 18" xfId="10428" xr:uid="{7AA9A089-A4FD-4EA0-8EF1-A00EFF974165}"/>
    <cellStyle name="Normal 2 19" xfId="10447" xr:uid="{1156F90D-3D4D-44C7-B84C-91F492A1C2B9}"/>
    <cellStyle name="Normal 2 2" xfId="183" xr:uid="{00000000-0005-0000-0000-000007160000}"/>
    <cellStyle name="Normal 2 2 10" xfId="11233" xr:uid="{5A5735C2-9CA2-477C-A322-0DE5CD62EFF5}"/>
    <cellStyle name="Normal 2 2 10 2" xfId="11679" xr:uid="{A568770F-B2B0-4D41-B927-8547F45AA443}"/>
    <cellStyle name="Normal 2 2 11" xfId="11288" xr:uid="{F759027C-F51A-471D-9C9B-66DFF8E9FEDF}"/>
    <cellStyle name="Normal 2 2 12" xfId="10209" xr:uid="{F0F175DF-BC9E-4EDE-AB17-F00854B0B29F}"/>
    <cellStyle name="Normal 2 2 2" xfId="184" xr:uid="{00000000-0005-0000-0000-000008160000}"/>
    <cellStyle name="Normal 2 2 2 2" xfId="10702" xr:uid="{96D22F2A-C5D7-47AA-A564-FA5A75E3DA24}"/>
    <cellStyle name="Normal 2 2 2 2 2" xfId="10892" xr:uid="{0EA49FF3-1E72-48B8-BE35-B1567FF4FCD9}"/>
    <cellStyle name="Normal 2 2 2 2 2 2" xfId="11087" xr:uid="{3E66BBF9-51B8-434D-A97C-A27432EF8D19}"/>
    <cellStyle name="Normal 2 2 2 2 2 2 2" xfId="11524" xr:uid="{171695EB-2C4C-42CD-813B-E5B5A6D1D547}"/>
    <cellStyle name="Normal 2 2 2 2 2 3" xfId="11235" xr:uid="{C7647CBA-1DB0-47C0-86B4-0C68FBA82919}"/>
    <cellStyle name="Normal 2 2 2 2 2 3 2" xfId="11681" xr:uid="{56F9D934-4240-4F0C-AB9B-C7186788AF7A}"/>
    <cellStyle name="Normal 2 2 2 2 2 4" xfId="11377" xr:uid="{71B7A680-A754-42E7-A6B4-F5B86713BF7F}"/>
    <cellStyle name="Normal 2 2 2 2 3" xfId="10983" xr:uid="{A9D9A0C4-2FC8-4F5F-9FD2-BC832029B1EE}"/>
    <cellStyle name="Normal 2 2 2 2 3 2" xfId="11088" xr:uid="{8C494D29-0C92-4EE6-A468-E4A4E95C0EEE}"/>
    <cellStyle name="Normal 2 2 2 2 3 2 2" xfId="11525" xr:uid="{DFB12211-5D20-4EE5-8BD6-CE7FE9E6D2EE}"/>
    <cellStyle name="Normal 2 2 2 2 3 3" xfId="11236" xr:uid="{6D10AFA7-D582-4588-9FE7-18B81E2FEADE}"/>
    <cellStyle name="Normal 2 2 2 2 3 3 2" xfId="11682" xr:uid="{362B5157-4538-4F6E-BFC2-94F28613407A}"/>
    <cellStyle name="Normal 2 2 2 2 3 4" xfId="11420" xr:uid="{E35C7A55-6169-4710-A248-0A6209749798}"/>
    <cellStyle name="Normal 2 2 2 2 4" xfId="11086" xr:uid="{87EFD62D-9B40-41D5-BB01-E70F5CB650AF}"/>
    <cellStyle name="Normal 2 2 2 2 4 2" xfId="11523" xr:uid="{54677690-9CD2-42CB-9333-F3F71455ABE1}"/>
    <cellStyle name="Normal 2 2 2 2 5" xfId="11131" xr:uid="{7373A7AE-C066-4C96-A816-B1B17F3D6DD2}"/>
    <cellStyle name="Normal 2 2 2 2 5 2" xfId="11577" xr:uid="{999A887E-6F55-43A4-AEF4-507AC0E214DF}"/>
    <cellStyle name="Normal 2 2 2 2 6" xfId="11234" xr:uid="{6EE440AF-AE1F-4090-94F8-E8350244AB29}"/>
    <cellStyle name="Normal 2 2 2 2 6 2" xfId="11680" xr:uid="{1C43841A-7D82-439C-A711-E6CA5E4B1AA6}"/>
    <cellStyle name="Normal 2 2 2 2 7" xfId="11323" xr:uid="{4AA3E200-0059-45B9-B177-46ABD7FF603A}"/>
    <cellStyle name="Normal 2 2 2 3" xfId="9053" xr:uid="{D5483DD4-205F-4990-8C54-66485FFF803F}"/>
    <cellStyle name="Normal 2 2 2 4" xfId="10223" xr:uid="{FD5B19D5-5C6A-471C-B252-5B9A19E93BB3}"/>
    <cellStyle name="Normal 2 2 3" xfId="8825" xr:uid="{3F0B646B-6923-4A40-A513-E49AD07528D4}"/>
    <cellStyle name="Normal 2 2 3 2" xfId="10893" xr:uid="{C17BF748-E91B-4F30-B33E-87EE07184EE3}"/>
    <cellStyle name="Normal 2 2 3 2 2" xfId="11090" xr:uid="{E5753DE6-7872-4F31-B4C0-664D0783E21E}"/>
    <cellStyle name="Normal 2 2 3 2 2 2" xfId="11527" xr:uid="{A7CABD98-996B-4C98-884A-4FD8EC6B5D3B}"/>
    <cellStyle name="Normal 2 2 3 2 3" xfId="11238" xr:uid="{C8F46A0C-C4EC-4883-B572-D91D36755C8D}"/>
    <cellStyle name="Normal 2 2 3 2 3 2" xfId="11684" xr:uid="{564C3568-0BA4-4516-84A2-7315AE775705}"/>
    <cellStyle name="Normal 2 2 3 2 4" xfId="11378" xr:uid="{F3224B4F-0373-424C-B080-7CCCF9223513}"/>
    <cellStyle name="Normal 2 2 3 3" xfId="10984" xr:uid="{D8DE755B-73D7-4A94-93D5-6FDD6394A245}"/>
    <cellStyle name="Normal 2 2 3 3 2" xfId="11091" xr:uid="{3A2E2A54-00DD-43E8-BDA3-CAE33CF81D95}"/>
    <cellStyle name="Normal 2 2 3 3 2 2" xfId="11528" xr:uid="{9504D400-F649-49F1-881E-03488F11DD8E}"/>
    <cellStyle name="Normal 2 2 3 3 3" xfId="11239" xr:uid="{EA9A27B7-EF2D-476E-89FC-228947F96798}"/>
    <cellStyle name="Normal 2 2 3 3 3 2" xfId="11685" xr:uid="{9C8859A6-1A0A-4730-BA16-5FE643D5EBF2}"/>
    <cellStyle name="Normal 2 2 3 3 4" xfId="11421" xr:uid="{B0E367C1-6CEA-4AF4-B064-379B78328BC0}"/>
    <cellStyle name="Normal 2 2 3 4" xfId="11089" xr:uid="{CEB0C4FB-F68F-4CD2-8860-141F71929457}"/>
    <cellStyle name="Normal 2 2 3 4 2" xfId="11526" xr:uid="{C9F370A2-724E-47BF-8EDA-6EF41CB45606}"/>
    <cellStyle name="Normal 2 2 3 5" xfId="11132" xr:uid="{BFCB3ECB-3AF4-444A-8CAB-FA699A7B61DB}"/>
    <cellStyle name="Normal 2 2 3 5 2" xfId="11578" xr:uid="{FCFBF817-0532-456B-B7EB-3BFFBDE502D8}"/>
    <cellStyle name="Normal 2 2 3 6" xfId="11237" xr:uid="{B282E6D6-621E-4A47-AFD2-940352F423E1}"/>
    <cellStyle name="Normal 2 2 3 6 2" xfId="11683" xr:uid="{1184735C-81E6-4481-8916-A28D6D0EE2DD}"/>
    <cellStyle name="Normal 2 2 3 7" xfId="11324" xr:uid="{FD4F2CB2-B31B-45C8-82FA-1DF1FBBE0EEA}"/>
    <cellStyle name="Normal 2 2 3 8" xfId="10703" xr:uid="{7152A802-A378-4C29-8478-5A1F770BA51D}"/>
    <cellStyle name="Normal 2 2 4" xfId="10242" xr:uid="{F2475BDE-F5B7-4ED2-8179-252BD943D54D}"/>
    <cellStyle name="Normal 2 2 4 2" xfId="10894" xr:uid="{157B8F1F-B0C8-46BF-B987-AC7FA9F223FC}"/>
    <cellStyle name="Normal 2 2 4 2 2" xfId="11093" xr:uid="{13829B1E-0459-44D4-880C-BA6C7288092C}"/>
    <cellStyle name="Normal 2 2 4 2 2 2" xfId="11530" xr:uid="{03A6829F-E814-4B34-ABA2-CDCE5375FDE2}"/>
    <cellStyle name="Normal 2 2 4 2 3" xfId="11241" xr:uid="{0A01506E-ECAD-4181-8A8A-B064BAD7B95C}"/>
    <cellStyle name="Normal 2 2 4 2 3 2" xfId="11687" xr:uid="{3107CD6A-313E-4D6C-9B21-D59B33324211}"/>
    <cellStyle name="Normal 2 2 4 2 4" xfId="11379" xr:uid="{26525257-D332-4D89-9691-C90242ACF54E}"/>
    <cellStyle name="Normal 2 2 4 3" xfId="10985" xr:uid="{DD932656-01BA-46D2-8826-473ECC8A0710}"/>
    <cellStyle name="Normal 2 2 4 3 2" xfId="11094" xr:uid="{FED22C50-A5FF-4317-8A35-577EBDB5E339}"/>
    <cellStyle name="Normal 2 2 4 3 2 2" xfId="11531" xr:uid="{5A6EF381-135A-44FE-AA57-0D4033B5DB8B}"/>
    <cellStyle name="Normal 2 2 4 3 3" xfId="11242" xr:uid="{E9E4BB75-10EC-44D8-BA37-F4813662F4B3}"/>
    <cellStyle name="Normal 2 2 4 3 3 2" xfId="11688" xr:uid="{9304666E-6FC5-4B3A-BC3F-30E0BDFD84B4}"/>
    <cellStyle name="Normal 2 2 4 3 4" xfId="11422" xr:uid="{5BFF4895-42F2-42F6-8A0F-8F3773549145}"/>
    <cellStyle name="Normal 2 2 4 4" xfId="11092" xr:uid="{0F347D33-284E-427C-87F5-5324BF4F360C}"/>
    <cellStyle name="Normal 2 2 4 4 2" xfId="11529" xr:uid="{E4266034-CB06-4D84-B2AC-903C77FA290F}"/>
    <cellStyle name="Normal 2 2 4 5" xfId="11133" xr:uid="{C1EB8043-C015-4A11-BB54-2ED840F35F4E}"/>
    <cellStyle name="Normal 2 2 4 5 2" xfId="11579" xr:uid="{6BCA3D5F-7CDC-4B62-AAD1-921A6CBA662C}"/>
    <cellStyle name="Normal 2 2 4 6" xfId="11240" xr:uid="{27533048-6CAA-4F8F-83EC-99AC9484030E}"/>
    <cellStyle name="Normal 2 2 4 6 2" xfId="11686" xr:uid="{BAAE8083-BEE4-4D9D-B4AC-3451AC8F458F}"/>
    <cellStyle name="Normal 2 2 4 7" xfId="11325" xr:uid="{C2FF76B7-805B-4CB9-9E89-C1DB3EBB582C}"/>
    <cellStyle name="Normal 2 2 4 8" xfId="10704" xr:uid="{6394B947-5679-47E9-9710-00276441D36B}"/>
    <cellStyle name="Normal 2 2 5" xfId="10705" xr:uid="{944E4111-2AAC-4DDB-849E-E9DEF3BBCC9B}"/>
    <cellStyle name="Normal 2 2 6" xfId="10808" xr:uid="{FF7470A4-7F44-4E6B-8374-02BD693D667B}"/>
    <cellStyle name="Normal 2 2 7" xfId="10701" xr:uid="{0BFAE187-8C9F-4831-9A32-AFEFE23D2337}"/>
    <cellStyle name="Normal 2 2 8" xfId="10927" xr:uid="{A65B298F-D67F-4C83-8E2F-27A373E7424F}"/>
    <cellStyle name="Normal 2 2 8 2" xfId="11095" xr:uid="{E0E33E2D-1FAB-4979-AE4B-72CB75C4D246}"/>
    <cellStyle name="Normal 2 2 8 2 2" xfId="11532" xr:uid="{BBA5CA8E-0EE3-4DA2-9D9A-BE59C4878844}"/>
    <cellStyle name="Normal 2 2 8 3" xfId="11243" xr:uid="{D0277F2A-2C4E-482F-B594-53EC5EA40057}"/>
    <cellStyle name="Normal 2 2 8 3 2" xfId="11689" xr:uid="{36AE4D70-40A4-4FE4-90F5-71E9EDF63931}"/>
    <cellStyle name="Normal 2 2 8 4" xfId="11387" xr:uid="{E5C017DE-0423-4307-90E8-B6303D27E529}"/>
    <cellStyle name="Normal 2 2 9" xfId="11085" xr:uid="{D3C1A483-8752-4EF9-ABCF-08D5714F2583}"/>
    <cellStyle name="Normal 2 2 9 2" xfId="11522" xr:uid="{BBE3DB05-347E-4572-A794-AEE47DA2F1F9}"/>
    <cellStyle name="Normal 2 20" xfId="9738" xr:uid="{BC6A54C0-B69E-4AEA-9CB6-A26509CD3B3D}"/>
    <cellStyle name="Normal 2 21" xfId="8992" xr:uid="{3A194D94-C87A-4126-B833-ECF9524E3605}"/>
    <cellStyle name="Normal 2 22" xfId="10181" xr:uid="{59BF1709-40E1-49E1-8FB8-9E6AACF8E250}"/>
    <cellStyle name="Normal 2 23" xfId="10283" xr:uid="{539F2936-4555-4D3C-9612-56A4F732EAD1}"/>
    <cellStyle name="Normal 2 24" xfId="10118" xr:uid="{B34E0B1E-9D63-4A40-9448-468EC47D8B24}"/>
    <cellStyle name="Normal 2 25" xfId="10387" xr:uid="{9269AB21-EDDC-4A05-A18E-2E3D2DDA6C78}"/>
    <cellStyle name="Normal 2 26" xfId="9576" xr:uid="{82FA493E-8483-469B-8D46-0E99761EF6FC}"/>
    <cellStyle name="Normal 2 27" xfId="9868" xr:uid="{F4846E35-7775-4AD0-9000-375A02DCF802}"/>
    <cellStyle name="Normal 2 28" xfId="10263" xr:uid="{384082FB-5395-4ECB-B6FC-3419984C22D2}"/>
    <cellStyle name="Normal 2 29" xfId="10322" xr:uid="{4EAEC751-89BF-498C-97EB-B52AE73BA744}"/>
    <cellStyle name="Normal 2 3" xfId="185" xr:uid="{00000000-0005-0000-0000-000009160000}"/>
    <cellStyle name="Normal 2 3 10" xfId="10706" xr:uid="{650C5906-595F-42CF-B0F6-DBB8BE45076F}"/>
    <cellStyle name="Normal 2 3 11" xfId="10302" xr:uid="{BFE96055-43B8-4510-946B-9299691C124F}"/>
    <cellStyle name="Normal 2 3 2" xfId="453" xr:uid="{00000000-0005-0000-0000-00000A160000}"/>
    <cellStyle name="Normal 2 3 2 2" xfId="10129" xr:uid="{107524C5-3E28-4D76-9DF6-F2ED5FD10202}"/>
    <cellStyle name="Normal 2 3 2 2 2" xfId="10098" xr:uid="{006A872D-728F-42F0-9088-5A77F83BD83A}"/>
    <cellStyle name="Normal 2 3 2 2 2 2" xfId="8978" xr:uid="{D20CC3A7-A45C-458C-A91D-15DCAFD26E91}"/>
    <cellStyle name="Normal 2 3 2 2 3" xfId="11245" xr:uid="{A1ACF1C6-D1CE-4F48-BC51-CA5826BA8582}"/>
    <cellStyle name="Normal 2 3 2 2 3 2" xfId="11691" xr:uid="{C09E00ED-D5AE-4AA7-AF15-7A7C540D042C}"/>
    <cellStyle name="Normal 2 3 2 2 4" xfId="11380" xr:uid="{AA7F4D6C-EA07-44BD-ABD5-39B3A440280E}"/>
    <cellStyle name="Normal 2 3 2 3" xfId="10237" xr:uid="{67C4DF0B-1F39-4241-BCE4-8E1E194B0F16}"/>
    <cellStyle name="Normal 2 3 2 3 2" xfId="9632" xr:uid="{8108924A-B79C-446E-B2BB-2A5769939A7C}"/>
    <cellStyle name="Normal 2 3 2 3 2 2" xfId="11534" xr:uid="{4F0E1230-4B67-48E2-8F0C-29342E66012D}"/>
    <cellStyle name="Normal 2 3 2 3 3" xfId="10299" xr:uid="{180AF5AD-332A-430C-9430-8A0B0B264133}"/>
    <cellStyle name="Normal 2 3 2 3 3 2" xfId="11692" xr:uid="{996A8FDA-3D7E-49B4-AE77-0DA473234413}"/>
    <cellStyle name="Normal 2 3 2 3 4" xfId="9125" xr:uid="{9C44C526-FF54-4ADC-8818-B1F203643D55}"/>
    <cellStyle name="Normal 2 3 2 3 5" xfId="10390" xr:uid="{2D90F7B4-66C2-43A1-8081-A6D427353E9B}"/>
    <cellStyle name="Normal 2 3 2 3 6" xfId="8946" xr:uid="{9F67F463-448A-40DF-A6FC-33AE8E416AFA}"/>
    <cellStyle name="Normal 2 3 2 3 6 2" xfId="10114" xr:uid="{74E374E8-1ECB-405C-ACD4-C323CAF1B3BF}"/>
    <cellStyle name="Normal 2 3 2 3 6 2 2" xfId="10241" xr:uid="{1C39E9F5-D7B7-4F34-8287-DD8CF6FA5D71}"/>
    <cellStyle name="Normal 2 3 2 3 6 2 2 2" xfId="10083" xr:uid="{FFBAA721-2672-4F00-8633-C3EE66131C23}"/>
    <cellStyle name="Normal 2 3 2 4" xfId="9579" xr:uid="{1A5572F1-20A4-4797-A2C6-ED9202D8B022}"/>
    <cellStyle name="Normal 2 3 2 4 2" xfId="11533" xr:uid="{F6370BBB-4BCA-4E99-9FA7-1EB3A0DC1077}"/>
    <cellStyle name="Normal 2 3 2 5" xfId="11134" xr:uid="{AE47D574-CB08-4DD5-A226-40A29EA34610}"/>
    <cellStyle name="Normal 2 3 2 5 2" xfId="11580" xr:uid="{26A36BBA-EBC3-4F54-A809-736C8E4C4EDF}"/>
    <cellStyle name="Normal 2 3 2 6" xfId="11244" xr:uid="{D6BEF5D3-3324-4358-8A78-426E88864339}"/>
    <cellStyle name="Normal 2 3 2 6 2" xfId="11690" xr:uid="{60ABC813-9FEA-4FEA-AC64-690662131486}"/>
    <cellStyle name="Normal 2 3 2 7" xfId="11326" xr:uid="{EC79D3F6-B961-433C-B24A-4A6CBF4F9BC2}"/>
    <cellStyle name="Normal 2 3 2 8" xfId="10335" xr:uid="{6F9E39BF-A85D-4FA5-81D1-1EDAEF134B05}"/>
    <cellStyle name="Normal 2 3 3" xfId="1401" xr:uid="{00000000-0005-0000-0000-00000B160000}"/>
    <cellStyle name="Normal 2 3 3 2" xfId="10095" xr:uid="{84BFB92E-412E-4BE5-9B95-0D8E922B3AA7}"/>
    <cellStyle name="Normal 2 3 3 2 2" xfId="11535" xr:uid="{BBB0D237-CF8A-4E21-9866-06C20AE3A6D7}"/>
    <cellStyle name="Normal 2 3 3 3" xfId="11246" xr:uid="{439AB8E1-8B25-483D-B784-F500441450ED}"/>
    <cellStyle name="Normal 2 3 3 3 2" xfId="11693" xr:uid="{0C359826-F06D-438E-B84B-DC56AEA104A2}"/>
    <cellStyle name="Normal 2 3 3 4" xfId="11346" xr:uid="{7446518D-E49C-4A33-89B3-E3A9821778A7}"/>
    <cellStyle name="Normal 2 3 3 5" xfId="9979" xr:uid="{14D943A3-D0D3-4953-A379-22277B2EE006}"/>
    <cellStyle name="Normal 2 3 4" xfId="10446" xr:uid="{AEEC76A9-A861-4C68-87D4-A369D248AC6A}"/>
    <cellStyle name="Normal 2 3 4 2" xfId="10391" xr:uid="{8E9AAE4C-7DF8-4FD8-B86F-854030BBD969}"/>
    <cellStyle name="Normal 2 3 4 2 2" xfId="10430" xr:uid="{2098815A-BE9C-4076-9643-369CBA9AAF7A}"/>
    <cellStyle name="Normal 2 3 5" xfId="10225" xr:uid="{66F1D01B-B2F2-4F32-A344-F3EE945D425F}"/>
    <cellStyle name="Normal 2 3 5 2" xfId="10185" xr:uid="{57224B39-52DD-4BDF-9CF8-FBAFB6A61E36}"/>
    <cellStyle name="Normal 2 3 5 2 2" xfId="9559" xr:uid="{446C3E7B-5E4C-4DB0-BBD4-B9D4B3E5716E}"/>
    <cellStyle name="Normal 2 3 6" xfId="9675" xr:uid="{5AE00C69-F836-4B31-A704-054CDB8CF6AE}"/>
    <cellStyle name="Normal 2 3 6 2" xfId="8866" xr:uid="{C0095B64-CC37-4E95-B3BE-BF99AAEE80E4}"/>
    <cellStyle name="Normal 2 3 7" xfId="10448" xr:uid="{9BDDA02E-A0A7-462E-BB47-1F518CB5DC2F}"/>
    <cellStyle name="Normal 2 3 7 2" xfId="10243" xr:uid="{1BD23629-2898-4268-8024-A5B839077E23}"/>
    <cellStyle name="Normal 2 3 7 3" xfId="10115" xr:uid="{D8C46A10-2D05-4838-A8AD-584550BD984F}"/>
    <cellStyle name="Normal 2 3 7 4" xfId="9764" xr:uid="{3C941308-529A-4150-97F3-9413E4692D01}"/>
    <cellStyle name="Normal 2 3 7 5" xfId="8782" xr:uid="{AB51E51C-C6C1-488F-8EB8-3627F4B5872E}"/>
    <cellStyle name="Normal 2 3 7 6" xfId="10091" xr:uid="{8C19D116-A48D-4EF7-8621-3C54AD8C58B2}"/>
    <cellStyle name="Normal 2 3 7 6 2" xfId="10249" xr:uid="{32E40D66-7A77-4698-9DFF-FD5F1628CA20}"/>
    <cellStyle name="Normal 2 3 7 6 2 2" xfId="9545" xr:uid="{3A407BF4-FEA1-46F0-A411-BCA3FD23828D}"/>
    <cellStyle name="Normal 2 3 7 6 2 2 2" xfId="8733" xr:uid="{A6569735-FC96-4468-8610-7094B375CE42}"/>
    <cellStyle name="Normal 2 3 8" xfId="10388" xr:uid="{A614826D-5645-419C-8323-D37AF5083F42}"/>
    <cellStyle name="Normal 2 3 9" xfId="10182" xr:uid="{63063C3F-E6D8-4BAF-8014-C1B8883FDB5B}"/>
    <cellStyle name="Normal 2 30" xfId="10089" xr:uid="{C392BDD2-0CD9-46F8-9833-158477EB1190}"/>
    <cellStyle name="Normal 2 31" xfId="10084" xr:uid="{3561CABD-DEE2-47DB-9153-E0ED3A30396A}"/>
    <cellStyle name="Normal 2 32" xfId="10337" xr:uid="{B4819C02-782F-4D09-88CC-308EC222C823}"/>
    <cellStyle name="Normal 2 33" xfId="10208" xr:uid="{42E2CC13-A6CB-4D2C-975D-E9B39938C4B1}"/>
    <cellStyle name="Normal 2 34" xfId="9070" xr:uid="{246009AC-3EAF-4E22-8630-C3E0E882ABFC}"/>
    <cellStyle name="Normal 2 35" xfId="10131" xr:uid="{5B4631B4-966A-4390-BE74-365F01FB7895}"/>
    <cellStyle name="Normal 2 36" xfId="10412" xr:uid="{4E17B543-E637-46B6-80D4-C7B1A8AB89DC}"/>
    <cellStyle name="Normal 2 37" xfId="10293" xr:uid="{9E6737A5-52D3-4CDF-AE84-5C523B9EE277}"/>
    <cellStyle name="Normal 2 38" xfId="9560" xr:uid="{4F36E799-387F-4825-B4B2-C17DA2B4099E}"/>
    <cellStyle name="Normal 2 39" xfId="9517" xr:uid="{15CD1CA5-66B8-44D2-816A-E7CB967DA0D9}"/>
    <cellStyle name="Normal 2 4" xfId="66" xr:uid="{00000000-0005-0000-0000-00000C160000}"/>
    <cellStyle name="Normal 2 4 10" xfId="10707" xr:uid="{39E4FCBA-1433-433B-9401-5C260BC49665}"/>
    <cellStyle name="Normal 2 4 11" xfId="10360" xr:uid="{B844EDF3-6808-4210-8AAB-B466F53C15A3}"/>
    <cellStyle name="Normal 2 4 2" xfId="1402" xr:uid="{00000000-0005-0000-0000-00000D160000}"/>
    <cellStyle name="Normal 2 4 2 2" xfId="10895" xr:uid="{F9BDA8BE-E616-4C02-AC25-9E2EFB83CCF1}"/>
    <cellStyle name="Normal 2 4 2 2 2" xfId="11098" xr:uid="{C2214BED-ED59-40DB-952D-CE927F783CB1}"/>
    <cellStyle name="Normal 2 4 2 2 2 2" xfId="11538" xr:uid="{EA2855A5-CAE7-4E50-AE6B-B8B0DE54FFBB}"/>
    <cellStyle name="Normal 2 4 2 2 3" xfId="11249" xr:uid="{8E4B0434-0BCC-403F-8401-F36FEF346602}"/>
    <cellStyle name="Normal 2 4 2 2 3 2" xfId="11696" xr:uid="{842D2F85-6702-4D3C-9742-D106BA89BD07}"/>
    <cellStyle name="Normal 2 4 2 2 4" xfId="11381" xr:uid="{84134F46-BA8B-4482-B5D6-AC7EBA73C799}"/>
    <cellStyle name="Normal 2 4 2 3" xfId="10987" xr:uid="{61A7C534-8A9D-4D4B-AAB3-80EC30A27BBF}"/>
    <cellStyle name="Normal 2 4 2 3 2" xfId="11099" xr:uid="{9416972E-2EAB-479C-B7A8-E01C63CDCFD5}"/>
    <cellStyle name="Normal 2 4 2 3 2 2" xfId="11539" xr:uid="{554123F3-4D66-46D7-9341-1A98F3F721BE}"/>
    <cellStyle name="Normal 2 4 2 3 3" xfId="11250" xr:uid="{A30E9EB0-82BE-45E1-AB96-28DC2C692233}"/>
    <cellStyle name="Normal 2 4 2 3 3 2" xfId="11697" xr:uid="{61C834B6-B0F3-4666-BF2F-6D46431F154F}"/>
    <cellStyle name="Normal 2 4 2 3 4" xfId="11424" xr:uid="{926F61B9-750F-48B0-A7AA-1B00E162B876}"/>
    <cellStyle name="Normal 2 4 2 4" xfId="11097" xr:uid="{F502A2C1-9DC1-4B0C-9D48-7DDFCF8A5C78}"/>
    <cellStyle name="Normal 2 4 2 4 2" xfId="11537" xr:uid="{B3EDC56D-B0A3-49C5-BC86-E0FD04343E81}"/>
    <cellStyle name="Normal 2 4 2 5" xfId="11136" xr:uid="{D61BA45C-65D4-4931-8985-03A003F46114}"/>
    <cellStyle name="Normal 2 4 2 5 2" xfId="11582" xr:uid="{6D2DF57D-6E09-4749-BBA0-EEBB418157B7}"/>
    <cellStyle name="Normal 2 4 2 6" xfId="11248" xr:uid="{D2C39B7A-A30A-4764-BFDA-03E5BDD839C3}"/>
    <cellStyle name="Normal 2 4 2 6 2" xfId="11695" xr:uid="{B0198C36-B060-48C0-8FE5-21E84550BEB1}"/>
    <cellStyle name="Normal 2 4 2 7" xfId="11328" xr:uid="{EF457925-BF86-4F48-BC36-9B91B474A734}"/>
    <cellStyle name="Normal 2 4 2 8" xfId="10708" xr:uid="{9AAA3F13-D7AD-441B-9121-7FDEE452A473}"/>
    <cellStyle name="Normal 2 4 2 9" xfId="10264" xr:uid="{E17F590B-1ED6-4103-A58D-8E05CC9DD2DB}"/>
    <cellStyle name="Normal 2 4 3" xfId="10319" xr:uid="{BF4D8A55-AC61-44D2-B513-5B3E9B06F859}"/>
    <cellStyle name="Normal 2 4 3 2" xfId="11100" xr:uid="{E858F22B-F0D4-42AA-BA3B-DF37B5AFA26A}"/>
    <cellStyle name="Normal 2 4 3 2 2" xfId="11540" xr:uid="{A50F5128-1523-4217-94AA-4C2525F7B804}"/>
    <cellStyle name="Normal 2 4 3 3" xfId="11251" xr:uid="{FB3A1E71-9099-4C0B-AAA1-954747C7ADC7}"/>
    <cellStyle name="Normal 2 4 3 3 2" xfId="11698" xr:uid="{06A99867-ABF2-4BD4-8964-F4A9C7B1FE8C}"/>
    <cellStyle name="Normal 2 4 3 4" xfId="11339" xr:uid="{C2E6B005-B75F-4151-9440-609842130997}"/>
    <cellStyle name="Normal 2 4 3 5" xfId="10823" xr:uid="{4AA7B701-B641-48C7-8F18-9BFFAF3A3892}"/>
    <cellStyle name="Normal 2 4 4" xfId="10986" xr:uid="{2CD52E68-CD1E-44FD-8B60-E10879B67BF8}"/>
    <cellStyle name="Normal 2 4 4 2" xfId="11101" xr:uid="{B2CC089B-5AAD-436F-8C07-B7E118047705}"/>
    <cellStyle name="Normal 2 4 4 2 2" xfId="11541" xr:uid="{CC3A6D29-A098-4014-BE06-4C49DD64B2CB}"/>
    <cellStyle name="Normal 2 4 4 3" xfId="11252" xr:uid="{65070BF7-F196-4988-A445-AFA3BA3418BF}"/>
    <cellStyle name="Normal 2 4 4 3 2" xfId="11699" xr:uid="{6BB7BEEB-42C3-43D8-98F1-64E2FA0AA278}"/>
    <cellStyle name="Normal 2 4 4 4" xfId="11423" xr:uid="{1ED005A1-E735-4085-91B7-F9C1F88908E3}"/>
    <cellStyle name="Normal 2 4 5" xfId="11096" xr:uid="{BE55A3FA-00AD-49A7-9D9D-361CB626457F}"/>
    <cellStyle name="Normal 2 4 5 2" xfId="11536" xr:uid="{09C93F15-2977-4BFA-BF38-8E78224EBB39}"/>
    <cellStyle name="Normal 2 4 6" xfId="11135" xr:uid="{BB5FB428-CC3C-4A7E-8BEC-E9708D5E7A1B}"/>
    <cellStyle name="Normal 2 4 6 2" xfId="11581" xr:uid="{3D33EB42-99BC-4C69-8D22-BE3D1CD732C0}"/>
    <cellStyle name="Normal 2 4 7" xfId="11247" xr:uid="{9D7D789A-AF26-4726-B531-D09CA28BFA3B}"/>
    <cellStyle name="Normal 2 4 7 2" xfId="11694" xr:uid="{2AC3AE4D-F884-4D74-B49C-A7303CBA3F24}"/>
    <cellStyle name="Normal 2 4 8" xfId="11327" xr:uid="{546A7570-5B16-4D5B-B04A-BF352BEEFA94}"/>
    <cellStyle name="Normal 2 4 9" xfId="11740" xr:uid="{183C71E6-3B71-448F-BF68-D8DCD8E05F6E}"/>
    <cellStyle name="Normal 2 40" xfId="9078" xr:uid="{C9130909-3C15-4EA3-A095-FFF72E23CF41}"/>
    <cellStyle name="Normal 2 41" xfId="10442" xr:uid="{2641757A-8064-446C-8250-22A63FE5A55D}"/>
    <cellStyle name="Normal 2 42" xfId="9710" xr:uid="{79679C7D-934F-4FDA-BC87-2C365C411D59}"/>
    <cellStyle name="Normal 2 5" xfId="30" xr:uid="{00000000-0005-0000-0000-00000E160000}"/>
    <cellStyle name="Normal 2 5 2" xfId="10709" xr:uid="{5B312475-E8D7-49B5-BBAC-1935E4567990}"/>
    <cellStyle name="Normal 2 5 3" xfId="10710" xr:uid="{45166A9C-B4D9-45AA-B104-BD6C24BD25D3}"/>
    <cellStyle name="Normal 2 5 4" xfId="10843" xr:uid="{634FE98A-ACA4-4D05-B9A6-8C6C5B234787}"/>
    <cellStyle name="Normal 2 5 5" xfId="10393" xr:uid="{1280C9EC-126D-4D30-9CFA-142F56FC48BA}"/>
    <cellStyle name="Normal 2 5 6" xfId="9891" xr:uid="{C91809D5-F414-4813-AAFF-034D050EEDBB}"/>
    <cellStyle name="Normal 2 58 3" xfId="8729" xr:uid="{EB49D7A0-150D-466B-A634-2C1351C70120}"/>
    <cellStyle name="Normal 2 6" xfId="1383" xr:uid="{00000000-0005-0000-0000-00000F160000}"/>
    <cellStyle name="Normal 2 6 2" xfId="10711" xr:uid="{9546A572-B4D2-4605-B4C2-D7FF6E7335F1}"/>
    <cellStyle name="Normal 2 6 3" xfId="8824" xr:uid="{BD340B8A-5623-4302-8E3D-450354B00512}"/>
    <cellStyle name="Normal 2 7" xfId="7643" xr:uid="{00000000-0005-0000-0000-000010160000}"/>
    <cellStyle name="Normal 2 7 2" xfId="8730" xr:uid="{7EBAFCC3-6531-4600-91CA-45FDF152A3F8}"/>
    <cellStyle name="Normal 2 8" xfId="9041" xr:uid="{B9B724B7-2EC0-4119-A356-633A7DFA7545}"/>
    <cellStyle name="Normal 2 8 2" xfId="10712" xr:uid="{9AEF23BE-C231-4796-BB2B-34B0E3506564}"/>
    <cellStyle name="Normal 2 9" xfId="10155" xr:uid="{ECC295ED-CE54-4A70-97BF-5626877868B4}"/>
    <cellStyle name="Normal 2 9 2" xfId="10713" xr:uid="{689781A2-ED3C-4486-9448-BCF4224D57E1}"/>
    <cellStyle name="Normal 2_A4-1" xfId="2172" xr:uid="{00000000-0005-0000-0000-000011160000}"/>
    <cellStyle name="Normal 20" xfId="1410" xr:uid="{00000000-0005-0000-0000-000012160000}"/>
    <cellStyle name="Normal 20 2" xfId="8650" xr:uid="{662E27F2-BD4C-4B54-883A-AF316DA08B3C}"/>
    <cellStyle name="Normal 21" xfId="1411" xr:uid="{00000000-0005-0000-0000-000013160000}"/>
    <cellStyle name="Normal 21 2" xfId="10400" xr:uid="{C1D1DA25-ADD8-44BC-940F-AB0B3E51EFDB}"/>
    <cellStyle name="Normal 22" xfId="1416" xr:uid="{00000000-0005-0000-0000-000014160000}"/>
    <cellStyle name="Normal 22 2" xfId="10389" xr:uid="{D36F3E01-3856-4186-87E2-55FA8F7A72F3}"/>
    <cellStyle name="Normal 23" xfId="1414" xr:uid="{00000000-0005-0000-0000-000015160000}"/>
    <cellStyle name="Normal 23 2" xfId="10183" xr:uid="{7108AA93-B93E-43C5-BFAD-FAF4648911EE}"/>
    <cellStyle name="Normal 24" xfId="1413" xr:uid="{00000000-0005-0000-0000-000016160000}"/>
    <cellStyle name="Normal 24 2" xfId="9515" xr:uid="{AE9B3F85-EBA9-4038-A4FA-A2DA7D53468D}"/>
    <cellStyle name="Normal 25" xfId="1415" xr:uid="{00000000-0005-0000-0000-000017160000}"/>
    <cellStyle name="Normal 25 2" xfId="8823" xr:uid="{BC1F0CA5-BF29-41BF-9900-44F6614AA17D}"/>
    <cellStyle name="Normal 26" xfId="1412" xr:uid="{00000000-0005-0000-0000-000018160000}"/>
    <cellStyle name="Normal 26 2" xfId="9534" xr:uid="{A91AE9F6-E3F0-42C5-9171-FA70D8FCBA15}"/>
    <cellStyle name="Normal 26 3" xfId="9937" xr:uid="{93AF64EC-0671-4074-A725-CBF358FE05E0}"/>
    <cellStyle name="Normal 27" xfId="1406" xr:uid="{00000000-0005-0000-0000-000019160000}"/>
    <cellStyle name="Normal 27 2" xfId="10873" xr:uid="{068332D0-E12B-4D88-A958-19DF090264B9}"/>
    <cellStyle name="Normal 27 2 2" xfId="11103" xr:uid="{9888C336-E583-4DE7-9592-4BD6DA62ED1F}"/>
    <cellStyle name="Normal 27 2 2 2" xfId="11543" xr:uid="{773F3873-0AC1-4F9B-B72B-33ED8889740C}"/>
    <cellStyle name="Normal 27 2 3" xfId="11254" xr:uid="{A08DC0A8-A131-46DA-B09C-E894A9D19650}"/>
    <cellStyle name="Normal 27 2 3 2" xfId="11701" xr:uid="{0AA43A43-42A6-4F79-84B6-BAEA69CAF267}"/>
    <cellStyle name="Normal 27 2 4" xfId="11376" xr:uid="{80128917-B0E0-4726-A9C8-48E8CAE24331}"/>
    <cellStyle name="Normal 27 3" xfId="10982" xr:uid="{B5BB9D37-45C3-4893-98EE-F0A4A05F7867}"/>
    <cellStyle name="Normal 27 3 2" xfId="11104" xr:uid="{76510281-5CB1-48AA-813A-243291E5D58C}"/>
    <cellStyle name="Normal 27 3 2 2" xfId="11544" xr:uid="{6BD558DD-8BA1-4C64-BBD7-5033F6295F6A}"/>
    <cellStyle name="Normal 27 3 3" xfId="11255" xr:uid="{2E1F50E7-AF23-4086-B777-F613BA48A672}"/>
    <cellStyle name="Normal 27 3 3 2" xfId="11702" xr:uid="{52250F97-1473-4DD7-8F46-B9C94871F8C3}"/>
    <cellStyle name="Normal 27 3 4" xfId="11419" xr:uid="{7D4B6801-CF6B-46C7-BDC2-19FA62F4C436}"/>
    <cellStyle name="Normal 27 4" xfId="11102" xr:uid="{A3681501-DA31-41D6-A9C3-77A9D221B223}"/>
    <cellStyle name="Normal 27 4 2" xfId="11542" xr:uid="{3DF7F431-57D0-41F6-9BCB-7D4FAC99761D}"/>
    <cellStyle name="Normal 27 5" xfId="11130" xr:uid="{511843F6-12D0-444B-9AD9-EA86FDFD0269}"/>
    <cellStyle name="Normal 27 5 2" xfId="11576" xr:uid="{722F77BC-4E54-4A99-9917-DF2426379217}"/>
    <cellStyle name="Normal 27 6" xfId="11253" xr:uid="{58D0DEE1-9B5D-42CB-BBBA-34CCB7C430F2}"/>
    <cellStyle name="Normal 27 6 2" xfId="11700" xr:uid="{1D96CCAA-53CE-405F-8D16-62950F561C54}"/>
    <cellStyle name="Normal 27 7" xfId="11322" xr:uid="{B4FB20EF-B017-482D-9DC7-51A0DE76A931}"/>
    <cellStyle name="Normal 27 8" xfId="8811" xr:uid="{9FBA7581-BD92-4036-8932-15F9EC465027}"/>
    <cellStyle name="Normal 27 9" xfId="8830" xr:uid="{207BDD9A-D2CA-49B7-8D93-608BE0DF7B99}"/>
    <cellStyle name="Normal 28" xfId="1408" xr:uid="{00000000-0005-0000-0000-00001A160000}"/>
    <cellStyle name="Normal 28 2" xfId="10078" xr:uid="{6350C479-C95A-4F8F-9B33-B3B984E3BAB1}"/>
    <cellStyle name="Normal 29" xfId="1417" xr:uid="{00000000-0005-0000-0000-00001B160000}"/>
    <cellStyle name="Normal 29 2" xfId="10925" xr:uid="{6909EA77-F98A-4D72-B39C-CB5C8404F40F}"/>
    <cellStyle name="Normal 29 3" xfId="10092" xr:uid="{2B51C5D0-6BFF-4C51-B2E6-F333D33D1AC2}"/>
    <cellStyle name="Normal 3" xfId="62" xr:uid="{00000000-0005-0000-0000-00001C160000}"/>
    <cellStyle name="Normal 3 10" xfId="10296" xr:uid="{60DEE9B6-FB32-4459-AF38-0EE7FD88C8A8}"/>
    <cellStyle name="Normal 3 10 2" xfId="11286" xr:uid="{168C8122-D523-44BD-8246-E2D234792A15}"/>
    <cellStyle name="Normal 3 11" xfId="10057" xr:uid="{D068633F-A571-4A80-A335-00121D2A1AE6}"/>
    <cellStyle name="Normal 3 12" xfId="10070" xr:uid="{48DCDB68-9F13-410E-AE6E-417AB88044D5}"/>
    <cellStyle name="Normal 3 13" xfId="9599" xr:uid="{78D40CF8-45E0-4D1E-B521-5126523E813B}"/>
    <cellStyle name="Normal 3 2" xfId="186" xr:uid="{00000000-0005-0000-0000-00001D160000}"/>
    <cellStyle name="Normal 3 2 2" xfId="67" xr:uid="{00000000-0005-0000-0000-00001E160000}"/>
    <cellStyle name="Normal 3 2 2 2" xfId="10807" xr:uid="{20201CBC-4397-4FE0-B2E0-B2414CCE295C}"/>
    <cellStyle name="Normal 3 2 2 3" xfId="9602" xr:uid="{3EBBFC8A-16C5-4FEE-A124-B67D3116CA0C}"/>
    <cellStyle name="Normal 3 2 3" xfId="1386" xr:uid="{00000000-0005-0000-0000-00001F160000}"/>
    <cellStyle name="Normal 3 2 3 2" xfId="10715" xr:uid="{4B992B93-F9B9-4BFE-9012-CA067F97ADD8}"/>
    <cellStyle name="Normal 3 2 3 3" xfId="10077" xr:uid="{EAB02E57-ED46-4789-B3E6-BF1179D9B2F0}"/>
    <cellStyle name="Normal 3 2 4" xfId="10309" xr:uid="{5AA56BD2-1C2B-4517-943A-3188386CCECB}"/>
    <cellStyle name="Normal 3 2 5" xfId="10975" xr:uid="{44B54283-F393-4296-84D2-7745FE0C5966}"/>
    <cellStyle name="Normal 3 2 6" xfId="9733" xr:uid="{BE220565-858F-4FAC-8BB0-85DCA1222B52}"/>
    <cellStyle name="Normal 3 2 7" xfId="10069" xr:uid="{F83CF82E-F054-4CC1-9C14-404F290CE7FE}"/>
    <cellStyle name="Normal 3 3" xfId="227" xr:uid="{00000000-0005-0000-0000-000020160000}"/>
    <cellStyle name="Normal 3 3 2" xfId="10896" xr:uid="{9335566B-1520-4081-8E82-323DA018CBF1}"/>
    <cellStyle name="Normal 3 3 2 2" xfId="11106" xr:uid="{11285F14-C3C3-444C-9E60-454A3AAB403F}"/>
    <cellStyle name="Normal 3 3 2 2 2" xfId="11547" xr:uid="{D2DBD2AF-8B33-4337-B077-48910AEA1B94}"/>
    <cellStyle name="Normal 3 3 2 3" xfId="11257" xr:uid="{DFED90BA-5832-48F9-803B-C1CE8764EBE4}"/>
    <cellStyle name="Normal 3 3 2 3 2" xfId="11705" xr:uid="{E8078ABC-A052-4FC3-A4FA-B9E042EA279C}"/>
    <cellStyle name="Normal 3 3 2 4" xfId="11382" xr:uid="{3E888B21-FAAC-40FC-9877-53D0733BBBE6}"/>
    <cellStyle name="Normal 3 3 3" xfId="10988" xr:uid="{E7BF22CC-BBE4-4F98-9E28-5B3E17217D99}"/>
    <cellStyle name="Normal 3 3 3 2" xfId="11107" xr:uid="{205045C0-39F8-4D57-8BA7-84B6E5E206FF}"/>
    <cellStyle name="Normal 3 3 3 2 2" xfId="11548" xr:uid="{90B7ED9F-1A1D-44A0-85A2-5DC5059D03A2}"/>
    <cellStyle name="Normal 3 3 3 3" xfId="11258" xr:uid="{BB8E115F-AB08-4807-90AA-5504CE7E3DDB}"/>
    <cellStyle name="Normal 3 3 3 3 2" xfId="11706" xr:uid="{628C91C6-F3F4-4E13-B537-E59B048EF4DF}"/>
    <cellStyle name="Normal 3 3 3 4" xfId="11425" xr:uid="{89C7708B-D755-4369-AA6C-D405C2C86161}"/>
    <cellStyle name="Normal 3 3 4" xfId="11105" xr:uid="{EFA24B3B-5C91-46EC-A340-F6A6E0AE5620}"/>
    <cellStyle name="Normal 3 3 4 2" xfId="11546" xr:uid="{DA1C15AB-3164-4CB5-8E2A-40B7D04F17AC}"/>
    <cellStyle name="Normal 3 3 5" xfId="11137" xr:uid="{12812482-0ECC-41EA-AF91-4BF41C8D9EF5}"/>
    <cellStyle name="Normal 3 3 5 2" xfId="11583" xr:uid="{56601C36-0BAB-4547-B35D-EC8F234F8139}"/>
    <cellStyle name="Normal 3 3 6" xfId="11256" xr:uid="{E81E8C14-4B74-4301-9701-0A8F25B654ED}"/>
    <cellStyle name="Normal 3 3 6 2" xfId="11704" xr:uid="{0F7E52FC-11F0-4157-8C4A-239EBEFE5B0C}"/>
    <cellStyle name="Normal 3 3 7" xfId="11329" xr:uid="{4D9EC66E-6033-4B58-8EBA-8B3FDECDA0EA}"/>
    <cellStyle name="Normal 3 3 8" xfId="10716" xr:uid="{5451CF9B-0C42-493C-A37B-F235513A7443}"/>
    <cellStyle name="Normal 3 3 9" xfId="10079" xr:uid="{7E60D950-D1B5-436D-8D8A-3B90C671C7C3}"/>
    <cellStyle name="Normal 3 4" xfId="389" xr:uid="{00000000-0005-0000-0000-000021160000}"/>
    <cellStyle name="Normal 3 4 2" xfId="10717" xr:uid="{A655CB13-938D-4071-8B32-3B1C42F65CED}"/>
    <cellStyle name="Normal 3 4 3" xfId="9013" xr:uid="{F2CB6CA2-CC49-47D0-A9EA-431BE653AF3E}"/>
    <cellStyle name="Normal 3 5" xfId="1381" xr:uid="{00000000-0005-0000-0000-000022160000}"/>
    <cellStyle name="Normal 3 5 2" xfId="10718" xr:uid="{8A273BE2-3FC6-4FA8-A565-03DADC2E3392}"/>
    <cellStyle name="Normal 3 6" xfId="2205" xr:uid="{00000000-0005-0000-0000-000023160000}"/>
    <cellStyle name="Normal 3 6 2" xfId="9941" xr:uid="{8996A62F-8626-4F88-9DED-FB3BE035BD5E}"/>
    <cellStyle name="Normal 3 6 3" xfId="10189" xr:uid="{6A3711FE-C663-447F-B7BA-D2F964D08593}"/>
    <cellStyle name="Normal 3 6 4" xfId="10136" xr:uid="{99C95F4A-23B9-42DC-81D2-F44E6B350341}"/>
    <cellStyle name="Normal 3 6 5" xfId="10266" xr:uid="{6CF250BB-E458-47DB-97C5-6DD0E955E5AE}"/>
    <cellStyle name="Normal 3 6 6" xfId="10714" xr:uid="{303148D0-3DDD-4407-82C8-3ADE19A03D8A}"/>
    <cellStyle name="Normal 3 6 7" xfId="10218" xr:uid="{C46AA12F-E674-4A8C-B04A-E9296B4F2FC1}"/>
    <cellStyle name="Normal 3 7" xfId="7647" xr:uid="{00000000-0005-0000-0000-000024160000}"/>
    <cellStyle name="Normal 3 7 2" xfId="11108" xr:uid="{5FE9C6C2-4288-4C83-A24B-820287B491D3}"/>
    <cellStyle name="Normal 3 7 2 2" xfId="11549" xr:uid="{9FBC4333-39F7-40B3-8341-561DDE9707A0}"/>
    <cellStyle name="Normal 3 7 3" xfId="11259" xr:uid="{3EA2553A-092B-4481-B3F7-5E69AF23528E}"/>
    <cellStyle name="Normal 3 7 3 2" xfId="11707" xr:uid="{33AC84DC-F799-49D0-B194-E2F1690B325C}"/>
    <cellStyle name="Normal 3 7 4" xfId="11386" xr:uid="{D97C610A-93CE-4705-9EFB-F26A9BCD0246}"/>
    <cellStyle name="Normal 3 7 5" xfId="10063" xr:uid="{56B09CAA-6CAF-4323-9D63-3D6A7F477E8E}"/>
    <cellStyle name="Normal 3 8" xfId="8870" xr:uid="{CAC27FB5-7FFB-4FA8-8DC7-215D0B4849C0}"/>
    <cellStyle name="Normal 3 8 2" xfId="11545" xr:uid="{BE218E6A-0A34-4A6A-B6A9-A750CB603348}"/>
    <cellStyle name="Normal 3 9" xfId="9585" xr:uid="{1D8164E2-3CB7-45AA-A76F-6495E2C6CD89}"/>
    <cellStyle name="Normal 3 9 2" xfId="11703" xr:uid="{2B471FD7-0957-4BEC-8BCE-1CB198846FAC}"/>
    <cellStyle name="Normal 30" xfId="1407" xr:uid="{00000000-0005-0000-0000-000025160000}"/>
    <cellStyle name="Normal 30 2" xfId="10995" xr:uid="{27D5C46C-4E77-4E8D-8D0E-F99FA3C38BCB}"/>
    <cellStyle name="Normal 30 3" xfId="8819" xr:uid="{3294483E-1FD3-4D96-8D72-808853CEE543}"/>
    <cellStyle name="Normal 31" xfId="1418" xr:uid="{00000000-0005-0000-0000-000026160000}"/>
    <cellStyle name="Normal 31 2" xfId="11144" xr:uid="{1F6091BC-A2D2-40C0-9FD5-5636BBBA0285}"/>
    <cellStyle name="Normal 31 3" xfId="9539" xr:uid="{07439006-64AF-4DA3-B9E5-F4977622C4AD}"/>
    <cellStyle name="Normal 32" xfId="1419" xr:uid="{00000000-0005-0000-0000-000027160000}"/>
    <cellStyle name="Normal 32 2" xfId="11285" xr:uid="{2121E4F5-B2CC-429A-BC6B-D7EF7A1813ED}"/>
    <cellStyle name="Normal 32 3" xfId="10110" xr:uid="{40A1DBFC-2E52-4DBF-9EF7-DD442DF5EA5C}"/>
    <cellStyle name="Normal 33" xfId="1421" xr:uid="{00000000-0005-0000-0000-000028160000}"/>
    <cellStyle name="Normal 33 2" xfId="11383" xr:uid="{86F05257-6BD4-4E40-A8A7-F0176BB7AA2F}"/>
    <cellStyle name="Normal 33 3" xfId="10295" xr:uid="{67C2951E-F036-400D-9E1F-89AE7B797C23}"/>
    <cellStyle name="Normal 34" xfId="1422" xr:uid="{00000000-0005-0000-0000-000029160000}"/>
    <cellStyle name="Normal 35" xfId="1423" xr:uid="{00000000-0005-0000-0000-00002A160000}"/>
    <cellStyle name="Normal 35 2" xfId="10265" xr:uid="{963152CF-CD7C-421F-92FC-EE16D7491F6D}"/>
    <cellStyle name="Normal 36" xfId="1425" xr:uid="{00000000-0005-0000-0000-00002B160000}"/>
    <cellStyle name="Normal 36 2" xfId="9321" xr:uid="{5648BB58-1995-4464-AB44-8A9314FB5F5D}"/>
    <cellStyle name="Normal 37" xfId="1426" xr:uid="{00000000-0005-0000-0000-00002C160000}"/>
    <cellStyle name="Normal 37 2" xfId="8710" xr:uid="{049EE132-F93F-4AE2-A8C8-AEC392D4BC87}"/>
    <cellStyle name="Normal 37 3" xfId="9598" xr:uid="{7A7D5B9B-CC25-430F-8EF5-1D44BDA0289A}"/>
    <cellStyle name="Normal 37 4" xfId="10041" xr:uid="{DF4C980E-717E-4B0C-8B07-74F672E809B6}"/>
    <cellStyle name="Normal 38" xfId="1424" xr:uid="{00000000-0005-0000-0000-00002D160000}"/>
    <cellStyle name="Normal 38 2" xfId="9047" xr:uid="{31206AD5-DB9D-4B67-A21B-92095BD8EB52}"/>
    <cellStyle name="Normal 39" xfId="1427" xr:uid="{00000000-0005-0000-0000-00002E160000}"/>
    <cellStyle name="Normal 39 2" xfId="10080" xr:uid="{59FF51BE-E008-40F3-AA10-C5805C7D1891}"/>
    <cellStyle name="Normal 4" xfId="187" xr:uid="{00000000-0005-0000-0000-00002F160000}"/>
    <cellStyle name="Normal 4 2" xfId="188" xr:uid="{00000000-0005-0000-0000-000030160000}"/>
    <cellStyle name="Normal 4 2 10" xfId="10253" xr:uid="{36FA8985-E0D0-480C-B791-255530501316}"/>
    <cellStyle name="Normal 4 2 11" xfId="10395" xr:uid="{3756A62E-16CD-470F-9FFE-1EC1C29D06B7}"/>
    <cellStyle name="Normal 4 2 12" xfId="9886" xr:uid="{54876302-3F9C-4CDF-BC49-FBE578BDBE04}"/>
    <cellStyle name="Normal 4 2 13" xfId="9600" xr:uid="{C541C88A-7F3E-4CA7-81B1-3DA93D61E59D}"/>
    <cellStyle name="Normal 4 2 14" xfId="10366" xr:uid="{227F1AF2-6FF2-40CF-9E7A-12BB70E1F2E2}"/>
    <cellStyle name="Normal 4 2 2" xfId="189" xr:uid="{00000000-0005-0000-0000-000031160000}"/>
    <cellStyle name="Normal 4 2 2 2" xfId="11109" xr:uid="{1ABA5CBC-29A9-450B-8E9A-ABBA92A47D4D}"/>
    <cellStyle name="Normal 4 2 2 2 2" xfId="11550" xr:uid="{1DD28D3F-9A1F-4C50-A040-E444F61FB11C}"/>
    <cellStyle name="Normal 4 2 2 3" xfId="11260" xr:uid="{75A6DFAE-4609-46ED-A11A-201FBF49A7D2}"/>
    <cellStyle name="Normal 4 2 2 3 2" xfId="11708" xr:uid="{67B8B5E5-1013-4F5C-BB3B-AD6DFAE7CE64}"/>
    <cellStyle name="Normal 4 2 2 4" xfId="11344" xr:uid="{3DA83CF3-DCE1-407E-A694-B3E657F02E34}"/>
    <cellStyle name="Normal 4 2 2 5" xfId="10831" xr:uid="{6DCF7097-BDF3-4607-B632-90F5A8D6A3C8}"/>
    <cellStyle name="Normal 4 2 3" xfId="454" xr:uid="{00000000-0005-0000-0000-000032160000}"/>
    <cellStyle name="Normal 4 2 3 2" xfId="10329" xr:uid="{0A5A5EE3-E115-4233-9F56-7EF7C0E61C9E}"/>
    <cellStyle name="Normal 4 2 4" xfId="1403" xr:uid="{00000000-0005-0000-0000-000033160000}"/>
    <cellStyle name="Normal 4 2 4 2" xfId="9657" xr:uid="{AEB8A229-1792-4791-91E0-BE22D1D9FDA1}"/>
    <cellStyle name="Normal 4 2 4 3" xfId="9945" xr:uid="{2C725C43-4E35-48D8-8A8A-75122110982F}"/>
    <cellStyle name="Normal 4 2 4 4" xfId="9849" xr:uid="{80DC4164-33EF-43C0-A465-6F0A38D61FEA}"/>
    <cellStyle name="Normal 4 2 5" xfId="8942" xr:uid="{7B6A9D66-B5E1-4D58-BFE1-D14206EB3885}"/>
    <cellStyle name="Normal 4 2 5 2" xfId="10059" xr:uid="{24D59337-A9D3-4620-812E-EDE4588882D9}"/>
    <cellStyle name="Normal 4 2 6" xfId="9597" xr:uid="{7F92637C-B33D-4E59-8491-691BCE4FB7D4}"/>
    <cellStyle name="Normal 4 2 6 2" xfId="9605" xr:uid="{557EE0C6-1834-4A5B-AD82-1871017BD979}"/>
    <cellStyle name="Normal 4 2 7" xfId="8734" xr:uid="{360A591B-FDA3-4C21-998E-F47A2106AC0A}"/>
    <cellStyle name="Normal 4 2 7 2" xfId="10300" xr:uid="{A975E399-551D-4AAC-BAB3-89FF03B0E2FB}"/>
    <cellStyle name="Normal 4 2 8" xfId="8843" xr:uid="{F1A8234D-1205-4DC8-9E3E-B23F060EF84F}"/>
    <cellStyle name="Normal 4 2 8 2" xfId="9947" xr:uid="{AD9450F8-90F9-49F2-AE37-66AD9E5C88CC}"/>
    <cellStyle name="Normal 4 2 8 2 2" xfId="9915" xr:uid="{29818D63-8DB6-410F-B3C4-0E8ABE76FC6E}"/>
    <cellStyle name="Normal 4 2 9" xfId="10355" xr:uid="{2568216D-AF2B-4BC1-B5C5-A4B8978D0B30}"/>
    <cellStyle name="Normal 4 3" xfId="228" xr:uid="{00000000-0005-0000-0000-000034160000}"/>
    <cellStyle name="Normal 4 3 2" xfId="455" xr:uid="{00000000-0005-0000-0000-000035160000}"/>
    <cellStyle name="Normal 4 3 2 2" xfId="11110" xr:uid="{76078B4C-F150-4E15-86CD-C1E7AAB049C6}"/>
    <cellStyle name="Normal 4 3 2 2 2" xfId="11551" xr:uid="{E2A6643E-1700-40F0-8B4F-A48D43941A92}"/>
    <cellStyle name="Normal 4 3 2 3" xfId="11261" xr:uid="{3AC3E1BC-A00D-444C-9295-784D87B48AB2}"/>
    <cellStyle name="Normal 4 3 2 3 2" xfId="11709" xr:uid="{084D011A-A854-45D7-878E-CE642AB304E6}"/>
    <cellStyle name="Normal 4 3 2 4" xfId="11349" xr:uid="{4381E9CD-117E-4960-94B8-0F1CEA26DBBA}"/>
    <cellStyle name="Normal 4 3 2 5" xfId="10844" xr:uid="{77A68E80-CF93-44AA-90B8-FF857E1A94B8}"/>
    <cellStyle name="Normal 4 3 3" xfId="11748" xr:uid="{B7F32769-B015-43C3-81D5-E18685A160CB}"/>
    <cellStyle name="Normal 4 3 4" xfId="10348" xr:uid="{46D06AA6-55E8-437B-8B03-E872E15035EB}"/>
    <cellStyle name="Normal 4 3 5" xfId="9882" xr:uid="{0E6FE32B-59BA-489E-8FAE-6CCB2615A92E}"/>
    <cellStyle name="Normal 4 4" xfId="1387" xr:uid="{00000000-0005-0000-0000-000036160000}"/>
    <cellStyle name="Normal 4 4 2" xfId="11111" xr:uid="{5F121293-8002-4354-862C-FF78B06C4D12}"/>
    <cellStyle name="Normal 4 4 2 2" xfId="11552" xr:uid="{AF55A1B5-9875-4388-B670-9072D7E8FB12}"/>
    <cellStyle name="Normal 4 4 3" xfId="11262" xr:uid="{484EFD39-937D-4E53-B059-D499C69C4436}"/>
    <cellStyle name="Normal 4 4 3 2" xfId="11710" xr:uid="{FBABE7A4-21A8-4890-981B-B12039A5FAB1}"/>
    <cellStyle name="Normal 4 4 4" xfId="11337" xr:uid="{3B6746DA-568A-40AC-853F-2C9A7131B4AF}"/>
    <cellStyle name="Normal 4 4 5" xfId="10818" xr:uid="{DF1F616B-C02B-49E0-98E4-66E3C6D2E7A4}"/>
    <cellStyle name="Normal 4 4 6" xfId="10042" xr:uid="{3BF2B16C-1330-410D-B883-7FA9F83510F6}"/>
    <cellStyle name="Normal 4 5" xfId="10932" xr:uid="{7B68F523-D3AA-4EDB-9735-48920823D8DC}"/>
    <cellStyle name="Normal 4 6" xfId="11738" xr:uid="{DFBF4F30-2DC7-4B68-BDDA-AC045017A578}"/>
    <cellStyle name="Normal 4 7" xfId="10160" xr:uid="{32DF5132-4B2D-48D4-A2D5-627084C7ADF2}"/>
    <cellStyle name="Normal 40" xfId="1428" xr:uid="{00000000-0005-0000-0000-000037160000}"/>
    <cellStyle name="Normal 40 2" xfId="8787" xr:uid="{75844AA3-7642-462F-87C0-D69A5B7107A4}"/>
    <cellStyle name="Normal 41" xfId="1420" xr:uid="{00000000-0005-0000-0000-000038160000}"/>
    <cellStyle name="Normal 41 2" xfId="9647" xr:uid="{0BAA0223-19D7-4386-8A16-6DD98D2B0B19}"/>
    <cellStyle name="Normal 41 2 2" xfId="10127" xr:uid="{198F80D1-828F-4E61-9E21-C9EE3B96E443}"/>
    <cellStyle name="Normal 42" xfId="1429" xr:uid="{00000000-0005-0000-0000-000039160000}"/>
    <cellStyle name="Normal 43" xfId="2219" xr:uid="{00000000-0005-0000-0000-00003A160000}"/>
    <cellStyle name="Normal 43 2" xfId="10206" xr:uid="{EABB15D4-05F2-4265-83FE-D7EFEAEFA79E}"/>
    <cellStyle name="Normal 44" xfId="1622" xr:uid="{00000000-0005-0000-0000-00003B160000}"/>
    <cellStyle name="Normal 44 2" xfId="10410" xr:uid="{90B007CC-5725-48B5-8117-8578D979AD74}"/>
    <cellStyle name="Normal 45" xfId="2236" xr:uid="{00000000-0005-0000-0000-00003C160000}"/>
    <cellStyle name="Normal 45 2" xfId="10159" xr:uid="{CA18437B-59E7-44DD-AA44-D11F8FD0060B}"/>
    <cellStyle name="Normal 46" xfId="1551" xr:uid="{00000000-0005-0000-0000-00003D160000}"/>
    <cellStyle name="Normal 46 2" xfId="10043" xr:uid="{154BF62E-B22E-4889-9AB8-F7096AC00C7E}"/>
    <cellStyle name="Normal 47" xfId="1733" xr:uid="{00000000-0005-0000-0000-00003E160000}"/>
    <cellStyle name="Normal 47 2" xfId="10109" xr:uid="{F72B393E-827C-4C11-B8F3-08A2AE91D5FA}"/>
    <cellStyle name="Normal 48" xfId="4353" xr:uid="{00000000-0005-0000-0000-00003F160000}"/>
    <cellStyle name="Normal 48 2" xfId="8726" xr:uid="{87541AFA-E543-4D54-A1CB-C506529DFBF5}"/>
    <cellStyle name="Normal 49" xfId="4180" xr:uid="{00000000-0005-0000-0000-000040160000}"/>
    <cellStyle name="Normal 49 2" xfId="10313" xr:uid="{FEB704ED-F1AA-4D31-AAED-BBA0A469B9B0}"/>
    <cellStyle name="Normal 5" xfId="190" xr:uid="{00000000-0005-0000-0000-000041160000}"/>
    <cellStyle name="Normal 5 10" xfId="11745" xr:uid="{347433D2-9530-4DE6-8529-21DB94B509CD}"/>
    <cellStyle name="Normal 5 2" xfId="321" xr:uid="{00000000-0005-0000-0000-000042160000}"/>
    <cellStyle name="Normal 5 2 2" xfId="328" xr:uid="{00000000-0005-0000-0000-000043160000}"/>
    <cellStyle name="Normal 5 2 2 2" xfId="334" xr:uid="{00000000-0005-0000-0000-000044160000}"/>
    <cellStyle name="Normal 5 2 2 2 2" xfId="349" xr:uid="{00000000-0005-0000-0000-000045160000}"/>
    <cellStyle name="Normal 5 2 2 2 2 2" xfId="478" xr:uid="{00000000-0005-0000-0000-000046160000}"/>
    <cellStyle name="Normal 5 2 2 2 3" xfId="477" xr:uid="{00000000-0005-0000-0000-000047160000}"/>
    <cellStyle name="Normal 5 2 2 3" xfId="348" xr:uid="{00000000-0005-0000-0000-000048160000}"/>
    <cellStyle name="Normal 5 2 2 3 2" xfId="479" xr:uid="{00000000-0005-0000-0000-000049160000}"/>
    <cellStyle name="Normal 5 2 2 4" xfId="476" xr:uid="{00000000-0005-0000-0000-00004A160000}"/>
    <cellStyle name="Normal 5 2 3" xfId="333" xr:uid="{00000000-0005-0000-0000-00004B160000}"/>
    <cellStyle name="Normal 5 2 3 2" xfId="350" xr:uid="{00000000-0005-0000-0000-00004C160000}"/>
    <cellStyle name="Normal 5 2 3 2 2" xfId="481" xr:uid="{00000000-0005-0000-0000-00004D160000}"/>
    <cellStyle name="Normal 5 2 3 3" xfId="480" xr:uid="{00000000-0005-0000-0000-00004E160000}"/>
    <cellStyle name="Normal 5 2 4" xfId="347" xr:uid="{00000000-0005-0000-0000-00004F160000}"/>
    <cellStyle name="Normal 5 2 4 2" xfId="482" xr:uid="{00000000-0005-0000-0000-000050160000}"/>
    <cellStyle name="Normal 5 2 5" xfId="456" xr:uid="{00000000-0005-0000-0000-000051160000}"/>
    <cellStyle name="Normal 5 2 5 2" xfId="483" xr:uid="{00000000-0005-0000-0000-000052160000}"/>
    <cellStyle name="Normal 5 2 6" xfId="475" xr:uid="{00000000-0005-0000-0000-000053160000}"/>
    <cellStyle name="Normal 5 2 7" xfId="1404" xr:uid="{00000000-0005-0000-0000-000054160000}"/>
    <cellStyle name="Normal 5 3" xfId="325" xr:uid="{00000000-0005-0000-0000-000055160000}"/>
    <cellStyle name="Normal 5 3 2" xfId="335" xr:uid="{00000000-0005-0000-0000-000056160000}"/>
    <cellStyle name="Normal 5 3 2 2" xfId="352" xr:uid="{00000000-0005-0000-0000-000057160000}"/>
    <cellStyle name="Normal 5 3 2 2 2" xfId="486" xr:uid="{00000000-0005-0000-0000-000058160000}"/>
    <cellStyle name="Normal 5 3 2 3" xfId="485" xr:uid="{00000000-0005-0000-0000-000059160000}"/>
    <cellStyle name="Normal 5 3 2 3 2" xfId="11713" xr:uid="{5F058C28-BD92-4460-93A7-E887442FB9B3}"/>
    <cellStyle name="Normal 5 3 2 4" xfId="11384" xr:uid="{7E13402F-BF66-4A5B-8B3E-7B5465C87055}"/>
    <cellStyle name="Normal 5 3 3" xfId="351" xr:uid="{00000000-0005-0000-0000-00005A160000}"/>
    <cellStyle name="Normal 5 3 3 2" xfId="487" xr:uid="{00000000-0005-0000-0000-00005B160000}"/>
    <cellStyle name="Normal 5 3 3 2 2" xfId="11555" xr:uid="{247D93B5-4BF0-45EA-A293-5D39230134A1}"/>
    <cellStyle name="Normal 5 3 3 3" xfId="11264" xr:uid="{B0FEFCA8-48F2-42E8-B681-4CD5EF7E2D9C}"/>
    <cellStyle name="Normal 5 3 3 3 2" xfId="11714" xr:uid="{1CBD9720-7A02-44DE-A28C-A8AD64F28A27}"/>
    <cellStyle name="Normal 5 3 3 4" xfId="11428" xr:uid="{437EBCD7-B6FD-48E8-A068-6BC46675C096}"/>
    <cellStyle name="Normal 5 3 4" xfId="484" xr:uid="{00000000-0005-0000-0000-00005C160000}"/>
    <cellStyle name="Normal 5 3 4 2" xfId="11554" xr:uid="{79629FA3-200A-4027-94A0-F691E31A9BD4}"/>
    <cellStyle name="Normal 5 3 5" xfId="11139" xr:uid="{BB3A0582-7F42-4592-B348-5A914FAA2115}"/>
    <cellStyle name="Normal 5 3 5 2" xfId="11585" xr:uid="{17FD0250-EC16-4FB8-A5DD-A34E88359A49}"/>
    <cellStyle name="Normal 5 3 6" xfId="11263" xr:uid="{F3A3BCD8-3BC5-4F01-8017-F4CD10EE6274}"/>
    <cellStyle name="Normal 5 3 6 2" xfId="11712" xr:uid="{07504C0D-40A5-4A99-95F4-4DEE09B3116D}"/>
    <cellStyle name="Normal 5 3 7" xfId="11332" xr:uid="{AF5529A3-3305-4914-8F6E-6F28CD026B39}"/>
    <cellStyle name="Normal 5 4" xfId="332" xr:uid="{00000000-0005-0000-0000-00005D160000}"/>
    <cellStyle name="Normal 5 4 2" xfId="353" xr:uid="{00000000-0005-0000-0000-00005E160000}"/>
    <cellStyle name="Normal 5 4 2 2" xfId="489" xr:uid="{00000000-0005-0000-0000-00005F160000}"/>
    <cellStyle name="Normal 5 4 3" xfId="488" xr:uid="{00000000-0005-0000-0000-000060160000}"/>
    <cellStyle name="Normal 5 4 4" xfId="10105" xr:uid="{B6412E31-55AC-4E49-A37F-AD9BBFE99212}"/>
    <cellStyle name="Normal 5 5" xfId="346" xr:uid="{00000000-0005-0000-0000-000061160000}"/>
    <cellStyle name="Normal 5 5 2" xfId="490" xr:uid="{00000000-0005-0000-0000-000062160000}"/>
    <cellStyle name="Normal 5 5 2 2" xfId="11556" xr:uid="{E24F88D3-479E-45BC-83EB-E652F8835C01}"/>
    <cellStyle name="Normal 5 5 3" xfId="11265" xr:uid="{3D820A80-0722-467D-963D-3474CC8B87CD}"/>
    <cellStyle name="Normal 5 5 3 2" xfId="11715" xr:uid="{4CCA4F7A-C69C-45D1-B5EA-9C9C76C89DB2}"/>
    <cellStyle name="Normal 5 5 4" xfId="11345" xr:uid="{5B4E2CE6-11F1-43F3-A3C1-9091B8FB4279}"/>
    <cellStyle name="Normal 5 6" xfId="390" xr:uid="{00000000-0005-0000-0000-000063160000}"/>
    <cellStyle name="Normal 5 6 2" xfId="11112" xr:uid="{5A6EBC29-EF6B-4285-BD7E-74E74B473C74}"/>
    <cellStyle name="Normal 5 6 2 2" xfId="11557" xr:uid="{E4463F1F-66A8-4D90-BB2D-B7491300E8D2}"/>
    <cellStyle name="Normal 5 6 3" xfId="11266" xr:uid="{D03E9BAF-78F6-4978-90A5-997EE68B7BC1}"/>
    <cellStyle name="Normal 5 6 3 2" xfId="11716" xr:uid="{9782CF4C-0368-4A47-857D-C7D67FC2382D}"/>
    <cellStyle name="Normal 5 6 4" xfId="11406" xr:uid="{40C13B8C-3BAD-4F0E-99FD-7959218ADE0D}"/>
    <cellStyle name="Normal 5 6 5" xfId="10964" xr:uid="{106AA3CD-8F24-4064-9E48-351485207C53}"/>
    <cellStyle name="Normal 5 7" xfId="474" xr:uid="{00000000-0005-0000-0000-000064160000}"/>
    <cellStyle name="Normal 5 7 2" xfId="11553" xr:uid="{4314447D-A26F-4958-8CE7-E2A6EFE1950C}"/>
    <cellStyle name="Normal 5 8" xfId="312" xr:uid="{00000000-0005-0000-0000-000065160000}"/>
    <cellStyle name="Normal 5 8 2" xfId="11711" xr:uid="{E78A5736-8E91-4D00-BD44-2D21634EEB61}"/>
    <cellStyle name="Normal 5 9" xfId="11306" xr:uid="{654C33A3-DD6F-4963-9904-C50C6CC6FE26}"/>
    <cellStyle name="Normal 5_piramide redonda" xfId="8844" xr:uid="{B7F54503-FE4B-40D3-9FA2-0889F6EBCDB7}"/>
    <cellStyle name="Normal 50" xfId="3344" xr:uid="{00000000-0005-0000-0000-000066160000}"/>
    <cellStyle name="Normal 50 2" xfId="8636" xr:uid="{3F07D7C1-7DD2-4096-995B-D0134462BDAD}"/>
    <cellStyle name="Normal 51" xfId="4160" xr:uid="{00000000-0005-0000-0000-000067160000}"/>
    <cellStyle name="Normal 51 2" xfId="9797" xr:uid="{48DB96AE-270B-413D-8827-8044AE63EBC6}"/>
    <cellStyle name="Normal 52" xfId="4312" xr:uid="{00000000-0005-0000-0000-000068160000}"/>
    <cellStyle name="Normal 52 2" xfId="9694" xr:uid="{CF508AB9-F7F8-4405-9E79-247CA0C68856}"/>
    <cellStyle name="Normal 53" xfId="4145" xr:uid="{00000000-0005-0000-0000-000069160000}"/>
    <cellStyle name="Normal 53 2" xfId="8974" xr:uid="{B421A0E2-FDBE-4139-BC02-511E084A98BA}"/>
    <cellStyle name="Normal 54" xfId="4397" xr:uid="{00000000-0005-0000-0000-00006A160000}"/>
    <cellStyle name="Normal 54 2" xfId="9972" xr:uid="{7BE14BCA-1EC8-402F-A774-96899DC9E55E}"/>
    <cellStyle name="Normal 55" xfId="4209" xr:uid="{00000000-0005-0000-0000-00006B160000}"/>
    <cellStyle name="Normal 55 2" xfId="10207" xr:uid="{1B70A52A-0C72-4687-88B2-A4454A625FC9}"/>
    <cellStyle name="Normal 56" xfId="4413" xr:uid="{00000000-0005-0000-0000-00006C160000}"/>
    <cellStyle name="Normal 57" xfId="2676" xr:uid="{00000000-0005-0000-0000-00006D160000}"/>
    <cellStyle name="Normal 58" xfId="3590" xr:uid="{00000000-0005-0000-0000-00006E160000}"/>
    <cellStyle name="Normal 59" xfId="4237" xr:uid="{00000000-0005-0000-0000-00006F160000}"/>
    <cellStyle name="Normal 6" xfId="191" xr:uid="{00000000-0005-0000-0000-000070160000}"/>
    <cellStyle name="Normal 6 10" xfId="457" xr:uid="{00000000-0005-0000-0000-000071160000}"/>
    <cellStyle name="Normal 6 10 2" xfId="492" xr:uid="{00000000-0005-0000-0000-000072160000}"/>
    <cellStyle name="Normal 6 11" xfId="491" xr:uid="{00000000-0005-0000-0000-000073160000}"/>
    <cellStyle name="Normal 6 12" xfId="10405" xr:uid="{CFE18372-B1EC-405E-AB34-8B596505AB99}"/>
    <cellStyle name="Normal 6 2" xfId="322" xr:uid="{00000000-0005-0000-0000-000074160000}"/>
    <cellStyle name="Normal 6 2 2" xfId="329" xr:uid="{00000000-0005-0000-0000-000075160000}"/>
    <cellStyle name="Normal 6 2 2 2" xfId="338" xr:uid="{00000000-0005-0000-0000-000076160000}"/>
    <cellStyle name="Normal 6 2 2 2 2" xfId="357" xr:uid="{00000000-0005-0000-0000-000077160000}"/>
    <cellStyle name="Normal 6 2 2 2 2 2" xfId="496" xr:uid="{00000000-0005-0000-0000-000078160000}"/>
    <cellStyle name="Normal 6 2 2 2 3" xfId="495" xr:uid="{00000000-0005-0000-0000-000079160000}"/>
    <cellStyle name="Normal 6 2 2 3" xfId="356" xr:uid="{00000000-0005-0000-0000-00007A160000}"/>
    <cellStyle name="Normal 6 2 2 3 2" xfId="497" xr:uid="{00000000-0005-0000-0000-00007B160000}"/>
    <cellStyle name="Normal 6 2 2 4" xfId="494" xr:uid="{00000000-0005-0000-0000-00007C160000}"/>
    <cellStyle name="Normal 6 2 3" xfId="337" xr:uid="{00000000-0005-0000-0000-00007D160000}"/>
    <cellStyle name="Normal 6 2 3 2" xfId="358" xr:uid="{00000000-0005-0000-0000-00007E160000}"/>
    <cellStyle name="Normal 6 2 3 2 2" xfId="499" xr:uid="{00000000-0005-0000-0000-00007F160000}"/>
    <cellStyle name="Normal 6 2 3 3" xfId="498" xr:uid="{00000000-0005-0000-0000-000080160000}"/>
    <cellStyle name="Normal 6 2 4" xfId="355" xr:uid="{00000000-0005-0000-0000-000081160000}"/>
    <cellStyle name="Normal 6 2 4 2" xfId="500" xr:uid="{00000000-0005-0000-0000-000082160000}"/>
    <cellStyle name="Normal 6 2 5" xfId="458" xr:uid="{00000000-0005-0000-0000-000083160000}"/>
    <cellStyle name="Normal 6 2 5 2" xfId="501" xr:uid="{00000000-0005-0000-0000-000084160000}"/>
    <cellStyle name="Normal 6 2 6" xfId="493" xr:uid="{00000000-0005-0000-0000-000085160000}"/>
    <cellStyle name="Normal 6 2 7" xfId="1405" xr:uid="{00000000-0005-0000-0000-000086160000}"/>
    <cellStyle name="Normal 6 2 7 2" xfId="2151" xr:uid="{00000000-0005-0000-0000-000087160000}"/>
    <cellStyle name="Normal 6 2 8" xfId="9869" xr:uid="{0CC8BD05-4058-4158-B31B-BE28FF7B0DE9}"/>
    <cellStyle name="Normal 6 3" xfId="324" xr:uid="{00000000-0005-0000-0000-000088160000}"/>
    <cellStyle name="Normal 6 3 2" xfId="331" xr:uid="{00000000-0005-0000-0000-000089160000}"/>
    <cellStyle name="Normal 6 3 2 2" xfId="340" xr:uid="{00000000-0005-0000-0000-00008A160000}"/>
    <cellStyle name="Normal 6 3 2 2 2" xfId="361" xr:uid="{00000000-0005-0000-0000-00008B160000}"/>
    <cellStyle name="Normal 6 3 2 2 2 2" xfId="505" xr:uid="{00000000-0005-0000-0000-00008C160000}"/>
    <cellStyle name="Normal 6 3 2 2 3" xfId="504" xr:uid="{00000000-0005-0000-0000-00008D160000}"/>
    <cellStyle name="Normal 6 3 2 3" xfId="360" xr:uid="{00000000-0005-0000-0000-00008E160000}"/>
    <cellStyle name="Normal 6 3 2 3 2" xfId="506" xr:uid="{00000000-0005-0000-0000-00008F160000}"/>
    <cellStyle name="Normal 6 3 2 4" xfId="503" xr:uid="{00000000-0005-0000-0000-000090160000}"/>
    <cellStyle name="Normal 6 3 3" xfId="339" xr:uid="{00000000-0005-0000-0000-000091160000}"/>
    <cellStyle name="Normal 6 3 3 2" xfId="362" xr:uid="{00000000-0005-0000-0000-000092160000}"/>
    <cellStyle name="Normal 6 3 3 2 2" xfId="508" xr:uid="{00000000-0005-0000-0000-000093160000}"/>
    <cellStyle name="Normal 6 3 3 3" xfId="507" xr:uid="{00000000-0005-0000-0000-000094160000}"/>
    <cellStyle name="Normal 6 3 4" xfId="359" xr:uid="{00000000-0005-0000-0000-000095160000}"/>
    <cellStyle name="Normal 6 3 4 2" xfId="509" xr:uid="{00000000-0005-0000-0000-000096160000}"/>
    <cellStyle name="Normal 6 3 5" xfId="502" xr:uid="{00000000-0005-0000-0000-000097160000}"/>
    <cellStyle name="Normal 6 3 6" xfId="10719" xr:uid="{BD9A0FED-9BAF-46E1-98A7-82B0BCE47073}"/>
    <cellStyle name="Normal 6 4" xfId="326" xr:uid="{00000000-0005-0000-0000-000098160000}"/>
    <cellStyle name="Normal 6 4 2" xfId="341" xr:uid="{00000000-0005-0000-0000-000099160000}"/>
    <cellStyle name="Normal 6 4 2 2" xfId="364" xr:uid="{00000000-0005-0000-0000-00009A160000}"/>
    <cellStyle name="Normal 6 4 2 2 2" xfId="512" xr:uid="{00000000-0005-0000-0000-00009B160000}"/>
    <cellStyle name="Normal 6 4 2 3" xfId="511" xr:uid="{00000000-0005-0000-0000-00009C160000}"/>
    <cellStyle name="Normal 6 4 3" xfId="363" xr:uid="{00000000-0005-0000-0000-00009D160000}"/>
    <cellStyle name="Normal 6 4 3 2" xfId="513" xr:uid="{00000000-0005-0000-0000-00009E160000}"/>
    <cellStyle name="Normal 6 4 4" xfId="510" xr:uid="{00000000-0005-0000-0000-00009F160000}"/>
    <cellStyle name="Normal 6 4 5" xfId="10965" xr:uid="{07E4E5FE-ED49-4FE9-8914-11E00C88FC01}"/>
    <cellStyle name="Normal 6 5" xfId="336" xr:uid="{00000000-0005-0000-0000-0000A0160000}"/>
    <cellStyle name="Normal 6 5 2" xfId="365" xr:uid="{00000000-0005-0000-0000-0000A1160000}"/>
    <cellStyle name="Normal 6 5 2 2" xfId="515" xr:uid="{00000000-0005-0000-0000-0000A2160000}"/>
    <cellStyle name="Normal 6 5 3" xfId="514" xr:uid="{00000000-0005-0000-0000-0000A3160000}"/>
    <cellStyle name="Normal 6 5 4" xfId="10143" xr:uid="{26EC8F9F-05BB-4702-9235-FAE4AF28F626}"/>
    <cellStyle name="Normal 6 6" xfId="354" xr:uid="{00000000-0005-0000-0000-0000A4160000}"/>
    <cellStyle name="Normal 6 6 2" xfId="516" xr:uid="{00000000-0005-0000-0000-0000A5160000}"/>
    <cellStyle name="Normal 6 7" xfId="391" xr:uid="{00000000-0005-0000-0000-0000A6160000}"/>
    <cellStyle name="Normal 6 7 2" xfId="517" xr:uid="{00000000-0005-0000-0000-0000A7160000}"/>
    <cellStyle name="Normal 6 8" xfId="427" xr:uid="{00000000-0005-0000-0000-0000A8160000}"/>
    <cellStyle name="Normal 6 8 2" xfId="518" xr:uid="{00000000-0005-0000-0000-0000A9160000}"/>
    <cellStyle name="Normal 6 9" xfId="430" xr:uid="{00000000-0005-0000-0000-0000AA160000}"/>
    <cellStyle name="Normal 6 9 2" xfId="519" xr:uid="{00000000-0005-0000-0000-0000AB160000}"/>
    <cellStyle name="Normal 60" xfId="3559" xr:uid="{00000000-0005-0000-0000-0000AC160000}"/>
    <cellStyle name="Normal 61" xfId="4206" xr:uid="{00000000-0005-0000-0000-0000AD160000}"/>
    <cellStyle name="Normal 62" xfId="5591" xr:uid="{00000000-0005-0000-0000-0000AE160000}"/>
    <cellStyle name="Normal 63" xfId="5592" xr:uid="{00000000-0005-0000-0000-0000AF160000}"/>
    <cellStyle name="Normal 64" xfId="5593" xr:uid="{00000000-0005-0000-0000-0000B0160000}"/>
    <cellStyle name="Normal 65" xfId="5594" xr:uid="{00000000-0005-0000-0000-0000B1160000}"/>
    <cellStyle name="Normal 66" xfId="5595" xr:uid="{00000000-0005-0000-0000-0000B2160000}"/>
    <cellStyle name="Normal 67" xfId="5596" xr:uid="{00000000-0005-0000-0000-0000B3160000}"/>
    <cellStyle name="Normal 68" xfId="5597" xr:uid="{00000000-0005-0000-0000-0000B4160000}"/>
    <cellStyle name="Normal 69" xfId="5598" xr:uid="{00000000-0005-0000-0000-0000B5160000}"/>
    <cellStyle name="Normal 7" xfId="60" xr:uid="{00000000-0005-0000-0000-0000B6160000}"/>
    <cellStyle name="Normal 7 2" xfId="323" xr:uid="{00000000-0005-0000-0000-0000B7160000}"/>
    <cellStyle name="Normal 7 2 10" xfId="10235" xr:uid="{DB2E5307-E522-41F8-9914-E54605EC3118}"/>
    <cellStyle name="Normal 7 2 2" xfId="330" xr:uid="{00000000-0005-0000-0000-0000B8160000}"/>
    <cellStyle name="Normal 7 2 2 2" xfId="344" xr:uid="{00000000-0005-0000-0000-0000B9160000}"/>
    <cellStyle name="Normal 7 2 2 2 2" xfId="369" xr:uid="{00000000-0005-0000-0000-0000BA160000}"/>
    <cellStyle name="Normal 7 2 2 2 2 2" xfId="524" xr:uid="{00000000-0005-0000-0000-0000BB160000}"/>
    <cellStyle name="Normal 7 2 2 2 3" xfId="523" xr:uid="{00000000-0005-0000-0000-0000BC160000}"/>
    <cellStyle name="Normal 7 2 2 3" xfId="368" xr:uid="{00000000-0005-0000-0000-0000BD160000}"/>
    <cellStyle name="Normal 7 2 2 3 2" xfId="525" xr:uid="{00000000-0005-0000-0000-0000BE160000}"/>
    <cellStyle name="Normal 7 2 2 4" xfId="522" xr:uid="{00000000-0005-0000-0000-0000BF160000}"/>
    <cellStyle name="Normal 7 2 3" xfId="343" xr:uid="{00000000-0005-0000-0000-0000C0160000}"/>
    <cellStyle name="Normal 7 2 3 2" xfId="370" xr:uid="{00000000-0005-0000-0000-0000C1160000}"/>
    <cellStyle name="Normal 7 2 3 2 2" xfId="527" xr:uid="{00000000-0005-0000-0000-0000C2160000}"/>
    <cellStyle name="Normal 7 2 3 3" xfId="526" xr:uid="{00000000-0005-0000-0000-0000C3160000}"/>
    <cellStyle name="Normal 7 2 3 3 2" xfId="11718" xr:uid="{B3C7689D-4A72-4F54-B900-CF065AD4B162}"/>
    <cellStyle name="Normal 7 2 3 4" xfId="11426" xr:uid="{072D3852-0F6E-4486-8744-6BF4BD64C501}"/>
    <cellStyle name="Normal 7 2 4" xfId="367" xr:uid="{00000000-0005-0000-0000-0000C4160000}"/>
    <cellStyle name="Normal 7 2 4 2" xfId="528" xr:uid="{00000000-0005-0000-0000-0000C5160000}"/>
    <cellStyle name="Normal 7 2 5" xfId="459" xr:uid="{00000000-0005-0000-0000-0000C6160000}"/>
    <cellStyle name="Normal 7 2 5 2" xfId="529" xr:uid="{00000000-0005-0000-0000-0000C7160000}"/>
    <cellStyle name="Normal 7 2 6" xfId="521" xr:uid="{00000000-0005-0000-0000-0000C8160000}"/>
    <cellStyle name="Normal 7 2 6 2" xfId="11717" xr:uid="{66191B67-8D24-4BB0-BDEE-CD7DEEA5A55E}"/>
    <cellStyle name="Normal 7 2 7" xfId="11330" xr:uid="{DAB28C84-677F-4693-AD24-7FFC0976090D}"/>
    <cellStyle name="Normal 7 2 8" xfId="11749" xr:uid="{A149937C-CB5B-4D73-B465-50C413DD499E}"/>
    <cellStyle name="Normal 7 2 9" xfId="10720" xr:uid="{CE123E8F-01BC-422B-B904-BE9DE68E1228}"/>
    <cellStyle name="Normal 7 3" xfId="327" xr:uid="{00000000-0005-0000-0000-0000C9160000}"/>
    <cellStyle name="Normal 7 3 2" xfId="345" xr:uid="{00000000-0005-0000-0000-0000CA160000}"/>
    <cellStyle name="Normal 7 3 2 2" xfId="372" xr:uid="{00000000-0005-0000-0000-0000CB160000}"/>
    <cellStyle name="Normal 7 3 2 2 2" xfId="532" xr:uid="{00000000-0005-0000-0000-0000CC160000}"/>
    <cellStyle name="Normal 7 3 2 3" xfId="531" xr:uid="{00000000-0005-0000-0000-0000CD160000}"/>
    <cellStyle name="Normal 7 3 3" xfId="371" xr:uid="{00000000-0005-0000-0000-0000CE160000}"/>
    <cellStyle name="Normal 7 3 3 2" xfId="533" xr:uid="{00000000-0005-0000-0000-0000CF160000}"/>
    <cellStyle name="Normal 7 3 4" xfId="530" xr:uid="{00000000-0005-0000-0000-0000D0160000}"/>
    <cellStyle name="Normal 7 3 5" xfId="10048" xr:uid="{E3B4C1EB-35A2-4674-BBBF-8A69EEF1BF82}"/>
    <cellStyle name="Normal 7 4" xfId="342" xr:uid="{00000000-0005-0000-0000-0000D1160000}"/>
    <cellStyle name="Normal 7 4 2" xfId="373" xr:uid="{00000000-0005-0000-0000-0000D2160000}"/>
    <cellStyle name="Normal 7 4 2 2" xfId="535" xr:uid="{00000000-0005-0000-0000-0000D3160000}"/>
    <cellStyle name="Normal 7 4 3" xfId="534" xr:uid="{00000000-0005-0000-0000-0000D4160000}"/>
    <cellStyle name="Normal 7 4 3 2" xfId="11719" xr:uid="{0F599E8D-E113-4FE6-9985-F5989F70DFBB}"/>
    <cellStyle name="Normal 7 4 4" xfId="11338" xr:uid="{23A1A4CB-B0A5-44F8-A751-2C62EE909A87}"/>
    <cellStyle name="Normal 7 5" xfId="366" xr:uid="{00000000-0005-0000-0000-0000D5160000}"/>
    <cellStyle name="Normal 7 5 2" xfId="536" xr:uid="{00000000-0005-0000-0000-0000D6160000}"/>
    <cellStyle name="Normal 7 5 3" xfId="10967" xr:uid="{28AB97C3-57BE-43D9-9007-E5DD4E748836}"/>
    <cellStyle name="Normal 7 6" xfId="379" xr:uid="{00000000-0005-0000-0000-0000D7160000}"/>
    <cellStyle name="Normal 7 6 2" xfId="11739" xr:uid="{067CA9EF-E321-41CE-A3EC-EDECE45375A5}"/>
    <cellStyle name="Normal 7 7" xfId="520" xr:uid="{00000000-0005-0000-0000-0000D8160000}"/>
    <cellStyle name="Normal 7 7 2" xfId="8842" xr:uid="{3EC518C1-CC43-4E79-A664-655CCEDC0ABD}"/>
    <cellStyle name="Normal 7 8" xfId="320" xr:uid="{00000000-0005-0000-0000-0000D9160000}"/>
    <cellStyle name="Normal 70" xfId="5599" xr:uid="{00000000-0005-0000-0000-0000DA160000}"/>
    <cellStyle name="Normal 71" xfId="5600" xr:uid="{00000000-0005-0000-0000-0000DB160000}"/>
    <cellStyle name="Normal 72" xfId="5601" xr:uid="{00000000-0005-0000-0000-0000DC160000}"/>
    <cellStyle name="Normal 8" xfId="267" xr:uid="{00000000-0005-0000-0000-0000DD160000}"/>
    <cellStyle name="Normal 8 2" xfId="461" xr:uid="{00000000-0005-0000-0000-0000DE160000}"/>
    <cellStyle name="Normal 8 2 2" xfId="10846" xr:uid="{A64DEA3F-EE2A-4E14-AC5E-749BD673FF7E}"/>
    <cellStyle name="Normal 8 2 2 2" xfId="11113" xr:uid="{1782CBD5-DB81-45CE-AFDB-E4FA2255818E}"/>
    <cellStyle name="Normal 8 2 2 2 2" xfId="11558" xr:uid="{290C7345-E8B5-438B-964A-03A877ED266A}"/>
    <cellStyle name="Normal 8 2 2 3" xfId="11267" xr:uid="{1379315C-BB9F-4DCB-8DEE-6B73E93C8499}"/>
    <cellStyle name="Normal 8 2 2 3 2" xfId="11720" xr:uid="{427E1488-EAA8-4E03-9559-7922BFF7CBC6}"/>
    <cellStyle name="Normal 8 2 2 4" xfId="11351" xr:uid="{3163C2E7-F827-4358-98B1-99014A45336F}"/>
    <cellStyle name="Normal 8 2 3" xfId="11751" xr:uid="{9A2325F6-3307-4565-9572-2531C4E7AED9}"/>
    <cellStyle name="Normal 8 2 4" xfId="8833" xr:uid="{F9462368-7253-4F3C-A4F6-68B344A459A8}"/>
    <cellStyle name="Normal 8 2 5" xfId="8744" xr:uid="{312F642D-44B4-4063-B34B-23CC5FCE3F2B}"/>
    <cellStyle name="Normal 8 3" xfId="460" xr:uid="{00000000-0005-0000-0000-0000DF160000}"/>
    <cellStyle name="Normal 8 3 2" xfId="11114" xr:uid="{2A101EA6-D2F5-41BA-B4A0-17BE704301CE}"/>
    <cellStyle name="Normal 8 3 2 2" xfId="11559" xr:uid="{996C0A50-DAEE-41AB-ACDD-08A74676804A}"/>
    <cellStyle name="Normal 8 3 3" xfId="11268" xr:uid="{73F0B0B0-081C-4DC7-AA06-93361EA11199}"/>
    <cellStyle name="Normal 8 3 3 2" xfId="11721" xr:uid="{193D4C49-A2EC-4919-9EFF-4C76E3D8C14D}"/>
    <cellStyle name="Normal 8 3 4" xfId="11347" xr:uid="{13EDB824-AE1F-4ADE-B241-7853B3E97DFD}"/>
    <cellStyle name="Normal 8 3 5" xfId="10837" xr:uid="{002743EC-9967-460A-9A47-7ECADDC913EB}"/>
    <cellStyle name="Normal 8 4" xfId="1388" xr:uid="{00000000-0005-0000-0000-0000E0160000}"/>
    <cellStyle name="Normal 8 4 2" xfId="10968" xr:uid="{A477266E-E194-4044-866B-F6808125EBE2}"/>
    <cellStyle name="Normal 8 5" xfId="11746" xr:uid="{2E114D04-B8D3-4354-A919-9ADB5D009A30}"/>
    <cellStyle name="Normal 8 6" xfId="10164" xr:uid="{544D4341-B576-4471-9901-8577282FFF2E}"/>
    <cellStyle name="Normal 9" xfId="374" xr:uid="{00000000-0005-0000-0000-0000E1160000}"/>
    <cellStyle name="Normal 9 2" xfId="537" xr:uid="{00000000-0005-0000-0000-0000E2160000}"/>
    <cellStyle name="Normal 9 2 2" xfId="10989" xr:uid="{A3FF4C08-5D98-4B38-8D12-CEAEE48CDB59}"/>
    <cellStyle name="Normal 9 2 2 2" xfId="11116" xr:uid="{5CFFC39A-2305-4DF9-BC98-D52487D5494D}"/>
    <cellStyle name="Normal 9 2 2 2 2" xfId="11561" xr:uid="{DC24149E-26A1-4511-900C-CD0171AA58FD}"/>
    <cellStyle name="Normal 9 2 2 3" xfId="11270" xr:uid="{4C82D607-6AFD-46E0-B311-5E76B45AC4E8}"/>
    <cellStyle name="Normal 9 2 2 3 2" xfId="11723" xr:uid="{014E48D0-AD60-47EE-AF62-B6E97A14B8E6}"/>
    <cellStyle name="Normal 9 2 2 4" xfId="11427" xr:uid="{C596C8D2-2CCB-41FC-9FD3-BFA76058F81A}"/>
    <cellStyle name="Normal 9 2 3" xfId="11115" xr:uid="{76EA8F3F-5922-4EEC-8047-79BD1F85118D}"/>
    <cellStyle name="Normal 9 2 3 2" xfId="11560" xr:uid="{24C3C9E5-76F1-4752-8785-BAA568DB19F8}"/>
    <cellStyle name="Normal 9 2 4" xfId="11269" xr:uid="{5D23281F-93A5-459C-9922-E5A8EC91F797}"/>
    <cellStyle name="Normal 9 2 4 2" xfId="11722" xr:uid="{2204A3F9-B3E2-4883-83D6-A55984491A76}"/>
    <cellStyle name="Normal 9 2 5" xfId="11331" xr:uid="{DE7A4981-6C13-4618-94FF-95E4666FC37E}"/>
    <cellStyle name="Normal 9 3" xfId="10239" xr:uid="{8BDE7B1E-3F22-4D62-ABF8-3A829D820534}"/>
    <cellStyle name="Normal 9 3 2" xfId="9620" xr:uid="{A4B05BA7-177E-4832-BC42-4FFFE5AE02BA}"/>
    <cellStyle name="Normal 9 3 2 2" xfId="11562" xr:uid="{1709A6D0-3F1F-4346-B762-97C3149A7481}"/>
    <cellStyle name="Normal 9 3 3" xfId="11271" xr:uid="{95118286-15B5-4BFD-9D2A-C36D318E2D4A}"/>
    <cellStyle name="Normal 9 3 3 2" xfId="11724" xr:uid="{7F9D45AA-FA9C-4BE7-9148-5C0A4A89323D}"/>
    <cellStyle name="Normal 9 3 4" xfId="11353" xr:uid="{6D40B620-C8C1-4E9E-8764-B3B53046ECDB}"/>
    <cellStyle name="Normal 9 4" xfId="10969" xr:uid="{6A93AE8C-D1BE-4EF6-914E-7EC72BDFA2C7}"/>
    <cellStyle name="Normal 9 5" xfId="11138" xr:uid="{F843EB74-A1B3-425E-8EEA-E800BC9896CB}"/>
    <cellStyle name="Normal 9 5 2" xfId="11584" xr:uid="{D73889DB-9B27-40A9-8ACD-778A049550AA}"/>
    <cellStyle name="Normal 9 6" xfId="11753" xr:uid="{46D888D5-3F4C-488E-AE07-A4B70BCCFFBD}"/>
    <cellStyle name="Normal 9 7" xfId="10125" xr:uid="{E3E0C51C-2CF5-4183-9002-A08229B310CD}"/>
    <cellStyle name="Normal GHG Numbers (0.00)" xfId="192" xr:uid="{00000000-0005-0000-0000-0000E3160000}"/>
    <cellStyle name="Normal GHG Numbers (0.00) 2" xfId="193" xr:uid="{00000000-0005-0000-0000-0000E4160000}"/>
    <cellStyle name="Normal GHG Numbers (0.00) 3" xfId="63" xr:uid="{00000000-0005-0000-0000-0000E5160000}"/>
    <cellStyle name="Normal GHG Numbers (0.00) 3 2" xfId="462" xr:uid="{00000000-0005-0000-0000-0000E6160000}"/>
    <cellStyle name="Normal GHG Numbers (0.00) 3 2 2" xfId="611" xr:uid="{00000000-0005-0000-0000-0000E7160000}"/>
    <cellStyle name="Normal GHG Numbers (0.00) 3 2 2 10" xfId="3914" xr:uid="{00000000-0005-0000-0000-0000E8160000}"/>
    <cellStyle name="Normal GHG Numbers (0.00) 3 2 2 10 2" xfId="26277" xr:uid="{B72C0E5A-1DEA-4950-A483-3E636C0C5812}"/>
    <cellStyle name="Normal GHG Numbers (0.00) 3 2 2 11" xfId="5062" xr:uid="{00000000-0005-0000-0000-0000E9160000}"/>
    <cellStyle name="Normal GHG Numbers (0.00) 3 2 2 11 2" xfId="27415" xr:uid="{FD2C4BCE-FC9E-4DAF-BC5D-DD5AF9B0E819}"/>
    <cellStyle name="Normal GHG Numbers (0.00) 3 2 2 12" xfId="5550" xr:uid="{00000000-0005-0000-0000-0000EA160000}"/>
    <cellStyle name="Normal GHG Numbers (0.00) 3 2 2 12 2" xfId="27903" xr:uid="{6D33D53A-E747-41F9-989E-EE1B5700BD00}"/>
    <cellStyle name="Normal GHG Numbers (0.00) 3 2 2 13" xfId="6213" xr:uid="{00000000-0005-0000-0000-0000EB160000}"/>
    <cellStyle name="Normal GHG Numbers (0.00) 3 2 2 13 2" xfId="28510" xr:uid="{273C80FB-C2F8-45DE-BB6F-2FECACFE8F22}"/>
    <cellStyle name="Normal GHG Numbers (0.00) 3 2 2 14" xfId="6292" xr:uid="{00000000-0005-0000-0000-0000EC160000}"/>
    <cellStyle name="Normal GHG Numbers (0.00) 3 2 2 14 2" xfId="28589" xr:uid="{903680D0-F091-4C95-88A8-3150B5628C7F}"/>
    <cellStyle name="Normal GHG Numbers (0.00) 3 2 2 15" xfId="7135" xr:uid="{00000000-0005-0000-0000-0000ED160000}"/>
    <cellStyle name="Normal GHG Numbers (0.00) 3 2 2 15 2" xfId="29432" xr:uid="{912CD8DA-1DFB-472D-BED2-D36DB5828FA9}"/>
    <cellStyle name="Normal GHG Numbers (0.00) 3 2 2 16" xfId="7340" xr:uid="{00000000-0005-0000-0000-0000EE160000}"/>
    <cellStyle name="Normal GHG Numbers (0.00) 3 2 2 16 2" xfId="29635" xr:uid="{C4C373EB-0C24-4763-9DBF-4A79A9884983}"/>
    <cellStyle name="Normal GHG Numbers (0.00) 3 2 2 17" xfId="7826" xr:uid="{232F876B-7898-477B-AF51-2B22CC35BEFF}"/>
    <cellStyle name="Normal GHG Numbers (0.00) 3 2 2 17 2" xfId="30112" xr:uid="{0246B29C-15C5-44CB-977F-825274639AC1}"/>
    <cellStyle name="Normal GHG Numbers (0.00) 3 2 2 18" xfId="8311" xr:uid="{3EE3B9D3-EF48-4FCF-901D-A0E7A9D5129C}"/>
    <cellStyle name="Normal GHG Numbers (0.00) 3 2 2 18 2" xfId="30580" xr:uid="{4D1481A2-E481-4CA2-8B61-D85BA9BD7253}"/>
    <cellStyle name="Normal GHG Numbers (0.00) 3 2 2 19" xfId="9196" xr:uid="{7F061F5A-D028-4D57-80AF-BE3B17018782}"/>
    <cellStyle name="Normal GHG Numbers (0.00) 3 2 2 19 2" xfId="31337" xr:uid="{E62B8276-9879-4D05-B44F-CF36B7C14145}"/>
    <cellStyle name="Normal GHG Numbers (0.00) 3 2 2 2" xfId="826" xr:uid="{00000000-0005-0000-0000-0000EF160000}"/>
    <cellStyle name="Normal GHG Numbers (0.00) 3 2 2 2 10" xfId="5273" xr:uid="{00000000-0005-0000-0000-0000F0160000}"/>
    <cellStyle name="Normal GHG Numbers (0.00) 3 2 2 2 10 2" xfId="27626" xr:uid="{B85E8F20-A6CB-41C6-A694-E03F3298C371}"/>
    <cellStyle name="Normal GHG Numbers (0.00) 3 2 2 2 11" xfId="5519" xr:uid="{00000000-0005-0000-0000-0000F1160000}"/>
    <cellStyle name="Normal GHG Numbers (0.00) 3 2 2 2 11 2" xfId="27872" xr:uid="{1FDB7707-4FA7-4512-9CE0-95B38A343FA8}"/>
    <cellStyle name="Normal GHG Numbers (0.00) 3 2 2 2 12" xfId="6340" xr:uid="{00000000-0005-0000-0000-0000F2160000}"/>
    <cellStyle name="Normal GHG Numbers (0.00) 3 2 2 2 12 2" xfId="28637" xr:uid="{BA7C960F-4D75-46A8-9B2D-0E9D3DC8BA6B}"/>
    <cellStyle name="Normal GHG Numbers (0.00) 3 2 2 2 13" xfId="5896" xr:uid="{00000000-0005-0000-0000-0000F3160000}"/>
    <cellStyle name="Normal GHG Numbers (0.00) 3 2 2 2 13 2" xfId="28210" xr:uid="{681452BD-BFA6-4565-9D45-1043A5E90E5A}"/>
    <cellStyle name="Normal GHG Numbers (0.00) 3 2 2 2 14" xfId="7100" xr:uid="{00000000-0005-0000-0000-0000F4160000}"/>
    <cellStyle name="Normal GHG Numbers (0.00) 3 2 2 2 14 2" xfId="29397" xr:uid="{BCC16807-425A-4BC3-BBC4-02A533808CAC}"/>
    <cellStyle name="Normal GHG Numbers (0.00) 3 2 2 2 15" xfId="7546" xr:uid="{00000000-0005-0000-0000-0000F5160000}"/>
    <cellStyle name="Normal GHG Numbers (0.00) 3 2 2 2 15 2" xfId="29841" xr:uid="{D1E84A00-3121-4037-A0FF-CECA5CB02B9D}"/>
    <cellStyle name="Normal GHG Numbers (0.00) 3 2 2 2 16" xfId="8032" xr:uid="{6607B735-94F7-45A3-89A7-B552C59384D0}"/>
    <cellStyle name="Normal GHG Numbers (0.00) 3 2 2 2 16 2" xfId="30318" xr:uid="{5A2E6847-5B71-4E14-B3FB-A336BE435C75}"/>
    <cellStyle name="Normal GHG Numbers (0.00) 3 2 2 2 17" xfId="8521" xr:uid="{8B0FBD55-2F63-4A00-86DB-72FF4F14DA49}"/>
    <cellStyle name="Normal GHG Numbers (0.00) 3 2 2 2 17 2" xfId="30790" xr:uid="{43682EE7-F4F4-4CB6-9692-22FF771C6F9B}"/>
    <cellStyle name="Normal GHG Numbers (0.00) 3 2 2 2 18" xfId="9411" xr:uid="{B8007B20-3FD1-45B7-A555-DEB0F6ED5C39}"/>
    <cellStyle name="Normal GHG Numbers (0.00) 3 2 2 2 18 2" xfId="31550" xr:uid="{2CF41011-E5CA-458A-8E81-F0C63A940ABC}"/>
    <cellStyle name="Normal GHG Numbers (0.00) 3 2 2 2 19" xfId="8662" xr:uid="{6E67A400-2205-4F16-8E30-13E1486C0E49}"/>
    <cellStyle name="Normal GHG Numbers (0.00) 3 2 2 2 19 2" xfId="30921" xr:uid="{FFD71641-10A1-4923-BDA4-491470A2B66B}"/>
    <cellStyle name="Normal GHG Numbers (0.00) 3 2 2 2 2" xfId="1310" xr:uid="{00000000-0005-0000-0000-0000F6160000}"/>
    <cellStyle name="Normal GHG Numbers (0.00) 3 2 2 2 2 2" xfId="23747" xr:uid="{6CB9C6A1-91C7-4F56-9864-B590F948CE6C}"/>
    <cellStyle name="Normal GHG Numbers (0.00) 3 2 2 2 20" xfId="9655" xr:uid="{18E96F47-3BBA-41D6-97C7-F6BF570C879C}"/>
    <cellStyle name="Normal GHG Numbers (0.00) 3 2 2 2 20 2" xfId="31741" xr:uid="{101F9C67-19B9-4E76-8A37-C58C0D3975E0}"/>
    <cellStyle name="Normal GHG Numbers (0.00) 3 2 2 2 21" xfId="12579" xr:uid="{7C9C1DE8-BEDA-4DF9-BB51-EAF5084D020B}"/>
    <cellStyle name="Normal GHG Numbers (0.00) 3 2 2 2 21 2" xfId="33144" xr:uid="{CBECCEA1-0FC4-48F5-A701-407FABF1D783}"/>
    <cellStyle name="Normal GHG Numbers (0.00) 3 2 2 2 22" xfId="12489" xr:uid="{3E82606C-6F35-4FD1-AA74-A743196A1B4B}"/>
    <cellStyle name="Normal GHG Numbers (0.00) 3 2 2 2 22 2" xfId="33054" xr:uid="{3CDE849E-1125-40B9-8254-79C054EB006A}"/>
    <cellStyle name="Normal GHG Numbers (0.00) 3 2 2 2 23" xfId="13206" xr:uid="{FA138094-68A5-4F83-8726-6415A62ADDA7}"/>
    <cellStyle name="Normal GHG Numbers (0.00) 3 2 2 2 23 2" xfId="33770" xr:uid="{32981C76-3D18-4845-9C33-A42ED4E94F2B}"/>
    <cellStyle name="Normal GHG Numbers (0.00) 3 2 2 2 24" xfId="13887" xr:uid="{CDD67D07-5160-49BF-ACF1-00A9B583B5C9}"/>
    <cellStyle name="Normal GHG Numbers (0.00) 3 2 2 2 24 2" xfId="34451" xr:uid="{16B9C5E2-CC05-460E-9F01-C9C0DA4B28B7}"/>
    <cellStyle name="Normal GHG Numbers (0.00) 3 2 2 2 25" xfId="14542" xr:uid="{A1EFB358-020D-400D-BFDC-0DA1A3666D9E}"/>
    <cellStyle name="Normal GHG Numbers (0.00) 3 2 2 2 25 2" xfId="35103" xr:uid="{4138156E-BF37-4C6E-A9C3-81F8A93B875F}"/>
    <cellStyle name="Normal GHG Numbers (0.00) 3 2 2 2 26" xfId="14494" xr:uid="{39E0641C-BCD9-4A3E-9D18-39AEC2EE8E9D}"/>
    <cellStyle name="Normal GHG Numbers (0.00) 3 2 2 2 26 2" xfId="35055" xr:uid="{E4EE29AA-B9D1-4E1A-85E9-BC327437DBD4}"/>
    <cellStyle name="Normal GHG Numbers (0.00) 3 2 2 2 27" xfId="14886" xr:uid="{F55CEC66-0425-4427-9CC0-8A4434C37E37}"/>
    <cellStyle name="Normal GHG Numbers (0.00) 3 2 2 2 27 2" xfId="35439" xr:uid="{A2D54B59-C47C-44A1-BF1E-1FB7557C5B20}"/>
    <cellStyle name="Normal GHG Numbers (0.00) 3 2 2 2 28" xfId="15118" xr:uid="{824DFF96-CEE7-45CA-93A7-CF45D15FC94D}"/>
    <cellStyle name="Normal GHG Numbers (0.00) 3 2 2 2 28 2" xfId="35665" xr:uid="{75A34CDB-D5E5-4DA8-AD43-A3CA91BAA4FA}"/>
    <cellStyle name="Normal GHG Numbers (0.00) 3 2 2 2 29" xfId="16083" xr:uid="{5D0B464B-9013-49D6-9A32-2F659CEE8227}"/>
    <cellStyle name="Normal GHG Numbers (0.00) 3 2 2 2 29 2" xfId="36491" xr:uid="{4771D36D-BA36-4E22-899F-14ADE202B6A2}"/>
    <cellStyle name="Normal GHG Numbers (0.00) 3 2 2 2 3" xfId="2017" xr:uid="{00000000-0005-0000-0000-0000F7160000}"/>
    <cellStyle name="Normal GHG Numbers (0.00) 3 2 2 2 3 2" xfId="24399" xr:uid="{486A426A-3E94-4318-84B4-D289D2C8B80A}"/>
    <cellStyle name="Normal GHG Numbers (0.00) 3 2 2 2 30" xfId="16556" xr:uid="{D46F5AB5-BD9C-4449-8895-1EB9373A7596}"/>
    <cellStyle name="Normal GHG Numbers (0.00) 3 2 2 2 30 2" xfId="36962" xr:uid="{A06693BE-DDF9-4A8A-B626-9B688C0690B2}"/>
    <cellStyle name="Normal GHG Numbers (0.00) 3 2 2 2 31" xfId="17300" xr:uid="{B6CA0A00-C994-48F9-BDF8-E530CBD3139F}"/>
    <cellStyle name="Normal GHG Numbers (0.00) 3 2 2 2 31 2" xfId="37704" xr:uid="{0DB40A68-75D5-45D6-AC27-A5C5254C8EF4}"/>
    <cellStyle name="Normal GHG Numbers (0.00) 3 2 2 2 32" xfId="17407" xr:uid="{1B340D89-EA40-4B9A-98DA-0A48AAED8FD2}"/>
    <cellStyle name="Normal GHG Numbers (0.00) 3 2 2 2 32 2" xfId="37811" xr:uid="{191FB45A-6E01-411B-AEAF-E02D0200921E}"/>
    <cellStyle name="Normal GHG Numbers (0.00) 3 2 2 2 33" xfId="18049" xr:uid="{F103AE0D-05CD-4FAE-A291-C06323693766}"/>
    <cellStyle name="Normal GHG Numbers (0.00) 3 2 2 2 33 2" xfId="38453" xr:uid="{A82EED3C-8602-43CC-8888-0DFD87042248}"/>
    <cellStyle name="Normal GHG Numbers (0.00) 3 2 2 2 34" xfId="18428" xr:uid="{CF051CBB-E768-4514-A5D8-376C2285D34F}"/>
    <cellStyle name="Normal GHG Numbers (0.00) 3 2 2 2 34 2" xfId="38832" xr:uid="{F361CCEB-ECB9-4218-985B-9608BDC9C86F}"/>
    <cellStyle name="Normal GHG Numbers (0.00) 3 2 2 2 35" xfId="19272" xr:uid="{C6F469D8-803D-4AB2-82A3-F2B702A41087}"/>
    <cellStyle name="Normal GHG Numbers (0.00) 3 2 2 2 35 2" xfId="39674" xr:uid="{6D934FE6-6477-448B-84A4-F32AAA6227D0}"/>
    <cellStyle name="Normal GHG Numbers (0.00) 3 2 2 2 36" xfId="18625" xr:uid="{278A8E42-D608-456E-9E21-5DC38C2D937B}"/>
    <cellStyle name="Normal GHG Numbers (0.00) 3 2 2 2 36 2" xfId="39029" xr:uid="{C0A110EE-B292-486A-9075-65338FD6B433}"/>
    <cellStyle name="Normal GHG Numbers (0.00) 3 2 2 2 37" xfId="20110" xr:uid="{16E322B1-8701-4BF4-ABB3-81C30FC66D39}"/>
    <cellStyle name="Normal GHG Numbers (0.00) 3 2 2 2 37 2" xfId="40512" xr:uid="{FFCDEB82-5216-42E9-AF73-F7C1E45052D6}"/>
    <cellStyle name="Normal GHG Numbers (0.00) 3 2 2 2 38" xfId="20532" xr:uid="{E93E8BD7-54D7-4A39-84D1-9F3B3857963B}"/>
    <cellStyle name="Normal GHG Numbers (0.00) 3 2 2 2 38 2" xfId="40934" xr:uid="{670A53FA-D186-46CC-B073-B98D9B0DA0A9}"/>
    <cellStyle name="Normal GHG Numbers (0.00) 3 2 2 2 39" xfId="20873" xr:uid="{417704AB-02B9-4D2C-B097-41AF92D54E38}"/>
    <cellStyle name="Normal GHG Numbers (0.00) 3 2 2 2 39 2" xfId="41275" xr:uid="{37758D0A-B04E-4D26-98D4-CC253F33A878}"/>
    <cellStyle name="Normal GHG Numbers (0.00) 3 2 2 2 4" xfId="2289" xr:uid="{00000000-0005-0000-0000-0000F8160000}"/>
    <cellStyle name="Normal GHG Numbers (0.00) 3 2 2 2 4 2" xfId="24664" xr:uid="{BD10BC36-AC42-4B72-8CFB-13D610658B41}"/>
    <cellStyle name="Normal GHG Numbers (0.00) 3 2 2 2 40" xfId="21726" xr:uid="{BB2D162B-178F-4C9D-B01E-8AEBC5CB3B6A}"/>
    <cellStyle name="Normal GHG Numbers (0.00) 3 2 2 2 40 2" xfId="42126" xr:uid="{F58B8099-39AA-45DA-813B-83165DB4E884}"/>
    <cellStyle name="Normal GHG Numbers (0.00) 3 2 2 2 41" xfId="21836" xr:uid="{79AD345B-ECB0-4121-90E1-065CAA46B56D}"/>
    <cellStyle name="Normal GHG Numbers (0.00) 3 2 2 2 41 2" xfId="42236" xr:uid="{98FC2B43-2B66-4565-9E33-7AC9017313E9}"/>
    <cellStyle name="Normal GHG Numbers (0.00) 3 2 2 2 42" xfId="21333" xr:uid="{A7DAF7E3-8A15-44E5-A871-93554A8D1A9F}"/>
    <cellStyle name="Normal GHG Numbers (0.00) 3 2 2 2 42 2" xfId="41733" xr:uid="{8E2051C6-7158-4CBF-B576-BBAEB1E6FE20}"/>
    <cellStyle name="Normal GHG Numbers (0.00) 3 2 2 2 43" xfId="23012" xr:uid="{15FD3456-F884-4AF7-960B-D15A9EA381B8}"/>
    <cellStyle name="Normal GHG Numbers (0.00) 3 2 2 2 43 2" xfId="43412" xr:uid="{FB048732-FA2D-4EF4-871A-056CE41D1703}"/>
    <cellStyle name="Normal GHG Numbers (0.00) 3 2 2 2 44" xfId="23249" xr:uid="{1466245B-AB93-4A5D-9B84-89C4E856CAD5}"/>
    <cellStyle name="Normal GHG Numbers (0.00) 3 2 2 2 44 2" xfId="43649" xr:uid="{AECE110D-AD50-4749-B50A-3F87546CBFF7}"/>
    <cellStyle name="Normal GHG Numbers (0.00) 3 2 2 2 5" xfId="3140" xr:uid="{00000000-0005-0000-0000-0000F9160000}"/>
    <cellStyle name="Normal GHG Numbers (0.00) 3 2 2 2 5 2" xfId="25506" xr:uid="{2D6C27C0-AE12-4BF8-841C-D2BBC01D0CC4}"/>
    <cellStyle name="Normal GHG Numbers (0.00) 3 2 2 2 6" xfId="3600" xr:uid="{00000000-0005-0000-0000-0000FA160000}"/>
    <cellStyle name="Normal GHG Numbers (0.00) 3 2 2 2 6 2" xfId="25963" xr:uid="{C13E11C4-D62A-4B4A-8903-936C7248DA67}"/>
    <cellStyle name="Normal GHG Numbers (0.00) 3 2 2 2 7" xfId="4034" xr:uid="{00000000-0005-0000-0000-0000FB160000}"/>
    <cellStyle name="Normal GHG Numbers (0.00) 3 2 2 2 7 2" xfId="26397" xr:uid="{F56CF8EB-175F-49AD-A2AF-1A2B0F4C4EEA}"/>
    <cellStyle name="Normal GHG Numbers (0.00) 3 2 2 2 8" xfId="4403" xr:uid="{00000000-0005-0000-0000-0000FC160000}"/>
    <cellStyle name="Normal GHG Numbers (0.00) 3 2 2 2 8 2" xfId="26757" xr:uid="{1173136B-0E1C-4FA3-88FD-0E7E213E237C}"/>
    <cellStyle name="Normal GHG Numbers (0.00) 3 2 2 2 9" xfId="4195" xr:uid="{00000000-0005-0000-0000-0000FD160000}"/>
    <cellStyle name="Normal GHG Numbers (0.00) 3 2 2 2 9 2" xfId="26555" xr:uid="{71ADB777-D440-460A-93C5-07C38EEB47D1}"/>
    <cellStyle name="Normal GHG Numbers (0.00) 3 2 2 20" xfId="9809" xr:uid="{315E8A3A-0DBD-462B-B4E8-1E3BF6C8327A}"/>
    <cellStyle name="Normal GHG Numbers (0.00) 3 2 2 20 2" xfId="31858" xr:uid="{AC79C6BB-F621-4077-9CD3-B87246ACCCB7}"/>
    <cellStyle name="Normal GHG Numbers (0.00) 3 2 2 21" xfId="8634" xr:uid="{0EC91F25-2DED-43F3-8575-BB440B8D4DFA}"/>
    <cellStyle name="Normal GHG Numbers (0.00) 3 2 2 21 2" xfId="30898" xr:uid="{7CFE7681-B06E-4300-B4B4-273FA7460E81}"/>
    <cellStyle name="Normal GHG Numbers (0.00) 3 2 2 22" xfId="12364" xr:uid="{FD1E5066-7DDB-4AE1-BD27-06C181C43477}"/>
    <cellStyle name="Normal GHG Numbers (0.00) 3 2 2 22 2" xfId="32929" xr:uid="{E81CF9AD-DBCC-40C3-B6C6-E1B859559EA5}"/>
    <cellStyle name="Normal GHG Numbers (0.00) 3 2 2 23" xfId="11780" xr:uid="{D3486E78-A439-4BB1-992F-0AB283983AC4}"/>
    <cellStyle name="Normal GHG Numbers (0.00) 3 2 2 23 2" xfId="32347" xr:uid="{13BDEA07-B04B-4B2E-9868-4E1CAB7007C3}"/>
    <cellStyle name="Normal GHG Numbers (0.00) 3 2 2 24" xfId="12185" xr:uid="{8A534A0E-59D2-438E-A608-217894C873BC}"/>
    <cellStyle name="Normal GHG Numbers (0.00) 3 2 2 24 2" xfId="32750" xr:uid="{D3D4F6AE-0865-4ABF-BF6A-DBEDB85D3D4D}"/>
    <cellStyle name="Normal GHG Numbers (0.00) 3 2 2 25" xfId="13733" xr:uid="{9427CACC-FE63-4BE9-9E34-2CEE1EEDE08D}"/>
    <cellStyle name="Normal GHG Numbers (0.00) 3 2 2 25 2" xfId="34297" xr:uid="{0E34AF00-96BC-4D63-9A83-ED2D65E06C86}"/>
    <cellStyle name="Normal GHG Numbers (0.00) 3 2 2 26" xfId="14543" xr:uid="{489A3C97-A136-4ED9-B97E-8D38C24392B9}"/>
    <cellStyle name="Normal GHG Numbers (0.00) 3 2 2 26 2" xfId="35104" xr:uid="{05BB1CE8-6B84-4584-9563-1F17DD3F6E22}"/>
    <cellStyle name="Normal GHG Numbers (0.00) 3 2 2 27" xfId="14259" xr:uid="{83121311-CEFA-4513-960A-35C5EE680C35}"/>
    <cellStyle name="Normal GHG Numbers (0.00) 3 2 2 27 2" xfId="34822" xr:uid="{654CCC57-36EC-4CA1-A851-311E19B8DB2F}"/>
    <cellStyle name="Normal GHG Numbers (0.00) 3 2 2 28" xfId="14435" xr:uid="{4CEA3059-FC8A-4A82-902F-E2B415801AF2}"/>
    <cellStyle name="Normal GHG Numbers (0.00) 3 2 2 28 2" xfId="34997" xr:uid="{518A9AAE-4C2E-4392-BF54-C37C1EFD05FD}"/>
    <cellStyle name="Normal GHG Numbers (0.00) 3 2 2 29" xfId="15714" xr:uid="{F872CFC7-0FBE-4CD1-AF37-7AF71FAEA6D5}"/>
    <cellStyle name="Normal GHG Numbers (0.00) 3 2 2 29 2" xfId="36171" xr:uid="{A77B3F46-569C-4296-96D5-09C16D8E56D7}"/>
    <cellStyle name="Normal GHG Numbers (0.00) 3 2 2 3" xfId="1341" xr:uid="{00000000-0005-0000-0000-0000FE160000}"/>
    <cellStyle name="Normal GHG Numbers (0.00) 3 2 2 3 2" xfId="23778" xr:uid="{3FDBC41D-E094-4224-ABCB-12CA1CC0D0F3}"/>
    <cellStyle name="Normal GHG Numbers (0.00) 3 2 2 30" xfId="15320" xr:uid="{B4957CA4-B9A4-43FC-BE58-8556C692385D}"/>
    <cellStyle name="Normal GHG Numbers (0.00) 3 2 2 30 2" xfId="35857" xr:uid="{65253A08-30B8-46EE-8EB8-EB6EAECBB076}"/>
    <cellStyle name="Normal GHG Numbers (0.00) 3 2 2 31" xfId="16350" xr:uid="{9A80A9F7-D748-4FA5-9B8A-A15B0FAB894F}"/>
    <cellStyle name="Normal GHG Numbers (0.00) 3 2 2 31 2" xfId="36756" xr:uid="{DD456953-3242-4C93-A1CD-C17A00F2F985}"/>
    <cellStyle name="Normal GHG Numbers (0.00) 3 2 2 32" xfId="17091" xr:uid="{92F71A04-5281-4970-8EF7-FE614F530C9E}"/>
    <cellStyle name="Normal GHG Numbers (0.00) 3 2 2 32 2" xfId="37495" xr:uid="{12D06A1A-1A54-4186-9046-7C6D5E3380F5}"/>
    <cellStyle name="Normal GHG Numbers (0.00) 3 2 2 33" xfId="16742" xr:uid="{A5D00B61-F2AB-4FAC-959D-3151A0F64CDE}"/>
    <cellStyle name="Normal GHG Numbers (0.00) 3 2 2 33 2" xfId="37148" xr:uid="{AB774E78-3045-4CA0-AB96-D371FA3D56B0}"/>
    <cellStyle name="Normal GHG Numbers (0.00) 3 2 2 34" xfId="17842" xr:uid="{AEAC9409-591E-4942-A67E-0F87E5301167}"/>
    <cellStyle name="Normal GHG Numbers (0.00) 3 2 2 34 2" xfId="38246" xr:uid="{063D4F06-D3F6-4BB0-8964-807BEDFC069B}"/>
    <cellStyle name="Normal GHG Numbers (0.00) 3 2 2 35" xfId="18214" xr:uid="{89B2F442-3B77-44AB-B560-CA4458A9F7C9}"/>
    <cellStyle name="Normal GHG Numbers (0.00) 3 2 2 35 2" xfId="38618" xr:uid="{E50A293B-CDF3-4F5F-B118-A3694D24751F}"/>
    <cellStyle name="Normal GHG Numbers (0.00) 3 2 2 36" xfId="19057" xr:uid="{B36ABB49-1C56-4C4F-B6E0-C1E411B69244}"/>
    <cellStyle name="Normal GHG Numbers (0.00) 3 2 2 36 2" xfId="39459" xr:uid="{F58F9B54-048C-497F-911B-DA95E920394A}"/>
    <cellStyle name="Normal GHG Numbers (0.00) 3 2 2 37" xfId="18656" xr:uid="{AEB5534E-5C60-49FB-AAAE-0C274DA1C6E7}"/>
    <cellStyle name="Normal GHG Numbers (0.00) 3 2 2 37 2" xfId="39060" xr:uid="{18ECAA20-DD35-4996-AA2F-0161C9C06F9A}"/>
    <cellStyle name="Normal GHG Numbers (0.00) 3 2 2 38" xfId="19895" xr:uid="{C5155A0A-EE2B-4700-885E-AAF8ACE321C4}"/>
    <cellStyle name="Normal GHG Numbers (0.00) 3 2 2 38 2" xfId="40297" xr:uid="{03C7453C-F30C-472B-A046-5ED73C30E7B8}"/>
    <cellStyle name="Normal GHG Numbers (0.00) 3 2 2 39" xfId="20319" xr:uid="{6BEBA5E0-CC4C-410A-B671-6B23939BCD1A}"/>
    <cellStyle name="Normal GHG Numbers (0.00) 3 2 2 39 2" xfId="40721" xr:uid="{0DECBEC6-492B-4E5D-9BB2-90F7B2607E75}"/>
    <cellStyle name="Normal GHG Numbers (0.00) 3 2 2 4" xfId="1804" xr:uid="{00000000-0005-0000-0000-0000FF160000}"/>
    <cellStyle name="Normal GHG Numbers (0.00) 3 2 2 4 2" xfId="24187" xr:uid="{AB5580B0-891B-4869-8D92-64C17808797D}"/>
    <cellStyle name="Normal GHG Numbers (0.00) 3 2 2 40" xfId="19801" xr:uid="{F345CB65-8E11-41F9-8BD9-F6BE71533C3A}"/>
    <cellStyle name="Normal GHG Numbers (0.00) 3 2 2 40 2" xfId="40203" xr:uid="{F97C1E49-5508-4967-BD79-0C88D0F23939}"/>
    <cellStyle name="Normal GHG Numbers (0.00) 3 2 2 41" xfId="21514" xr:uid="{B45565C9-437F-4191-B061-659A6C2C5236}"/>
    <cellStyle name="Normal GHG Numbers (0.00) 3 2 2 41 2" xfId="41914" xr:uid="{CB82B719-72BB-4B71-ADF2-5DF11BA1E7B7}"/>
    <cellStyle name="Normal GHG Numbers (0.00) 3 2 2 42" xfId="21066" xr:uid="{D25B7CBA-73E1-4B99-BA3E-F89EA849BF52}"/>
    <cellStyle name="Normal GHG Numbers (0.00) 3 2 2 42 2" xfId="41468" xr:uid="{7CD651BC-027B-4ADE-B104-D71925A72C3E}"/>
    <cellStyle name="Normal GHG Numbers (0.00) 3 2 2 43" xfId="22152" xr:uid="{70EFDE86-FE47-4C59-AB07-7B4351EE84F6}"/>
    <cellStyle name="Normal GHG Numbers (0.00) 3 2 2 43 2" xfId="42552" xr:uid="{35429563-D5D3-46AA-8F14-7290BEA1A15C}"/>
    <cellStyle name="Normal GHG Numbers (0.00) 3 2 2 44" xfId="23053" xr:uid="{FC54C039-3650-4C55-BCC8-48EE6D21E47D}"/>
    <cellStyle name="Normal GHG Numbers (0.00) 3 2 2 44 2" xfId="43453" xr:uid="{5106FA0A-150F-4C91-A5DE-223DB26E05DA}"/>
    <cellStyle name="Normal GHG Numbers (0.00) 3 2 2 45" xfId="23281" xr:uid="{941EEC0E-BFEF-4325-9605-AD2F51DE89E8}"/>
    <cellStyle name="Normal GHG Numbers (0.00) 3 2 2 45 2" xfId="43681" xr:uid="{60031568-E5A4-45A0-8D7A-07FE25669393}"/>
    <cellStyle name="Normal GHG Numbers (0.00) 3 2 2 5" xfId="2320" xr:uid="{00000000-0005-0000-0000-000000170000}"/>
    <cellStyle name="Normal GHG Numbers (0.00) 3 2 2 5 2" xfId="24695" xr:uid="{EC143477-23C4-44BF-AD71-80CDCD3CDBB3}"/>
    <cellStyle name="Normal GHG Numbers (0.00) 3 2 2 6" xfId="2925" xr:uid="{00000000-0005-0000-0000-000001170000}"/>
    <cellStyle name="Normal GHG Numbers (0.00) 3 2 2 6 2" xfId="25291" xr:uid="{2D3089A4-B714-4658-9139-53AFD3372BAC}"/>
    <cellStyle name="Normal GHG Numbers (0.00) 3 2 2 7" xfId="3652" xr:uid="{00000000-0005-0000-0000-000002170000}"/>
    <cellStyle name="Normal GHG Numbers (0.00) 3 2 2 7 2" xfId="26015" xr:uid="{EF81B457-0BC9-4F45-A474-41C589A0BCBD}"/>
    <cellStyle name="Normal GHG Numbers (0.00) 3 2 2 8" xfId="3823" xr:uid="{00000000-0005-0000-0000-000003170000}"/>
    <cellStyle name="Normal GHG Numbers (0.00) 3 2 2 8 2" xfId="26186" xr:uid="{EE6A6984-8775-4699-8598-34BB0862D146}"/>
    <cellStyle name="Normal GHG Numbers (0.00) 3 2 2 9" xfId="4452" xr:uid="{00000000-0005-0000-0000-000004170000}"/>
    <cellStyle name="Normal GHG Numbers (0.00) 3 2 2 9 2" xfId="26805" xr:uid="{0D276B76-B68E-47F7-8174-188E7AD61483}"/>
    <cellStyle name="Normal GHG Numbers (0.00) 3 2 3" xfId="752" xr:uid="{00000000-0005-0000-0000-000005170000}"/>
    <cellStyle name="Normal GHG Numbers (0.00) 3 2 3 10" xfId="5199" xr:uid="{00000000-0005-0000-0000-000006170000}"/>
    <cellStyle name="Normal GHG Numbers (0.00) 3 2 3 10 2" xfId="27552" xr:uid="{AF9C93EC-3930-4BE2-9506-C86EB2C4D03B}"/>
    <cellStyle name="Normal GHG Numbers (0.00) 3 2 3 11" xfId="5455" xr:uid="{00000000-0005-0000-0000-000007170000}"/>
    <cellStyle name="Normal GHG Numbers (0.00) 3 2 3 11 2" xfId="27808" xr:uid="{C83FB681-3BDC-41F2-95CB-7A207A12879F}"/>
    <cellStyle name="Normal GHG Numbers (0.00) 3 2 3 12" xfId="5936" xr:uid="{00000000-0005-0000-0000-000008170000}"/>
    <cellStyle name="Normal GHG Numbers (0.00) 3 2 3 12 2" xfId="28250" xr:uid="{D2F2D44A-1F60-4EE2-9ECB-CF93E3ED6501}"/>
    <cellStyle name="Normal GHG Numbers (0.00) 3 2 3 13" xfId="6664" xr:uid="{00000000-0005-0000-0000-000009170000}"/>
    <cellStyle name="Normal GHG Numbers (0.00) 3 2 3 13 2" xfId="28961" xr:uid="{AFEA82B2-5FB8-4BD2-A0F8-37D83913B895}"/>
    <cellStyle name="Normal GHG Numbers (0.00) 3 2 3 14" xfId="7024" xr:uid="{00000000-0005-0000-0000-00000A170000}"/>
    <cellStyle name="Normal GHG Numbers (0.00) 3 2 3 14 2" xfId="29321" xr:uid="{C9F6CA98-4B18-4BD2-AE04-4793B9AA6F70}"/>
    <cellStyle name="Normal GHG Numbers (0.00) 3 2 3 15" xfId="7472" xr:uid="{00000000-0005-0000-0000-00000B170000}"/>
    <cellStyle name="Normal GHG Numbers (0.00) 3 2 3 15 2" xfId="29767" xr:uid="{FC49EE9F-76B6-4000-B27F-E83177B68A81}"/>
    <cellStyle name="Normal GHG Numbers (0.00) 3 2 3 16" xfId="7958" xr:uid="{D3D8B1A9-515D-4FD7-81F0-1759839CBDE5}"/>
    <cellStyle name="Normal GHG Numbers (0.00) 3 2 3 16 2" xfId="30244" xr:uid="{1B70A6D9-FFCC-41ED-AF89-4EA972DE1555}"/>
    <cellStyle name="Normal GHG Numbers (0.00) 3 2 3 17" xfId="8447" xr:uid="{B8A3390F-8E05-45CA-B340-CE40DF3CC73A}"/>
    <cellStyle name="Normal GHG Numbers (0.00) 3 2 3 17 2" xfId="30716" xr:uid="{6FFD74AA-9385-4ABB-B431-027355DDAFC9}"/>
    <cellStyle name="Normal GHG Numbers (0.00) 3 2 3 18" xfId="9337" xr:uid="{7E1EDF35-59DA-4144-BAE5-12555D37D0DA}"/>
    <cellStyle name="Normal GHG Numbers (0.00) 3 2 3 18 2" xfId="31476" xr:uid="{9AB6E503-41F0-4F30-83AC-57ADD2B0FAEC}"/>
    <cellStyle name="Normal GHG Numbers (0.00) 3 2 3 19" xfId="9523" xr:uid="{52F1AEDE-BF59-40C0-9640-CE187CCF2685}"/>
    <cellStyle name="Normal GHG Numbers (0.00) 3 2 3 19 2" xfId="31657" xr:uid="{F7A04D68-88EC-4C06-8D4C-BEA283DE187A}"/>
    <cellStyle name="Normal GHG Numbers (0.00) 3 2 3 2" xfId="1249" xr:uid="{00000000-0005-0000-0000-00000C170000}"/>
    <cellStyle name="Normal GHG Numbers (0.00) 3 2 3 2 2" xfId="23686" xr:uid="{CD0C9056-76AC-41FB-A582-7514CBBFE896}"/>
    <cellStyle name="Normal GHG Numbers (0.00) 3 2 3 20" xfId="10151" xr:uid="{823CBCBE-E746-4A1D-ACB3-9FA4215A5804}"/>
    <cellStyle name="Normal GHG Numbers (0.00) 3 2 3 20 2" xfId="32068" xr:uid="{9F32E650-4CA1-4483-930D-68C38FDDD2B6}"/>
    <cellStyle name="Normal GHG Numbers (0.00) 3 2 3 21" xfId="12505" xr:uid="{20F2CDB6-4F5E-4B3A-84B0-7B071C9EE332}"/>
    <cellStyle name="Normal GHG Numbers (0.00) 3 2 3 21 2" xfId="33070" xr:uid="{5D51A3CE-D3E8-44D8-8BFF-697AEF35AA41}"/>
    <cellStyle name="Normal GHG Numbers (0.00) 3 2 3 22" xfId="12911" xr:uid="{D87F9ACF-CF11-47BF-B29D-4FB4AE122207}"/>
    <cellStyle name="Normal GHG Numbers (0.00) 3 2 3 22 2" xfId="33476" xr:uid="{69731ED4-6CCB-452E-89A3-07DBB5AD336D}"/>
    <cellStyle name="Normal GHG Numbers (0.00) 3 2 3 23" xfId="12802" xr:uid="{A61C6424-657B-47EC-9BD9-67B248C3B645}"/>
    <cellStyle name="Normal GHG Numbers (0.00) 3 2 3 23 2" xfId="33367" xr:uid="{7082BCFD-AA85-4431-8D73-7CE818DBF442}"/>
    <cellStyle name="Normal GHG Numbers (0.00) 3 2 3 24" xfId="13757" xr:uid="{E7A7CFF5-180B-43E0-B77D-0613144B24DB}"/>
    <cellStyle name="Normal GHG Numbers (0.00) 3 2 3 24 2" xfId="34321" xr:uid="{E220CDA0-D14C-4162-8ECF-5D20DEC84617}"/>
    <cellStyle name="Normal GHG Numbers (0.00) 3 2 3 25" xfId="14586" xr:uid="{3C08DEB1-3E5A-4C0A-B719-979D02C2C2D9}"/>
    <cellStyle name="Normal GHG Numbers (0.00) 3 2 3 25 2" xfId="35146" xr:uid="{A7C86529-5ABE-4308-B68D-D88F0BCDAC2A}"/>
    <cellStyle name="Normal GHG Numbers (0.00) 3 2 3 26" xfId="13857" xr:uid="{AF761E5D-B1C7-4303-B699-8E268EDE38A0}"/>
    <cellStyle name="Normal GHG Numbers (0.00) 3 2 3 26 2" xfId="34421" xr:uid="{3D77B352-8448-4A5B-9E25-83BAA6019F56}"/>
    <cellStyle name="Normal GHG Numbers (0.00) 3 2 3 27" xfId="15236" xr:uid="{F73A84E1-DDDD-4942-B6CD-322CEB2DA5EA}"/>
    <cellStyle name="Normal GHG Numbers (0.00) 3 2 3 27 2" xfId="35776" xr:uid="{578C0908-7CD5-467B-A9CB-9B43F6CFA12F}"/>
    <cellStyle name="Normal GHG Numbers (0.00) 3 2 3 28" xfId="15395" xr:uid="{F9D8D728-1CCE-4286-9FFD-9AF49F3959D4}"/>
    <cellStyle name="Normal GHG Numbers (0.00) 3 2 3 28 2" xfId="35932" xr:uid="{93A59C31-7608-48AA-A538-DE4664B2F24B}"/>
    <cellStyle name="Normal GHG Numbers (0.00) 3 2 3 29" xfId="16009" xr:uid="{7506EEFD-CB22-47C5-A87E-A056F2DF58F0}"/>
    <cellStyle name="Normal GHG Numbers (0.00) 3 2 3 29 2" xfId="36417" xr:uid="{22DE9DDB-391F-4A75-B1B5-9ABC642184D4}"/>
    <cellStyle name="Normal GHG Numbers (0.00) 3 2 3 3" xfId="1943" xr:uid="{00000000-0005-0000-0000-00000D170000}"/>
    <cellStyle name="Normal GHG Numbers (0.00) 3 2 3 3 2" xfId="24325" xr:uid="{FFA94F59-4DFB-4EA0-9EB6-EBBF626B4454}"/>
    <cellStyle name="Normal GHG Numbers (0.00) 3 2 3 30" xfId="16482" xr:uid="{8D3A3E36-AAF0-417F-B33E-A7C4439316FC}"/>
    <cellStyle name="Normal GHG Numbers (0.00) 3 2 3 30 2" xfId="36888" xr:uid="{12DC4C1A-830D-4834-B315-3439B356837B}"/>
    <cellStyle name="Normal GHG Numbers (0.00) 3 2 3 31" xfId="17226" xr:uid="{CF0F5B84-D4D6-4283-B60B-1E7775950FA4}"/>
    <cellStyle name="Normal GHG Numbers (0.00) 3 2 3 31 2" xfId="37630" xr:uid="{A776960B-8C2E-4039-ACFC-DAC0907A6856}"/>
    <cellStyle name="Normal GHG Numbers (0.00) 3 2 3 32" xfId="16879" xr:uid="{D837D288-D1C3-4FB0-AE7B-6483521A39DB}"/>
    <cellStyle name="Normal GHG Numbers (0.00) 3 2 3 32 2" xfId="37283" xr:uid="{B27D2938-8466-473B-8E66-D6E43900FDCA}"/>
    <cellStyle name="Normal GHG Numbers (0.00) 3 2 3 33" xfId="17975" xr:uid="{5102A0E3-6497-4307-902B-55AAE01F8C67}"/>
    <cellStyle name="Normal GHG Numbers (0.00) 3 2 3 33 2" xfId="38379" xr:uid="{F421CA1D-BAB1-4F5E-BEC4-21A4DA4F5574}"/>
    <cellStyle name="Normal GHG Numbers (0.00) 3 2 3 34" xfId="18354" xr:uid="{F49C1039-5E35-473A-9CE7-40B0FB0412F1}"/>
    <cellStyle name="Normal GHG Numbers (0.00) 3 2 3 34 2" xfId="38758" xr:uid="{BBD23FF2-78CD-4508-A75C-DA5D77CB469A}"/>
    <cellStyle name="Normal GHG Numbers (0.00) 3 2 3 35" xfId="19198" xr:uid="{652A472D-715E-4A9F-9252-8D437EC170D0}"/>
    <cellStyle name="Normal GHG Numbers (0.00) 3 2 3 35 2" xfId="39600" xr:uid="{E73FED8D-5830-4EE5-B74F-A87A7EA931A6}"/>
    <cellStyle name="Normal GHG Numbers (0.00) 3 2 3 36" xfId="19560" xr:uid="{27C04F1D-3103-4FBA-8C6C-0E2CB319449A}"/>
    <cellStyle name="Normal GHG Numbers (0.00) 3 2 3 36 2" xfId="39962" xr:uid="{0F1C8AE4-D024-425D-9162-050A15A73DA0}"/>
    <cellStyle name="Normal GHG Numbers (0.00) 3 2 3 37" xfId="20036" xr:uid="{31A0AE8A-AE72-4859-87E0-B142C029DD6D}"/>
    <cellStyle name="Normal GHG Numbers (0.00) 3 2 3 37 2" xfId="40438" xr:uid="{FCA8E6D5-5BDC-416F-84C6-2A936EF8FFCB}"/>
    <cellStyle name="Normal GHG Numbers (0.00) 3 2 3 38" xfId="20458" xr:uid="{A1F2746E-C5D4-40D9-AAE7-4FC87975150D}"/>
    <cellStyle name="Normal GHG Numbers (0.00) 3 2 3 38 2" xfId="40860" xr:uid="{46FE5876-9EC8-4F79-A54A-3B33DAF2B1DF}"/>
    <cellStyle name="Normal GHG Numbers (0.00) 3 2 3 39" xfId="20856" xr:uid="{2E12556B-D468-4F2D-80C3-80A0EEF85A61}"/>
    <cellStyle name="Normal GHG Numbers (0.00) 3 2 3 39 2" xfId="41258" xr:uid="{E2C89917-431B-4838-A038-F515B2C64848}"/>
    <cellStyle name="Normal GHG Numbers (0.00) 3 2 3 4" xfId="2227" xr:uid="{00000000-0005-0000-0000-00000E170000}"/>
    <cellStyle name="Normal GHG Numbers (0.00) 3 2 3 4 2" xfId="24603" xr:uid="{55F4544F-7BCE-4723-A955-5FB54956A0E3}"/>
    <cellStyle name="Normal GHG Numbers (0.00) 3 2 3 40" xfId="21652" xr:uid="{002A27C7-E9A8-47A1-B59C-59CC9553B9C8}"/>
    <cellStyle name="Normal GHG Numbers (0.00) 3 2 3 40 2" xfId="42052" xr:uid="{32AFB395-C02E-4A67-8117-3322693C1643}"/>
    <cellStyle name="Normal GHG Numbers (0.00) 3 2 3 41" xfId="21247" xr:uid="{1BE3E742-85B5-4690-A5CF-23CD0EB590EB}"/>
    <cellStyle name="Normal GHG Numbers (0.00) 3 2 3 41 2" xfId="41647" xr:uid="{2B8C79F7-57D2-4C87-BFF5-EFED8ABEBE07}"/>
    <cellStyle name="Normal GHG Numbers (0.00) 3 2 3 42" xfId="22167" xr:uid="{282A6B47-D212-40C5-AEE0-4D38B5F6E6C2}"/>
    <cellStyle name="Normal GHG Numbers (0.00) 3 2 3 42 2" xfId="42567" xr:uid="{B34D1820-1AC2-43D5-A37E-4FA794AAAACD}"/>
    <cellStyle name="Normal GHG Numbers (0.00) 3 2 3 43" xfId="22913" xr:uid="{E2693B1B-51C1-42ED-931F-79AF54B79C6E}"/>
    <cellStyle name="Normal GHG Numbers (0.00) 3 2 3 43 2" xfId="43313" xr:uid="{4422314E-0233-4BBE-BCE7-96AF1BE04299}"/>
    <cellStyle name="Normal GHG Numbers (0.00) 3 2 3 44" xfId="23185" xr:uid="{0AA95BEE-D705-491E-ACA6-4B44B6099FE4}"/>
    <cellStyle name="Normal GHG Numbers (0.00) 3 2 3 44 2" xfId="43585" xr:uid="{3867EE0A-C0DF-4660-A3BD-9302058AB902}"/>
    <cellStyle name="Normal GHG Numbers (0.00) 3 2 3 5" xfId="3066" xr:uid="{00000000-0005-0000-0000-00000F170000}"/>
    <cellStyle name="Normal GHG Numbers (0.00) 3 2 3 5 2" xfId="25432" xr:uid="{225B666B-2756-45B4-AC6C-872DD4626E7F}"/>
    <cellStyle name="Normal GHG Numbers (0.00) 3 2 3 6" xfId="3472" xr:uid="{00000000-0005-0000-0000-000010170000}"/>
    <cellStyle name="Normal GHG Numbers (0.00) 3 2 3 6 2" xfId="25837" xr:uid="{F79B4460-0EA4-4371-85F6-77D43B2C6022}"/>
    <cellStyle name="Normal GHG Numbers (0.00) 3 2 3 7" xfId="3960" xr:uid="{00000000-0005-0000-0000-000011170000}"/>
    <cellStyle name="Normal GHG Numbers (0.00) 3 2 3 7 2" xfId="26323" xr:uid="{DF2535B2-F3C7-4025-8C52-D13E2055ED98}"/>
    <cellStyle name="Normal GHG Numbers (0.00) 3 2 3 8" xfId="4299" xr:uid="{00000000-0005-0000-0000-000012170000}"/>
    <cellStyle name="Normal GHG Numbers (0.00) 3 2 3 8 2" xfId="26656" xr:uid="{0618FBA7-3501-4353-9705-2B3D817869B4}"/>
    <cellStyle name="Normal GHG Numbers (0.00) 3 2 3 9" xfId="4504" xr:uid="{00000000-0005-0000-0000-000013170000}"/>
    <cellStyle name="Normal GHG Numbers (0.00) 3 2 3 9 2" xfId="26857" xr:uid="{AB06091B-A5C4-4A49-B6B3-45FF4B883921}"/>
    <cellStyle name="Normal GHG Numbers (0.00) 3 2 4" xfId="6001" xr:uid="{00000000-0005-0000-0000-000014170000}"/>
    <cellStyle name="Normal GHG Numbers (0.00) 3 3" xfId="392" xr:uid="{00000000-0005-0000-0000-000015170000}"/>
    <cellStyle name="Normal GHG Numbers (0.00) 3 3 10" xfId="2603" xr:uid="{00000000-0005-0000-0000-000016170000}"/>
    <cellStyle name="Normal GHG Numbers (0.00) 3 3 10 2" xfId="24970" xr:uid="{301C4551-9091-4D53-B3D9-6920384840FF}"/>
    <cellStyle name="Normal GHG Numbers (0.00) 3 3 11" xfId="4189" xr:uid="{00000000-0005-0000-0000-000017170000}"/>
    <cellStyle name="Normal GHG Numbers (0.00) 3 3 11 2" xfId="26549" xr:uid="{A4481613-EF44-43A9-AEFC-897CE6235DF7}"/>
    <cellStyle name="Normal GHG Numbers (0.00) 3 3 12" xfId="4911" xr:uid="{00000000-0005-0000-0000-000018170000}"/>
    <cellStyle name="Normal GHG Numbers (0.00) 3 3 12 2" xfId="27264" xr:uid="{0D3D19AF-A185-493D-B5D7-D1BFFF6AF7A2}"/>
    <cellStyle name="Normal GHG Numbers (0.00) 3 3 13" xfId="4761" xr:uid="{00000000-0005-0000-0000-000019170000}"/>
    <cellStyle name="Normal GHG Numbers (0.00) 3 3 13 2" xfId="27114" xr:uid="{6BC71E81-A4C4-43D2-877E-2725E814B4D0}"/>
    <cellStyle name="Normal GHG Numbers (0.00) 3 3 14" xfId="5388" xr:uid="{00000000-0005-0000-0000-00001A170000}"/>
    <cellStyle name="Normal GHG Numbers (0.00) 3 3 14 2" xfId="27741" xr:uid="{ED4A33DE-57BE-4D1D-AA4E-39ADB0F0F02B}"/>
    <cellStyle name="Normal GHG Numbers (0.00) 3 3 15" xfId="6346" xr:uid="{00000000-0005-0000-0000-00001B170000}"/>
    <cellStyle name="Normal GHG Numbers (0.00) 3 3 15 2" xfId="28643" xr:uid="{7586F140-FCC6-47B9-ABDA-C636D06BE4EF}"/>
    <cellStyle name="Normal GHG Numbers (0.00) 3 3 16" xfId="6670" xr:uid="{00000000-0005-0000-0000-00001C170000}"/>
    <cellStyle name="Normal GHG Numbers (0.00) 3 3 16 2" xfId="28967" xr:uid="{E5977E0C-C450-4F1B-AD7A-934CBBAE9501}"/>
    <cellStyle name="Normal GHG Numbers (0.00) 3 3 17" xfId="6950" xr:uid="{00000000-0005-0000-0000-00001D170000}"/>
    <cellStyle name="Normal GHG Numbers (0.00) 3 3 17 2" xfId="29247" xr:uid="{D6079AB4-4F52-4445-A51E-29B0C1F96AC3}"/>
    <cellStyle name="Normal GHG Numbers (0.00) 3 3 18" xfId="7264" xr:uid="{00000000-0005-0000-0000-00001E170000}"/>
    <cellStyle name="Normal GHG Numbers (0.00) 3 3 18 2" xfId="29559" xr:uid="{68148838-95A3-4595-AAE4-BCE5FD257994}"/>
    <cellStyle name="Normal GHG Numbers (0.00) 3 3 19" xfId="7736" xr:uid="{C23FB0CE-CCAF-436F-81F0-DC8BE1F9C191}"/>
    <cellStyle name="Normal GHG Numbers (0.00) 3 3 19 2" xfId="30022" xr:uid="{BB975056-BC13-49C8-A3A1-A7F793084514}"/>
    <cellStyle name="Normal GHG Numbers (0.00) 3 3 2" xfId="670" xr:uid="{00000000-0005-0000-0000-00001F170000}"/>
    <cellStyle name="Normal GHG Numbers (0.00) 3 3 2 10" xfId="4391" xr:uid="{00000000-0005-0000-0000-000020170000}"/>
    <cellStyle name="Normal GHG Numbers (0.00) 3 3 2 10 2" xfId="26746" xr:uid="{D8EAFB8D-CB1F-423A-BB5C-245722749AEA}"/>
    <cellStyle name="Normal GHG Numbers (0.00) 3 3 2 11" xfId="5121" xr:uid="{00000000-0005-0000-0000-000021170000}"/>
    <cellStyle name="Normal GHG Numbers (0.00) 3 3 2 11 2" xfId="27474" xr:uid="{411B7047-8CFF-431C-B832-075977BAF026}"/>
    <cellStyle name="Normal GHG Numbers (0.00) 3 3 2 12" xfId="5448" xr:uid="{00000000-0005-0000-0000-000022170000}"/>
    <cellStyle name="Normal GHG Numbers (0.00) 3 3 2 12 2" xfId="27801" xr:uid="{DFBE6E47-FCFC-4EE2-B094-D53C4C46338F}"/>
    <cellStyle name="Normal GHG Numbers (0.00) 3 3 2 13" xfId="5701" xr:uid="{00000000-0005-0000-0000-000023170000}"/>
    <cellStyle name="Normal GHG Numbers (0.00) 3 3 2 13 2" xfId="28026" xr:uid="{C71FC509-6BA7-4991-8E10-8BA32541B56C}"/>
    <cellStyle name="Normal GHG Numbers (0.00) 3 3 2 14" xfId="6657" xr:uid="{00000000-0005-0000-0000-000024170000}"/>
    <cellStyle name="Normal GHG Numbers (0.00) 3 3 2 14 2" xfId="28954" xr:uid="{6D18A7D9-0790-4545-9727-A34C98CA94B3}"/>
    <cellStyle name="Normal GHG Numbers (0.00) 3 3 2 15" xfId="7016" xr:uid="{00000000-0005-0000-0000-000025170000}"/>
    <cellStyle name="Normal GHG Numbers (0.00) 3 3 2 15 2" xfId="29313" xr:uid="{0D331CC9-4AAB-48C2-AF5E-CAE61E5478CE}"/>
    <cellStyle name="Normal GHG Numbers (0.00) 3 3 2 16" xfId="7399" xr:uid="{00000000-0005-0000-0000-000026170000}"/>
    <cellStyle name="Normal GHG Numbers (0.00) 3 3 2 16 2" xfId="29694" xr:uid="{33A08124-6095-4250-832F-AA3948379A94}"/>
    <cellStyle name="Normal GHG Numbers (0.00) 3 3 2 17" xfId="7885" xr:uid="{9EAA58F6-E1D1-4327-B854-1951B5CD65A6}"/>
    <cellStyle name="Normal GHG Numbers (0.00) 3 3 2 17 2" xfId="30171" xr:uid="{1392265D-2D7C-4777-805B-CB6CE1F7C2EA}"/>
    <cellStyle name="Normal GHG Numbers (0.00) 3 3 2 18" xfId="8370" xr:uid="{B7BA5E85-D438-477C-A8E0-C6B13DBFA792}"/>
    <cellStyle name="Normal GHG Numbers (0.00) 3 3 2 18 2" xfId="30639" xr:uid="{90D4A692-D6B6-410D-ABA7-855825482065}"/>
    <cellStyle name="Normal GHG Numbers (0.00) 3 3 2 19" xfId="9255" xr:uid="{2AC2D34B-7EF8-4DE8-B716-A5A6CE6F4FA3}"/>
    <cellStyle name="Normal GHG Numbers (0.00) 3 3 2 19 2" xfId="31396" xr:uid="{3D2824A8-C600-4D80-AAA0-84F93E8043BE}"/>
    <cellStyle name="Normal GHG Numbers (0.00) 3 3 2 2" xfId="885" xr:uid="{00000000-0005-0000-0000-000027170000}"/>
    <cellStyle name="Normal GHG Numbers (0.00) 3 3 2 2 10" xfId="5332" xr:uid="{00000000-0005-0000-0000-000028170000}"/>
    <cellStyle name="Normal GHG Numbers (0.00) 3 3 2 2 10 2" xfId="27685" xr:uid="{333DCB92-38D5-4322-9068-81696A64ACBF}"/>
    <cellStyle name="Normal GHG Numbers (0.00) 3 3 2 2 11" xfId="2570" xr:uid="{00000000-0005-0000-0000-000029170000}"/>
    <cellStyle name="Normal GHG Numbers (0.00) 3 3 2 2 11 2" xfId="24937" xr:uid="{CD71B072-7738-4F4B-A461-20CCA7857F95}"/>
    <cellStyle name="Normal GHG Numbers (0.00) 3 3 2 2 12" xfId="6272" xr:uid="{00000000-0005-0000-0000-00002A170000}"/>
    <cellStyle name="Normal GHG Numbers (0.00) 3 3 2 2 12 2" xfId="28569" xr:uid="{C481D3AC-72FD-4FC8-A7CE-E41AC37011B4}"/>
    <cellStyle name="Normal GHG Numbers (0.00) 3 3 2 2 13" xfId="6300" xr:uid="{00000000-0005-0000-0000-00002B170000}"/>
    <cellStyle name="Normal GHG Numbers (0.00) 3 3 2 2 13 2" xfId="28597" xr:uid="{FB1606EB-B451-48C2-980A-7F3701CD228D}"/>
    <cellStyle name="Normal GHG Numbers (0.00) 3 3 2 2 14" xfId="5947" xr:uid="{00000000-0005-0000-0000-00002C170000}"/>
    <cellStyle name="Normal GHG Numbers (0.00) 3 3 2 2 14 2" xfId="28261" xr:uid="{040A7206-6E60-452D-A85C-8E021AA9F416}"/>
    <cellStyle name="Normal GHG Numbers (0.00) 3 3 2 2 15" xfId="7605" xr:uid="{00000000-0005-0000-0000-00002D170000}"/>
    <cellStyle name="Normal GHG Numbers (0.00) 3 3 2 2 15 2" xfId="29900" xr:uid="{F8FE4855-9F07-4F5C-8234-FBFD450BA3A9}"/>
    <cellStyle name="Normal GHG Numbers (0.00) 3 3 2 2 16" xfId="8091" xr:uid="{0ECC9E84-42A8-4501-B6AD-B27AD5078FDE}"/>
    <cellStyle name="Normal GHG Numbers (0.00) 3 3 2 2 16 2" xfId="30377" xr:uid="{1249C9ED-2B29-4C0B-B253-B2CEA50E9E2A}"/>
    <cellStyle name="Normal GHG Numbers (0.00) 3 3 2 2 17" xfId="8580" xr:uid="{BFAFB1F4-1800-41F8-97B8-470E046EB95F}"/>
    <cellStyle name="Normal GHG Numbers (0.00) 3 3 2 2 17 2" xfId="30849" xr:uid="{7559D46C-386C-4C2B-A56D-A02BFAEB8244}"/>
    <cellStyle name="Normal GHG Numbers (0.00) 3 3 2 2 18" xfId="9470" xr:uid="{190B87F3-3434-4835-B892-C980074877EA}"/>
    <cellStyle name="Normal GHG Numbers (0.00) 3 3 2 2 18 2" xfId="31609" xr:uid="{4859FD1F-2807-4EE1-BF02-779441A12E04}"/>
    <cellStyle name="Normal GHG Numbers (0.00) 3 3 2 2 19" xfId="8879" xr:uid="{FE7EA5A8-42D8-403D-8B0D-625900968401}"/>
    <cellStyle name="Normal GHG Numbers (0.00) 3 3 2 2 19 2" xfId="31064" xr:uid="{491A8DC9-A365-4D40-985C-F63A89CBD7E5}"/>
    <cellStyle name="Normal GHG Numbers (0.00) 3 3 2 2 2" xfId="1034" xr:uid="{00000000-0005-0000-0000-00002E170000}"/>
    <cellStyle name="Normal GHG Numbers (0.00) 3 3 2 2 2 2" xfId="23471" xr:uid="{2335BCA3-F3F0-44C7-AC73-B659B6EF4BB1}"/>
    <cellStyle name="Normal GHG Numbers (0.00) 3 3 2 2 20" xfId="9586" xr:uid="{D801A6A5-09E7-40E6-8B30-8551636425FB}"/>
    <cellStyle name="Normal GHG Numbers (0.00) 3 3 2 2 20 2" xfId="31702" xr:uid="{08F726A0-C7EB-4292-A642-7D280F3FA43E}"/>
    <cellStyle name="Normal GHG Numbers (0.00) 3 3 2 2 21" xfId="12638" xr:uid="{59FBDE6D-9232-4C23-A3DC-19818AFC9907}"/>
    <cellStyle name="Normal GHG Numbers (0.00) 3 3 2 2 21 2" xfId="33203" xr:uid="{FA4C66DF-8091-4272-B94C-57891D46243A}"/>
    <cellStyle name="Normal GHG Numbers (0.00) 3 3 2 2 22" xfId="12752" xr:uid="{897BC113-B97F-4C03-8106-4C7A777C09D8}"/>
    <cellStyle name="Normal GHG Numbers (0.00) 3 3 2 2 22 2" xfId="33317" xr:uid="{1F4C01A1-CA8A-469D-AFF3-6CA925FEEB7F}"/>
    <cellStyle name="Normal GHG Numbers (0.00) 3 3 2 2 23" xfId="12878" xr:uid="{67161F1B-A7FE-47B8-8463-E4E01644D1C6}"/>
    <cellStyle name="Normal GHG Numbers (0.00) 3 3 2 2 23 2" xfId="33443" xr:uid="{6C14F577-852C-4768-AACE-9DB55CDDAF8D}"/>
    <cellStyle name="Normal GHG Numbers (0.00) 3 3 2 2 24" xfId="13849" xr:uid="{ED7F1B9E-E7E0-42F1-8A3E-35EDF5313FF1}"/>
    <cellStyle name="Normal GHG Numbers (0.00) 3 3 2 2 24 2" xfId="34413" xr:uid="{B3C73EF9-FC44-4D17-B641-7CF6C409A263}"/>
    <cellStyle name="Normal GHG Numbers (0.00) 3 3 2 2 25" xfId="14305" xr:uid="{7193D13A-EA87-49BD-BCFA-99C94124DFBE}"/>
    <cellStyle name="Normal GHG Numbers (0.00) 3 3 2 2 25 2" xfId="34868" xr:uid="{F8786E5D-AEF1-4600-B433-B32960ABC5B1}"/>
    <cellStyle name="Normal GHG Numbers (0.00) 3 3 2 2 26" xfId="14559" xr:uid="{2666D8FF-F28B-48B6-A7FD-C2E50BB9B279}"/>
    <cellStyle name="Normal GHG Numbers (0.00) 3 3 2 2 26 2" xfId="35119" xr:uid="{51051EFE-A8A5-4BBF-97BF-22A5EBFF4C3E}"/>
    <cellStyle name="Normal GHG Numbers (0.00) 3 3 2 2 27" xfId="14636" xr:uid="{A8DB296A-7E9E-4038-84F5-8D98E1C25FE3}"/>
    <cellStyle name="Normal GHG Numbers (0.00) 3 3 2 2 27 2" xfId="35196" xr:uid="{87AC0392-00DD-498A-A84B-4D791F817963}"/>
    <cellStyle name="Normal GHG Numbers (0.00) 3 3 2 2 28" xfId="15854" xr:uid="{D22BF7D9-F7A6-4997-8D2F-F4CDF4F89F49}"/>
    <cellStyle name="Normal GHG Numbers (0.00) 3 3 2 2 28 2" xfId="36262" xr:uid="{12C3ED22-F5CE-479D-9E7D-3A5A8371DD4A}"/>
    <cellStyle name="Normal GHG Numbers (0.00) 3 3 2 2 29" xfId="16142" xr:uid="{A5DEE6AB-14CE-4EF3-9D76-D72A984B1997}"/>
    <cellStyle name="Normal GHG Numbers (0.00) 3 3 2 2 29 2" xfId="36550" xr:uid="{7F5BF0BC-E381-4C3F-BB00-2761B47B8A04}"/>
    <cellStyle name="Normal GHG Numbers (0.00) 3 3 2 2 3" xfId="2076" xr:uid="{00000000-0005-0000-0000-00002F170000}"/>
    <cellStyle name="Normal GHG Numbers (0.00) 3 3 2 2 3 2" xfId="24458" xr:uid="{C80B05B9-EF4F-4CDE-9C79-C5BA60C49C07}"/>
    <cellStyle name="Normal GHG Numbers (0.00) 3 3 2 2 30" xfId="16615" xr:uid="{DC25B4C5-0B0A-4BB0-BCDC-F97A1B233812}"/>
    <cellStyle name="Normal GHG Numbers (0.00) 3 3 2 2 30 2" xfId="37021" xr:uid="{C1821D30-5B60-4CE1-A0E7-FD77862415D6}"/>
    <cellStyle name="Normal GHG Numbers (0.00) 3 3 2 2 31" xfId="17359" xr:uid="{A556913B-5DA1-48A1-973F-BD7FEEC65B20}"/>
    <cellStyle name="Normal GHG Numbers (0.00) 3 3 2 2 31 2" xfId="37763" xr:uid="{89A3C5F3-4996-4CED-9192-F48FCD06E0FF}"/>
    <cellStyle name="Normal GHG Numbers (0.00) 3 3 2 2 32" xfId="16834" xr:uid="{58993D13-1EFF-43C2-B65D-9F74024AA4E7}"/>
    <cellStyle name="Normal GHG Numbers (0.00) 3 3 2 2 32 2" xfId="37238" xr:uid="{C2559D95-C67E-4505-BDF7-C4A949831001}"/>
    <cellStyle name="Normal GHG Numbers (0.00) 3 3 2 2 33" xfId="18108" xr:uid="{5C5F3441-6965-4316-8802-6CA882342825}"/>
    <cellStyle name="Normal GHG Numbers (0.00) 3 3 2 2 33 2" xfId="38512" xr:uid="{27A7DD94-EFFE-4E86-9963-2D5E69F49637}"/>
    <cellStyle name="Normal GHG Numbers (0.00) 3 3 2 2 34" xfId="18487" xr:uid="{A52238ED-1077-41EA-99F3-482A009873AB}"/>
    <cellStyle name="Normal GHG Numbers (0.00) 3 3 2 2 34 2" xfId="38891" xr:uid="{63A33104-63BD-4853-81B8-38C08B8A503E}"/>
    <cellStyle name="Normal GHG Numbers (0.00) 3 3 2 2 35" xfId="19331" xr:uid="{75C7A0CF-9764-4EE2-A86E-DFE5D13E3E2F}"/>
    <cellStyle name="Normal GHG Numbers (0.00) 3 3 2 2 35 2" xfId="39733" xr:uid="{04483918-0D50-4630-BCFB-025BBFB79DAC}"/>
    <cellStyle name="Normal GHG Numbers (0.00) 3 3 2 2 36" xfId="18871" xr:uid="{206465F8-A007-4A85-A101-CEBA7C90003A}"/>
    <cellStyle name="Normal GHG Numbers (0.00) 3 3 2 2 36 2" xfId="39273" xr:uid="{AE1156EA-6709-453A-A996-83112C9A2229}"/>
    <cellStyle name="Normal GHG Numbers (0.00) 3 3 2 2 37" xfId="20169" xr:uid="{31B818BF-8DF1-48CE-9AFA-29C4F901EF3C}"/>
    <cellStyle name="Normal GHG Numbers (0.00) 3 3 2 2 37 2" xfId="40571" xr:uid="{F82CB6FA-433A-4611-A4FC-5F89149E8986}"/>
    <cellStyle name="Normal GHG Numbers (0.00) 3 3 2 2 38" xfId="20591" xr:uid="{22F77B67-F7F8-4C01-9D05-8586F54CA658}"/>
    <cellStyle name="Normal GHG Numbers (0.00) 3 3 2 2 38 2" xfId="40993" xr:uid="{9D72E0E8-DEAB-4FE7-BFE3-9C2F0030E4DC}"/>
    <cellStyle name="Normal GHG Numbers (0.00) 3 3 2 2 39" xfId="20857" xr:uid="{6A9C9F7D-DB0B-450D-A385-F1E10BACE38C}"/>
    <cellStyle name="Normal GHG Numbers (0.00) 3 3 2 2 39 2" xfId="41259" xr:uid="{0EBA346E-32EF-4D7E-BB15-4AB59D4DA9A1}"/>
    <cellStyle name="Normal GHG Numbers (0.00) 3 3 2 2 4" xfId="1532" xr:uid="{00000000-0005-0000-0000-000030170000}"/>
    <cellStyle name="Normal GHG Numbers (0.00) 3 3 2 2 4 2" xfId="23918" xr:uid="{9F72E377-2761-46AF-911B-D6D520E0C03D}"/>
    <cellStyle name="Normal GHG Numbers (0.00) 3 3 2 2 40" xfId="21785" xr:uid="{BA16C170-2C27-45D6-80E2-F40B61026195}"/>
    <cellStyle name="Normal GHG Numbers (0.00) 3 3 2 2 40 2" xfId="42185" xr:uid="{97B34416-580B-480E-B40C-E8A12961DF4A}"/>
    <cellStyle name="Normal GHG Numbers (0.00) 3 3 2 2 41" xfId="21197" xr:uid="{22C44637-ACA1-4AAD-B2B0-F637E49A2584}"/>
    <cellStyle name="Normal GHG Numbers (0.00) 3 3 2 2 41 2" xfId="41597" xr:uid="{72C879E7-FB12-4F33-9EB6-BA715BF2F700}"/>
    <cellStyle name="Normal GHG Numbers (0.00) 3 3 2 2 42" xfId="22718" xr:uid="{2C8C1BE8-A6E8-490C-905E-EB5473D99163}"/>
    <cellStyle name="Normal GHG Numbers (0.00) 3 3 2 2 42 2" xfId="43118" xr:uid="{99646057-62A0-42FE-AF1C-FA768C7B67B9}"/>
    <cellStyle name="Normal GHG Numbers (0.00) 3 3 2 2 43" xfId="22378" xr:uid="{DAC42047-E6C0-41AF-8D08-41A42FFDD917}"/>
    <cellStyle name="Normal GHG Numbers (0.00) 3 3 2 2 43 2" xfId="42778" xr:uid="{DFA06011-56E6-4FE6-A3E5-5658946C10E1}"/>
    <cellStyle name="Normal GHG Numbers (0.00) 3 3 2 2 44" xfId="22896" xr:uid="{0B99028E-DB55-439B-B2F3-C3A2B525E0D3}"/>
    <cellStyle name="Normal GHG Numbers (0.00) 3 3 2 2 44 2" xfId="43296" xr:uid="{1F079CD6-A4BE-483E-B209-86BB23A5A4FB}"/>
    <cellStyle name="Normal GHG Numbers (0.00) 3 3 2 2 5" xfId="3199" xr:uid="{00000000-0005-0000-0000-000031170000}"/>
    <cellStyle name="Normal GHG Numbers (0.00) 3 3 2 2 5 2" xfId="25565" xr:uid="{33232C30-325A-40B6-8427-DD2AA0350A63}"/>
    <cellStyle name="Normal GHG Numbers (0.00) 3 3 2 2 6" xfId="2511" xr:uid="{00000000-0005-0000-0000-000032170000}"/>
    <cellStyle name="Normal GHG Numbers (0.00) 3 3 2 2 6 2" xfId="24878" xr:uid="{F551106B-F202-47C1-914E-D269B41D6212}"/>
    <cellStyle name="Normal GHG Numbers (0.00) 3 3 2 2 7" xfId="4093" xr:uid="{00000000-0005-0000-0000-000033170000}"/>
    <cellStyle name="Normal GHG Numbers (0.00) 3 3 2 2 7 2" xfId="26456" xr:uid="{9FE4D18D-670F-4746-8033-E0D1CEE4B491}"/>
    <cellStyle name="Normal GHG Numbers (0.00) 3 3 2 2 8" xfId="2472" xr:uid="{00000000-0005-0000-0000-000034170000}"/>
    <cellStyle name="Normal GHG Numbers (0.00) 3 3 2 2 8 2" xfId="24839" xr:uid="{DF6A4F83-FF5F-42BB-BD42-3D2FF236AB28}"/>
    <cellStyle name="Normal GHG Numbers (0.00) 3 3 2 2 9" xfId="4308" xr:uid="{00000000-0005-0000-0000-000035170000}"/>
    <cellStyle name="Normal GHG Numbers (0.00) 3 3 2 2 9 2" xfId="26665" xr:uid="{81411709-D10C-40AF-AE22-A4921A62DC59}"/>
    <cellStyle name="Normal GHG Numbers (0.00) 3 3 2 20" xfId="8999" xr:uid="{33F8CEFD-FF12-47E6-AE23-8E7EB23FB3F5}"/>
    <cellStyle name="Normal GHG Numbers (0.00) 3 3 2 20 2" xfId="31164" xr:uid="{5465AABF-93C2-4096-A676-AE2CC3A32451}"/>
    <cellStyle name="Normal GHG Numbers (0.00) 3 3 2 21" xfId="8948" xr:uid="{E5E50F01-2501-47B2-894E-8A51B569E0BE}"/>
    <cellStyle name="Normal GHG Numbers (0.00) 3 3 2 21 2" xfId="31123" xr:uid="{105D32D9-BF47-408A-89CA-933779FABEEE}"/>
    <cellStyle name="Normal GHG Numbers (0.00) 3 3 2 22" xfId="12423" xr:uid="{76F79036-AC0E-4185-BDFB-8C4595B1F062}"/>
    <cellStyle name="Normal GHG Numbers (0.00) 3 3 2 22 2" xfId="32988" xr:uid="{B66429B3-53F7-42B8-AC0F-842FDB736640}"/>
    <cellStyle name="Normal GHG Numbers (0.00) 3 3 2 23" xfId="11868" xr:uid="{3A563513-8198-474E-B2E7-172645E2B28A}"/>
    <cellStyle name="Normal GHG Numbers (0.00) 3 3 2 23 2" xfId="32435" xr:uid="{F6B48344-07B7-4C2D-9B58-C802142DCCFB}"/>
    <cellStyle name="Normal GHG Numbers (0.00) 3 3 2 24" xfId="12214" xr:uid="{CA59292D-14F0-4F5E-93B8-5D204389AC25}"/>
    <cellStyle name="Normal GHG Numbers (0.00) 3 3 2 24 2" xfId="32779" xr:uid="{75B3F58E-C33D-449E-A21C-0BF5C404CA2F}"/>
    <cellStyle name="Normal GHG Numbers (0.00) 3 3 2 25" xfId="13398" xr:uid="{D871FB3D-B374-498C-8807-43455C852080}"/>
    <cellStyle name="Normal GHG Numbers (0.00) 3 3 2 25 2" xfId="33962" xr:uid="{EC22E85A-B260-4897-B9CA-269E396B85B9}"/>
    <cellStyle name="Normal GHG Numbers (0.00) 3 3 2 26" xfId="13562" xr:uid="{28E341FD-FDE9-45F7-8142-D79A878EFC17}"/>
    <cellStyle name="Normal GHG Numbers (0.00) 3 3 2 26 2" xfId="34126" xr:uid="{C53AC8F4-FD47-4503-A4A8-93CC59EA1CA9}"/>
    <cellStyle name="Normal GHG Numbers (0.00) 3 3 2 27" xfId="14478" xr:uid="{E7C1718F-27B6-4BD5-AA12-205BC6CA34A8}"/>
    <cellStyle name="Normal GHG Numbers (0.00) 3 3 2 27 2" xfId="35039" xr:uid="{3E74F95B-C831-4FF5-89D7-221C85D3B335}"/>
    <cellStyle name="Normal GHG Numbers (0.00) 3 3 2 28" xfId="15225" xr:uid="{5FCF8795-E636-42BE-A91D-E6EAA09D8D5F}"/>
    <cellStyle name="Normal GHG Numbers (0.00) 3 3 2 28 2" xfId="35765" xr:uid="{0E41DD89-F230-4CED-8E8C-26C320FD067D}"/>
    <cellStyle name="Normal GHG Numbers (0.00) 3 3 2 29" xfId="15847" xr:uid="{846D03A2-9D96-4C40-8905-A18FE237270D}"/>
    <cellStyle name="Normal GHG Numbers (0.00) 3 3 2 29 2" xfId="36255" xr:uid="{6D1F9AB5-C190-404A-BF8B-C3D49FE52D3E}"/>
    <cellStyle name="Normal GHG Numbers (0.00) 3 3 2 3" xfId="1242" xr:uid="{00000000-0005-0000-0000-000036170000}"/>
    <cellStyle name="Normal GHG Numbers (0.00) 3 3 2 3 2" xfId="23679" xr:uid="{3C92514C-93AC-4704-A03C-A4F0D03A92CF}"/>
    <cellStyle name="Normal GHG Numbers (0.00) 3 3 2 30" xfId="15934" xr:uid="{89B95FBD-E8A8-41DA-86A6-076AD54C859F}"/>
    <cellStyle name="Normal GHG Numbers (0.00) 3 3 2 30 2" xfId="36342" xr:uid="{CDA330AE-24F7-491D-BE80-F94AB5898A12}"/>
    <cellStyle name="Normal GHG Numbers (0.00) 3 3 2 31" xfId="16409" xr:uid="{D5DB88EB-D781-442B-B9EA-9E4A0951435C}"/>
    <cellStyle name="Normal GHG Numbers (0.00) 3 3 2 31 2" xfId="36815" xr:uid="{CE31D4F7-2CA1-47B9-86CF-ED93D4DFC6FE}"/>
    <cellStyle name="Normal GHG Numbers (0.00) 3 3 2 32" xfId="17150" xr:uid="{3B10B7A6-BA9A-48EE-BC08-6593CF51B4E8}"/>
    <cellStyle name="Normal GHG Numbers (0.00) 3 3 2 32 2" xfId="37554" xr:uid="{87940139-07EA-430C-9430-BCEDA520E72E}"/>
    <cellStyle name="Normal GHG Numbers (0.00) 3 3 2 33" xfId="17607" xr:uid="{FE24360D-81BF-41DB-880E-C392825A2751}"/>
    <cellStyle name="Normal GHG Numbers (0.00) 3 3 2 33 2" xfId="38011" xr:uid="{AB32BCA9-C91A-4737-83F9-01ED55B95AE4}"/>
    <cellStyle name="Normal GHG Numbers (0.00) 3 3 2 34" xfId="17901" xr:uid="{7BC88029-F4BD-4766-9A63-78986AD66B9E}"/>
    <cellStyle name="Normal GHG Numbers (0.00) 3 3 2 34 2" xfId="38305" xr:uid="{A293A467-CDEA-4108-9D16-AE7261D5CB14}"/>
    <cellStyle name="Normal GHG Numbers (0.00) 3 3 2 35" xfId="18273" xr:uid="{0E50DE62-CE93-460C-906E-00ACA7BA09B0}"/>
    <cellStyle name="Normal GHG Numbers (0.00) 3 3 2 35 2" xfId="38677" xr:uid="{85252A9A-3118-4B6D-B68F-058E33919CC5}"/>
    <cellStyle name="Normal GHG Numbers (0.00) 3 3 2 36" xfId="19116" xr:uid="{E69A52B1-41D9-43FB-9558-63BBA95E2B3D}"/>
    <cellStyle name="Normal GHG Numbers (0.00) 3 3 2 36 2" xfId="39518" xr:uid="{ED2FD41C-CA6E-443F-99DE-414D2A24C95D}"/>
    <cellStyle name="Normal GHG Numbers (0.00) 3 3 2 37" xfId="18610" xr:uid="{8D5FF41E-E3B5-4B87-B1A7-D8A90276B3A8}"/>
    <cellStyle name="Normal GHG Numbers (0.00) 3 3 2 37 2" xfId="39014" xr:uid="{1C82C43E-FBC4-43B1-B5BA-2B693CC693DD}"/>
    <cellStyle name="Normal GHG Numbers (0.00) 3 3 2 38" xfId="19954" xr:uid="{18BED4C2-5A81-438B-832A-AEF52B151F86}"/>
    <cellStyle name="Normal GHG Numbers (0.00) 3 3 2 38 2" xfId="40356" xr:uid="{54BC01BF-A522-4294-B881-B9093694883C}"/>
    <cellStyle name="Normal GHG Numbers (0.00) 3 3 2 39" xfId="20378" xr:uid="{A7AD2765-19E4-4797-A8BD-720DC650E39B}"/>
    <cellStyle name="Normal GHG Numbers (0.00) 3 3 2 39 2" xfId="40780" xr:uid="{4AFF45BC-F396-44FC-A4A1-30D1EFE22036}"/>
    <cellStyle name="Normal GHG Numbers (0.00) 3 3 2 4" xfId="1863" xr:uid="{00000000-0005-0000-0000-000037170000}"/>
    <cellStyle name="Normal GHG Numbers (0.00) 3 3 2 4 2" xfId="24246" xr:uid="{0AB8AC41-EE19-4946-AA9F-972F1DA45F47}"/>
    <cellStyle name="Normal GHG Numbers (0.00) 3 3 2 40" xfId="20911" xr:uid="{094A375A-8B7D-44EB-BD91-39CCA0B57ACE}"/>
    <cellStyle name="Normal GHG Numbers (0.00) 3 3 2 40 2" xfId="41313" xr:uid="{E4EAE6FB-575E-42FE-9D7D-7C03D9F7199B}"/>
    <cellStyle name="Normal GHG Numbers (0.00) 3 3 2 41" xfId="21573" xr:uid="{A1BC330B-46C4-4B88-925A-A49798BA5100}"/>
    <cellStyle name="Normal GHG Numbers (0.00) 3 3 2 41 2" xfId="41973" xr:uid="{93D2197F-B222-46FF-A2B8-49D4A04D1663}"/>
    <cellStyle name="Normal GHG Numbers (0.00) 3 3 2 42" xfId="22122" xr:uid="{3CA5B6AE-D99A-43B3-A71F-4EF798B203EC}"/>
    <cellStyle name="Normal GHG Numbers (0.00) 3 3 2 42 2" xfId="42522" xr:uid="{3413FF95-1537-47D4-A17D-5D11259FDD0E}"/>
    <cellStyle name="Normal GHG Numbers (0.00) 3 3 2 43" xfId="22454" xr:uid="{838BD40E-C3C1-4BD8-B34C-BDACAF0EA06D}"/>
    <cellStyle name="Normal GHG Numbers (0.00) 3 3 2 43 2" xfId="42854" xr:uid="{3683DC31-3C4B-4B2D-8BD1-0520577D68F2}"/>
    <cellStyle name="Normal GHG Numbers (0.00) 3 3 2 44" xfId="22903" xr:uid="{AF1EDE63-5E24-4B5F-BD39-DB79F6C5A138}"/>
    <cellStyle name="Normal GHG Numbers (0.00) 3 3 2 44 2" xfId="43303" xr:uid="{ED64EBDD-0D47-446F-9279-6595AB6F8094}"/>
    <cellStyle name="Normal GHG Numbers (0.00) 3 3 2 45" xfId="23177" xr:uid="{9CE7EE2D-E4BF-4A91-8FD4-C85019FCAE23}"/>
    <cellStyle name="Normal GHG Numbers (0.00) 3 3 2 45 2" xfId="43577" xr:uid="{DC4E2C59-88B6-487B-9D47-CF12AA80FD3A}"/>
    <cellStyle name="Normal GHG Numbers (0.00) 3 3 2 5" xfId="2220" xr:uid="{00000000-0005-0000-0000-000038170000}"/>
    <cellStyle name="Normal GHG Numbers (0.00) 3 3 2 5 2" xfId="24596" xr:uid="{A62B5CC0-0E35-40BD-8762-32D6445DE2D1}"/>
    <cellStyle name="Normal GHG Numbers (0.00) 3 3 2 6" xfId="2984" xr:uid="{00000000-0005-0000-0000-000039170000}"/>
    <cellStyle name="Normal GHG Numbers (0.00) 3 3 2 6 2" xfId="25350" xr:uid="{AD82C9F9-66FF-40D4-A992-CF9195244702}"/>
    <cellStyle name="Normal GHG Numbers (0.00) 3 3 2 7" xfId="3461" xr:uid="{00000000-0005-0000-0000-00003A170000}"/>
    <cellStyle name="Normal GHG Numbers (0.00) 3 3 2 7 2" xfId="25826" xr:uid="{1B40FEC6-0B97-4E37-B817-565D4E6E87C1}"/>
    <cellStyle name="Normal GHG Numbers (0.00) 3 3 2 8" xfId="3882" xr:uid="{00000000-0005-0000-0000-00003B170000}"/>
    <cellStyle name="Normal GHG Numbers (0.00) 3 3 2 8 2" xfId="26245" xr:uid="{068BAA80-140C-40FE-91A7-BF1DE607C02F}"/>
    <cellStyle name="Normal GHG Numbers (0.00) 3 3 2 9" xfId="4288" xr:uid="{00000000-0005-0000-0000-00003C170000}"/>
    <cellStyle name="Normal GHG Numbers (0.00) 3 3 2 9 2" xfId="26645" xr:uid="{497D2866-A90E-44FF-8B00-D084FD2F948C}"/>
    <cellStyle name="Normal GHG Numbers (0.00) 3 3 20" xfId="8235" xr:uid="{973E48F2-5694-460C-8546-721ACD73757B}"/>
    <cellStyle name="Normal GHG Numbers (0.00) 3 3 20 2" xfId="30504" xr:uid="{0DB1876F-E3A6-45A0-9B5F-81F60B43C6BB}"/>
    <cellStyle name="Normal GHG Numbers (0.00) 3 3 21" xfId="8990" xr:uid="{9AC08788-1703-4881-A8B4-E5901155A3C9}"/>
    <cellStyle name="Normal GHG Numbers (0.00) 3 3 21 2" xfId="31157" xr:uid="{FDA9B42C-377C-4717-B89D-85AB3BA37652}"/>
    <cellStyle name="Normal GHG Numbers (0.00) 3 3 22" xfId="9980" xr:uid="{7746AB95-4B96-4DEF-9935-B1782683A287}"/>
    <cellStyle name="Normal GHG Numbers (0.00) 3 3 22 2" xfId="31992" xr:uid="{C27E1A41-08BD-48FA-9B3C-A51D1362BD20}"/>
    <cellStyle name="Normal GHG Numbers (0.00) 3 3 23" xfId="10238" xr:uid="{58DC05EF-10C4-425F-9F20-69007242D376}"/>
    <cellStyle name="Normal GHG Numbers (0.00) 3 3 23 2" xfId="32112" xr:uid="{87C6E244-F637-4B65-80F5-EFE903BED681}"/>
    <cellStyle name="Normal GHG Numbers (0.00) 3 3 24" xfId="12146" xr:uid="{FA196B95-130C-4CA9-8666-B1B0B8B656C7}"/>
    <cellStyle name="Normal GHG Numbers (0.00) 3 3 24 2" xfId="32711" xr:uid="{B90040FC-D769-4580-B3D4-6406C3FCF219}"/>
    <cellStyle name="Normal GHG Numbers (0.00) 3 3 25" xfId="12810" xr:uid="{CA307A1D-EB65-4E81-AF69-EBFF8F1174B8}"/>
    <cellStyle name="Normal GHG Numbers (0.00) 3 3 25 2" xfId="33375" xr:uid="{37DBCE6E-7049-4C02-B821-85F55195E3C0}"/>
    <cellStyle name="Normal GHG Numbers (0.00) 3 3 26" xfId="13422" xr:uid="{2BB92CAB-3861-4FCF-A9F1-7F9B6BD61AA7}"/>
    <cellStyle name="Normal GHG Numbers (0.00) 3 3 26 2" xfId="33986" xr:uid="{BD753F4B-9927-4D53-9175-53873E2ABD56}"/>
    <cellStyle name="Normal GHG Numbers (0.00) 3 3 27" xfId="13965" xr:uid="{81DC20F2-EC06-4AC6-9B9D-B65EF1F56AC9}"/>
    <cellStyle name="Normal GHG Numbers (0.00) 3 3 27 2" xfId="34529" xr:uid="{B96C4E5A-1C85-4147-858D-628CB41FC4F1}"/>
    <cellStyle name="Normal GHG Numbers (0.00) 3 3 28" xfId="14398" xr:uid="{506BDBEB-E1BB-4E85-806C-C3352413CE1A}"/>
    <cellStyle name="Normal GHG Numbers (0.00) 3 3 28 2" xfId="34960" xr:uid="{9BB89E85-4417-4379-B88A-809C5C0C9447}"/>
    <cellStyle name="Normal GHG Numbers (0.00) 3 3 29" xfId="14956" xr:uid="{319645F9-27DA-4866-83DB-1C6588F64846}"/>
    <cellStyle name="Normal GHG Numbers (0.00) 3 3 29 2" xfId="35508" xr:uid="{D66935EC-B8EB-428A-9E1E-057C110B650D}"/>
    <cellStyle name="Normal GHG Numbers (0.00) 3 3 3" xfId="567" xr:uid="{00000000-0005-0000-0000-00003D170000}"/>
    <cellStyle name="Normal GHG Numbers (0.00) 3 3 3 10" xfId="4664" xr:uid="{00000000-0005-0000-0000-00003E170000}"/>
    <cellStyle name="Normal GHG Numbers (0.00) 3 3 3 10 2" xfId="27017" xr:uid="{8565F7D0-647E-470C-B2AF-D46B55412735}"/>
    <cellStyle name="Normal GHG Numbers (0.00) 3 3 3 11" xfId="5018" xr:uid="{00000000-0005-0000-0000-00003F170000}"/>
    <cellStyle name="Normal GHG Numbers (0.00) 3 3 3 11 2" xfId="27371" xr:uid="{AC61DE54-3AFD-433E-9C95-CD90A7FC6B1A}"/>
    <cellStyle name="Normal GHG Numbers (0.00) 3 3 3 12" xfId="5503" xr:uid="{00000000-0005-0000-0000-000040170000}"/>
    <cellStyle name="Normal GHG Numbers (0.00) 3 3 3 12 2" xfId="27856" xr:uid="{DEF6E6F9-25B5-4CEB-A142-6426EEBD07C1}"/>
    <cellStyle name="Normal GHG Numbers (0.00) 3 3 3 13" xfId="6049" xr:uid="{00000000-0005-0000-0000-000041170000}"/>
    <cellStyle name="Normal GHG Numbers (0.00) 3 3 3 13 2" xfId="28346" xr:uid="{74336F6C-2DB7-4F49-B059-02FD19B1F3FF}"/>
    <cellStyle name="Normal GHG Numbers (0.00) 3 3 3 14" xfId="6460" xr:uid="{00000000-0005-0000-0000-000042170000}"/>
    <cellStyle name="Normal GHG Numbers (0.00) 3 3 3 14 2" xfId="28757" xr:uid="{223879B5-5818-4A9E-BCAC-E87089DD75BD}"/>
    <cellStyle name="Normal GHG Numbers (0.00) 3 3 3 15" xfId="7079" xr:uid="{00000000-0005-0000-0000-000043170000}"/>
    <cellStyle name="Normal GHG Numbers (0.00) 3 3 3 15 2" xfId="29376" xr:uid="{AC82790C-A422-4747-8AEF-10AE41C3148F}"/>
    <cellStyle name="Normal GHG Numbers (0.00) 3 3 3 16" xfId="7296" xr:uid="{00000000-0005-0000-0000-000044170000}"/>
    <cellStyle name="Normal GHG Numbers (0.00) 3 3 3 16 2" xfId="29591" xr:uid="{320AFC17-3E27-4778-BE41-0613BD792858}"/>
    <cellStyle name="Normal GHG Numbers (0.00) 3 3 3 17" xfId="7782" xr:uid="{3371ECE1-457A-48A2-A9FF-BE496C206B90}"/>
    <cellStyle name="Normal GHG Numbers (0.00) 3 3 3 17 2" xfId="30068" xr:uid="{C48A4DA6-9021-4B1D-A59B-996ED99EEFB1}"/>
    <cellStyle name="Normal GHG Numbers (0.00) 3 3 3 18" xfId="8267" xr:uid="{AA628265-AC93-4E15-BB49-8918DB416A12}"/>
    <cellStyle name="Normal GHG Numbers (0.00) 3 3 3 18 2" xfId="30536" xr:uid="{488D4B17-1EFA-48D4-976A-79E34F0321C4}"/>
    <cellStyle name="Normal GHG Numbers (0.00) 3 3 3 19" xfId="9152" xr:uid="{064F7561-8526-4344-AEDD-711560DC97F1}"/>
    <cellStyle name="Normal GHG Numbers (0.00) 3 3 3 19 2" xfId="31293" xr:uid="{224D8E3D-B388-4E31-86FC-1A9A1070749C}"/>
    <cellStyle name="Normal GHG Numbers (0.00) 3 3 3 2" xfId="782" xr:uid="{00000000-0005-0000-0000-000045170000}"/>
    <cellStyle name="Normal GHG Numbers (0.00) 3 3 3 2 10" xfId="5229" xr:uid="{00000000-0005-0000-0000-000046170000}"/>
    <cellStyle name="Normal GHG Numbers (0.00) 3 3 3 2 10 2" xfId="27582" xr:uid="{FCFB290C-605C-41A4-A9A3-F67713CA2B99}"/>
    <cellStyle name="Normal GHG Numbers (0.00) 3 3 3 2 11" xfId="4820" xr:uid="{00000000-0005-0000-0000-000047170000}"/>
    <cellStyle name="Normal GHG Numbers (0.00) 3 3 3 2 11 2" xfId="27173" xr:uid="{BA11EC42-6F6F-414C-A0C1-142635877B20}"/>
    <cellStyle name="Normal GHG Numbers (0.00) 3 3 3 2 12" xfId="6377" xr:uid="{00000000-0005-0000-0000-000048170000}"/>
    <cellStyle name="Normal GHG Numbers (0.00) 3 3 3 2 12 2" xfId="28674" xr:uid="{C0A1AE9E-AD50-4DA7-90C5-2B9B99E73D60}"/>
    <cellStyle name="Normal GHG Numbers (0.00) 3 3 3 2 13" xfId="6680" xr:uid="{00000000-0005-0000-0000-000049170000}"/>
    <cellStyle name="Normal GHG Numbers (0.00) 3 3 3 2 13 2" xfId="28977" xr:uid="{A1BB0000-B1C1-42F3-B5B7-C1453B2884A8}"/>
    <cellStyle name="Normal GHG Numbers (0.00) 3 3 3 2 14" xfId="6654" xr:uid="{00000000-0005-0000-0000-00004A170000}"/>
    <cellStyle name="Normal GHG Numbers (0.00) 3 3 3 2 14 2" xfId="28951" xr:uid="{50956FA9-DB91-43AD-8F2A-37567E9A5C57}"/>
    <cellStyle name="Normal GHG Numbers (0.00) 3 3 3 2 15" xfId="7502" xr:uid="{00000000-0005-0000-0000-00004B170000}"/>
    <cellStyle name="Normal GHG Numbers (0.00) 3 3 3 2 15 2" xfId="29797" xr:uid="{C85AD610-6793-4CCF-BBD8-FC79398C4D57}"/>
    <cellStyle name="Normal GHG Numbers (0.00) 3 3 3 2 16" xfId="7988" xr:uid="{F9BED1DB-1B8E-4E2F-8486-3265C8CD016F}"/>
    <cellStyle name="Normal GHG Numbers (0.00) 3 3 3 2 16 2" xfId="30274" xr:uid="{C019CCF4-40CE-4C53-9652-0711221DF5C0}"/>
    <cellStyle name="Normal GHG Numbers (0.00) 3 3 3 2 17" xfId="8477" xr:uid="{08DD8571-6A96-4FC7-8A61-82917C4E2C3B}"/>
    <cellStyle name="Normal GHG Numbers (0.00) 3 3 3 2 17 2" xfId="30746" xr:uid="{09452A1B-0E76-4A1B-80EC-EE481605B569}"/>
    <cellStyle name="Normal GHG Numbers (0.00) 3 3 3 2 18" xfId="9367" xr:uid="{BA0FE942-98DF-4A35-95B3-BF69600A7AC2}"/>
    <cellStyle name="Normal GHG Numbers (0.00) 3 3 3 2 18 2" xfId="31506" xr:uid="{BCD69122-831E-440E-B70C-1D4C8E69DE2F}"/>
    <cellStyle name="Normal GHG Numbers (0.00) 3 3 3 2 19" xfId="9089" xr:uid="{04EE1C80-061E-4660-9B00-F258DCC43EBC}"/>
    <cellStyle name="Normal GHG Numbers (0.00) 3 3 3 2 19 2" xfId="31236" xr:uid="{CB28634E-C004-433B-A0C5-B4403303FEE9}"/>
    <cellStyle name="Normal GHG Numbers (0.00) 3 3 3 2 2" xfId="1005" xr:uid="{00000000-0005-0000-0000-00004C170000}"/>
    <cellStyle name="Normal GHG Numbers (0.00) 3 3 3 2 2 2" xfId="23442" xr:uid="{3DBC8BF3-023A-429A-88D9-F4EECBD34211}"/>
    <cellStyle name="Normal GHG Numbers (0.00) 3 3 3 2 20" xfId="8641" xr:uid="{0E66C103-77FC-4591-BA7A-C9EEE668B2EB}"/>
    <cellStyle name="Normal GHG Numbers (0.00) 3 3 3 2 20 2" xfId="30904" xr:uid="{530821F4-ECBE-4D60-8D87-75F8178D648E}"/>
    <cellStyle name="Normal GHG Numbers (0.00) 3 3 3 2 21" xfId="12535" xr:uid="{03B45CBA-922F-4E7C-A57A-B0EB474BB012}"/>
    <cellStyle name="Normal GHG Numbers (0.00) 3 3 3 2 21 2" xfId="33100" xr:uid="{00005014-99D4-4419-BE90-AEAF029F465D}"/>
    <cellStyle name="Normal GHG Numbers (0.00) 3 3 3 2 22" xfId="11880" xr:uid="{DB92F206-69F6-4401-A081-C253FD7249BF}"/>
    <cellStyle name="Normal GHG Numbers (0.00) 3 3 3 2 22 2" xfId="32447" xr:uid="{E996B61D-0613-40A5-9B01-4587A7D82FBA}"/>
    <cellStyle name="Normal GHG Numbers (0.00) 3 3 3 2 23" xfId="11999" xr:uid="{9ED3EEBB-BBAD-4E9A-A543-E560E3C8A514}"/>
    <cellStyle name="Normal GHG Numbers (0.00) 3 3 3 2 23 2" xfId="32564" xr:uid="{A5DCB92E-D071-42A2-A5A2-C25DCD450193}"/>
    <cellStyle name="Normal GHG Numbers (0.00) 3 3 3 2 24" xfId="13770" xr:uid="{F7497B39-2BB6-4058-BBD0-EA9B2983741D}"/>
    <cellStyle name="Normal GHG Numbers (0.00) 3 3 3 2 24 2" xfId="34334" xr:uid="{0A182DAB-CB56-4BBD-89ED-0B5EE9BD8E7C}"/>
    <cellStyle name="Normal GHG Numbers (0.00) 3 3 3 2 25" xfId="14072" xr:uid="{41B3E748-A0C8-42A1-84AB-E143A3FC5CA1}"/>
    <cellStyle name="Normal GHG Numbers (0.00) 3 3 3 2 25 2" xfId="34636" xr:uid="{1194C30C-6089-49F3-8786-958D1FC26DF1}"/>
    <cellStyle name="Normal GHG Numbers (0.00) 3 3 3 2 26" xfId="13325" xr:uid="{E175EE0C-1525-4F8D-8E0E-E132016BA0E3}"/>
    <cellStyle name="Normal GHG Numbers (0.00) 3 3 3 2 26 2" xfId="33889" xr:uid="{43CB9A93-A54C-45CB-B2E1-357B77636989}"/>
    <cellStyle name="Normal GHG Numbers (0.00) 3 3 3 2 27" xfId="12880" xr:uid="{437B57D3-F042-43B9-BA7D-61EBEBE9C1C9}"/>
    <cellStyle name="Normal GHG Numbers (0.00) 3 3 3 2 27 2" xfId="33445" xr:uid="{63685D2C-96AC-4879-A027-5164FFC753F6}"/>
    <cellStyle name="Normal GHG Numbers (0.00) 3 3 3 2 28" xfId="15755" xr:uid="{4D3E5194-5C40-4255-ACBD-C0D88B596917}"/>
    <cellStyle name="Normal GHG Numbers (0.00) 3 3 3 2 28 2" xfId="36192" xr:uid="{072DAE6A-CD51-4125-80F0-EFE644863CAF}"/>
    <cellStyle name="Normal GHG Numbers (0.00) 3 3 3 2 29" xfId="16039" xr:uid="{E8CF487A-9738-4348-9E10-B5155216C1E9}"/>
    <cellStyle name="Normal GHG Numbers (0.00) 3 3 3 2 29 2" xfId="36447" xr:uid="{5A243519-55AD-4847-AF58-F57A2E70DD50}"/>
    <cellStyle name="Normal GHG Numbers (0.00) 3 3 3 2 3" xfId="1973" xr:uid="{00000000-0005-0000-0000-00004D170000}"/>
    <cellStyle name="Normal GHG Numbers (0.00) 3 3 3 2 3 2" xfId="24355" xr:uid="{598B11EB-DA0C-45FD-89A3-49F6B8E93DED}"/>
    <cellStyle name="Normal GHG Numbers (0.00) 3 3 3 2 30" xfId="16512" xr:uid="{4A94436C-2927-4231-88FB-E54B93EE6D3D}"/>
    <cellStyle name="Normal GHG Numbers (0.00) 3 3 3 2 30 2" xfId="36918" xr:uid="{8DB4532A-2004-4674-A151-7E46007462D6}"/>
    <cellStyle name="Normal GHG Numbers (0.00) 3 3 3 2 31" xfId="17256" xr:uid="{0EE91602-C4C0-4A53-8D25-220BF70C3C58}"/>
    <cellStyle name="Normal GHG Numbers (0.00) 3 3 3 2 31 2" xfId="37660" xr:uid="{668212A8-2182-41AB-83DA-83535AB41E76}"/>
    <cellStyle name="Normal GHG Numbers (0.00) 3 3 3 2 32" xfId="16833" xr:uid="{18C816CD-1A73-442F-B33C-41E1DA57F613}"/>
    <cellStyle name="Normal GHG Numbers (0.00) 3 3 3 2 32 2" xfId="37237" xr:uid="{B03BCC41-7345-4A8C-9503-DBF586E3F377}"/>
    <cellStyle name="Normal GHG Numbers (0.00) 3 3 3 2 33" xfId="18005" xr:uid="{4A9A27B4-A91F-4BEC-B0E3-120F8E7C7D64}"/>
    <cellStyle name="Normal GHG Numbers (0.00) 3 3 3 2 33 2" xfId="38409" xr:uid="{3C8D0BE1-65A6-4F93-9F8C-3A1EC5BA3B8A}"/>
    <cellStyle name="Normal GHG Numbers (0.00) 3 3 3 2 34" xfId="18384" xr:uid="{4226B4E3-7F8C-41EF-8266-022E104C2C45}"/>
    <cellStyle name="Normal GHG Numbers (0.00) 3 3 3 2 34 2" xfId="38788" xr:uid="{093CAFEB-3CFF-4DC6-AC4F-5C70A2D90439}"/>
    <cellStyle name="Normal GHG Numbers (0.00) 3 3 3 2 35" xfId="19228" xr:uid="{953BC9C5-8120-4797-95B2-4C86802B9075}"/>
    <cellStyle name="Normal GHG Numbers (0.00) 3 3 3 2 35 2" xfId="39630" xr:uid="{506CE2DF-8C6C-4A44-B41D-B98EE99EC0BF}"/>
    <cellStyle name="Normal GHG Numbers (0.00) 3 3 3 2 36" xfId="18843" xr:uid="{26920365-A54C-4B95-84A2-2862BAFAB845}"/>
    <cellStyle name="Normal GHG Numbers (0.00) 3 3 3 2 36 2" xfId="39245" xr:uid="{6635D62B-ABE3-4A97-B5D4-1BAE24F56343}"/>
    <cellStyle name="Normal GHG Numbers (0.00) 3 3 3 2 37" xfId="20066" xr:uid="{FAC2EA6D-473D-430C-8603-4081DA97FBF6}"/>
    <cellStyle name="Normal GHG Numbers (0.00) 3 3 3 2 37 2" xfId="40468" xr:uid="{13824A45-85C6-4BE7-9BBB-A76141D21BA1}"/>
    <cellStyle name="Normal GHG Numbers (0.00) 3 3 3 2 38" xfId="20488" xr:uid="{94EE697C-4413-46CA-9070-7B9E1A71A7DF}"/>
    <cellStyle name="Normal GHG Numbers (0.00) 3 3 3 2 38 2" xfId="40890" xr:uid="{CE93ED36-1903-4E71-8A6F-E5262539FD9B}"/>
    <cellStyle name="Normal GHG Numbers (0.00) 3 3 3 2 39" xfId="19637" xr:uid="{BE4770CB-3A87-4B10-91EB-A26ADD8FEF1A}"/>
    <cellStyle name="Normal GHG Numbers (0.00) 3 3 3 2 39 2" xfId="40039" xr:uid="{C0F9A885-0F5B-404C-85A6-D5EA5B25CDDF}"/>
    <cellStyle name="Normal GHG Numbers (0.00) 3 3 3 2 4" xfId="1637" xr:uid="{00000000-0005-0000-0000-00004E170000}"/>
    <cellStyle name="Normal GHG Numbers (0.00) 3 3 3 2 4 2" xfId="24021" xr:uid="{83B63C5F-C9C8-4571-8CEA-0F8C4593FF5E}"/>
    <cellStyle name="Normal GHG Numbers (0.00) 3 3 3 2 40" xfId="21682" xr:uid="{3BD96E73-6CDA-4C3A-9931-E6F77C2B0D0F}"/>
    <cellStyle name="Normal GHG Numbers (0.00) 3 3 3 2 40 2" xfId="42082" xr:uid="{F7624BE2-67DF-4D61-94EB-08B74E374B4E}"/>
    <cellStyle name="Normal GHG Numbers (0.00) 3 3 3 2 41" xfId="21195" xr:uid="{6A4D9D65-9876-46FB-B3DC-DBB533D074D4}"/>
    <cellStyle name="Normal GHG Numbers (0.00) 3 3 3 2 41 2" xfId="41595" xr:uid="{AF2A8645-ACE8-4933-9EF2-186A74CD902D}"/>
    <cellStyle name="Normal GHG Numbers (0.00) 3 3 3 2 42" xfId="22237" xr:uid="{2348E0CE-7DB4-4C21-8E3D-0D1876E7642B}"/>
    <cellStyle name="Normal GHG Numbers (0.00) 3 3 3 2 42 2" xfId="42637" xr:uid="{71B275E7-5A81-4563-A83F-7445FAC1CB17}"/>
    <cellStyle name="Normal GHG Numbers (0.00) 3 3 3 2 43" xfId="22439" xr:uid="{1A977B21-0A4F-4044-803E-72192D9631C1}"/>
    <cellStyle name="Normal GHG Numbers (0.00) 3 3 3 2 43 2" xfId="42839" xr:uid="{94B92812-DD5B-4DD2-AB07-99FBE6D54889}"/>
    <cellStyle name="Normal GHG Numbers (0.00) 3 3 3 2 44" xfId="22234" xr:uid="{2E293A72-3F49-45A6-9B47-533B57BD35D9}"/>
    <cellStyle name="Normal GHG Numbers (0.00) 3 3 3 2 44 2" xfId="42634" xr:uid="{EA837955-9FA8-4587-9498-6D35C2963ACE}"/>
    <cellStyle name="Normal GHG Numbers (0.00) 3 3 3 2 5" xfId="3096" xr:uid="{00000000-0005-0000-0000-00004F170000}"/>
    <cellStyle name="Normal GHG Numbers (0.00) 3 3 3 2 5 2" xfId="25462" xr:uid="{9FF5473F-2A46-4D59-B5C1-9FD1A4475745}"/>
    <cellStyle name="Normal GHG Numbers (0.00) 3 3 3 2 6" xfId="2684" xr:uid="{00000000-0005-0000-0000-000050170000}"/>
    <cellStyle name="Normal GHG Numbers (0.00) 3 3 3 2 6 2" xfId="25050" xr:uid="{0D143059-34C5-49FD-9E36-4EDE30D69E24}"/>
    <cellStyle name="Normal GHG Numbers (0.00) 3 3 3 2 7" xfId="3990" xr:uid="{00000000-0005-0000-0000-000051170000}"/>
    <cellStyle name="Normal GHG Numbers (0.00) 3 3 3 2 7 2" xfId="26353" xr:uid="{00E5089D-F540-4AE9-9100-7E7103133240}"/>
    <cellStyle name="Normal GHG Numbers (0.00) 3 3 3 2 8" xfId="3722" xr:uid="{00000000-0005-0000-0000-000052170000}"/>
    <cellStyle name="Normal GHG Numbers (0.00) 3 3 3 2 8 2" xfId="26085" xr:uid="{DA0ED631-FFFC-4DCC-8A20-040CA2417AE5}"/>
    <cellStyle name="Normal GHG Numbers (0.00) 3 3 3 2 9" xfId="2673" xr:uid="{00000000-0005-0000-0000-000053170000}"/>
    <cellStyle name="Normal GHG Numbers (0.00) 3 3 3 2 9 2" xfId="25040" xr:uid="{03221A68-AF53-4E6A-A806-121C37D00C4D}"/>
    <cellStyle name="Normal GHG Numbers (0.00) 3 3 3 20" xfId="9629" xr:uid="{214FE980-5499-43A0-8A13-6B07BFCD7B99}"/>
    <cellStyle name="Normal GHG Numbers (0.00) 3 3 3 20 2" xfId="31721" xr:uid="{369FE01B-B28E-4EC1-98B7-79D91CE66FC4}"/>
    <cellStyle name="Normal GHG Numbers (0.00) 3 3 3 21" xfId="10291" xr:uid="{7593483C-6406-4B50-AD03-9DFC47A7119A}"/>
    <cellStyle name="Normal GHG Numbers (0.00) 3 3 3 21 2" xfId="32135" xr:uid="{73555DE3-D49E-4067-B31F-DEC61F1582DB}"/>
    <cellStyle name="Normal GHG Numbers (0.00) 3 3 3 22" xfId="12320" xr:uid="{59B4460D-BEA2-404E-ADCF-F8B166555C51}"/>
    <cellStyle name="Normal GHG Numbers (0.00) 3 3 3 22 2" xfId="32885" xr:uid="{7AFAACD2-6F9B-461C-A5CE-D747708310AB}"/>
    <cellStyle name="Normal GHG Numbers (0.00) 3 3 3 23" xfId="12258" xr:uid="{BD1A9004-6865-4447-A884-6B1905955907}"/>
    <cellStyle name="Normal GHG Numbers (0.00) 3 3 3 23 2" xfId="32823" xr:uid="{E4F3698D-1119-4C72-8AA8-4EEBFB1C7156}"/>
    <cellStyle name="Normal GHG Numbers (0.00) 3 3 3 24" xfId="12154" xr:uid="{F2544AA0-9164-43EC-A790-355F231640AA}"/>
    <cellStyle name="Normal GHG Numbers (0.00) 3 3 3 24 2" xfId="32719" xr:uid="{61CE67CE-C179-4D20-A7F5-8791DFFFCBE7}"/>
    <cellStyle name="Normal GHG Numbers (0.00) 3 3 3 25" xfId="13719" xr:uid="{FEBA67A3-7B2B-4AA4-B5D8-13F21900F4E5}"/>
    <cellStyle name="Normal GHG Numbers (0.00) 3 3 3 25 2" xfId="34283" xr:uid="{FD222278-B734-4460-A9ED-F00E1CB44B6D}"/>
    <cellStyle name="Normal GHG Numbers (0.00) 3 3 3 26" xfId="11929" xr:uid="{BC81B5A6-78FA-402B-9386-9EC8A9FD9970}"/>
    <cellStyle name="Normal GHG Numbers (0.00) 3 3 3 26 2" xfId="32494" xr:uid="{C9C8303D-FFDA-4412-BCBE-B9DAD55861E0}"/>
    <cellStyle name="Normal GHG Numbers (0.00) 3 3 3 27" xfId="14699" xr:uid="{9EE82176-1085-4659-AD4C-7D952B4B4B07}"/>
    <cellStyle name="Normal GHG Numbers (0.00) 3 3 3 27 2" xfId="35257" xr:uid="{E1245D1C-8B5C-4E47-BBB5-9960210928C9}"/>
    <cellStyle name="Normal GHG Numbers (0.00) 3 3 3 28" xfId="14827" xr:uid="{1B84F143-BABA-41D7-A085-87932323B8A5}"/>
    <cellStyle name="Normal GHG Numbers (0.00) 3 3 3 28 2" xfId="35381" xr:uid="{85B55CCD-9E45-4862-AD8A-E372D030E839}"/>
    <cellStyle name="Normal GHG Numbers (0.00) 3 3 3 29" xfId="15890" xr:uid="{09AF556F-D769-434E-AAB5-239D7E0D688D}"/>
    <cellStyle name="Normal GHG Numbers (0.00) 3 3 3 29 2" xfId="36298" xr:uid="{C90631F8-735C-4624-8BD9-34F86153C565}"/>
    <cellStyle name="Normal GHG Numbers (0.00) 3 3 3 3" xfId="1295" xr:uid="{00000000-0005-0000-0000-000054170000}"/>
    <cellStyle name="Normal GHG Numbers (0.00) 3 3 3 3 2" xfId="23732" xr:uid="{E8655AC7-BEE5-4B0B-AE04-106FA1067EFD}"/>
    <cellStyle name="Normal GHG Numbers (0.00) 3 3 3 30" xfId="15035" xr:uid="{581C2F87-508A-47C8-9156-9264E043C7FD}"/>
    <cellStyle name="Normal GHG Numbers (0.00) 3 3 3 30 2" xfId="35585" xr:uid="{80C664E3-3D93-4A70-8D58-B8D232350DBA}"/>
    <cellStyle name="Normal GHG Numbers (0.00) 3 3 3 31" xfId="16306" xr:uid="{FDAB0208-B92D-4E66-8054-4D55A6BBEDA5}"/>
    <cellStyle name="Normal GHG Numbers (0.00) 3 3 3 31 2" xfId="36712" xr:uid="{89482796-472A-454B-968F-9688A87CCAFE}"/>
    <cellStyle name="Normal GHG Numbers (0.00) 3 3 3 32" xfId="17047" xr:uid="{F6964380-4D58-48AE-A75A-4AF8E8EE16F2}"/>
    <cellStyle name="Normal GHG Numbers (0.00) 3 3 3 32 2" xfId="37451" xr:uid="{2AD1015E-81F6-49F3-A20C-33F20B9AC2B9}"/>
    <cellStyle name="Normal GHG Numbers (0.00) 3 3 3 33" xfId="16678" xr:uid="{F186FDD6-7497-47EA-BF64-1C938D938628}"/>
    <cellStyle name="Normal GHG Numbers (0.00) 3 3 3 33 2" xfId="37084" xr:uid="{2D00657E-0C77-418F-8D95-850CC93F0CBD}"/>
    <cellStyle name="Normal GHG Numbers (0.00) 3 3 3 34" xfId="17798" xr:uid="{BE62474B-8690-4231-9705-A5494F94F7DA}"/>
    <cellStyle name="Normal GHG Numbers (0.00) 3 3 3 34 2" xfId="38202" xr:uid="{08055F21-0984-4906-B597-20AD4C24BC2C}"/>
    <cellStyle name="Normal GHG Numbers (0.00) 3 3 3 35" xfId="18170" xr:uid="{97C84682-8013-43B1-8574-201F5DB279B9}"/>
    <cellStyle name="Normal GHG Numbers (0.00) 3 3 3 35 2" xfId="38574" xr:uid="{DE4FC0DE-DBCE-49E2-8D75-4FEAB5B6B02F}"/>
    <cellStyle name="Normal GHG Numbers (0.00) 3 3 3 36" xfId="19013" xr:uid="{352CF80C-3DA6-4E85-A976-852B7917526B}"/>
    <cellStyle name="Normal GHG Numbers (0.00) 3 3 3 36 2" xfId="39415" xr:uid="{93FA7D6D-AD92-4CF7-8292-063499894B2C}"/>
    <cellStyle name="Normal GHG Numbers (0.00) 3 3 3 37" xfId="18949" xr:uid="{D172325C-8C16-447E-BD3D-59D04A898F29}"/>
    <cellStyle name="Normal GHG Numbers (0.00) 3 3 3 37 2" xfId="39351" xr:uid="{6544ADB2-D98A-4CA9-A096-57E7F80DFEAE}"/>
    <cellStyle name="Normal GHG Numbers (0.00) 3 3 3 38" xfId="19851" xr:uid="{C0D4D68B-624B-493A-A1E5-CAFDF7AB53D8}"/>
    <cellStyle name="Normal GHG Numbers (0.00) 3 3 3 38 2" xfId="40253" xr:uid="{DE58A296-C3D3-4C69-A6E8-0B19F58C6FD0}"/>
    <cellStyle name="Normal GHG Numbers (0.00) 3 3 3 39" xfId="20275" xr:uid="{F7395343-9D65-4E71-9761-54F6E397E281}"/>
    <cellStyle name="Normal GHG Numbers (0.00) 3 3 3 39 2" xfId="40677" xr:uid="{43942583-C1DE-42A1-9446-C8C9DDCC73DB}"/>
    <cellStyle name="Normal GHG Numbers (0.00) 3 3 3 4" xfId="1760" xr:uid="{00000000-0005-0000-0000-000055170000}"/>
    <cellStyle name="Normal GHG Numbers (0.00) 3 3 3 4 2" xfId="24143" xr:uid="{36CB31B0-9AC9-4075-8060-983625B5BF18}"/>
    <cellStyle name="Normal GHG Numbers (0.00) 3 3 3 40" xfId="20723" xr:uid="{BEC401F9-D55B-43C0-BF3D-46799206EAB1}"/>
    <cellStyle name="Normal GHG Numbers (0.00) 3 3 3 40 2" xfId="41125" xr:uid="{BFB18E25-309A-4576-8835-E55FEA8BC9B3}"/>
    <cellStyle name="Normal GHG Numbers (0.00) 3 3 3 41" xfId="21470" xr:uid="{96BAB890-98E6-4BDF-89AF-7F62DDF6ACEA}"/>
    <cellStyle name="Normal GHG Numbers (0.00) 3 3 3 41 2" xfId="41870" xr:uid="{2F5F5E3D-0E13-494B-8A8F-D3E4BA644754}"/>
    <cellStyle name="Normal GHG Numbers (0.00) 3 3 3 42" xfId="20988" xr:uid="{2325861F-FBFC-4379-9960-1FFF8683F6C4}"/>
    <cellStyle name="Normal GHG Numbers (0.00) 3 3 3 42 2" xfId="41390" xr:uid="{70ECE055-B99A-49A2-B8F1-2DBD3556DDC5}"/>
    <cellStyle name="Normal GHG Numbers (0.00) 3 3 3 43" xfId="22599" xr:uid="{B54234A5-38E4-4301-A379-D1A667D51CD1}"/>
    <cellStyle name="Normal GHG Numbers (0.00) 3 3 3 43 2" xfId="42999" xr:uid="{E634CC99-A9DE-4CBE-97BF-054D767BFB02}"/>
    <cellStyle name="Normal GHG Numbers (0.00) 3 3 3 44" xfId="22987" xr:uid="{A7FD95BD-FCB9-4BCD-8373-DD4E93AAED92}"/>
    <cellStyle name="Normal GHG Numbers (0.00) 3 3 3 44 2" xfId="43387" xr:uid="{A8E3556C-323D-4ACA-A7C8-5E48886C813C}"/>
    <cellStyle name="Normal GHG Numbers (0.00) 3 3 3 45" xfId="23235" xr:uid="{86373132-F0F1-44E2-9F08-4CBDEE3449E0}"/>
    <cellStyle name="Normal GHG Numbers (0.00) 3 3 3 45 2" xfId="43635" xr:uid="{E341D05B-672F-44CF-B78C-220274638194}"/>
    <cellStyle name="Normal GHG Numbers (0.00) 3 3 3 5" xfId="2274" xr:uid="{00000000-0005-0000-0000-000056170000}"/>
    <cellStyle name="Normal GHG Numbers (0.00) 3 3 3 5 2" xfId="24649" xr:uid="{95B619DF-EBB8-4C3A-AB42-5AD426D817E3}"/>
    <cellStyle name="Normal GHG Numbers (0.00) 3 3 3 6" xfId="2881" xr:uid="{00000000-0005-0000-0000-000057170000}"/>
    <cellStyle name="Normal GHG Numbers (0.00) 3 3 3 6 2" xfId="25247" xr:uid="{0E0F7428-BE4D-4C62-A6AB-B90F5C8C2A5A}"/>
    <cellStyle name="Normal GHG Numbers (0.00) 3 3 3 7" xfId="3565" xr:uid="{00000000-0005-0000-0000-000058170000}"/>
    <cellStyle name="Normal GHG Numbers (0.00) 3 3 3 7 2" xfId="25929" xr:uid="{73223F12-78FF-4295-8A23-347FF0439221}"/>
    <cellStyle name="Normal GHG Numbers (0.00) 3 3 3 8" xfId="3779" xr:uid="{00000000-0005-0000-0000-000059170000}"/>
    <cellStyle name="Normal GHG Numbers (0.00) 3 3 3 8 2" xfId="26142" xr:uid="{535C519D-9C5F-4F33-8533-39971968F755}"/>
    <cellStyle name="Normal GHG Numbers (0.00) 3 3 3 9" xfId="4376" xr:uid="{00000000-0005-0000-0000-00005A170000}"/>
    <cellStyle name="Normal GHG Numbers (0.00) 3 3 3 9 2" xfId="26731" xr:uid="{6C26DE06-9299-41BE-9628-E592EFCB37C3}"/>
    <cellStyle name="Normal GHG Numbers (0.00) 3 3 30" xfId="15197" xr:uid="{638F4D4B-24ED-434A-85C6-67AF72789C92}"/>
    <cellStyle name="Normal GHG Numbers (0.00) 3 3 30 2" xfId="35738" xr:uid="{37D6392C-F393-47EF-8453-7A112D7AE13F}"/>
    <cellStyle name="Normal GHG Numbers (0.00) 3 3 31" xfId="15877" xr:uid="{AF1731A4-06B6-4328-AC5B-75BD80166CE6}"/>
    <cellStyle name="Normal GHG Numbers (0.00) 3 3 31 2" xfId="36285" xr:uid="{F0757454-ED4F-46A9-8D06-20974CFAF286}"/>
    <cellStyle name="Normal GHG Numbers (0.00) 3 3 32" xfId="15862" xr:uid="{DE533287-FDC2-424D-822E-A7B1387237AC}"/>
    <cellStyle name="Normal GHG Numbers (0.00) 3 3 32 2" xfId="36270" xr:uid="{C2DCBC39-4683-41BE-95B4-648BDB5BFA4C}"/>
    <cellStyle name="Normal GHG Numbers (0.00) 3 3 33" xfId="16263" xr:uid="{35D1547B-BE50-4C97-BBCE-E43A8E27F5A5}"/>
    <cellStyle name="Normal GHG Numbers (0.00) 3 3 33 2" xfId="36669" xr:uid="{15169149-7D98-4275-9481-5AB39CDAEE86}"/>
    <cellStyle name="Normal GHG Numbers (0.00) 3 3 34" xfId="16918" xr:uid="{4191A5CB-C8EC-44FE-AD86-AACECF67B0B4}"/>
    <cellStyle name="Normal GHG Numbers (0.00) 3 3 34 2" xfId="37322" xr:uid="{DA20F5A4-B839-424A-BACE-994349C91A23}"/>
    <cellStyle name="Normal GHG Numbers (0.00) 3 3 35" xfId="17467" xr:uid="{5489E157-773B-482C-8B15-E26A3D8E45F8}"/>
    <cellStyle name="Normal GHG Numbers (0.00) 3 3 35 2" xfId="37871" xr:uid="{5A0C021A-6E7F-44ED-B657-17AA7EEF8D0B}"/>
    <cellStyle name="Normal GHG Numbers (0.00) 3 3 36" xfId="16881" xr:uid="{8B927306-5066-4C97-A8F3-5319258A19A2}"/>
    <cellStyle name="Normal GHG Numbers (0.00) 3 3 36 2" xfId="37285" xr:uid="{EF182A01-A919-4BCB-800E-1084678A5399}"/>
    <cellStyle name="Normal GHG Numbers (0.00) 3 3 37" xfId="17712" xr:uid="{660F95C8-E820-4FD2-8BFA-FA7F7680E8BF}"/>
    <cellStyle name="Normal GHG Numbers (0.00) 3 3 37 2" xfId="38116" xr:uid="{1D9A93AF-62FF-47ED-99DA-489EAC0FBA3B}"/>
    <cellStyle name="Normal GHG Numbers (0.00) 3 3 38" xfId="18857" xr:uid="{FDAA6259-0EFE-432A-BDD8-6581DD62B01B}"/>
    <cellStyle name="Normal GHG Numbers (0.00) 3 3 38 2" xfId="39259" xr:uid="{CDF4546C-1BFE-4DC4-9C6C-D867DE819D4A}"/>
    <cellStyle name="Normal GHG Numbers (0.00) 3 3 39" xfId="19475" xr:uid="{6DC99BDA-BB6E-4EC1-97BC-F37B015A4837}"/>
    <cellStyle name="Normal GHG Numbers (0.00) 3 3 39 2" xfId="39877" xr:uid="{EBCEA0ED-3635-45E7-A7C1-DAC6082D0829}"/>
    <cellStyle name="Normal GHG Numbers (0.00) 3 3 4" xfId="700" xr:uid="{00000000-0005-0000-0000-00005B170000}"/>
    <cellStyle name="Normal GHG Numbers (0.00) 3 3 4 10" xfId="4432" xr:uid="{00000000-0005-0000-0000-00005C170000}"/>
    <cellStyle name="Normal GHG Numbers (0.00) 3 3 4 10 2" xfId="26785" xr:uid="{7F5E9181-4D21-445F-B96B-29E1F3C9174A}"/>
    <cellStyle name="Normal GHG Numbers (0.00) 3 3 4 11" xfId="5151" xr:uid="{00000000-0005-0000-0000-00005D170000}"/>
    <cellStyle name="Normal GHG Numbers (0.00) 3 3 4 11 2" xfId="27504" xr:uid="{73A92E07-3AFD-4522-81D1-0824EAABD76B}"/>
    <cellStyle name="Normal GHG Numbers (0.00) 3 3 4 12" xfId="5383" xr:uid="{00000000-0005-0000-0000-00005E170000}"/>
    <cellStyle name="Normal GHG Numbers (0.00) 3 3 4 12 2" xfId="27736" xr:uid="{C011FD20-B64A-477E-854B-6D2040B0DA41}"/>
    <cellStyle name="Normal GHG Numbers (0.00) 3 3 4 13" xfId="6494" xr:uid="{00000000-0005-0000-0000-00005F170000}"/>
    <cellStyle name="Normal GHG Numbers (0.00) 3 3 4 13 2" xfId="28791" xr:uid="{D554FB18-2DCD-4858-93F4-3F23B1577F59}"/>
    <cellStyle name="Normal GHG Numbers (0.00) 3 3 4 14" xfId="6800" xr:uid="{00000000-0005-0000-0000-000060170000}"/>
    <cellStyle name="Normal GHG Numbers (0.00) 3 3 4 14 2" xfId="29097" xr:uid="{E8F64B97-220D-4458-B1E8-B740FA5EB28D}"/>
    <cellStyle name="Normal GHG Numbers (0.00) 3 3 4 15" xfId="6945" xr:uid="{00000000-0005-0000-0000-000061170000}"/>
    <cellStyle name="Normal GHG Numbers (0.00) 3 3 4 15 2" xfId="29242" xr:uid="{FC380426-35CD-41CA-BDC7-03A1E48F3F06}"/>
    <cellStyle name="Normal GHG Numbers (0.00) 3 3 4 16" xfId="7429" xr:uid="{00000000-0005-0000-0000-000062170000}"/>
    <cellStyle name="Normal GHG Numbers (0.00) 3 3 4 16 2" xfId="29724" xr:uid="{32392BE3-0D09-4F07-98BF-3239828D5D56}"/>
    <cellStyle name="Normal GHG Numbers (0.00) 3 3 4 17" xfId="7915" xr:uid="{350CC804-8A6A-46EE-B9CC-227E64C658A0}"/>
    <cellStyle name="Normal GHG Numbers (0.00) 3 3 4 17 2" xfId="30201" xr:uid="{34710416-E339-4335-A0CF-D76679286202}"/>
    <cellStyle name="Normal GHG Numbers (0.00) 3 3 4 18" xfId="8400" xr:uid="{4CD10ADD-4B5D-4A60-88A9-4B463F3F8866}"/>
    <cellStyle name="Normal GHG Numbers (0.00) 3 3 4 18 2" xfId="30669" xr:uid="{1B4A45ED-C397-40AE-AE85-4E9DA344B10A}"/>
    <cellStyle name="Normal GHG Numbers (0.00) 3 3 4 19" xfId="9285" xr:uid="{688FC3B7-27C7-4B00-848A-EABF568182C3}"/>
    <cellStyle name="Normal GHG Numbers (0.00) 3 3 4 19 2" xfId="31426" xr:uid="{BAC33161-0607-46DB-827B-87E3B123E8BC}"/>
    <cellStyle name="Normal GHG Numbers (0.00) 3 3 4 2" xfId="915" xr:uid="{00000000-0005-0000-0000-000063170000}"/>
    <cellStyle name="Normal GHG Numbers (0.00) 3 3 4 2 10" xfId="5362" xr:uid="{00000000-0005-0000-0000-000064170000}"/>
    <cellStyle name="Normal GHG Numbers (0.00) 3 3 4 2 10 2" xfId="27715" xr:uid="{AA535F23-1518-4321-A2C1-65173E0B0015}"/>
    <cellStyle name="Normal GHG Numbers (0.00) 3 3 4 2 11" xfId="5583" xr:uid="{00000000-0005-0000-0000-000065170000}"/>
    <cellStyle name="Normal GHG Numbers (0.00) 3 3 4 2 11 2" xfId="27936" xr:uid="{9288E6DF-44EB-4E8C-9506-45EDA2F0FB2A}"/>
    <cellStyle name="Normal GHG Numbers (0.00) 3 3 4 2 12" xfId="6535" xr:uid="{00000000-0005-0000-0000-000066170000}"/>
    <cellStyle name="Normal GHG Numbers (0.00) 3 3 4 2 12 2" xfId="28832" xr:uid="{4275197D-0BDB-4FF2-B422-F43B6D5FB41F}"/>
    <cellStyle name="Normal GHG Numbers (0.00) 3 3 4 2 13" xfId="6925" xr:uid="{00000000-0005-0000-0000-000067170000}"/>
    <cellStyle name="Normal GHG Numbers (0.00) 3 3 4 2 13 2" xfId="29222" xr:uid="{B5DD1421-DCA8-446B-B749-9FCFA26FCBB4}"/>
    <cellStyle name="Normal GHG Numbers (0.00) 3 3 4 2 14" xfId="7167" xr:uid="{00000000-0005-0000-0000-000068170000}"/>
    <cellStyle name="Normal GHG Numbers (0.00) 3 3 4 2 14 2" xfId="29464" xr:uid="{62BCE95F-EC6E-478A-9DFE-FADA4DEA5824}"/>
    <cellStyle name="Normal GHG Numbers (0.00) 3 3 4 2 15" xfId="7635" xr:uid="{00000000-0005-0000-0000-000069170000}"/>
    <cellStyle name="Normal GHG Numbers (0.00) 3 3 4 2 15 2" xfId="29930" xr:uid="{29384BD1-4319-40BE-A2E0-DC0A54ADE6BC}"/>
    <cellStyle name="Normal GHG Numbers (0.00) 3 3 4 2 16" xfId="8121" xr:uid="{55B38A88-37CF-470F-B2AD-55A285BABB3A}"/>
    <cellStyle name="Normal GHG Numbers (0.00) 3 3 4 2 16 2" xfId="30407" xr:uid="{DFBA9845-8E2E-4175-AB4A-FB51E4312789}"/>
    <cellStyle name="Normal GHG Numbers (0.00) 3 3 4 2 17" xfId="8610" xr:uid="{20DCA1C7-4FFC-454C-9DAE-D9D95A1EA93C}"/>
    <cellStyle name="Normal GHG Numbers (0.00) 3 3 4 2 17 2" xfId="30879" xr:uid="{94D6E09A-1041-496F-92CD-3ABC5A6C9653}"/>
    <cellStyle name="Normal GHG Numbers (0.00) 3 3 4 2 18" xfId="9500" xr:uid="{A7374143-8CDC-4239-804C-52C09BA021EF}"/>
    <cellStyle name="Normal GHG Numbers (0.00) 3 3 4 2 18 2" xfId="31639" xr:uid="{96D25B9E-A96E-4707-9A0A-AB08CABCEA4B}"/>
    <cellStyle name="Normal GHG Numbers (0.00) 3 3 4 2 19" xfId="10020" xr:uid="{2AEA6C35-DD69-49A5-9FD4-5D5D87CC59B4}"/>
    <cellStyle name="Normal GHG Numbers (0.00) 3 3 4 2 19 2" xfId="32029" xr:uid="{901F4A5C-679A-43BC-97FD-6A1A24DF4E2A}"/>
    <cellStyle name="Normal GHG Numbers (0.00) 3 3 4 2 2" xfId="1373" xr:uid="{00000000-0005-0000-0000-00006A170000}"/>
    <cellStyle name="Normal GHG Numbers (0.00) 3 3 4 2 2 2" xfId="23810" xr:uid="{07A381F7-D4A9-4BA0-8978-014C66B2C69B}"/>
    <cellStyle name="Normal GHG Numbers (0.00) 3 3 4 2 20" xfId="10471" xr:uid="{2C3551F5-7CA9-4406-AC54-F9CE1CED75AA}"/>
    <cellStyle name="Normal GHG Numbers (0.00) 3 3 4 2 20 2" xfId="32230" xr:uid="{96D3BD25-A851-4F15-947E-379F81E68370}"/>
    <cellStyle name="Normal GHG Numbers (0.00) 3 3 4 2 21" xfId="12668" xr:uid="{833AFD2F-281F-4E03-BE4C-A75DFBB77343}"/>
    <cellStyle name="Normal GHG Numbers (0.00) 3 3 4 2 21 2" xfId="33233" xr:uid="{EE57867D-835E-4796-97F3-F470B2E631AF}"/>
    <cellStyle name="Normal GHG Numbers (0.00) 3 3 4 2 22" xfId="13187" xr:uid="{80531878-886D-477D-893E-5A50937F6702}"/>
    <cellStyle name="Normal GHG Numbers (0.00) 3 3 4 2 22 2" xfId="33751" xr:uid="{D6F3BF4C-F80C-439E-BFA0-0B9349716594}"/>
    <cellStyle name="Normal GHG Numbers (0.00) 3 3 4 2 23" xfId="13648" xr:uid="{BF882103-EEEB-4085-9957-D3CDB0F4108C}"/>
    <cellStyle name="Normal GHG Numbers (0.00) 3 3 4 2 23 2" xfId="34212" xr:uid="{AD6E0A19-806B-45C9-BDCD-6FC1BA600FB6}"/>
    <cellStyle name="Normal GHG Numbers (0.00) 3 3 4 2 24" xfId="14186" xr:uid="{8C72D10E-9A81-459E-BEEA-498F83C4F9B5}"/>
    <cellStyle name="Normal GHG Numbers (0.00) 3 3 4 2 24 2" xfId="34750" xr:uid="{794B7FA9-64EA-43FE-BA45-5A834A31B02B}"/>
    <cellStyle name="Normal GHG Numbers (0.00) 3 3 4 2 25" xfId="14608" xr:uid="{E65A4AD3-398C-4121-B384-650988967995}"/>
    <cellStyle name="Normal GHG Numbers (0.00) 3 3 4 2 25 2" xfId="35168" xr:uid="{C8C2F5DE-DA66-46D9-AACD-ACA8B11C6011}"/>
    <cellStyle name="Normal GHG Numbers (0.00) 3 3 4 2 26" xfId="14987" xr:uid="{F8071C3E-E0D1-4763-9F7B-22EEEAD39DD5}"/>
    <cellStyle name="Normal GHG Numbers (0.00) 3 3 4 2 26 2" xfId="35539" xr:uid="{38F77C4E-BF47-4474-83A9-C6EA3A780F23}"/>
    <cellStyle name="Normal GHG Numbers (0.00) 3 3 4 2 27" xfId="15306" xr:uid="{445954AD-DCC1-42DE-8BAA-85C22F6CF7B8}"/>
    <cellStyle name="Normal GHG Numbers (0.00) 3 3 4 2 27 2" xfId="35843" xr:uid="{9EF3785F-372B-4053-B481-E785CF70BBD1}"/>
    <cellStyle name="Normal GHG Numbers (0.00) 3 3 4 2 28" xfId="15324" xr:uid="{3E819769-A283-4B2C-8BBF-CBF67D2544AF}"/>
    <cellStyle name="Normal GHG Numbers (0.00) 3 3 4 2 28 2" xfId="35861" xr:uid="{124A9E44-D34F-452C-AEA0-72E66E55D931}"/>
    <cellStyle name="Normal GHG Numbers (0.00) 3 3 4 2 29" xfId="16172" xr:uid="{2E814939-B379-4935-A273-B001C9C3361E}"/>
    <cellStyle name="Normal GHG Numbers (0.00) 3 3 4 2 29 2" xfId="36580" xr:uid="{92583AC5-C895-49F7-8B66-F36E08AA8497}"/>
    <cellStyle name="Normal GHG Numbers (0.00) 3 3 4 2 3" xfId="2106" xr:uid="{00000000-0005-0000-0000-00006B170000}"/>
    <cellStyle name="Normal GHG Numbers (0.00) 3 3 4 2 3 2" xfId="24488" xr:uid="{C43703F5-B377-4E50-A301-0CF1479BF892}"/>
    <cellStyle name="Normal GHG Numbers (0.00) 3 3 4 2 30" xfId="16645" xr:uid="{AC66A62A-FC99-45BD-9BED-7D6BC4D5D9C0}"/>
    <cellStyle name="Normal GHG Numbers (0.00) 3 3 4 2 30 2" xfId="37051" xr:uid="{6F44589A-F154-4794-A97D-9C2BB66B6C35}"/>
    <cellStyle name="Normal GHG Numbers (0.00) 3 3 4 2 31" xfId="17389" xr:uid="{9676079A-4CBD-48B8-87DB-A10FC27187B2}"/>
    <cellStyle name="Normal GHG Numbers (0.00) 3 3 4 2 31 2" xfId="37793" xr:uid="{7D2FF2F4-5FEE-4127-8ACA-994E0FAA2F76}"/>
    <cellStyle name="Normal GHG Numbers (0.00) 3 3 4 2 32" xfId="17745" xr:uid="{9827B71D-43D8-45B4-BAE4-C42E6F19E371}"/>
    <cellStyle name="Normal GHG Numbers (0.00) 3 3 4 2 32 2" xfId="38149" xr:uid="{4F137618-01E5-4994-AE97-7B75F25DFBAF}"/>
    <cellStyle name="Normal GHG Numbers (0.00) 3 3 4 2 33" xfId="18138" xr:uid="{4DF8C026-353D-45E3-8ED1-F1C7307A84F0}"/>
    <cellStyle name="Normal GHG Numbers (0.00) 3 3 4 2 33 2" xfId="38542" xr:uid="{50ACA62F-C0D1-48C0-BB80-4EDBEA2C3B5C}"/>
    <cellStyle name="Normal GHG Numbers (0.00) 3 3 4 2 34" xfId="18517" xr:uid="{32006332-AB32-42D1-B9C8-F171E8F7B36A}"/>
    <cellStyle name="Normal GHG Numbers (0.00) 3 3 4 2 34 2" xfId="38921" xr:uid="{B750FFA8-5669-4AD5-82BC-9813FF91EE02}"/>
    <cellStyle name="Normal GHG Numbers (0.00) 3 3 4 2 35" xfId="19361" xr:uid="{FD0B6E38-8D25-4D36-AA7B-09816D7C1F5B}"/>
    <cellStyle name="Normal GHG Numbers (0.00) 3 3 4 2 35 2" xfId="39763" xr:uid="{C636DBD9-F000-4303-9812-17961A993909}"/>
    <cellStyle name="Normal GHG Numbers (0.00) 3 3 4 2 36" xfId="19781" xr:uid="{A728487D-F19B-49FF-973D-EF7A1C5D07DE}"/>
    <cellStyle name="Normal GHG Numbers (0.00) 3 3 4 2 36 2" xfId="40183" xr:uid="{B4F9742A-EA01-4D95-AD22-9B8149E7C5D8}"/>
    <cellStyle name="Normal GHG Numbers (0.00) 3 3 4 2 37" xfId="20199" xr:uid="{228243AB-6B94-4B3A-9B40-00F2BD79BF1C}"/>
    <cellStyle name="Normal GHG Numbers (0.00) 3 3 4 2 37 2" xfId="40601" xr:uid="{EF35BDC9-B83A-44CC-B7D5-A78C394CF5A5}"/>
    <cellStyle name="Normal GHG Numbers (0.00) 3 3 4 2 38" xfId="20621" xr:uid="{9D71C5F0-5197-4C09-9D6E-58E2FAEE07BD}"/>
    <cellStyle name="Normal GHG Numbers (0.00) 3 3 4 2 38 2" xfId="41023" xr:uid="{5F93C559-F624-4CB7-8119-C7AEE3F7033F}"/>
    <cellStyle name="Normal GHG Numbers (0.00) 3 3 4 2 39" xfId="20944" xr:uid="{4E41D26B-DFD8-47F6-BFD2-E65232166979}"/>
    <cellStyle name="Normal GHG Numbers (0.00) 3 3 4 2 39 2" xfId="41346" xr:uid="{D4589231-C1A4-4733-B406-A4EF956892A1}"/>
    <cellStyle name="Normal GHG Numbers (0.00) 3 3 4 2 4" xfId="2352" xr:uid="{00000000-0005-0000-0000-00006C170000}"/>
    <cellStyle name="Normal GHG Numbers (0.00) 3 3 4 2 4 2" xfId="24727" xr:uid="{5442CAB2-112C-4B88-99B7-69C0C704B847}"/>
    <cellStyle name="Normal GHG Numbers (0.00) 3 3 4 2 40" xfId="21815" xr:uid="{796FA30A-BD72-4C5B-BC03-2C86A0801A53}"/>
    <cellStyle name="Normal GHG Numbers (0.00) 3 3 4 2 40 2" xfId="42215" xr:uid="{C84EF879-35D4-412F-97E9-EAE74EC6FE09}"/>
    <cellStyle name="Normal GHG Numbers (0.00) 3 3 4 2 41" xfId="22326" xr:uid="{867DFE6D-BC98-4C1E-8EEB-9DC820E763B3}"/>
    <cellStyle name="Normal GHG Numbers (0.00) 3 3 4 2 41 2" xfId="42726" xr:uid="{B77DF0F6-592F-495A-B8F7-4C8334A6EDAF}"/>
    <cellStyle name="Normal GHG Numbers (0.00) 3 3 4 2 42" xfId="22748" xr:uid="{3139CE62-9245-4FBF-A02A-2976EFCA4DEC}"/>
    <cellStyle name="Normal GHG Numbers (0.00) 3 3 4 2 42 2" xfId="43148" xr:uid="{27175981-A264-414B-8234-B10072AB2C2D}"/>
    <cellStyle name="Normal GHG Numbers (0.00) 3 3 4 2 43" xfId="23095" xr:uid="{1EC5A9FD-4844-4A37-A25D-21F49FAAAE99}"/>
    <cellStyle name="Normal GHG Numbers (0.00) 3 3 4 2 43 2" xfId="43495" xr:uid="{57BCA13D-6F99-4C34-B225-DF3CCE205210}"/>
    <cellStyle name="Normal GHG Numbers (0.00) 3 3 4 2 44" xfId="23314" xr:uid="{5C25EEA6-ECEF-48E5-8C19-62DA51A62999}"/>
    <cellStyle name="Normal GHG Numbers (0.00) 3 3 4 2 44 2" xfId="43714" xr:uid="{C3B6DD28-134A-4FC2-B7E2-C8162FF3677F}"/>
    <cellStyle name="Normal GHG Numbers (0.00) 3 3 4 2 5" xfId="3229" xr:uid="{00000000-0005-0000-0000-00006D170000}"/>
    <cellStyle name="Normal GHG Numbers (0.00) 3 3 4 2 5 2" xfId="25595" xr:uid="{DCD96F7D-17EE-4AEF-8799-4AE77765246B}"/>
    <cellStyle name="Normal GHG Numbers (0.00) 3 3 4 2 6" xfId="3696" xr:uid="{00000000-0005-0000-0000-00006E170000}"/>
    <cellStyle name="Normal GHG Numbers (0.00) 3 3 4 2 6 2" xfId="26059" xr:uid="{8487E94D-A5A7-437D-B50D-1155E5D34414}"/>
    <cellStyle name="Normal GHG Numbers (0.00) 3 3 4 2 7" xfId="4123" xr:uid="{00000000-0005-0000-0000-00006F170000}"/>
    <cellStyle name="Normal GHG Numbers (0.00) 3 3 4 2 7 2" xfId="26486" xr:uid="{56070EAF-1817-4ADE-B09A-693D3777DA0A}"/>
    <cellStyle name="Normal GHG Numbers (0.00) 3 3 4 2 8" xfId="4494" xr:uid="{00000000-0005-0000-0000-000070170000}"/>
    <cellStyle name="Normal GHG Numbers (0.00) 3 3 4 2 8 2" xfId="26847" xr:uid="{297EA482-3627-4B09-B356-9F67409CF373}"/>
    <cellStyle name="Normal GHG Numbers (0.00) 3 3 4 2 9" xfId="4943" xr:uid="{00000000-0005-0000-0000-000071170000}"/>
    <cellStyle name="Normal GHG Numbers (0.00) 3 3 4 2 9 2" xfId="27296" xr:uid="{E68E814E-FAB0-405D-A508-307BB830CEF5}"/>
    <cellStyle name="Normal GHG Numbers (0.00) 3 3 4 20" xfId="9527" xr:uid="{DE028303-7B80-4680-B068-0C55A8DC3DBD}"/>
    <cellStyle name="Normal GHG Numbers (0.00) 3 3 4 20 2" xfId="31661" xr:uid="{CF0B822F-B72D-4012-8958-FD9EBB798AD0}"/>
    <cellStyle name="Normal GHG Numbers (0.00) 3 3 4 21" xfId="10101" xr:uid="{6D1FB079-62E1-4021-97F1-5A64128E8D3E}"/>
    <cellStyle name="Normal GHG Numbers (0.00) 3 3 4 21 2" xfId="32046" xr:uid="{41713B9C-B262-4599-A6EC-0CFDBA9B573F}"/>
    <cellStyle name="Normal GHG Numbers (0.00) 3 3 4 22" xfId="12453" xr:uid="{EBED2978-9DE0-4530-93E8-7E887514F478}"/>
    <cellStyle name="Normal GHG Numbers (0.00) 3 3 4 22 2" xfId="33018" xr:uid="{2CB8D684-57B2-454C-ABD5-4083C8C5071E}"/>
    <cellStyle name="Normal GHG Numbers (0.00) 3 3 4 23" xfId="13145" xr:uid="{45F1B042-7BE8-400E-97F8-726804325CC7}"/>
    <cellStyle name="Normal GHG Numbers (0.00) 3 3 4 23 2" xfId="33710" xr:uid="{603AE984-CF13-4D32-8D8D-0976067E5867}"/>
    <cellStyle name="Normal GHG Numbers (0.00) 3 3 4 24" xfId="13407" xr:uid="{D000E13A-E3F3-4EC6-923D-F4472F08E68B}"/>
    <cellStyle name="Normal GHG Numbers (0.00) 3 3 4 24 2" xfId="33971" xr:uid="{6E87EAB2-39D7-4217-9ABD-B9ED4A43D69A}"/>
    <cellStyle name="Normal GHG Numbers (0.00) 3 3 4 25" xfId="14145" xr:uid="{6480AA3A-F6D0-4715-BCB3-A94750EC06DC}"/>
    <cellStyle name="Normal GHG Numbers (0.00) 3 3 4 25 2" xfId="34709" xr:uid="{36E9A281-749D-4300-A177-70FD0DC3D1FF}"/>
    <cellStyle name="Normal GHG Numbers (0.00) 3 3 4 26" xfId="14487" xr:uid="{71353550-EEB0-44CA-8D88-9513508D8BA4}"/>
    <cellStyle name="Normal GHG Numbers (0.00) 3 3 4 26 2" xfId="35048" xr:uid="{C6F24412-EAFE-4750-AD21-FA4A76216D1E}"/>
    <cellStyle name="Normal GHG Numbers (0.00) 3 3 4 27" xfId="14383" xr:uid="{6CD71C18-B5BE-4794-B6A0-C7C069F58DC5}"/>
    <cellStyle name="Normal GHG Numbers (0.00) 3 3 4 27 2" xfId="34946" xr:uid="{B6D82747-260D-433A-ABE3-9669220F47A1}"/>
    <cellStyle name="Normal GHG Numbers (0.00) 3 3 4 28" xfId="15196" xr:uid="{4E560BE3-B9E7-4439-910C-5BE9ACE78661}"/>
    <cellStyle name="Normal GHG Numbers (0.00) 3 3 4 28 2" xfId="35737" xr:uid="{6A2519D6-4F47-46B9-A6F2-7B72E8682403}"/>
    <cellStyle name="Normal GHG Numbers (0.00) 3 3 4 29" xfId="15708" xr:uid="{D3F201CD-5571-471A-BE0C-146CBA4D1A69}"/>
    <cellStyle name="Normal GHG Numbers (0.00) 3 3 4 29 2" xfId="36166" xr:uid="{9329DAEF-C9DF-4066-B043-753D5F4BE79F}"/>
    <cellStyle name="Normal GHG Numbers (0.00) 3 3 4 3" xfId="1179" xr:uid="{00000000-0005-0000-0000-000072170000}"/>
    <cellStyle name="Normal GHG Numbers (0.00) 3 3 4 3 2" xfId="23616" xr:uid="{D85AE71E-7738-449F-B57C-6B48D5218C14}"/>
    <cellStyle name="Normal GHG Numbers (0.00) 3 3 4 30" xfId="15964" xr:uid="{35406C42-7E39-4868-A1B0-1E49AF6D07D5}"/>
    <cellStyle name="Normal GHG Numbers (0.00) 3 3 4 30 2" xfId="36372" xr:uid="{1D88688C-48B7-4E99-9C32-A1C803A1B625}"/>
    <cellStyle name="Normal GHG Numbers (0.00) 3 3 4 31" xfId="16439" xr:uid="{1491FBC8-B966-4633-88FE-B5D6CBA101EE}"/>
    <cellStyle name="Normal GHG Numbers (0.00) 3 3 4 31 2" xfId="36845" xr:uid="{A9AB3370-88BD-489A-BD27-BF684B06A49A}"/>
    <cellStyle name="Normal GHG Numbers (0.00) 3 3 4 32" xfId="17180" xr:uid="{6F2AAEC6-45FB-4AA1-A540-337D0E722609}"/>
    <cellStyle name="Normal GHG Numbers (0.00) 3 3 4 32 2" xfId="37584" xr:uid="{2C4D7541-D885-4961-B172-51F707A8A9DD}"/>
    <cellStyle name="Normal GHG Numbers (0.00) 3 3 4 33" xfId="17716" xr:uid="{EB5623FE-83DC-467C-9010-8117AE6620E7}"/>
    <cellStyle name="Normal GHG Numbers (0.00) 3 3 4 33 2" xfId="38120" xr:uid="{9914939E-9DAF-4C4F-9ECB-CCFC2CE27C62}"/>
    <cellStyle name="Normal GHG Numbers (0.00) 3 3 4 34" xfId="17931" xr:uid="{E200418F-2478-4301-B7D5-FB0DF2694889}"/>
    <cellStyle name="Normal GHG Numbers (0.00) 3 3 4 34 2" xfId="38335" xr:uid="{B716AEFC-1E69-49B4-B89C-900C8082E6DB}"/>
    <cellStyle name="Normal GHG Numbers (0.00) 3 3 4 35" xfId="18303" xr:uid="{A55B0DB7-C9F0-414D-851A-F957D75BBDDB}"/>
    <cellStyle name="Normal GHG Numbers (0.00) 3 3 4 35 2" xfId="38707" xr:uid="{90048E6A-580D-4E25-BE0D-9721A9ED18B0}"/>
    <cellStyle name="Normal GHG Numbers (0.00) 3 3 4 36" xfId="19146" xr:uid="{48ECA9CD-904C-45E0-BA59-991E6F6C12D9}"/>
    <cellStyle name="Normal GHG Numbers (0.00) 3 3 4 36 2" xfId="39548" xr:uid="{48767A74-17C8-466B-899D-AA252C9DD08D}"/>
    <cellStyle name="Normal GHG Numbers (0.00) 3 3 4 37" xfId="19742" xr:uid="{1AAF7A20-302F-402E-8C47-746684EE70FE}"/>
    <cellStyle name="Normal GHG Numbers (0.00) 3 3 4 37 2" xfId="40144" xr:uid="{9B2412D5-2BCE-41C0-B536-D7A1506F7D84}"/>
    <cellStyle name="Normal GHG Numbers (0.00) 3 3 4 38" xfId="19984" xr:uid="{536EA48B-11A3-4DBF-AF07-B6E3CEF74746}"/>
    <cellStyle name="Normal GHG Numbers (0.00) 3 3 4 38 2" xfId="40386" xr:uid="{B748348D-ED33-4D51-87A4-786D0CE06424}"/>
    <cellStyle name="Normal GHG Numbers (0.00) 3 3 4 39" xfId="20408" xr:uid="{9CDCAF75-C69C-4A77-8EF3-4D17A12ACD18}"/>
    <cellStyle name="Normal GHG Numbers (0.00) 3 3 4 39 2" xfId="40810" xr:uid="{78F1AE32-D5BD-4BE7-8C4B-3D092285AFB3}"/>
    <cellStyle name="Normal GHG Numbers (0.00) 3 3 4 4" xfId="1893" xr:uid="{00000000-0005-0000-0000-000073170000}"/>
    <cellStyle name="Normal GHG Numbers (0.00) 3 3 4 4 2" xfId="24276" xr:uid="{327248D0-C560-408A-8933-67FF9F964D63}"/>
    <cellStyle name="Normal GHG Numbers (0.00) 3 3 4 40" xfId="20677" xr:uid="{BA1B553E-1E2E-4961-B2A0-47618EA7913D}"/>
    <cellStyle name="Normal GHG Numbers (0.00) 3 3 4 40 2" xfId="41079" xr:uid="{0AFDB082-B206-4F25-B17B-922939194C98}"/>
    <cellStyle name="Normal GHG Numbers (0.00) 3 3 4 41" xfId="21603" xr:uid="{2CC04579-9295-446B-AF01-D9E0AA643F70}"/>
    <cellStyle name="Normal GHG Numbers (0.00) 3 3 4 41 2" xfId="42003" xr:uid="{A5F32328-3B00-4A54-9D9C-7750F2E8259F}"/>
    <cellStyle name="Normal GHG Numbers (0.00) 3 3 4 42" xfId="22286" xr:uid="{C1D2E928-3992-420A-BD7F-84AB49805885}"/>
    <cellStyle name="Normal GHG Numbers (0.00) 3 3 4 42 2" xfId="42686" xr:uid="{2564A2BB-6C1D-4A0B-9181-44DE2D78D83F}"/>
    <cellStyle name="Normal GHG Numbers (0.00) 3 3 4 43" xfId="22585" xr:uid="{3B1DE202-EF91-41A6-9022-0F6E0255F4C0}"/>
    <cellStyle name="Normal GHG Numbers (0.00) 3 3 4 43 2" xfId="42985" xr:uid="{3302C1D7-D7E6-4B17-941E-32C14B160E13}"/>
    <cellStyle name="Normal GHG Numbers (0.00) 3 3 4 44" xfId="22810" xr:uid="{23CD7CF0-D33F-41E2-838A-4F46ABFBAC9C}"/>
    <cellStyle name="Normal GHG Numbers (0.00) 3 3 4 44 2" xfId="43210" xr:uid="{166488DC-FAA8-423A-A222-57AE48A94C1C}"/>
    <cellStyle name="Normal GHG Numbers (0.00) 3 3 4 45" xfId="23113" xr:uid="{B48600DD-C3C2-456D-8201-1154651AC5D7}"/>
    <cellStyle name="Normal GHG Numbers (0.00) 3 3 4 45 2" xfId="43513" xr:uid="{D487144F-ECCD-45ED-B115-824C6A0C3D05}"/>
    <cellStyle name="Normal GHG Numbers (0.00) 3 3 4 5" xfId="2153" xr:uid="{00000000-0005-0000-0000-000074170000}"/>
    <cellStyle name="Normal GHG Numbers (0.00) 3 3 4 5 2" xfId="24533" xr:uid="{4DEF0A91-1EC5-439F-89A8-893015FA8886}"/>
    <cellStyle name="Normal GHG Numbers (0.00) 3 3 4 6" xfId="3014" xr:uid="{00000000-0005-0000-0000-000075170000}"/>
    <cellStyle name="Normal GHG Numbers (0.00) 3 3 4 6 2" xfId="25380" xr:uid="{2634B2C2-6940-4286-B2DF-DF6C0779D3E5}"/>
    <cellStyle name="Normal GHG Numbers (0.00) 3 3 4 7" xfId="3346" xr:uid="{00000000-0005-0000-0000-000076170000}"/>
    <cellStyle name="Normal GHG Numbers (0.00) 3 3 4 7 2" xfId="25711" xr:uid="{E824CB05-7044-43FD-B45C-B5324B62236A}"/>
    <cellStyle name="Normal GHG Numbers (0.00) 3 3 4 8" xfId="3912" xr:uid="{00000000-0005-0000-0000-000077170000}"/>
    <cellStyle name="Normal GHG Numbers (0.00) 3 3 4 8 2" xfId="26275" xr:uid="{330E924B-6758-404E-944D-550362E5F815}"/>
    <cellStyle name="Normal GHG Numbers (0.00) 3 3 4 9" xfId="4184" xr:uid="{00000000-0005-0000-0000-000078170000}"/>
    <cellStyle name="Normal GHG Numbers (0.00) 3 3 4 9 2" xfId="26544" xr:uid="{3F08F86D-5087-4958-982A-B77CF429EBBF}"/>
    <cellStyle name="Normal GHG Numbers (0.00) 3 3 40" xfId="18850" xr:uid="{DF3985DA-14A3-47B4-9870-FDABA53B00B3}"/>
    <cellStyle name="Normal GHG Numbers (0.00) 3 3 40 2" xfId="39252" xr:uid="{F6F7238F-8E04-4A89-A7B9-6B11A15C7D41}"/>
    <cellStyle name="Normal GHG Numbers (0.00) 3 3 41" xfId="18679" xr:uid="{5846EAE8-9CAD-4147-9E9D-FD978B4A30D2}"/>
    <cellStyle name="Normal GHG Numbers (0.00) 3 3 41 2" xfId="39081" xr:uid="{2CCB3591-732E-4707-8DED-153E55A2211E}"/>
    <cellStyle name="Normal GHG Numbers (0.00) 3 3 42" xfId="18901" xr:uid="{EC36F414-E047-401A-A342-C1CF8642CFBC}"/>
    <cellStyle name="Normal GHG Numbers (0.00) 3 3 42 2" xfId="39303" xr:uid="{5AB79B54-42A6-4172-92A5-F25E6719E120}"/>
    <cellStyle name="Normal GHG Numbers (0.00) 3 3 43" xfId="21303" xr:uid="{347149A2-44B7-4E0A-A13B-A0ECCA8982D6}"/>
    <cellStyle name="Normal GHG Numbers (0.00) 3 3 43 2" xfId="41703" xr:uid="{179CFF14-7AF7-4B41-9A6F-512A022D4F1A}"/>
    <cellStyle name="Normal GHG Numbers (0.00) 3 3 44" xfId="21920" xr:uid="{C0458943-1CD7-480E-93AE-1EBC3EBFDC37}"/>
    <cellStyle name="Normal GHG Numbers (0.00) 3 3 44 2" xfId="42320" xr:uid="{5D22B6EA-2D63-47DC-BE83-995BD4CA97C8}"/>
    <cellStyle name="Normal GHG Numbers (0.00) 3 3 45" xfId="21968" xr:uid="{56D9AC53-6691-4AA7-9AA3-480AEAD20FA6}"/>
    <cellStyle name="Normal GHG Numbers (0.00) 3 3 45 2" xfId="42368" xr:uid="{36AEC2DD-0929-4304-8DB4-13AECBC8AD82}"/>
    <cellStyle name="Normal GHG Numbers (0.00) 3 3 46" xfId="22815" xr:uid="{D2CD0971-8F13-4F0C-9AB4-EE5D5ACF44F3}"/>
    <cellStyle name="Normal GHG Numbers (0.00) 3 3 46 2" xfId="43215" xr:uid="{655CCF9A-9769-4D98-86C0-C9D3340CF688}"/>
    <cellStyle name="Normal GHG Numbers (0.00) 3 3 47" xfId="23118" xr:uid="{AA6DFC59-C2AF-4AB5-8213-5A2A34B1851E}"/>
    <cellStyle name="Normal GHG Numbers (0.00) 3 3 47 2" xfId="43518" xr:uid="{2E57D30C-79AD-483C-9006-0F47BF7075A4}"/>
    <cellStyle name="Normal GHG Numbers (0.00) 3 3 5" xfId="1184" xr:uid="{00000000-0005-0000-0000-000079170000}"/>
    <cellStyle name="Normal GHG Numbers (0.00) 3 3 5 2" xfId="23621" xr:uid="{4143ACF8-563B-4378-851F-69B875406AE2}"/>
    <cellStyle name="Normal GHG Numbers (0.00) 3 3 6" xfId="1657" xr:uid="{00000000-0005-0000-0000-00007A170000}"/>
    <cellStyle name="Normal GHG Numbers (0.00) 3 3 6 2" xfId="24041" xr:uid="{5E99A350-4794-4358-83B9-7FE22A5E17DA}"/>
    <cellStyle name="Normal GHG Numbers (0.00) 3 3 7" xfId="2158" xr:uid="{00000000-0005-0000-0000-00007B170000}"/>
    <cellStyle name="Normal GHG Numbers (0.00) 3 3 7 2" xfId="24538" xr:uid="{1D422226-498C-4C94-BBAB-AFA43A6348F5}"/>
    <cellStyle name="Normal GHG Numbers (0.00) 3 3 8" xfId="2717" xr:uid="{00000000-0005-0000-0000-00007C170000}"/>
    <cellStyle name="Normal GHG Numbers (0.00) 3 3 8 2" xfId="25083" xr:uid="{2BC43FC0-8EB9-4D0D-9DCD-9BFF6196CB74}"/>
    <cellStyle name="Normal GHG Numbers (0.00) 3 3 9" xfId="3351" xr:uid="{00000000-0005-0000-0000-00007D170000}"/>
    <cellStyle name="Normal GHG Numbers (0.00) 3 3 9 2" xfId="25716" xr:uid="{360542F9-9562-401F-A8E9-DA01FB9E7F35}"/>
    <cellStyle name="Normal GHG Numbers (0.00) 3 4" xfId="194" xr:uid="{00000000-0005-0000-0000-00007E170000}"/>
    <cellStyle name="Normal GHG Numbers (0.00) 3 4 10" xfId="8794" xr:uid="{F71569DA-2C91-442B-BA75-B8B3C0D2F546}"/>
    <cellStyle name="Normal GHG Numbers (0.00) 3 4 10 2" xfId="31013" xr:uid="{B9E21408-BA90-4CE2-8A0D-AEB930A58E60}"/>
    <cellStyle name="Normal GHG Numbers (0.00) 3 4 11" xfId="11952" xr:uid="{09100FC5-B476-49A5-A617-2EB260690109}"/>
    <cellStyle name="Normal GHG Numbers (0.00) 3 4 11 2" xfId="32517" xr:uid="{689C58DE-CC5A-423B-AB60-60EC54028E4C}"/>
    <cellStyle name="Normal GHG Numbers (0.00) 3 4 12" xfId="12958" xr:uid="{7D4B43AA-2440-479D-9F63-DE9862862BE3}"/>
    <cellStyle name="Normal GHG Numbers (0.00) 3 4 12 2" xfId="33523" xr:uid="{A7A83A57-49F7-47FA-AEBB-5358A8EDFBEA}"/>
    <cellStyle name="Normal GHG Numbers (0.00) 3 4 13" xfId="14256" xr:uid="{13916BEB-37BE-4298-9AA3-54959DA96B97}"/>
    <cellStyle name="Normal GHG Numbers (0.00) 3 4 13 2" xfId="34819" xr:uid="{84A28986-D4B1-4A22-BB45-78BF9F88B7BB}"/>
    <cellStyle name="Normal GHG Numbers (0.00) 3 4 14" xfId="14649" xr:uid="{49CA4D15-4072-4E50-953A-F51477B988B7}"/>
    <cellStyle name="Normal GHG Numbers (0.00) 3 4 14 2" xfId="35208" xr:uid="{EA5C0472-B862-42D9-A039-F551DFE514D3}"/>
    <cellStyle name="Normal GHG Numbers (0.00) 3 4 15" xfId="15287" xr:uid="{619AE221-1297-4BB9-A73C-BB59B6DC88E9}"/>
    <cellStyle name="Normal GHG Numbers (0.00) 3 4 15 2" xfId="35824" xr:uid="{491A51AD-0F91-484E-A5DD-5972CA348D37}"/>
    <cellStyle name="Normal GHG Numbers (0.00) 3 4 16" xfId="16214" xr:uid="{A04ADE82-00B5-4D7A-AC78-300BAAA64F33}"/>
    <cellStyle name="Normal GHG Numbers (0.00) 3 4 16 2" xfId="36620" xr:uid="{4D40C747-8439-4B3A-B0D0-F93E9BAAC319}"/>
    <cellStyle name="Normal GHG Numbers (0.00) 3 4 17" xfId="16780" xr:uid="{F4B6EA7F-5067-4804-843A-1D32EA115571}"/>
    <cellStyle name="Normal GHG Numbers (0.00) 3 4 17 2" xfId="37184" xr:uid="{9364FC1A-85A6-4D5B-AB2D-008C786BAFF6}"/>
    <cellStyle name="Normal GHG Numbers (0.00) 3 4 18" xfId="16885" xr:uid="{F734AF35-E6AD-4D49-A9FA-EFDDABDED400}"/>
    <cellStyle name="Normal GHG Numbers (0.00) 3 4 18 2" xfId="37289" xr:uid="{272A20AB-CB35-4D59-855E-49FBE4B6E006}"/>
    <cellStyle name="Normal GHG Numbers (0.00) 3 4 19" xfId="17757" xr:uid="{10999AE4-FE70-415D-BE12-01AF6AD472C8}"/>
    <cellStyle name="Normal GHG Numbers (0.00) 3 4 19 2" xfId="38161" xr:uid="{31DC5DC8-3ACB-474D-8DEA-DCFE32AAD808}"/>
    <cellStyle name="Normal GHG Numbers (0.00) 3 4 2" xfId="1536" xr:uid="{00000000-0005-0000-0000-00007F170000}"/>
    <cellStyle name="Normal GHG Numbers (0.00) 3 4 2 2" xfId="23922" xr:uid="{B17FD545-7DB8-4904-AD2E-5C55E31544BF}"/>
    <cellStyle name="Normal GHG Numbers (0.00) 3 4 20" xfId="18684" xr:uid="{A110E782-0B50-466E-90EF-8A47ADBFA2E6}"/>
    <cellStyle name="Normal GHG Numbers (0.00) 3 4 20 2" xfId="39086" xr:uid="{46A1B342-EE6D-4DCB-8514-325F5081CD8A}"/>
    <cellStyle name="Normal GHG Numbers (0.00) 3 4 21" xfId="18868" xr:uid="{0657A281-535E-4DC7-9A33-87AD4D9597DE}"/>
    <cellStyle name="Normal GHG Numbers (0.00) 3 4 21 2" xfId="39270" xr:uid="{17EC2681-7240-4A3F-883F-06AE5BA1DA84}"/>
    <cellStyle name="Normal GHG Numbers (0.00) 3 4 22" xfId="18980" xr:uid="{C50EC795-0022-4B3D-B90F-02EA6CF8194D}"/>
    <cellStyle name="Normal GHG Numbers (0.00) 3 4 22 2" xfId="39382" xr:uid="{155FA5A2-EF42-4720-9DD9-45E95E366F4D}"/>
    <cellStyle name="Normal GHG Numbers (0.00) 3 4 23" xfId="21120" xr:uid="{9314C4A3-A5EE-4577-BC4C-466DCB20B895}"/>
    <cellStyle name="Normal GHG Numbers (0.00) 3 4 23 2" xfId="41520" xr:uid="{4B5E83DC-D035-447E-9190-E28E38388771}"/>
    <cellStyle name="Normal GHG Numbers (0.00) 3 4 24" xfId="21257" xr:uid="{128ED3AF-64B9-4CFC-9D9C-0C00F38EB99B}"/>
    <cellStyle name="Normal GHG Numbers (0.00) 3 4 24 2" xfId="41657" xr:uid="{E11121B3-AFEE-46C9-AF73-387BA013550F}"/>
    <cellStyle name="Normal GHG Numbers (0.00) 3 4 25" xfId="22369" xr:uid="{D00F0D36-54A7-4121-9167-963A215A25BB}"/>
    <cellStyle name="Normal GHG Numbers (0.00) 3 4 25 2" xfId="42769" xr:uid="{86A1F5CF-847D-44A9-96C0-645B463D74CA}"/>
    <cellStyle name="Normal GHG Numbers (0.00) 3 4 26" xfId="23359" xr:uid="{812AB7F7-00F7-43F1-BD02-2D93D520489D}"/>
    <cellStyle name="Normal GHG Numbers (0.00) 3 4 3" xfId="2529" xr:uid="{00000000-0005-0000-0000-000080170000}"/>
    <cellStyle name="Normal GHG Numbers (0.00) 3 4 3 2" xfId="24896" xr:uid="{506BB8CD-9EA0-430C-AD8F-241B35CA0F8A}"/>
    <cellStyle name="Normal GHG Numbers (0.00) 3 4 4" xfId="4279" xr:uid="{00000000-0005-0000-0000-000081170000}"/>
    <cellStyle name="Normal GHG Numbers (0.00) 3 4 4 2" xfId="26636" xr:uid="{187B4B0C-5470-4117-B0B5-E513B9ED4A87}"/>
    <cellStyle name="Normal GHG Numbers (0.00) 3 4 5" xfId="5764" xr:uid="{00000000-0005-0000-0000-000082170000}"/>
    <cellStyle name="Normal GHG Numbers (0.00) 3 4 6" xfId="6058" xr:uid="{00000000-0005-0000-0000-000083170000}"/>
    <cellStyle name="Normal GHG Numbers (0.00) 3 4 6 2" xfId="28355" xr:uid="{96003A97-199B-42F2-9476-AF67B3C19410}"/>
    <cellStyle name="Normal GHG Numbers (0.00) 3 4 7" xfId="7227" xr:uid="{00000000-0005-0000-0000-000084170000}"/>
    <cellStyle name="Normal GHG Numbers (0.00) 3 4 7 2" xfId="29522" xr:uid="{633AA95E-1E2D-4CD7-B77F-90233189FF11}"/>
    <cellStyle name="Normal GHG Numbers (0.00) 3 4 8" xfId="7687" xr:uid="{E41BEAC5-1070-41BE-B452-CDAD23A38100}"/>
    <cellStyle name="Normal GHG Numbers (0.00) 3 4 8 2" xfId="29973" xr:uid="{3E72B550-DAA6-4B8F-8533-C90833C87EBC}"/>
    <cellStyle name="Normal GHG Numbers (0.00) 3 4 9" xfId="8190" xr:uid="{0EC0F5D6-18B2-4F94-8192-C423615639C4}"/>
    <cellStyle name="Normal GHG Numbers (0.00) 3 4 9 2" xfId="30467" xr:uid="{1775B836-0490-483D-B930-80994CE801AB}"/>
    <cellStyle name="Normal GHG Numbers (0.00) 3 5" xfId="5635" xr:uid="{00000000-0005-0000-0000-000085170000}"/>
    <cellStyle name="Normal GHG Textfiels Bold" xfId="31" xr:uid="{00000000-0005-0000-0000-000086170000}"/>
    <cellStyle name="Normal GHG Textfiels Bold 2" xfId="195" xr:uid="{00000000-0005-0000-0000-000087170000}"/>
    <cellStyle name="Normal GHG Textfiels Bold 3" xfId="196" xr:uid="{00000000-0005-0000-0000-000088170000}"/>
    <cellStyle name="Normal GHG Textfiels Bold 3 2" xfId="463" xr:uid="{00000000-0005-0000-0000-000089170000}"/>
    <cellStyle name="Normal GHG Textfiels Bold 3 2 2" xfId="555" xr:uid="{00000000-0005-0000-0000-00008A170000}"/>
    <cellStyle name="Normal GHG Textfiels Bold 3 2 2 10" xfId="4813" xr:uid="{00000000-0005-0000-0000-00008B170000}"/>
    <cellStyle name="Normal GHG Textfiels Bold 3 2 2 10 2" xfId="27166" xr:uid="{F9FCB2C4-EDA2-45B8-9FB9-0D046380C8A7}"/>
    <cellStyle name="Normal GHG Textfiels Bold 3 2 2 11" xfId="5006" xr:uid="{00000000-0005-0000-0000-00008C170000}"/>
    <cellStyle name="Normal GHG Textfiels Bold 3 2 2 11 2" xfId="27359" xr:uid="{8A647526-358D-4538-B02F-CA285C41CF0F}"/>
    <cellStyle name="Normal GHG Textfiels Bold 3 2 2 12" xfId="4955" xr:uid="{00000000-0005-0000-0000-00008D170000}"/>
    <cellStyle name="Normal GHG Textfiels Bold 3 2 2 12 2" xfId="27308" xr:uid="{4F2BB6FA-0EAA-4F7D-8B30-73B5957201FC}"/>
    <cellStyle name="Normal GHG Textfiels Bold 3 2 2 13" xfId="6328" xr:uid="{00000000-0005-0000-0000-00008E170000}"/>
    <cellStyle name="Normal GHG Textfiels Bold 3 2 2 13 2" xfId="28625" xr:uid="{F1F75A37-93C5-4C48-B7CE-E2DCBE07281F}"/>
    <cellStyle name="Normal GHG Textfiels Bold 3 2 2 14" xfId="6603" xr:uid="{00000000-0005-0000-0000-00008F170000}"/>
    <cellStyle name="Normal GHG Textfiels Bold 3 2 2 14 2" xfId="28900" xr:uid="{5064BAF2-581C-4669-967E-5010CF347E25}"/>
    <cellStyle name="Normal GHG Textfiels Bold 3 2 2 15" xfId="6910" xr:uid="{00000000-0005-0000-0000-000090170000}"/>
    <cellStyle name="Normal GHG Textfiels Bold 3 2 2 15 2" xfId="29207" xr:uid="{C91425AB-7D2A-46C9-9B2C-A8657123257D}"/>
    <cellStyle name="Normal GHG Textfiels Bold 3 2 2 16" xfId="7284" xr:uid="{00000000-0005-0000-0000-000091170000}"/>
    <cellStyle name="Normal GHG Textfiels Bold 3 2 2 16 2" xfId="29579" xr:uid="{69C1E945-9B41-4E0C-8D49-0A9A105F7098}"/>
    <cellStyle name="Normal GHG Textfiels Bold 3 2 2 17" xfId="7770" xr:uid="{6F25A67A-8183-4498-BC42-1EF5E95D8F8F}"/>
    <cellStyle name="Normal GHG Textfiels Bold 3 2 2 17 2" xfId="30056" xr:uid="{CA14A4AE-D198-4CE8-9133-8052045EFAF2}"/>
    <cellStyle name="Normal GHG Textfiels Bold 3 2 2 18" xfId="8255" xr:uid="{DB3CCB5D-EED6-415A-9D6E-2BBC2EFD1766}"/>
    <cellStyle name="Normal GHG Textfiels Bold 3 2 2 18 2" xfId="30524" xr:uid="{10F312A4-2CA8-44F5-9E15-DED3F0298852}"/>
    <cellStyle name="Normal GHG Textfiels Bold 3 2 2 19" xfId="9140" xr:uid="{11F4BB5E-C8D3-42D6-A848-FA0CDBA5057E}"/>
    <cellStyle name="Normal GHG Textfiels Bold 3 2 2 19 2" xfId="31281" xr:uid="{EF5FE02B-C2A8-4EE4-B327-B502C769EF07}"/>
    <cellStyle name="Normal GHG Textfiels Bold 3 2 2 2" xfId="770" xr:uid="{00000000-0005-0000-0000-000092170000}"/>
    <cellStyle name="Normal GHG Textfiels Bold 3 2 2 2 10" xfId="5217" xr:uid="{00000000-0005-0000-0000-000093170000}"/>
    <cellStyle name="Normal GHG Textfiels Bold 3 2 2 2 10 2" xfId="27570" xr:uid="{2A7D8C73-9912-4231-9BD7-C748E59E3489}"/>
    <cellStyle name="Normal GHG Textfiels Bold 3 2 2 2 11" xfId="4644" xr:uid="{00000000-0005-0000-0000-000094170000}"/>
    <cellStyle name="Normal GHG Textfiels Bold 3 2 2 2 11 2" xfId="26997" xr:uid="{1FD8F3C3-1022-4B3E-B549-60DB6B3A5E8A}"/>
    <cellStyle name="Normal GHG Textfiels Bold 3 2 2 2 12" xfId="6304" xr:uid="{00000000-0005-0000-0000-000095170000}"/>
    <cellStyle name="Normal GHG Textfiels Bold 3 2 2 2 12 2" xfId="28601" xr:uid="{70DB00DE-2713-4899-B611-4729721BCD4C}"/>
    <cellStyle name="Normal GHG Textfiels Bold 3 2 2 2 13" xfId="5943" xr:uid="{00000000-0005-0000-0000-000096170000}"/>
    <cellStyle name="Normal GHG Textfiels Bold 3 2 2 2 13 2" xfId="28257" xr:uid="{0C8F6DD2-30D4-4D92-8E46-27DB0D1EF4BD}"/>
    <cellStyle name="Normal GHG Textfiels Bold 3 2 2 2 14" xfId="6052" xr:uid="{00000000-0005-0000-0000-000097170000}"/>
    <cellStyle name="Normal GHG Textfiels Bold 3 2 2 2 14 2" xfId="28349" xr:uid="{5DECCE32-C390-4304-B0FF-26CFF4EEBE71}"/>
    <cellStyle name="Normal GHG Textfiels Bold 3 2 2 2 15" xfId="7490" xr:uid="{00000000-0005-0000-0000-000098170000}"/>
    <cellStyle name="Normal GHG Textfiels Bold 3 2 2 2 15 2" xfId="29785" xr:uid="{1CCE225E-8570-42B0-9811-C274C64B62A3}"/>
    <cellStyle name="Normal GHG Textfiels Bold 3 2 2 2 16" xfId="7976" xr:uid="{475B15A8-9577-4451-9853-4B7F3DEA4E79}"/>
    <cellStyle name="Normal GHG Textfiels Bold 3 2 2 2 16 2" xfId="30262" xr:uid="{97E2678D-8076-4B5C-AF1E-F6827FD76694}"/>
    <cellStyle name="Normal GHG Textfiels Bold 3 2 2 2 17" xfId="8465" xr:uid="{FF915045-FAC0-4750-84E6-8D4D06238EE1}"/>
    <cellStyle name="Normal GHG Textfiels Bold 3 2 2 2 17 2" xfId="30734" xr:uid="{96FA3645-F4E8-4E7C-AF17-21E5471D29D6}"/>
    <cellStyle name="Normal GHG Textfiels Bold 3 2 2 2 18" xfId="9355" xr:uid="{E9F7348D-C7F0-4551-80A9-33929D535586}"/>
    <cellStyle name="Normal GHG Textfiels Bold 3 2 2 2 18 2" xfId="31494" xr:uid="{8600B255-775C-44B5-B52F-791F94808254}"/>
    <cellStyle name="Normal GHG Textfiels Bold 3 2 2 2 19" xfId="8956" xr:uid="{4EAA9661-B24A-4326-98B4-B9E940B31756}"/>
    <cellStyle name="Normal GHG Textfiels Bold 3 2 2 2 19 2" xfId="31129" xr:uid="{E9D8DF0E-F0FD-4C38-BBBD-D050DAB8AAAC}"/>
    <cellStyle name="Normal GHG Textfiels Bold 3 2 2 2 2" xfId="1032" xr:uid="{00000000-0005-0000-0000-000099170000}"/>
    <cellStyle name="Normal GHG Textfiels Bold 3 2 2 2 2 2" xfId="23469" xr:uid="{E32A2828-6CE7-4523-9084-FFE26CD85288}"/>
    <cellStyle name="Normal GHG Textfiels Bold 3 2 2 2 20" xfId="8998" xr:uid="{DCACEB84-EC37-4938-9849-098391989962}"/>
    <cellStyle name="Normal GHG Textfiels Bold 3 2 2 2 20 2" xfId="31163" xr:uid="{1897247C-622A-4296-BE65-456671928D0A}"/>
    <cellStyle name="Normal GHG Textfiels Bold 3 2 2 2 21" xfId="12523" xr:uid="{A0CB8CEB-6213-4F77-A376-D524A2D81C27}"/>
    <cellStyle name="Normal GHG Textfiels Bold 3 2 2 2 21 2" xfId="33088" xr:uid="{9EAAD6E4-CA4F-4D09-A6FB-3B2FC1ACB415}"/>
    <cellStyle name="Normal GHG Textfiels Bold 3 2 2 2 22" xfId="12175" xr:uid="{CD5C2E47-FD62-4915-B818-C18363730750}"/>
    <cellStyle name="Normal GHG Textfiels Bold 3 2 2 2 22 2" xfId="32740" xr:uid="{7918352A-E35A-43AC-8B88-DFA85BE82548}"/>
    <cellStyle name="Normal GHG Textfiels Bold 3 2 2 2 23" xfId="12769" xr:uid="{257C1EBA-1B1A-4841-B43A-4E8DD2A86C8A}"/>
    <cellStyle name="Normal GHG Textfiels Bold 3 2 2 2 23 2" xfId="33334" xr:uid="{F89E813A-7D59-4755-AA86-203EB5D1D2C8}"/>
    <cellStyle name="Normal GHG Textfiels Bold 3 2 2 2 24" xfId="13538" xr:uid="{EB7CFF3C-5BE2-4368-BAC9-92890A5861B0}"/>
    <cellStyle name="Normal GHG Textfiels Bold 3 2 2 2 24 2" xfId="34102" xr:uid="{ED64E132-B464-4D95-A06B-26B6292209CE}"/>
    <cellStyle name="Normal GHG Textfiels Bold 3 2 2 2 25" xfId="13621" xr:uid="{A71DFF93-5F71-42F1-AF4F-A351D812F370}"/>
    <cellStyle name="Normal GHG Textfiels Bold 3 2 2 2 25 2" xfId="34185" xr:uid="{6F17759C-0078-48BC-B228-4D85C5A91C03}"/>
    <cellStyle name="Normal GHG Textfiels Bold 3 2 2 2 26" xfId="14370" xr:uid="{D644D40F-1CFC-42DE-8569-F0AE191F195C}"/>
    <cellStyle name="Normal GHG Textfiels Bold 3 2 2 2 26 2" xfId="34933" xr:uid="{8DA0184B-9C31-4F5D-BE1C-107A6156C8D5}"/>
    <cellStyle name="Normal GHG Textfiels Bold 3 2 2 2 27" xfId="14675" xr:uid="{106BEF9B-5524-410A-AE0E-CF20EB17384C}"/>
    <cellStyle name="Normal GHG Textfiels Bold 3 2 2 2 27 2" xfId="35233" xr:uid="{ECCBD742-C4BB-41B2-857C-9225BEC11CC3}"/>
    <cellStyle name="Normal GHG Textfiels Bold 3 2 2 2 28" xfId="15397" xr:uid="{D4C5E030-B6F2-4871-B6FF-4D1C5988FC60}"/>
    <cellStyle name="Normal GHG Textfiels Bold 3 2 2 2 28 2" xfId="35934" xr:uid="{FD96F1A1-7643-4087-A921-F9C712D20108}"/>
    <cellStyle name="Normal GHG Textfiels Bold 3 2 2 2 29" xfId="16027" xr:uid="{E208F6A2-1453-4B4A-9E91-166D4DA425F8}"/>
    <cellStyle name="Normal GHG Textfiels Bold 3 2 2 2 29 2" xfId="36435" xr:uid="{A228EFEE-FCD2-4AEC-9908-454DC6FE73B5}"/>
    <cellStyle name="Normal GHG Textfiels Bold 3 2 2 2 3" xfId="1961" xr:uid="{00000000-0005-0000-0000-00009A170000}"/>
    <cellStyle name="Normal GHG Textfiels Bold 3 2 2 2 3 2" xfId="24343" xr:uid="{7824E960-129D-4E88-93F3-2F5966D15BC9}"/>
    <cellStyle name="Normal GHG Textfiels Bold 3 2 2 2 30" xfId="16500" xr:uid="{DA71645A-8F5D-43BB-A5CF-D0FE79507B61}"/>
    <cellStyle name="Normal GHG Textfiels Bold 3 2 2 2 30 2" xfId="36906" xr:uid="{BF6EE06A-C5D0-4B25-9177-C5B7850A0FB8}"/>
    <cellStyle name="Normal GHG Textfiels Bold 3 2 2 2 31" xfId="17244" xr:uid="{4ACFE2B8-828B-47B4-82E5-AE739A74E352}"/>
    <cellStyle name="Normal GHG Textfiels Bold 3 2 2 2 31 2" xfId="37648" xr:uid="{DE712073-45CB-4065-A11B-F9D60948F5FE}"/>
    <cellStyle name="Normal GHG Textfiels Bold 3 2 2 2 32" xfId="16836" xr:uid="{DB602A09-1F6A-4AAC-9C68-2775BBF30C04}"/>
    <cellStyle name="Normal GHG Textfiels Bold 3 2 2 2 32 2" xfId="37240" xr:uid="{D41B34A7-A30F-4F18-8C65-C533D6C2666E}"/>
    <cellStyle name="Normal GHG Textfiels Bold 3 2 2 2 33" xfId="17993" xr:uid="{ECA46E35-1C63-4473-A104-932385559F3E}"/>
    <cellStyle name="Normal GHG Textfiels Bold 3 2 2 2 33 2" xfId="38397" xr:uid="{8C591EFC-99E1-4EAF-977F-80FB7F715763}"/>
    <cellStyle name="Normal GHG Textfiels Bold 3 2 2 2 34" xfId="18372" xr:uid="{D0145437-9F5C-4EBC-AE8F-03CE2B955EC4}"/>
    <cellStyle name="Normal GHG Textfiels Bold 3 2 2 2 34 2" xfId="38776" xr:uid="{A9CCE65F-DFA3-4E82-AD79-58F7DC2E9765}"/>
    <cellStyle name="Normal GHG Textfiels Bold 3 2 2 2 35" xfId="19216" xr:uid="{4177020D-11D6-4D0A-AE84-D3393BA8B7B2}"/>
    <cellStyle name="Normal GHG Textfiels Bold 3 2 2 2 35 2" xfId="39618" xr:uid="{B3A0D892-0FCA-4FB3-A737-A60E15EA729F}"/>
    <cellStyle name="Normal GHG Textfiels Bold 3 2 2 2 36" xfId="18634" xr:uid="{08F0C39B-2F78-4115-B351-6E2B7D174955}"/>
    <cellStyle name="Normal GHG Textfiels Bold 3 2 2 2 36 2" xfId="39038" xr:uid="{1C7D6CDB-D6CD-451B-AD6D-F81D57B84A9E}"/>
    <cellStyle name="Normal GHG Textfiels Bold 3 2 2 2 37" xfId="20054" xr:uid="{4344A775-BF71-4FD5-B5D1-83CE22AC1016}"/>
    <cellStyle name="Normal GHG Textfiels Bold 3 2 2 2 37 2" xfId="40456" xr:uid="{E24C3E52-6111-4D68-A780-14122570FD4C}"/>
    <cellStyle name="Normal GHG Textfiels Bold 3 2 2 2 38" xfId="20476" xr:uid="{D37C717B-3E88-4138-A88E-5B9301F540FF}"/>
    <cellStyle name="Normal GHG Textfiels Bold 3 2 2 2 38 2" xfId="40878" xr:uid="{C31ECC09-CDC7-49DD-93F4-98B29D600E0F}"/>
    <cellStyle name="Normal GHG Textfiels Bold 3 2 2 2 39" xfId="20833" xr:uid="{7837A127-1DE6-4B5E-BFF4-44A16FF70ADA}"/>
    <cellStyle name="Normal GHG Textfiels Bold 3 2 2 2 39 2" xfId="41235" xr:uid="{EDFD55E5-D4A1-4C4E-A2D8-730F44B5ADB3}"/>
    <cellStyle name="Normal GHG Textfiels Bold 3 2 2 2 4" xfId="1683" xr:uid="{00000000-0005-0000-0000-00009B170000}"/>
    <cellStyle name="Normal GHG Textfiels Bold 3 2 2 2 4 2" xfId="24067" xr:uid="{9EF0BB2B-3FC8-490F-8929-EE4F103A2D48}"/>
    <cellStyle name="Normal GHG Textfiels Bold 3 2 2 2 40" xfId="21670" xr:uid="{70464DD2-2793-4CDB-970B-4D6F0022A8E4}"/>
    <cellStyle name="Normal GHG Textfiels Bold 3 2 2 2 40 2" xfId="42070" xr:uid="{6E800F80-82EE-4028-B829-78F5F05F1A78}"/>
    <cellStyle name="Normal GHG Textfiels Bold 3 2 2 2 41" xfId="21200" xr:uid="{CE48AC85-F0F5-448E-977D-9013BBE761B5}"/>
    <cellStyle name="Normal GHG Textfiels Bold 3 2 2 2 41 2" xfId="41600" xr:uid="{C698F6DA-018F-4A65-B4E5-511354ED6142}"/>
    <cellStyle name="Normal GHG Textfiels Bold 3 2 2 2 42" xfId="21896" xr:uid="{2FCD1114-E76B-4F99-9482-CCC503F4ED7C}"/>
    <cellStyle name="Normal GHG Textfiels Bold 3 2 2 2 42 2" xfId="42296" xr:uid="{17AD4C79-B6C8-46A3-8A94-074360B9D346}"/>
    <cellStyle name="Normal GHG Textfiels Bold 3 2 2 2 43" xfId="22107" xr:uid="{CE7D85B9-501C-4D01-B9AD-7121F4A477AA}"/>
    <cellStyle name="Normal GHG Textfiels Bold 3 2 2 2 43 2" xfId="42507" xr:uid="{E5A5A93F-FB77-4109-A014-15A9A412F721}"/>
    <cellStyle name="Normal GHG Textfiels Bold 3 2 2 2 44" xfId="22365" xr:uid="{4B95EA18-0854-490C-A06E-5F7A67392969}"/>
    <cellStyle name="Normal GHG Textfiels Bold 3 2 2 2 44 2" xfId="42765" xr:uid="{C54F0525-186B-4342-BC68-27D43D555858}"/>
    <cellStyle name="Normal GHG Textfiels Bold 3 2 2 2 5" xfId="3084" xr:uid="{00000000-0005-0000-0000-00009C170000}"/>
    <cellStyle name="Normal GHG Textfiels Bold 3 2 2 2 5 2" xfId="25450" xr:uid="{0B225A2E-0210-4E4D-9784-1EFDBE85F29E}"/>
    <cellStyle name="Normal GHG Textfiels Bold 3 2 2 2 6" xfId="2771" xr:uid="{00000000-0005-0000-0000-00009D170000}"/>
    <cellStyle name="Normal GHG Textfiels Bold 3 2 2 2 6 2" xfId="25137" xr:uid="{68BC8BC8-27FE-4494-91D2-BA20996C2B95}"/>
    <cellStyle name="Normal GHG Textfiels Bold 3 2 2 2 7" xfId="3978" xr:uid="{00000000-0005-0000-0000-00009E170000}"/>
    <cellStyle name="Normal GHG Textfiels Bold 3 2 2 2 7 2" xfId="26341" xr:uid="{B65164C3-EE6E-4009-AC14-BB0595B6CDAA}"/>
    <cellStyle name="Normal GHG Textfiels Bold 3 2 2 2 8" xfId="2759" xr:uid="{00000000-0005-0000-0000-00009F170000}"/>
    <cellStyle name="Normal GHG Textfiels Bold 3 2 2 2 8 2" xfId="25125" xr:uid="{587CBDCD-6950-466B-B625-2A1B7B965478}"/>
    <cellStyle name="Normal GHG Textfiels Bold 3 2 2 2 9" xfId="4440" xr:uid="{00000000-0005-0000-0000-0000A0170000}"/>
    <cellStyle name="Normal GHG Textfiels Bold 3 2 2 2 9 2" xfId="26793" xr:uid="{D3178D6C-AF54-4A77-AEAF-1F3AD5A89AA3}"/>
    <cellStyle name="Normal GHG Textfiels Bold 3 2 2 20" xfId="9810" xr:uid="{3C680240-655A-4B20-9D38-DB8A2B986FA8}"/>
    <cellStyle name="Normal GHG Textfiels Bold 3 2 2 20 2" xfId="31859" xr:uid="{8F46E6B4-7EF6-4BC4-9044-0D64B1C1B80F}"/>
    <cellStyle name="Normal GHG Textfiels Bold 3 2 2 21" xfId="10117" xr:uid="{16349E3E-8A34-4726-BAF8-E91B83D236A1}"/>
    <cellStyle name="Normal GHG Textfiels Bold 3 2 2 21 2" xfId="32054" xr:uid="{28DA3A13-87F9-42CA-9C6A-6BD6472A823B}"/>
    <cellStyle name="Normal GHG Textfiels Bold 3 2 2 22" xfId="12308" xr:uid="{2BE13DB0-1EBB-44BF-82EA-FD517C8EB0D9}"/>
    <cellStyle name="Normal GHG Textfiels Bold 3 2 2 22 2" xfId="32873" xr:uid="{9D2999CD-71F9-4D4D-BF0D-BF1C0A37F95C}"/>
    <cellStyle name="Normal GHG Textfiels Bold 3 2 2 23" xfId="12823" xr:uid="{2A6CD373-CC00-4846-888E-E9641FE3A439}"/>
    <cellStyle name="Normal GHG Textfiels Bold 3 2 2 23 2" xfId="33388" xr:uid="{ED5DFFF5-D5B6-48BC-AF67-2F75CC7846BF}"/>
    <cellStyle name="Normal GHG Textfiels Bold 3 2 2 24" xfId="12197" xr:uid="{017F71CD-58AC-4A81-A8FD-81E8021F26C6}"/>
    <cellStyle name="Normal GHG Textfiels Bold 3 2 2 24 2" xfId="32762" xr:uid="{9CCD1A8F-4538-4998-B074-C6F88252AB67}"/>
    <cellStyle name="Normal GHG Textfiels Bold 3 2 2 25" xfId="13231" xr:uid="{C7D4E25A-DE5F-4FA5-98B1-6495441EA3C7}"/>
    <cellStyle name="Normal GHG Textfiels Bold 3 2 2 25 2" xfId="33795" xr:uid="{76177A31-7883-4349-AC7C-9CF39FC02153}"/>
    <cellStyle name="Normal GHG Textfiels Bold 3 2 2 26" xfId="14489" xr:uid="{CF21DF99-FD66-43D5-BA86-D200BD8F9DA1}"/>
    <cellStyle name="Normal GHG Textfiels Bold 3 2 2 26 2" xfId="35050" xr:uid="{46EB0891-1AD8-4E30-B0DE-70005BEA675A}"/>
    <cellStyle name="Normal GHG Textfiels Bold 3 2 2 27" xfId="14857" xr:uid="{79A932FA-5F1E-4E8B-9197-88A7833F7849}"/>
    <cellStyle name="Normal GHG Textfiels Bold 3 2 2 27 2" xfId="35410" xr:uid="{FFF8E818-6C73-4770-B602-101BD895E717}"/>
    <cellStyle name="Normal GHG Textfiels Bold 3 2 2 28" xfId="15219" xr:uid="{E3D313C5-C93C-4FBF-BF49-30D98F04240A}"/>
    <cellStyle name="Normal GHG Textfiels Bold 3 2 2 28 2" xfId="35759" xr:uid="{EC9BF117-5653-48B0-AC21-1AF1950776B6}"/>
    <cellStyle name="Normal GHG Textfiels Bold 3 2 2 29" xfId="15077" xr:uid="{EDAD2B45-D5CA-4DB9-B9BD-B4BA3908F0A5}"/>
    <cellStyle name="Normal GHG Textfiels Bold 3 2 2 29 2" xfId="35625" xr:uid="{8C71CC50-C35B-4609-B170-AE6FDEA196AF}"/>
    <cellStyle name="Normal GHG Textfiels Bold 3 2 2 3" xfId="1025" xr:uid="{00000000-0005-0000-0000-0000A1170000}"/>
    <cellStyle name="Normal GHG Textfiels Bold 3 2 2 3 2" xfId="23462" xr:uid="{955D9153-956F-4A3A-A6B3-D82CE6C47542}"/>
    <cellStyle name="Normal GHG Textfiels Bold 3 2 2 30" xfId="15555" xr:uid="{08F257FF-0182-48C5-810A-D823AE262AC7}"/>
    <cellStyle name="Normal GHG Textfiels Bold 3 2 2 30 2" xfId="36073" xr:uid="{80D351E7-4900-4609-B350-F0D850062865}"/>
    <cellStyle name="Normal GHG Textfiels Bold 3 2 2 31" xfId="16294" xr:uid="{71675CFF-25A0-406D-A6D7-D1CC22A7EF3F}"/>
    <cellStyle name="Normal GHG Textfiels Bold 3 2 2 31 2" xfId="36700" xr:uid="{BAF9BC38-BA26-482A-8ED5-8E9739684AD7}"/>
    <cellStyle name="Normal GHG Textfiels Bold 3 2 2 32" xfId="17035" xr:uid="{0C446A0D-2957-4E77-B2DF-38815068DD0B}"/>
    <cellStyle name="Normal GHG Textfiels Bold 3 2 2 32 2" xfId="37439" xr:uid="{D1904711-1A18-4561-A2B5-98A4B0AC4E4A}"/>
    <cellStyle name="Normal GHG Textfiels Bold 3 2 2 33" xfId="17543" xr:uid="{C634B2DF-BF3E-45D5-99AD-417F681F26ED}"/>
    <cellStyle name="Normal GHG Textfiels Bold 3 2 2 33 2" xfId="37947" xr:uid="{F3E952E6-5C8E-4561-BB17-C9C0AC3310B8}"/>
    <cellStyle name="Normal GHG Textfiels Bold 3 2 2 34" xfId="17786" xr:uid="{802F4AD2-2D57-416E-81DE-8C55D14A2338}"/>
    <cellStyle name="Normal GHG Textfiels Bold 3 2 2 34 2" xfId="38190" xr:uid="{CD858567-AA49-4BC4-A1D6-33F766E5CEDB}"/>
    <cellStyle name="Normal GHG Textfiels Bold 3 2 2 35" xfId="18158" xr:uid="{B88CB409-54DB-4A28-82EB-606A860A3695}"/>
    <cellStyle name="Normal GHG Textfiels Bold 3 2 2 35 2" xfId="38562" xr:uid="{88635AF8-21AB-4EC1-967A-A79B4B6A21C3}"/>
    <cellStyle name="Normal GHG Textfiels Bold 3 2 2 36" xfId="19001" xr:uid="{245BCB2C-71D8-4AAB-BAFB-68E59DDB469E}"/>
    <cellStyle name="Normal GHG Textfiels Bold 3 2 2 36 2" xfId="39403" xr:uid="{55A108A5-90C0-4A58-A4C3-DF0B01795BFD}"/>
    <cellStyle name="Normal GHG Textfiels Bold 3 2 2 37" xfId="19671" xr:uid="{77F033BD-E520-4138-8A99-C9E863707E6E}"/>
    <cellStyle name="Normal GHG Textfiels Bold 3 2 2 37 2" xfId="40073" xr:uid="{18DF99BC-910F-4A3E-B308-4694DB3594EB}"/>
    <cellStyle name="Normal GHG Textfiels Bold 3 2 2 38" xfId="19839" xr:uid="{5D193201-BFF2-4355-A010-7AC11E809242}"/>
    <cellStyle name="Normal GHG Textfiels Bold 3 2 2 38 2" xfId="40241" xr:uid="{3D57758E-3346-4390-952F-8101075B6D46}"/>
    <cellStyle name="Normal GHG Textfiels Bold 3 2 2 39" xfId="20263" xr:uid="{22201635-8203-4C22-9816-AF270323D716}"/>
    <cellStyle name="Normal GHG Textfiels Bold 3 2 2 39 2" xfId="40665" xr:uid="{344AA6E2-0D22-4FC2-A0C4-4FD6655633B2}"/>
    <cellStyle name="Normal GHG Textfiels Bold 3 2 2 4" xfId="1748" xr:uid="{00000000-0005-0000-0000-0000A2170000}"/>
    <cellStyle name="Normal GHG Textfiels Bold 3 2 2 4 2" xfId="24131" xr:uid="{D5554025-C32B-43BD-AFCA-85E3EF9D4170}"/>
    <cellStyle name="Normal GHG Textfiels Bold 3 2 2 40" xfId="20775" xr:uid="{7585DB9A-1410-4760-BCB0-02132FA2AC66}"/>
    <cellStyle name="Normal GHG Textfiels Bold 3 2 2 40 2" xfId="41177" xr:uid="{4CDB6B10-E04C-4722-929B-430EA2F5AC9C}"/>
    <cellStyle name="Normal GHG Textfiels Bold 3 2 2 41" xfId="21458" xr:uid="{1C0D91E9-14C5-441E-BDAF-98540B443A42}"/>
    <cellStyle name="Normal GHG Textfiels Bold 3 2 2 41 2" xfId="41858" xr:uid="{06257810-05BD-4179-83C7-93CBB21E9577}"/>
    <cellStyle name="Normal GHG Textfiels Bold 3 2 2 42" xfId="22036" xr:uid="{85166FE3-63EE-4B58-8D7A-FAEFE9BF88BB}"/>
    <cellStyle name="Normal GHG Textfiels Bold 3 2 2 42 2" xfId="42436" xr:uid="{9F933DA0-2DBE-4AE4-9EB4-A200B97A8895}"/>
    <cellStyle name="Normal GHG Textfiels Bold 3 2 2 43" xfId="22433" xr:uid="{14B52E59-AAB7-4863-9C00-96FA4122B6FF}"/>
    <cellStyle name="Normal GHG Textfiels Bold 3 2 2 43 2" xfId="42833" xr:uid="{D12F4576-C659-4AEF-8A85-1F4118E8E115}"/>
    <cellStyle name="Normal GHG Textfiels Bold 3 2 2 44" xfId="22661" xr:uid="{30393AF5-4C61-4133-B725-AA8A3BE76D78}"/>
    <cellStyle name="Normal GHG Textfiels Bold 3 2 2 44 2" xfId="43061" xr:uid="{ECD0210C-7925-48EE-AB4C-A91E7A6698E9}"/>
    <cellStyle name="Normal GHG Textfiels Bold 3 2 2 45" xfId="23080" xr:uid="{7BECA9B8-82FF-4D6F-A038-022B5A245FE1}"/>
    <cellStyle name="Normal GHG Textfiels Bold 3 2 2 45 2" xfId="43480" xr:uid="{B38BE321-CF9F-47C5-9608-08BD50CB6F46}"/>
    <cellStyle name="Normal GHG Textfiels Bold 3 2 2 5" xfId="1698" xr:uid="{00000000-0005-0000-0000-0000A3170000}"/>
    <cellStyle name="Normal GHG Textfiels Bold 3 2 2 5 2" xfId="24082" xr:uid="{D4C5F5DE-2DB1-4E02-94D7-1C2D136F8A73}"/>
    <cellStyle name="Normal GHG Textfiels Bold 3 2 2 6" xfId="2869" xr:uid="{00000000-0005-0000-0000-0000A4170000}"/>
    <cellStyle name="Normal GHG Textfiels Bold 3 2 2 6 2" xfId="25235" xr:uid="{206DAC2D-4112-4090-9E87-D96573D5B250}"/>
    <cellStyle name="Normal GHG Textfiels Bold 3 2 2 7" xfId="2803" xr:uid="{00000000-0005-0000-0000-0000A5170000}"/>
    <cellStyle name="Normal GHG Textfiels Bold 3 2 2 7 2" xfId="25169" xr:uid="{1CDD363B-3FAF-4FD6-A05E-6A1110792E6C}"/>
    <cellStyle name="Normal GHG Textfiels Bold 3 2 2 8" xfId="3767" xr:uid="{00000000-0005-0000-0000-0000A6170000}"/>
    <cellStyle name="Normal GHG Textfiels Bold 3 2 2 8 2" xfId="26130" xr:uid="{34CF1DDD-AEF7-46B5-8801-E9278019F70D}"/>
    <cellStyle name="Normal GHG Textfiels Bold 3 2 2 9" xfId="3437" xr:uid="{00000000-0005-0000-0000-0000A7170000}"/>
    <cellStyle name="Normal GHG Textfiels Bold 3 2 2 9 2" xfId="25802" xr:uid="{B296BF43-8897-44B2-AED2-372E617D9715}"/>
    <cellStyle name="Normal GHG Textfiels Bold 3 2 3" xfId="753" xr:uid="{00000000-0005-0000-0000-0000A8170000}"/>
    <cellStyle name="Normal GHG Textfiels Bold 3 2 3 10" xfId="5200" xr:uid="{00000000-0005-0000-0000-0000A9170000}"/>
    <cellStyle name="Normal GHG Textfiels Bold 3 2 3 10 2" xfId="27553" xr:uid="{87CEE680-BC52-499F-9236-898678B1BF15}"/>
    <cellStyle name="Normal GHG Textfiels Bold 3 2 3 11" xfId="5567" xr:uid="{00000000-0005-0000-0000-0000AA170000}"/>
    <cellStyle name="Normal GHG Textfiels Bold 3 2 3 11 2" xfId="27920" xr:uid="{E070DE34-6C16-4A08-B40C-750BAE9CA7B9}"/>
    <cellStyle name="Normal GHG Textfiels Bold 3 2 3 12" xfId="6514" xr:uid="{00000000-0005-0000-0000-0000AB170000}"/>
    <cellStyle name="Normal GHG Textfiels Bold 3 2 3 12 2" xfId="28811" xr:uid="{46A1AADF-706C-4358-BDEA-222A56A8C892}"/>
    <cellStyle name="Normal GHG Textfiels Bold 3 2 3 13" xfId="6905" xr:uid="{00000000-0005-0000-0000-0000AC170000}"/>
    <cellStyle name="Normal GHG Textfiels Bold 3 2 3 13 2" xfId="29202" xr:uid="{3345726F-C625-4C53-A9EC-5CBAD53B43AC}"/>
    <cellStyle name="Normal GHG Textfiels Bold 3 2 3 14" xfId="7151" xr:uid="{00000000-0005-0000-0000-0000AD170000}"/>
    <cellStyle name="Normal GHG Textfiels Bold 3 2 3 14 2" xfId="29448" xr:uid="{450E887F-283E-4C93-A439-4863FF4551EA}"/>
    <cellStyle name="Normal GHG Textfiels Bold 3 2 3 15" xfId="7473" xr:uid="{00000000-0005-0000-0000-0000AE170000}"/>
    <cellStyle name="Normal GHG Textfiels Bold 3 2 3 15 2" xfId="29768" xr:uid="{162242F8-1017-46F3-8080-FA37B393134E}"/>
    <cellStyle name="Normal GHG Textfiels Bold 3 2 3 16" xfId="7959" xr:uid="{5EF4E72B-6104-4DC1-85A3-0B5DBA630746}"/>
    <cellStyle name="Normal GHG Textfiels Bold 3 2 3 16 2" xfId="30245" xr:uid="{64A46DF1-3AEF-45C1-9A18-7D95CA736E24}"/>
    <cellStyle name="Normal GHG Textfiels Bold 3 2 3 17" xfId="8448" xr:uid="{2F5B9FBB-F0BB-4046-9217-1DE53BED6C5E}"/>
    <cellStyle name="Normal GHG Textfiels Bold 3 2 3 17 2" xfId="30717" xr:uid="{43D1997D-40D7-46F9-9E52-A7787C9CA3A0}"/>
    <cellStyle name="Normal GHG Textfiels Bold 3 2 3 18" xfId="9338" xr:uid="{61805310-26CD-4AD6-BC2C-CEEE61D83546}"/>
    <cellStyle name="Normal GHG Textfiels Bold 3 2 3 18 2" xfId="31477" xr:uid="{6A627A90-189E-4DB6-AB92-D3FC3AF10D9D}"/>
    <cellStyle name="Normal GHG Textfiels Bold 3 2 3 19" xfId="9084" xr:uid="{0B76C1FF-C158-4704-9CC9-FD0029DECA38}"/>
    <cellStyle name="Normal GHG Textfiels Bold 3 2 3 19 2" xfId="31231" xr:uid="{2BA50C8C-94D4-4A9F-800E-127C55140A03}"/>
    <cellStyle name="Normal GHG Textfiels Bold 3 2 3 2" xfId="1357" xr:uid="{00000000-0005-0000-0000-0000AF170000}"/>
    <cellStyle name="Normal GHG Textfiels Bold 3 2 3 2 2" xfId="23794" xr:uid="{7CCD112A-96BC-43F1-B936-02736FA25CEE}"/>
    <cellStyle name="Normal GHG Textfiels Bold 3 2 3 20" xfId="9588" xr:uid="{F6AF7657-D4E0-425D-A99E-776E67784546}"/>
    <cellStyle name="Normal GHG Textfiels Bold 3 2 3 20 2" xfId="31704" xr:uid="{73FB3AE1-A4F7-4DF5-A61D-004C9D98656A}"/>
    <cellStyle name="Normal GHG Textfiels Bold 3 2 3 21" xfId="12506" xr:uid="{7E6A7A28-3D02-47E1-9284-A97E1C9906DC}"/>
    <cellStyle name="Normal GHG Textfiels Bold 3 2 3 21 2" xfId="33071" xr:uid="{C40644CC-B1A0-4374-B85C-9B6493F7E15A}"/>
    <cellStyle name="Normal GHG Textfiels Bold 3 2 3 22" xfId="13165" xr:uid="{91BDB1F1-12FF-4B4C-8D5C-ADC738E98A74}"/>
    <cellStyle name="Normal GHG Textfiels Bold 3 2 3 22 2" xfId="33729" xr:uid="{9BFBE680-C157-40BF-B13C-EB79B28F4100}"/>
    <cellStyle name="Normal GHG Textfiels Bold 3 2 3 23" xfId="13079" xr:uid="{0679A91B-4886-461A-9F05-F90231665E1F}"/>
    <cellStyle name="Normal GHG Textfiels Bold 3 2 3 23 2" xfId="33644" xr:uid="{E4BA8FA9-67A0-4C07-87F3-0BF10B291D6D}"/>
    <cellStyle name="Normal GHG Textfiels Bold 3 2 3 24" xfId="14164" xr:uid="{70953C32-DE1B-42A4-A1F4-D9BCDCE80AE7}"/>
    <cellStyle name="Normal GHG Textfiels Bold 3 2 3 24 2" xfId="34728" xr:uid="{2DA8D422-1181-493A-A3A4-F8B9D7A25414}"/>
    <cellStyle name="Normal GHG Textfiels Bold 3 2 3 25" xfId="14233" xr:uid="{36A1F825-21FA-438A-9B38-30503C094604}"/>
    <cellStyle name="Normal GHG Textfiels Bold 3 2 3 25 2" xfId="34796" xr:uid="{50070035-60A6-4E2E-BEC8-C5AE47BB889F}"/>
    <cellStyle name="Normal GHG Textfiels Bold 3 2 3 26" xfId="14240" xr:uid="{773D2323-B447-4462-B63F-8915F789E896}"/>
    <cellStyle name="Normal GHG Textfiels Bold 3 2 3 26 2" xfId="34803" xr:uid="{FFC1B419-7BB3-4789-AF78-BE5202044595}"/>
    <cellStyle name="Normal GHG Textfiels Bold 3 2 3 27" xfId="15288" xr:uid="{FF9C5BFA-6569-4958-ACD7-CFCA0EC66DB6}"/>
    <cellStyle name="Normal GHG Textfiels Bold 3 2 3 27 2" xfId="35825" xr:uid="{43856BBF-763E-43DA-AC16-DDE67D3ECAB3}"/>
    <cellStyle name="Normal GHG Textfiels Bold 3 2 3 28" xfId="15764" xr:uid="{97F1DD14-1B9F-48BC-87B9-54655742300B}"/>
    <cellStyle name="Normal GHG Textfiels Bold 3 2 3 28 2" xfId="36200" xr:uid="{A107DBBC-5BD0-456F-8B43-261F68A0A7A5}"/>
    <cellStyle name="Normal GHG Textfiels Bold 3 2 3 29" xfId="16010" xr:uid="{EE0BBE14-D459-4085-8AB2-4D648BA36A40}"/>
    <cellStyle name="Normal GHG Textfiels Bold 3 2 3 29 2" xfId="36418" xr:uid="{C339CDB5-7ED7-46AA-9960-E013064DD6ED}"/>
    <cellStyle name="Normal GHG Textfiels Bold 3 2 3 3" xfId="1944" xr:uid="{00000000-0005-0000-0000-0000B0170000}"/>
    <cellStyle name="Normal GHG Textfiels Bold 3 2 3 3 2" xfId="24326" xr:uid="{21954744-CD60-479A-B9D8-B370C49E5096}"/>
    <cellStyle name="Normal GHG Textfiels Bold 3 2 3 30" xfId="16483" xr:uid="{00D0DDED-BFED-4B10-B1A1-0C75A24702F6}"/>
    <cellStyle name="Normal GHG Textfiels Bold 3 2 3 30 2" xfId="36889" xr:uid="{37AA9B69-83FE-4791-A5FF-BEA3BF040CA5}"/>
    <cellStyle name="Normal GHG Textfiels Bold 3 2 3 31" xfId="17227" xr:uid="{D67048EC-7526-4408-808C-E21F5F0D78E7}"/>
    <cellStyle name="Normal GHG Textfiels Bold 3 2 3 31 2" xfId="37631" xr:uid="{95C22AF3-029E-4206-887C-A27CFFDA5578}"/>
    <cellStyle name="Normal GHG Textfiels Bold 3 2 3 32" xfId="17726" xr:uid="{FC40D7C7-159D-45B4-92AD-88EFFF38E150}"/>
    <cellStyle name="Normal GHG Textfiels Bold 3 2 3 32 2" xfId="38130" xr:uid="{1C0980B3-B19B-4101-9532-63221D4D5432}"/>
    <cellStyle name="Normal GHG Textfiels Bold 3 2 3 33" xfId="17976" xr:uid="{7467BAA7-04A8-4F7D-9BDB-89CAE37D25EC}"/>
    <cellStyle name="Normal GHG Textfiels Bold 3 2 3 33 2" xfId="38380" xr:uid="{C58F3F96-ABBC-4260-B19B-82BB9CA72EFA}"/>
    <cellStyle name="Normal GHG Textfiels Bold 3 2 3 34" xfId="18355" xr:uid="{DB5B1053-6C1F-4575-80EB-BC583F09F015}"/>
    <cellStyle name="Normal GHG Textfiels Bold 3 2 3 34 2" xfId="38759" xr:uid="{6FF349DA-9E58-4B60-863C-48630A383264}"/>
    <cellStyle name="Normal GHG Textfiels Bold 3 2 3 35" xfId="19199" xr:uid="{26E54A92-99FC-4A3B-B61E-EAE4EFCB7162}"/>
    <cellStyle name="Normal GHG Textfiels Bold 3 2 3 35 2" xfId="39601" xr:uid="{0F474A5F-CBB7-41CF-B1BC-E70C0EBD6EFD}"/>
    <cellStyle name="Normal GHG Textfiels Bold 3 2 3 36" xfId="19760" xr:uid="{2684E18C-3B96-47C4-AB92-7C4456852205}"/>
    <cellStyle name="Normal GHG Textfiels Bold 3 2 3 36 2" xfId="40162" xr:uid="{56251A6C-CEE3-4046-8380-301867F3A581}"/>
    <cellStyle name="Normal GHG Textfiels Bold 3 2 3 37" xfId="20037" xr:uid="{1D19EB37-83EA-41B4-96EC-EA79BCD6B672}"/>
    <cellStyle name="Normal GHG Textfiels Bold 3 2 3 37 2" xfId="40439" xr:uid="{D334FD66-7A85-402C-A75D-678D03BCAA74}"/>
    <cellStyle name="Normal GHG Textfiels Bold 3 2 3 38" xfId="20459" xr:uid="{9363AF62-2D4B-47ED-80E8-778E98031359}"/>
    <cellStyle name="Normal GHG Textfiels Bold 3 2 3 38 2" xfId="40861" xr:uid="{1A67D834-4692-4E42-9F4E-ACB5522BDCDE}"/>
    <cellStyle name="Normal GHG Textfiels Bold 3 2 3 39" xfId="19663" xr:uid="{B3C7C8C6-0B2E-4D9F-8B47-083372C6FDC1}"/>
    <cellStyle name="Normal GHG Textfiels Bold 3 2 3 39 2" xfId="40065" xr:uid="{2CA64756-C974-414F-8D44-DEF181CE48F4}"/>
    <cellStyle name="Normal GHG Textfiels Bold 3 2 3 4" xfId="2336" xr:uid="{00000000-0005-0000-0000-0000B1170000}"/>
    <cellStyle name="Normal GHG Textfiels Bold 3 2 3 4 2" xfId="24711" xr:uid="{16F25B9C-3780-4811-8592-785EDB3CA3C1}"/>
    <cellStyle name="Normal GHG Textfiels Bold 3 2 3 40" xfId="21653" xr:uid="{11AB3E5E-1BCE-4A82-A93B-8E67283F0F4F}"/>
    <cellStyle name="Normal GHG Textfiels Bold 3 2 3 40 2" xfId="42053" xr:uid="{A8C4C6D1-2B6D-4140-94F0-5280176D4927}"/>
    <cellStyle name="Normal GHG Textfiels Bold 3 2 3 41" xfId="22304" xr:uid="{7908927B-7D91-45A4-900F-D1E18AC8B972}"/>
    <cellStyle name="Normal GHG Textfiels Bold 3 2 3 41 2" xfId="42704" xr:uid="{A137D1A2-F7B2-4F23-A21A-CA9AA8F9EA23}"/>
    <cellStyle name="Normal GHG Textfiels Bold 3 2 3 42" xfId="21407" xr:uid="{ED38A8A0-089F-4CD8-A17F-43CE9152A352}"/>
    <cellStyle name="Normal GHG Textfiels Bold 3 2 3 42 2" xfId="41807" xr:uid="{924B8198-1D58-43D9-97BD-B4CBE32F4474}"/>
    <cellStyle name="Normal GHG Textfiels Bold 3 2 3 43" xfId="23075" xr:uid="{CBEFCBE8-E781-4379-B3F9-5777DE52C5E7}"/>
    <cellStyle name="Normal GHG Textfiels Bold 3 2 3 43 2" xfId="43475" xr:uid="{3D2D0DC5-BF87-438F-940B-705FACA2BB7F}"/>
    <cellStyle name="Normal GHG Textfiels Bold 3 2 3 44" xfId="23298" xr:uid="{F44012BF-3918-43A4-A86D-365303711A1C}"/>
    <cellStyle name="Normal GHG Textfiels Bold 3 2 3 44 2" xfId="43698" xr:uid="{97A231F6-5B35-4CB1-BF56-0DF183AE353D}"/>
    <cellStyle name="Normal GHG Textfiels Bold 3 2 3 5" xfId="3067" xr:uid="{00000000-0005-0000-0000-0000B2170000}"/>
    <cellStyle name="Normal GHG Textfiels Bold 3 2 3 5 2" xfId="25433" xr:uid="{AB565880-C1A4-4305-A90A-8B644CFBD42F}"/>
    <cellStyle name="Normal GHG Textfiels Bold 3 2 3 6" xfId="3676" xr:uid="{00000000-0005-0000-0000-0000B3170000}"/>
    <cellStyle name="Normal GHG Textfiels Bold 3 2 3 6 2" xfId="26039" xr:uid="{3AC2C9D4-10C5-4F33-A55D-D3C51759F189}"/>
    <cellStyle name="Normal GHG Textfiels Bold 3 2 3 7" xfId="3961" xr:uid="{00000000-0005-0000-0000-0000B4170000}"/>
    <cellStyle name="Normal GHG Textfiels Bold 3 2 3 7 2" xfId="26324" xr:uid="{5CA68F53-8CF3-4538-A3B1-D0D8D0BCB26B}"/>
    <cellStyle name="Normal GHG Textfiels Bold 3 2 3 8" xfId="4474" xr:uid="{00000000-0005-0000-0000-0000B5170000}"/>
    <cellStyle name="Normal GHG Textfiels Bold 3 2 3 8 2" xfId="26827" xr:uid="{E0DACE77-AB42-483C-BEF6-567F1ACB2DFC}"/>
    <cellStyle name="Normal GHG Textfiels Bold 3 2 3 9" xfId="4239" xr:uid="{00000000-0005-0000-0000-0000B6170000}"/>
    <cellStyle name="Normal GHG Textfiels Bold 3 2 3 9 2" xfId="26596" xr:uid="{6B72B29C-8B46-461E-8725-51835ECCE579}"/>
    <cellStyle name="Normal GHG Textfiels Bold 3 2 4" xfId="6002" xr:uid="{00000000-0005-0000-0000-0000B7170000}"/>
    <cellStyle name="Normal GHG Textfiels Bold 3 3" xfId="393" xr:uid="{00000000-0005-0000-0000-0000B8170000}"/>
    <cellStyle name="Normal GHG Textfiels Bold 3 3 10" xfId="2471" xr:uid="{00000000-0005-0000-0000-0000B9170000}"/>
    <cellStyle name="Normal GHG Textfiels Bold 3 3 10 2" xfId="24838" xr:uid="{7AAECE67-90C6-4A09-9D74-DF043106166E}"/>
    <cellStyle name="Normal GHG Textfiels Bold 3 3 11" xfId="4407" xr:uid="{00000000-0005-0000-0000-0000BA170000}"/>
    <cellStyle name="Normal GHG Textfiels Bold 3 3 11 2" xfId="26761" xr:uid="{FC6F6A0B-39DE-4276-A24E-FB90B777CA9E}"/>
    <cellStyle name="Normal GHG Textfiels Bold 3 3 12" xfId="4747" xr:uid="{00000000-0005-0000-0000-0000BB170000}"/>
    <cellStyle name="Normal GHG Textfiels Bold 3 3 12 2" xfId="27100" xr:uid="{DC01E797-4E74-41A8-BBE3-6D68A872D02C}"/>
    <cellStyle name="Normal GHG Textfiels Bold 3 3 13" xfId="3463" xr:uid="{00000000-0005-0000-0000-0000BC170000}"/>
    <cellStyle name="Normal GHG Textfiels Bold 3 3 13 2" xfId="25828" xr:uid="{290BD1BB-C0E6-4566-9B1A-B8033CA43384}"/>
    <cellStyle name="Normal GHG Textfiels Bold 3 3 14" xfId="5522" xr:uid="{00000000-0005-0000-0000-0000BD170000}"/>
    <cellStyle name="Normal GHG Textfiels Bold 3 3 14 2" xfId="27875" xr:uid="{67DEB97C-D37F-4051-9A16-F7188DEAAD38}"/>
    <cellStyle name="Normal GHG Textfiels Bold 3 3 15" xfId="6290" xr:uid="{00000000-0005-0000-0000-0000BE170000}"/>
    <cellStyle name="Normal GHG Textfiels Bold 3 3 15 2" xfId="28587" xr:uid="{E4C6F54E-F7D1-4607-AD83-BA64B70385D8}"/>
    <cellStyle name="Normal GHG Textfiels Bold 3 3 16" xfId="6444" xr:uid="{00000000-0005-0000-0000-0000BF170000}"/>
    <cellStyle name="Normal GHG Textfiels Bold 3 3 16 2" xfId="28741" xr:uid="{70142AB6-28D1-47FF-9598-5E98C478E519}"/>
    <cellStyle name="Normal GHG Textfiels Bold 3 3 17" xfId="7103" xr:uid="{00000000-0005-0000-0000-0000C0170000}"/>
    <cellStyle name="Normal GHG Textfiels Bold 3 3 17 2" xfId="29400" xr:uid="{25C0C894-8F20-47FA-89F9-FAAA670D19E7}"/>
    <cellStyle name="Normal GHG Textfiels Bold 3 3 18" xfId="7265" xr:uid="{00000000-0005-0000-0000-0000C1170000}"/>
    <cellStyle name="Normal GHG Textfiels Bold 3 3 18 2" xfId="29560" xr:uid="{7C0BCA02-6B39-4AC3-8427-1D6B07696588}"/>
    <cellStyle name="Normal GHG Textfiels Bold 3 3 19" xfId="7737" xr:uid="{24FF7158-95C3-48B6-B5DA-E4DE6D199690}"/>
    <cellStyle name="Normal GHG Textfiels Bold 3 3 19 2" xfId="30023" xr:uid="{9A02ACC4-7FB7-416B-8350-AE3337DD3F16}"/>
    <cellStyle name="Normal GHG Textfiels Bold 3 3 2" xfId="671" xr:uid="{00000000-0005-0000-0000-0000C2170000}"/>
    <cellStyle name="Normal GHG Textfiels Bold 3 3 2 10" xfId="4182" xr:uid="{00000000-0005-0000-0000-0000C3170000}"/>
    <cellStyle name="Normal GHG Textfiels Bold 3 3 2 10 2" xfId="26542" xr:uid="{1777DAF6-80CD-4AF2-8FD5-74A973B3C62F}"/>
    <cellStyle name="Normal GHG Textfiels Bold 3 3 2 11" xfId="5122" xr:uid="{00000000-0005-0000-0000-0000C4170000}"/>
    <cellStyle name="Normal GHG Textfiels Bold 3 3 2 11 2" xfId="27475" xr:uid="{9B12C476-C48D-4019-8A2D-6505B7636AD7}"/>
    <cellStyle name="Normal GHG Textfiels Bold 3 3 2 12" xfId="5534" xr:uid="{00000000-0005-0000-0000-0000C5170000}"/>
    <cellStyle name="Normal GHG Textfiels Bold 3 3 2 12 2" xfId="27887" xr:uid="{C2EA7115-3D05-469E-99BF-79580DDE8B81}"/>
    <cellStyle name="Normal GHG Textfiels Bold 3 3 2 13" xfId="6275" xr:uid="{00000000-0005-0000-0000-0000C6170000}"/>
    <cellStyle name="Normal GHG Textfiels Bold 3 3 2 13 2" xfId="28572" xr:uid="{6CDFEDF0-6412-45AC-88F6-D0F78DF1DB5A}"/>
    <cellStyle name="Normal GHG Textfiels Bold 3 3 2 14" xfId="6777" xr:uid="{00000000-0005-0000-0000-0000C7170000}"/>
    <cellStyle name="Normal GHG Textfiels Bold 3 3 2 14 2" xfId="29074" xr:uid="{20DF9C42-B4B3-482C-9077-B2833DA59A1F}"/>
    <cellStyle name="Normal GHG Textfiels Bold 3 3 2 15" xfId="7118" xr:uid="{00000000-0005-0000-0000-0000C8170000}"/>
    <cellStyle name="Normal GHG Textfiels Bold 3 3 2 15 2" xfId="29415" xr:uid="{81CFC4B1-9A28-4CC4-80D9-590A90F22FAF}"/>
    <cellStyle name="Normal GHG Textfiels Bold 3 3 2 16" xfId="7400" xr:uid="{00000000-0005-0000-0000-0000C9170000}"/>
    <cellStyle name="Normal GHG Textfiels Bold 3 3 2 16 2" xfId="29695" xr:uid="{4B0D6644-D29F-43ED-9693-BE25ED8475AA}"/>
    <cellStyle name="Normal GHG Textfiels Bold 3 3 2 17" xfId="7886" xr:uid="{AB174632-3125-44AA-B0B1-45B519881AA7}"/>
    <cellStyle name="Normal GHG Textfiels Bold 3 3 2 17 2" xfId="30172" xr:uid="{711DDBD9-8600-470E-84BB-729FBF5C0245}"/>
    <cellStyle name="Normal GHG Textfiels Bold 3 3 2 18" xfId="8371" xr:uid="{B487A660-416A-4577-9497-68FC236C926A}"/>
    <cellStyle name="Normal GHG Textfiels Bold 3 3 2 18 2" xfId="30640" xr:uid="{293D35AD-6AA3-4D2D-AE8A-823AC2030833}"/>
    <cellStyle name="Normal GHG Textfiels Bold 3 3 2 19" xfId="9256" xr:uid="{7D69C9FF-E6F7-4960-8897-345FCD3473EC}"/>
    <cellStyle name="Normal GHG Textfiels Bold 3 3 2 19 2" xfId="31397" xr:uid="{64271220-0AE2-478D-8AA5-74B9BD27EBF0}"/>
    <cellStyle name="Normal GHG Textfiels Bold 3 3 2 2" xfId="886" xr:uid="{00000000-0005-0000-0000-0000CA170000}"/>
    <cellStyle name="Normal GHG Textfiels Bold 3 3 2 2 10" xfId="5333" xr:uid="{00000000-0005-0000-0000-0000CB170000}"/>
    <cellStyle name="Normal GHG Textfiels Bold 3 3 2 2 10 2" xfId="27686" xr:uid="{221FD4CC-1204-42F8-9B98-6A2F54527791}"/>
    <cellStyle name="Normal GHG Textfiels Bold 3 3 2 2 11" xfId="4979" xr:uid="{00000000-0005-0000-0000-0000CC170000}"/>
    <cellStyle name="Normal GHG Textfiels Bold 3 3 2 2 11 2" xfId="27332" xr:uid="{F6CEBFC2-B8C9-4B71-B7D4-2830B3944D7C}"/>
    <cellStyle name="Normal GHG Textfiels Bold 3 3 2 2 12" xfId="6032" xr:uid="{00000000-0005-0000-0000-0000CD170000}"/>
    <cellStyle name="Normal GHG Textfiels Bold 3 3 2 2 12 2" xfId="28329" xr:uid="{742C7D69-047C-481D-80C9-83F3F8EF8BC1}"/>
    <cellStyle name="Normal GHG Textfiels Bold 3 3 2 2 13" xfId="6679" xr:uid="{00000000-0005-0000-0000-0000CE170000}"/>
    <cellStyle name="Normal GHG Textfiels Bold 3 3 2 2 13 2" xfId="28976" xr:uid="{FC0AC261-E6CD-4904-B6E7-0A04BE11A5C0}"/>
    <cellStyle name="Normal GHG Textfiels Bold 3 3 2 2 14" xfId="6895" xr:uid="{00000000-0005-0000-0000-0000CF170000}"/>
    <cellStyle name="Normal GHG Textfiels Bold 3 3 2 2 14 2" xfId="29192" xr:uid="{7E1521DE-52FC-48D7-ADBD-A67EF94A6BDD}"/>
    <cellStyle name="Normal GHG Textfiels Bold 3 3 2 2 15" xfId="7606" xr:uid="{00000000-0005-0000-0000-0000D0170000}"/>
    <cellStyle name="Normal GHG Textfiels Bold 3 3 2 2 15 2" xfId="29901" xr:uid="{9CAA196D-7B22-474A-9AA5-183AC6BE14A8}"/>
    <cellStyle name="Normal GHG Textfiels Bold 3 3 2 2 16" xfId="8092" xr:uid="{04E03E95-B28F-45D9-8C72-9A514F26A6B5}"/>
    <cellStyle name="Normal GHG Textfiels Bold 3 3 2 2 16 2" xfId="30378" xr:uid="{74A3D494-256E-4186-97A2-03D4D978FC40}"/>
    <cellStyle name="Normal GHG Textfiels Bold 3 3 2 2 17" xfId="8581" xr:uid="{34EFB726-2686-43EF-94BB-6D580E293376}"/>
    <cellStyle name="Normal GHG Textfiels Bold 3 3 2 2 17 2" xfId="30850" xr:uid="{A3B09BF0-3C78-4891-BB17-5380B3807E18}"/>
    <cellStyle name="Normal GHG Textfiels Bold 3 3 2 2 18" xfId="9471" xr:uid="{C41BA558-5668-4FD1-B339-164FC0988C95}"/>
    <cellStyle name="Normal GHG Textfiels Bold 3 3 2 2 18 2" xfId="31610" xr:uid="{BC06B4DD-F192-4DB7-AFD9-4A105786CDCE}"/>
    <cellStyle name="Normal GHG Textfiels Bold 3 3 2 2 19" xfId="9039" xr:uid="{1DE5C149-FB85-4268-BF7A-340C492CA823}"/>
    <cellStyle name="Normal GHG Textfiels Bold 3 3 2 2 19 2" xfId="31200" xr:uid="{DB5B4E5E-8CCE-4CEC-B586-8390F470DC25}"/>
    <cellStyle name="Normal GHG Textfiels Bold 3 3 2 2 2" xfId="976" xr:uid="{00000000-0005-0000-0000-0000D1170000}"/>
    <cellStyle name="Normal GHG Textfiels Bold 3 3 2 2 2 2" xfId="23413" xr:uid="{EB2DAD3C-3CB4-42AD-AE2C-998E8EBA77A2}"/>
    <cellStyle name="Normal GHG Textfiels Bold 3 3 2 2 20" xfId="8626" xr:uid="{E7BB325A-14CC-418A-A83C-878B75D242E6}"/>
    <cellStyle name="Normal GHG Textfiels Bold 3 3 2 2 20 2" xfId="30892" xr:uid="{512A34BF-9D90-437D-92A3-CC78D7C792A8}"/>
    <cellStyle name="Normal GHG Textfiels Bold 3 3 2 2 21" xfId="12639" xr:uid="{28D0A342-C30A-4BEA-B261-93D9E90F9DDD}"/>
    <cellStyle name="Normal GHG Textfiels Bold 3 3 2 2 21 2" xfId="33204" xr:uid="{B2168762-9A57-4136-AE1C-2B6F0DE624CE}"/>
    <cellStyle name="Normal GHG Textfiels Bold 3 3 2 2 22" xfId="13037" xr:uid="{2C28B7D4-6DAB-42DD-92BB-6E5732FA2558}"/>
    <cellStyle name="Normal GHG Textfiels Bold 3 3 2 2 22 2" xfId="33602" xr:uid="{6187F398-9D01-496E-9C07-155ADDE569A9}"/>
    <cellStyle name="Normal GHG Textfiels Bold 3 3 2 2 23" xfId="12694" xr:uid="{B22DC059-31BD-4F29-92EA-DA8D421BEF8D}"/>
    <cellStyle name="Normal GHG Textfiels Bold 3 3 2 2 23 2" xfId="33259" xr:uid="{70FDF717-5091-444A-97AB-FAFEEC2E4481}"/>
    <cellStyle name="Normal GHG Textfiels Bold 3 3 2 2 24" xfId="13195" xr:uid="{26E98A5A-E6BC-4DEF-89BC-CD3D941A5E5F}"/>
    <cellStyle name="Normal GHG Textfiels Bold 3 3 2 2 24 2" xfId="33759" xr:uid="{9BC6A778-373E-4F16-AB50-7CB234D47145}"/>
    <cellStyle name="Normal GHG Textfiels Bold 3 3 2 2 25" xfId="12927" xr:uid="{9901017A-D52A-44DD-B5C4-D839B2308DF6}"/>
    <cellStyle name="Normal GHG Textfiels Bold 3 3 2 2 25 2" xfId="33492" xr:uid="{E9079AB6-5C94-4082-8F5E-5267C6DC34E2}"/>
    <cellStyle name="Normal GHG Textfiels Bold 3 3 2 2 26" xfId="14289" xr:uid="{61AD65C6-A5C0-4B33-A075-4CDEE44CC27D}"/>
    <cellStyle name="Normal GHG Textfiels Bold 3 3 2 2 26 2" xfId="34852" xr:uid="{A107630D-6DFB-4BB3-A5FD-844645FCE077}"/>
    <cellStyle name="Normal GHG Textfiels Bold 3 3 2 2 27" xfId="15223" xr:uid="{8A71C247-E7D5-4A4A-9CE1-F23981D4A843}"/>
    <cellStyle name="Normal GHG Textfiels Bold 3 3 2 2 27 2" xfId="35763" xr:uid="{BBE26F85-F687-4DFF-B39D-94CE95D0ED15}"/>
    <cellStyle name="Normal GHG Textfiels Bold 3 3 2 2 28" xfId="15671" xr:uid="{611C3014-B40C-4947-A8B4-EFFB0D8098F5}"/>
    <cellStyle name="Normal GHG Textfiels Bold 3 3 2 2 28 2" xfId="36144" xr:uid="{15DF34A3-8FD9-4C79-B7B9-B84C6A4AAEB6}"/>
    <cellStyle name="Normal GHG Textfiels Bold 3 3 2 2 29" xfId="16143" xr:uid="{61C35762-5F0B-4554-A30E-01DFA27334F5}"/>
    <cellStyle name="Normal GHG Textfiels Bold 3 3 2 2 29 2" xfId="36551" xr:uid="{EC5B7874-8E98-4531-AAFA-5A52965C79A0}"/>
    <cellStyle name="Normal GHG Textfiels Bold 3 3 2 2 3" xfId="2077" xr:uid="{00000000-0005-0000-0000-0000D2170000}"/>
    <cellStyle name="Normal GHG Textfiels Bold 3 3 2 2 3 2" xfId="24459" xr:uid="{23F66C15-44A7-441A-8515-3A2FD3C4E17E}"/>
    <cellStyle name="Normal GHG Textfiels Bold 3 3 2 2 30" xfId="16616" xr:uid="{4F8BA74B-EBCB-4AF9-AEFD-CFA2F40F73EB}"/>
    <cellStyle name="Normal GHG Textfiels Bold 3 3 2 2 30 2" xfId="37022" xr:uid="{7105B12A-D4DF-4579-B8BB-97917C23B27A}"/>
    <cellStyle name="Normal GHG Textfiels Bold 3 3 2 2 31" xfId="17360" xr:uid="{C8642700-997F-4323-A83E-4306BD6800DA}"/>
    <cellStyle name="Normal GHG Textfiels Bold 3 3 2 2 31 2" xfId="37764" xr:uid="{00B84F92-F151-40C5-BF3C-23BE6866FFCA}"/>
    <cellStyle name="Normal GHG Textfiels Bold 3 3 2 2 32" xfId="16921" xr:uid="{B139BD04-3387-4B8E-B064-DE26D7165D25}"/>
    <cellStyle name="Normal GHG Textfiels Bold 3 3 2 2 32 2" xfId="37325" xr:uid="{14D4D79F-F9B1-483A-ACC8-1BCD2A5BC191}"/>
    <cellStyle name="Normal GHG Textfiels Bold 3 3 2 2 33" xfId="18109" xr:uid="{39AF3313-60A6-49D1-B297-9B612652D5CB}"/>
    <cellStyle name="Normal GHG Textfiels Bold 3 3 2 2 33 2" xfId="38513" xr:uid="{236A38C5-2605-400E-A284-FB94EF1408BC}"/>
    <cellStyle name="Normal GHG Textfiels Bold 3 3 2 2 34" xfId="18488" xr:uid="{185161ED-F610-48EE-B461-963E37964D7D}"/>
    <cellStyle name="Normal GHG Textfiels Bold 3 3 2 2 34 2" xfId="38892" xr:uid="{D82E62B4-A6B1-47F4-AA7C-7046B530EB93}"/>
    <cellStyle name="Normal GHG Textfiels Bold 3 3 2 2 35" xfId="19332" xr:uid="{E001657D-362A-4C52-950A-6C1B8238D74C}"/>
    <cellStyle name="Normal GHG Textfiels Bold 3 3 2 2 35 2" xfId="39734" xr:uid="{B727EBB6-ABB5-4BDB-BF6A-C8193006BF4B}"/>
    <cellStyle name="Normal GHG Textfiels Bold 3 3 2 2 36" xfId="19676" xr:uid="{A21DDE11-2D9E-46A2-8FAB-1CB059FFB431}"/>
    <cellStyle name="Normal GHG Textfiels Bold 3 3 2 2 36 2" xfId="40078" xr:uid="{4CD1054E-E6D4-4ED0-83EB-81C35F729E28}"/>
    <cellStyle name="Normal GHG Textfiels Bold 3 3 2 2 37" xfId="20170" xr:uid="{4547724F-579D-4B2E-8A86-8EF5DFDFAC7A}"/>
    <cellStyle name="Normal GHG Textfiels Bold 3 3 2 2 37 2" xfId="40572" xr:uid="{65F47226-49ED-4B7C-ACB3-7315DDFD895A}"/>
    <cellStyle name="Normal GHG Textfiels Bold 3 3 2 2 38" xfId="20592" xr:uid="{C7739B2E-BEF4-4A35-B375-3B1C5D32C4E3}"/>
    <cellStyle name="Normal GHG Textfiels Bold 3 3 2 2 38 2" xfId="40994" xr:uid="{A9AB2175-5582-49FF-AD66-0D8F6035D881}"/>
    <cellStyle name="Normal GHG Textfiels Bold 3 3 2 2 39" xfId="20720" xr:uid="{9B2ED9E3-5DF6-475D-BA60-DFEF1493C2F1}"/>
    <cellStyle name="Normal GHG Textfiels Bold 3 3 2 2 39 2" xfId="41122" xr:uid="{C279F74B-6E93-4ED5-BC5B-D4159203D6DA}"/>
    <cellStyle name="Normal GHG Textfiels Bold 3 3 2 2 4" xfId="1642" xr:uid="{00000000-0005-0000-0000-0000D3170000}"/>
    <cellStyle name="Normal GHG Textfiels Bold 3 3 2 2 4 2" xfId="24026" xr:uid="{F293972F-B92D-4F7D-B5B8-190ECDF300FD}"/>
    <cellStyle name="Normal GHG Textfiels Bold 3 3 2 2 40" xfId="21786" xr:uid="{6357F97B-49A9-462B-8AB5-9D2BB0F29D2A}"/>
    <cellStyle name="Normal GHG Textfiels Bold 3 3 2 2 40 2" xfId="42186" xr:uid="{595FE1A1-3661-44F0-BEC5-A37D63022196}"/>
    <cellStyle name="Normal GHG Textfiels Bold 3 3 2 2 41" xfId="21308" xr:uid="{D8F11896-837C-4DDA-B98D-C5347424FC7D}"/>
    <cellStyle name="Normal GHG Textfiels Bold 3 3 2 2 41 2" xfId="41708" xr:uid="{2476CAE0-A26B-47A3-BA28-CEE6D101A320}"/>
    <cellStyle name="Normal GHG Textfiels Bold 3 3 2 2 42" xfId="22719" xr:uid="{35A6C41A-7D4C-4BBE-A165-D51D0A653412}"/>
    <cellStyle name="Normal GHG Textfiels Bold 3 3 2 2 42 2" xfId="43119" xr:uid="{6A830EE2-70E7-4396-99E7-70ABA778AA10}"/>
    <cellStyle name="Normal GHG Textfiels Bold 3 3 2 2 43" xfId="21997" xr:uid="{7A949CC8-9EE3-4452-B0B7-4A180FBCC763}"/>
    <cellStyle name="Normal GHG Textfiels Bold 3 3 2 2 43 2" xfId="42397" xr:uid="{35AD154B-0279-4ECC-86DF-6C9878FEA877}"/>
    <cellStyle name="Normal GHG Textfiels Bold 3 3 2 2 44" xfId="23065" xr:uid="{0ADCAF24-A7DF-4BDA-A0E4-F8556EBC72C5}"/>
    <cellStyle name="Normal GHG Textfiels Bold 3 3 2 2 44 2" xfId="43465" xr:uid="{A3A0F25C-9055-4D64-BFA5-362DDAB0903B}"/>
    <cellStyle name="Normal GHG Textfiels Bold 3 3 2 2 5" xfId="3200" xr:uid="{00000000-0005-0000-0000-0000D4170000}"/>
    <cellStyle name="Normal GHG Textfiels Bold 3 3 2 2 5 2" xfId="25566" xr:uid="{04DCC4A6-A25B-479D-84C9-2C64B1E2B2DA}"/>
    <cellStyle name="Normal GHG Textfiels Bold 3 3 2 2 6" xfId="2689" xr:uid="{00000000-0005-0000-0000-0000D5170000}"/>
    <cellStyle name="Normal GHG Textfiels Bold 3 3 2 2 6 2" xfId="25055" xr:uid="{535482F3-AB82-4583-A48D-804F07382237}"/>
    <cellStyle name="Normal GHG Textfiels Bold 3 3 2 2 7" xfId="4094" xr:uid="{00000000-0005-0000-0000-0000D6170000}"/>
    <cellStyle name="Normal GHG Textfiels Bold 3 3 2 2 7 2" xfId="26457" xr:uid="{834B632A-2396-4D95-8166-E820B7D28B42}"/>
    <cellStyle name="Normal GHG Textfiels Bold 3 3 2 2 8" xfId="3431" xr:uid="{00000000-0005-0000-0000-0000D7170000}"/>
    <cellStyle name="Normal GHG Textfiels Bold 3 3 2 2 8 2" xfId="25796" xr:uid="{BB280751-1D53-44E1-9FC0-0CEB278C2F91}"/>
    <cellStyle name="Normal GHG Textfiels Bold 3 3 2 2 9" xfId="4269" xr:uid="{00000000-0005-0000-0000-0000D8170000}"/>
    <cellStyle name="Normal GHG Textfiels Bold 3 3 2 2 9 2" xfId="26626" xr:uid="{E6EE0A43-51F9-4932-AF82-39D2BA27D24A}"/>
    <cellStyle name="Normal GHG Textfiels Bold 3 3 2 20" xfId="8802" xr:uid="{2C51918C-2916-44C1-8C42-0F4C70ABD9EC}"/>
    <cellStyle name="Normal GHG Textfiels Bold 3 3 2 20 2" xfId="31020" xr:uid="{BEC60632-6795-456B-8ABB-6AA6D82CC0CB}"/>
    <cellStyle name="Normal GHG Textfiels Bold 3 3 2 21" xfId="9919" xr:uid="{3998110D-C7BA-4C4D-9A06-F1C932ED6182}"/>
    <cellStyle name="Normal GHG Textfiels Bold 3 3 2 21 2" xfId="31945" xr:uid="{F845056A-8986-45D0-A72D-5A93CDC1F3A1}"/>
    <cellStyle name="Normal GHG Textfiels Bold 3 3 2 22" xfId="12424" xr:uid="{4548DECD-0A9F-4192-9423-AB14052C73F2}"/>
    <cellStyle name="Normal GHG Textfiels Bold 3 3 2 22 2" xfId="32989" xr:uid="{E5A830CC-0978-4852-9C2F-F5C2693ADE26}"/>
    <cellStyle name="Normal GHG Textfiels Bold 3 3 2 23" xfId="11875" xr:uid="{25EDA18E-9078-423A-896D-C813DFAFCCDC}"/>
    <cellStyle name="Normal GHG Textfiels Bold 3 3 2 23 2" xfId="32442" xr:uid="{7FA28E86-6E15-47EA-8A81-B2BF4B494D5C}"/>
    <cellStyle name="Normal GHG Textfiels Bold 3 3 2 24" xfId="12079" xr:uid="{D0233798-F489-41EB-8834-3D503B3E8A21}"/>
    <cellStyle name="Normal GHG Textfiels Bold 3 3 2 24 2" xfId="32644" xr:uid="{B3FFCC83-5566-467E-833D-C8309A28DC22}"/>
    <cellStyle name="Normal GHG Textfiels Bold 3 3 2 25" xfId="14082" xr:uid="{15558911-1534-481D-9994-5612A9DDDBB7}"/>
    <cellStyle name="Normal GHG Textfiels Bold 3 3 2 25 2" xfId="34646" xr:uid="{524523CF-D7C0-4C8C-9DC8-A03E5EB979A4}"/>
    <cellStyle name="Normal GHG Textfiels Bold 3 3 2 26" xfId="14510" xr:uid="{BCC314BA-935E-4F27-92CB-DB4DC31C08A6}"/>
    <cellStyle name="Normal GHG Textfiels Bold 3 3 2 26 2" xfId="35071" xr:uid="{A049FD67-F8CD-4DC0-9CF3-076FC2D3889F}"/>
    <cellStyle name="Normal GHG Textfiels Bold 3 3 2 27" xfId="13781" xr:uid="{D6AAA288-9A78-43F4-AF9E-40F11E00409E}"/>
    <cellStyle name="Normal GHG Textfiels Bold 3 3 2 27 2" xfId="34345" xr:uid="{0C56A08E-9D38-429F-9186-27BF8DB6F195}"/>
    <cellStyle name="Normal GHG Textfiels Bold 3 3 2 28" xfId="15052" xr:uid="{6DFBD179-5625-4722-8C70-D9F3D8998C2C}"/>
    <cellStyle name="Normal GHG Textfiels Bold 3 3 2 28 2" xfId="35601" xr:uid="{29BDF2D1-F9C1-40E6-8359-E3ACFA794A3B}"/>
    <cellStyle name="Normal GHG Textfiels Bold 3 3 2 29" xfId="15711" xr:uid="{170ACA1E-DF37-4602-A384-723B469BF46C}"/>
    <cellStyle name="Normal GHG Textfiels Bold 3 3 2 29 2" xfId="36169" xr:uid="{73B23242-5E55-48AF-94FF-3C2064E75F6B}"/>
    <cellStyle name="Normal GHG Textfiels Bold 3 3 2 3" xfId="1325" xr:uid="{00000000-0005-0000-0000-0000D9170000}"/>
    <cellStyle name="Normal GHG Textfiels Bold 3 3 2 3 2" xfId="23762" xr:uid="{AEF8FA03-229C-470C-BF45-EA1E530B38DB}"/>
    <cellStyle name="Normal GHG Textfiels Bold 3 3 2 30" xfId="15935" xr:uid="{7E053021-E2EA-4898-8C28-951BC5A84D01}"/>
    <cellStyle name="Normal GHG Textfiels Bold 3 3 2 30 2" xfId="36343" xr:uid="{03837E49-41AD-42F4-AC36-ACBA65C7776B}"/>
    <cellStyle name="Normal GHG Textfiels Bold 3 3 2 31" xfId="16410" xr:uid="{C405C94C-402F-445D-AB4C-5946D3B72488}"/>
    <cellStyle name="Normal GHG Textfiels Bold 3 3 2 31 2" xfId="36816" xr:uid="{03FF5081-7B3B-4E3A-88BA-B2ECCAC52ED6}"/>
    <cellStyle name="Normal GHG Textfiels Bold 3 3 2 32" xfId="17151" xr:uid="{9B10A5F8-F759-4F44-87F3-E379A75BA468}"/>
    <cellStyle name="Normal GHG Textfiels Bold 3 3 2 32 2" xfId="37555" xr:uid="{E5D88525-072F-4804-A0A5-D644DA82953A}"/>
    <cellStyle name="Normal GHG Textfiels Bold 3 3 2 33" xfId="16839" xr:uid="{DED5F9F3-4BBB-45F0-BC11-579538DF2D9C}"/>
    <cellStyle name="Normal GHG Textfiels Bold 3 3 2 33 2" xfId="37243" xr:uid="{892465C4-699A-4016-9B01-A993C03B5FA4}"/>
    <cellStyle name="Normal GHG Textfiels Bold 3 3 2 34" xfId="17902" xr:uid="{47F70F7C-8AA8-4945-B311-E9A13F3014A0}"/>
    <cellStyle name="Normal GHG Textfiels Bold 3 3 2 34 2" xfId="38306" xr:uid="{6C95176F-0341-47E7-A099-CE4BA9028234}"/>
    <cellStyle name="Normal GHG Textfiels Bold 3 3 2 35" xfId="18274" xr:uid="{D86781F3-3DEF-4DC0-9364-D5AC28163D47}"/>
    <cellStyle name="Normal GHG Textfiels Bold 3 3 2 35 2" xfId="38678" xr:uid="{B341EA79-8520-4F82-93A5-16A3E29F976E}"/>
    <cellStyle name="Normal GHG Textfiels Bold 3 3 2 36" xfId="19117" xr:uid="{4DF1AF8A-FBEB-43F2-BBE7-4B701E0AABB9}"/>
    <cellStyle name="Normal GHG Textfiels Bold 3 3 2 36 2" xfId="39519" xr:uid="{F54D2BD2-F698-4B3B-8328-4317F16D93E5}"/>
    <cellStyle name="Normal GHG Textfiels Bold 3 3 2 37" xfId="18720" xr:uid="{F3C037CD-6483-493D-808C-9B052B93B6DB}"/>
    <cellStyle name="Normal GHG Textfiels Bold 3 3 2 37 2" xfId="39122" xr:uid="{CF7BB589-DBBD-455D-8935-C43416583FF3}"/>
    <cellStyle name="Normal GHG Textfiels Bold 3 3 2 38" xfId="19955" xr:uid="{BCC1404F-B658-49E9-99E1-569E9A2EBEDB}"/>
    <cellStyle name="Normal GHG Textfiels Bold 3 3 2 38 2" xfId="40357" xr:uid="{B44E3DAB-CBC6-43D5-B2B1-C8AFAE81BCE4}"/>
    <cellStyle name="Normal GHG Textfiels Bold 3 3 2 39" xfId="20379" xr:uid="{3608CACE-91B4-4609-9157-4A052C698D6C}"/>
    <cellStyle name="Normal GHG Textfiels Bold 3 3 2 39 2" xfId="40781" xr:uid="{878064CF-FC2E-4757-BD81-A169E8EAAE8B}"/>
    <cellStyle name="Normal GHG Textfiels Bold 3 3 2 4" xfId="1864" xr:uid="{00000000-0005-0000-0000-0000DA170000}"/>
    <cellStyle name="Normal GHG Textfiels Bold 3 3 2 4 2" xfId="24247" xr:uid="{F5097EC0-61ED-45A0-9B2D-8CC50057D408}"/>
    <cellStyle name="Normal GHG Textfiels Bold 3 3 2 40" xfId="19540" xr:uid="{29729051-48D7-4C5A-883E-F5C8CE9DD0C9}"/>
    <cellStyle name="Normal GHG Textfiels Bold 3 3 2 40 2" xfId="39942" xr:uid="{2BD72DB9-84D8-45E3-A21F-07B8BEE43A93}"/>
    <cellStyle name="Normal GHG Textfiels Bold 3 3 2 41" xfId="21574" xr:uid="{91F92299-02BF-4FE8-B911-5B253A98090B}"/>
    <cellStyle name="Normal GHG Textfiels Bold 3 3 2 41 2" xfId="41974" xr:uid="{F97F1FBF-7332-492F-B9C3-9DA8E5C43632}"/>
    <cellStyle name="Normal GHG Textfiels Bold 3 3 2 42" xfId="21203" xr:uid="{3F1BF4F9-A915-4AA3-A1C0-3122C1F82EB7}"/>
    <cellStyle name="Normal GHG Textfiels Bold 3 3 2 42 2" xfId="41603" xr:uid="{ED42FCA5-A150-4A72-B0B1-B134CBF11689}"/>
    <cellStyle name="Normal GHG Textfiels Bold 3 3 2 43" xfId="22648" xr:uid="{6B03076C-29B7-4C8D-B09C-F9C34D88F418}"/>
    <cellStyle name="Normal GHG Textfiels Bold 3 3 2 43 2" xfId="43048" xr:uid="{63A6C62F-CF2C-4333-AAB2-92E21F81B968}"/>
    <cellStyle name="Normal GHG Textfiels Bold 3 3 2 44" xfId="23028" xr:uid="{437521FA-8EE7-46E2-AC8A-AD6A39C359B7}"/>
    <cellStyle name="Normal GHG Textfiels Bold 3 3 2 44 2" xfId="43428" xr:uid="{30382D2A-D49B-4EB7-AC58-3BC18D42B63C}"/>
    <cellStyle name="Normal GHG Textfiels Bold 3 3 2 45" xfId="23265" xr:uid="{56336A33-DB7A-4D88-BCDA-AAB6C095D9D6}"/>
    <cellStyle name="Normal GHG Textfiels Bold 3 3 2 45 2" xfId="43665" xr:uid="{09F1A4A6-2782-47BD-B3A2-A9B761A5A103}"/>
    <cellStyle name="Normal GHG Textfiels Bold 3 3 2 5" xfId="2304" xr:uid="{00000000-0005-0000-0000-0000DB170000}"/>
    <cellStyle name="Normal GHG Textfiels Bold 3 3 2 5 2" xfId="24679" xr:uid="{A517826E-4C90-4A0A-AEBE-A40F98756395}"/>
    <cellStyle name="Normal GHG Textfiels Bold 3 3 2 6" xfId="2985" xr:uid="{00000000-0005-0000-0000-0000DC170000}"/>
    <cellStyle name="Normal GHG Textfiels Bold 3 3 2 6 2" xfId="25351" xr:uid="{3737C654-7167-4BFD-8D8F-0C27A8766970}"/>
    <cellStyle name="Normal GHG Textfiels Bold 3 3 2 7" xfId="3623" xr:uid="{00000000-0005-0000-0000-0000DD170000}"/>
    <cellStyle name="Normal GHG Textfiels Bold 3 3 2 7 2" xfId="25986" xr:uid="{037FE846-4EF9-41CB-8162-0DB96A852F9B}"/>
    <cellStyle name="Normal GHG Textfiels Bold 3 3 2 8" xfId="3883" xr:uid="{00000000-0005-0000-0000-0000DE170000}"/>
    <cellStyle name="Normal GHG Textfiels Bold 3 3 2 8 2" xfId="26246" xr:uid="{00A758B7-66F8-4F69-9F7A-59FBD6182A4D}"/>
    <cellStyle name="Normal GHG Textfiels Bold 3 3 2 9" xfId="4423" xr:uid="{00000000-0005-0000-0000-0000DF170000}"/>
    <cellStyle name="Normal GHG Textfiels Bold 3 3 2 9 2" xfId="26776" xr:uid="{A2F29614-3305-48D5-8841-1B3B928D989C}"/>
    <cellStyle name="Normal GHG Textfiels Bold 3 3 20" xfId="8236" xr:uid="{D2578F41-74AB-40F8-BD9B-9C15C9CC2885}"/>
    <cellStyle name="Normal GHG Textfiels Bold 3 3 20 2" xfId="30505" xr:uid="{AF4F2353-126C-45B0-B033-84C57BCC6739}"/>
    <cellStyle name="Normal GHG Textfiels Bold 3 3 21" xfId="8991" xr:uid="{E67FB148-713A-45EC-8585-C97279E6A6E5}"/>
    <cellStyle name="Normal GHG Textfiels Bold 3 3 21 2" xfId="31158" xr:uid="{D94FD35A-79F6-46DC-8E0E-0330A500251A}"/>
    <cellStyle name="Normal GHG Textfiels Bold 3 3 22" xfId="9774" xr:uid="{141515AF-5DA5-4569-99D6-03543C6AE15A}"/>
    <cellStyle name="Normal GHG Textfiels Bold 3 3 22 2" xfId="31829" xr:uid="{D6BDD955-CCAF-4309-881C-9C2535F70A1D}"/>
    <cellStyle name="Normal GHG Textfiels Bold 3 3 23" xfId="10432" xr:uid="{61A15401-749C-4A90-A7A7-20DF00B56E11}"/>
    <cellStyle name="Normal GHG Textfiels Bold 3 3 23 2" xfId="32201" xr:uid="{F4A6422A-4DAD-4151-81BC-31C86E9D9E08}"/>
    <cellStyle name="Normal GHG Textfiels Bold 3 3 24" xfId="12147" xr:uid="{2C40A21A-B01E-4810-AC42-713C63322D8F}"/>
    <cellStyle name="Normal GHG Textfiels Bold 3 3 24 2" xfId="32712" xr:uid="{10FCC342-00D5-435D-BAF2-3E19667CBC75}"/>
    <cellStyle name="Normal GHG Textfiels Bold 3 3 25" xfId="12262" xr:uid="{92850906-F804-4CEF-83FA-4252D30B8FFC}"/>
    <cellStyle name="Normal GHG Textfiels Bold 3 3 25 2" xfId="32827" xr:uid="{2D21A0BA-F338-40D2-8F44-9DA16872C5F6}"/>
    <cellStyle name="Normal GHG Textfiels Bold 3 3 26" xfId="13592" xr:uid="{492FF0B6-05DC-4832-B6A0-1F62CDC011FC}"/>
    <cellStyle name="Normal GHG Textfiels Bold 3 3 26 2" xfId="34156" xr:uid="{C471D14F-933B-45EB-A47B-23967ED9482E}"/>
    <cellStyle name="Normal GHG Textfiels Bold 3 3 27" xfId="12999" xr:uid="{17598799-455B-49F9-B87F-339DC7E550E7}"/>
    <cellStyle name="Normal GHG Textfiels Bold 3 3 27 2" xfId="33564" xr:uid="{1B7601DE-622F-4534-9BB9-8917D23CCFA3}"/>
    <cellStyle name="Normal GHG Textfiels Bold 3 3 28" xfId="12696" xr:uid="{A831269C-79B6-4DB7-8B46-6445CAB34313}"/>
    <cellStyle name="Normal GHG Textfiels Bold 3 3 28 2" xfId="33261" xr:uid="{1E35B622-13AD-4C96-954F-66168E088C2E}"/>
    <cellStyle name="Normal GHG Textfiels Bold 3 3 29" xfId="14786" xr:uid="{C9B712D5-8EE8-47D0-B81E-68E2A26F8291}"/>
    <cellStyle name="Normal GHG Textfiels Bold 3 3 29 2" xfId="35341" xr:uid="{BB12C951-FF52-4D05-AF97-39DA4E94054E}"/>
    <cellStyle name="Normal GHG Textfiels Bold 3 3 3" xfId="614" xr:uid="{00000000-0005-0000-0000-0000E0170000}"/>
    <cellStyle name="Normal GHG Textfiels Bold 3 3 3 10" xfId="4826" xr:uid="{00000000-0005-0000-0000-0000E1170000}"/>
    <cellStyle name="Normal GHG Textfiels Bold 3 3 3 10 2" xfId="27179" xr:uid="{021383D6-DCFF-4D04-93B2-909D171E205F}"/>
    <cellStyle name="Normal GHG Textfiels Bold 3 3 3 11" xfId="5065" xr:uid="{00000000-0005-0000-0000-0000E2170000}"/>
    <cellStyle name="Normal GHG Textfiels Bold 3 3 3 11 2" xfId="27418" xr:uid="{A19D2CF5-96A8-484C-8E49-07533232217A}"/>
    <cellStyle name="Normal GHG Textfiels Bold 3 3 3 12" xfId="5431" xr:uid="{00000000-0005-0000-0000-0000E3170000}"/>
    <cellStyle name="Normal GHG Textfiels Bold 3 3 3 12 2" xfId="27784" xr:uid="{02DE3B60-8F18-463B-A70F-31388E20D6B1}"/>
    <cellStyle name="Normal GHG Textfiels Bold 3 3 3 13" xfId="6317" xr:uid="{00000000-0005-0000-0000-0000E4170000}"/>
    <cellStyle name="Normal GHG Textfiels Bold 3 3 3 13 2" xfId="28614" xr:uid="{FEFE772D-3DFD-4862-B15F-924D43CD2E12}"/>
    <cellStyle name="Normal GHG Textfiels Bold 3 3 3 14" xfId="6836" xr:uid="{00000000-0005-0000-0000-0000E5170000}"/>
    <cellStyle name="Normal GHG Textfiels Bold 3 3 3 14 2" xfId="29133" xr:uid="{32DB1C11-B613-494F-89D6-4BE76A35EEB4}"/>
    <cellStyle name="Normal GHG Textfiels Bold 3 3 3 15" xfId="6996" xr:uid="{00000000-0005-0000-0000-0000E6170000}"/>
    <cellStyle name="Normal GHG Textfiels Bold 3 3 3 15 2" xfId="29293" xr:uid="{26168ADF-13D2-4439-8A04-E67ED6965F9C}"/>
    <cellStyle name="Normal GHG Textfiels Bold 3 3 3 16" xfId="7343" xr:uid="{00000000-0005-0000-0000-0000E7170000}"/>
    <cellStyle name="Normal GHG Textfiels Bold 3 3 3 16 2" xfId="29638" xr:uid="{627509FF-14F6-43CF-954B-C53A0DEBBDF9}"/>
    <cellStyle name="Normal GHG Textfiels Bold 3 3 3 17" xfId="7829" xr:uid="{7D386B5D-9397-4BCE-A900-C65E320FDAAB}"/>
    <cellStyle name="Normal GHG Textfiels Bold 3 3 3 17 2" xfId="30115" xr:uid="{5E5C74FE-4E2C-4999-843F-9DA363756BA1}"/>
    <cellStyle name="Normal GHG Textfiels Bold 3 3 3 18" xfId="8314" xr:uid="{01E6633F-1990-443F-8A6F-8CC9EF47A18C}"/>
    <cellStyle name="Normal GHG Textfiels Bold 3 3 3 18 2" xfId="30583" xr:uid="{56F59A32-64D3-4898-98C7-399CB92BDEA5}"/>
    <cellStyle name="Normal GHG Textfiels Bold 3 3 3 19" xfId="9199" xr:uid="{DBFBAA59-1C39-4B23-9640-B705E82E17BF}"/>
    <cellStyle name="Normal GHG Textfiels Bold 3 3 3 19 2" xfId="31340" xr:uid="{F33F7E78-EC11-477B-A5C8-E5433D09E791}"/>
    <cellStyle name="Normal GHG Textfiels Bold 3 3 3 2" xfId="829" xr:uid="{00000000-0005-0000-0000-0000E8170000}"/>
    <cellStyle name="Normal GHG Textfiels Bold 3 3 3 2 10" xfId="5276" xr:uid="{00000000-0005-0000-0000-0000E9170000}"/>
    <cellStyle name="Normal GHG Textfiels Bold 3 3 3 2 10 2" xfId="27629" xr:uid="{6360AE3F-0464-4F25-B032-EE3FA09C00A0}"/>
    <cellStyle name="Normal GHG Textfiels Bold 3 3 3 2 11" xfId="5440" xr:uid="{00000000-0005-0000-0000-0000EA170000}"/>
    <cellStyle name="Normal GHG Textfiels Bold 3 3 3 2 11 2" xfId="27793" xr:uid="{1F5912C6-1A64-4993-9B20-7547BA77141D}"/>
    <cellStyle name="Normal GHG Textfiels Bold 3 3 3 2 12" xfId="6075" xr:uid="{00000000-0005-0000-0000-0000EB170000}"/>
    <cellStyle name="Normal GHG Textfiels Bold 3 3 3 2 12 2" xfId="28372" xr:uid="{D1DCD553-4D71-4E59-A3D3-DC78708119E8}"/>
    <cellStyle name="Normal GHG Textfiels Bold 3 3 3 2 13" xfId="6864" xr:uid="{00000000-0005-0000-0000-0000EC170000}"/>
    <cellStyle name="Normal GHG Textfiels Bold 3 3 3 2 13 2" xfId="29161" xr:uid="{FA6450CE-CEA0-4E54-A3C5-E10339DC88F3}"/>
    <cellStyle name="Normal GHG Textfiels Bold 3 3 3 2 14" xfId="7007" xr:uid="{00000000-0005-0000-0000-0000ED170000}"/>
    <cellStyle name="Normal GHG Textfiels Bold 3 3 3 2 14 2" xfId="29304" xr:uid="{C7D21A34-56A9-4352-B432-9A52122A4CF2}"/>
    <cellStyle name="Normal GHG Textfiels Bold 3 3 3 2 15" xfId="7549" xr:uid="{00000000-0005-0000-0000-0000EE170000}"/>
    <cellStyle name="Normal GHG Textfiels Bold 3 3 3 2 15 2" xfId="29844" xr:uid="{DEAE1E32-6985-4AE8-93ED-BE63E038897B}"/>
    <cellStyle name="Normal GHG Textfiels Bold 3 3 3 2 16" xfId="8035" xr:uid="{535F9692-9312-4EFE-A623-9B74322E292A}"/>
    <cellStyle name="Normal GHG Textfiels Bold 3 3 3 2 16 2" xfId="30321" xr:uid="{B7BA9AEC-8865-4060-8D75-C669E7C95296}"/>
    <cellStyle name="Normal GHG Textfiels Bold 3 3 3 2 17" xfId="8524" xr:uid="{4366ECEB-053D-4358-9A9D-C03FE4C6FDE2}"/>
    <cellStyle name="Normal GHG Textfiels Bold 3 3 3 2 17 2" xfId="30793" xr:uid="{0B181E8F-7E27-4B5B-82AF-DF9E775872DD}"/>
    <cellStyle name="Normal GHG Textfiels Bold 3 3 3 2 18" xfId="9414" xr:uid="{AD219256-FE6E-4091-A36B-621B3EE521F0}"/>
    <cellStyle name="Normal GHG Textfiels Bold 3 3 3 2 18 2" xfId="31553" xr:uid="{3FAA3982-72C6-4A1E-964B-793C99184790}"/>
    <cellStyle name="Normal GHG Textfiels Bold 3 3 3 2 19" xfId="8770" xr:uid="{54C038C5-3768-4A30-A940-ACA439718AB3}"/>
    <cellStyle name="Normal GHG Textfiels Bold 3 3 3 2 19 2" xfId="30996" xr:uid="{A20F7267-3F04-4A1C-8100-891EBD58FB93}"/>
    <cellStyle name="Normal GHG Textfiels Bold 3 3 3 2 2" xfId="1234" xr:uid="{00000000-0005-0000-0000-0000EF170000}"/>
    <cellStyle name="Normal GHG Textfiels Bold 3 3 3 2 2 2" xfId="23671" xr:uid="{90F9A647-2F8E-4E70-9942-3DFE4AE6847B}"/>
    <cellStyle name="Normal GHG Textfiels Bold 3 3 3 2 20" xfId="9771" xr:uid="{32AE60A8-0F68-465B-A775-1C128001EB82}"/>
    <cellStyle name="Normal GHG Textfiels Bold 3 3 3 2 20 2" xfId="31827" xr:uid="{5BEB9EAC-1198-447A-B7BF-8BFD952A7DFC}"/>
    <cellStyle name="Normal GHG Textfiels Bold 3 3 3 2 21" xfId="12582" xr:uid="{2DBA2407-6531-430E-B0AD-1DBCA3BF509A}"/>
    <cellStyle name="Normal GHG Textfiels Bold 3 3 3 2 21 2" xfId="33147" xr:uid="{DC570F12-D0FE-4D1E-8832-4DA62ED72854}"/>
    <cellStyle name="Normal GHG Textfiels Bold 3 3 3 2 22" xfId="12930" xr:uid="{37D64C80-AF3F-40F9-9D12-33F6B898969C}"/>
    <cellStyle name="Normal GHG Textfiels Bold 3 3 3 2 22 2" xfId="33495" xr:uid="{7ACA845D-A569-46FF-BD15-A10A06BCF9D3}"/>
    <cellStyle name="Normal GHG Textfiels Bold 3 3 3 2 23" xfId="13455" xr:uid="{3614B94E-E1C1-4828-88AC-3F5F866F6ECF}"/>
    <cellStyle name="Normal GHG Textfiels Bold 3 3 3 2 23 2" xfId="34019" xr:uid="{3B43201F-E6F9-4438-9647-94FE3748F49E}"/>
    <cellStyle name="Normal GHG Textfiels Bold 3 3 3 2 24" xfId="13050" xr:uid="{CC15C64C-900E-4B0B-B885-EB4EA6135C54}"/>
    <cellStyle name="Normal GHG Textfiels Bold 3 3 3 2 24 2" xfId="33615" xr:uid="{91125A68-C0C3-498C-8C66-EAE15356912E}"/>
    <cellStyle name="Normal GHG Textfiels Bold 3 3 3 2 25" xfId="14075" xr:uid="{541821AF-DA56-45AB-A1DF-6B756D1D3E98}"/>
    <cellStyle name="Normal GHG Textfiels Bold 3 3 3 2 25 2" xfId="34639" xr:uid="{9726826A-EC3F-458B-B2A5-F58019E6890F}"/>
    <cellStyle name="Normal GHG Textfiels Bold 3 3 3 2 26" xfId="14290" xr:uid="{FF44F364-229E-4E83-90A4-29B005842649}"/>
    <cellStyle name="Normal GHG Textfiels Bold 3 3 3 2 26 2" xfId="34853" xr:uid="{5E11BCED-9FB2-44E2-B764-0058CB471BB2}"/>
    <cellStyle name="Normal GHG Textfiels Bold 3 3 3 2 27" xfId="13657" xr:uid="{AA41ED71-AD5A-4727-8DE6-1E962007CD21}"/>
    <cellStyle name="Normal GHG Textfiels Bold 3 3 3 2 27 2" xfId="34221" xr:uid="{11666FA3-388E-4668-895A-78FD44595260}"/>
    <cellStyle name="Normal GHG Textfiels Bold 3 3 3 2 28" xfId="15598" xr:uid="{CA50CF2E-6A4D-4FA6-9162-803DDBC0529C}"/>
    <cellStyle name="Normal GHG Textfiels Bold 3 3 3 2 28 2" xfId="36096" xr:uid="{22F19997-AE08-49C4-99EE-16F10C3CA23D}"/>
    <cellStyle name="Normal GHG Textfiels Bold 3 3 3 2 29" xfId="16086" xr:uid="{F8149309-6F3D-4A48-B30B-E3E349C9E6AB}"/>
    <cellStyle name="Normal GHG Textfiels Bold 3 3 3 2 29 2" xfId="36494" xr:uid="{3254F09D-CA02-4A10-A5FF-7FE758875D20}"/>
    <cellStyle name="Normal GHG Textfiels Bold 3 3 3 2 3" xfId="2020" xr:uid="{00000000-0005-0000-0000-0000F0170000}"/>
    <cellStyle name="Normal GHG Textfiels Bold 3 3 3 2 3 2" xfId="24402" xr:uid="{AFBAFC6C-74F9-43E9-8CDC-3B6F05881FA2}"/>
    <cellStyle name="Normal GHG Textfiels Bold 3 3 3 2 30" xfId="16559" xr:uid="{33BA23E3-35F9-4E10-BEE5-95598F4B0774}"/>
    <cellStyle name="Normal GHG Textfiels Bold 3 3 3 2 30 2" xfId="36965" xr:uid="{61736E72-918C-4C2B-A365-72A43E63F94A}"/>
    <cellStyle name="Normal GHG Textfiels Bold 3 3 3 2 31" xfId="17303" xr:uid="{127F5273-0985-46D7-AD2C-7F1361B77DC3}"/>
    <cellStyle name="Normal GHG Textfiels Bold 3 3 3 2 31 2" xfId="37707" xr:uid="{F9ABD580-D9E1-4DF8-93A6-35BDA9FBD286}"/>
    <cellStyle name="Normal GHG Textfiels Bold 3 3 3 2 32" xfId="16677" xr:uid="{AE5F9D76-AD62-4057-9521-0A8C6971DFDC}"/>
    <cellStyle name="Normal GHG Textfiels Bold 3 3 3 2 32 2" xfId="37083" xr:uid="{CA420086-466E-4ED3-83F1-640DF27DA811}"/>
    <cellStyle name="Normal GHG Textfiels Bold 3 3 3 2 33" xfId="18052" xr:uid="{390C1C0B-C87E-4561-96EB-BE805326F6A0}"/>
    <cellStyle name="Normal GHG Textfiels Bold 3 3 3 2 33 2" xfId="38456" xr:uid="{770DB59D-E34F-4A1E-AC35-BE911344F198}"/>
    <cellStyle name="Normal GHG Textfiels Bold 3 3 3 2 34" xfId="18431" xr:uid="{BD521C4B-2124-4ACA-B698-0BB01652746F}"/>
    <cellStyle name="Normal GHG Textfiels Bold 3 3 3 2 34 2" xfId="38835" xr:uid="{DF488E0E-6E6F-4817-8D5B-BB22671866B2}"/>
    <cellStyle name="Normal GHG Textfiels Bold 3 3 3 2 35" xfId="19275" xr:uid="{4A628634-BDF5-4F66-955E-90901D1DA31D}"/>
    <cellStyle name="Normal GHG Textfiels Bold 3 3 3 2 35 2" xfId="39677" xr:uid="{EF892C82-2F53-44CD-8884-855C08B31D3C}"/>
    <cellStyle name="Normal GHG Textfiels Bold 3 3 3 2 36" xfId="19575" xr:uid="{EA5B6347-DAFB-4600-B050-1F6ED77C719D}"/>
    <cellStyle name="Normal GHG Textfiels Bold 3 3 3 2 36 2" xfId="39977" xr:uid="{E7E9CBE2-830B-430F-A8C5-6F8C8AC57ED1}"/>
    <cellStyle name="Normal GHG Textfiels Bold 3 3 3 2 37" xfId="20113" xr:uid="{D53207FE-E61C-4975-8F51-9DCB9DF21C6F}"/>
    <cellStyle name="Normal GHG Textfiels Bold 3 3 3 2 37 2" xfId="40515" xr:uid="{4AAAB554-0DFF-488E-A23D-210234A56878}"/>
    <cellStyle name="Normal GHG Textfiels Bold 3 3 3 2 38" xfId="20535" xr:uid="{CF8770AB-9D86-4E60-A226-F1F8D7A75D24}"/>
    <cellStyle name="Normal GHG Textfiels Bold 3 3 3 2 38 2" xfId="40937" xr:uid="{F5CB69AC-0055-4C20-8782-35C1058A1F4F}"/>
    <cellStyle name="Normal GHG Textfiels Bold 3 3 3 2 39" xfId="20797" xr:uid="{4BDAEF02-3BB0-4CEF-A6DF-C58B54A96CEB}"/>
    <cellStyle name="Normal GHG Textfiels Bold 3 3 3 2 39 2" xfId="41199" xr:uid="{D7DC94C9-7610-48B5-9ABC-591F789BF106}"/>
    <cellStyle name="Normal GHG Textfiels Bold 3 3 3 2 4" xfId="2210" xr:uid="{00000000-0005-0000-0000-0000F1170000}"/>
    <cellStyle name="Normal GHG Textfiels Bold 3 3 3 2 4 2" xfId="24588" xr:uid="{B4C39F35-7541-4966-BC18-B8D170205EB3}"/>
    <cellStyle name="Normal GHG Textfiels Bold 3 3 3 2 40" xfId="21729" xr:uid="{75236B94-ACD7-4BC5-807A-465D4BB59383}"/>
    <cellStyle name="Normal GHG Textfiels Bold 3 3 3 2 40 2" xfId="42129" xr:uid="{D78B8892-22E7-46D1-B09A-ED652AB3201D}"/>
    <cellStyle name="Normal GHG Textfiels Bold 3 3 3 2 41" xfId="20987" xr:uid="{DE976B3E-A8BE-4B77-B776-EB9637BBAA08}"/>
    <cellStyle name="Normal GHG Textfiels Bold 3 3 3 2 41 2" xfId="41389" xr:uid="{16D20479-58A0-477C-B1F4-8B8590898577}"/>
    <cellStyle name="Normal GHG Textfiels Bold 3 3 3 2 42" xfId="21993" xr:uid="{11C25888-64B0-49DD-89B9-78C51C2023F9}"/>
    <cellStyle name="Normal GHG Textfiels Bold 3 3 3 2 42 2" xfId="42393" xr:uid="{BFF433F3-547B-4AF1-B75C-211A6328C529}"/>
    <cellStyle name="Normal GHG Textfiels Bold 3 3 3 2 43" xfId="22891" xr:uid="{DBE8620E-7001-4F8E-9E0C-DBDA28248745}"/>
    <cellStyle name="Normal GHG Textfiels Bold 3 3 3 2 43 2" xfId="43291" xr:uid="{E1B02ED6-6E02-476D-9750-2AFCF3B553D5}"/>
    <cellStyle name="Normal GHG Textfiels Bold 3 3 3 2 44" xfId="23169" xr:uid="{98B7E020-A080-4DF4-A397-F09FBF325239}"/>
    <cellStyle name="Normal GHG Textfiels Bold 3 3 3 2 44 2" xfId="43569" xr:uid="{6334FE6E-88D6-475E-8135-39D7D88977DA}"/>
    <cellStyle name="Normal GHG Textfiels Bold 3 3 3 2 5" xfId="3143" xr:uid="{00000000-0005-0000-0000-0000F2170000}"/>
    <cellStyle name="Normal GHG Textfiels Bold 3 3 3 2 5 2" xfId="25509" xr:uid="{32783285-FEB5-4862-9471-A5320A2A4E41}"/>
    <cellStyle name="Normal GHG Textfiels Bold 3 3 3 2 6" xfId="3447" xr:uid="{00000000-0005-0000-0000-0000F3170000}"/>
    <cellStyle name="Normal GHG Textfiels Bold 3 3 3 2 6 2" xfId="25812" xr:uid="{BC821786-F258-4864-B400-4936940F945E}"/>
    <cellStyle name="Normal GHG Textfiels Bold 3 3 3 2 7" xfId="4037" xr:uid="{00000000-0005-0000-0000-0000F4170000}"/>
    <cellStyle name="Normal GHG Textfiels Bold 3 3 3 2 7 2" xfId="26400" xr:uid="{F5B59B2D-DFDC-41EC-B179-81C0BDAF8EDA}"/>
    <cellStyle name="Normal GHG Textfiels Bold 3 3 3 2 8" xfId="4276" xr:uid="{00000000-0005-0000-0000-0000F5170000}"/>
    <cellStyle name="Normal GHG Textfiels Bold 3 3 3 2 8 2" xfId="26633" xr:uid="{64169BA4-9A46-4A66-83FB-FB43EDB07548}"/>
    <cellStyle name="Normal GHG Textfiels Bold 3 3 3 2 9" xfId="4453" xr:uid="{00000000-0005-0000-0000-0000F6170000}"/>
    <cellStyle name="Normal GHG Textfiels Bold 3 3 3 2 9 2" xfId="26806" xr:uid="{3C08E2E3-8D47-43A5-A2A7-32B03DDB9DA1}"/>
    <cellStyle name="Normal GHG Textfiels Bold 3 3 3 20" xfId="9910" xr:uid="{093EC991-4A6D-42E5-BC23-0984354BCB29}"/>
    <cellStyle name="Normal GHG Textfiels Bold 3 3 3 20 2" xfId="31939" xr:uid="{3CC8D171-4BE1-4C80-A9C6-EF078E83CCBC}"/>
    <cellStyle name="Normal GHG Textfiels Bold 3 3 3 21" xfId="10139" xr:uid="{08F8AFD2-CD2F-40A5-95D0-DC6804DD0A41}"/>
    <cellStyle name="Normal GHG Textfiels Bold 3 3 3 21 2" xfId="32062" xr:uid="{4B10FA97-BBB4-409D-9F7C-BCE95CA551B8}"/>
    <cellStyle name="Normal GHG Textfiels Bold 3 3 3 22" xfId="12367" xr:uid="{9F5CA047-D439-4037-9724-85337B65F43F}"/>
    <cellStyle name="Normal GHG Textfiels Bold 3 3 3 22 2" xfId="32932" xr:uid="{343DF608-B4CB-4C40-AFEE-0D94C3057209}"/>
    <cellStyle name="Normal GHG Textfiels Bold 3 3 3 23" xfId="12478" xr:uid="{DB9D1E3B-F0F2-4724-86A6-C2F5BCD96A34}"/>
    <cellStyle name="Normal GHG Textfiels Bold 3 3 3 23 2" xfId="33043" xr:uid="{C96FE34B-9EEA-4126-8258-FEB7745ECDB4}"/>
    <cellStyle name="Normal GHG Textfiels Bold 3 3 3 24" xfId="11779" xr:uid="{AA266D4F-D8D4-4725-95C1-EB7BBE1E7698}"/>
    <cellStyle name="Normal GHG Textfiels Bold 3 3 3 24 2" xfId="32346" xr:uid="{FF3C59A6-FDB5-4DD8-9FCB-EF6764EC3B3D}"/>
    <cellStyle name="Normal GHG Textfiels Bold 3 3 3 25" xfId="13510" xr:uid="{8743B0FE-8C55-4C92-9CCF-2E5A73498C6A}"/>
    <cellStyle name="Normal GHG Textfiels Bold 3 3 3 25 2" xfId="34074" xr:uid="{AF06AF8C-AC63-4875-A182-88FADE7DABD9}"/>
    <cellStyle name="Normal GHG Textfiels Bold 3 3 3 26" xfId="13675" xr:uid="{62EF30CF-AFB1-4C20-A63B-66D5B17EC429}"/>
    <cellStyle name="Normal GHG Textfiels Bold 3 3 3 26 2" xfId="34239" xr:uid="{69478623-0DDE-43F7-AC33-0636BE8F7DDB}"/>
    <cellStyle name="Normal GHG Textfiels Bold 3 3 3 27" xfId="14876" xr:uid="{5B0A9A83-0AE0-47BF-A36A-2E554D144E22}"/>
    <cellStyle name="Normal GHG Textfiels Bold 3 3 3 27 2" xfId="35429" xr:uid="{FDD1E056-309E-40B6-9E20-09117CEF4D01}"/>
    <cellStyle name="Normal GHG Textfiels Bold 3 3 3 28" xfId="15198" xr:uid="{69C75976-8973-4577-8E92-3F0456508620}"/>
    <cellStyle name="Normal GHG Textfiels Bold 3 3 3 28 2" xfId="35739" xr:uid="{3AC6403C-69BC-4405-B548-B668A720CE99}"/>
    <cellStyle name="Normal GHG Textfiels Bold 3 3 3 29" xfId="15876" xr:uid="{79702DC1-635F-494F-A873-C071A8566A6F}"/>
    <cellStyle name="Normal GHG Textfiels Bold 3 3 3 29 2" xfId="36284" xr:uid="{2C634992-02EA-4C8B-8851-397CC83EDC5C}"/>
    <cellStyle name="Normal GHG Textfiels Bold 3 3 3 3" xfId="1225" xr:uid="{00000000-0005-0000-0000-0000F7170000}"/>
    <cellStyle name="Normal GHG Textfiels Bold 3 3 3 3 2" xfId="23662" xr:uid="{5B0241DF-5F4D-4553-9159-47737BD66A04}"/>
    <cellStyle name="Normal GHG Textfiels Bold 3 3 3 30" xfId="15105" xr:uid="{62E38423-DA28-4852-B758-873C2969FB18}"/>
    <cellStyle name="Normal GHG Textfiels Bold 3 3 3 30 2" xfId="35652" xr:uid="{537F7D71-4CEF-4FC9-93F0-1D2FD6F1F4E4}"/>
    <cellStyle name="Normal GHG Textfiels Bold 3 3 3 31" xfId="16353" xr:uid="{EB1C8674-D8D6-42A4-A171-ABC8B48FCB5D}"/>
    <cellStyle name="Normal GHG Textfiels Bold 3 3 3 31 2" xfId="36759" xr:uid="{09FB530E-FB4C-45D1-B1E5-2693B894BD46}"/>
    <cellStyle name="Normal GHG Textfiels Bold 3 3 3 32" xfId="17094" xr:uid="{F6367422-C47A-4658-9844-C28B4DE83931}"/>
    <cellStyle name="Normal GHG Textfiels Bold 3 3 3 32 2" xfId="37498" xr:uid="{EDB7D6C3-BA90-4D90-99F6-36F8A9CD9AAB}"/>
    <cellStyle name="Normal GHG Textfiels Bold 3 3 3 33" xfId="16815" xr:uid="{D61D5B2F-91F5-4314-B285-DEB3E26ECD49}"/>
    <cellStyle name="Normal GHG Textfiels Bold 3 3 3 33 2" xfId="37219" xr:uid="{78414409-FD17-4506-9FAA-C862618E2C6C}"/>
    <cellStyle name="Normal GHG Textfiels Bold 3 3 3 34" xfId="17845" xr:uid="{49AD4E8F-0A27-448C-BC97-8C82EA17372C}"/>
    <cellStyle name="Normal GHG Textfiels Bold 3 3 3 34 2" xfId="38249" xr:uid="{15727BA7-22EE-4F4B-9378-0C6EA4816157}"/>
    <cellStyle name="Normal GHG Textfiels Bold 3 3 3 35" xfId="18217" xr:uid="{04ECB249-52BB-4770-B919-697874EBA51A}"/>
    <cellStyle name="Normal GHG Textfiels Bold 3 3 3 35 2" xfId="38621" xr:uid="{5E1C26D2-D814-4F9C-AF45-7CD40611355C}"/>
    <cellStyle name="Normal GHG Textfiels Bold 3 3 3 36" xfId="19060" xr:uid="{BDE1B675-1CEE-4891-BBCD-44EBC516DD52}"/>
    <cellStyle name="Normal GHG Textfiels Bold 3 3 3 36 2" xfId="39462" xr:uid="{BB8CC861-7B57-4F3A-9B43-E903BF5F6E60}"/>
    <cellStyle name="Normal GHG Textfiels Bold 3 3 3 37" xfId="19172" xr:uid="{CB908F7C-B98F-4DE1-AA3E-822532FB494D}"/>
    <cellStyle name="Normal GHG Textfiels Bold 3 3 3 37 2" xfId="39574" xr:uid="{2276D415-5D88-4D16-9E0A-3D64DA6C6298}"/>
    <cellStyle name="Normal GHG Textfiels Bold 3 3 3 38" xfId="19898" xr:uid="{E9FB6C2D-3023-48FC-A427-C40CCEBC4AC9}"/>
    <cellStyle name="Normal GHG Textfiels Bold 3 3 3 38 2" xfId="40300" xr:uid="{CD86363B-F34F-482C-A425-BE974C8AC2EA}"/>
    <cellStyle name="Normal GHG Textfiels Bold 3 3 3 39" xfId="20322" xr:uid="{2ED1C892-0E29-4E44-AF30-CF72F142709B}"/>
    <cellStyle name="Normal GHG Textfiels Bold 3 3 3 39 2" xfId="40724" xr:uid="{BAF62DCA-DAD4-41F1-97CA-1902269CABDC}"/>
    <cellStyle name="Normal GHG Textfiels Bold 3 3 3 4" xfId="1807" xr:uid="{00000000-0005-0000-0000-0000F8170000}"/>
    <cellStyle name="Normal GHG Textfiels Bold 3 3 3 4 2" xfId="24190" xr:uid="{56A26CD8-1720-4EA0-A89C-A8C9D3AF4E4A}"/>
    <cellStyle name="Normal GHG Textfiels Bold 3 3 3 40" xfId="20839" xr:uid="{A3AE27F9-DF7D-4E1C-8568-833990D3E549}"/>
    <cellStyle name="Normal GHG Textfiels Bold 3 3 3 40 2" xfId="41241" xr:uid="{7050CE71-6DC9-465D-8A00-6804B3B51466}"/>
    <cellStyle name="Normal GHG Textfiels Bold 3 3 3 41" xfId="21517" xr:uid="{51991197-C79E-4D9C-88DE-65FE5024DC2B}"/>
    <cellStyle name="Normal GHG Textfiels Bold 3 3 3 41 2" xfId="41917" xr:uid="{4E26A8D7-D9FD-4F38-8A7C-F7C68EC6D79C}"/>
    <cellStyle name="Normal GHG Textfiels Bold 3 3 3 42" xfId="21170" xr:uid="{EB7C3AC4-CB5B-4154-B2EA-00E45AB83D83}"/>
    <cellStyle name="Normal GHG Textfiels Bold 3 3 3 42 2" xfId="41570" xr:uid="{27131BCC-4734-4ABE-B7BB-D3F14278D12C}"/>
    <cellStyle name="Normal GHG Textfiels Bold 3 3 3 43" xfId="22544" xr:uid="{3CC56181-E3F7-484B-990F-75B8BACDD9C8}"/>
    <cellStyle name="Normal GHG Textfiels Bold 3 3 3 43 2" xfId="42944" xr:uid="{57748C2F-9E3B-4C5F-A42C-F7D858A4A328}"/>
    <cellStyle name="Normal GHG Textfiels Bold 3 3 3 44" xfId="22872" xr:uid="{16BF2156-D378-4E02-8B40-4CA6AA4E735E}"/>
    <cellStyle name="Normal GHG Textfiels Bold 3 3 3 44 2" xfId="43272" xr:uid="{5AF28E0E-CC4D-4F7C-B7B9-D7960F7468F4}"/>
    <cellStyle name="Normal GHG Textfiels Bold 3 3 3 45" xfId="23160" xr:uid="{77DEDE2D-BD2E-49B2-ADCD-5C8CD6C2614C}"/>
    <cellStyle name="Normal GHG Textfiels Bold 3 3 3 45 2" xfId="43560" xr:uid="{AA9BD015-144B-46E0-B733-964AB4C533C8}"/>
    <cellStyle name="Normal GHG Textfiels Bold 3 3 3 5" xfId="2200" xr:uid="{00000000-0005-0000-0000-0000F9170000}"/>
    <cellStyle name="Normal GHG Textfiels Bold 3 3 3 5 2" xfId="24579" xr:uid="{406E5E94-3F26-421D-A6B7-6EF8947B4A15}"/>
    <cellStyle name="Normal GHG Textfiels Bold 3 3 3 6" xfId="2928" xr:uid="{00000000-0005-0000-0000-0000FA170000}"/>
    <cellStyle name="Normal GHG Textfiels Bold 3 3 3 6 2" xfId="25294" xr:uid="{8CB8F0BA-D13D-4692-A45A-D375B8D9487B}"/>
    <cellStyle name="Normal GHG Textfiels Bold 3 3 3 7" xfId="3423" xr:uid="{00000000-0005-0000-0000-0000FB170000}"/>
    <cellStyle name="Normal GHG Textfiels Bold 3 3 3 7 2" xfId="25788" xr:uid="{598B6DCB-09AC-4D14-8B14-02D2AF7E7B02}"/>
    <cellStyle name="Normal GHG Textfiels Bold 3 3 3 8" xfId="3826" xr:uid="{00000000-0005-0000-0000-0000FC170000}"/>
    <cellStyle name="Normal GHG Textfiels Bold 3 3 3 8 2" xfId="26189" xr:uid="{44B1DE07-84AA-4674-8B30-F741D62D0B26}"/>
    <cellStyle name="Normal GHG Textfiels Bold 3 3 3 9" xfId="4253" xr:uid="{00000000-0005-0000-0000-0000FD170000}"/>
    <cellStyle name="Normal GHG Textfiels Bold 3 3 3 9 2" xfId="26610" xr:uid="{CA15BFAD-05B0-4597-A1B2-0D69ABF03A4B}"/>
    <cellStyle name="Normal GHG Textfiels Bold 3 3 30" xfId="14802" xr:uid="{670C9BC8-26F5-4234-8098-9A6BD608EF2E}"/>
    <cellStyle name="Normal GHG Textfiels Bold 3 3 30 2" xfId="35356" xr:uid="{122C06E7-2BFA-44E6-A420-CCBBCA6880E0}"/>
    <cellStyle name="Normal GHG Textfiels Bold 3 3 31" xfId="14656" xr:uid="{FAB4D660-9174-46B8-B266-88C5C02CD803}"/>
    <cellStyle name="Normal GHG Textfiels Bold 3 3 31 2" xfId="35215" xr:uid="{AB70769D-5459-44DC-A658-7ADAAF09EB58}"/>
    <cellStyle name="Normal GHG Textfiels Bold 3 3 32" xfId="15823" xr:uid="{E5B2A97B-236B-4477-BBF9-52D0BA5AC6F1}"/>
    <cellStyle name="Normal GHG Textfiels Bold 3 3 32 2" xfId="36234" xr:uid="{ACE3AD0E-350D-41AB-8623-6030CABBBF1E}"/>
    <cellStyle name="Normal GHG Textfiels Bold 3 3 33" xfId="16264" xr:uid="{95673C52-9C8B-456F-9238-81FCF8F3A531}"/>
    <cellStyle name="Normal GHG Textfiels Bold 3 3 33 2" xfId="36670" xr:uid="{104352EE-2057-448E-9156-83503F20812B}"/>
    <cellStyle name="Normal GHG Textfiels Bold 3 3 34" xfId="16919" xr:uid="{1D536892-A4F6-4EC8-BC09-184E3A77385C}"/>
    <cellStyle name="Normal GHG Textfiels Bold 3 3 34 2" xfId="37323" xr:uid="{DE47068D-B665-486B-AA92-3374847B162D}"/>
    <cellStyle name="Normal GHG Textfiels Bold 3 3 35" xfId="17019" xr:uid="{3817138A-73C2-47CE-B7EC-30A42AE82895}"/>
    <cellStyle name="Normal GHG Textfiels Bold 3 3 35 2" xfId="37423" xr:uid="{F9398822-DD89-4458-86CE-31FA2F7FE6BE}"/>
    <cellStyle name="Normal GHG Textfiels Bold 3 3 36" xfId="16952" xr:uid="{C6770887-D781-42E3-9ED9-FD58E857E663}"/>
    <cellStyle name="Normal GHG Textfiels Bold 3 3 36 2" xfId="37356" xr:uid="{42391B83-3DE0-447D-9CCA-208A241325EE}"/>
    <cellStyle name="Normal GHG Textfiels Bold 3 3 37" xfId="17457" xr:uid="{3423A074-6D63-41D4-B106-7535B1A826DC}"/>
    <cellStyle name="Normal GHG Textfiels Bold 3 3 37 2" xfId="37861" xr:uid="{E9BB26F6-5666-488D-8E89-D5240AE1B0CA}"/>
    <cellStyle name="Normal GHG Textfiels Bold 3 3 38" xfId="18858" xr:uid="{8FF1020B-16AC-4546-9492-5BDF89AEC15E}"/>
    <cellStyle name="Normal GHG Textfiels Bold 3 3 38 2" xfId="39260" xr:uid="{3B0A5EF1-42F5-46F5-ABD7-7436EC2B4D52}"/>
    <cellStyle name="Normal GHG Textfiels Bold 3 3 39" xfId="18827" xr:uid="{4AA7F555-9B08-498B-A4A8-0A8A58088C66}"/>
    <cellStyle name="Normal GHG Textfiels Bold 3 3 39 2" xfId="39229" xr:uid="{D45768E6-DA23-4575-8E16-80BD97447DEE}"/>
    <cellStyle name="Normal GHG Textfiels Bold 3 3 4" xfId="589" xr:uid="{00000000-0005-0000-0000-0000FE170000}"/>
    <cellStyle name="Normal GHG Textfiels Bold 3 3 4 10" xfId="4641" xr:uid="{00000000-0005-0000-0000-0000FF170000}"/>
    <cellStyle name="Normal GHG Textfiels Bold 3 3 4 10 2" xfId="26994" xr:uid="{5C55C6EE-2EFE-4145-8F03-3702C9203993}"/>
    <cellStyle name="Normal GHG Textfiels Bold 3 3 4 11" xfId="5040" xr:uid="{00000000-0005-0000-0000-000000180000}"/>
    <cellStyle name="Normal GHG Textfiels Bold 3 3 4 11 2" xfId="27393" xr:uid="{9D140562-1722-4F35-A00D-A6FAD79E2871}"/>
    <cellStyle name="Normal GHG Textfiels Bold 3 3 4 12" xfId="5498" xr:uid="{00000000-0005-0000-0000-000001180000}"/>
    <cellStyle name="Normal GHG Textfiels Bold 3 3 4 12 2" xfId="27851" xr:uid="{670C29BB-F4B7-4058-98D7-EE31F47846F0}"/>
    <cellStyle name="Normal GHG Textfiels Bold 3 3 4 13" xfId="6232" xr:uid="{00000000-0005-0000-0000-000002180000}"/>
    <cellStyle name="Normal GHG Textfiels Bold 3 3 4 13 2" xfId="28529" xr:uid="{A4F33F43-19DE-4510-B243-41F1778560D6}"/>
    <cellStyle name="Normal GHG Textfiels Bold 3 3 4 14" xfId="5908" xr:uid="{00000000-0005-0000-0000-000003180000}"/>
    <cellStyle name="Normal GHG Textfiels Bold 3 3 4 14 2" xfId="28222" xr:uid="{1D084275-AAA4-4883-92B4-01EB0203D435}"/>
    <cellStyle name="Normal GHG Textfiels Bold 3 3 4 15" xfId="7075" xr:uid="{00000000-0005-0000-0000-000004180000}"/>
    <cellStyle name="Normal GHG Textfiels Bold 3 3 4 15 2" xfId="29372" xr:uid="{E9A1196A-50C6-4BC5-856B-62A060AAAC11}"/>
    <cellStyle name="Normal GHG Textfiels Bold 3 3 4 16" xfId="7318" xr:uid="{00000000-0005-0000-0000-000005180000}"/>
    <cellStyle name="Normal GHG Textfiels Bold 3 3 4 16 2" xfId="29613" xr:uid="{AFF9261F-3B21-4896-83B1-7F4B1930CFAF}"/>
    <cellStyle name="Normal GHG Textfiels Bold 3 3 4 17" xfId="7804" xr:uid="{25CBD9A4-3859-4D87-A6F8-2353CC9AE48A}"/>
    <cellStyle name="Normal GHG Textfiels Bold 3 3 4 17 2" xfId="30090" xr:uid="{84D07838-D546-451A-A289-AD5D6BC71A4A}"/>
    <cellStyle name="Normal GHG Textfiels Bold 3 3 4 18" xfId="8289" xr:uid="{46EC7057-AE34-496D-930E-1BD4420C0A9E}"/>
    <cellStyle name="Normal GHG Textfiels Bold 3 3 4 18 2" xfId="30558" xr:uid="{B94FC326-14BE-41BD-9EE3-D2D27929FF20}"/>
    <cellStyle name="Normal GHG Textfiels Bold 3 3 4 19" xfId="9174" xr:uid="{489AA954-4342-47D5-A9B0-FB6A026E2BD7}"/>
    <cellStyle name="Normal GHG Textfiels Bold 3 3 4 19 2" xfId="31315" xr:uid="{61B13AB6-FF54-413B-BBE0-1B71FD890E95}"/>
    <cellStyle name="Normal GHG Textfiels Bold 3 3 4 2" xfId="804" xr:uid="{00000000-0005-0000-0000-000006180000}"/>
    <cellStyle name="Normal GHG Textfiels Bold 3 3 4 2 10" xfId="5251" xr:uid="{00000000-0005-0000-0000-000007180000}"/>
    <cellStyle name="Normal GHG Textfiels Bold 3 3 4 2 10 2" xfId="27604" xr:uid="{55447FAF-7642-4A18-B08E-9F5996E28CC7}"/>
    <cellStyle name="Normal GHG Textfiels Bold 3 3 4 2 11" xfId="4869" xr:uid="{00000000-0005-0000-0000-000008180000}"/>
    <cellStyle name="Normal GHG Textfiels Bold 3 3 4 2 11 2" xfId="27222" xr:uid="{F3716083-D9AF-428E-906F-0408B0942574}"/>
    <cellStyle name="Normal GHG Textfiels Bold 3 3 4 2 12" xfId="6429" xr:uid="{00000000-0005-0000-0000-000009180000}"/>
    <cellStyle name="Normal GHG Textfiels Bold 3 3 4 2 12 2" xfId="28726" xr:uid="{3ECD1F91-0454-4A82-AE46-ACE931660608}"/>
    <cellStyle name="Normal GHG Textfiels Bold 3 3 4 2 13" xfId="6565" xr:uid="{00000000-0005-0000-0000-00000A180000}"/>
    <cellStyle name="Normal GHG Textfiels Bold 3 3 4 2 13 2" xfId="28862" xr:uid="{6E097DF6-7DC6-47A6-AC24-9A2036E5979A}"/>
    <cellStyle name="Normal GHG Textfiels Bold 3 3 4 2 14" xfId="6803" xr:uid="{00000000-0005-0000-0000-00000B180000}"/>
    <cellStyle name="Normal GHG Textfiels Bold 3 3 4 2 14 2" xfId="29100" xr:uid="{D37E161C-BC01-4A72-B9BF-A215982B1A1C}"/>
    <cellStyle name="Normal GHG Textfiels Bold 3 3 4 2 15" xfId="7524" xr:uid="{00000000-0005-0000-0000-00000C180000}"/>
    <cellStyle name="Normal GHG Textfiels Bold 3 3 4 2 15 2" xfId="29819" xr:uid="{05D8CF56-2924-4775-A03D-E6A42B15C686}"/>
    <cellStyle name="Normal GHG Textfiels Bold 3 3 4 2 16" xfId="8010" xr:uid="{FF6D65B6-C1BE-4782-A005-B790E93D11A5}"/>
    <cellStyle name="Normal GHG Textfiels Bold 3 3 4 2 16 2" xfId="30296" xr:uid="{CF28563D-12DB-4D27-A4C9-2679140A2926}"/>
    <cellStyle name="Normal GHG Textfiels Bold 3 3 4 2 17" xfId="8499" xr:uid="{101F9707-2C21-455D-83E5-19DC760D8191}"/>
    <cellStyle name="Normal GHG Textfiels Bold 3 3 4 2 17 2" xfId="30768" xr:uid="{32DF3D15-CEC0-43E0-914C-80DD8A0FECC7}"/>
    <cellStyle name="Normal GHG Textfiels Bold 3 3 4 2 18" xfId="9389" xr:uid="{172DCA5E-27E1-47E9-B419-424ABF9F50CC}"/>
    <cellStyle name="Normal GHG Textfiels Bold 3 3 4 2 18 2" xfId="31528" xr:uid="{0A4A438E-C212-485A-ABAB-6C83565A4CF0}"/>
    <cellStyle name="Normal GHG Textfiels Bold 3 3 4 2 19" xfId="9509" xr:uid="{F3578539-A170-446E-9560-66FBCD3355F3}"/>
    <cellStyle name="Normal GHG Textfiels Bold 3 3 4 2 19 2" xfId="31648" xr:uid="{60A15F8D-0AAE-406F-8B76-65757F166167}"/>
    <cellStyle name="Normal GHG Textfiels Bold 3 3 4 2 2" xfId="1048" xr:uid="{00000000-0005-0000-0000-00000D180000}"/>
    <cellStyle name="Normal GHG Textfiels Bold 3 3 4 2 2 2" xfId="23485" xr:uid="{97AE007B-45FB-4D2B-A4FA-43EBBF04155B}"/>
    <cellStyle name="Normal GHG Textfiels Bold 3 3 4 2 20" xfId="9955" xr:uid="{D20A9A75-1EC7-4552-8116-8B177A1B5D96}"/>
    <cellStyle name="Normal GHG Textfiels Bold 3 3 4 2 20 2" xfId="31972" xr:uid="{82C4508C-956E-4F7F-B3EC-30129841ED2F}"/>
    <cellStyle name="Normal GHG Textfiels Bold 3 3 4 2 21" xfId="12557" xr:uid="{27745B21-189E-4E2B-AC43-53B9AAFAEFAE}"/>
    <cellStyle name="Normal GHG Textfiels Bold 3 3 4 2 21 2" xfId="33122" xr:uid="{16625F67-DE82-4903-90A3-273BC87F8028}"/>
    <cellStyle name="Normal GHG Textfiels Bold 3 3 4 2 22" xfId="12746" xr:uid="{5CD7E5FF-BA1B-4932-8B8C-07E2BBAEE920}"/>
    <cellStyle name="Normal GHG Textfiels Bold 3 3 4 2 22 2" xfId="33311" xr:uid="{4511E3CC-5D3C-4723-BC55-B79FCBC14F36}"/>
    <cellStyle name="Normal GHG Textfiels Bold 3 3 4 2 23" xfId="12182" xr:uid="{9A306F2E-0DE8-4D45-80C7-FA7258F271A5}"/>
    <cellStyle name="Normal GHG Textfiels Bold 3 3 4 2 23 2" xfId="32747" xr:uid="{61638058-D4FE-4436-A3D1-AC6513427915}"/>
    <cellStyle name="Normal GHG Textfiels Bold 3 3 4 2 24" xfId="13618" xr:uid="{3DEB3EF5-342D-4461-9486-2FE694158196}"/>
    <cellStyle name="Normal GHG Textfiels Bold 3 3 4 2 24 2" xfId="34182" xr:uid="{0942E0E0-AAA2-40B0-B629-7889DD6124DF}"/>
    <cellStyle name="Normal GHG Textfiels Bold 3 3 4 2 25" xfId="13022" xr:uid="{5298493D-1E80-4470-BE64-243800D48BE9}"/>
    <cellStyle name="Normal GHG Textfiels Bold 3 3 4 2 25 2" xfId="33587" xr:uid="{B61208DA-DE29-4796-8831-DB5C0B40708C}"/>
    <cellStyle name="Normal GHG Textfiels Bold 3 3 4 2 26" xfId="13376" xr:uid="{B05CB21C-CAD0-4AA7-8BEB-D4653AF67DEE}"/>
    <cellStyle name="Normal GHG Textfiels Bold 3 3 4 2 26 2" xfId="33940" xr:uid="{DC920642-4C80-4753-B667-EDF31377D756}"/>
    <cellStyle name="Normal GHG Textfiels Bold 3 3 4 2 27" xfId="13533" xr:uid="{A80436C5-5D8A-41C4-B311-24F2ABDDACFF}"/>
    <cellStyle name="Normal GHG Textfiels Bold 3 3 4 2 27 2" xfId="34097" xr:uid="{7808DAE2-DC78-433E-9887-85308DBEA83F}"/>
    <cellStyle name="Normal GHG Textfiels Bold 3 3 4 2 28" xfId="15193" xr:uid="{2CDC6BE3-0F36-46D1-8876-D4BF53FB280D}"/>
    <cellStyle name="Normal GHG Textfiels Bold 3 3 4 2 28 2" xfId="35734" xr:uid="{5B584D43-D613-4DCB-AB64-ADA5DE4E9C3D}"/>
    <cellStyle name="Normal GHG Textfiels Bold 3 3 4 2 29" xfId="16061" xr:uid="{EC1B3167-794D-4E3B-B9FF-888B2CA74488}"/>
    <cellStyle name="Normal GHG Textfiels Bold 3 3 4 2 29 2" xfId="36469" xr:uid="{6A5CA6CA-DAF9-4780-9E39-5B45E3E803B7}"/>
    <cellStyle name="Normal GHG Textfiels Bold 3 3 4 2 3" xfId="1995" xr:uid="{00000000-0005-0000-0000-00000E180000}"/>
    <cellStyle name="Normal GHG Textfiels Bold 3 3 4 2 3 2" xfId="24377" xr:uid="{1DC15BE7-1229-4FF4-9101-E9673CA027AD}"/>
    <cellStyle name="Normal GHG Textfiels Bold 3 3 4 2 30" xfId="16534" xr:uid="{264A6D8E-0B81-4641-BCF3-7FC7BA4FC45B}"/>
    <cellStyle name="Normal GHG Textfiels Bold 3 3 4 2 30 2" xfId="36940" xr:uid="{14299B7D-73DC-4458-887A-28AA2937BD82}"/>
    <cellStyle name="Normal GHG Textfiels Bold 3 3 4 2 31" xfId="17278" xr:uid="{6FCEB5AC-0BF0-4E71-984C-010B67D5A86D}"/>
    <cellStyle name="Normal GHG Textfiels Bold 3 3 4 2 31 2" xfId="37682" xr:uid="{AA437F49-E17C-4695-B71F-0AC44AEB22A4}"/>
    <cellStyle name="Normal GHG Textfiels Bold 3 3 4 2 32" xfId="17671" xr:uid="{EC60E1C3-B513-4CEB-BC3A-6C878961233C}"/>
    <cellStyle name="Normal GHG Textfiels Bold 3 3 4 2 32 2" xfId="38075" xr:uid="{4B422F4E-DC8D-49C1-BA1C-8410258EC45B}"/>
    <cellStyle name="Normal GHG Textfiels Bold 3 3 4 2 33" xfId="18027" xr:uid="{32B9E1EA-E290-4E7A-A5C4-789F3A16AAAB}"/>
    <cellStyle name="Normal GHG Textfiels Bold 3 3 4 2 33 2" xfId="38431" xr:uid="{CA3171F0-DAA2-411D-A060-5917FC41F031}"/>
    <cellStyle name="Normal GHG Textfiels Bold 3 3 4 2 34" xfId="18406" xr:uid="{1D14A117-8A92-4A8C-B450-37394A7C1AA6}"/>
    <cellStyle name="Normal GHG Textfiels Bold 3 3 4 2 34 2" xfId="38810" xr:uid="{FA389635-CDC9-40BB-9F32-B0DDF13C0863}"/>
    <cellStyle name="Normal GHG Textfiels Bold 3 3 4 2 35" xfId="19250" xr:uid="{0C857C37-654F-45DF-93F4-74C7A483842F}"/>
    <cellStyle name="Normal GHG Textfiels Bold 3 3 4 2 35 2" xfId="39652" xr:uid="{F959C515-1750-47D4-811C-C1F7127350CC}"/>
    <cellStyle name="Normal GHG Textfiels Bold 3 3 4 2 36" xfId="18724" xr:uid="{4ABCD7BE-A33A-4635-AEA7-6976820F7B0D}"/>
    <cellStyle name="Normal GHG Textfiels Bold 3 3 4 2 36 2" xfId="39126" xr:uid="{FEA0EEB7-A1D4-4167-88C4-A2D6E9E312D1}"/>
    <cellStyle name="Normal GHG Textfiels Bold 3 3 4 2 37" xfId="20088" xr:uid="{3117308C-C9F1-4B82-A2D7-77B026C514ED}"/>
    <cellStyle name="Normal GHG Textfiels Bold 3 3 4 2 37 2" xfId="40490" xr:uid="{95F87633-16BC-4B78-A92A-1E3051BFFBC4}"/>
    <cellStyle name="Normal GHG Textfiels Bold 3 3 4 2 38" xfId="20510" xr:uid="{A2E81B0B-B36B-414C-9F74-6C7067388BA2}"/>
    <cellStyle name="Normal GHG Textfiels Bold 3 3 4 2 38 2" xfId="40912" xr:uid="{F108E971-B3C8-43C3-BC66-1D49453B3293}"/>
    <cellStyle name="Normal GHG Textfiels Bold 3 3 4 2 39" xfId="18849" xr:uid="{D33D502D-2F8A-4AE1-85A5-9AC53E21B9ED}"/>
    <cellStyle name="Normal GHG Textfiels Bold 3 3 4 2 39 2" xfId="39251" xr:uid="{813ACA7C-DA32-4D95-BBEC-21BDF58CEAA4}"/>
    <cellStyle name="Normal GHG Textfiels Bold 3 3 4 2 4" xfId="1660" xr:uid="{00000000-0005-0000-0000-00000F180000}"/>
    <cellStyle name="Normal GHG Textfiels Bold 3 3 4 2 4 2" xfId="24044" xr:uid="{E855DACB-6FF3-46B2-8546-5D1A7249B1C7}"/>
    <cellStyle name="Normal GHG Textfiels Bold 3 3 4 2 40" xfId="21704" xr:uid="{55139C65-4E2F-4E26-979B-ED7231B7815B}"/>
    <cellStyle name="Normal GHG Textfiels Bold 3 3 4 2 40 2" xfId="42104" xr:uid="{8869D077-3221-43C8-9C2A-5F04C838C42C}"/>
    <cellStyle name="Normal GHG Textfiels Bold 3 3 4 2 41" xfId="22211" xr:uid="{07DE3723-8058-4C9D-87C6-62B87377BB8B}"/>
    <cellStyle name="Normal GHG Textfiels Bold 3 3 4 2 41 2" xfId="42611" xr:uid="{BBF459A1-E1AB-4A7A-9953-2DF2DDE129D1}"/>
    <cellStyle name="Normal GHG Textfiels Bold 3 3 4 2 42" xfId="22445" xr:uid="{B9AD34C8-6249-4365-8A3F-AD9A360856C8}"/>
    <cellStyle name="Normal GHG Textfiels Bold 3 3 4 2 42 2" xfId="42845" xr:uid="{769005B2-11EB-436B-911C-8472AB1C7A26}"/>
    <cellStyle name="Normal GHG Textfiels Bold 3 3 4 2 43" xfId="21269" xr:uid="{A44CDBFA-AA3A-4BD1-ABB0-C3B12AAB676E}"/>
    <cellStyle name="Normal GHG Textfiels Bold 3 3 4 2 43 2" xfId="41669" xr:uid="{043E7FE6-0B2C-4280-A67C-86D18849A229}"/>
    <cellStyle name="Normal GHG Textfiels Bold 3 3 4 2 44" xfId="22346" xr:uid="{6DAFA503-2E7E-47C4-B96C-29EBCF68EF4E}"/>
    <cellStyle name="Normal GHG Textfiels Bold 3 3 4 2 44 2" xfId="42746" xr:uid="{0C57C0A8-5AE1-4435-A2BA-2BA15F09D57E}"/>
    <cellStyle name="Normal GHG Textfiels Bold 3 3 4 2 5" xfId="3118" xr:uid="{00000000-0005-0000-0000-000010180000}"/>
    <cellStyle name="Normal GHG Textfiels Bold 3 3 4 2 5 2" xfId="25484" xr:uid="{1E8E7BD5-568A-4C6D-8EEE-9450427A0701}"/>
    <cellStyle name="Normal GHG Textfiels Bold 3 3 4 2 6" xfId="2721" xr:uid="{00000000-0005-0000-0000-000011180000}"/>
    <cellStyle name="Normal GHG Textfiels Bold 3 3 4 2 6 2" xfId="25087" xr:uid="{0F39677C-5579-49C3-B93C-37D4B3C6BA9B}"/>
    <cellStyle name="Normal GHG Textfiels Bold 3 3 4 2 7" xfId="4012" xr:uid="{00000000-0005-0000-0000-000012180000}"/>
    <cellStyle name="Normal GHG Textfiels Bold 3 3 4 2 7 2" xfId="26375" xr:uid="{08BD39C5-A13E-45B9-ACB8-02BD8111A4F7}"/>
    <cellStyle name="Normal GHG Textfiels Bold 3 3 4 2 8" xfId="3314" xr:uid="{00000000-0005-0000-0000-000013180000}"/>
    <cellStyle name="Normal GHG Textfiels Bold 3 3 4 2 8 2" xfId="25680" xr:uid="{C55EB6E8-171A-4B08-85A6-38AF27CBDA07}"/>
    <cellStyle name="Normal GHG Textfiels Bold 3 3 4 2 9" xfId="4153" xr:uid="{00000000-0005-0000-0000-000014180000}"/>
    <cellStyle name="Normal GHG Textfiels Bold 3 3 4 2 9 2" xfId="26515" xr:uid="{C39B309A-C587-41F5-BE2A-D5CEEDD2D8B9}"/>
    <cellStyle name="Normal GHG Textfiels Bold 3 3 4 20" xfId="9761" xr:uid="{251792F2-A6C3-4DD3-9C5F-3D015288E418}"/>
    <cellStyle name="Normal GHG Textfiels Bold 3 3 4 20 2" xfId="31820" xr:uid="{22803D5C-2C89-4F04-8E70-11D5E066F8D1}"/>
    <cellStyle name="Normal GHG Textfiels Bold 3 3 4 21" xfId="10419" xr:uid="{4E1A7A53-9DFA-4ABE-9707-56F1DD83958B}"/>
    <cellStyle name="Normal GHG Textfiels Bold 3 3 4 21 2" xfId="32196" xr:uid="{C108A8C2-5F0C-46FF-BCB0-4E44D26F1EC9}"/>
    <cellStyle name="Normal GHG Textfiels Bold 3 3 4 22" xfId="12342" xr:uid="{109089EF-9268-4EFE-82BF-86AA9A335DBE}"/>
    <cellStyle name="Normal GHG Textfiels Bold 3 3 4 22 2" xfId="32907" xr:uid="{FBA745E5-5D4D-4025-B127-578147C7E7E6}"/>
    <cellStyle name="Normal GHG Textfiels Bold 3 3 4 23" xfId="12087" xr:uid="{D77F98FA-A85B-4E84-A3A2-1D07757AFADD}"/>
    <cellStyle name="Normal GHG Textfiels Bold 3 3 4 23 2" xfId="32652" xr:uid="{11138BF1-C323-4AEF-91AA-317A55DBFF20}"/>
    <cellStyle name="Normal GHG Textfiels Bold 3 3 4 24" xfId="13305" xr:uid="{CB52C8D2-9B0F-476C-B8C6-063F6CC350B9}"/>
    <cellStyle name="Normal GHG Textfiels Bold 3 3 4 24 2" xfId="33869" xr:uid="{A5ABB70E-696C-4B54-9B1D-6EAA638A93DB}"/>
    <cellStyle name="Normal GHG Textfiels Bold 3 3 4 25" xfId="13898" xr:uid="{CB378047-57EC-4516-9C18-F9ABA0F60B5A}"/>
    <cellStyle name="Normal GHG Textfiels Bold 3 3 4 25 2" xfId="34462" xr:uid="{884A8423-AAD6-4FA5-828D-989AEA79DD22}"/>
    <cellStyle name="Normal GHG Textfiels Bold 3 3 4 26" xfId="13057" xr:uid="{1F76784E-E3BC-44FF-940F-F20547671351}"/>
    <cellStyle name="Normal GHG Textfiels Bold 3 3 4 26 2" xfId="33622" xr:uid="{07B87F6D-258A-477E-B217-934859E853BC}"/>
    <cellStyle name="Normal GHG Textfiels Bold 3 3 4 27" xfId="14670" xr:uid="{9CEAB28E-6705-46BF-AF9E-305F8C4425F9}"/>
    <cellStyle name="Normal GHG Textfiels Bold 3 3 4 27 2" xfId="35228" xr:uid="{78BF5578-58D8-42BD-BEFA-D4028AE090DE}"/>
    <cellStyle name="Normal GHG Textfiels Bold 3 3 4 28" xfId="14455" xr:uid="{32808A8F-4528-4C7F-953A-3C5564ACEF77}"/>
    <cellStyle name="Normal GHG Textfiels Bold 3 3 4 28 2" xfId="35016" xr:uid="{1EC0ECE6-1738-463A-BE60-7EB8C4FA137D}"/>
    <cellStyle name="Normal GHG Textfiels Bold 3 3 4 29" xfId="15351" xr:uid="{88BB683A-E4E2-49A9-A9DD-C5FF5DD90514}"/>
    <cellStyle name="Normal GHG Textfiels Bold 3 3 4 29 2" xfId="35888" xr:uid="{8A719627-EAFC-40D3-83C1-E9CE2143D642}"/>
    <cellStyle name="Normal GHG Textfiels Bold 3 3 4 3" xfId="1291" xr:uid="{00000000-0005-0000-0000-000015180000}"/>
    <cellStyle name="Normal GHG Textfiels Bold 3 3 4 3 2" xfId="23728" xr:uid="{B1B5159E-E58F-4F62-AC63-9F9654BCA16A}"/>
    <cellStyle name="Normal GHG Textfiels Bold 3 3 4 30" xfId="15429" xr:uid="{1D98B5E2-FCE6-412B-A99E-C76D04DF78BA}"/>
    <cellStyle name="Normal GHG Textfiels Bold 3 3 4 30 2" xfId="35966" xr:uid="{0BC045AD-C20D-405A-B78F-1A3F149CFA67}"/>
    <cellStyle name="Normal GHG Textfiels Bold 3 3 4 31" xfId="16328" xr:uid="{D081CB7A-447B-4BD5-8A56-48F7D8B0D20A}"/>
    <cellStyle name="Normal GHG Textfiels Bold 3 3 4 31 2" xfId="36734" xr:uid="{CA42FFDF-DBC9-45DD-80C8-50BCDCC74594}"/>
    <cellStyle name="Normal GHG Textfiels Bold 3 3 4 32" xfId="17069" xr:uid="{2DAC7281-AA58-4992-A2CF-7015A6B2204B}"/>
    <cellStyle name="Normal GHG Textfiels Bold 3 3 4 32 2" xfId="37473" xr:uid="{8E96EB4F-7BF0-4CFA-B2B1-1518A6F9DEF0}"/>
    <cellStyle name="Normal GHG Textfiels Bold 3 3 4 33" xfId="16734" xr:uid="{24B7ADB5-C83A-46C2-8D0A-B1BF85159748}"/>
    <cellStyle name="Normal GHG Textfiels Bold 3 3 4 33 2" xfId="37140" xr:uid="{768D9324-C3FE-4852-8BC2-7887FAEED55E}"/>
    <cellStyle name="Normal GHG Textfiels Bold 3 3 4 34" xfId="17820" xr:uid="{3ABD2E61-6FDA-4813-9C76-05AD5A67CC15}"/>
    <cellStyle name="Normal GHG Textfiels Bold 3 3 4 34 2" xfId="38224" xr:uid="{FA729BF9-9A1E-4672-8A43-2DBD2F909CBE}"/>
    <cellStyle name="Normal GHG Textfiels Bold 3 3 4 35" xfId="18192" xr:uid="{7FD6DD52-8734-40CD-83B5-A290F096CE59}"/>
    <cellStyle name="Normal GHG Textfiels Bold 3 3 4 35 2" xfId="38596" xr:uid="{FFA1485B-1A3C-4670-B144-4D6247A73877}"/>
    <cellStyle name="Normal GHG Textfiels Bold 3 3 4 36" xfId="19035" xr:uid="{60EE739A-3B1E-438D-8F87-38D3D115478A}"/>
    <cellStyle name="Normal GHG Textfiels Bold 3 3 4 36 2" xfId="39437" xr:uid="{845915F9-A4E4-4F1B-8B35-DB03789F8833}"/>
    <cellStyle name="Normal GHG Textfiels Bold 3 3 4 37" xfId="18948" xr:uid="{ED7715B3-E449-4464-81C0-06CF5EDEF3F2}"/>
    <cellStyle name="Normal GHG Textfiels Bold 3 3 4 37 2" xfId="39350" xr:uid="{966E6763-AD3E-4DD1-846C-17465C7BF466}"/>
    <cellStyle name="Normal GHG Textfiels Bold 3 3 4 38" xfId="19873" xr:uid="{1D08F548-04AD-4275-8901-8D159CE8986A}"/>
    <cellStyle name="Normal GHG Textfiels Bold 3 3 4 38 2" xfId="40275" xr:uid="{B54E299C-83C4-41CE-973F-71591CC80994}"/>
    <cellStyle name="Normal GHG Textfiels Bold 3 3 4 39" xfId="20297" xr:uid="{6022160E-8044-4E6A-BE84-B60CA0B678DF}"/>
    <cellStyle name="Normal GHG Textfiels Bold 3 3 4 39 2" xfId="40699" xr:uid="{9F8B0B82-362A-4FF8-B021-BE1722A38884}"/>
    <cellStyle name="Normal GHG Textfiels Bold 3 3 4 4" xfId="1782" xr:uid="{00000000-0005-0000-0000-000016180000}"/>
    <cellStyle name="Normal GHG Textfiels Bold 3 3 4 4 2" xfId="24165" xr:uid="{F6ABC471-1B8B-4AB4-AF56-D189664715D9}"/>
    <cellStyle name="Normal GHG Textfiels Bold 3 3 4 40" xfId="20848" xr:uid="{149CAFCE-BEA8-47DB-9789-3CF70DF66275}"/>
    <cellStyle name="Normal GHG Textfiels Bold 3 3 4 40 2" xfId="41250" xr:uid="{EC206E6B-DD6C-41E8-9C1E-BEC590FFD72A}"/>
    <cellStyle name="Normal GHG Textfiels Bold 3 3 4 41" xfId="21492" xr:uid="{5809A486-2D13-431B-A36B-828D3CF161DB}"/>
    <cellStyle name="Normal GHG Textfiels Bold 3 3 4 41 2" xfId="41892" xr:uid="{D83585FB-83A0-495F-9957-06E8298EB39F}"/>
    <cellStyle name="Normal GHG Textfiels Bold 3 3 4 42" xfId="21054" xr:uid="{CDAB7DF1-648C-4F95-901A-AD39BF94C47D}"/>
    <cellStyle name="Normal GHG Textfiels Bold 3 3 4 42 2" xfId="41456" xr:uid="{0CDE1A08-4D16-49B2-ABA8-80A80B4E96FF}"/>
    <cellStyle name="Normal GHG Textfiels Bold 3 3 4 43" xfId="22698" xr:uid="{AAF32C9A-2CBB-415A-9B56-1512BC09AEBF}"/>
    <cellStyle name="Normal GHG Textfiels Bold 3 3 4 43 2" xfId="43098" xr:uid="{D2BF8BF6-DAA7-4726-81DA-36448D58245D}"/>
    <cellStyle name="Normal GHG Textfiels Bold 3 3 4 44" xfId="22980" xr:uid="{36440A9B-ED91-4549-9381-BFE6366DB3B7}"/>
    <cellStyle name="Normal GHG Textfiels Bold 3 3 4 44 2" xfId="43380" xr:uid="{30789EF4-DD6C-45AF-9BD2-45FD23BCF0A2}"/>
    <cellStyle name="Normal GHG Textfiels Bold 3 3 4 45" xfId="23229" xr:uid="{F1E85F55-FD75-46CB-936C-2F83029CCBA3}"/>
    <cellStyle name="Normal GHG Textfiels Bold 3 3 4 45 2" xfId="43629" xr:uid="{F9D3CCF0-F523-45DD-B532-D49B5C716548}"/>
    <cellStyle name="Normal GHG Textfiels Bold 3 3 4 5" xfId="2270" xr:uid="{00000000-0005-0000-0000-000017180000}"/>
    <cellStyle name="Normal GHG Textfiels Bold 3 3 4 5 2" xfId="24645" xr:uid="{16B87307-E06D-4846-9423-24388AEBF907}"/>
    <cellStyle name="Normal GHG Textfiels Bold 3 3 4 6" xfId="2903" xr:uid="{00000000-0005-0000-0000-000018180000}"/>
    <cellStyle name="Normal GHG Textfiels Bold 3 3 4 6 2" xfId="25269" xr:uid="{E99D06A8-9D97-4C84-8DAF-23B66C6A0BB3}"/>
    <cellStyle name="Normal GHG Textfiels Bold 3 3 4 7" xfId="3556" xr:uid="{00000000-0005-0000-0000-000019180000}"/>
    <cellStyle name="Normal GHG Textfiels Bold 3 3 4 7 2" xfId="25921" xr:uid="{8D08FEF2-D4E1-4DF8-B18A-974811E699A7}"/>
    <cellStyle name="Normal GHG Textfiels Bold 3 3 4 8" xfId="3801" xr:uid="{00000000-0005-0000-0000-00001A180000}"/>
    <cellStyle name="Normal GHG Textfiels Bold 3 3 4 8 2" xfId="26164" xr:uid="{B3FB80D4-F29C-485A-BF96-4C881216852A}"/>
    <cellStyle name="Normal GHG Textfiels Bold 3 3 4 9" xfId="4370" xr:uid="{00000000-0005-0000-0000-00001B180000}"/>
    <cellStyle name="Normal GHG Textfiels Bold 3 3 4 9 2" xfId="26725" xr:uid="{0D794714-74D5-4F2E-94C8-CB41EEB8FEAA}"/>
    <cellStyle name="Normal GHG Textfiels Bold 3 3 40" xfId="19467" xr:uid="{C6839ECB-A156-4DE1-8D2A-A2BBE2945AF9}"/>
    <cellStyle name="Normal GHG Textfiels Bold 3 3 40 2" xfId="39869" xr:uid="{7054EA21-C3C6-48CE-8156-0F767C360408}"/>
    <cellStyle name="Normal GHG Textfiels Bold 3 3 41" xfId="18699" xr:uid="{791212E6-3029-42C5-B101-8F15DF5F9FFD}"/>
    <cellStyle name="Normal GHG Textfiels Bold 3 3 41 2" xfId="39101" xr:uid="{0F238509-959B-411C-862D-61A9B396DB05}"/>
    <cellStyle name="Normal GHG Textfiels Bold 3 3 42" xfId="20793" xr:uid="{EA7939E4-6815-47CF-B1F1-B3E5D959907E}"/>
    <cellStyle name="Normal GHG Textfiels Bold 3 3 42 2" xfId="41195" xr:uid="{3A7B6703-8A81-44ED-8877-217C75299EBC}"/>
    <cellStyle name="Normal GHG Textfiels Bold 3 3 43" xfId="21304" xr:uid="{75EEAB35-2972-4F5A-BE5C-51C4049782F7}"/>
    <cellStyle name="Normal GHG Textfiels Bold 3 3 43 2" xfId="41704" xr:uid="{823C79E7-42BE-4561-97F6-DB5E6D2C5353}"/>
    <cellStyle name="Normal GHG Textfiels Bold 3 3 44" xfId="21442" xr:uid="{125CE0A7-5FF2-47C9-B8D8-090ABE1C5F26}"/>
    <cellStyle name="Normal GHG Textfiels Bold 3 3 44 2" xfId="41842" xr:uid="{590E99AB-4EA2-473B-9DF6-1C657DDD8C45}"/>
    <cellStyle name="Normal GHG Textfiels Bold 3 3 45" xfId="21963" xr:uid="{00B90CB7-863F-46A6-8143-84687D0F200B}"/>
    <cellStyle name="Normal GHG Textfiels Bold 3 3 45 2" xfId="42363" xr:uid="{0021CB83-FAB7-4F3F-BD9E-4FA436C70A62}"/>
    <cellStyle name="Normal GHG Textfiels Bold 3 3 46" xfId="23015" xr:uid="{768D0D76-20EB-4F3E-AFE7-F50ECEFFDE88}"/>
    <cellStyle name="Normal GHG Textfiels Bold 3 3 46 2" xfId="43415" xr:uid="{59ADE160-AEF8-4294-8564-85E9696C8607}"/>
    <cellStyle name="Normal GHG Textfiels Bold 3 3 47" xfId="23252" xr:uid="{E38DDFEE-427F-4DC9-81ED-307F85BD6DBD}"/>
    <cellStyle name="Normal GHG Textfiels Bold 3 3 47 2" xfId="43652" xr:uid="{088D6AB6-762A-4112-8E5A-CAFEA427432C}"/>
    <cellStyle name="Normal GHG Textfiels Bold 3 3 5" xfId="1313" xr:uid="{00000000-0005-0000-0000-00001C180000}"/>
    <cellStyle name="Normal GHG Textfiels Bold 3 3 5 2" xfId="23750" xr:uid="{F159C12B-16A7-42A6-B51F-2F8612A479DF}"/>
    <cellStyle name="Normal GHG Textfiels Bold 3 3 6" xfId="1658" xr:uid="{00000000-0005-0000-0000-00001D180000}"/>
    <cellStyle name="Normal GHG Textfiels Bold 3 3 6 2" xfId="24042" xr:uid="{3111BEB3-8F18-478D-89B2-3B8A12364A77}"/>
    <cellStyle name="Normal GHG Textfiels Bold 3 3 7" xfId="2292" xr:uid="{00000000-0005-0000-0000-00001E180000}"/>
    <cellStyle name="Normal GHG Textfiels Bold 3 3 7 2" xfId="24667" xr:uid="{6B1F8789-D12D-4129-979A-3D3D91BCFC8A}"/>
    <cellStyle name="Normal GHG Textfiels Bold 3 3 8" xfId="2718" xr:uid="{00000000-0005-0000-0000-00001F180000}"/>
    <cellStyle name="Normal GHG Textfiels Bold 3 3 8 2" xfId="25084" xr:uid="{13F52C13-93F7-43F9-A582-E9CCF22675FA}"/>
    <cellStyle name="Normal GHG Textfiels Bold 3 3 9" xfId="3604" xr:uid="{00000000-0005-0000-0000-000020180000}"/>
    <cellStyle name="Normal GHG Textfiels Bold 3 3 9 2" xfId="25967" xr:uid="{96DAA656-4D6A-4CBD-8FB2-E24CF02091E5}"/>
    <cellStyle name="Normal GHG Textfiels Bold 3 4" xfId="5766" xr:uid="{00000000-0005-0000-0000-000021180000}"/>
    <cellStyle name="Normal GHG whole table" xfId="39" xr:uid="{00000000-0005-0000-0000-000022180000}"/>
    <cellStyle name="Normal GHG whole table 2" xfId="464" xr:uid="{00000000-0005-0000-0000-000023180000}"/>
    <cellStyle name="Normal GHG whole table 2 2" xfId="610" xr:uid="{00000000-0005-0000-0000-000024180000}"/>
    <cellStyle name="Normal GHG whole table 2 2 10" xfId="4725" xr:uid="{00000000-0005-0000-0000-000025180000}"/>
    <cellStyle name="Normal GHG whole table 2 2 10 2" xfId="27078" xr:uid="{D670F56E-BC37-4F0A-98C3-A8A9208104C4}"/>
    <cellStyle name="Normal GHG whole table 2 2 11" xfId="5061" xr:uid="{00000000-0005-0000-0000-000026180000}"/>
    <cellStyle name="Normal GHG whole table 2 2 11 2" xfId="27414" xr:uid="{75B75CE8-D43A-4B84-A3C9-C8327EBBE57E}"/>
    <cellStyle name="Normal GHG whole table 2 2 12" xfId="5453" xr:uid="{00000000-0005-0000-0000-000027180000}"/>
    <cellStyle name="Normal GHG whole table 2 2 12 2" xfId="27806" xr:uid="{30CD38BF-CEE5-44D1-B731-C32298F98929}"/>
    <cellStyle name="Normal GHG whole table 2 2 13" xfId="6117" xr:uid="{00000000-0005-0000-0000-000028180000}"/>
    <cellStyle name="Normal GHG whole table 2 2 13 2" xfId="28414" xr:uid="{6A2F34E7-9BE3-456D-BCFB-B2729493E033}"/>
    <cellStyle name="Normal GHG whole table 2 2 14" xfId="6594" xr:uid="{00000000-0005-0000-0000-000029180000}"/>
    <cellStyle name="Normal GHG whole table 2 2 14 2" xfId="28891" xr:uid="{32DB6523-046A-4B7E-8897-050FFD6ADB08}"/>
    <cellStyle name="Normal GHG whole table 2 2 15" xfId="7022" xr:uid="{00000000-0005-0000-0000-00002A180000}"/>
    <cellStyle name="Normal GHG whole table 2 2 15 2" xfId="29319" xr:uid="{577BD050-C0D7-4583-803F-55991727DF32}"/>
    <cellStyle name="Normal GHG whole table 2 2 16" xfId="7339" xr:uid="{00000000-0005-0000-0000-00002B180000}"/>
    <cellStyle name="Normal GHG whole table 2 2 16 2" xfId="29634" xr:uid="{45C24686-5B46-40A3-AC03-E78DEF6C7205}"/>
    <cellStyle name="Normal GHG whole table 2 2 17" xfId="7825" xr:uid="{52E65F7F-AF99-4F9C-BEC3-D1F18BEFC37C}"/>
    <cellStyle name="Normal GHG whole table 2 2 17 2" xfId="30111" xr:uid="{049DD0ED-F1B9-4904-A8D6-348A26CB2ECD}"/>
    <cellStyle name="Normal GHG whole table 2 2 18" xfId="8310" xr:uid="{52F090FE-59EC-4429-940C-3EC2CC16B210}"/>
    <cellStyle name="Normal GHG whole table 2 2 18 2" xfId="30579" xr:uid="{413C5EC3-000E-483B-8184-1481DA789F00}"/>
    <cellStyle name="Normal GHG whole table 2 2 19" xfId="9195" xr:uid="{5117D856-E9A9-449C-BBC2-60A54216610E}"/>
    <cellStyle name="Normal GHG whole table 2 2 19 2" xfId="31336" xr:uid="{6D8EAA78-5992-4FF3-9A8F-2BA43605F3C6}"/>
    <cellStyle name="Normal GHG whole table 2 2 2" xfId="825" xr:uid="{00000000-0005-0000-0000-00002C180000}"/>
    <cellStyle name="Normal GHG whole table 2 2 2 10" xfId="5272" xr:uid="{00000000-0005-0000-0000-00002D180000}"/>
    <cellStyle name="Normal GHG whole table 2 2 2 10 2" xfId="27625" xr:uid="{C04C91F3-937F-421E-BFCE-BB87420AF10C}"/>
    <cellStyle name="Normal GHG whole table 2 2 2 11" xfId="5457" xr:uid="{00000000-0005-0000-0000-00002E180000}"/>
    <cellStyle name="Normal GHG whole table 2 2 2 11 2" xfId="27810" xr:uid="{EB0B769E-D8A5-4ED3-AE8A-16F95CA4415F}"/>
    <cellStyle name="Normal GHG whole table 2 2 2 12" xfId="5778" xr:uid="{00000000-0005-0000-0000-00002F180000}"/>
    <cellStyle name="Normal GHG whole table 2 2 2 12 2" xfId="28092" xr:uid="{A98C7120-B1D0-426C-8815-5DFAD893007C}"/>
    <cellStyle name="Normal GHG whole table 2 2 2 13" xfId="6751" xr:uid="{00000000-0005-0000-0000-000030180000}"/>
    <cellStyle name="Normal GHG whole table 2 2 2 13 2" xfId="29048" xr:uid="{DA6DA73B-36C8-440E-94E4-335510B45D7E}"/>
    <cellStyle name="Normal GHG whole table 2 2 2 14" xfId="7026" xr:uid="{00000000-0005-0000-0000-000031180000}"/>
    <cellStyle name="Normal GHG whole table 2 2 2 14 2" xfId="29323" xr:uid="{5213BC7C-3360-4AF9-BEA2-C3B6E31FD5B7}"/>
    <cellStyle name="Normal GHG whole table 2 2 2 15" xfId="7545" xr:uid="{00000000-0005-0000-0000-000032180000}"/>
    <cellStyle name="Normal GHG whole table 2 2 2 15 2" xfId="29840" xr:uid="{0EDA0CB1-9189-4CBA-8913-7969B4F18DB1}"/>
    <cellStyle name="Normal GHG whole table 2 2 2 16" xfId="8031" xr:uid="{FBD9D4F0-FDC2-4890-9D41-B868C11F8030}"/>
    <cellStyle name="Normal GHG whole table 2 2 2 16 2" xfId="30317" xr:uid="{D87D2B70-EF31-4A90-AD34-FFA5EC358228}"/>
    <cellStyle name="Normal GHG whole table 2 2 2 17" xfId="8520" xr:uid="{5416DD74-1FEA-4015-A36C-6EAB21622234}"/>
    <cellStyle name="Normal GHG whole table 2 2 2 17 2" xfId="30789" xr:uid="{762A9178-E111-47FF-8A5F-CF8C7143C8EA}"/>
    <cellStyle name="Normal GHG whole table 2 2 2 18" xfId="9410" xr:uid="{9F0CA957-6775-4490-AD7D-CDCBD3BF5E48}"/>
    <cellStyle name="Normal GHG whole table 2 2 2 18 2" xfId="31549" xr:uid="{38F0828B-6D3F-4DF8-8D53-8698EA85D977}"/>
    <cellStyle name="Normal GHG whole table 2 2 2 19" xfId="8923" xr:uid="{8E468180-22D5-43DE-A71B-011C96F2A94C}"/>
    <cellStyle name="Normal GHG whole table 2 2 2 19 2" xfId="31105" xr:uid="{5980D9C9-399E-482F-9833-8F938677FC79}"/>
    <cellStyle name="Normal GHG whole table 2 2 2 2" xfId="1251" xr:uid="{00000000-0005-0000-0000-000033180000}"/>
    <cellStyle name="Normal GHG whole table 2 2 2 2 2" xfId="23688" xr:uid="{82155068-B879-47D9-9C3B-F7BF1CCD4A2A}"/>
    <cellStyle name="Normal GHG whole table 2 2 2 20" xfId="8696" xr:uid="{82AE86D8-83CD-47CC-9B71-C0BAE1DF5D91}"/>
    <cellStyle name="Normal GHG whole table 2 2 2 20 2" xfId="30950" xr:uid="{6D777379-3356-4BD1-AC18-7B911DAFA3A1}"/>
    <cellStyle name="Normal GHG whole table 2 2 2 21" xfId="12578" xr:uid="{9D962090-69FB-4BA2-ACBB-57F3401E7600}"/>
    <cellStyle name="Normal GHG whole table 2 2 2 21 2" xfId="33143" xr:uid="{E5F4CC51-0ECB-43DA-B375-EC97AD580D02}"/>
    <cellStyle name="Normal GHG whole table 2 2 2 22" xfId="13003" xr:uid="{2A412AAA-40EA-47D3-9FC3-E868BFB82668}"/>
    <cellStyle name="Normal GHG whole table 2 2 2 22 2" xfId="33568" xr:uid="{E9696CCA-8D47-4886-9AA2-E8D0E3161788}"/>
    <cellStyle name="Normal GHG whole table 2 2 2 23" xfId="13552" xr:uid="{9C038CB3-B1B0-49E4-91FD-69DB22B47D4C}"/>
    <cellStyle name="Normal GHG whole table 2 2 2 23 2" xfId="34116" xr:uid="{F1DB482E-CB36-43EC-8619-9DACC47DC7CE}"/>
    <cellStyle name="Normal GHG whole table 2 2 2 24" xfId="13724" xr:uid="{800A7EAE-3DD0-4C22-B36F-13BB3F21DE42}"/>
    <cellStyle name="Normal GHG whole table 2 2 2 24 2" xfId="34288" xr:uid="{5AE0158B-CBA2-4064-A125-D4FCF7B50924}"/>
    <cellStyle name="Normal GHG whole table 2 2 2 25" xfId="13903" xr:uid="{3AA14A08-E2FE-43F8-955C-5BA33473030D}"/>
    <cellStyle name="Normal GHG whole table 2 2 2 25 2" xfId="34467" xr:uid="{4414DC8B-9EF2-48FA-9109-C8490A62CEF2}"/>
    <cellStyle name="Normal GHG whole table 2 2 2 26" xfId="14354" xr:uid="{4F88D30F-59E0-47BD-AC7E-5BE3E54B6D6D}"/>
    <cellStyle name="Normal GHG whole table 2 2 2 26 2" xfId="34917" xr:uid="{BB43910D-55D6-4255-AC83-3564FDE59DCE}"/>
    <cellStyle name="Normal GHG whole table 2 2 2 27" xfId="14362" xr:uid="{87BEB85E-55A2-499C-A71B-0749137EA871}"/>
    <cellStyle name="Normal GHG whole table 2 2 2 27 2" xfId="34925" xr:uid="{B56B908F-30DF-417A-9BBF-CBD544CDE621}"/>
    <cellStyle name="Normal GHG whole table 2 2 2 28" xfId="15163" xr:uid="{6C4F8A50-FA71-45FC-8DBF-AA64F9219A9C}"/>
    <cellStyle name="Normal GHG whole table 2 2 2 28 2" xfId="35705" xr:uid="{B8B2B76B-1ED5-4CBB-AFED-52C5758F3B22}"/>
    <cellStyle name="Normal GHG whole table 2 2 2 29" xfId="16082" xr:uid="{86534DBE-60B9-489B-B1A0-18FD3C32612A}"/>
    <cellStyle name="Normal GHG whole table 2 2 2 29 2" xfId="36490" xr:uid="{38DBC515-1E76-42DA-B741-A261E17A7EDE}"/>
    <cellStyle name="Normal GHG whole table 2 2 2 3" xfId="2016" xr:uid="{00000000-0005-0000-0000-000034180000}"/>
    <cellStyle name="Normal GHG whole table 2 2 2 3 2" xfId="24398" xr:uid="{95B0565B-DCDE-48B8-AD8E-9ADF3AF5FA77}"/>
    <cellStyle name="Normal GHG whole table 2 2 2 30" xfId="16555" xr:uid="{09152074-E572-4170-844C-9D6D11229F8B}"/>
    <cellStyle name="Normal GHG whole table 2 2 2 30 2" xfId="36961" xr:uid="{D9336F04-BDA8-49FD-9740-0575464C5BE0}"/>
    <cellStyle name="Normal GHG whole table 2 2 2 31" xfId="17299" xr:uid="{953F2473-F06E-43CB-8CD0-706CE5F3B2E8}"/>
    <cellStyle name="Normal GHG whole table 2 2 2 31 2" xfId="37703" xr:uid="{64233D48-3AFC-41BF-A6F8-C9C563633FF1}"/>
    <cellStyle name="Normal GHG whole table 2 2 2 32" xfId="16784" xr:uid="{BF93355F-E02B-459E-80A3-B6419492DEBF}"/>
    <cellStyle name="Normal GHG whole table 2 2 2 32 2" xfId="37188" xr:uid="{E035DC2D-7CC3-4694-93CA-43C0FFA5CA0B}"/>
    <cellStyle name="Normal GHG whole table 2 2 2 33" xfId="18048" xr:uid="{C2890BDC-4640-41B8-AB33-F2752130359A}"/>
    <cellStyle name="Normal GHG whole table 2 2 2 33 2" xfId="38452" xr:uid="{196C303A-0A08-4E59-BD97-DAB5AEFB63E5}"/>
    <cellStyle name="Normal GHG whole table 2 2 2 34" xfId="18427" xr:uid="{AC22EEAB-5F0A-412B-BB9D-A9DA819B779A}"/>
    <cellStyle name="Normal GHG whole table 2 2 2 34 2" xfId="38831" xr:uid="{4F62B47A-7182-4A01-A877-664BA3B97202}"/>
    <cellStyle name="Normal GHG whole table 2 2 2 35" xfId="19271" xr:uid="{38F9C9F8-891F-4CAD-9F9F-FD0D39E1836E}"/>
    <cellStyle name="Normal GHG whole table 2 2 2 35 2" xfId="39673" xr:uid="{A4A75D22-D73E-467A-B70E-2F695978E68B}"/>
    <cellStyle name="Normal GHG whole table 2 2 2 36" xfId="19633" xr:uid="{D62982EF-3F75-40D4-A5FD-9AE82D731007}"/>
    <cellStyle name="Normal GHG whole table 2 2 2 36 2" xfId="40035" xr:uid="{4607462B-2FB0-4629-8ECC-964E0B891819}"/>
    <cellStyle name="Normal GHG whole table 2 2 2 37" xfId="20109" xr:uid="{96078D11-E7C9-48F7-A6CB-B5BE86D9C9BE}"/>
    <cellStyle name="Normal GHG whole table 2 2 2 37 2" xfId="40511" xr:uid="{DE7AD931-4F57-4FEF-A5AA-C9CE4FEFE93D}"/>
    <cellStyle name="Normal GHG whole table 2 2 2 38" xfId="20531" xr:uid="{BAE65FF0-0EDB-4F48-96E2-315ACCF7A0CE}"/>
    <cellStyle name="Normal GHG whole table 2 2 2 38 2" xfId="40933" xr:uid="{29E34632-95E5-4E91-9205-76876873A76C}"/>
    <cellStyle name="Normal GHG whole table 2 2 2 39" xfId="19525" xr:uid="{EFECB5A3-F2BA-49B8-8B7B-9921A60F688C}"/>
    <cellStyle name="Normal GHG whole table 2 2 2 39 2" xfId="39927" xr:uid="{B173D708-12A4-4BF8-B2CC-0DE724FF9873}"/>
    <cellStyle name="Normal GHG whole table 2 2 2 4" xfId="2229" xr:uid="{00000000-0005-0000-0000-000035180000}"/>
    <cellStyle name="Normal GHG whole table 2 2 2 4 2" xfId="24605" xr:uid="{C2933091-6760-487F-B6FC-FB882AE8098B}"/>
    <cellStyle name="Normal GHG whole table 2 2 2 40" xfId="21725" xr:uid="{1CEDEF97-D0FD-45AE-893E-8CDCA26BC2C7}"/>
    <cellStyle name="Normal GHG whole table 2 2 2 40 2" xfId="42125" xr:uid="{8C74F656-6AE8-4FA3-9EAA-E2F0E4F7D0B0}"/>
    <cellStyle name="Normal GHG whole table 2 2 2 41" xfId="21125" xr:uid="{CEC4A718-3BC2-4AE9-BE91-F415DAD2682E}"/>
    <cellStyle name="Normal GHG whole table 2 2 2 41 2" xfId="41525" xr:uid="{24830BAB-05C4-437B-82F2-E89256B3BD72}"/>
    <cellStyle name="Normal GHG whole table 2 2 2 42" xfId="20957" xr:uid="{9A2C0CF1-1E40-4852-B62B-A7F1D8D208D0}"/>
    <cellStyle name="Normal GHG whole table 2 2 2 42 2" xfId="41359" xr:uid="{D237A891-4D92-4283-AFED-CC47BD0B7305}"/>
    <cellStyle name="Normal GHG whole table 2 2 2 43" xfId="22915" xr:uid="{848EB7FF-E51B-4C3E-8472-888D5302D3C9}"/>
    <cellStyle name="Normal GHG whole table 2 2 2 43 2" xfId="43315" xr:uid="{03F3C3C3-3BE5-4D36-B1F9-839B779A805E}"/>
    <cellStyle name="Normal GHG whole table 2 2 2 44" xfId="23187" xr:uid="{3FCF8E0E-F6E8-42CF-B3E2-303BA4B70BA4}"/>
    <cellStyle name="Normal GHG whole table 2 2 2 44 2" xfId="43587" xr:uid="{F850E914-3890-4066-9F93-05AD9EFE9436}"/>
    <cellStyle name="Normal GHG whole table 2 2 2 5" xfId="3139" xr:uid="{00000000-0005-0000-0000-000036180000}"/>
    <cellStyle name="Normal GHG whole table 2 2 2 5 2" xfId="25505" xr:uid="{64A7EAB6-5ED9-40E2-A976-042AC2C3DD98}"/>
    <cellStyle name="Normal GHG whole table 2 2 2 6" xfId="3474" xr:uid="{00000000-0005-0000-0000-000037180000}"/>
    <cellStyle name="Normal GHG whole table 2 2 2 6 2" xfId="25839" xr:uid="{3E4600AB-04B3-4651-A6B9-F2DCB9F0D763}"/>
    <cellStyle name="Normal GHG whole table 2 2 2 7" xfId="4033" xr:uid="{00000000-0005-0000-0000-000038180000}"/>
    <cellStyle name="Normal GHG whole table 2 2 2 7 2" xfId="26396" xr:uid="{67361559-72B2-4764-817E-630B7E5EA57A}"/>
    <cellStyle name="Normal GHG whole table 2 2 2 8" xfId="4301" xr:uid="{00000000-0005-0000-0000-000039180000}"/>
    <cellStyle name="Normal GHG whole table 2 2 2 8 2" xfId="26658" xr:uid="{27356A71-74E3-404F-8A92-772F70A1E7C1}"/>
    <cellStyle name="Normal GHG whole table 2 2 2 9" xfId="3743" xr:uid="{00000000-0005-0000-0000-00003A180000}"/>
    <cellStyle name="Normal GHG whole table 2 2 2 9 2" xfId="26106" xr:uid="{F21033C5-F1ED-4FC0-A38B-2AD69B7FC9D3}"/>
    <cellStyle name="Normal GHG whole table 2 2 20" xfId="9532" xr:uid="{20510C00-A819-4394-9B3B-55FDECAD5B4A}"/>
    <cellStyle name="Normal GHG whole table 2 2 20 2" xfId="31666" xr:uid="{A190A18B-BDE9-41C6-B2FD-A60C1917BF49}"/>
    <cellStyle name="Normal GHG whole table 2 2 21" xfId="8851" xr:uid="{D2CD28C9-0552-404E-B609-0308E2C1894D}"/>
    <cellStyle name="Normal GHG whole table 2 2 21 2" xfId="31041" xr:uid="{E9E49A9B-5452-4E98-98A2-1E5EB28F3A30}"/>
    <cellStyle name="Normal GHG whole table 2 2 22" xfId="12363" xr:uid="{0B1FC507-C8C0-47A2-8FFC-CD6C4BA4E800}"/>
    <cellStyle name="Normal GHG whole table 2 2 22 2" xfId="32928" xr:uid="{23A9C037-4637-475A-B6A9-477DFB4C26BF}"/>
    <cellStyle name="Normal GHG whole table 2 2 23" xfId="12975" xr:uid="{FD5959F2-86E1-4B7C-8BB5-B40AD32AC61D}"/>
    <cellStyle name="Normal GHG whole table 2 2 23 2" xfId="33540" xr:uid="{9D578C92-FB12-4543-BB38-DD2F81312CB3}"/>
    <cellStyle name="Normal GHG whole table 2 2 24" xfId="12884" xr:uid="{F15C53C6-AA8B-4CAA-8BE4-A12DD692D945}"/>
    <cellStyle name="Normal GHG whole table 2 2 24 2" xfId="33449" xr:uid="{E83D466F-D3AA-42AA-8064-B41E373E6930}"/>
    <cellStyle name="Normal GHG whole table 2 2 25" xfId="13787" xr:uid="{A6EE89F8-62B3-475F-B57A-8F1E997FFBF0}"/>
    <cellStyle name="Normal GHG whole table 2 2 25 2" xfId="34351" xr:uid="{6908D575-32D6-4D01-8C05-1D47DD4D9DD8}"/>
    <cellStyle name="Normal GHG whole table 2 2 26" xfId="13717" xr:uid="{0AE39987-C4D2-463B-914A-4A2C02EF52B4}"/>
    <cellStyle name="Normal GHG whole table 2 2 26 2" xfId="34281" xr:uid="{7A6B6174-89F7-478B-838A-65C3415B46D3}"/>
    <cellStyle name="Normal GHG whole table 2 2 27" xfId="14763" xr:uid="{4B016C1F-BBA9-4F31-8C1D-23B4F38154E6}"/>
    <cellStyle name="Normal GHG whole table 2 2 27 2" xfId="35319" xr:uid="{B1E950C3-6529-4F61-9A1B-3DA64FCE913D}"/>
    <cellStyle name="Normal GHG whole table 2 2 28" xfId="15176" xr:uid="{946A6873-D8BD-433F-B539-24EC3CBE5932}"/>
    <cellStyle name="Normal GHG whole table 2 2 28 2" xfId="35717" xr:uid="{13E8C2C4-3495-4493-8866-5CAA52D6F307}"/>
    <cellStyle name="Normal GHG whole table 2 2 29" xfId="15554" xr:uid="{6AA63FAA-AECD-4A3F-AB8E-461F9CA23D4B}"/>
    <cellStyle name="Normal GHG whole table 2 2 29 2" xfId="36072" xr:uid="{003EB6A8-5DD0-41B5-9AE9-CE5233A858ED}"/>
    <cellStyle name="Normal GHG whole table 2 2 3" xfId="1247" xr:uid="{00000000-0005-0000-0000-00003B180000}"/>
    <cellStyle name="Normal GHG whole table 2 2 3 2" xfId="23684" xr:uid="{F3EFADAF-7D8F-4266-B717-A43870554CFB}"/>
    <cellStyle name="Normal GHG whole table 2 2 30" xfId="15371" xr:uid="{85933754-E8F7-4981-B5C5-B30E3ADBA4BD}"/>
    <cellStyle name="Normal GHG whole table 2 2 30 2" xfId="35908" xr:uid="{C08B61F1-8138-4621-8BCB-FB5DD1E006C8}"/>
    <cellStyle name="Normal GHG whole table 2 2 31" xfId="16349" xr:uid="{23D3EC71-4D6A-40BD-A02A-03AA93ACC0C6}"/>
    <cellStyle name="Normal GHG whole table 2 2 31 2" xfId="36755" xr:uid="{9B69EDE6-C85B-4C76-91DF-D839AB4565E3}"/>
    <cellStyle name="Normal GHG whole table 2 2 32" xfId="17090" xr:uid="{4FAC7329-6CFD-4F47-AF3E-880383E2269A}"/>
    <cellStyle name="Normal GHG whole table 2 2 32 2" xfId="37494" xr:uid="{77E30058-2779-4CF5-A4F8-45112214777C}"/>
    <cellStyle name="Normal GHG whole table 2 2 33" xfId="17517" xr:uid="{1AE109BD-2334-4923-A944-1BC73B196B72}"/>
    <cellStyle name="Normal GHG whole table 2 2 33 2" xfId="37921" xr:uid="{6425D986-1E5B-4A0A-9E57-D4B41F3A8DE1}"/>
    <cellStyle name="Normal GHG whole table 2 2 34" xfId="17841" xr:uid="{595B8C93-D717-4A08-8EEA-2FA87D39ED67}"/>
    <cellStyle name="Normal GHG whole table 2 2 34 2" xfId="38245" xr:uid="{9BBF9A2B-65A7-4A91-B489-0AA408291539}"/>
    <cellStyle name="Normal GHG whole table 2 2 35" xfId="18213" xr:uid="{3A96380E-05AE-4B2E-9F81-80854E26C0D0}"/>
    <cellStyle name="Normal GHG whole table 2 2 35 2" xfId="38617" xr:uid="{291B62D3-F7A5-4AA6-B298-B2A9F152CF40}"/>
    <cellStyle name="Normal GHG whole table 2 2 36" xfId="19056" xr:uid="{41D34B06-2033-479D-8E5B-ABDB237CAE7D}"/>
    <cellStyle name="Normal GHG whole table 2 2 36 2" xfId="39458" xr:uid="{A11A24A0-9173-41A4-AD2C-D2E4504B846B}"/>
    <cellStyle name="Normal GHG whole table 2 2 37" xfId="19612" xr:uid="{DE1583EE-35BB-4F62-877F-E115E000B155}"/>
    <cellStyle name="Normal GHG whole table 2 2 37 2" xfId="40014" xr:uid="{F204A511-C214-44F0-8469-AAF141D97BDE}"/>
    <cellStyle name="Normal GHG whole table 2 2 38" xfId="19894" xr:uid="{E1E1E660-97A8-45C3-ADCC-B787B93F3CD3}"/>
    <cellStyle name="Normal GHG whole table 2 2 38 2" xfId="40296" xr:uid="{57271B0B-FAAD-4BE0-9E53-794D8D54E1A3}"/>
    <cellStyle name="Normal GHG whole table 2 2 39" xfId="20318" xr:uid="{6A30A3E0-1C88-4207-B8A9-F300DD5237AB}"/>
    <cellStyle name="Normal GHG whole table 2 2 39 2" xfId="40720" xr:uid="{0EC99449-AD18-4383-9156-FB4AA561B6BA}"/>
    <cellStyle name="Normal GHG whole table 2 2 4" xfId="1803" xr:uid="{00000000-0005-0000-0000-00003C180000}"/>
    <cellStyle name="Normal GHG whole table 2 2 4 2" xfId="24186" xr:uid="{8405257E-9C61-42E4-8D4D-CEE71ED2B2C2}"/>
    <cellStyle name="Normal GHG whole table 2 2 40" xfId="19614" xr:uid="{7010359D-5986-4F52-8458-9F7C634EB066}"/>
    <cellStyle name="Normal GHG whole table 2 2 40 2" xfId="40016" xr:uid="{76268697-0EA0-4E9D-B7B7-79CD6E7DEB30}"/>
    <cellStyle name="Normal GHG whole table 2 2 41" xfId="21513" xr:uid="{7CDC04A1-B653-4942-B647-3DA6BEFC347C}"/>
    <cellStyle name="Normal GHG whole table 2 2 41 2" xfId="41913" xr:uid="{AD547BC7-EB63-41EE-8AF6-61B92B40A563}"/>
    <cellStyle name="Normal GHG whole table 2 2 42" xfId="22000" xr:uid="{7569D209-7A9A-48FB-AC47-4CD8A67AB1BD}"/>
    <cellStyle name="Normal GHG whole table 2 2 42 2" xfId="42400" xr:uid="{AF439A35-B05C-4415-B3C2-43568F0FB4B7}"/>
    <cellStyle name="Normal GHG whole table 2 2 43" xfId="22026" xr:uid="{232A4C17-6913-471B-8A4F-FD03B986F9DB}"/>
    <cellStyle name="Normal GHG whole table 2 2 43 2" xfId="42426" xr:uid="{AD16DE72-516C-4BA8-B29B-16DE7B5ACA8B}"/>
    <cellStyle name="Normal GHG whole table 2 2 44" xfId="22911" xr:uid="{A5AA1CF9-2CEF-4703-9318-49DB7B168133}"/>
    <cellStyle name="Normal GHG whole table 2 2 44 2" xfId="43311" xr:uid="{B9B57B6F-098D-453F-8BB4-3E3C71DCA9B3}"/>
    <cellStyle name="Normal GHG whole table 2 2 45" xfId="23183" xr:uid="{0A3AD866-D626-4EC2-93BB-8EEAEF5BDCE5}"/>
    <cellStyle name="Normal GHG whole table 2 2 45 2" xfId="43583" xr:uid="{DC75BECE-5647-4B53-91F7-2F04E281133D}"/>
    <cellStyle name="Normal GHG whole table 2 2 5" xfId="2225" xr:uid="{00000000-0005-0000-0000-00003D180000}"/>
    <cellStyle name="Normal GHG whole table 2 2 5 2" xfId="24601" xr:uid="{72234760-5A61-4BD0-9B25-485CB94DDC67}"/>
    <cellStyle name="Normal GHG whole table 2 2 6" xfId="2924" xr:uid="{00000000-0005-0000-0000-00003E180000}"/>
    <cellStyle name="Normal GHG whole table 2 2 6 2" xfId="25290" xr:uid="{455A08ED-8F74-459C-8748-CBA5940B15DE}"/>
    <cellStyle name="Normal GHG whole table 2 2 7" xfId="3470" xr:uid="{00000000-0005-0000-0000-00003F180000}"/>
    <cellStyle name="Normal GHG whole table 2 2 7 2" xfId="25835" xr:uid="{53B809C3-7C2E-4E5C-B2BE-860D8771B502}"/>
    <cellStyle name="Normal GHG whole table 2 2 8" xfId="3822" xr:uid="{00000000-0005-0000-0000-000040180000}"/>
    <cellStyle name="Normal GHG whole table 2 2 8 2" xfId="26185" xr:uid="{09736AF9-DF4E-410D-8DF7-987368C1649A}"/>
    <cellStyle name="Normal GHG whole table 2 2 9" xfId="4297" xr:uid="{00000000-0005-0000-0000-000041180000}"/>
    <cellStyle name="Normal GHG whole table 2 2 9 2" xfId="26654" xr:uid="{1AAF9CE7-AB86-47D8-9E7C-9B1D59DFC97E}"/>
    <cellStyle name="Normal GHG whole table 2 3" xfId="754" xr:uid="{00000000-0005-0000-0000-000042180000}"/>
    <cellStyle name="Normal GHG whole table 2 3 10" xfId="5201" xr:uid="{00000000-0005-0000-0000-000043180000}"/>
    <cellStyle name="Normal GHG whole table 2 3 10 2" xfId="27554" xr:uid="{89A04104-8A74-48A4-B9FA-7229417C178A}"/>
    <cellStyle name="Normal GHG whole table 2 3 11" xfId="5459" xr:uid="{00000000-0005-0000-0000-000044180000}"/>
    <cellStyle name="Normal GHG whole table 2 3 11 2" xfId="27812" xr:uid="{E94395BE-8CC3-48AA-ADA3-74C358F1093F}"/>
    <cellStyle name="Normal GHG whole table 2 3 12" xfId="5844" xr:uid="{00000000-0005-0000-0000-000045180000}"/>
    <cellStyle name="Normal GHG whole table 2 3 12 2" xfId="28158" xr:uid="{77C84011-6428-4218-9C50-43C671E0B24E}"/>
    <cellStyle name="Normal GHG whole table 2 3 13" xfId="6606" xr:uid="{00000000-0005-0000-0000-000046180000}"/>
    <cellStyle name="Normal GHG whole table 2 3 13 2" xfId="28903" xr:uid="{7D2D8175-E17D-4293-83DE-3242D4743E2B}"/>
    <cellStyle name="Normal GHG whole table 2 3 14" xfId="7028" xr:uid="{00000000-0005-0000-0000-000047180000}"/>
    <cellStyle name="Normal GHG whole table 2 3 14 2" xfId="29325" xr:uid="{A2F538BB-12C1-4104-9ADB-E2CA9F5AB157}"/>
    <cellStyle name="Normal GHG whole table 2 3 15" xfId="7474" xr:uid="{00000000-0005-0000-0000-000048180000}"/>
    <cellStyle name="Normal GHG whole table 2 3 15 2" xfId="29769" xr:uid="{962CA8B0-7CD7-4231-8360-48AAEE6A611D}"/>
    <cellStyle name="Normal GHG whole table 2 3 16" xfId="7960" xr:uid="{378E296F-8465-49E0-AE67-62AB262104FB}"/>
    <cellStyle name="Normal GHG whole table 2 3 16 2" xfId="30246" xr:uid="{FE5B7344-D6EA-46D6-9B29-7099DFFC3EF9}"/>
    <cellStyle name="Normal GHG whole table 2 3 17" xfId="8449" xr:uid="{9C18002F-2866-49EF-B382-DA2CAF2AD627}"/>
    <cellStyle name="Normal GHG whole table 2 3 17 2" xfId="30718" xr:uid="{9F5A52CD-8FF4-4B21-8D47-1F70A4F63099}"/>
    <cellStyle name="Normal GHG whole table 2 3 18" xfId="9339" xr:uid="{B35F17A8-F6A8-4FBA-980E-E826A66C898F}"/>
    <cellStyle name="Normal GHG whole table 2 3 18 2" xfId="31478" xr:uid="{D55DF6E6-4B51-46AA-9507-8B984D495847}"/>
    <cellStyle name="Normal GHG whole table 2 3 19" xfId="8810" xr:uid="{917FF320-E9C7-467D-99EF-99829C0B0A85}"/>
    <cellStyle name="Normal GHG whole table 2 3 19 2" xfId="31026" xr:uid="{62A16595-0D5F-4F24-8BD8-AEABBCF262B9}"/>
    <cellStyle name="Normal GHG whole table 2 3 2" xfId="1253" xr:uid="{00000000-0005-0000-0000-000049180000}"/>
    <cellStyle name="Normal GHG whole table 2 3 2 2" xfId="23690" xr:uid="{4E90F3B5-446B-4284-B84E-D64C22A157A2}"/>
    <cellStyle name="Normal GHG whole table 2 3 20" xfId="9673" xr:uid="{8A8068C1-70CD-4579-AEB1-57E14796F04F}"/>
    <cellStyle name="Normal GHG whole table 2 3 20 2" xfId="31754" xr:uid="{00E86F0F-7D78-4DD3-A46B-DF534597E818}"/>
    <cellStyle name="Normal GHG whole table 2 3 21" xfId="12507" xr:uid="{451EDA97-2D61-42B4-9C00-FEC0A4759EE8}"/>
    <cellStyle name="Normal GHG whole table 2 3 21 2" xfId="33072" xr:uid="{2EE6BA0C-0E03-4E98-A465-4093392A4EFD}"/>
    <cellStyle name="Normal GHG whole table 2 3 22" xfId="12988" xr:uid="{A3FCE059-5DF8-4133-9F11-71E90C3BA4D0}"/>
    <cellStyle name="Normal GHG whole table 2 3 22 2" xfId="33553" xr:uid="{BEA16F4A-D0A4-4009-ACAC-5DAEF07C2F05}"/>
    <cellStyle name="Normal GHG whole table 2 3 23" xfId="12977" xr:uid="{9ABAD38D-6988-4519-A049-103074A9D331}"/>
    <cellStyle name="Normal GHG whole table 2 3 23 2" xfId="33542" xr:uid="{FCADFD38-DBC4-4230-8B3B-CC3E09F9CAE2}"/>
    <cellStyle name="Normal GHG whole table 2 3 24" xfId="13747" xr:uid="{127068FB-D91A-4287-BD8F-96C94FE91FE1}"/>
    <cellStyle name="Normal GHG whole table 2 3 24 2" xfId="34311" xr:uid="{FA4ECCAE-88A1-4D8C-8F4B-B9F56E81DE17}"/>
    <cellStyle name="Normal GHG whole table 2 3 25" xfId="12693" xr:uid="{7F3AD300-A43A-4ACF-8647-9E254D2B81D9}"/>
    <cellStyle name="Normal GHG whole table 2 3 25 2" xfId="33258" xr:uid="{ECA28371-2167-4998-A995-61A35D0F2D32}"/>
    <cellStyle name="Normal GHG whole table 2 3 26" xfId="11927" xr:uid="{CC7AF2B0-FB59-458F-8442-6226A7533AD9}"/>
    <cellStyle name="Normal GHG whole table 2 3 26 2" xfId="32492" xr:uid="{5D3595DA-D71A-4BF9-9AF8-3A2113AA140F}"/>
    <cellStyle name="Normal GHG whole table 2 3 27" xfId="15185" xr:uid="{3A02BE1A-8F40-4E5A-8B63-E3A6B29655F7}"/>
    <cellStyle name="Normal GHG whole table 2 3 27 2" xfId="35726" xr:uid="{5A918A76-1FC2-4023-B81E-BBE79139AA3D}"/>
    <cellStyle name="Normal GHG whole table 2 3 28" xfId="15740" xr:uid="{37B625DB-FDDE-4700-9F4A-0913EB5C156B}"/>
    <cellStyle name="Normal GHG whole table 2 3 28 2" xfId="36177" xr:uid="{B1742D3A-065F-48B9-B9BE-3D804B47EF49}"/>
    <cellStyle name="Normal GHG whole table 2 3 29" xfId="16011" xr:uid="{411FA37E-4B21-48E5-A3B5-749645D53029}"/>
    <cellStyle name="Normal GHG whole table 2 3 29 2" xfId="36419" xr:uid="{945A5F56-0524-477B-B5A2-E666493F3E19}"/>
    <cellStyle name="Normal GHG whole table 2 3 3" xfId="1945" xr:uid="{00000000-0005-0000-0000-00004A180000}"/>
    <cellStyle name="Normal GHG whole table 2 3 3 2" xfId="24327" xr:uid="{C3B9FF56-37FF-49C7-8C5E-EBEA9FAD9989}"/>
    <cellStyle name="Normal GHG whole table 2 3 30" xfId="16484" xr:uid="{F0903C9D-27A1-4445-B1BE-3BCD1F6DF7D9}"/>
    <cellStyle name="Normal GHG whole table 2 3 30 2" xfId="36890" xr:uid="{6E0D9D78-C1BA-4FFA-B241-9193264661F4}"/>
    <cellStyle name="Normal GHG whole table 2 3 31" xfId="17228" xr:uid="{E4C3DA1D-D928-4719-A2C2-42FC1ADD19F5}"/>
    <cellStyle name="Normal GHG whole table 2 3 31 2" xfId="37632" xr:uid="{FA2CE76B-5994-491E-8EF2-B59723A5E290}"/>
    <cellStyle name="Normal GHG whole table 2 3 32" xfId="17594" xr:uid="{10815721-6760-43CF-AB93-F48137285D22}"/>
    <cellStyle name="Normal GHG whole table 2 3 32 2" xfId="37998" xr:uid="{02CD2A36-CE43-4BD1-BA3B-B51C95110883}"/>
    <cellStyle name="Normal GHG whole table 2 3 33" xfId="17977" xr:uid="{66745C95-C52F-4AD2-85C9-3BA5A48C8192}"/>
    <cellStyle name="Normal GHG whole table 2 3 33 2" xfId="38381" xr:uid="{4C79AE6C-F494-48A2-8522-4C5CD3194795}"/>
    <cellStyle name="Normal GHG whole table 2 3 34" xfId="18356" xr:uid="{139E01ED-64B2-4D70-B583-40CB9890AE5B}"/>
    <cellStyle name="Normal GHG whole table 2 3 34 2" xfId="38760" xr:uid="{F39CE2ED-2D06-4890-912A-1784572CDB40}"/>
    <cellStyle name="Normal GHG whole table 2 3 35" xfId="19200" xr:uid="{102B369B-9B4C-48C4-99FA-AC2A0A50710A}"/>
    <cellStyle name="Normal GHG whole table 2 3 35 2" xfId="39602" xr:uid="{6582486B-8A1A-4EEC-AFA1-3F65326144B2}"/>
    <cellStyle name="Normal GHG whole table 2 3 36" xfId="19622" xr:uid="{B8851C8A-EE40-43DE-A378-F823785CDB4C}"/>
    <cellStyle name="Normal GHG whole table 2 3 36 2" xfId="40024" xr:uid="{4550ED89-4D10-4252-A0BA-D4C1DDC374A8}"/>
    <cellStyle name="Normal GHG whole table 2 3 37" xfId="20038" xr:uid="{AC0444AB-0ED8-47D5-9368-091CCF7B125A}"/>
    <cellStyle name="Normal GHG whole table 2 3 37 2" xfId="40440" xr:uid="{2C1042D3-3E98-48DB-9A8E-E7BEA7B5C7A6}"/>
    <cellStyle name="Normal GHG whole table 2 3 38" xfId="20460" xr:uid="{A4BB906A-6308-4063-9DAD-03B2C72D7E09}"/>
    <cellStyle name="Normal GHG whole table 2 3 38 2" xfId="40862" xr:uid="{E3C37389-EF1B-4F1C-8ADD-0C2D546D187F}"/>
    <cellStyle name="Normal GHG whole table 2 3 39" xfId="18928" xr:uid="{08F282D5-09F7-4C33-A3D9-537F5F497533}"/>
    <cellStyle name="Normal GHG whole table 2 3 39 2" xfId="39330" xr:uid="{D5E20214-30B0-42A8-829C-9567968565E5}"/>
    <cellStyle name="Normal GHG whole table 2 3 4" xfId="2231" xr:uid="{00000000-0005-0000-0000-00004B180000}"/>
    <cellStyle name="Normal GHG whole table 2 3 4 2" xfId="24607" xr:uid="{28D122B9-A36F-44BC-80BB-830BD6947E05}"/>
    <cellStyle name="Normal GHG whole table 2 3 40" xfId="21654" xr:uid="{DE852FF6-E022-43BE-91AA-63FFD874BE01}"/>
    <cellStyle name="Normal GHG whole table 2 3 40 2" xfId="42054" xr:uid="{32E94929-2C81-4121-BE37-7D545F25D40D}"/>
    <cellStyle name="Normal GHG whole table 2 3 41" xfId="22105" xr:uid="{8E52A124-455E-46E1-9A41-6D86724D38B9}"/>
    <cellStyle name="Normal GHG whole table 2 3 41 2" xfId="42505" xr:uid="{1700EB46-6B27-4CB0-8A0D-3059B3C4027B}"/>
    <cellStyle name="Normal GHG whole table 2 3 42" xfId="21439" xr:uid="{1F5AEC79-6710-47DD-84F7-EE6351C68F49}"/>
    <cellStyle name="Normal GHG whole table 2 3 42 2" xfId="41839" xr:uid="{ABA652FE-8F6F-42C6-9957-FD4E0C2DEE57}"/>
    <cellStyle name="Normal GHG whole table 2 3 43" xfId="22917" xr:uid="{47402C4C-E9F1-486B-B154-2F30CEE5AB86}"/>
    <cellStyle name="Normal GHG whole table 2 3 43 2" xfId="43317" xr:uid="{A8FC9565-16C3-4272-8242-DDBC41CBC8E8}"/>
    <cellStyle name="Normal GHG whole table 2 3 44" xfId="23188" xr:uid="{E0AAD8AD-F1C5-4898-89AC-393592250F12}"/>
    <cellStyle name="Normal GHG whole table 2 3 44 2" xfId="43588" xr:uid="{8EC3D9B1-64A2-425C-85C8-B1488F0F3BD4}"/>
    <cellStyle name="Normal GHG whole table 2 3 5" xfId="3068" xr:uid="{00000000-0005-0000-0000-00004C180000}"/>
    <cellStyle name="Normal GHG whole table 2 3 5 2" xfId="25434" xr:uid="{DF0214EA-10E8-41F1-B356-FA9CDC7FDA51}"/>
    <cellStyle name="Normal GHG whole table 2 3 6" xfId="3476" xr:uid="{00000000-0005-0000-0000-00004D180000}"/>
    <cellStyle name="Normal GHG whole table 2 3 6 2" xfId="25841" xr:uid="{CD381044-F581-480E-8516-1CE54715E5F3}"/>
    <cellStyle name="Normal GHG whole table 2 3 7" xfId="3962" xr:uid="{00000000-0005-0000-0000-00004E180000}"/>
    <cellStyle name="Normal GHG whole table 2 3 7 2" xfId="26325" xr:uid="{C364C4FC-5609-4EFF-B759-BC635B9FE36C}"/>
    <cellStyle name="Normal GHG whole table 2 3 8" xfId="4303" xr:uid="{00000000-0005-0000-0000-00004F180000}"/>
    <cellStyle name="Normal GHG whole table 2 3 8 2" xfId="26660" xr:uid="{CDB7DC2B-1E71-4BA6-9CD3-3C16F9A64881}"/>
    <cellStyle name="Normal GHG whole table 2 3 9" xfId="3937" xr:uid="{00000000-0005-0000-0000-000050180000}"/>
    <cellStyle name="Normal GHG whole table 2 3 9 2" xfId="26300" xr:uid="{1048FA0C-2BF8-4F4C-84BD-1C756AF0DA8F}"/>
    <cellStyle name="Normal GHG whole table 2 4" xfId="6003" xr:uid="{00000000-0005-0000-0000-000051180000}"/>
    <cellStyle name="Normal GHG whole table 3" xfId="313" xr:uid="{00000000-0005-0000-0000-000052180000}"/>
    <cellStyle name="Normal GHG whole table 3 10" xfId="3262" xr:uid="{00000000-0005-0000-0000-000053180000}"/>
    <cellStyle name="Normal GHG whole table 3 10 2" xfId="25628" xr:uid="{03ED47B0-708C-47D0-8A3A-CAB49A0A7C0F}"/>
    <cellStyle name="Normal GHG whole table 3 11" xfId="3304" xr:uid="{00000000-0005-0000-0000-000054180000}"/>
    <cellStyle name="Normal GHG whole table 3 11 2" xfId="25670" xr:uid="{F6E71560-C469-45FC-8E23-44BFD0F6CC03}"/>
    <cellStyle name="Normal GHG whole table 3 12" xfId="4582" xr:uid="{00000000-0005-0000-0000-000055180000}"/>
    <cellStyle name="Normal GHG whole table 3 12 2" xfId="26935" xr:uid="{ACD54DF4-8D6D-48DF-BB9E-3780F55A8E03}"/>
    <cellStyle name="Normal GHG whole table 3 13" xfId="4821" xr:uid="{00000000-0005-0000-0000-000056180000}"/>
    <cellStyle name="Normal GHG whole table 3 13 2" xfId="27174" xr:uid="{4DAF178D-BCCB-4958-8106-9CDF40A24EB4}"/>
    <cellStyle name="Normal GHG whole table 3 14" xfId="2767" xr:uid="{00000000-0005-0000-0000-000057180000}"/>
    <cellStyle name="Normal GHG whole table 3 14 2" xfId="25133" xr:uid="{C03B486E-74DE-4FAD-A10C-C0F2BE5025CC}"/>
    <cellStyle name="Normal GHG whole table 3 15" xfId="5969" xr:uid="{00000000-0005-0000-0000-000058180000}"/>
    <cellStyle name="Normal GHG whole table 3 15 2" xfId="28283" xr:uid="{D109EDBB-6FEB-4FE0-B119-4D0D4350C8B6}"/>
    <cellStyle name="Normal GHG whole table 3 16" xfId="6673" xr:uid="{00000000-0005-0000-0000-000059180000}"/>
    <cellStyle name="Normal GHG whole table 3 16 2" xfId="28970" xr:uid="{9E04C447-7E91-4DE7-BA26-07647021EDB0}"/>
    <cellStyle name="Normal GHG whole table 3 17" xfId="5832" xr:uid="{00000000-0005-0000-0000-00005A180000}"/>
    <cellStyle name="Normal GHG whole table 3 17 2" xfId="28146" xr:uid="{8B8F5317-DF5D-4299-AB77-2FC7596CCF97}"/>
    <cellStyle name="Normal GHG whole table 3 18" xfId="7256" xr:uid="{00000000-0005-0000-0000-00005B180000}"/>
    <cellStyle name="Normal GHG whole table 3 18 2" xfId="29551" xr:uid="{5DBED2DA-01BD-4117-950F-002707F3A1EA}"/>
    <cellStyle name="Normal GHG whole table 3 19" xfId="7719" xr:uid="{5A98DF51-7A36-4F86-9967-FC444FE58E49}"/>
    <cellStyle name="Normal GHG whole table 3 19 2" xfId="30005" xr:uid="{91CC4F56-ECB5-47B7-B29B-802485642E4F}"/>
    <cellStyle name="Normal GHG whole table 3 2" xfId="650" xr:uid="{00000000-0005-0000-0000-00005C180000}"/>
    <cellStyle name="Normal GHG whole table 3 2 10" xfId="4818" xr:uid="{00000000-0005-0000-0000-00005D180000}"/>
    <cellStyle name="Normal GHG whole table 3 2 10 2" xfId="27171" xr:uid="{A89FE1CC-0E1E-47B1-BB93-11D069F80472}"/>
    <cellStyle name="Normal GHG whole table 3 2 11" xfId="5101" xr:uid="{00000000-0005-0000-0000-00005E180000}"/>
    <cellStyle name="Normal GHG whole table 3 2 11 2" xfId="27454" xr:uid="{50C6835B-64CE-46EC-909F-A619FA632A32}"/>
    <cellStyle name="Normal GHG whole table 3 2 12" xfId="4840" xr:uid="{00000000-0005-0000-0000-00005F180000}"/>
    <cellStyle name="Normal GHG whole table 3 2 12 2" xfId="27193" xr:uid="{335D4C55-32DA-4C35-B63E-9535CA732A12}"/>
    <cellStyle name="Normal GHG whole table 3 2 13" xfId="5892" xr:uid="{00000000-0005-0000-0000-000060180000}"/>
    <cellStyle name="Normal GHG whole table 3 2 13 2" xfId="28206" xr:uid="{56C6F753-8CDB-497C-B0BF-5CA6F51CD61A}"/>
    <cellStyle name="Normal GHG whole table 3 2 14" xfId="5726" xr:uid="{00000000-0005-0000-0000-000061180000}"/>
    <cellStyle name="Normal GHG whole table 3 2 14 2" xfId="28047" xr:uid="{382D8A9D-8248-4AD2-8203-D5EA7CA80770}"/>
    <cellStyle name="Normal GHG whole table 3 2 15" xfId="6769" xr:uid="{00000000-0005-0000-0000-000062180000}"/>
    <cellStyle name="Normal GHG whole table 3 2 15 2" xfId="29066" xr:uid="{4BA90ED9-5CE2-4A05-AFF5-964357745181}"/>
    <cellStyle name="Normal GHG whole table 3 2 16" xfId="7379" xr:uid="{00000000-0005-0000-0000-000063180000}"/>
    <cellStyle name="Normal GHG whole table 3 2 16 2" xfId="29674" xr:uid="{60EE7FAE-D197-4357-A64E-EAC7172C137E}"/>
    <cellStyle name="Normal GHG whole table 3 2 17" xfId="7865" xr:uid="{446FABD6-EAB4-44A3-B16C-385EA2F854CF}"/>
    <cellStyle name="Normal GHG whole table 3 2 17 2" xfId="30151" xr:uid="{DA60B2E6-F6D1-41CF-A153-99B843123A5A}"/>
    <cellStyle name="Normal GHG whole table 3 2 18" xfId="8350" xr:uid="{0B7ECC97-D371-4D31-942C-59672B3BA76E}"/>
    <cellStyle name="Normal GHG whole table 3 2 18 2" xfId="30619" xr:uid="{A9AF735E-B9FA-45EE-BF17-C7B3231F26B3}"/>
    <cellStyle name="Normal GHG whole table 3 2 19" xfId="9235" xr:uid="{B0182934-B815-444E-AA56-49D0ED3C5994}"/>
    <cellStyle name="Normal GHG whole table 3 2 19 2" xfId="31376" xr:uid="{EF83A97C-61E3-4DD6-A920-1D335B565857}"/>
    <cellStyle name="Normal GHG whole table 3 2 2" xfId="865" xr:uid="{00000000-0005-0000-0000-000064180000}"/>
    <cellStyle name="Normal GHG whole table 3 2 2 10" xfId="5312" xr:uid="{00000000-0005-0000-0000-000065180000}"/>
    <cellStyle name="Normal GHG whole table 3 2 2 10 2" xfId="27665" xr:uid="{F080004B-F8D5-483A-86FD-594F40E47D7F}"/>
    <cellStyle name="Normal GHG whole table 3 2 2 11" xfId="5439" xr:uid="{00000000-0005-0000-0000-000066180000}"/>
    <cellStyle name="Normal GHG whole table 3 2 2 11 2" xfId="27792" xr:uid="{DA6057CF-BCD6-4C7D-A19F-493F92AA1B00}"/>
    <cellStyle name="Normal GHG whole table 3 2 2 12" xfId="6489" xr:uid="{00000000-0005-0000-0000-000067180000}"/>
    <cellStyle name="Normal GHG whole table 3 2 2 12 2" xfId="28786" xr:uid="{F2385E4E-82F6-4F3A-900A-591B972CED82}"/>
    <cellStyle name="Normal GHG whole table 3 2 2 13" xfId="6753" xr:uid="{00000000-0005-0000-0000-000068180000}"/>
    <cellStyle name="Normal GHG whole table 3 2 2 13 2" xfId="29050" xr:uid="{A6A692AA-C9AA-4EEF-A677-F432988F8DD6}"/>
    <cellStyle name="Normal GHG whole table 3 2 2 14" xfId="7006" xr:uid="{00000000-0005-0000-0000-000069180000}"/>
    <cellStyle name="Normal GHG whole table 3 2 2 14 2" xfId="29303" xr:uid="{E5CF6EEC-A369-4F2C-984F-B6064AAC0C73}"/>
    <cellStyle name="Normal GHG whole table 3 2 2 15" xfId="7585" xr:uid="{00000000-0005-0000-0000-00006A180000}"/>
    <cellStyle name="Normal GHG whole table 3 2 2 15 2" xfId="29880" xr:uid="{C9DA5A4B-3DD0-4C9F-8937-B10A3B73955B}"/>
    <cellStyle name="Normal GHG whole table 3 2 2 16" xfId="8071" xr:uid="{D4D06552-BEC5-4BE6-9D06-86369C69BD65}"/>
    <cellStyle name="Normal GHG whole table 3 2 2 16 2" xfId="30357" xr:uid="{AFCE808F-8642-433D-87C2-0A8192D53C0B}"/>
    <cellStyle name="Normal GHG whole table 3 2 2 17" xfId="8560" xr:uid="{F4661955-A4AF-461E-9B1E-B6EC893B4AD2}"/>
    <cellStyle name="Normal GHG whole table 3 2 2 17 2" xfId="30829" xr:uid="{851CFF36-23EC-453C-A7B3-D89447F5034F}"/>
    <cellStyle name="Normal GHG whole table 3 2 2 18" xfId="9450" xr:uid="{B4384A1E-2C51-44BB-BC14-C63F7718AF67}"/>
    <cellStyle name="Normal GHG whole table 3 2 2 18 2" xfId="31589" xr:uid="{0F37E387-B970-4218-BA6D-7F7ECE9D3E32}"/>
    <cellStyle name="Normal GHG whole table 3 2 2 19" xfId="8668" xr:uid="{A6324B27-FF4E-49FB-BA04-B19DADD2611F}"/>
    <cellStyle name="Normal GHG whole table 3 2 2 19 2" xfId="30924" xr:uid="{69B4E131-55E8-451A-982F-E5A9C893DCBC}"/>
    <cellStyle name="Normal GHG whole table 3 2 2 2" xfId="1233" xr:uid="{00000000-0005-0000-0000-00006B180000}"/>
    <cellStyle name="Normal GHG whole table 3 2 2 2 2" xfId="23670" xr:uid="{AD8B5F66-1CB4-449D-82C9-E1FC3A3D7AFD}"/>
    <cellStyle name="Normal GHG whole table 3 2 2 20" xfId="9652" xr:uid="{32C24295-1466-4ABE-88AC-3DD2DB79E0D4}"/>
    <cellStyle name="Normal GHG whole table 3 2 2 20 2" xfId="31738" xr:uid="{E6994CC9-1B0C-4F7C-B2C0-7432C96796A0}"/>
    <cellStyle name="Normal GHG whole table 3 2 2 21" xfId="12618" xr:uid="{7E47E0EE-1B1D-47E9-A03D-B870A09375DA}"/>
    <cellStyle name="Normal GHG whole table 3 2 2 21 2" xfId="33183" xr:uid="{97032BB6-97B0-475D-A560-CF1D2018EF6F}"/>
    <cellStyle name="Normal GHG whole table 3 2 2 22" xfId="13139" xr:uid="{B5F65E37-ECBD-4DD0-87EB-00688FB782FC}"/>
    <cellStyle name="Normal GHG whole table 3 2 2 22 2" xfId="33704" xr:uid="{F5B0D0DA-EDC2-4263-A644-496AECD93F0B}"/>
    <cellStyle name="Normal GHG whole table 3 2 2 23" xfId="13212" xr:uid="{B51FBBD0-63C7-4D85-9545-BC3E925013F1}"/>
    <cellStyle name="Normal GHG whole table 3 2 2 23 2" xfId="33776" xr:uid="{756DF5C2-4E44-4734-A352-F71E8A8988AA}"/>
    <cellStyle name="Normal GHG whole table 3 2 2 24" xfId="14139" xr:uid="{CB55E770-45DD-449A-9141-8E33C85EAAE1}"/>
    <cellStyle name="Normal GHG whole table 3 2 2 24 2" xfId="34703" xr:uid="{EB8593F7-6192-49DC-8EEF-3F5EBB1E8015}"/>
    <cellStyle name="Normal GHG whole table 3 2 2 25" xfId="13732" xr:uid="{AE47E125-3886-49F9-B518-FE44E4983FBA}"/>
    <cellStyle name="Normal GHG whole table 3 2 2 25 2" xfId="34296" xr:uid="{96DF1EFE-78D7-47B3-854F-61577DB94031}"/>
    <cellStyle name="Normal GHG whole table 3 2 2 26" xfId="14350" xr:uid="{3E67FD62-18E8-42FE-B2DB-0E00947F097D}"/>
    <cellStyle name="Normal GHG whole table 3 2 2 26 2" xfId="34913" xr:uid="{2486FB7C-963B-421A-8C51-63D14047A42C}"/>
    <cellStyle name="Normal GHG whole table 3 2 2 27" xfId="15098" xr:uid="{7E6090B7-F79F-45F5-84A0-D7894CCAD17A}"/>
    <cellStyle name="Normal GHG whole table 3 2 2 27 2" xfId="35645" xr:uid="{3A0C8D8D-F53B-4DE9-B72A-D1608C1B950F}"/>
    <cellStyle name="Normal GHG whole table 3 2 2 28" xfId="15207" xr:uid="{9C16DE48-F0CC-41C0-BC12-6462FDAF2AA1}"/>
    <cellStyle name="Normal GHG whole table 3 2 2 28 2" xfId="35748" xr:uid="{F2C8B289-CEDD-4B4A-9E12-5690AC5628F5}"/>
    <cellStyle name="Normal GHG whole table 3 2 2 29" xfId="16122" xr:uid="{E72F8F10-1B32-4305-8F66-4981E7AB7A0A}"/>
    <cellStyle name="Normal GHG whole table 3 2 2 29 2" xfId="36530" xr:uid="{BBE9FA7C-5581-42CB-848F-D37F1D0F9CB7}"/>
    <cellStyle name="Normal GHG whole table 3 2 2 3" xfId="2056" xr:uid="{00000000-0005-0000-0000-00006C180000}"/>
    <cellStyle name="Normal GHG whole table 3 2 2 3 2" xfId="24438" xr:uid="{F65C158E-E91A-477D-94B0-A603C9FA9992}"/>
    <cellStyle name="Normal GHG whole table 3 2 2 30" xfId="16595" xr:uid="{F5FAC7C4-997B-48E6-AA45-6796A5B50490}"/>
    <cellStyle name="Normal GHG whole table 3 2 2 30 2" xfId="37001" xr:uid="{8531E3B8-5393-46C7-ABBA-FFC9AC5EE5AF}"/>
    <cellStyle name="Normal GHG whole table 3 2 2 31" xfId="17339" xr:uid="{A77F5F68-CDD4-4A5F-8BED-8D202978993B}"/>
    <cellStyle name="Normal GHG whole table 3 2 2 31 2" xfId="37743" xr:uid="{AECD83C8-5624-411C-90BD-D89EA9826818}"/>
    <cellStyle name="Normal GHG whole table 3 2 2 32" xfId="17713" xr:uid="{EA49182C-CA85-4AC5-A0E6-E9C194A34139}"/>
    <cellStyle name="Normal GHG whole table 3 2 2 32 2" xfId="38117" xr:uid="{EA80D21A-65AE-442E-BD66-D4962B188F9F}"/>
    <cellStyle name="Normal GHG whole table 3 2 2 33" xfId="18088" xr:uid="{054CB056-17E6-4A81-A404-26C6715EEB9A}"/>
    <cellStyle name="Normal GHG whole table 3 2 2 33 2" xfId="38492" xr:uid="{B38AFC88-EFC8-4AEC-A1D5-05310CE23DB0}"/>
    <cellStyle name="Normal GHG whole table 3 2 2 34" xfId="18467" xr:uid="{4D28B2BD-2DEF-4397-9A8E-10C537E79FA0}"/>
    <cellStyle name="Normal GHG whole table 3 2 2 34 2" xfId="38871" xr:uid="{2A91569B-9A0C-4917-B356-29AE1686ACF6}"/>
    <cellStyle name="Normal GHG whole table 3 2 2 35" xfId="19311" xr:uid="{1A5184C2-9915-4CFD-956B-77B5CD8B19CD}"/>
    <cellStyle name="Normal GHG whole table 3 2 2 35 2" xfId="39713" xr:uid="{471FA8C6-C176-4003-B0DD-B9C7ED115214}"/>
    <cellStyle name="Normal GHG whole table 3 2 2 36" xfId="19736" xr:uid="{147EE3BF-D53A-4E32-BF30-E5C6FCFA5EA1}"/>
    <cellStyle name="Normal GHG whole table 3 2 2 36 2" xfId="40138" xr:uid="{933448AB-0C65-4F5A-AA97-B7A2C018C8D2}"/>
    <cellStyle name="Normal GHG whole table 3 2 2 37" xfId="20149" xr:uid="{071555E6-4ADC-4B9B-BC95-5C899B9401C6}"/>
    <cellStyle name="Normal GHG whole table 3 2 2 37 2" xfId="40551" xr:uid="{406285F9-EF89-4B56-A2A9-86F40FD36FB1}"/>
    <cellStyle name="Normal GHG whole table 3 2 2 38" xfId="20571" xr:uid="{6ED5DE09-1CDF-4A94-A76D-0DECDE5E43CC}"/>
    <cellStyle name="Normal GHG whole table 3 2 2 38 2" xfId="40973" xr:uid="{6545B61F-7126-4A64-80B5-3C4BE278DC87}"/>
    <cellStyle name="Normal GHG whole table 3 2 2 39" xfId="18935" xr:uid="{DC17D190-D19A-4458-A550-C0A47C74C3DE}"/>
    <cellStyle name="Normal GHG whole table 3 2 2 39 2" xfId="39337" xr:uid="{62B686A4-BC05-40DB-BC72-DD153BCBDA15}"/>
    <cellStyle name="Normal GHG whole table 3 2 2 4" xfId="2209" xr:uid="{00000000-0005-0000-0000-00006D180000}"/>
    <cellStyle name="Normal GHG whole table 3 2 2 4 2" xfId="24587" xr:uid="{C3CD43B1-D0B3-42A3-B2E1-E71CDC97CB19}"/>
    <cellStyle name="Normal GHG whole table 3 2 2 40" xfId="21765" xr:uid="{5893472F-E918-4203-816B-BA77043A17BB}"/>
    <cellStyle name="Normal GHG whole table 3 2 2 40 2" xfId="42165" xr:uid="{2B487C7E-61B7-49C0-9482-081C28D2CFC1}"/>
    <cellStyle name="Normal GHG whole table 3 2 2 41" xfId="22280" xr:uid="{051BB85E-81AD-47CD-B074-D06E4940E581}"/>
    <cellStyle name="Normal GHG whole table 3 2 2 41 2" xfId="42680" xr:uid="{E7F95B51-FC7A-4E39-BDA0-639384D54B29}"/>
    <cellStyle name="Normal GHG whole table 3 2 2 42" xfId="22093" xr:uid="{489C7ACF-3A36-484C-AA36-C94D92CAB0E3}"/>
    <cellStyle name="Normal GHG whole table 3 2 2 42 2" xfId="42493" xr:uid="{87807B3A-A07A-4122-A8FA-0D3282B03062}"/>
    <cellStyle name="Normal GHG whole table 3 2 2 43" xfId="22890" xr:uid="{1B741DFB-1D21-4703-BDF7-AC1B5B84FB9E}"/>
    <cellStyle name="Normal GHG whole table 3 2 2 43 2" xfId="43290" xr:uid="{1C353E59-54E7-4568-85FB-D4266B75CD22}"/>
    <cellStyle name="Normal GHG whole table 3 2 2 44" xfId="23168" xr:uid="{BCD59D06-881A-4451-A65B-996132AEE87E}"/>
    <cellStyle name="Normal GHG whole table 3 2 2 44 2" xfId="43568" xr:uid="{BE207A6A-4B18-4346-85FF-A12B0DCA53F9}"/>
    <cellStyle name="Normal GHG whole table 3 2 2 5" xfId="3179" xr:uid="{00000000-0005-0000-0000-00006E180000}"/>
    <cellStyle name="Normal GHG whole table 3 2 2 5 2" xfId="25545" xr:uid="{896F5750-7E1D-4565-BA46-749A25B55AE1}"/>
    <cellStyle name="Normal GHG whole table 3 2 2 6" xfId="3446" xr:uid="{00000000-0005-0000-0000-00006F180000}"/>
    <cellStyle name="Normal GHG whole table 3 2 2 6 2" xfId="25811" xr:uid="{BD4FF87E-C263-4229-A736-2B15644AA225}"/>
    <cellStyle name="Normal GHG whole table 3 2 2 7" xfId="4073" xr:uid="{00000000-0005-0000-0000-000070180000}"/>
    <cellStyle name="Normal GHG whole table 3 2 2 7 2" xfId="26436" xr:uid="{AA91ACAD-9DEB-4F3D-8A1A-8F7BC09E956E}"/>
    <cellStyle name="Normal GHG whole table 3 2 2 8" xfId="4275" xr:uid="{00000000-0005-0000-0000-000071180000}"/>
    <cellStyle name="Normal GHG whole table 3 2 2 8 2" xfId="26632" xr:uid="{DBA3E486-9F02-460E-8D92-C51DEB57A9E0}"/>
    <cellStyle name="Normal GHG whole table 3 2 2 9" xfId="2485" xr:uid="{00000000-0005-0000-0000-000072180000}"/>
    <cellStyle name="Normal GHG whole table 3 2 2 9 2" xfId="24852" xr:uid="{E7E1E575-134E-4360-9F4A-4ECAB0DBFF0E}"/>
    <cellStyle name="Normal GHG whole table 3 2 20" xfId="9665" xr:uid="{D5B2B9E7-4EE6-4DF8-A01C-158A6E033243}"/>
    <cellStyle name="Normal GHG whole table 3 2 20 2" xfId="31750" xr:uid="{3ABA9F5B-C349-4698-A29D-1A76DC2CFC28}"/>
    <cellStyle name="Normal GHG whole table 3 2 21" xfId="10327" xr:uid="{7F270A3F-A774-4E44-8A5E-F643943C5D26}"/>
    <cellStyle name="Normal GHG whole table 3 2 21 2" xfId="32151" xr:uid="{6549F448-C376-40DA-8BDA-5CF07BA62D2F}"/>
    <cellStyle name="Normal GHG whole table 3 2 22" xfId="12403" xr:uid="{20A56B22-7659-4727-B665-599BEC396EF2}"/>
    <cellStyle name="Normal GHG whole table 3 2 22 2" xfId="32968" xr:uid="{C6BDF444-B892-4514-9180-91E1A116F9E6}"/>
    <cellStyle name="Normal GHG whole table 3 2 23" xfId="11894" xr:uid="{BCFE54C4-80BD-47F5-A828-5D59700F0BD9}"/>
    <cellStyle name="Normal GHG whole table 3 2 23 2" xfId="32461" xr:uid="{717A57A5-10E7-4F42-91B9-8D286CAD1F17}"/>
    <cellStyle name="Normal GHG whole table 3 2 24" xfId="13155" xr:uid="{32803858-609C-4E69-9192-E46AE99A21B0}"/>
    <cellStyle name="Normal GHG whole table 3 2 24 2" xfId="33719" xr:uid="{79ED462C-D3F1-433A-8F79-D7E2DB005007}"/>
    <cellStyle name="Normal GHG whole table 3 2 25" xfId="13441" xr:uid="{8EC62175-3D0C-4096-BC37-DD204B2CC9CB}"/>
    <cellStyle name="Normal GHG whole table 3 2 25 2" xfId="34005" xr:uid="{E6F76EB4-7619-4AF6-85CD-497B33E87303}"/>
    <cellStyle name="Normal GHG whole table 3 2 26" xfId="14479" xr:uid="{E9877412-326D-46A1-B00F-D0D24976B1EB}"/>
    <cellStyle name="Normal GHG whole table 3 2 26 2" xfId="35040" xr:uid="{352C6E3B-4ACC-4A6E-A8E3-19BC9B5F1F2A}"/>
    <cellStyle name="Normal GHG whole table 3 2 27" xfId="14863" xr:uid="{3F0B700F-A513-4D74-B956-700EAE946A79}"/>
    <cellStyle name="Normal GHG whole table 3 2 27 2" xfId="35416" xr:uid="{ECE705DF-D721-4805-98A9-044D54C645B3}"/>
    <cellStyle name="Normal GHG whole table 3 2 28" xfId="14835" xr:uid="{32E7C12D-321B-47E5-982E-29295B485AF2}"/>
    <cellStyle name="Normal GHG whole table 3 2 28 2" xfId="35389" xr:uid="{1AFEAD6F-BAB3-4A1F-A64F-5E8184CF40BF}"/>
    <cellStyle name="Normal GHG whole table 3 2 29" xfId="15805" xr:uid="{6C565A50-1C79-4664-ADBA-72340A441A1F}"/>
    <cellStyle name="Normal GHG whole table 3 2 29 2" xfId="36221" xr:uid="{0B453B7B-F24F-42FE-B0CC-BC1B825F39E4}"/>
    <cellStyle name="Normal GHG whole table 3 2 3" xfId="1088" xr:uid="{00000000-0005-0000-0000-000073180000}"/>
    <cellStyle name="Normal GHG whole table 3 2 3 2" xfId="23525" xr:uid="{F3A756F9-E6DB-4104-B00B-E598D855AAEF}"/>
    <cellStyle name="Normal GHG whole table 3 2 30" xfId="15914" xr:uid="{75FC8A57-BDD0-4C49-942E-F80CCC56A94C}"/>
    <cellStyle name="Normal GHG whole table 3 2 30 2" xfId="36322" xr:uid="{547726F0-0676-4B5D-9EE7-BFDEC9F51415}"/>
    <cellStyle name="Normal GHG whole table 3 2 31" xfId="16389" xr:uid="{E9BF84BB-84F4-419C-A508-E071E838615B}"/>
    <cellStyle name="Normal GHG whole table 3 2 31 2" xfId="36795" xr:uid="{C0FEDD23-B27E-4681-9E90-FD93449120AB}"/>
    <cellStyle name="Normal GHG whole table 3 2 32" xfId="17130" xr:uid="{C691DC54-A505-4EDA-B629-B17F44CC2719}"/>
    <cellStyle name="Normal GHG whole table 3 2 32 2" xfId="37534" xr:uid="{712B9865-0730-4E49-A1C8-8CD02498DF41}"/>
    <cellStyle name="Normal GHG whole table 3 2 33" xfId="16975" xr:uid="{223C949E-A449-4A46-B481-E94FE4686C89}"/>
    <cellStyle name="Normal GHG whole table 3 2 33 2" xfId="37379" xr:uid="{E73A0DDD-FBA5-40F2-B36E-7D9870FD65D7}"/>
    <cellStyle name="Normal GHG whole table 3 2 34" xfId="17881" xr:uid="{01624315-B543-47CD-8550-BBA6AE8482BA}"/>
    <cellStyle name="Normal GHG whole table 3 2 34 2" xfId="38285" xr:uid="{A5BC2E1D-981E-470C-BE2E-44D2F3442C37}"/>
    <cellStyle name="Normal GHG whole table 3 2 35" xfId="18253" xr:uid="{47193620-A882-4D3D-8B64-DB5C4E4E91D9}"/>
    <cellStyle name="Normal GHG whole table 3 2 35 2" xfId="38657" xr:uid="{A75A2ADC-BFDF-4F50-A77A-50DDD2694BE0}"/>
    <cellStyle name="Normal GHG whole table 3 2 36" xfId="19096" xr:uid="{B62E6497-C3FF-4F93-BE66-213C03C4BDA7}"/>
    <cellStyle name="Normal GHG whole table 3 2 36 2" xfId="39498" xr:uid="{199A03AE-5D73-4CD0-A889-A8235098EC19}"/>
    <cellStyle name="Normal GHG whole table 3 2 37" xfId="18637" xr:uid="{791F3497-5EAB-42CD-8B38-A1D130565502}"/>
    <cellStyle name="Normal GHG whole table 3 2 37 2" xfId="39041" xr:uid="{5020F2B0-9358-4367-B18A-9086A84F28A0}"/>
    <cellStyle name="Normal GHG whole table 3 2 38" xfId="19934" xr:uid="{EABC6EF7-28C1-40AE-9B25-4C76CB889AB6}"/>
    <cellStyle name="Normal GHG whole table 3 2 38 2" xfId="40336" xr:uid="{2BD26DF7-303E-4920-B298-321D6ABE9A67}"/>
    <cellStyle name="Normal GHG whole table 3 2 39" xfId="20358" xr:uid="{5A31DB93-8967-4AC5-8BFA-ADD049242F5F}"/>
    <cellStyle name="Normal GHG whole table 3 2 39 2" xfId="40760" xr:uid="{8129130B-8DC9-48A1-B22D-FD5FAD004D7B}"/>
    <cellStyle name="Normal GHG whole table 3 2 4" xfId="1843" xr:uid="{00000000-0005-0000-0000-000074180000}"/>
    <cellStyle name="Normal GHG whole table 3 2 4 2" xfId="24226" xr:uid="{295D9B4C-9417-4597-9E55-911272EB0C0A}"/>
    <cellStyle name="Normal GHG whole table 3 2 40" xfId="20661" xr:uid="{681C4ACC-1E9B-4121-87E8-AE467ED026F2}"/>
    <cellStyle name="Normal GHG whole table 3 2 40 2" xfId="41063" xr:uid="{A9B5BC87-4398-4AC6-96F7-F2653454110B}"/>
    <cellStyle name="Normal GHG whole table 3 2 41" xfId="21553" xr:uid="{E4D9BA24-9C77-467C-990A-121A5C12C9A3}"/>
    <cellStyle name="Normal GHG whole table 3 2 41 2" xfId="41953" xr:uid="{930940FC-4D05-4EEB-9165-E249D1AB2C30}"/>
    <cellStyle name="Normal GHG whole table 3 2 42" xfId="21385" xr:uid="{259A4AAF-89EF-4AD8-80EF-54B6FFAC3BE4}"/>
    <cellStyle name="Normal GHG whole table 3 2 42 2" xfId="41785" xr:uid="{A24CE3CB-02A2-48C5-91BD-CE212D2E035B}"/>
    <cellStyle name="Normal GHG whole table 3 2 43" xfId="22509" xr:uid="{C2DCB6A5-081C-44D7-913A-935D55A05EC4}"/>
    <cellStyle name="Normal GHG whole table 3 2 43 2" xfId="42909" xr:uid="{EDB5B64C-D88F-4171-B2EF-4D2D9E3F0B58}"/>
    <cellStyle name="Normal GHG whole table 3 2 44" xfId="22523" xr:uid="{21BE03C0-9D2F-456C-B2F5-68E66CC75D33}"/>
    <cellStyle name="Normal GHG whole table 3 2 44 2" xfId="42923" xr:uid="{5F56DDE6-51BA-4335-99B4-C933CE595A28}"/>
    <cellStyle name="Normal GHG whole table 3 2 45" xfId="22777" xr:uid="{96B8FC11-5A05-4366-8C82-B0B48F3F9F88}"/>
    <cellStyle name="Normal GHG whole table 3 2 45 2" xfId="43177" xr:uid="{474A8D8D-56E9-4D5E-A45D-CA4CD1B52127}"/>
    <cellStyle name="Normal GHG whole table 3 2 5" xfId="1509" xr:uid="{00000000-0005-0000-0000-000075180000}"/>
    <cellStyle name="Normal GHG whole table 3 2 5 2" xfId="23897" xr:uid="{BFA86FBB-E1E2-4537-B691-89A760A1F8B9}"/>
    <cellStyle name="Normal GHG whole table 3 2 6" xfId="2964" xr:uid="{00000000-0005-0000-0000-000076180000}"/>
    <cellStyle name="Normal GHG whole table 3 2 6 2" xfId="25330" xr:uid="{552540A0-580E-49B3-82CA-E8D5A1B08A7E}"/>
    <cellStyle name="Normal GHG whole table 3 2 7" xfId="2760" xr:uid="{00000000-0005-0000-0000-000077180000}"/>
    <cellStyle name="Normal GHG whole table 3 2 7 2" xfId="25126" xr:uid="{3AFEA90D-3605-44DD-A713-33CF27FA757C}"/>
    <cellStyle name="Normal GHG whole table 3 2 8" xfId="3862" xr:uid="{00000000-0005-0000-0000-000078180000}"/>
    <cellStyle name="Normal GHG whole table 3 2 8 2" xfId="26225" xr:uid="{9E1758FA-5711-498E-BAF0-2D4A2CC6FB10}"/>
    <cellStyle name="Normal GHG whole table 3 2 9" xfId="3451" xr:uid="{00000000-0005-0000-0000-000079180000}"/>
    <cellStyle name="Normal GHG whole table 3 2 9 2" xfId="25816" xr:uid="{9DF74B09-EE2C-4FDB-B5E7-D938477B288F}"/>
    <cellStyle name="Normal GHG whole table 3 20" xfId="8227" xr:uid="{58D0FA2E-E7F3-46C0-BDAD-EC74D640711B}"/>
    <cellStyle name="Normal GHG whole table 3 20 2" xfId="30496" xr:uid="{D4FB5A41-2034-4CBF-ADF1-73D29C104794}"/>
    <cellStyle name="Normal GHG whole table 3 21" xfId="8912" xr:uid="{35C07402-F223-4754-B3DE-B4A80DD0A2BD}"/>
    <cellStyle name="Normal GHG whole table 3 21 2" xfId="31096" xr:uid="{89206F0E-368F-4B08-9497-8B53633EBAF2}"/>
    <cellStyle name="Normal GHG whole table 3 22" xfId="9543" xr:uid="{524A0086-5B48-4494-92E5-12EDD117674B}"/>
    <cellStyle name="Normal GHG whole table 3 22 2" xfId="31674" xr:uid="{1EC14DE4-3807-486C-9933-362A4FA49D3C}"/>
    <cellStyle name="Normal GHG whole table 3 23" xfId="9541" xr:uid="{EB09E410-D42D-4076-B500-D2FA28A68DD0}"/>
    <cellStyle name="Normal GHG whole table 3 23 2" xfId="31672" xr:uid="{B4E5A33A-F637-4CBF-A8F0-7A8D2A821DE6}"/>
    <cellStyle name="Normal GHG whole table 3 24" xfId="12069" xr:uid="{085D7A2E-D9A6-4FF0-A71D-54239E40FC5C}"/>
    <cellStyle name="Normal GHG whole table 3 24 2" xfId="32634" xr:uid="{9CDCD038-4D13-4082-91BB-190133CB9CA4}"/>
    <cellStyle name="Normal GHG whole table 3 25" xfId="12684" xr:uid="{5B9D117B-48E3-4FC5-AC86-735B7AB5ADF6}"/>
    <cellStyle name="Normal GHG whole table 3 25 2" xfId="33249" xr:uid="{58BBAA2D-15E1-4CF1-8F35-F7ECA45705D6}"/>
    <cellStyle name="Normal GHG whole table 3 26" xfId="13403" xr:uid="{946735BD-5F2A-41E7-AA39-1DECAFFC8B9E}"/>
    <cellStyle name="Normal GHG whole table 3 26 2" xfId="33967" xr:uid="{2C78A544-6668-42A6-9D5E-89000C78A77E}"/>
    <cellStyle name="Normal GHG whole table 3 27" xfId="13078" xr:uid="{64D5F009-E869-4EF7-845B-F4CED711CCF9}"/>
    <cellStyle name="Normal GHG whole table 3 27 2" xfId="33643" xr:uid="{A19B11E5-9592-4F9A-87CA-DA32BD1DC81C}"/>
    <cellStyle name="Normal GHG whole table 3 28" xfId="14401" xr:uid="{54E4E489-5407-4BF9-B80B-EFF6A21219BF}"/>
    <cellStyle name="Normal GHG whole table 3 28 2" xfId="34963" xr:uid="{E24F1349-2B35-4D9C-8922-EDCFBFC9CE61}"/>
    <cellStyle name="Normal GHG whole table 3 29" xfId="14281" xr:uid="{14E7A815-E411-4A59-8F2C-A2041ACD9FF1}"/>
    <cellStyle name="Normal GHG whole table 3 29 2" xfId="34844" xr:uid="{FF7061C7-CA2A-4E83-9254-EB925BE07C38}"/>
    <cellStyle name="Normal GHG whole table 3 3" xfId="571" xr:uid="{00000000-0005-0000-0000-00007A180000}"/>
    <cellStyle name="Normal GHG whole table 3 3 10" xfId="4729" xr:uid="{00000000-0005-0000-0000-00007B180000}"/>
    <cellStyle name="Normal GHG whole table 3 3 10 2" xfId="27082" xr:uid="{7FE23A43-38AA-45C7-B76C-503F89762F06}"/>
    <cellStyle name="Normal GHG whole table 3 3 11" xfId="5022" xr:uid="{00000000-0005-0000-0000-00007C180000}"/>
    <cellStyle name="Normal GHG whole table 3 3 11 2" xfId="27375" xr:uid="{F11631D9-8E05-4011-97D6-53A372496D9C}"/>
    <cellStyle name="Normal GHG whole table 3 3 12" xfId="4513" xr:uid="{00000000-0005-0000-0000-00007D180000}"/>
    <cellStyle name="Normal GHG whole table 3 3 12 2" xfId="26866" xr:uid="{6D1F6C43-D7D8-41D8-8183-08687B9E0FA3}"/>
    <cellStyle name="Normal GHG whole table 3 3 13" xfId="6400" xr:uid="{00000000-0005-0000-0000-00007E180000}"/>
    <cellStyle name="Normal GHG whole table 3 3 13 2" xfId="28697" xr:uid="{969E78FF-CB73-4AF9-BB61-72F9C85BB685}"/>
    <cellStyle name="Normal GHG whole table 3 3 14" xfId="6029" xr:uid="{00000000-0005-0000-0000-00007F180000}"/>
    <cellStyle name="Normal GHG whole table 3 3 14 2" xfId="28326" xr:uid="{838B5DAB-8399-415B-85AC-826CC1CFDFDE}"/>
    <cellStyle name="Normal GHG whole table 3 3 15" xfId="5684" xr:uid="{00000000-0005-0000-0000-000080180000}"/>
    <cellStyle name="Normal GHG whole table 3 3 15 2" xfId="28014" xr:uid="{DB52ACBB-9A80-43A7-B145-14CA6F31985F}"/>
    <cellStyle name="Normal GHG whole table 3 3 16" xfId="7300" xr:uid="{00000000-0005-0000-0000-000081180000}"/>
    <cellStyle name="Normal GHG whole table 3 3 16 2" xfId="29595" xr:uid="{66D96894-962D-4553-AAA5-8BCFA6A57461}"/>
    <cellStyle name="Normal GHG whole table 3 3 17" xfId="7786" xr:uid="{981F24AE-C737-44FF-9481-1D85113B0391}"/>
    <cellStyle name="Normal GHG whole table 3 3 17 2" xfId="30072" xr:uid="{A0C55B1E-F667-4D95-A376-7D933814B82E}"/>
    <cellStyle name="Normal GHG whole table 3 3 18" xfId="8271" xr:uid="{4A485739-E561-466D-86D6-72F396FB10F6}"/>
    <cellStyle name="Normal GHG whole table 3 3 18 2" xfId="30540" xr:uid="{788CA2AB-C4FD-46FA-84BB-8463EC0891E2}"/>
    <cellStyle name="Normal GHG whole table 3 3 19" xfId="9156" xr:uid="{A7FD70B1-4D1A-4B1E-988C-76892BD652F0}"/>
    <cellStyle name="Normal GHG whole table 3 3 19 2" xfId="31297" xr:uid="{CD5BBB40-4793-4A34-ACE7-E95D3CBE574E}"/>
    <cellStyle name="Normal GHG whole table 3 3 2" xfId="786" xr:uid="{00000000-0005-0000-0000-000082180000}"/>
    <cellStyle name="Normal GHG whole table 3 3 2 10" xfId="5233" xr:uid="{00000000-0005-0000-0000-000083180000}"/>
    <cellStyle name="Normal GHG whole table 3 3 2 10 2" xfId="27586" xr:uid="{FBB5C241-3978-4BE6-BF7F-6134E08700CD}"/>
    <cellStyle name="Normal GHG whole table 3 3 2 11" xfId="4546" xr:uid="{00000000-0005-0000-0000-000084180000}"/>
    <cellStyle name="Normal GHG whole table 3 3 2 11 2" xfId="26899" xr:uid="{A63D37D8-CF38-4DD6-BEDC-AF7E2E3BAB47}"/>
    <cellStyle name="Normal GHG whole table 3 3 2 12" xfId="6132" xr:uid="{00000000-0005-0000-0000-000085180000}"/>
    <cellStyle name="Normal GHG whole table 3 3 2 12 2" xfId="28429" xr:uid="{583B3A86-347E-4FEB-90AB-DBD37AEACFE1}"/>
    <cellStyle name="Normal GHG whole table 3 3 2 13" xfId="6609" xr:uid="{00000000-0005-0000-0000-000086180000}"/>
    <cellStyle name="Normal GHG whole table 3 3 2 13 2" xfId="28906" xr:uid="{AF26AA7B-B47E-484B-A317-74F7871B217E}"/>
    <cellStyle name="Normal GHG whole table 3 3 2 14" xfId="5705" xr:uid="{00000000-0005-0000-0000-000087180000}"/>
    <cellStyle name="Normal GHG whole table 3 3 2 14 2" xfId="28030" xr:uid="{37C5AE8A-D29C-45F2-9AA2-88793FF31215}"/>
    <cellStyle name="Normal GHG whole table 3 3 2 15" xfId="7506" xr:uid="{00000000-0005-0000-0000-000088180000}"/>
    <cellStyle name="Normal GHG whole table 3 3 2 15 2" xfId="29801" xr:uid="{4EF5C591-FC65-483B-976D-E8BC32EC993D}"/>
    <cellStyle name="Normal GHG whole table 3 3 2 16" xfId="7992" xr:uid="{D250EC6D-912E-49BD-847F-9E898D5257CF}"/>
    <cellStyle name="Normal GHG whole table 3 3 2 16 2" xfId="30278" xr:uid="{A286364F-0444-40BF-B9EF-56A6C0F816DB}"/>
    <cellStyle name="Normal GHG whole table 3 3 2 17" xfId="8481" xr:uid="{A7D931CE-5858-4040-BF11-D4A2E796A0BD}"/>
    <cellStyle name="Normal GHG whole table 3 3 2 17 2" xfId="30750" xr:uid="{F75CD18A-7FCA-47BE-AFFD-3F447A7BBD11}"/>
    <cellStyle name="Normal GHG whole table 3 3 2 18" xfId="9371" xr:uid="{2C9682CF-4E43-49A6-98FE-46026C65D0DD}"/>
    <cellStyle name="Normal GHG whole table 3 3 2 18 2" xfId="31510" xr:uid="{C30A8CD6-614A-478D-9C77-8EC1EEE2394A}"/>
    <cellStyle name="Normal GHG whole table 3 3 2 19" xfId="8882" xr:uid="{1A3CD87E-37DD-403F-B92D-C668BAD186AD}"/>
    <cellStyle name="Normal GHG whole table 3 3 2 19 2" xfId="31067" xr:uid="{33C5963B-A551-4235-AD1C-BEE7E16B188B}"/>
    <cellStyle name="Normal GHG whole table 3 3 2 2" xfId="1115" xr:uid="{00000000-0005-0000-0000-000089180000}"/>
    <cellStyle name="Normal GHG whole table 3 3 2 2 2" xfId="23552" xr:uid="{D77F250F-A2B3-4031-8370-2D65BC2FA036}"/>
    <cellStyle name="Normal GHG whole table 3 3 2 20" xfId="9811" xr:uid="{0B8FFB1B-F09E-462A-9046-4D65F7D80AF2}"/>
    <cellStyle name="Normal GHG whole table 3 3 2 20 2" xfId="31860" xr:uid="{902E810D-47CC-48BD-B270-9FD6BBB82A81}"/>
    <cellStyle name="Normal GHG whole table 3 3 2 21" xfId="12539" xr:uid="{4C2DDFF3-56F3-4EE2-9135-30B1990879B6}"/>
    <cellStyle name="Normal GHG whole table 3 3 2 21 2" xfId="33104" xr:uid="{E7BF6B7A-9F16-44C6-A5D5-D4E020BCBBA5}"/>
    <cellStyle name="Normal GHG whole table 3 3 2 22" xfId="12042" xr:uid="{40C7A70D-41EE-4542-85F9-DD9C268DF86B}"/>
    <cellStyle name="Normal GHG whole table 3 3 2 22 2" xfId="32607" xr:uid="{618B6BC1-BB38-40EF-A547-9F6AAF361F8B}"/>
    <cellStyle name="Normal GHG whole table 3 3 2 23" xfId="11805" xr:uid="{6498C0CB-497C-4F6C-A919-CDC06ED8DDAD}"/>
    <cellStyle name="Normal GHG whole table 3 3 2 23 2" xfId="32372" xr:uid="{7F1F23A8-CF3F-40B0-97D2-EF9FEFA6AFED}"/>
    <cellStyle name="Normal GHG whole table 3 3 2 24" xfId="13925" xr:uid="{63DE9ED8-4F27-40BA-B732-FEAFB3A02A61}"/>
    <cellStyle name="Normal GHG whole table 3 3 2 24 2" xfId="34489" xr:uid="{7C4E8E91-8057-415E-8B01-E542488F3A5E}"/>
    <cellStyle name="Normal GHG whole table 3 3 2 25" xfId="14015" xr:uid="{38FEE325-6330-4C4D-8D64-48B14FF1676C}"/>
    <cellStyle name="Normal GHG whole table 3 3 2 25 2" xfId="34579" xr:uid="{0B879949-CE3A-46CF-8B1E-6C9A0C55258B}"/>
    <cellStyle name="Normal GHG whole table 3 3 2 26" xfId="14224" xr:uid="{B4E8330F-3BD8-4DCA-9F5C-5F38CE2C6E01}"/>
    <cellStyle name="Normal GHG whole table 3 3 2 26 2" xfId="34787" xr:uid="{CADBB48D-4154-45AD-A2AB-3A759628C9D5}"/>
    <cellStyle name="Normal GHG whole table 3 3 2 27" xfId="14630" xr:uid="{0352ED09-4F75-444B-BDB9-50A0BA554293}"/>
    <cellStyle name="Normal GHG whole table 3 3 2 27 2" xfId="35190" xr:uid="{D0FF7DB7-D23D-4FDF-981B-52A4BEE80D65}"/>
    <cellStyle name="Normal GHG whole table 3 3 2 28" xfId="15860" xr:uid="{8B26EEB9-B72F-4E67-BA77-A568E9F6A443}"/>
    <cellStyle name="Normal GHG whole table 3 3 2 28 2" xfId="36268" xr:uid="{7C4B81EC-5570-47C7-B71E-23B176F87F8B}"/>
    <cellStyle name="Normal GHG whole table 3 3 2 29" xfId="16043" xr:uid="{12BB9483-83E2-42B6-B723-87E89B8FDFC4}"/>
    <cellStyle name="Normal GHG whole table 3 3 2 29 2" xfId="36451" xr:uid="{20ED1FA2-4894-4814-9671-85DF2130CF72}"/>
    <cellStyle name="Normal GHG whole table 3 3 2 3" xfId="1977" xr:uid="{00000000-0005-0000-0000-00008A180000}"/>
    <cellStyle name="Normal GHG whole table 3 3 2 3 2" xfId="24359" xr:uid="{DEC24F67-B494-4541-B07D-DF99D3585035}"/>
    <cellStyle name="Normal GHG whole table 3 3 2 30" xfId="16516" xr:uid="{4CBD3C58-2A7E-4F6D-9235-B796645D32C6}"/>
    <cellStyle name="Normal GHG whole table 3 3 2 30 2" xfId="36922" xr:uid="{A35E7662-4E61-42AC-9326-067A088B57E1}"/>
    <cellStyle name="Normal GHG whole table 3 3 2 31" xfId="17260" xr:uid="{E393D911-7BE7-4A45-A6C7-2E67D130567C}"/>
    <cellStyle name="Normal GHG whole table 3 3 2 31 2" xfId="37664" xr:uid="{F5A10561-93C0-4A85-B73A-91523ABACC46}"/>
    <cellStyle name="Normal GHG whole table 3 3 2 32" xfId="17599" xr:uid="{5ECFCB85-3330-4E67-8703-4F4F2F8BDA50}"/>
    <cellStyle name="Normal GHG whole table 3 3 2 32 2" xfId="38003" xr:uid="{34BB2B18-3685-4F7C-97AA-0788584D01B1}"/>
    <cellStyle name="Normal GHG whole table 3 3 2 33" xfId="18009" xr:uid="{BCA5E339-1096-439C-853A-52C60641DC35}"/>
    <cellStyle name="Normal GHG whole table 3 3 2 33 2" xfId="38413" xr:uid="{3AE0D11B-C96A-4C7C-BB95-90671048F3D9}"/>
    <cellStyle name="Normal GHG whole table 3 3 2 34" xfId="18388" xr:uid="{F6389BEC-A373-4EA0-B840-9CDCC710DB73}"/>
    <cellStyle name="Normal GHG whole table 3 3 2 34 2" xfId="38792" xr:uid="{0FE7A695-5BE3-4F24-B68E-47E2FD70CE6E}"/>
    <cellStyle name="Normal GHG whole table 3 3 2 35" xfId="19232" xr:uid="{76E6261C-1EA3-414C-BF23-8ADAE9587E21}"/>
    <cellStyle name="Normal GHG whole table 3 3 2 35 2" xfId="39634" xr:uid="{DA8693E7-4449-4701-AE13-512495CE78E2}"/>
    <cellStyle name="Normal GHG whole table 3 3 2 36" xfId="18709" xr:uid="{FDF2A037-B197-4F81-9582-95F95C395F51}"/>
    <cellStyle name="Normal GHG whole table 3 3 2 36 2" xfId="39111" xr:uid="{E7A2D83F-8B55-45D1-B192-E6E1D65A52BC}"/>
    <cellStyle name="Normal GHG whole table 3 3 2 37" xfId="20070" xr:uid="{36A6C6E5-E5A2-4F63-A061-59F4BA702640}"/>
    <cellStyle name="Normal GHG whole table 3 3 2 37 2" xfId="40472" xr:uid="{37C89FDA-CE64-4A16-B977-DF6317DE57A4}"/>
    <cellStyle name="Normal GHG whole table 3 3 2 38" xfId="20492" xr:uid="{BCD81A9B-7305-4DE0-BA64-4215244B5F0E}"/>
    <cellStyle name="Normal GHG whole table 3 3 2 38 2" xfId="40894" xr:uid="{2E56D1AE-2ED5-4871-9F64-2555FF197879}"/>
    <cellStyle name="Normal GHG whole table 3 3 2 39" xfId="18938" xr:uid="{08250A9E-4967-4146-B8D3-DFCA5A4AFA2B}"/>
    <cellStyle name="Normal GHG whole table 3 3 2 39 2" xfId="39340" xr:uid="{45DD8316-4851-4816-9619-D6C78B18EB30}"/>
    <cellStyle name="Normal GHG whole table 3 3 2 4" xfId="1560" xr:uid="{00000000-0005-0000-0000-00008B180000}"/>
    <cellStyle name="Normal GHG whole table 3 3 2 4 2" xfId="23945" xr:uid="{8088C5CD-6470-45DA-8AAA-3D42579019DB}"/>
    <cellStyle name="Normal GHG whole table 3 3 2 40" xfId="21686" xr:uid="{002BBAF1-0728-4C78-81D3-6C013E7A2979}"/>
    <cellStyle name="Normal GHG whole table 3 3 2 40 2" xfId="42086" xr:uid="{CE3C679F-BF0E-4D91-8AEA-1A8C1D21AFBF}"/>
    <cellStyle name="Normal GHG whole table 3 3 2 41" xfId="22112" xr:uid="{7F4D869E-AD4C-4DD4-9697-40BB5F030803}"/>
    <cellStyle name="Normal GHG whole table 3 3 2 41 2" xfId="42512" xr:uid="{09C2882C-0C05-463C-9AA0-E8944A9C8DEC}"/>
    <cellStyle name="Normal GHG whole table 3 3 2 42" xfId="21441" xr:uid="{752BD609-BAC6-4C32-B107-F958C8FD4779}"/>
    <cellStyle name="Normal GHG whole table 3 3 2 42 2" xfId="41841" xr:uid="{CDF90634-68A5-4486-B953-1A5E115007EF}"/>
    <cellStyle name="Normal GHG whole table 3 3 2 43" xfId="22407" xr:uid="{26BDFA1A-AB62-4E83-AB05-1331F9697AA1}"/>
    <cellStyle name="Normal GHG whole table 3 3 2 43 2" xfId="42807" xr:uid="{9F33C6CC-A2B3-4162-84E8-957DEFDFE725}"/>
    <cellStyle name="Normal GHG whole table 3 3 2 44" xfId="22488" xr:uid="{13EE3227-3D12-4637-AC44-F721DE7FC0A4}"/>
    <cellStyle name="Normal GHG whole table 3 3 2 44 2" xfId="42888" xr:uid="{4C377E63-F525-46DA-9BDA-8AA7E0CACADB}"/>
    <cellStyle name="Normal GHG whole table 3 3 2 5" xfId="3100" xr:uid="{00000000-0005-0000-0000-00008C180000}"/>
    <cellStyle name="Normal GHG whole table 3 3 2 5 2" xfId="25466" xr:uid="{253A9A23-1A12-4AA1-AC4F-6035EB187870}"/>
    <cellStyle name="Normal GHG whole table 3 3 2 6" xfId="2573" xr:uid="{00000000-0005-0000-0000-00008D180000}"/>
    <cellStyle name="Normal GHG whole table 3 3 2 6 2" xfId="24940" xr:uid="{57CA936F-B05A-46F9-A627-F5826B03E045}"/>
    <cellStyle name="Normal GHG whole table 3 3 2 7" xfId="3994" xr:uid="{00000000-0005-0000-0000-00008E180000}"/>
    <cellStyle name="Normal GHG whole table 3 3 2 7 2" xfId="26357" xr:uid="{8F8EBB87-595C-4064-8971-99AA876CD488}"/>
    <cellStyle name="Normal GHG whole table 3 3 2 8" xfId="3330" xr:uid="{00000000-0005-0000-0000-00008F180000}"/>
    <cellStyle name="Normal GHG whole table 3 3 2 8 2" xfId="25696" xr:uid="{8AB2D16E-F530-4BCD-B023-591BE11A0280}"/>
    <cellStyle name="Normal GHG whole table 3 3 2 9" xfId="3612" xr:uid="{00000000-0005-0000-0000-000090180000}"/>
    <cellStyle name="Normal GHG whole table 3 3 2 9 2" xfId="25975" xr:uid="{468BF825-B782-431E-AB13-61DF96EA4E85}"/>
    <cellStyle name="Normal GHG whole table 3 3 20" xfId="8836" xr:uid="{167A6149-7E96-4038-8682-564BE049D05B}"/>
    <cellStyle name="Normal GHG whole table 3 3 20 2" xfId="31035" xr:uid="{6904730E-6105-47D2-B4A6-E53F6F8F8764}"/>
    <cellStyle name="Normal GHG whole table 3 3 21" xfId="8854" xr:uid="{291B8ADA-6DF7-4A5E-A94E-D9C8287BCED7}"/>
    <cellStyle name="Normal GHG whole table 3 3 21 2" xfId="31044" xr:uid="{B9A330C0-D8C9-4D9C-ABA2-F9321D3C55D4}"/>
    <cellStyle name="Normal GHG whole table 3 3 22" xfId="12324" xr:uid="{7DA9430F-F72B-402F-971D-ACE9FFE883EA}"/>
    <cellStyle name="Normal GHG whole table 3 3 22 2" xfId="32889" xr:uid="{2998091A-D39C-40C8-A46D-83A8708E57B4}"/>
    <cellStyle name="Normal GHG whole table 3 3 23" xfId="12709" xr:uid="{3567FF13-D5C1-4C8D-9544-DB369CB0EF38}"/>
    <cellStyle name="Normal GHG whole table 3 3 23 2" xfId="33274" xr:uid="{7F235361-F22B-4268-BFEF-872259C64288}"/>
    <cellStyle name="Normal GHG whole table 3 3 24" xfId="13154" xr:uid="{31024372-0F35-4A65-825B-33E9A85D5696}"/>
    <cellStyle name="Normal GHG whole table 3 3 24 2" xfId="33718" xr:uid="{2C0F42A2-BF7D-4E8F-828A-C66541AD47D8}"/>
    <cellStyle name="Normal GHG whole table 3 3 25" xfId="13361" xr:uid="{A36F561A-C838-4B5A-8A11-157A29B746CD}"/>
    <cellStyle name="Normal GHG whole table 3 3 25 2" xfId="33925" xr:uid="{900E1207-071F-4206-894E-7E87129AC27A}"/>
    <cellStyle name="Normal GHG whole table 3 3 26" xfId="13335" xr:uid="{B1A28C21-CB54-42D4-829C-3ABB8C521059}"/>
    <cellStyle name="Normal GHG whole table 3 3 26 2" xfId="33899" xr:uid="{CE90D45B-EDD4-4351-B4B6-DA449B774FAE}"/>
    <cellStyle name="Normal GHG whole table 3 3 27" xfId="14767" xr:uid="{A2D1AEE9-7431-49DE-8CC3-438948C00005}"/>
    <cellStyle name="Normal GHG whole table 3 3 27 2" xfId="35323" xr:uid="{709A543A-9180-40E3-B3B6-11D1B115F78D}"/>
    <cellStyle name="Normal GHG whole table 3 3 28" xfId="15000" xr:uid="{1371D182-0D0F-4C29-86B7-0A738365EFF7}"/>
    <cellStyle name="Normal GHG whole table 3 3 28 2" xfId="35552" xr:uid="{6D663231-74D2-4A47-915E-9D88C2CC17BD}"/>
    <cellStyle name="Normal GHG whole table 3 3 29" xfId="15587" xr:uid="{ACA4E350-15D1-473B-B7A4-9D5FB49CFED5}"/>
    <cellStyle name="Normal GHG whole table 3 3 29 2" xfId="36085" xr:uid="{131CCCD1-D5CE-4C7D-86D0-6392D896F54E}"/>
    <cellStyle name="Normal GHG whole table 3 3 3" xfId="1091" xr:uid="{00000000-0005-0000-0000-000091180000}"/>
    <cellStyle name="Normal GHG whole table 3 3 3 2" xfId="23528" xr:uid="{E0CDB185-56EC-463D-B7FD-BBBCFFFE49A3}"/>
    <cellStyle name="Normal GHG whole table 3 3 30" xfId="15641" xr:uid="{EFD33FC4-0A39-49F7-AE3C-6E5EF8FA5206}"/>
    <cellStyle name="Normal GHG whole table 3 3 30 2" xfId="36118" xr:uid="{ADAFBB4D-0DE4-46C3-9B9B-42F8E58FE9EE}"/>
    <cellStyle name="Normal GHG whole table 3 3 31" xfId="16310" xr:uid="{01A74FD9-0ACD-4389-AD7D-58B5B7D2F54B}"/>
    <cellStyle name="Normal GHG whole table 3 3 31 2" xfId="36716" xr:uid="{14DAA126-C3EC-4FC7-8069-C90E32F1CD48}"/>
    <cellStyle name="Normal GHG whole table 3 3 32" xfId="17051" xr:uid="{B0BE4E36-618F-426F-A53F-56AAC1F6F3E2}"/>
    <cellStyle name="Normal GHG whole table 3 3 32 2" xfId="37455" xr:uid="{35F98AE7-CB22-453D-BE33-EEE97BC42D14}"/>
    <cellStyle name="Normal GHG whole table 3 3 33" xfId="17648" xr:uid="{52EEBDFF-A838-4DE6-A078-E40B34DBABD5}"/>
    <cellStyle name="Normal GHG whole table 3 3 33 2" xfId="38052" xr:uid="{488292D5-8093-4FE4-8A37-90B048BA7D71}"/>
    <cellStyle name="Normal GHG whole table 3 3 34" xfId="17802" xr:uid="{AFEDA57E-30D0-4EC3-92DB-598730AF9A01}"/>
    <cellStyle name="Normal GHG whole table 3 3 34 2" xfId="38206" xr:uid="{9EC3C0AB-AAA5-4DE8-AEB7-C24738DE5CE7}"/>
    <cellStyle name="Normal GHG whole table 3 3 35" xfId="18174" xr:uid="{92E15FCC-7B41-4780-8C7B-034E0C75EA1C}"/>
    <cellStyle name="Normal GHG whole table 3 3 35 2" xfId="38578" xr:uid="{27E7C52F-4058-470E-B9C4-51A7B4C6BBC7}"/>
    <cellStyle name="Normal GHG whole table 3 3 36" xfId="19017" xr:uid="{7C1705F0-8A63-44D4-B1A6-5C213CE008B9}"/>
    <cellStyle name="Normal GHG whole table 3 3 36 2" xfId="39419" xr:uid="{3015E220-FBD6-4F37-B582-91786AD92A5D}"/>
    <cellStyle name="Normal GHG whole table 3 3 37" xfId="19403" xr:uid="{4106FCE9-EA90-49C4-8BAB-D645356B4320}"/>
    <cellStyle name="Normal GHG whole table 3 3 37 2" xfId="39805" xr:uid="{9FCA154B-0318-49B1-9B96-1D1D4ADCDFFC}"/>
    <cellStyle name="Normal GHG whole table 3 3 38" xfId="19855" xr:uid="{C952B958-F4F5-4881-8674-438588B1A662}"/>
    <cellStyle name="Normal GHG whole table 3 3 38 2" xfId="40257" xr:uid="{74FBA490-4304-45CF-87F8-C38ACEA4E67F}"/>
    <cellStyle name="Normal GHG whole table 3 3 39" xfId="20279" xr:uid="{53036251-F189-4B5A-9BD9-DF10BE1649D5}"/>
    <cellStyle name="Normal GHG whole table 3 3 39 2" xfId="40681" xr:uid="{20BF05A6-4717-49D4-8C0A-FE28047F826D}"/>
    <cellStyle name="Normal GHG whole table 3 3 4" xfId="1764" xr:uid="{00000000-0005-0000-0000-000092180000}"/>
    <cellStyle name="Normal GHG whole table 3 3 4 2" xfId="24147" xr:uid="{9C860685-86E2-4FC5-A123-76E655D17F76}"/>
    <cellStyle name="Normal GHG whole table 3 3 40" xfId="20722" xr:uid="{DA700EC3-CE8D-4827-A6CC-F150737746EB}"/>
    <cellStyle name="Normal GHG whole table 3 3 40 2" xfId="41124" xr:uid="{4C95391D-0290-4BE1-A8F7-10D01B01CC7B}"/>
    <cellStyle name="Normal GHG whole table 3 3 41" xfId="21474" xr:uid="{AF965F91-520C-4BFF-8ECC-9BA10B528D98}"/>
    <cellStyle name="Normal GHG whole table 3 3 41 2" xfId="41874" xr:uid="{5DB0BDD6-F729-469F-8FF7-4156F89AEB2C}"/>
    <cellStyle name="Normal GHG whole table 3 3 42" xfId="22182" xr:uid="{4679404D-7C37-45FB-A04B-01CE6B7F1E65}"/>
    <cellStyle name="Normal GHG whole table 3 3 42 2" xfId="42582" xr:uid="{C89B9066-C861-4EE0-BB77-FB0D35D66F22}"/>
    <cellStyle name="Normal GHG whole table 3 3 43" xfId="22406" xr:uid="{49FE2BF3-F264-4C07-8EB4-B382BFD8D446}"/>
    <cellStyle name="Normal GHG whole table 3 3 43 2" xfId="42806" xr:uid="{A99A41B4-F431-4547-9BFC-78B9FEF73E20}"/>
    <cellStyle name="Normal GHG whole table 3 3 44" xfId="22703" xr:uid="{6400DD52-0E6F-4588-B42D-3DCF14057BCC}"/>
    <cellStyle name="Normal GHG whole table 3 3 44 2" xfId="43103" xr:uid="{AC003497-4062-4044-987D-BF49510B9C36}"/>
    <cellStyle name="Normal GHG whole table 3 3 45" xfId="23010" xr:uid="{51B3EED8-6AAA-461A-8107-A2EF8F4481B9}"/>
    <cellStyle name="Normal GHG whole table 3 3 45 2" xfId="43410" xr:uid="{449835B6-DD72-43D8-9537-0347C656A698}"/>
    <cellStyle name="Normal GHG whole table 3 3 5" xfId="1676" xr:uid="{00000000-0005-0000-0000-000093180000}"/>
    <cellStyle name="Normal GHG whole table 3 3 5 2" xfId="24060" xr:uid="{EDF30EFC-C987-4FDA-B853-DB35BE89390F}"/>
    <cellStyle name="Normal GHG whole table 3 3 6" xfId="2885" xr:uid="{00000000-0005-0000-0000-000094180000}"/>
    <cellStyle name="Normal GHG whole table 3 3 6 2" xfId="25251" xr:uid="{23227366-4F8F-4BC3-AE3A-59500D974FA7}"/>
    <cellStyle name="Normal GHG whole table 3 3 7" xfId="2381" xr:uid="{00000000-0005-0000-0000-000095180000}"/>
    <cellStyle name="Normal GHG whole table 3 3 7 2" xfId="24748" xr:uid="{C3216FEA-E65C-4832-BE18-799295B07236}"/>
    <cellStyle name="Normal GHG whole table 3 3 8" xfId="3783" xr:uid="{00000000-0005-0000-0000-000096180000}"/>
    <cellStyle name="Normal GHG whole table 3 3 8 2" xfId="26146" xr:uid="{119132D6-399A-4317-A92B-E4550CB21B76}"/>
    <cellStyle name="Normal GHG whole table 3 3 9" xfId="3427" xr:uid="{00000000-0005-0000-0000-000097180000}"/>
    <cellStyle name="Normal GHG whole table 3 3 9 2" xfId="25792" xr:uid="{C8F8850D-6DCF-4CE2-904B-A2E7A05BAB68}"/>
    <cellStyle name="Normal GHG whole table 3 30" xfId="15221" xr:uid="{F035210C-00CB-4C02-A604-B372D254A60C}"/>
    <cellStyle name="Normal GHG whole table 3 30 2" xfId="35761" xr:uid="{228B295D-A60A-4F9A-9126-3BAF45AB14EB}"/>
    <cellStyle name="Normal GHG whole table 3 31" xfId="15122" xr:uid="{BECC9E1C-3003-4987-A120-F3B9221D55F5}"/>
    <cellStyle name="Normal GHG whole table 3 31 2" xfId="35669" xr:uid="{AC11041A-1BB7-4293-BC87-DEFB9EFBD07B}"/>
    <cellStyle name="Normal GHG whole table 3 32" xfId="15546" xr:uid="{B17B48CB-6570-4096-B322-4AF130458141}"/>
    <cellStyle name="Normal GHG whole table 3 32 2" xfId="36064" xr:uid="{7BBF3166-94D7-4A7E-BAD7-280A084E8506}"/>
    <cellStyle name="Normal GHG whole table 3 33" xfId="16243" xr:uid="{58911153-557D-42CF-ADB3-C6A181CEED00}"/>
    <cellStyle name="Normal GHG whole table 3 33 2" xfId="36649" xr:uid="{F0BB1995-E25A-42D9-944E-DF459D3749E9}"/>
    <cellStyle name="Normal GHG whole table 3 34" xfId="16865" xr:uid="{A6315EA8-5006-4F65-B190-A17C1BB60FC8}"/>
    <cellStyle name="Normal GHG whole table 3 34 2" xfId="37269" xr:uid="{939CC342-5451-4E6B-9EFA-FF99BCE6F1EC}"/>
    <cellStyle name="Normal GHG whole table 3 35" xfId="16785" xr:uid="{723B84D1-181D-4387-85BE-ABD644443F6A}"/>
    <cellStyle name="Normal GHG whole table 3 35 2" xfId="37189" xr:uid="{1BFF4DDB-1862-4C6F-9A69-5D4B8A106286}"/>
    <cellStyle name="Normal GHG whole table 3 36" xfId="16954" xr:uid="{69CFC9FA-A073-4CAD-AAAF-729195E133A7}"/>
    <cellStyle name="Normal GHG whole table 3 36 2" xfId="37358" xr:uid="{5CBACF0F-6D45-4489-BBE5-472314A30969}"/>
    <cellStyle name="Normal GHG whole table 3 37" xfId="17454" xr:uid="{E3B64912-FFD5-40B8-8F56-BCB894FFA8E9}"/>
    <cellStyle name="Normal GHG whole table 3 37 2" xfId="37858" xr:uid="{A67BDD6C-AF41-437E-B8A1-B61344870DC2}"/>
    <cellStyle name="Normal GHG whole table 3 38" xfId="18788" xr:uid="{A905CA08-322C-4A2B-A3E6-57B94710C7A3}"/>
    <cellStyle name="Normal GHG whole table 3 38 2" xfId="39190" xr:uid="{C0FF6147-F4D7-4AD0-AC6F-ED5CA2C337E1}"/>
    <cellStyle name="Normal GHG whole table 3 39" xfId="18549" xr:uid="{A1FC188A-3CAA-410F-8F70-DFA76F20ABAF}"/>
    <cellStyle name="Normal GHG whole table 3 39 2" xfId="38953" xr:uid="{93F27FFC-9982-4B95-BBBD-85A2594B6FC8}"/>
    <cellStyle name="Normal GHG whole table 3 4" xfId="658" xr:uid="{00000000-0005-0000-0000-000098180000}"/>
    <cellStyle name="Normal GHG whole table 3 4 10" xfId="4556" xr:uid="{00000000-0005-0000-0000-000099180000}"/>
    <cellStyle name="Normal GHG whole table 3 4 10 2" xfId="26909" xr:uid="{40A9B9E4-E486-4704-9B46-B3575D0C87BC}"/>
    <cellStyle name="Normal GHG whole table 3 4 11" xfId="5109" xr:uid="{00000000-0005-0000-0000-00009A180000}"/>
    <cellStyle name="Normal GHG whole table 3 4 11 2" xfId="27462" xr:uid="{442B303F-F507-4048-834A-3E1D55B98BB8}"/>
    <cellStyle name="Normal GHG whole table 3 4 12" xfId="5506" xr:uid="{00000000-0005-0000-0000-00009B180000}"/>
    <cellStyle name="Normal GHG whole table 3 4 12 2" xfId="27859" xr:uid="{CCA9BE59-9CD0-4BE0-9A5B-F8EAD96FC6B5}"/>
    <cellStyle name="Normal GHG whole table 3 4 13" xfId="5988" xr:uid="{00000000-0005-0000-0000-00009C180000}"/>
    <cellStyle name="Normal GHG whole table 3 4 13 2" xfId="28293" xr:uid="{57CA0C3A-F8B9-401B-ACC3-F6FE282F5F5A}"/>
    <cellStyle name="Normal GHG whole table 3 4 14" xfId="6311" xr:uid="{00000000-0005-0000-0000-00009D180000}"/>
    <cellStyle name="Normal GHG whole table 3 4 14 2" xfId="28608" xr:uid="{16C3BCE0-5532-4BCF-9FAA-E3760C8FED6A}"/>
    <cellStyle name="Normal GHG whole table 3 4 15" xfId="7082" xr:uid="{00000000-0005-0000-0000-00009E180000}"/>
    <cellStyle name="Normal GHG whole table 3 4 15 2" xfId="29379" xr:uid="{8F3AF4B7-65B5-4A68-8A55-67A6D54CDAAA}"/>
    <cellStyle name="Normal GHG whole table 3 4 16" xfId="7387" xr:uid="{00000000-0005-0000-0000-00009F180000}"/>
    <cellStyle name="Normal GHG whole table 3 4 16 2" xfId="29682" xr:uid="{EFF941D8-0815-4AF5-9373-CDC34064F07D}"/>
    <cellStyle name="Normal GHG whole table 3 4 17" xfId="7873" xr:uid="{4DB8EDC0-9A1E-4B61-A5CA-FD728F7947A7}"/>
    <cellStyle name="Normal GHG whole table 3 4 17 2" xfId="30159" xr:uid="{A4AFCC07-8DE0-4CAC-B758-24A27E9465B6}"/>
    <cellStyle name="Normal GHG whole table 3 4 18" xfId="8358" xr:uid="{F968FFF8-C0C1-4E84-8B84-97FD15C3784D}"/>
    <cellStyle name="Normal GHG whole table 3 4 18 2" xfId="30627" xr:uid="{3A4BF39C-5402-4A75-9EC3-A328D4C81F88}"/>
    <cellStyle name="Normal GHG whole table 3 4 19" xfId="9243" xr:uid="{6077381D-D7CD-4B05-8BD3-885E77D2D610}"/>
    <cellStyle name="Normal GHG whole table 3 4 19 2" xfId="31384" xr:uid="{85858098-1B94-41D7-ADB9-673F28EF79FA}"/>
    <cellStyle name="Normal GHG whole table 3 4 2" xfId="873" xr:uid="{00000000-0005-0000-0000-0000A0180000}"/>
    <cellStyle name="Normal GHG whole table 3 4 2 10" xfId="5320" xr:uid="{00000000-0005-0000-0000-0000A1180000}"/>
    <cellStyle name="Normal GHG whole table 3 4 2 10 2" xfId="27673" xr:uid="{284984A2-0B74-4A67-A312-0D6EC07F4427}"/>
    <cellStyle name="Normal GHG whole table 3 4 2 11" xfId="4669" xr:uid="{00000000-0005-0000-0000-0000A2180000}"/>
    <cellStyle name="Normal GHG whole table 3 4 2 11 2" xfId="27022" xr:uid="{808777B7-3FE8-4C20-AE8E-D70C1C44EFC2}"/>
    <cellStyle name="Normal GHG whole table 3 4 2 12" xfId="5768" xr:uid="{00000000-0005-0000-0000-0000A3180000}"/>
    <cellStyle name="Normal GHG whole table 3 4 2 12 2" xfId="28084" xr:uid="{81B6AF0D-D992-402F-A162-F609F47933B8}"/>
    <cellStyle name="Normal GHG whole table 3 4 2 13" xfId="6131" xr:uid="{00000000-0005-0000-0000-0000A4180000}"/>
    <cellStyle name="Normal GHG whole table 3 4 2 13 2" xfId="28428" xr:uid="{29162083-2FEB-4584-81B1-1838DC7DB9E6}"/>
    <cellStyle name="Normal GHG whole table 3 4 2 14" xfId="6650" xr:uid="{00000000-0005-0000-0000-0000A5180000}"/>
    <cellStyle name="Normal GHG whole table 3 4 2 14 2" xfId="28947" xr:uid="{883EF089-B204-419E-AD61-B0B6F9442182}"/>
    <cellStyle name="Normal GHG whole table 3 4 2 15" xfId="7593" xr:uid="{00000000-0005-0000-0000-0000A6180000}"/>
    <cellStyle name="Normal GHG whole table 3 4 2 15 2" xfId="29888" xr:uid="{77B1C0F6-05E0-40A2-9768-70A2B2C05373}"/>
    <cellStyle name="Normal GHG whole table 3 4 2 16" xfId="8079" xr:uid="{F24A8515-8365-4BF1-8344-C95274B4CE0C}"/>
    <cellStyle name="Normal GHG whole table 3 4 2 16 2" xfId="30365" xr:uid="{E54663F1-32C1-4525-84CB-A2CCA9774017}"/>
    <cellStyle name="Normal GHG whole table 3 4 2 17" xfId="8568" xr:uid="{2EDC920D-0B0D-432F-9255-96A3DEB88B14}"/>
    <cellStyle name="Normal GHG whole table 3 4 2 17 2" xfId="30837" xr:uid="{C6844103-D6B2-4B99-9130-B9056602924C}"/>
    <cellStyle name="Normal GHG whole table 3 4 2 18" xfId="9458" xr:uid="{D781AD4A-165A-47AB-85EC-311D068FC9FB}"/>
    <cellStyle name="Normal GHG whole table 3 4 2 18 2" xfId="31597" xr:uid="{A4B57AA8-29D5-470B-AAC8-75C97B2D38AD}"/>
    <cellStyle name="Normal GHG whole table 3 4 2 19" xfId="8958" xr:uid="{6E16658C-C48F-4D10-9E08-A7C180282593}"/>
    <cellStyle name="Normal GHG whole table 3 4 2 19 2" xfId="31131" xr:uid="{562F43A1-5459-46B8-9301-AD5E102846C1}"/>
    <cellStyle name="Normal GHG whole table 3 4 2 2" xfId="982" xr:uid="{00000000-0005-0000-0000-0000A7180000}"/>
    <cellStyle name="Normal GHG whole table 3 4 2 2 2" xfId="23419" xr:uid="{A0E56D97-E32E-4D4F-A9DD-771C555D147A}"/>
    <cellStyle name="Normal GHG whole table 3 4 2 20" xfId="8972" xr:uid="{62A67F16-EDAA-4DCB-93E4-0B91D469115D}"/>
    <cellStyle name="Normal GHG whole table 3 4 2 20 2" xfId="31143" xr:uid="{66F41768-8418-499B-9B9C-E3BA07CD63E3}"/>
    <cellStyle name="Normal GHG whole table 3 4 2 21" xfId="12626" xr:uid="{0C5FEA7D-E282-48FC-9A64-735B64D382FB}"/>
    <cellStyle name="Normal GHG whole table 3 4 2 21 2" xfId="33191" xr:uid="{F42B9F0F-A736-426E-A2B2-368F51E0E874}"/>
    <cellStyle name="Normal GHG whole table 3 4 2 22" xfId="13030" xr:uid="{8AF5C767-A744-4833-9D01-3C4035455F08}"/>
    <cellStyle name="Normal GHG whole table 3 4 2 22 2" xfId="33595" xr:uid="{212D90C7-41B1-4AFC-8CAD-18E7689A203C}"/>
    <cellStyle name="Normal GHG whole table 3 4 2 23" xfId="13214" xr:uid="{52F4A3E1-D137-43A4-A322-E4B5D8A56426}"/>
    <cellStyle name="Normal GHG whole table 3 4 2 23 2" xfId="33778" xr:uid="{05CD83E2-7DCF-41C5-AEFC-BE39B2287AAF}"/>
    <cellStyle name="Normal GHG whole table 3 4 2 24" xfId="13840" xr:uid="{5FD890FB-94AE-44D4-9029-856E1606A722}"/>
    <cellStyle name="Normal GHG whole table 3 4 2 24 2" xfId="34404" xr:uid="{593F97F5-5EF3-4B8D-8980-C95B5C9DE669}"/>
    <cellStyle name="Normal GHG whole table 3 4 2 25" xfId="13303" xr:uid="{9A554D56-4BDE-4C21-AC02-7657C688157D}"/>
    <cellStyle name="Normal GHG whole table 3 4 2 25 2" xfId="33867" xr:uid="{5FE47B0F-642E-440D-8F3A-D4C023CD453E}"/>
    <cellStyle name="Normal GHG whole table 3 4 2 26" xfId="13457" xr:uid="{B4176056-C90D-4BFB-8DAE-4A39DE89565A}"/>
    <cellStyle name="Normal GHG whole table 3 4 2 26 2" xfId="34021" xr:uid="{91BF71E1-8274-4674-8F93-EA848E9CED15}"/>
    <cellStyle name="Normal GHG whole table 3 4 2 27" xfId="15247" xr:uid="{469C6F12-AF11-459C-82F7-EF1E29C9F61D}"/>
    <cellStyle name="Normal GHG whole table 3 4 2 27 2" xfId="35787" xr:uid="{0DB048A1-4598-4E01-880E-99AFB7447ECA}"/>
    <cellStyle name="Normal GHG whole table 3 4 2 28" xfId="15549" xr:uid="{829722C5-CDDD-4B8C-8946-66C70DB8EEA3}"/>
    <cellStyle name="Normal GHG whole table 3 4 2 28 2" xfId="36067" xr:uid="{01758F57-7062-4D85-9DD9-28730844C9EF}"/>
    <cellStyle name="Normal GHG whole table 3 4 2 29" xfId="16130" xr:uid="{9103697E-CBB7-4A3A-83EC-A088FB6057A7}"/>
    <cellStyle name="Normal GHG whole table 3 4 2 29 2" xfId="36538" xr:uid="{EF3B31B3-065C-4FED-AC3F-4A7CC68BE354}"/>
    <cellStyle name="Normal GHG whole table 3 4 2 3" xfId="2064" xr:uid="{00000000-0005-0000-0000-0000A8180000}"/>
    <cellStyle name="Normal GHG whole table 3 4 2 3 2" xfId="24446" xr:uid="{62E41366-E27E-4F2F-9477-2309645C4C13}"/>
    <cellStyle name="Normal GHG whole table 3 4 2 30" xfId="16603" xr:uid="{3197411C-A5AA-4FF1-971C-DFF63F9AAB8D}"/>
    <cellStyle name="Normal GHG whole table 3 4 2 30 2" xfId="37009" xr:uid="{5F7C78CB-6AFA-4BEE-AED7-48471CAF3673}"/>
    <cellStyle name="Normal GHG whole table 3 4 2 31" xfId="17347" xr:uid="{A851ACA4-2F63-40CE-8843-43330D5EDAFB}"/>
    <cellStyle name="Normal GHG whole table 3 4 2 31 2" xfId="37751" xr:uid="{B329D711-4B01-4860-BDD2-F811C1543ED2}"/>
    <cellStyle name="Normal GHG whole table 3 4 2 32" xfId="16997" xr:uid="{29914530-AB28-4BAD-87E1-78406950DD60}"/>
    <cellStyle name="Normal GHG whole table 3 4 2 32 2" xfId="37401" xr:uid="{46A317A4-ECB2-45E0-BF58-AD5A3F95CF6A}"/>
    <cellStyle name="Normal GHG whole table 3 4 2 33" xfId="18096" xr:uid="{5A329116-28E4-4913-912C-65E7A4C385B2}"/>
    <cellStyle name="Normal GHG whole table 3 4 2 33 2" xfId="38500" xr:uid="{81B0762B-2188-42C0-BCBA-A56E4F545E67}"/>
    <cellStyle name="Normal GHG whole table 3 4 2 34" xfId="18475" xr:uid="{2F83CF65-2A72-471C-A026-FCB8CFC24B41}"/>
    <cellStyle name="Normal GHG whole table 3 4 2 34 2" xfId="38879" xr:uid="{C8537653-F94B-4981-AD1D-7132C377B828}"/>
    <cellStyle name="Normal GHG whole table 3 4 2 35" xfId="19319" xr:uid="{23265D31-D70F-49F5-B900-102D3ED5980F}"/>
    <cellStyle name="Normal GHG whole table 3 4 2 35 2" xfId="39721" xr:uid="{8CB6FFEC-B1FC-47BF-B46F-862A1ECCB9DB}"/>
    <cellStyle name="Normal GHG whole table 3 4 2 36" xfId="19701" xr:uid="{21431B68-F795-4062-8B81-DA89C39F494E}"/>
    <cellStyle name="Normal GHG whole table 3 4 2 36 2" xfId="40103" xr:uid="{FFE0DC96-D60A-441D-80EF-E9A89F8B0A6C}"/>
    <cellStyle name="Normal GHG whole table 3 4 2 37" xfId="20157" xr:uid="{9BD27E43-1B98-4533-8FE4-312EA3D4A9C7}"/>
    <cellStyle name="Normal GHG whole table 3 4 2 37 2" xfId="40559" xr:uid="{912D571C-7ECD-4C63-AE8C-6F1B521D871D}"/>
    <cellStyle name="Normal GHG whole table 3 4 2 38" xfId="20579" xr:uid="{5BD0D99E-127F-4C30-9AC5-F50F609B4BC0}"/>
    <cellStyle name="Normal GHG whole table 3 4 2 38 2" xfId="40981" xr:uid="{618DA903-1A4E-4B11-ABDE-15ABF2BD0C23}"/>
    <cellStyle name="Normal GHG whole table 3 4 2 39" xfId="19600" xr:uid="{2DDBEA50-6CD6-4BA9-A5BB-7B39C9AFA8E1}"/>
    <cellStyle name="Normal GHG whole table 3 4 2 39 2" xfId="40002" xr:uid="{424F794D-C52E-480B-A8DB-F6BA1674428E}"/>
    <cellStyle name="Normal GHG whole table 3 4 2 4" xfId="1711" xr:uid="{00000000-0005-0000-0000-0000A9180000}"/>
    <cellStyle name="Normal GHG whole table 3 4 2 4 2" xfId="24095" xr:uid="{7819B954-5A37-42C0-B4D8-70075EBAA102}"/>
    <cellStyle name="Normal GHG whole table 3 4 2 40" xfId="21773" xr:uid="{1B4A42A4-B6A5-402C-BB55-15319FF8FADB}"/>
    <cellStyle name="Normal GHG whole table 3 4 2 40 2" xfId="42173" xr:uid="{3AB21FEB-6407-4EB0-A748-D5B12272BC00}"/>
    <cellStyle name="Normal GHG whole table 3 4 2 41" xfId="21412" xr:uid="{4AC17106-E52E-4C68-B8E4-85475F509F42}"/>
    <cellStyle name="Normal GHG whole table 3 4 2 41 2" xfId="41812" xr:uid="{EB905826-66A2-4373-8D8F-2AC1579FA7B4}"/>
    <cellStyle name="Normal GHG whole table 3 4 2 42" xfId="21912" xr:uid="{5AFE4BCD-4E99-45A7-B17E-0FC2F3DA6525}"/>
    <cellStyle name="Normal GHG whole table 3 4 2 42 2" xfId="42312" xr:uid="{D54CE5AA-F36C-4CEC-8410-A0F9674E1940}"/>
    <cellStyle name="Normal GHG whole table 3 4 2 43" xfId="21163" xr:uid="{FCFD0E8B-2B13-4E1A-B016-0237C0E8B140}"/>
    <cellStyle name="Normal GHG whole table 3 4 2 43 2" xfId="41563" xr:uid="{F204896B-B8F2-4AEF-96A2-E8397B8DA9A7}"/>
    <cellStyle name="Normal GHG whole table 3 4 2 44" xfId="22796" xr:uid="{0D691385-9C2E-4EE6-8BC2-9C1A7DC5475E}"/>
    <cellStyle name="Normal GHG whole table 3 4 2 44 2" xfId="43196" xr:uid="{A719B269-CD0D-4EE0-8347-769A16E4C6B7}"/>
    <cellStyle name="Normal GHG whole table 3 4 2 5" xfId="3187" xr:uid="{00000000-0005-0000-0000-0000AA180000}"/>
    <cellStyle name="Normal GHG whole table 3 4 2 5 2" xfId="25553" xr:uid="{2393DEB3-6519-4F42-A05A-8969CDBA2A51}"/>
    <cellStyle name="Normal GHG whole table 3 4 2 6" xfId="2817" xr:uid="{00000000-0005-0000-0000-0000AB180000}"/>
    <cellStyle name="Normal GHG whole table 3 4 2 6 2" xfId="25183" xr:uid="{37ED9AEB-5B58-43C4-879C-A154FF9047D9}"/>
    <cellStyle name="Normal GHG whole table 3 4 2 7" xfId="4081" xr:uid="{00000000-0005-0000-0000-0000AC180000}"/>
    <cellStyle name="Normal GHG whole table 3 4 2 7 2" xfId="26444" xr:uid="{64D3B0AA-3A1F-4C2D-A1AB-917C95F48E6C}"/>
    <cellStyle name="Normal GHG whole table 3 4 2 8" xfId="2851" xr:uid="{00000000-0005-0000-0000-0000AD180000}"/>
    <cellStyle name="Normal GHG whole table 3 4 2 8 2" xfId="25217" xr:uid="{1E88E345-25A7-4981-B86F-39A92CFC4FEC}"/>
    <cellStyle name="Normal GHG whole table 3 4 2 9" xfId="3290" xr:uid="{00000000-0005-0000-0000-0000AE180000}"/>
    <cellStyle name="Normal GHG whole table 3 4 2 9 2" xfId="25656" xr:uid="{85BAC39C-FD68-4DD4-8F05-091999F92A75}"/>
    <cellStyle name="Normal GHG whole table 3 4 20" xfId="9986" xr:uid="{2660B023-47EC-492F-AB45-BC42582D5D8A}"/>
    <cellStyle name="Normal GHG whole table 3 4 20 2" xfId="31998" xr:uid="{CFF83F09-3F6E-4C6A-A182-621E2F4FD12D}"/>
    <cellStyle name="Normal GHG whole table 3 4 21" xfId="8973" xr:uid="{30305080-EED8-4666-866B-897CA3561689}"/>
    <cellStyle name="Normal GHG whole table 3 4 21 2" xfId="31144" xr:uid="{73A506C4-818E-4310-B8ED-5EE987FE2FE3}"/>
    <cellStyle name="Normal GHG whole table 3 4 22" xfId="12411" xr:uid="{2B638E82-C7BA-470F-A30E-DC13C417BE46}"/>
    <cellStyle name="Normal GHG whole table 3 4 22 2" xfId="32976" xr:uid="{AFB0A780-75D6-4650-AE95-F2B8404E31CE}"/>
    <cellStyle name="Normal GHG whole table 3 4 23" xfId="12257" xr:uid="{C86A6AFA-5FF3-4E5B-9B3E-CD9B32474DC9}"/>
    <cellStyle name="Normal GHG whole table 3 4 23 2" xfId="32822" xr:uid="{45BE5A07-4882-49EE-8F6A-EB8B96B734EE}"/>
    <cellStyle name="Normal GHG whole table 3 4 24" xfId="11787" xr:uid="{C4299FC9-0C89-410B-B837-CDDE5B9267AC}"/>
    <cellStyle name="Normal GHG whole table 3 4 24 2" xfId="32354" xr:uid="{C6564DDD-5FDD-4380-A70A-9E0FBDA8F13C}"/>
    <cellStyle name="Normal GHG whole table 3 4 25" xfId="13931" xr:uid="{EA44B907-A932-4D78-9203-7264A791370A}"/>
    <cellStyle name="Normal GHG whole table 3 4 25 2" xfId="34495" xr:uid="{2A61FD9C-F2BF-44B3-B88A-1BD33896606B}"/>
    <cellStyle name="Normal GHG whole table 3 4 26" xfId="14381" xr:uid="{C88425E3-B0DA-4512-908C-7A8AB6611A9B}"/>
    <cellStyle name="Normal GHG whole table 3 4 26 2" xfId="34944" xr:uid="{D3D087AC-0E0A-4ACA-9F43-E6AE57F6B04D}"/>
    <cellStyle name="Normal GHG whole table 3 4 27" xfId="13107" xr:uid="{11A213D8-137A-4C98-A0BA-EE1FF0C10296}"/>
    <cellStyle name="Normal GHG whole table 3 4 27 2" xfId="33672" xr:uid="{FC0EE6EE-F2ED-4140-89A0-482FD7792B70}"/>
    <cellStyle name="Normal GHG whole table 3 4 28" xfId="14327" xr:uid="{BAF32C7B-A51C-4D78-AB75-042472193F98}"/>
    <cellStyle name="Normal GHG whole table 3 4 28 2" xfId="34890" xr:uid="{CEC14126-CF9F-4054-8822-D868460BAEDE}"/>
    <cellStyle name="Normal GHG whole table 3 4 29" xfId="14921" xr:uid="{1A46D38F-065E-4D0A-91D0-17356A9121F4}"/>
    <cellStyle name="Normal GHG whole table 3 4 29 2" xfId="35474" xr:uid="{2655E456-8AD7-4BBA-A67C-45DC53E5A821}"/>
    <cellStyle name="Normal GHG whole table 3 4 3" xfId="1298" xr:uid="{00000000-0005-0000-0000-0000AF180000}"/>
    <cellStyle name="Normal GHG whole table 3 4 3 2" xfId="23735" xr:uid="{654C5747-7DC2-4677-B8EF-5D8B77A1F9DD}"/>
    <cellStyle name="Normal GHG whole table 3 4 30" xfId="15922" xr:uid="{75981C8F-75F1-4EF3-98B5-64F56CDE8E46}"/>
    <cellStyle name="Normal GHG whole table 3 4 30 2" xfId="36330" xr:uid="{E430D7DC-0BF1-49F3-88F3-2076417CB197}"/>
    <cellStyle name="Normal GHG whole table 3 4 31" xfId="16397" xr:uid="{BC421794-5423-4C39-BDCF-7A3D7E1DF5CF}"/>
    <cellStyle name="Normal GHG whole table 3 4 31 2" xfId="36803" xr:uid="{A125D430-1254-4EF4-BBC4-B751D0B13D75}"/>
    <cellStyle name="Normal GHG whole table 3 4 32" xfId="17138" xr:uid="{24DEFAC8-75CE-4297-AF67-C7728F8F8EFB}"/>
    <cellStyle name="Normal GHG whole table 3 4 32 2" xfId="37542" xr:uid="{8318768C-3C36-4445-9280-BEDCD479C361}"/>
    <cellStyle name="Normal GHG whole table 3 4 33" xfId="17417" xr:uid="{5193B79A-7C98-4E69-B84E-94822ACC7936}"/>
    <cellStyle name="Normal GHG whole table 3 4 33 2" xfId="37821" xr:uid="{8BEA8C59-20F5-484C-B35C-4ACD177BD642}"/>
    <cellStyle name="Normal GHG whole table 3 4 34" xfId="17889" xr:uid="{49F6FCC1-CF76-4D93-9669-8B3A6EABAF86}"/>
    <cellStyle name="Normal GHG whole table 3 4 34 2" xfId="38293" xr:uid="{5CD509F1-80BF-4598-9CDE-EB3DAA61A52E}"/>
    <cellStyle name="Normal GHG whole table 3 4 35" xfId="18261" xr:uid="{93FC5DAB-4E77-406C-AD27-CD60DD1C7FA9}"/>
    <cellStyle name="Normal GHG whole table 3 4 35 2" xfId="38665" xr:uid="{89194C23-25C4-49E9-9AF3-1252EE7A27EF}"/>
    <cellStyle name="Normal GHG whole table 3 4 36" xfId="19104" xr:uid="{AC6F2DE0-311F-4853-8C72-4F1E346AAC78}"/>
    <cellStyle name="Normal GHG whole table 3 4 36 2" xfId="39506" xr:uid="{792FD171-A82A-42D0-A071-6BA1E9292902}"/>
    <cellStyle name="Normal GHG whole table 3 4 37" xfId="18914" xr:uid="{FA1FD113-C545-40C3-B0D0-118190F144C7}"/>
    <cellStyle name="Normal GHG whole table 3 4 37 2" xfId="39316" xr:uid="{EBA8C327-797F-474B-A9A1-7C9663FC5790}"/>
    <cellStyle name="Normal GHG whole table 3 4 38" xfId="19942" xr:uid="{2F09049C-0262-4337-8FDD-6810B4FF60B9}"/>
    <cellStyle name="Normal GHG whole table 3 4 38 2" xfId="40344" xr:uid="{A8617EEB-7324-4C04-A14A-CB6AC9696CE9}"/>
    <cellStyle name="Normal GHG whole table 3 4 39" xfId="20366" xr:uid="{A94544A9-0227-47A5-A2C3-8D9840E8233F}"/>
    <cellStyle name="Normal GHG whole table 3 4 39 2" xfId="40768" xr:uid="{30417F15-F4F7-4887-994C-C1C1A93948FB}"/>
    <cellStyle name="Normal GHG whole table 3 4 4" xfId="1851" xr:uid="{00000000-0005-0000-0000-0000B0180000}"/>
    <cellStyle name="Normal GHG whole table 3 4 4 2" xfId="24234" xr:uid="{8F3C3352-403E-4EBC-84FA-470529B496B3}"/>
    <cellStyle name="Normal GHG whole table 3 4 40" xfId="19391" xr:uid="{5135B651-39EF-431D-820F-111F71D9382A}"/>
    <cellStyle name="Normal GHG whole table 3 4 40 2" xfId="39793" xr:uid="{76CD6E71-9E8F-41A8-9A52-4E18C4BBC627}"/>
    <cellStyle name="Normal GHG whole table 3 4 41" xfId="21561" xr:uid="{FC3522F4-2546-4AE2-8A0A-F49DF9101E7A}"/>
    <cellStyle name="Normal GHG whole table 3 4 41 2" xfId="41961" xr:uid="{24B800F9-37B6-414C-BBC0-0A08E5C7EC02}"/>
    <cellStyle name="Normal GHG whole table 3 4 42" xfId="21848" xr:uid="{76CC5C39-1E8F-4CCD-BB7F-C86E57026A4E}"/>
    <cellStyle name="Normal GHG whole table 3 4 42 2" xfId="42248" xr:uid="{40C0BC3A-0379-4CEC-8E61-F9BAFC3112AF}"/>
    <cellStyle name="Normal GHG whole table 3 4 43" xfId="21827" xr:uid="{401B266F-91FF-4115-A8C5-21B233B02467}"/>
    <cellStyle name="Normal GHG whole table 3 4 43 2" xfId="42227" xr:uid="{D259EC78-453E-4BF2-9512-16EE9D486775}"/>
    <cellStyle name="Normal GHG whole table 3 4 44" xfId="22990" xr:uid="{18DC667C-FD30-46B2-B0EE-1E330D24079D}"/>
    <cellStyle name="Normal GHG whole table 3 4 44 2" xfId="43390" xr:uid="{39D6EA8E-A22A-4AE5-BCB7-0776D34319F7}"/>
    <cellStyle name="Normal GHG whole table 3 4 45" xfId="23238" xr:uid="{FD04DD9F-8B57-4AA7-95ED-8E89E9E0D12E}"/>
    <cellStyle name="Normal GHG whole table 3 4 45 2" xfId="43638" xr:uid="{DD8DB9BD-AD5B-45E1-84D3-3A82ED20F2B9}"/>
    <cellStyle name="Normal GHG whole table 3 4 5" xfId="2277" xr:uid="{00000000-0005-0000-0000-0000B1180000}"/>
    <cellStyle name="Normal GHG whole table 3 4 5 2" xfId="24652" xr:uid="{4C33549F-FC1C-442F-838D-536DB9A4BCFF}"/>
    <cellStyle name="Normal GHG whole table 3 4 6" xfId="2972" xr:uid="{00000000-0005-0000-0000-0000B2180000}"/>
    <cellStyle name="Normal GHG whole table 3 4 6 2" xfId="25338" xr:uid="{A1F44CFD-E9DE-4BED-90BA-FE136168DCD9}"/>
    <cellStyle name="Normal GHG whole table 3 4 7" xfId="3568" xr:uid="{00000000-0005-0000-0000-0000B3180000}"/>
    <cellStyle name="Normal GHG whole table 3 4 7 2" xfId="25932" xr:uid="{1507191A-E029-4094-81FA-74D82EAF9287}"/>
    <cellStyle name="Normal GHG whole table 3 4 8" xfId="3870" xr:uid="{00000000-0005-0000-0000-0000B4180000}"/>
    <cellStyle name="Normal GHG whole table 3 4 8 2" xfId="26233" xr:uid="{00D09C3D-7727-47AD-A8F1-E913555C4C8D}"/>
    <cellStyle name="Normal GHG whole table 3 4 9" xfId="4379" xr:uid="{00000000-0005-0000-0000-0000B5180000}"/>
    <cellStyle name="Normal GHG whole table 3 4 9 2" xfId="26734" xr:uid="{90483571-D4C5-479B-A4BE-6B3909D6B2A9}"/>
    <cellStyle name="Normal GHG whole table 3 40" xfId="18861" xr:uid="{95040271-5E98-415F-9460-005ED835539E}"/>
    <cellStyle name="Normal GHG whole table 3 40 2" xfId="39263" xr:uid="{99340754-D70B-4446-8704-5192434CAACF}"/>
    <cellStyle name="Normal GHG whole table 3 41" xfId="19566" xr:uid="{C04D9D0E-BCF6-4CEB-8639-C5848BD13639}"/>
    <cellStyle name="Normal GHG whole table 3 41 2" xfId="39968" xr:uid="{FA99C8AA-4B39-4F76-971D-1B111062B70E}"/>
    <cellStyle name="Normal GHG whole table 3 42" xfId="20785" xr:uid="{C4560FEC-74A9-4A67-9180-4A020CBA43E4}"/>
    <cellStyle name="Normal GHG whole table 3 42 2" xfId="41187" xr:uid="{44DABC45-B5F2-465D-A8D2-AE09506BECF8}"/>
    <cellStyle name="Normal GHG whole table 3 43" xfId="21231" xr:uid="{122F497C-1049-4D96-8A80-2E79CB860169}"/>
    <cellStyle name="Normal GHG whole table 3 43 2" xfId="41631" xr:uid="{8840D0D2-B66F-440F-94D3-8A57CB17B693}"/>
    <cellStyle name="Normal GHG whole table 3 44" xfId="21127" xr:uid="{10FD0F61-A8B3-475D-8EBF-DF56A5B9C271}"/>
    <cellStyle name="Normal GHG whole table 3 44 2" xfId="41527" xr:uid="{7E001502-47F9-4539-AA11-8B2907C8D428}"/>
    <cellStyle name="Normal GHG whole table 3 45" xfId="21205" xr:uid="{A470D095-157A-4373-9B68-F77F172F716A}"/>
    <cellStyle name="Normal GHG whole table 3 45 2" xfId="41605" xr:uid="{5D98F4AA-A150-4C10-BF61-DC0948322E5E}"/>
    <cellStyle name="Normal GHG whole table 3 46" xfId="22764" xr:uid="{8B21143F-E434-4ED0-9515-5D5B9D3189FB}"/>
    <cellStyle name="Normal GHG whole table 3 46 2" xfId="43164" xr:uid="{C65AEC0A-7C30-4D99-BC4D-D8C26AD6AE91}"/>
    <cellStyle name="Normal GHG whole table 3 47" xfId="22667" xr:uid="{B0B5BA33-73FC-4BC3-8846-7BEFC3D73EF1}"/>
    <cellStyle name="Normal GHG whole table 3 47 2" xfId="43067" xr:uid="{1AD3D9C8-38E1-4108-96E7-F075B9362490}"/>
    <cellStyle name="Normal GHG whole table 3 5" xfId="1160" xr:uid="{00000000-0005-0000-0000-0000B6180000}"/>
    <cellStyle name="Normal GHG whole table 3 5 2" xfId="23597" xr:uid="{BCAFD577-E208-4817-91D6-4A7150BEC40D}"/>
    <cellStyle name="Normal GHG whole table 3 6" xfId="1608" xr:uid="{00000000-0005-0000-0000-0000B7180000}"/>
    <cellStyle name="Normal GHG whole table 3 6 2" xfId="23993" xr:uid="{5C74CD12-3821-4004-8A1D-95CF25CFA244}"/>
    <cellStyle name="Normal GHG whole table 3 7" xfId="2133" xr:uid="{00000000-0005-0000-0000-0000B8180000}"/>
    <cellStyle name="Normal GHG whole table 3 7 2" xfId="24514" xr:uid="{86D1DC98-3B50-4A3B-8A52-AFC00320F36C}"/>
    <cellStyle name="Normal GHG whole table 3 8" xfId="2641" xr:uid="{00000000-0005-0000-0000-0000B9180000}"/>
    <cellStyle name="Normal GHG whole table 3 8 2" xfId="25008" xr:uid="{5CE64ECD-EBCB-45C1-A6EF-D715B23E3D92}"/>
    <cellStyle name="Normal GHG whole table 3 9" xfId="3275" xr:uid="{00000000-0005-0000-0000-0000BA180000}"/>
    <cellStyle name="Normal GHG whole table 3 9 2" xfId="25641" xr:uid="{BC434DC2-9E02-4F97-A642-26BAF6EE3E4C}"/>
    <cellStyle name="Normal GHG whole table 4" xfId="100" xr:uid="{00000000-0005-0000-0000-0000BB180000}"/>
    <cellStyle name="Normal GHG whole table 4 10" xfId="8700" xr:uid="{3E5E6EF7-56D5-4E5E-9424-507333F7FB58}"/>
    <cellStyle name="Normal GHG whole table 4 10 2" xfId="30954" xr:uid="{BB0832BE-E973-459D-80EF-4B83FCC50C5D}"/>
    <cellStyle name="Normal GHG whole table 4 11" xfId="11858" xr:uid="{3EC21234-400C-45D5-B1DC-798BEAF7DD87}"/>
    <cellStyle name="Normal GHG whole table 4 11 2" xfId="32425" xr:uid="{38B495A0-D02F-419C-B469-793BFF36FE5F}"/>
    <cellStyle name="Normal GHG whole table 4 12" xfId="13425" xr:uid="{53D66D0B-D5B2-4006-9672-6EE88B4D9915}"/>
    <cellStyle name="Normal GHG whole table 4 12 2" xfId="33989" xr:uid="{49239410-5144-4A6D-8560-05531D9A8127}"/>
    <cellStyle name="Normal GHG whole table 4 13" xfId="14547" xr:uid="{9FFCF16A-39BC-4F91-A8E6-7400A3E84824}"/>
    <cellStyle name="Normal GHG whole table 4 13 2" xfId="35108" xr:uid="{F10280E9-5586-4F40-B972-2B1E63A1DE20}"/>
    <cellStyle name="Normal GHG whole table 4 14" xfId="14922" xr:uid="{A6A643E9-7A45-4B17-B5ED-63D22E024C50}"/>
    <cellStyle name="Normal GHG whole table 4 14 2" xfId="35475" xr:uid="{CE1DCFF4-F8CB-43E1-8869-7A7A415684E9}"/>
    <cellStyle name="Normal GHG whole table 4 15" xfId="12931" xr:uid="{B952199A-D21B-48AD-81CF-187F8077577B}"/>
    <cellStyle name="Normal GHG whole table 4 15 2" xfId="33496" xr:uid="{B1ACD901-A677-45AE-B18B-E11FB605A404}"/>
    <cellStyle name="Normal GHG whole table 4 16" xfId="16203" xr:uid="{0EE47C85-E609-4C0F-901A-84CDFECA6B39}"/>
    <cellStyle name="Normal GHG whole table 4 16 2" xfId="36611" xr:uid="{B7871683-F557-49BA-B716-199344AE7D71}"/>
    <cellStyle name="Normal GHG whole table 4 17" xfId="16718" xr:uid="{5251CB22-483C-49AE-9AE4-695F263EBAF7}"/>
    <cellStyle name="Normal GHG whole table 4 17 2" xfId="37124" xr:uid="{8E3E76B8-576B-4BD0-A21C-7A4F446C0897}"/>
    <cellStyle name="Normal GHG whole table 4 18" xfId="16731" xr:uid="{6CD4684C-B998-43EA-A0E4-BD0802DE2CA1}"/>
    <cellStyle name="Normal GHG whole table 4 18 2" xfId="37137" xr:uid="{713CBC84-0CAF-4FA1-B9EC-75550AF2AD09}"/>
    <cellStyle name="Normal GHG whole table 4 19" xfId="17766" xr:uid="{FE69565C-A748-4142-9619-DE7EC4A26E0B}"/>
    <cellStyle name="Normal GHG whole table 4 19 2" xfId="38170" xr:uid="{7E36FB60-F12A-4E81-BE86-41EED528CBDB}"/>
    <cellStyle name="Normal GHG whole table 4 2" xfId="1477" xr:uid="{00000000-0005-0000-0000-0000BC180000}"/>
    <cellStyle name="Normal GHG whole table 4 2 2" xfId="23865" xr:uid="{EFCDCD01-8C20-47F8-8A19-DADAA0D4BF49}"/>
    <cellStyle name="Normal GHG whole table 4 20" xfId="18600" xr:uid="{16021929-062C-49E1-B2D1-50F69128BF84}"/>
    <cellStyle name="Normal GHG whole table 4 20 2" xfId="39004" xr:uid="{6FE50E6C-F78C-4207-8422-4528234608C6}"/>
    <cellStyle name="Normal GHG whole table 4 21" xfId="19508" xr:uid="{81876E1A-53DA-43AD-8876-49A522B261D8}"/>
    <cellStyle name="Normal GHG whole table 4 21 2" xfId="39910" xr:uid="{6BD4E900-308B-4428-B270-6AB7A0689374}"/>
    <cellStyle name="Normal GHG whole table 4 22" xfId="19813" xr:uid="{12C8688F-3CF3-446E-8F7E-185079E737C6}"/>
    <cellStyle name="Normal GHG whole table 4 22 2" xfId="40215" xr:uid="{BD4EFF7F-B1C2-49CE-8EB8-A8ED17D866A2}"/>
    <cellStyle name="Normal GHG whole table 4 23" xfId="21034" xr:uid="{09AA7756-5A1C-44D5-9235-EBCE751A2EF5}"/>
    <cellStyle name="Normal GHG whole table 4 23 2" xfId="41436" xr:uid="{1EC31315-C185-4163-B372-6FE7E83B37D1}"/>
    <cellStyle name="Normal GHG whole table 4 24" xfId="21051" xr:uid="{16D8B94D-EDA8-46BF-A670-1B91C1001035}"/>
    <cellStyle name="Normal GHG whole table 4 24 2" xfId="41453" xr:uid="{D9F1E07C-325A-43BF-B9A2-130452764C39}"/>
    <cellStyle name="Normal GHG whole table 4 25" xfId="22579" xr:uid="{FD4519E8-729C-4CE0-A53B-E6327EE1AFF5}"/>
    <cellStyle name="Normal GHG whole table 4 25 2" xfId="42979" xr:uid="{7DEBA6C5-F39D-4F55-B27D-845CE3D49959}"/>
    <cellStyle name="Normal GHG whole table 4 26" xfId="23352" xr:uid="{B7631BD6-1B0F-4080-A1C4-54834F4A8D3F}"/>
    <cellStyle name="Normal GHG whole table 4 3" xfId="2441" xr:uid="{00000000-0005-0000-0000-0000BD180000}"/>
    <cellStyle name="Normal GHG whole table 4 3 2" xfId="24808" xr:uid="{F417FAC2-5706-48D1-BDCF-94D15914B126}"/>
    <cellStyle name="Normal GHG whole table 4 4" xfId="3328" xr:uid="{00000000-0005-0000-0000-0000BE180000}"/>
    <cellStyle name="Normal GHG whole table 4 4 2" xfId="25694" xr:uid="{5617F7C1-B54E-42D6-8BF9-4AC704181A24}"/>
    <cellStyle name="Normal GHG whole table 4 5" xfId="5680" xr:uid="{00000000-0005-0000-0000-0000BF180000}"/>
    <cellStyle name="Normal GHG whole table 4 6" xfId="6981" xr:uid="{00000000-0005-0000-0000-0000C0180000}"/>
    <cellStyle name="Normal GHG whole table 4 6 2" xfId="29278" xr:uid="{84010535-8897-424E-B751-794527F8B2D2}"/>
    <cellStyle name="Normal GHG whole table 4 7" xfId="7216" xr:uid="{00000000-0005-0000-0000-0000C1180000}"/>
    <cellStyle name="Normal GHG whole table 4 7 2" xfId="29513" xr:uid="{1CF40A50-6BA2-4958-875E-0902F62AE924}"/>
    <cellStyle name="Normal GHG whole table 4 8" xfId="7674" xr:uid="{E3E84024-F9BB-4F14-BB37-C472706B5533}"/>
    <cellStyle name="Normal GHG whole table 4 8 2" xfId="29962" xr:uid="{40F9CE59-2AC1-4EBE-8B60-320688ECDB23}"/>
    <cellStyle name="Normal GHG whole table 4 9" xfId="8170" xr:uid="{81ADE91F-05E2-4DCC-839B-26C9E7DD3042}"/>
    <cellStyle name="Normal GHG whole table 4 9 2" xfId="30456" xr:uid="{A6765D8C-511D-41E9-8E6D-6C9AEE528841}"/>
    <cellStyle name="Normal GHG whole table 5" xfId="5615" xr:uid="{00000000-0005-0000-0000-0000C2180000}"/>
    <cellStyle name="Normal GHG-Shade" xfId="37" xr:uid="{00000000-0005-0000-0000-0000C3180000}"/>
    <cellStyle name="Normal GHG-Shade 2" xfId="197" xr:uid="{00000000-0005-0000-0000-0000C4180000}"/>
    <cellStyle name="Normal GHG-Shade 2 2" xfId="198" xr:uid="{00000000-0005-0000-0000-0000C5180000}"/>
    <cellStyle name="Normal GHG-Shade 2 3" xfId="199" xr:uid="{00000000-0005-0000-0000-0000C6180000}"/>
    <cellStyle name="Normal GHG-Shade 2 4" xfId="229" xr:uid="{00000000-0005-0000-0000-0000C7180000}"/>
    <cellStyle name="Normal GHG-Shade 2 5" xfId="394" xr:uid="{00000000-0005-0000-0000-0000C8180000}"/>
    <cellStyle name="Normal GHG-Shade 3" xfId="200" xr:uid="{00000000-0005-0000-0000-0000C9180000}"/>
    <cellStyle name="Normal GHG-Shade 3 2" xfId="201" xr:uid="{00000000-0005-0000-0000-0000CA180000}"/>
    <cellStyle name="Normal GHG-Shade 4" xfId="202" xr:uid="{00000000-0005-0000-0000-0000CB180000}"/>
    <cellStyle name="Normal GHG-Shade 4 2" xfId="465" xr:uid="{00000000-0005-0000-0000-0000CC180000}"/>
    <cellStyle name="Normál_Munka1" xfId="52" xr:uid="{00000000-0005-0000-0000-0000CD180000}"/>
    <cellStyle name="Notas 10" xfId="10721" xr:uid="{58377EEE-7827-4F14-AB5D-B71D5E48C9A7}"/>
    <cellStyle name="Notas 10 2" xfId="10897" xr:uid="{493595DA-835D-4659-BDDA-24A8E6175A24}"/>
    <cellStyle name="Notas 10 2 2" xfId="15497" xr:uid="{60F37B3B-8D4D-4ABE-B8C5-CA2A3F1D9D04}"/>
    <cellStyle name="Notas 10 2 2 2" xfId="36021" xr:uid="{B2851366-A7ED-4132-8A04-D4A64693A0BF}"/>
    <cellStyle name="Notas 10 2 3" xfId="32315" xr:uid="{39632CD8-F3DD-4304-B8B9-A6F1261B7569}"/>
    <cellStyle name="Notas 10 3" xfId="15403" xr:uid="{0979DA7D-0066-4CC9-9D7F-F09F7C754B2C}"/>
    <cellStyle name="Notas 10 3 2" xfId="35940" xr:uid="{E06B18F8-3A5A-433C-8A98-121A318C7AFE}"/>
    <cellStyle name="Notas 10 4" xfId="32257" xr:uid="{C0E4144B-67B9-48AC-82E3-AB1287D04762}"/>
    <cellStyle name="Notas 2" xfId="8850" xr:uid="{BB25DE78-A197-478F-A9C2-BA4F8AAEA744}"/>
    <cellStyle name="Notas 2 2" xfId="10722" xr:uid="{5E88EEBD-E502-4AA6-B22C-C8AEC5F5211A}"/>
    <cellStyle name="Notas 2 2 2" xfId="10990" xr:uid="{C5F889D9-A3E7-49B5-A11F-B5C4DF4E1914}"/>
    <cellStyle name="Notas 2 2 2 2" xfId="15541" xr:uid="{DEBE1011-32B8-485D-88A6-C5782EE4EFB9}"/>
    <cellStyle name="Notas 2 2 2 2 2" xfId="36060" xr:uid="{D940DEFC-E081-47E7-B367-7B42BE426B90}"/>
    <cellStyle name="Notas 2 2 2 3" xfId="32342" xr:uid="{4943F2BF-46D8-4DB5-8861-585B0819DD12}"/>
    <cellStyle name="Notas 2 2 3" xfId="15404" xr:uid="{A54BA3C8-9F08-4C65-B9F4-FB20B8A9F413}"/>
    <cellStyle name="Notas 2 2 3 2" xfId="35941" xr:uid="{BED81B45-C733-4481-B835-463DD041016C}"/>
    <cellStyle name="Notas 2 2 4" xfId="32258" xr:uid="{B960F1B5-CBBE-4C77-875E-C3BD6BDE4F6E}"/>
    <cellStyle name="Notas 2 3" xfId="10865" xr:uid="{B394D8B9-B8DE-449F-955A-1D8E06B6BA08}"/>
    <cellStyle name="Notas 2 3 2" xfId="11118" xr:uid="{E8888C7C-837C-410C-AB52-1F6D76925D79}"/>
    <cellStyle name="Notas 2 3 2 2" xfId="11564" xr:uid="{0FE730E3-DC47-4453-B3F2-24F9FD976A11}"/>
    <cellStyle name="Notas 2 3 3" xfId="11273" xr:uid="{E73036BA-12E4-4C00-B79D-87AED0F6ACE8}"/>
    <cellStyle name="Notas 2 3 3 2" xfId="11726" xr:uid="{8012BB29-D187-4423-AF16-3695C021A6B0}"/>
    <cellStyle name="Notas 2 3 4" xfId="11371" xr:uid="{355F46A0-15B8-4F9E-9F24-9D8273E8DC59}"/>
    <cellStyle name="Notas 2 4" xfId="10898" xr:uid="{55F0A107-5961-45F5-8D53-1F351411874A}"/>
    <cellStyle name="Notas 2 4 2" xfId="15498" xr:uid="{1F61E083-7543-417F-B6CB-F99590892CBF}"/>
    <cellStyle name="Notas 2 4 2 2" xfId="36022" xr:uid="{78E49D17-953F-45C8-B0DC-D7E9D38B0898}"/>
    <cellStyle name="Notas 2 4 3" xfId="32316" xr:uid="{C64C3C8E-15D8-4E8A-83F4-F96F291DBA70}"/>
    <cellStyle name="Notas 2 5" xfId="10939" xr:uid="{39512C89-65AA-4881-B100-5AC7305ABE09}"/>
    <cellStyle name="Notas 2 5 2" xfId="11119" xr:uid="{7E096312-45E7-4C69-9BD7-24595256E27F}"/>
    <cellStyle name="Notas 2 5 2 2" xfId="11565" xr:uid="{137C454E-3A77-4C19-9EAF-993CD54F19A7}"/>
    <cellStyle name="Notas 2 5 3" xfId="11274" xr:uid="{80975D8E-1DE1-492C-BCE2-EEC16E0EA687}"/>
    <cellStyle name="Notas 2 5 3 2" xfId="11727" xr:uid="{A6A119D0-2F1D-407D-87E9-47EAF52C4B37}"/>
    <cellStyle name="Notas 2 5 4" xfId="11393" xr:uid="{6995E44F-9CA7-4CF7-9609-720903B9A71D}"/>
    <cellStyle name="Notas 2 6" xfId="11117" xr:uid="{B91102F2-D941-432A-86E1-F9ECE3C0722C}"/>
    <cellStyle name="Notas 2 6 2" xfId="11563" xr:uid="{04B4E2D4-D6CE-4F0F-B3BD-5836ACBA4489}"/>
    <cellStyle name="Notas 2 7" xfId="11272" xr:uid="{2EF172C2-D0B9-473D-959F-F2A991D557DF}"/>
    <cellStyle name="Notas 2 7 2" xfId="11725" xr:uid="{BA25507F-EA4A-4882-AC6B-B728724E8FC3}"/>
    <cellStyle name="Notas 2 8" xfId="11293" xr:uid="{57CD1DA7-367A-4E4C-BD41-9C0CC128475E}"/>
    <cellStyle name="Notas 2 9" xfId="11771" xr:uid="{DD94D675-B6EF-4B9E-9D32-9AC2139A986C}"/>
    <cellStyle name="Notas 3" xfId="10246" xr:uid="{AED1D3F6-638B-48F4-90D4-887615A06B88}"/>
    <cellStyle name="Notas 3 2" xfId="10899" xr:uid="{AE4E0663-F819-46BC-9CBF-9978E1AED6F2}"/>
    <cellStyle name="Notas 3 2 2" xfId="15499" xr:uid="{EB87DDBE-CFDC-4D3F-AFD6-FBEA20E20F85}"/>
    <cellStyle name="Notas 3 2 2 2" xfId="36023" xr:uid="{68E0238D-0181-4B45-8976-192231B5ED6C}"/>
    <cellStyle name="Notas 3 2 3" xfId="32317" xr:uid="{BD1E9F94-9389-43AE-B407-F23AA174CF66}"/>
    <cellStyle name="Notas 3 3" xfId="10723" xr:uid="{1273C0AE-ACFD-49F6-BF05-68685D4F48A2}"/>
    <cellStyle name="Notas 3 3 2" xfId="15405" xr:uid="{3ECBB119-DEB4-4DB5-860C-71EA04E192E3}"/>
    <cellStyle name="Notas 3 3 2 2" xfId="35942" xr:uid="{882D5729-E2B1-404F-8B92-945BF70DA966}"/>
    <cellStyle name="Notas 3 3 3" xfId="32259" xr:uid="{FCAFE7BC-7818-4DC4-A1F4-0208B27194B7}"/>
    <cellStyle name="Notas 4" xfId="10724" xr:uid="{497E3416-4FEA-471A-AAB9-20918D2E10C4}"/>
    <cellStyle name="Notas 4 2" xfId="10900" xr:uid="{75092A8A-CD3E-4B13-BAFB-F97B6DBFDD76}"/>
    <cellStyle name="Notas 4 2 2" xfId="15500" xr:uid="{269678FB-A152-4864-A5E2-2FBFC7ECDF84}"/>
    <cellStyle name="Notas 4 2 2 2" xfId="36024" xr:uid="{D3430862-EBD0-4214-8AE0-5A01658E1720}"/>
    <cellStyle name="Notas 4 2 3" xfId="32318" xr:uid="{BA2789A4-2FB0-43FF-BB0A-015EE1851098}"/>
    <cellStyle name="Notas 4 3" xfId="15406" xr:uid="{211F3A9C-14E2-4EDC-BFE9-7EDD695905F9}"/>
    <cellStyle name="Notas 4 3 2" xfId="35943" xr:uid="{D8D6639F-0D15-4C3E-A82C-CE20D44B05AD}"/>
    <cellStyle name="Notas 4 4" xfId="32260" xr:uid="{92852163-D477-452E-9951-ED8AE1FCFF5F}"/>
    <cellStyle name="Notas 5" xfId="10725" xr:uid="{1B705E13-AA20-4053-A1F7-7EC5F6D23FDF}"/>
    <cellStyle name="Notas 5 2" xfId="10901" xr:uid="{1463D18A-44A5-44D8-BC35-903D01E5A893}"/>
    <cellStyle name="Notas 5 2 2" xfId="15501" xr:uid="{DBFFA8DF-C27E-4C9F-ACA3-66F887474E49}"/>
    <cellStyle name="Notas 5 2 2 2" xfId="36025" xr:uid="{9C29214C-4C27-45F6-971E-5B0FD800BE19}"/>
    <cellStyle name="Notas 5 2 3" xfId="32319" xr:uid="{D7373870-6E5F-4E97-8EA0-F34EA551E0FF}"/>
    <cellStyle name="Notas 5 3" xfId="15407" xr:uid="{71178F43-1A60-4D24-B67F-021638BC0A15}"/>
    <cellStyle name="Notas 5 3 2" xfId="35944" xr:uid="{243E6EF2-A56E-44A5-986E-7D03C3CDF1D1}"/>
    <cellStyle name="Notas 5 4" xfId="32261" xr:uid="{FA09C36E-1669-49FC-A04B-19572DFA7841}"/>
    <cellStyle name="Notas 6" xfId="10726" xr:uid="{87421898-F7F4-45DE-8D50-04C9324E13A2}"/>
    <cellStyle name="Notas 6 2" xfId="10902" xr:uid="{1F70B757-CB77-448D-A972-91660CBE2005}"/>
    <cellStyle name="Notas 6 2 2" xfId="15502" xr:uid="{D051F706-DB46-4A25-88F3-A4E131F0666F}"/>
    <cellStyle name="Notas 6 2 2 2" xfId="36026" xr:uid="{BF20D598-2DFE-42EA-B63F-A34F39674DD2}"/>
    <cellStyle name="Notas 6 2 3" xfId="32320" xr:uid="{C634AE19-36DC-4168-AF51-5C1CDE85F472}"/>
    <cellStyle name="Notas 6 3" xfId="15408" xr:uid="{23EB4533-1B45-4E18-AE4E-99E879827F0C}"/>
    <cellStyle name="Notas 6 3 2" xfId="35945" xr:uid="{CC36EDE9-A9BF-4F28-9C12-C8FDA4BB2DE1}"/>
    <cellStyle name="Notas 6 4" xfId="32262" xr:uid="{36D2AF30-FECA-4F28-8760-F8B72BD7C8AD}"/>
    <cellStyle name="Notas 7" xfId="10727" xr:uid="{0F70E266-2222-41E1-8A50-4BB18ADB5F87}"/>
    <cellStyle name="Notas 7 2" xfId="10903" xr:uid="{FA8314CD-45F2-4C8F-98F0-01CD0CCDB664}"/>
    <cellStyle name="Notas 7 2 2" xfId="15503" xr:uid="{E14EA548-9D63-448C-840C-793841768D61}"/>
    <cellStyle name="Notas 7 2 2 2" xfId="36027" xr:uid="{CF009A6B-7246-43BA-BC22-49C7C8F89C06}"/>
    <cellStyle name="Notas 7 2 3" xfId="32321" xr:uid="{0CE3E129-93CE-4A48-81A8-EA256C953F99}"/>
    <cellStyle name="Notas 7 3" xfId="15409" xr:uid="{445FD46B-4045-4110-B336-4A1C29D9A8C6}"/>
    <cellStyle name="Notas 7 3 2" xfId="35946" xr:uid="{FD80FA68-2AED-4FDC-B991-905380840248}"/>
    <cellStyle name="Notas 7 4" xfId="32263" xr:uid="{F36C2510-FBCF-466A-8D6E-D902E1FDD67A}"/>
    <cellStyle name="Notas 8" xfId="10728" xr:uid="{94E8B03B-EC50-4188-A501-79A5F38F5FC2}"/>
    <cellStyle name="Notas 8 2" xfId="10904" xr:uid="{13F7F93B-ECB4-4BCD-86BD-BD9FD6C61EE3}"/>
    <cellStyle name="Notas 8 2 2" xfId="15504" xr:uid="{997B98D7-3452-4573-8D60-CD5949E3DAB8}"/>
    <cellStyle name="Notas 8 2 2 2" xfId="36028" xr:uid="{101C71E9-DB6D-4B3F-B14C-785ED1503D46}"/>
    <cellStyle name="Notas 8 2 3" xfId="32322" xr:uid="{1A6F7453-3FFE-4726-86F8-52D7AA94707A}"/>
    <cellStyle name="Notas 8 3" xfId="15410" xr:uid="{9EB8622F-FC95-4A56-9FF8-D9A0CBA8204C}"/>
    <cellStyle name="Notas 8 3 2" xfId="35947" xr:uid="{8C5D14E3-4A4A-4B45-8D0F-E10EDEEE4DD4}"/>
    <cellStyle name="Notas 8 4" xfId="32264" xr:uid="{6A4C1603-ABBA-4334-B00A-980789429023}"/>
    <cellStyle name="Notas 9" xfId="10729" xr:uid="{F99F1A81-D4F6-4EE2-8352-F76240988581}"/>
    <cellStyle name="Notas 9 2" xfId="10905" xr:uid="{BD60C627-044C-451B-8A46-25EBBBACCC3F}"/>
    <cellStyle name="Notas 9 2 2" xfId="15505" xr:uid="{30FC4194-6F35-4DFF-87B2-082FDB8FBF2D}"/>
    <cellStyle name="Notas 9 2 2 2" xfId="36029" xr:uid="{1D7DD476-6B89-4D83-882B-B4F17526F6DA}"/>
    <cellStyle name="Notas 9 2 3" xfId="32323" xr:uid="{31344FE9-E693-49F2-A620-8B048342A8AA}"/>
    <cellStyle name="Notas 9 3" xfId="15411" xr:uid="{F2B2561F-32E3-4A34-B995-B175D5B8C121}"/>
    <cellStyle name="Notas 9 3 2" xfId="35948" xr:uid="{2A53F5A0-63A0-4EF1-8FE3-BD4AFEFC3C08}"/>
    <cellStyle name="Notas 9 4" xfId="32265" xr:uid="{E9E31D79-AB86-4E19-94E0-FBFEB0EF5B9E}"/>
    <cellStyle name="Note" xfId="204" builtinId="10" customBuiltin="1"/>
    <cellStyle name="Note 2" xfId="203" xr:uid="{00000000-0005-0000-0000-0000CE180000}"/>
    <cellStyle name="Note 2 10" xfId="2741" xr:uid="{00000000-0005-0000-0000-0000CF180000}"/>
    <cellStyle name="Note 2 10 2" xfId="25107" xr:uid="{C3E4F0CA-A04F-49FD-82D5-BEFEC9C1C795}"/>
    <cellStyle name="Note 2 11" xfId="2736" xr:uid="{00000000-0005-0000-0000-0000D0180000}"/>
    <cellStyle name="Note 2 11 2" xfId="25102" xr:uid="{69C056C4-F631-4EE4-A59B-41061545B219}"/>
    <cellStyle name="Note 2 12" xfId="3481" xr:uid="{00000000-0005-0000-0000-0000D1180000}"/>
    <cellStyle name="Note 2 12 2" xfId="25846" xr:uid="{960CFCB4-23F5-483D-9B32-DE9546B3D1ED}"/>
    <cellStyle name="Note 2 13" xfId="2404" xr:uid="{00000000-0005-0000-0000-0000D2180000}"/>
    <cellStyle name="Note 2 13 2" xfId="24771" xr:uid="{C1DD15C5-6C79-4B68-956D-816718CCDE72}"/>
    <cellStyle name="Note 2 14" xfId="4677" xr:uid="{00000000-0005-0000-0000-0000D3180000}"/>
    <cellStyle name="Note 2 14 2" xfId="27030" xr:uid="{EA0B18AA-239D-4215-AF49-0573F675F8C0}"/>
    <cellStyle name="Note 2 15" xfId="4786" xr:uid="{00000000-0005-0000-0000-0000D4180000}"/>
    <cellStyle name="Note 2 15 2" xfId="27139" xr:uid="{A3F42829-05FD-4837-98F0-3A4CE422720E}"/>
    <cellStyle name="Note 2 16" xfId="6481" xr:uid="{00000000-0005-0000-0000-0000D5180000}"/>
    <cellStyle name="Note 2 16 2" xfId="28778" xr:uid="{F8C2B926-1566-4EE2-861F-03644277D505}"/>
    <cellStyle name="Note 2 17" xfId="6754" xr:uid="{00000000-0005-0000-0000-0000D6180000}"/>
    <cellStyle name="Note 2 17 2" xfId="29051" xr:uid="{2F167C68-BEBC-4A21-B172-72C38F3FD174}"/>
    <cellStyle name="Note 2 18" xfId="6809" xr:uid="{00000000-0005-0000-0000-0000D7180000}"/>
    <cellStyle name="Note 2 18 2" xfId="29106" xr:uid="{85474FC3-7F72-4EA5-8676-9F46904EF0C7}"/>
    <cellStyle name="Note 2 19" xfId="7228" xr:uid="{00000000-0005-0000-0000-0000D8180000}"/>
    <cellStyle name="Note 2 19 2" xfId="29523" xr:uid="{D1B28E26-1BA7-4BE2-9A80-6D77BDEEC9A9}"/>
    <cellStyle name="Note 2 2" xfId="593" xr:uid="{00000000-0005-0000-0000-0000D9180000}"/>
    <cellStyle name="Note 2 2 10" xfId="3675" xr:uid="{00000000-0005-0000-0000-0000DA180000}"/>
    <cellStyle name="Note 2 2 10 2" xfId="26038" xr:uid="{65C7579C-B24E-43E6-AA80-AC2887B969EA}"/>
    <cellStyle name="Note 2 2 11" xfId="5044" xr:uid="{00000000-0005-0000-0000-0000DB180000}"/>
    <cellStyle name="Note 2 2 11 2" xfId="27397" xr:uid="{665B5C8C-1696-4AE7-AEDC-5DD4623AA815}"/>
    <cellStyle name="Note 2 2 12" xfId="4462" xr:uid="{00000000-0005-0000-0000-0000DC180000}"/>
    <cellStyle name="Note 2 2 12 2" xfId="26815" xr:uid="{EF9F878E-3B55-4FF5-9163-6379CCCD4790}"/>
    <cellStyle name="Note 2 2 13" xfId="6022" xr:uid="{00000000-0005-0000-0000-0000DD180000}"/>
    <cellStyle name="Note 2 2 13 2" xfId="28319" xr:uid="{402FBC34-BEF6-493C-BDBC-B5A3FBA7D039}"/>
    <cellStyle name="Note 2 2 14" xfId="5985" xr:uid="{00000000-0005-0000-0000-0000DE180000}"/>
    <cellStyle name="Note 2 2 14 2" xfId="28290" xr:uid="{D96449D0-AB87-4655-B9CD-DEE857D8549E}"/>
    <cellStyle name="Note 2 2 15" xfId="6013" xr:uid="{00000000-0005-0000-0000-0000DF180000}"/>
    <cellStyle name="Note 2 2 15 2" xfId="28310" xr:uid="{9EEB3E5F-F485-45F7-A05D-2F26919BEAC8}"/>
    <cellStyle name="Note 2 2 16" xfId="7322" xr:uid="{00000000-0005-0000-0000-0000E0180000}"/>
    <cellStyle name="Note 2 2 16 2" xfId="29617" xr:uid="{11387C59-F8A9-4C15-A067-CD37AB89C7D1}"/>
    <cellStyle name="Note 2 2 17" xfId="7808" xr:uid="{97BA568B-917F-41CA-90B2-DE3BA823F0F9}"/>
    <cellStyle name="Note 2 2 17 2" xfId="30094" xr:uid="{BE7C5A44-52C9-499E-ADE1-4A20268C6D18}"/>
    <cellStyle name="Note 2 2 18" xfId="8293" xr:uid="{98A75AB2-FDBE-400C-AC26-EB0EC31FD2F7}"/>
    <cellStyle name="Note 2 2 18 2" xfId="30562" xr:uid="{E677C195-867A-4663-A214-8F47DCE0CA6A}"/>
    <cellStyle name="Note 2 2 19" xfId="9178" xr:uid="{3A066701-8929-44E5-9BE9-129FD56A3771}"/>
    <cellStyle name="Note 2 2 19 2" xfId="31319" xr:uid="{60B6BF2E-61FB-4693-8B0B-8DC2535804A0}"/>
    <cellStyle name="Note 2 2 2" xfId="808" xr:uid="{00000000-0005-0000-0000-0000E1180000}"/>
    <cellStyle name="Note 2 2 2 10" xfId="5255" xr:uid="{00000000-0005-0000-0000-0000E2180000}"/>
    <cellStyle name="Note 2 2 2 10 2" xfId="27608" xr:uid="{2851E582-5FAE-4688-90E7-35B4446D6883}"/>
    <cellStyle name="Note 2 2 2 11" xfId="4419" xr:uid="{00000000-0005-0000-0000-0000E3180000}"/>
    <cellStyle name="Note 2 2 2 11 2" xfId="26772" xr:uid="{8D451680-8A37-41B3-88F7-05BF726687C0}"/>
    <cellStyle name="Note 2 2 2 12" xfId="5806" xr:uid="{00000000-0005-0000-0000-0000E4180000}"/>
    <cellStyle name="Note 2 2 2 12 2" xfId="28120" xr:uid="{67CB1F4E-4B36-4DE2-8E98-4BAF5ADE8BF0}"/>
    <cellStyle name="Note 2 2 2 13" xfId="5602" xr:uid="{00000000-0005-0000-0000-0000E5180000}"/>
    <cellStyle name="Note 2 2 2 13 2" xfId="27944" xr:uid="{99C0316A-8EBD-48FD-B789-958DE925D6E8}"/>
    <cellStyle name="Note 2 2 2 14" xfId="6241" xr:uid="{00000000-0005-0000-0000-0000E6180000}"/>
    <cellStyle name="Note 2 2 2 14 2" xfId="28538" xr:uid="{A87E98A1-12D3-450F-9929-294A93B9CD7E}"/>
    <cellStyle name="Note 2 2 2 15" xfId="7528" xr:uid="{00000000-0005-0000-0000-0000E7180000}"/>
    <cellStyle name="Note 2 2 2 15 2" xfId="29823" xr:uid="{66E006D4-DB20-4FD8-B7D9-572C82A38716}"/>
    <cellStyle name="Note 2 2 2 16" xfId="8014" xr:uid="{30F2BA27-2ABD-40AC-8C0F-55640B321FD7}"/>
    <cellStyle name="Note 2 2 2 16 2" xfId="30300" xr:uid="{883FE893-E229-4B81-835D-782077122830}"/>
    <cellStyle name="Note 2 2 2 17" xfId="8503" xr:uid="{2D339B7E-3243-4C55-925D-2C8E1E908D5A}"/>
    <cellStyle name="Note 2 2 2 17 2" xfId="30772" xr:uid="{F9F476A3-4429-469E-9A12-886591B0DABB}"/>
    <cellStyle name="Note 2 2 2 18" xfId="9393" xr:uid="{10DE3704-3DB1-4310-B992-C93EEAE1ACB9}"/>
    <cellStyle name="Note 2 2 2 18 2" xfId="31532" xr:uid="{7A983299-B0F6-4944-B6BF-D056C13D9243}"/>
    <cellStyle name="Note 2 2 2 19" xfId="8653" xr:uid="{E7127B7F-B59F-4B93-A8BC-4FE61D9186CB}"/>
    <cellStyle name="Note 2 2 2 19 2" xfId="30914" xr:uid="{74BDFFCD-0E73-4824-9121-A3E9CC742384}"/>
    <cellStyle name="Note 2 2 2 2" xfId="1046" xr:uid="{00000000-0005-0000-0000-0000E8180000}"/>
    <cellStyle name="Note 2 2 2 2 2" xfId="23483" xr:uid="{606C4047-4584-4EEF-A983-758F8010E1E3}"/>
    <cellStyle name="Note 2 2 2 20" xfId="9862" xr:uid="{FC743443-668C-43A7-88F2-23DDA52064BD}"/>
    <cellStyle name="Note 2 2 2 20 2" xfId="31902" xr:uid="{0502636B-3B2C-4B76-A829-E5CAA919C038}"/>
    <cellStyle name="Note 2 2 2 21" xfId="12561" xr:uid="{85F74652-93B9-41F6-831B-0344A8EB31BE}"/>
    <cellStyle name="Note 2 2 2 21 2" xfId="33126" xr:uid="{C98637FC-0724-4CDE-B80F-91F5B053C227}"/>
    <cellStyle name="Note 2 2 2 22" xfId="11889" xr:uid="{533F3502-160F-45C7-8304-CE34C19B2EED}"/>
    <cellStyle name="Note 2 2 2 22 2" xfId="32456" xr:uid="{FDC17607-DD4A-4F30-A13C-FFB410D6D8F7}"/>
    <cellStyle name="Note 2 2 2 23" xfId="12799" xr:uid="{7C8C4CBA-747D-4E86-8EFD-59D348EF4CA6}"/>
    <cellStyle name="Note 2 2 2 23 2" xfId="33364" xr:uid="{58FC6315-1C8D-4961-B2CA-A8B96C7C0E92}"/>
    <cellStyle name="Note 2 2 2 24" xfId="11854" xr:uid="{5527CC28-FAD9-4060-9F14-7A75F849A540}"/>
    <cellStyle name="Note 2 2 2 24 2" xfId="32421" xr:uid="{EECE61BB-9310-44F4-ACC5-FD0EE448DC39}"/>
    <cellStyle name="Note 2 2 2 25" xfId="14038" xr:uid="{E996C0FE-9D52-4BEF-B4C3-FC1652AA4214}"/>
    <cellStyle name="Note 2 2 2 25 2" xfId="34602" xr:uid="{C5562553-5763-49D4-B5CC-4C1C817C8EE2}"/>
    <cellStyle name="Note 2 2 2 26" xfId="12800" xr:uid="{B5D8B674-2796-4D0F-AD10-5F1774986EC6}"/>
    <cellStyle name="Note 2 2 2 26 2" xfId="33365" xr:uid="{9ED0DC6A-B046-422F-A791-3E80C488A037}"/>
    <cellStyle name="Note 2 2 2 27" xfId="15021" xr:uid="{75D618A3-A4E0-412A-97DA-9B108A49633C}"/>
    <cellStyle name="Note 2 2 2 27 2" xfId="35573" xr:uid="{D5F36B29-9411-4421-AF7B-CC7AD225476A}"/>
    <cellStyle name="Note 2 2 2 28" xfId="13081" xr:uid="{B21B9DA7-3026-479A-A364-961F14258BBD}"/>
    <cellStyle name="Note 2 2 2 28 2" xfId="33646" xr:uid="{1AED8515-DC11-4E4C-8520-BDF33E870565}"/>
    <cellStyle name="Note 2 2 2 29" xfId="16065" xr:uid="{EDAF30EF-C27D-49A4-9A5F-9305D1676D6E}"/>
    <cellStyle name="Note 2 2 2 29 2" xfId="36473" xr:uid="{9D65B37B-E55B-4836-892A-3DCAAF228157}"/>
    <cellStyle name="Note 2 2 2 3" xfId="1999" xr:uid="{00000000-0005-0000-0000-0000E9180000}"/>
    <cellStyle name="Note 2 2 2 3 2" xfId="24381" xr:uid="{2EDD14AD-83EC-416D-9284-9660EA98B35C}"/>
    <cellStyle name="Note 2 2 2 30" xfId="16538" xr:uid="{B37582F7-8194-4045-A21C-B9A9BC5AEA36}"/>
    <cellStyle name="Note 2 2 2 30 2" xfId="36944" xr:uid="{A38E849D-54B8-43D0-B0AD-6EF539D9AF05}"/>
    <cellStyle name="Note 2 2 2 31" xfId="17282" xr:uid="{2F650072-B1E0-4EFE-B337-7952AD3A3140}"/>
    <cellStyle name="Note 2 2 2 31 2" xfId="37686" xr:uid="{3D47AD46-D558-4B3E-9BFF-D747C966BF5E}"/>
    <cellStyle name="Note 2 2 2 32" xfId="17587" xr:uid="{CE5D28F3-2096-4F8D-999E-63350B61ECAB}"/>
    <cellStyle name="Note 2 2 2 32 2" xfId="37991" xr:uid="{1584D22B-6BD9-4F89-BBD0-5C8813619A45}"/>
    <cellStyle name="Note 2 2 2 33" xfId="18031" xr:uid="{AF509754-BD2F-4D95-BC1E-2B2A4C19B93B}"/>
    <cellStyle name="Note 2 2 2 33 2" xfId="38435" xr:uid="{829FE4FC-2A63-42A6-9A95-7265DCE623FB}"/>
    <cellStyle name="Note 2 2 2 34" xfId="18410" xr:uid="{F970ADC1-1320-4844-A032-540F0FDC60BE}"/>
    <cellStyle name="Note 2 2 2 34 2" xfId="38814" xr:uid="{DBBED5F0-4AEB-4A8B-BEFC-A6D5336797BF}"/>
    <cellStyle name="Note 2 2 2 35" xfId="19254" xr:uid="{AC310B23-1C26-4F7D-AAEB-E0C7201B7B8B}"/>
    <cellStyle name="Note 2 2 2 35 2" xfId="39656" xr:uid="{959D1276-B750-4392-BE72-EBFDC7780E8A}"/>
    <cellStyle name="Note 2 2 2 36" xfId="19429" xr:uid="{F77C6FC7-4DBC-4A6B-A191-BE0B9DC6D9C6}"/>
    <cellStyle name="Note 2 2 2 36 2" xfId="39831" xr:uid="{503F5DA3-E54A-4896-8F59-3AB337864877}"/>
    <cellStyle name="Note 2 2 2 37" xfId="20092" xr:uid="{1828E3CC-F906-405F-B965-225C637FB4FF}"/>
    <cellStyle name="Note 2 2 2 37 2" xfId="40494" xr:uid="{3E4C1EC4-1E47-42EF-A4C9-14E0AD7354A6}"/>
    <cellStyle name="Note 2 2 2 38" xfId="20514" xr:uid="{77E60770-621A-44BF-8EAC-2A7D3FFBFFC2}"/>
    <cellStyle name="Note 2 2 2 38 2" xfId="40916" xr:uid="{F3F4035E-AD1B-4C19-AEB8-F64467E3766B}"/>
    <cellStyle name="Note 2 2 2 39" xfId="20646" xr:uid="{18209045-EEA9-474B-AFFB-DB1712006EE6}"/>
    <cellStyle name="Note 2 2 2 39 2" xfId="41048" xr:uid="{3FAA9BA2-1082-4D5F-8BFE-4061BC554084}"/>
    <cellStyle name="Note 2 2 2 4" xfId="1574" xr:uid="{00000000-0005-0000-0000-0000EA180000}"/>
    <cellStyle name="Note 2 2 2 4 2" xfId="23959" xr:uid="{5DF23EE5-2EEC-4D92-831E-5682B6150D80}"/>
    <cellStyle name="Note 2 2 2 40" xfId="21708" xr:uid="{114F3A3B-FE38-437A-9016-270DFFF4CB84}"/>
    <cellStyle name="Note 2 2 2 40 2" xfId="42108" xr:uid="{2F767583-84BE-407B-9C2E-DC38E9C57D31}"/>
    <cellStyle name="Note 2 2 2 41" xfId="22095" xr:uid="{A883441B-309D-4669-8BE8-473A5FE2C6E1}"/>
    <cellStyle name="Note 2 2 2 41 2" xfId="42495" xr:uid="{7F1B70B1-4384-4493-A457-A8A20E46CB6B}"/>
    <cellStyle name="Note 2 2 2 42" xfId="21917" xr:uid="{84A5EC6D-BB13-478D-B240-9BD5948C876D}"/>
    <cellStyle name="Note 2 2 2 42 2" xfId="42317" xr:uid="{DAC5773C-28AD-4873-AF95-611A4F26A053}"/>
    <cellStyle name="Note 2 2 2 43" xfId="21071" xr:uid="{D39053B0-3B43-4D44-AC7F-FFDE2FD9A23D}"/>
    <cellStyle name="Note 2 2 2 43 2" xfId="41473" xr:uid="{F873030C-0512-40E7-9BA0-20F896FB3B1D}"/>
    <cellStyle name="Note 2 2 2 44" xfId="23039" xr:uid="{4E98C7CC-566B-4267-83D9-81E03C847669}"/>
    <cellStyle name="Note 2 2 2 44 2" xfId="43439" xr:uid="{770CC281-0FA5-41BD-B328-C3D1D963A856}"/>
    <cellStyle name="Note 2 2 2 5" xfId="3122" xr:uid="{00000000-0005-0000-0000-0000EB180000}"/>
    <cellStyle name="Note 2 2 2 5 2" xfId="25488" xr:uid="{B0FFD7B5-4CC7-4277-9654-95839B4E41CB}"/>
    <cellStyle name="Note 2 2 2 6" xfId="2593" xr:uid="{00000000-0005-0000-0000-0000EC180000}"/>
    <cellStyle name="Note 2 2 2 6 2" xfId="24960" xr:uid="{80925B85-B458-46AD-A119-E40B146B71B8}"/>
    <cellStyle name="Note 2 2 2 7" xfId="4016" xr:uid="{00000000-0005-0000-0000-0000ED180000}"/>
    <cellStyle name="Note 2 2 2 7 2" xfId="26379" xr:uid="{F24D12CF-B154-4456-8EDD-2EEFD3964916}"/>
    <cellStyle name="Note 2 2 2 8" xfId="3459" xr:uid="{00000000-0005-0000-0000-0000EE180000}"/>
    <cellStyle name="Note 2 2 2 8 2" xfId="25824" xr:uid="{8EF576D9-C8B2-4572-A898-AC40798F9505}"/>
    <cellStyle name="Note 2 2 2 9" xfId="4433" xr:uid="{00000000-0005-0000-0000-0000EF180000}"/>
    <cellStyle name="Note 2 2 2 9 2" xfId="26786" xr:uid="{0764655F-2240-4983-9466-FC653B9E53E0}"/>
    <cellStyle name="Note 2 2 20" xfId="9081" xr:uid="{AE47CAB0-2CE6-49FB-B102-91461E2C55C6}"/>
    <cellStyle name="Note 2 2 20 2" xfId="31228" xr:uid="{5A1D1A11-150D-431E-A78D-2C4C99882574}"/>
    <cellStyle name="Note 2 2 21" xfId="9940" xr:uid="{38BD1E83-D8EF-498A-A4C5-E62C7CE02BCA}"/>
    <cellStyle name="Note 2 2 21 2" xfId="31963" xr:uid="{EDA2F6A9-E233-4762-94C1-5C3649AA57BD}"/>
    <cellStyle name="Note 2 2 22" xfId="10816" xr:uid="{D117F736-7BD2-4D6D-A8B3-55F6C5AC4ED2}"/>
    <cellStyle name="Note 2 2 22 2" xfId="32287" xr:uid="{4C2A0E08-03ED-4DEE-9755-F3C6CD915832}"/>
    <cellStyle name="Note 2 2 23" xfId="12346" xr:uid="{15DBCEF9-9F15-4702-AD98-480FFCE8F158}"/>
    <cellStyle name="Note 2 2 23 2" xfId="32911" xr:uid="{F8478D00-5CEE-48E9-BDDA-20EEB55470FB}"/>
    <cellStyle name="Note 2 2 24" xfId="12713" xr:uid="{DB6BD421-331F-4BC3-8687-8D2A25C03B1C}"/>
    <cellStyle name="Note 2 2 24 2" xfId="33278" xr:uid="{B4BE6CE8-3BB5-4475-8473-89E1FD22CF49}"/>
    <cellStyle name="Note 2 2 25" xfId="13344" xr:uid="{4E4596D0-FD0C-48AF-B1F7-EDE294127531}"/>
    <cellStyle name="Note 2 2 25 2" xfId="33908" xr:uid="{B267EA65-A61B-4203-91D6-2DAAF4CF326C}"/>
    <cellStyle name="Note 2 2 26" xfId="11816" xr:uid="{E0BE8AF6-C512-42D5-847F-D45A841C7C5E}"/>
    <cellStyle name="Note 2 2 26 2" xfId="32383" xr:uid="{CA7DA5C4-9353-4D33-A853-2ECD1A48C4BF}"/>
    <cellStyle name="Note 2 2 27" xfId="12727" xr:uid="{51DA9FBD-2C59-4030-8818-1A1F3E8F934C}"/>
    <cellStyle name="Note 2 2 27 2" xfId="33292" xr:uid="{07420A2C-3BA0-48CE-92A0-27BFC3AD6B8D}"/>
    <cellStyle name="Note 2 2 28" xfId="13878" xr:uid="{4A560863-D3B8-44E9-A63B-2A6ED6BE8F60}"/>
    <cellStyle name="Note 2 2 28 2" xfId="34442" xr:uid="{E4142A68-7F1D-4428-A8A4-FA862F4473DC}"/>
    <cellStyle name="Note 2 2 29" xfId="14745" xr:uid="{39749935-9C5F-48B7-95CF-4E8BFBAA6EEF}"/>
    <cellStyle name="Note 2 2 29 2" xfId="35301" xr:uid="{CB44FB4A-BA6B-491E-B5A8-152274A4BD2C}"/>
    <cellStyle name="Note 2 2 3" xfId="1092" xr:uid="{00000000-0005-0000-0000-0000F0180000}"/>
    <cellStyle name="Note 2 2 3 2" xfId="23529" xr:uid="{43AD782A-8C19-4C33-B8BB-34D63AC8E5AD}"/>
    <cellStyle name="Note 2 2 30" xfId="15448" xr:uid="{54CF417B-6CC1-4BBD-BD9C-F02D8FBD8785}"/>
    <cellStyle name="Note 2 2 30 2" xfId="35983" xr:uid="{4A8FFD88-5891-47B3-9E0E-A0DC47946867}"/>
    <cellStyle name="Note 2 2 31" xfId="15413" xr:uid="{B12AE430-4F2E-40FC-BFDA-5083A5CBD1CB}"/>
    <cellStyle name="Note 2 2 31 2" xfId="35950" xr:uid="{392CB56A-4E65-4ACA-B47C-9167816C550F}"/>
    <cellStyle name="Note 2 2 32" xfId="14662" xr:uid="{668B5775-8CE3-4677-9BA0-A8DEBD8BB222}"/>
    <cellStyle name="Note 2 2 32 2" xfId="35220" xr:uid="{9F3BE526-60F5-4209-BB7D-B8A1801260C7}"/>
    <cellStyle name="Note 2 2 33" xfId="16332" xr:uid="{A6964178-AFB8-4F4B-B240-29B0E5754310}"/>
    <cellStyle name="Note 2 2 33 2" xfId="36738" xr:uid="{87F06569-3123-48DD-B750-7E5A1557A609}"/>
    <cellStyle name="Note 2 2 34" xfId="17073" xr:uid="{8AC35326-0D2C-4008-9251-8F95F956BB8C}"/>
    <cellStyle name="Note 2 2 34 2" xfId="37477" xr:uid="{2981BD8B-BEF6-4E0C-B6A2-37FA10BBBE84}"/>
    <cellStyle name="Note 2 2 35" xfId="16953" xr:uid="{F5A892F6-C961-4EEC-8286-DEFDC78029CE}"/>
    <cellStyle name="Note 2 2 35 2" xfId="37357" xr:uid="{4C13F56A-7D47-41BB-B665-648D445E9D4C}"/>
    <cellStyle name="Note 2 2 36" xfId="17824" xr:uid="{7249CEB8-AF63-456F-9CF1-D237EA765E9A}"/>
    <cellStyle name="Note 2 2 36 2" xfId="38228" xr:uid="{06910CDD-114D-4608-968B-31795C7A993C}"/>
    <cellStyle name="Note 2 2 37" xfId="18196" xr:uid="{F491B69B-815C-41A0-A95F-F5EC50E00DEB}"/>
    <cellStyle name="Note 2 2 37 2" xfId="38600" xr:uid="{279F1FCD-482F-48FF-9017-3374696F2C99}"/>
    <cellStyle name="Note 2 2 38" xfId="19039" xr:uid="{BCF4710F-3653-4D8D-B541-5E2B86E406D2}"/>
    <cellStyle name="Note 2 2 38 2" xfId="39441" xr:uid="{3BCB8CC5-2F1F-4C9E-A1E6-A2A8761335D4}"/>
    <cellStyle name="Note 2 2 39" xfId="18848" xr:uid="{846340D0-BA5A-41C6-8F82-DB540A182F4B}"/>
    <cellStyle name="Note 2 2 39 2" xfId="39250" xr:uid="{B8B83050-F117-4E2A-B338-34994A507443}"/>
    <cellStyle name="Note 2 2 4" xfId="1786" xr:uid="{00000000-0005-0000-0000-0000F1180000}"/>
    <cellStyle name="Note 2 2 4 2" xfId="24169" xr:uid="{47447B9A-0D56-4E1D-AB58-870E333F1E17}"/>
    <cellStyle name="Note 2 2 40" xfId="19877" xr:uid="{3A758228-9C09-457E-A67F-A06C925DD2FB}"/>
    <cellStyle name="Note 2 2 40 2" xfId="40279" xr:uid="{8754659A-7742-42AB-80F8-F97D8E4D1691}"/>
    <cellStyle name="Note 2 2 41" xfId="20301" xr:uid="{84911DDB-8326-4BC4-9205-820C222341FD}"/>
    <cellStyle name="Note 2 2 41 2" xfId="40703" xr:uid="{A220B312-9892-4E14-971B-A15F1B18DFA9}"/>
    <cellStyle name="Note 2 2 42" xfId="20813" xr:uid="{460E661C-749C-4207-88EE-25537A15929A}"/>
    <cellStyle name="Note 2 2 42 2" xfId="41215" xr:uid="{FBE4D470-5A08-4CB9-85F0-775B446359E5}"/>
    <cellStyle name="Note 2 2 43" xfId="21496" xr:uid="{CB343BB0-C09C-47EE-90BB-5B6F8A8722F4}"/>
    <cellStyle name="Note 2 2 43 2" xfId="41896" xr:uid="{6EEC3D01-A6C3-48E4-8F4B-421259D67A7A}"/>
    <cellStyle name="Note 2 2 44" xfId="21359" xr:uid="{9CDC2CAE-6DEC-4079-83AA-EFABA87C8171}"/>
    <cellStyle name="Note 2 2 44 2" xfId="41759" xr:uid="{E8E2731A-80DC-4204-9589-679529F66130}"/>
    <cellStyle name="Note 2 2 45" xfId="22654" xr:uid="{A98225C9-8C63-41B6-B133-243F10EA2659}"/>
    <cellStyle name="Note 2 2 45 2" xfId="43054" xr:uid="{E4B15E1B-740C-4BEE-81E9-3E7B3CD27399}"/>
    <cellStyle name="Note 2 2 46" xfId="22675" xr:uid="{FA3129C9-0607-47C5-8D0D-FDF92A58B67F}"/>
    <cellStyle name="Note 2 2 46 2" xfId="43075" xr:uid="{FDCF17BA-00A0-46FD-B2B3-595F0E6BF51E}"/>
    <cellStyle name="Note 2 2 47" xfId="22534" xr:uid="{1EDCA67E-6D63-49C8-9B3E-3D7969DDBCDA}"/>
    <cellStyle name="Note 2 2 47 2" xfId="42934" xr:uid="{08BDB526-9410-4ADD-9EA5-47214E38BB24}"/>
    <cellStyle name="Note 2 2 5" xfId="1675" xr:uid="{00000000-0005-0000-0000-0000F2180000}"/>
    <cellStyle name="Note 2 2 5 2" xfId="24059" xr:uid="{BB50D59A-E3A1-4E4B-B0F3-87A4FFD7F2E1}"/>
    <cellStyle name="Note 2 2 6" xfId="2907" xr:uid="{00000000-0005-0000-0000-0000F3180000}"/>
    <cellStyle name="Note 2 2 6 2" xfId="25273" xr:uid="{FC47DFE7-C457-4329-B3F1-B2C6910DF318}"/>
    <cellStyle name="Note 2 2 7" xfId="2388" xr:uid="{00000000-0005-0000-0000-0000F4180000}"/>
    <cellStyle name="Note 2 2 7 2" xfId="24755" xr:uid="{D6EEF098-F45D-41C1-A6ED-C02322A15AE8}"/>
    <cellStyle name="Note 2 2 8" xfId="3805" xr:uid="{00000000-0005-0000-0000-0000F5180000}"/>
    <cellStyle name="Note 2 2 8 2" xfId="26168" xr:uid="{C2F66622-C1A0-4B39-AC1C-246BA1B52568}"/>
    <cellStyle name="Note 2 2 9" xfId="3483" xr:uid="{00000000-0005-0000-0000-0000F6180000}"/>
    <cellStyle name="Note 2 2 9 2" xfId="25848" xr:uid="{2042726D-7923-4F7E-9D6F-0505E477F5E8}"/>
    <cellStyle name="Note 2 20" xfId="7688" xr:uid="{34AD748E-EB3F-4774-9E90-C2CE22636667}"/>
    <cellStyle name="Note 2 20 2" xfId="29974" xr:uid="{49DD8ABD-BCCC-4BC2-A88A-94B615F96073}"/>
    <cellStyle name="Note 2 21" xfId="8191" xr:uid="{795F5E3F-5150-4BDE-859E-11B494B0A49A}"/>
    <cellStyle name="Note 2 21 2" xfId="30468" xr:uid="{58B4AF8D-A6D1-4A27-97B6-7E76CBF9B98B}"/>
    <cellStyle name="Note 2 22" xfId="8803" xr:uid="{FA9DEF9E-AFCD-4ED3-AC5E-613F5BEFE9EC}"/>
    <cellStyle name="Note 2 22 2" xfId="31021" xr:uid="{AA89D2EC-1B0C-43EB-93E1-437CC71FF9FA}"/>
    <cellStyle name="Note 2 23" xfId="9614" xr:uid="{60DB7DA8-CA4C-46A4-BF05-395E44392DE8}"/>
    <cellStyle name="Note 2 23 2" xfId="31712" xr:uid="{C307CFFE-22CD-472E-B517-562A963EA87F}"/>
    <cellStyle name="Note 2 24" xfId="9112" xr:uid="{B1036553-163A-4DCF-B949-78EBB61109D9}"/>
    <cellStyle name="Note 2 24 2" xfId="31257" xr:uid="{3586FF5E-0675-4159-AB93-B960DDDA8250}"/>
    <cellStyle name="Note 2 25" xfId="10840" xr:uid="{07326D3D-075F-4DC6-8181-68FA890BA4CB}"/>
    <cellStyle name="Note 2 25 2" xfId="32291" xr:uid="{64AC926A-F301-462A-A2DB-4A3F72DE0C6C}"/>
    <cellStyle name="Note 2 26" xfId="11961" xr:uid="{CEB27FAF-6568-497E-9897-0CF3E75FE07C}"/>
    <cellStyle name="Note 2 26 2" xfId="32526" xr:uid="{68319EB2-3A25-4CFF-9FB9-F849F72C31EF}"/>
    <cellStyle name="Note 2 27" xfId="12227" xr:uid="{546DD45C-770C-4AB0-9E2D-9EF3E14EBE34}"/>
    <cellStyle name="Note 2 27 2" xfId="32792" xr:uid="{35812B28-C634-48CE-88AA-8292A2491EC7}"/>
    <cellStyle name="Note 2 28" xfId="13396" xr:uid="{1D845DEC-75A7-4F70-86D7-2EBB6146E373}"/>
    <cellStyle name="Note 2 28 2" xfId="33960" xr:uid="{E0EF2AA4-3AEC-4146-8F8B-052B9A6982A4}"/>
    <cellStyle name="Note 2 29" xfId="14131" xr:uid="{CCAF858B-7D01-4221-B3E7-37C5906EF8C3}"/>
    <cellStyle name="Note 2 29 2" xfId="34695" xr:uid="{71467CC3-2318-4EB9-A8F0-A500C22C87F8}"/>
    <cellStyle name="Note 2 3" xfId="657" xr:uid="{00000000-0005-0000-0000-0000F7180000}"/>
    <cellStyle name="Note 2 3 10" xfId="4689" xr:uid="{00000000-0005-0000-0000-0000F8180000}"/>
    <cellStyle name="Note 2 3 10 2" xfId="27042" xr:uid="{575081EE-104C-43D1-A59C-00674004DC66}"/>
    <cellStyle name="Note 2 3 11" xfId="5108" xr:uid="{00000000-0005-0000-0000-0000F9180000}"/>
    <cellStyle name="Note 2 3 11 2" xfId="27461" xr:uid="{0EFA1B1B-6C2E-47CC-B326-5A3E647C38F6}"/>
    <cellStyle name="Note 2 3 12" xfId="5418" xr:uid="{00000000-0005-0000-0000-0000FA180000}"/>
    <cellStyle name="Note 2 3 12 2" xfId="27771" xr:uid="{95BFD223-1158-4AE0-BAF3-9F31E4912644}"/>
    <cellStyle name="Note 2 3 13" xfId="5653" xr:uid="{00000000-0005-0000-0000-0000FB180000}"/>
    <cellStyle name="Note 2 3 13 2" xfId="27986" xr:uid="{8D80DF16-3AEA-40D1-87FD-6F2C902BA57B}"/>
    <cellStyle name="Note 2 3 14" xfId="6807" xr:uid="{00000000-0005-0000-0000-0000FC180000}"/>
    <cellStyle name="Note 2 3 14 2" xfId="29104" xr:uid="{D4A6CF4B-513B-478D-9C5B-E345AA922878}"/>
    <cellStyle name="Note 2 3 15" xfId="6983" xr:uid="{00000000-0005-0000-0000-0000FD180000}"/>
    <cellStyle name="Note 2 3 15 2" xfId="29280" xr:uid="{D779031D-7DD4-4BC9-87D8-F88DC09C018B}"/>
    <cellStyle name="Note 2 3 16" xfId="7386" xr:uid="{00000000-0005-0000-0000-0000FE180000}"/>
    <cellStyle name="Note 2 3 16 2" xfId="29681" xr:uid="{50F033BD-8027-4584-B510-A3C2BAF864CF}"/>
    <cellStyle name="Note 2 3 17" xfId="7872" xr:uid="{00413658-4285-4417-9CDB-D53CA923B332}"/>
    <cellStyle name="Note 2 3 17 2" xfId="30158" xr:uid="{7E30BB83-7AC3-4CE7-9F62-5B347A2F81BE}"/>
    <cellStyle name="Note 2 3 18" xfId="8357" xr:uid="{2AFDE40B-29BC-4EBB-81E1-6B891456DAC5}"/>
    <cellStyle name="Note 2 3 18 2" xfId="30626" xr:uid="{FD16F20C-D412-48B1-A571-B6B38B2D3F85}"/>
    <cellStyle name="Note 2 3 19" xfId="9242" xr:uid="{2C044FCE-6432-4580-B737-9A300C4352B7}"/>
    <cellStyle name="Note 2 3 19 2" xfId="31383" xr:uid="{C1038E20-7BDD-4EAA-AF4C-A606918816F5}"/>
    <cellStyle name="Note 2 3 2" xfId="872" xr:uid="{00000000-0005-0000-0000-0000FF180000}"/>
    <cellStyle name="Note 2 3 2 10" xfId="5319" xr:uid="{00000000-0005-0000-0000-000000190000}"/>
    <cellStyle name="Note 2 3 2 10 2" xfId="27672" xr:uid="{64F58BE0-542D-48C4-A130-D6083583D73D}"/>
    <cellStyle name="Note 2 3 2 11" xfId="4975" xr:uid="{00000000-0005-0000-0000-000001190000}"/>
    <cellStyle name="Note 2 3 2 11 2" xfId="27328" xr:uid="{49EE96D0-9FBC-477D-84E3-27CE432FFA8C}"/>
    <cellStyle name="Note 2 3 2 12" xfId="6181" xr:uid="{00000000-0005-0000-0000-000002190000}"/>
    <cellStyle name="Note 2 3 2 12 2" xfId="28478" xr:uid="{FF454EC8-52D1-4B34-B985-8C291DE6B00F}"/>
    <cellStyle name="Note 2 3 2 13" xfId="6440" xr:uid="{00000000-0005-0000-0000-000003190000}"/>
    <cellStyle name="Note 2 3 2 13 2" xfId="28737" xr:uid="{B37E25ED-D594-45DF-AD6E-FC8FE92C792A}"/>
    <cellStyle name="Note 2 3 2 14" xfId="6909" xr:uid="{00000000-0005-0000-0000-000004190000}"/>
    <cellStyle name="Note 2 3 2 14 2" xfId="29206" xr:uid="{2733A47D-25B1-4BEA-9DCE-023074F0AD90}"/>
    <cellStyle name="Note 2 3 2 15" xfId="7592" xr:uid="{00000000-0005-0000-0000-000005190000}"/>
    <cellStyle name="Note 2 3 2 15 2" xfId="29887" xr:uid="{0BBD4D29-B2E4-4C86-9950-4395D7D3AA14}"/>
    <cellStyle name="Note 2 3 2 16" xfId="8078" xr:uid="{3DAE1185-79E8-4620-8282-D7A6ECF216FC}"/>
    <cellStyle name="Note 2 3 2 16 2" xfId="30364" xr:uid="{58CACDA9-F55D-4F6A-B316-AE2386B79A44}"/>
    <cellStyle name="Note 2 3 2 17" xfId="8567" xr:uid="{FD901BB3-5865-4297-A11C-F9B8FE92760B}"/>
    <cellStyle name="Note 2 3 2 17 2" xfId="30836" xr:uid="{4D4A680F-5F54-43F4-8D41-EEE72F55A3D0}"/>
    <cellStyle name="Note 2 3 2 18" xfId="9457" xr:uid="{3A8B96EB-B17E-4F1B-A543-AAAD6F28CEB8}"/>
    <cellStyle name="Note 2 3 2 18 2" xfId="31596" xr:uid="{6F40CBF3-7D3A-4EE8-8A6D-08BED4422158}"/>
    <cellStyle name="Note 2 3 2 19" xfId="8996" xr:uid="{B4AF6CD4-3449-4D6F-8C73-8757CA7C4D96}"/>
    <cellStyle name="Note 2 3 2 19 2" xfId="31161" xr:uid="{E92CECF5-D941-4A87-A6C7-5D50E17D831E}"/>
    <cellStyle name="Note 2 3 2 2" xfId="983" xr:uid="{00000000-0005-0000-0000-000006190000}"/>
    <cellStyle name="Note 2 3 2 2 2" xfId="23420" xr:uid="{B6EDBC98-0C24-4232-AAD4-559E4FBED1C0}"/>
    <cellStyle name="Note 2 3 2 20" xfId="9055" xr:uid="{8AFCCFBF-1007-4E2C-98BC-689B48E7E219}"/>
    <cellStyle name="Note 2 3 2 20 2" xfId="31209" xr:uid="{C8D24F3C-BD9B-4041-B048-22BF1851F35A}"/>
    <cellStyle name="Note 2 3 2 21" xfId="12625" xr:uid="{2441E4A4-2D76-4940-8DDB-B534385A3427}"/>
    <cellStyle name="Note 2 3 2 21 2" xfId="33190" xr:uid="{0D3A546D-9E6A-42DC-845D-6826ECCBB6F3}"/>
    <cellStyle name="Note 2 3 2 22" xfId="12821" xr:uid="{E621113D-F59D-4C43-8275-643F18227B89}"/>
    <cellStyle name="Note 2 3 2 22 2" xfId="33386" xr:uid="{CACD3BC5-D993-47FF-B0F6-74EC2115E381}"/>
    <cellStyle name="Note 2 3 2 23" xfId="13289" xr:uid="{34E85BEF-E443-4A21-A203-F21818903C1C}"/>
    <cellStyle name="Note 2 3 2 23 2" xfId="33853" xr:uid="{E159CD66-CD5C-4175-94E5-38BE399F4FDE}"/>
    <cellStyle name="Note 2 3 2 24" xfId="13539" xr:uid="{9D036120-4088-44A8-8257-91967276894D}"/>
    <cellStyle name="Note 2 3 2 24 2" xfId="34103" xr:uid="{C4CAAC3F-0040-4D6B-A188-3460AB8D6BB9}"/>
    <cellStyle name="Note 2 3 2 25" xfId="14335" xr:uid="{544DD1FC-9E27-462B-ACDF-E3AE92525CCC}"/>
    <cellStyle name="Note 2 3 2 25 2" xfId="34898" xr:uid="{4C172D89-2184-4F5F-A502-67AEE47A6F05}"/>
    <cellStyle name="Note 2 3 2 26" xfId="14382" xr:uid="{609D0C27-E669-419F-A963-AB2DCA0CB558}"/>
    <cellStyle name="Note 2 3 2 26 2" xfId="34945" xr:uid="{A777EC58-F048-4D88-B115-8E88A20960ED}"/>
    <cellStyle name="Note 2 3 2 27" xfId="15112" xr:uid="{93444A97-A68E-4581-952D-F2A9AFA7951D}"/>
    <cellStyle name="Note 2 3 2 27 2" xfId="35659" xr:uid="{1125C6F2-C8F2-471C-9873-E42178764999}"/>
    <cellStyle name="Note 2 3 2 28" xfId="15290" xr:uid="{27BB7DA2-290E-4326-A7D6-81A0EDC93D31}"/>
    <cellStyle name="Note 2 3 2 28 2" xfId="35827" xr:uid="{BAB03B48-25CC-4633-83DB-151BEECB89E5}"/>
    <cellStyle name="Note 2 3 2 29" xfId="16129" xr:uid="{2650F03C-1176-47F6-A141-0E2EC86BB199}"/>
    <cellStyle name="Note 2 3 2 29 2" xfId="36537" xr:uid="{7A816A00-945C-491A-89EA-49504E312B34}"/>
    <cellStyle name="Note 2 3 2 3" xfId="2063" xr:uid="{00000000-0005-0000-0000-000007190000}"/>
    <cellStyle name="Note 2 3 2 3 2" xfId="24445" xr:uid="{D61C52B2-ED6A-48E6-BF3D-DA60EC7C475D}"/>
    <cellStyle name="Note 2 3 2 30" xfId="16602" xr:uid="{F47E7E8D-2CFA-4B7A-BFC7-606428325274}"/>
    <cellStyle name="Note 2 3 2 30 2" xfId="37008" xr:uid="{B0AAA1DB-28B5-4DF2-92E0-A9F8F38AF5C9}"/>
    <cellStyle name="Note 2 3 2 31" xfId="17346" xr:uid="{8C0B107D-E74D-44AC-A695-99D10E691B87}"/>
    <cellStyle name="Note 2 3 2 31 2" xfId="37750" xr:uid="{6B2C6F5C-9AF9-4169-AF32-1D83D9AECC19}"/>
    <cellStyle name="Note 2 3 2 32" xfId="17515" xr:uid="{1C27AA84-F47D-4FB7-9EE6-68FCDE44B6FC}"/>
    <cellStyle name="Note 2 3 2 32 2" xfId="37919" xr:uid="{E829BD84-F382-4102-BE16-D75534063393}"/>
    <cellStyle name="Note 2 3 2 33" xfId="18095" xr:uid="{B52A4D0A-1477-41CA-9C65-54E61CD9C2F7}"/>
    <cellStyle name="Note 2 3 2 33 2" xfId="38499" xr:uid="{12EDA739-34FF-4FF0-AE09-91BEC9ADA4A4}"/>
    <cellStyle name="Note 2 3 2 34" xfId="18474" xr:uid="{A68D83D4-8D25-4A3D-AE98-9E485746593C}"/>
    <cellStyle name="Note 2 3 2 34 2" xfId="38878" xr:uid="{9523B5CD-281C-4705-BE8F-A4D478834C0E}"/>
    <cellStyle name="Note 2 3 2 35" xfId="19318" xr:uid="{ED122333-1534-4FF1-A698-C963EE27F64D}"/>
    <cellStyle name="Note 2 3 2 35 2" xfId="39720" xr:uid="{2A6E238A-231C-4384-8AD5-838A785BAEE2}"/>
    <cellStyle name="Note 2 3 2 36" xfId="19544" xr:uid="{5D0BA546-4AE9-4090-BFB8-6703FCA5EC12}"/>
    <cellStyle name="Note 2 3 2 36 2" xfId="39946" xr:uid="{79B83034-FCA7-4EAF-B81E-281C8B7E1987}"/>
    <cellStyle name="Note 2 3 2 37" xfId="20156" xr:uid="{C6566A61-2DC8-4709-99FC-5D1C567C27B5}"/>
    <cellStyle name="Note 2 3 2 37 2" xfId="40558" xr:uid="{D1D98006-F5EF-414B-A667-DBD9E59704B6}"/>
    <cellStyle name="Note 2 3 2 38" xfId="20578" xr:uid="{D6B37B5A-F8DF-44C1-938C-1D6BE8EED4AA}"/>
    <cellStyle name="Note 2 3 2 38 2" xfId="40980" xr:uid="{6D4DB516-CD69-46A1-B023-05D08C5FF76E}"/>
    <cellStyle name="Note 2 3 2 39" xfId="20886" xr:uid="{DD3D73AD-3A77-42E3-A295-50D01C5678B6}"/>
    <cellStyle name="Note 2 3 2 39 2" xfId="41288" xr:uid="{211604BD-72C1-437F-A174-4EE2AB8ACE3D}"/>
    <cellStyle name="Note 2 3 2 4" xfId="1718" xr:uid="{00000000-0005-0000-0000-000008190000}"/>
    <cellStyle name="Note 2 3 2 4 2" xfId="24102" xr:uid="{694F2CA0-DEF0-4204-A3AA-9B23E431A77B}"/>
    <cellStyle name="Note 2 3 2 40" xfId="21772" xr:uid="{784480FD-60CA-4BB7-A16C-9935A5A565E5}"/>
    <cellStyle name="Note 2 3 2 40 2" xfId="42172" xr:uid="{5806E1FC-0F0F-414B-B860-473E166D6BA0}"/>
    <cellStyle name="Note 2 3 2 41" xfId="21998" xr:uid="{1F151B61-BC56-4EB2-B990-756368511CE8}"/>
    <cellStyle name="Note 2 3 2 41 2" xfId="42398" xr:uid="{60BE0DF5-E70D-4F8B-B49C-5CDE998B5C04}"/>
    <cellStyle name="Note 2 3 2 42" xfId="22097" xr:uid="{48335A9B-6CB9-46A4-8C4B-09521812B43B}"/>
    <cellStyle name="Note 2 3 2 42 2" xfId="42497" xr:uid="{D62F214C-D599-4FBD-B246-9AC4C4D81A51}"/>
    <cellStyle name="Note 2 3 2 43" xfId="20977" xr:uid="{A282D821-2093-4C26-882A-7931E85DA86D}"/>
    <cellStyle name="Note 2 3 2 43 2" xfId="41379" xr:uid="{EC2BDD1A-9685-4DBC-8A3E-A518167FDB0E}"/>
    <cellStyle name="Note 2 3 2 44" xfId="23079" xr:uid="{14F42B07-03E6-48B5-9F29-253743BE1B6C}"/>
    <cellStyle name="Note 2 3 2 44 2" xfId="43479" xr:uid="{E244289B-649B-443E-B9E3-FCAA7197406F}"/>
    <cellStyle name="Note 2 3 2 5" xfId="3186" xr:uid="{00000000-0005-0000-0000-000009190000}"/>
    <cellStyle name="Note 2 3 2 5 2" xfId="25552" xr:uid="{59641D81-764F-4F09-B832-B81EDD3D74BC}"/>
    <cellStyle name="Note 2 3 2 6" xfId="2824" xr:uid="{00000000-0005-0000-0000-00000A190000}"/>
    <cellStyle name="Note 2 3 2 6 2" xfId="25190" xr:uid="{F549FED2-D421-46B7-97AA-3A1A3C02C769}"/>
    <cellStyle name="Note 2 3 2 7" xfId="4080" xr:uid="{00000000-0005-0000-0000-00000B190000}"/>
    <cellStyle name="Note 2 3 2 7 2" xfId="26443" xr:uid="{FAA15F0E-A417-4DBA-AE9A-D4B0ADCBF31D}"/>
    <cellStyle name="Note 2 3 2 8" xfId="3732" xr:uid="{00000000-0005-0000-0000-00000C190000}"/>
    <cellStyle name="Note 2 3 2 8 2" xfId="26095" xr:uid="{A2053B39-C37F-46AF-AE08-23469A01EC14}"/>
    <cellStyle name="Note 2 3 2 9" xfId="2502" xr:uid="{00000000-0005-0000-0000-00000D190000}"/>
    <cellStyle name="Note 2 3 2 9 2" xfId="24869" xr:uid="{31D3725F-4061-4024-898B-6B846EE1519F}"/>
    <cellStyle name="Note 2 3 20" xfId="9528" xr:uid="{F9CFA5D7-30D1-455C-96FC-1A7F2BF30E95}"/>
    <cellStyle name="Note 2 3 20 2" xfId="31662" xr:uid="{7F4482CB-156F-4BE1-8CC7-2014289229EA}"/>
    <cellStyle name="Note 2 3 21" xfId="10166" xr:uid="{05259CAB-9906-459B-8AB8-36702607C5D6}"/>
    <cellStyle name="Note 2 3 21 2" xfId="32074" xr:uid="{421F4E9B-817E-4DFF-A64F-676A30A77B7C}"/>
    <cellStyle name="Note 2 3 22" xfId="12410" xr:uid="{D06EC250-AC99-48EC-AD97-90ADA6ACF5F2}"/>
    <cellStyle name="Note 2 3 22 2" xfId="32975" xr:uid="{73FD2DF5-8638-4D9E-BC95-B071E5FCE148}"/>
    <cellStyle name="Note 2 3 23" xfId="13002" xr:uid="{A6A77FB1-0701-4293-B85C-B71E6D88292A}"/>
    <cellStyle name="Note 2 3 23 2" xfId="33567" xr:uid="{55C57651-9FD2-4076-8F2C-21E2528D327F}"/>
    <cellStyle name="Note 2 3 24" xfId="12762" xr:uid="{E2F91174-3A6B-4117-A175-2F4975B1F0F6}"/>
    <cellStyle name="Note 2 3 24 2" xfId="33327" xr:uid="{A6084F58-ED46-4813-9E48-6064B204D4BC}"/>
    <cellStyle name="Note 2 3 25" xfId="13202" xr:uid="{212F7FB6-340A-428C-90D0-1AE948DAEDE1}"/>
    <cellStyle name="Note 2 3 25 2" xfId="33766" xr:uid="{9D13B2BD-59D9-4A2A-8387-7D80F6CA6451}"/>
    <cellStyle name="Note 2 3 26" xfId="13945" xr:uid="{05E1685D-488B-46A7-BA5E-DED74EED46DF}"/>
    <cellStyle name="Note 2 3 26 2" xfId="34509" xr:uid="{6D1D0155-DC82-412B-AAFF-3814BA99512B}"/>
    <cellStyle name="Note 2 3 27" xfId="14721" xr:uid="{315A7CBB-6D41-49E5-8F9A-1C3330965BB7}"/>
    <cellStyle name="Note 2 3 27 2" xfId="35278" xr:uid="{5760A476-CF28-41A7-8FE8-34406EC33A65}"/>
    <cellStyle name="Note 2 3 28" xfId="14332" xr:uid="{9B5932F0-0C43-43E5-98A7-BD5556449208}"/>
    <cellStyle name="Note 2 3 28 2" xfId="34895" xr:uid="{283A9F49-66C7-48B8-B5A2-BBBDF3627C73}"/>
    <cellStyle name="Note 2 3 29" xfId="15327" xr:uid="{D321B1B1-03E4-46EA-B263-AB60D4171703}"/>
    <cellStyle name="Note 2 3 29 2" xfId="35864" xr:uid="{584B9BD9-D84E-41EB-B3E2-7E6B26CEFB4F}"/>
    <cellStyle name="Note 2 3 3" xfId="1212" xr:uid="{00000000-0005-0000-0000-00000E190000}"/>
    <cellStyle name="Note 2 3 3 2" xfId="23649" xr:uid="{CC0D27B6-E535-45C8-AA3B-067D17DA3ADD}"/>
    <cellStyle name="Note 2 3 30" xfId="15921" xr:uid="{76E2A8D5-EC93-4AF4-B61A-258DF61B6C4D}"/>
    <cellStyle name="Note 2 3 30 2" xfId="36329" xr:uid="{DC4BFB7D-34E3-4B52-9C0D-DF5C0A5C2887}"/>
    <cellStyle name="Note 2 3 31" xfId="16396" xr:uid="{F578737D-C546-4B3A-99C7-B6D9B0C0FDEF}"/>
    <cellStyle name="Note 2 3 31 2" xfId="36802" xr:uid="{C35C5F21-417D-4AFC-A395-C0949DA0D2F9}"/>
    <cellStyle name="Note 2 3 32" xfId="17137" xr:uid="{51BBB151-2CFC-4607-8CA4-0A52A09E3CE1}"/>
    <cellStyle name="Note 2 3 32 2" xfId="37541" xr:uid="{5627F7D9-05E0-4F42-96BF-05CA555A24CF}"/>
    <cellStyle name="Note 2 3 33" xfId="16693" xr:uid="{B8024C82-380E-4CD1-9ECA-3DBBAD653FE7}"/>
    <cellStyle name="Note 2 3 33 2" xfId="37099" xr:uid="{B2A8FECE-011D-4733-BE11-C19FA0E2912D}"/>
    <cellStyle name="Note 2 3 34" xfId="17888" xr:uid="{144AADB0-42B2-42CD-B7F4-634D7F97A55A}"/>
    <cellStyle name="Note 2 3 34 2" xfId="38292" xr:uid="{6D831921-B9DE-4916-B482-BD21A0BF226E}"/>
    <cellStyle name="Note 2 3 35" xfId="18260" xr:uid="{BA70FBB0-2EB8-4736-AD6C-ABCFCE846035}"/>
    <cellStyle name="Note 2 3 35 2" xfId="38664" xr:uid="{7FB2BA1F-AB02-4DE0-8FCC-3061DA6A8CCB}"/>
    <cellStyle name="Note 2 3 36" xfId="19103" xr:uid="{F4254CA8-778B-4139-B81B-0E6DE1C77F45}"/>
    <cellStyle name="Note 2 3 36 2" xfId="39505" xr:uid="{99D4174C-EEEF-44BE-A16D-C7A666E9C48C}"/>
    <cellStyle name="Note 2 3 37" xfId="19632" xr:uid="{5C64944B-8E15-4729-9A57-75C91DE81937}"/>
    <cellStyle name="Note 2 3 37 2" xfId="40034" xr:uid="{63C55872-8DF8-488D-9111-63A7EA42C860}"/>
    <cellStyle name="Note 2 3 38" xfId="19941" xr:uid="{57C1AF96-A3E7-49D2-978F-60F2EBA2317A}"/>
    <cellStyle name="Note 2 3 38 2" xfId="40343" xr:uid="{DA1C47C2-C740-4BA5-A18A-7B9776407680}"/>
    <cellStyle name="Note 2 3 39" xfId="20365" xr:uid="{B5B3616C-6353-46DF-88B6-A0A879C88109}"/>
    <cellStyle name="Note 2 3 39 2" xfId="40767" xr:uid="{0009B92D-1FC9-45BC-84C3-A432A39B4E8B}"/>
    <cellStyle name="Note 2 3 4" xfId="1850" xr:uid="{00000000-0005-0000-0000-00000F190000}"/>
    <cellStyle name="Note 2 3 4 2" xfId="24233" xr:uid="{944ED1A1-F62E-4C3C-9AA9-C46C9F198683}"/>
    <cellStyle name="Note 2 3 40" xfId="18905" xr:uid="{49109142-D446-4519-9D8C-9F879C80F2D4}"/>
    <cellStyle name="Note 2 3 40 2" xfId="39307" xr:uid="{700F61FA-AF1F-4447-B657-0E3796CF543B}"/>
    <cellStyle name="Note 2 3 41" xfId="21560" xr:uid="{B34F68A1-6A02-4536-BECB-D43048A7A0B3}"/>
    <cellStyle name="Note 2 3 41 2" xfId="41960" xr:uid="{95E94BB1-26FF-4FB6-8936-C41378890748}"/>
    <cellStyle name="Note 2 3 42" xfId="21007" xr:uid="{81376563-DB6F-4490-ABC3-EEFCDFBECA28}"/>
    <cellStyle name="Note 2 3 42 2" xfId="41409" xr:uid="{92497B9C-5AEC-4A44-B026-852EF109F6C2}"/>
    <cellStyle name="Note 2 3 43" xfId="22245" xr:uid="{2BB4A22E-B33B-4242-B889-EE8E7811DF30}"/>
    <cellStyle name="Note 2 3 43 2" xfId="42645" xr:uid="{A6E429BE-817F-4A43-B9AC-BE43290DE3AC}"/>
    <cellStyle name="Note 2 3 44" xfId="22859" xr:uid="{6A25B270-D615-4CAB-872D-B6CC50A8494A}"/>
    <cellStyle name="Note 2 3 44 2" xfId="43259" xr:uid="{A08CF113-9DB6-4E2A-B1D7-CCE2A106E3F2}"/>
    <cellStyle name="Note 2 3 45" xfId="23147" xr:uid="{727218AA-524B-4E47-976C-87BC3146CCC3}"/>
    <cellStyle name="Note 2 3 45 2" xfId="43547" xr:uid="{ABA37A66-FBA8-431E-A46E-3B825CFA6BBD}"/>
    <cellStyle name="Note 2 3 5" xfId="2187" xr:uid="{00000000-0005-0000-0000-000010190000}"/>
    <cellStyle name="Note 2 3 5 2" xfId="24566" xr:uid="{42815690-E93B-422F-9B54-0DD4DBC813E1}"/>
    <cellStyle name="Note 2 3 6" xfId="2971" xr:uid="{00000000-0005-0000-0000-000011190000}"/>
    <cellStyle name="Note 2 3 6 2" xfId="25337" xr:uid="{1510EEAC-4F6E-4FC7-84DB-A396DD20E227}"/>
    <cellStyle name="Note 2 3 7" xfId="3410" xr:uid="{00000000-0005-0000-0000-000012190000}"/>
    <cellStyle name="Note 2 3 7 2" xfId="25775" xr:uid="{88A2E6C0-0EAE-4774-89A9-A6A8A98BB2A9}"/>
    <cellStyle name="Note 2 3 8" xfId="3869" xr:uid="{00000000-0005-0000-0000-000013190000}"/>
    <cellStyle name="Note 2 3 8 2" xfId="26232" xr:uid="{BF431439-B19C-4772-8E63-564602906A30}"/>
    <cellStyle name="Note 2 3 9" xfId="4240" xr:uid="{00000000-0005-0000-0000-000014190000}"/>
    <cellStyle name="Note 2 3 9 2" xfId="26597" xr:uid="{2CFD7FA0-47E9-4F11-907C-10BDE16695D3}"/>
    <cellStyle name="Note 2 30" xfId="14361" xr:uid="{5C749A6D-29DA-4485-B497-97E389E81248}"/>
    <cellStyle name="Note 2 30 2" xfId="34924" xr:uid="{543C59EE-ADCE-4A3A-BFC2-1FC661FCF316}"/>
    <cellStyle name="Note 2 31" xfId="13974" xr:uid="{A66F394A-E5C9-434F-8AC9-86DA6972F108}"/>
    <cellStyle name="Note 2 31 2" xfId="34538" xr:uid="{63DF3FA3-D022-4C2B-964C-461C953D7E18}"/>
    <cellStyle name="Note 2 32" xfId="15242" xr:uid="{EBBFFA18-B667-4627-8E53-8C5A4C42FEDE}"/>
    <cellStyle name="Note 2 32 2" xfId="35782" xr:uid="{71CCFA37-021A-430F-B886-DC2A7FFC110A}"/>
    <cellStyle name="Note 2 33" xfId="15463" xr:uid="{8A4BBB3B-07CA-4BD1-B68C-4319FE2D2FC9}"/>
    <cellStyle name="Note 2 33 2" xfId="35991" xr:uid="{61649AA9-FF7C-4A39-B5EC-EF37D0BCDD25}"/>
    <cellStyle name="Note 2 34" xfId="15398" xr:uid="{2D537060-73AA-40A5-BC95-C5BFEDA650BD}"/>
    <cellStyle name="Note 2 34 2" xfId="35935" xr:uid="{457828D3-C8CD-4098-8932-23A62B2C8EB5}"/>
    <cellStyle name="Note 2 35" xfId="16215" xr:uid="{0CD7B30F-3B80-4350-B4D7-503F0CEFE36B}"/>
    <cellStyle name="Note 2 35 2" xfId="36621" xr:uid="{90111195-D106-42CE-9698-B77410BC0A5B}"/>
    <cellStyle name="Note 2 36" xfId="16786" xr:uid="{4E0F53A2-208A-48A6-A63D-111EE1EB98F3}"/>
    <cellStyle name="Note 2 36 2" xfId="37190" xr:uid="{761E9A2A-E2CF-4379-83FB-3B47588B6BAA}"/>
    <cellStyle name="Note 2 37" xfId="17705" xr:uid="{8ACE9432-6898-4E10-A147-ECB1F6B5C225}"/>
    <cellStyle name="Note 2 37 2" xfId="38109" xr:uid="{90A9C286-5A18-41EC-AE7B-EBA9060E72B8}"/>
    <cellStyle name="Note 2 38" xfId="16769" xr:uid="{93FC50D7-BE90-498D-8E1C-4D8DEDF7A987}"/>
    <cellStyle name="Note 2 38 2" xfId="37173" xr:uid="{1F679FCF-1037-4F7C-9828-13CB2BDAF6FB}"/>
    <cellStyle name="Note 2 39" xfId="17756" xr:uid="{ECC16637-F22E-49B3-9F98-50E6325DABAC}"/>
    <cellStyle name="Note 2 39 2" xfId="38160" xr:uid="{86C6ADBC-54E0-4C33-AD7D-3BD6E5EAFB63}"/>
    <cellStyle name="Note 2 4" xfId="552" xr:uid="{00000000-0005-0000-0000-000015190000}"/>
    <cellStyle name="Note 2 4 10" xfId="4749" xr:uid="{00000000-0005-0000-0000-000016190000}"/>
    <cellStyle name="Note 2 4 10 2" xfId="27102" xr:uid="{A2B494F8-9243-4F16-86D9-7CD1A3D00256}"/>
    <cellStyle name="Note 2 4 11" xfId="5003" xr:uid="{00000000-0005-0000-0000-000017190000}"/>
    <cellStyle name="Note 2 4 11 2" xfId="27356" xr:uid="{6FE4E5CE-6B3E-4208-9CB7-02BB500AEE80}"/>
    <cellStyle name="Note 2 4 12" xfId="5436" xr:uid="{00000000-0005-0000-0000-000018190000}"/>
    <cellStyle name="Note 2 4 12 2" xfId="27789" xr:uid="{2B210EBE-7F8E-41D7-883B-D42B418BE507}"/>
    <cellStyle name="Note 2 4 13" xfId="5987" xr:uid="{00000000-0005-0000-0000-000019190000}"/>
    <cellStyle name="Note 2 4 13 2" xfId="28292" xr:uid="{F24EE2C1-5734-484C-B82E-60EC70C097EE}"/>
    <cellStyle name="Note 2 4 14" xfId="6870" xr:uid="{00000000-0005-0000-0000-00001A190000}"/>
    <cellStyle name="Note 2 4 14 2" xfId="29167" xr:uid="{E9FE6FDF-8162-4C99-B0D9-CC1044449E04}"/>
    <cellStyle name="Note 2 4 15" xfId="7002" xr:uid="{00000000-0005-0000-0000-00001B190000}"/>
    <cellStyle name="Note 2 4 15 2" xfId="29299" xr:uid="{5A680B70-50F7-47BF-8E16-CAACBFDFC2A2}"/>
    <cellStyle name="Note 2 4 16" xfId="7281" xr:uid="{00000000-0005-0000-0000-00001C190000}"/>
    <cellStyle name="Note 2 4 16 2" xfId="29576" xr:uid="{9A210ADE-F0F5-44FB-9279-FCB631CF45BC}"/>
    <cellStyle name="Note 2 4 17" xfId="7767" xr:uid="{19C4F7EA-1477-4C15-AD49-45D24BD315BD}"/>
    <cellStyle name="Note 2 4 17 2" xfId="30053" xr:uid="{94F980CC-0958-4328-A4EB-8AC68AAA1B32}"/>
    <cellStyle name="Note 2 4 18" xfId="8252" xr:uid="{D7DDD341-1AE0-4FAB-AF86-52F30E914EAA}"/>
    <cellStyle name="Note 2 4 18 2" xfId="30521" xr:uid="{D90B249B-4B16-46F2-9A03-4D77C411767E}"/>
    <cellStyle name="Note 2 4 19" xfId="9137" xr:uid="{9A317A78-BE4A-4DD1-AEFC-50371B0E06CF}"/>
    <cellStyle name="Note 2 4 19 2" xfId="31278" xr:uid="{AD57F51A-B790-45D0-BA00-CFD4C8E534FB}"/>
    <cellStyle name="Note 2 4 2" xfId="767" xr:uid="{00000000-0005-0000-0000-00001D190000}"/>
    <cellStyle name="Note 2 4 2 10" xfId="5214" xr:uid="{00000000-0005-0000-0000-00001E190000}"/>
    <cellStyle name="Note 2 4 2 10 2" xfId="27567" xr:uid="{FF07C36B-3844-4663-8C8A-C384E0947075}"/>
    <cellStyle name="Note 2 4 2 11" xfId="4959" xr:uid="{00000000-0005-0000-0000-00001F190000}"/>
    <cellStyle name="Note 2 4 2 11 2" xfId="27312" xr:uid="{A2583791-60B7-4B3F-98A1-FD949F8A8BB9}"/>
    <cellStyle name="Note 2 4 2 12" xfId="5855" xr:uid="{00000000-0005-0000-0000-000020190000}"/>
    <cellStyle name="Note 2 4 2 12 2" xfId="28169" xr:uid="{FF0677E5-D2A9-4201-A697-298805E1F936}"/>
    <cellStyle name="Note 2 4 2 13" xfId="5740" xr:uid="{00000000-0005-0000-0000-000021190000}"/>
    <cellStyle name="Note 2 4 2 13 2" xfId="28059" xr:uid="{90368F64-02F7-43B7-A349-3FE559C23373}"/>
    <cellStyle name="Note 2 4 2 14" xfId="6896" xr:uid="{00000000-0005-0000-0000-000022190000}"/>
    <cellStyle name="Note 2 4 2 14 2" xfId="29193" xr:uid="{52B60A7B-85BD-4488-A98C-A9E50365ED1E}"/>
    <cellStyle name="Note 2 4 2 15" xfId="7487" xr:uid="{00000000-0005-0000-0000-000023190000}"/>
    <cellStyle name="Note 2 4 2 15 2" xfId="29782" xr:uid="{3CA4B259-37E4-4ED6-8AA3-D804E9D6D44A}"/>
    <cellStyle name="Note 2 4 2 16" xfId="7973" xr:uid="{078FACDE-C706-4CE1-845F-B0585CE31A28}"/>
    <cellStyle name="Note 2 4 2 16 2" xfId="30259" xr:uid="{CC04CF75-5DC9-44FF-B2C9-614E01BF9A0A}"/>
    <cellStyle name="Note 2 4 2 17" xfId="8462" xr:uid="{5778533C-50C1-4EC2-88EC-24813F522C90}"/>
    <cellStyle name="Note 2 4 2 17 2" xfId="30731" xr:uid="{DA3C36BA-E230-4471-B33B-58586EBEC034}"/>
    <cellStyle name="Note 2 4 2 18" xfId="9352" xr:uid="{8996CCED-D0DB-4BC7-997D-6ED59EB2C640}"/>
    <cellStyle name="Note 2 4 2 18 2" xfId="31491" xr:uid="{ECF61F93-0F62-48AB-8621-DE153448D189}"/>
    <cellStyle name="Note 2 4 2 19" xfId="8928" xr:uid="{DEDC14B6-2470-4BDC-A8E8-DD04B0F875BE}"/>
    <cellStyle name="Note 2 4 2 19 2" xfId="31108" xr:uid="{042E0082-3955-419C-83DB-905FABF8B43E}"/>
    <cellStyle name="Note 2 4 2 2" xfId="1010" xr:uid="{00000000-0005-0000-0000-000024190000}"/>
    <cellStyle name="Note 2 4 2 2 2" xfId="23447" xr:uid="{0E043A7D-C3C0-4FE8-83D7-C88CAE80E827}"/>
    <cellStyle name="Note 2 4 2 20" xfId="9887" xr:uid="{E520C895-8FA9-45D8-ACCB-DDEC1B741B7D}"/>
    <cellStyle name="Note 2 4 2 20 2" xfId="31921" xr:uid="{4FE2AD48-764A-493A-A540-622075274407}"/>
    <cellStyle name="Note 2 4 2 21" xfId="12520" xr:uid="{5969F28A-F850-4DCA-BC5D-3D67A171706F}"/>
    <cellStyle name="Note 2 4 2 21 2" xfId="33085" xr:uid="{EFBC900A-8E88-4435-B885-16AF320C5213}"/>
    <cellStyle name="Note 2 4 2 22" xfId="11820" xr:uid="{0C67F642-E4F3-48FA-A375-52B154D36BBB}"/>
    <cellStyle name="Note 2 4 2 22 2" xfId="32387" xr:uid="{4E6942EA-9AD7-4532-B18C-039A3116ACF7}"/>
    <cellStyle name="Note 2 4 2 23" xfId="12995" xr:uid="{433AF77D-F26F-474F-9900-E817060FDBED}"/>
    <cellStyle name="Note 2 4 2 23 2" xfId="33560" xr:uid="{0FF8CCDE-2388-4B35-884C-826D9824CA6C}"/>
    <cellStyle name="Note 2 4 2 24" xfId="13491" xr:uid="{0899C6C9-C8DD-439D-B5A0-951FE37DCDD2}"/>
    <cellStyle name="Note 2 4 2 24 2" xfId="34055" xr:uid="{AC9BF4E0-2C46-449B-8EF5-7C0AC1EAB9F3}"/>
    <cellStyle name="Note 2 4 2 25" xfId="13272" xr:uid="{EDC14F80-0F11-48B5-B581-801639B9BA15}"/>
    <cellStyle name="Note 2 4 2 25 2" xfId="33836" xr:uid="{72F9097F-E29A-4234-A7E2-E942E02943B1}"/>
    <cellStyle name="Note 2 4 2 26" xfId="14108" xr:uid="{CB3E2729-7DC5-4A09-A887-7FA12686723A}"/>
    <cellStyle name="Note 2 4 2 26 2" xfId="34672" xr:uid="{47E7EB62-9C9B-4E3D-9884-845DC72F99B0}"/>
    <cellStyle name="Note 2 4 2 27" xfId="14468" xr:uid="{E5605469-ECF5-4152-9294-DA224405CA63}"/>
    <cellStyle name="Note 2 4 2 27 2" xfId="35029" xr:uid="{AF83D0D6-8D0F-41A6-88A8-25D42F120B16}"/>
    <cellStyle name="Note 2 4 2 28" xfId="13773" xr:uid="{C48BF32A-BAB6-4467-86A4-B8D611377575}"/>
    <cellStyle name="Note 2 4 2 28 2" xfId="34337" xr:uid="{116769F9-A24A-4A31-9FD8-67A202755B3C}"/>
    <cellStyle name="Note 2 4 2 29" xfId="16024" xr:uid="{D50CE3E3-E73C-4E91-A157-B5BD12750D00}"/>
    <cellStyle name="Note 2 4 2 29 2" xfId="36432" xr:uid="{E0498171-8BC6-4084-A877-52D1F9F4BCA4}"/>
    <cellStyle name="Note 2 4 2 3" xfId="1958" xr:uid="{00000000-0005-0000-0000-000025190000}"/>
    <cellStyle name="Note 2 4 2 3 2" xfId="24340" xr:uid="{710921B7-D1BC-4227-9685-E1EC612E6D33}"/>
    <cellStyle name="Note 2 4 2 30" xfId="16497" xr:uid="{C31CBAF6-19C9-4157-AE7D-06FB9713A05F}"/>
    <cellStyle name="Note 2 4 2 30 2" xfId="36903" xr:uid="{3476B556-8B5D-4076-8DE0-3C5D8B7D44B4}"/>
    <cellStyle name="Note 2 4 2 31" xfId="17241" xr:uid="{67CF240A-DC5A-4709-873F-99E27AE75D66}"/>
    <cellStyle name="Note 2 4 2 31 2" xfId="37645" xr:uid="{3325A299-18F7-4D32-81F5-4052F3013685}"/>
    <cellStyle name="Note 2 4 2 32" xfId="17513" xr:uid="{A5F625AB-4C68-47E7-834E-2C033C54A535}"/>
    <cellStyle name="Note 2 4 2 32 2" xfId="37917" xr:uid="{23810361-7E10-43BA-931B-5B5E24DB6656}"/>
    <cellStyle name="Note 2 4 2 33" xfId="17990" xr:uid="{BF383FB1-DCCA-452B-8BCF-2C2A7894F393}"/>
    <cellStyle name="Note 2 4 2 33 2" xfId="38394" xr:uid="{38CFCC62-9422-4526-BE7A-8BEEB884AAEA}"/>
    <cellStyle name="Note 2 4 2 34" xfId="18369" xr:uid="{0AE646A7-274A-4F83-953D-CF12796AEEAF}"/>
    <cellStyle name="Note 2 4 2 34 2" xfId="38773" xr:uid="{05718A2F-6ABD-4EE0-8C0C-EC5C95E36EB7}"/>
    <cellStyle name="Note 2 4 2 35" xfId="19213" xr:uid="{19F1ACEB-FEDD-4AA9-A95D-D6ED0B2EBAF8}"/>
    <cellStyle name="Note 2 4 2 35 2" xfId="39615" xr:uid="{B1413212-EA5C-4AC1-A199-6AF5C5D1D450}"/>
    <cellStyle name="Note 2 4 2 36" xfId="18887" xr:uid="{9B9C3646-CEC1-49C7-B764-BAB970847345}"/>
    <cellStyle name="Note 2 4 2 36 2" xfId="39289" xr:uid="{CD9F5401-2FF3-43FA-8D25-66DFA712A5C2}"/>
    <cellStyle name="Note 2 4 2 37" xfId="20051" xr:uid="{1DA7590F-9DAA-456C-B6D7-DFF6024249AB}"/>
    <cellStyle name="Note 2 4 2 37 2" xfId="40453" xr:uid="{D265BA32-B69E-4E3D-B01F-C3886FE4331D}"/>
    <cellStyle name="Note 2 4 2 38" xfId="20473" xr:uid="{EB5A054D-7AF0-43CA-A303-0E83E8CFE6FA}"/>
    <cellStyle name="Note 2 4 2 38 2" xfId="40875" xr:uid="{B801A58A-23D4-4882-8915-820393475D51}"/>
    <cellStyle name="Note 2 4 2 39" xfId="19805" xr:uid="{B9CC8901-8943-47E9-B7CF-8FF881447212}"/>
    <cellStyle name="Note 2 4 2 39 2" xfId="40207" xr:uid="{820A2367-CDBE-4B97-A547-9DA477A470E5}"/>
    <cellStyle name="Note 2 4 2 4" xfId="1704" xr:uid="{00000000-0005-0000-0000-000026190000}"/>
    <cellStyle name="Note 2 4 2 4 2" xfId="24088" xr:uid="{0612CEFA-630B-4261-AFEF-3B6A00422A8A}"/>
    <cellStyle name="Note 2 4 2 40" xfId="21667" xr:uid="{D7A75294-C21D-4399-BB29-77CD6FBE8247}"/>
    <cellStyle name="Note 2 4 2 40 2" xfId="42067" xr:uid="{4CB8C929-7952-40B0-BFE4-A0B26358F054}"/>
    <cellStyle name="Note 2 4 2 41" xfId="21995" xr:uid="{2D55C0EF-B3D4-433B-AC34-53B8377DFF59}"/>
    <cellStyle name="Note 2 4 2 41 2" xfId="42395" xr:uid="{952CA87F-C131-4CEB-9702-B6F92680DFBF}"/>
    <cellStyle name="Note 2 4 2 42" xfId="21291" xr:uid="{56126C94-5C48-4879-9D5E-31D632D77F3B}"/>
    <cellStyle name="Note 2 4 2 42 2" xfId="41691" xr:uid="{A274658F-B0F8-4ACD-A9F6-E60F28F261F0}"/>
    <cellStyle name="Note 2 4 2 43" xfId="22456" xr:uid="{F882FC77-ECC9-407B-92C4-C89F50D56F62}"/>
    <cellStyle name="Note 2 4 2 43 2" xfId="42856" xr:uid="{AF99FD8F-BAC4-4D97-BFD7-EA70B5EFFD61}"/>
    <cellStyle name="Note 2 4 2 44" xfId="23066" xr:uid="{25387D53-0972-4729-83E7-7415CDB07CD6}"/>
    <cellStyle name="Note 2 4 2 44 2" xfId="43466" xr:uid="{2AE1A769-DD61-4619-9502-5A1643319594}"/>
    <cellStyle name="Note 2 4 2 5" xfId="3081" xr:uid="{00000000-0005-0000-0000-000027190000}"/>
    <cellStyle name="Note 2 4 2 5 2" xfId="25447" xr:uid="{131A3BFF-F566-4913-9099-5F54044FBD8F}"/>
    <cellStyle name="Note 2 4 2 6" xfId="2810" xr:uid="{00000000-0005-0000-0000-000028190000}"/>
    <cellStyle name="Note 2 4 2 6 2" xfId="25176" xr:uid="{666402C1-2368-463F-A32D-67369D5F07D3}"/>
    <cellStyle name="Note 2 4 2 7" xfId="3975" xr:uid="{00000000-0005-0000-0000-000029190000}"/>
    <cellStyle name="Note 2 4 2 7 2" xfId="26338" xr:uid="{4BE3D0A1-50C1-404E-85BE-1416FFFC30DA}"/>
    <cellStyle name="Note 2 4 2 8" xfId="3371" xr:uid="{00000000-0005-0000-0000-00002A190000}"/>
    <cellStyle name="Note 2 4 2 8 2" xfId="25736" xr:uid="{D64A5DB7-9AF6-46AA-907F-AE03E5EEAE35}"/>
    <cellStyle name="Note 2 4 2 9" xfId="3332" xr:uid="{00000000-0005-0000-0000-00002B190000}"/>
    <cellStyle name="Note 2 4 2 9 2" xfId="25698" xr:uid="{605F681F-85E3-4560-B3A1-C59721D3EDA0}"/>
    <cellStyle name="Note 2 4 20" xfId="9775" xr:uid="{0107359B-FD33-4A9B-A3A8-460B483A6C28}"/>
    <cellStyle name="Note 2 4 20 2" xfId="31830" xr:uid="{AD58FE20-3612-4FF9-8E80-A54C86A50755}"/>
    <cellStyle name="Note 2 4 21" xfId="10433" xr:uid="{87038D78-A8A5-499B-BCFD-FDDFF36A8F20}"/>
    <cellStyle name="Note 2 4 21 2" xfId="32202" xr:uid="{F07307D8-8561-4AC9-8A03-DE461F9FECBF}"/>
    <cellStyle name="Note 2 4 22" xfId="12305" xr:uid="{18B232E0-020F-4C7C-BB79-A3F327CDDE65}"/>
    <cellStyle name="Note 2 4 22 2" xfId="32870" xr:uid="{0B8135C3-D230-43B4-9FA2-67E30FE5D80A}"/>
    <cellStyle name="Note 2 4 23" xfId="11795" xr:uid="{3275DFA9-5FBD-4FAC-87E8-11C93BA5217E}"/>
    <cellStyle name="Note 2 4 23 2" xfId="32362" xr:uid="{67C80431-C473-4BA0-B3C4-84AEB0E1EE70}"/>
    <cellStyle name="Note 2 4 24" xfId="13328" xr:uid="{379215A1-09AC-4CC4-A8FC-359D48B6D3A8}"/>
    <cellStyle name="Note 2 4 24 2" xfId="33892" xr:uid="{AAD77544-FED6-4ECE-9653-A89FEAB057C4}"/>
    <cellStyle name="Note 2 4 25" xfId="13532" xr:uid="{0609BD3F-7712-41DA-A103-0BCAE708EF69}"/>
    <cellStyle name="Note 2 4 25 2" xfId="34096" xr:uid="{866F5A25-3356-4C7B-8DC6-5BF58788DD3B}"/>
    <cellStyle name="Note 2 4 26" xfId="12690" xr:uid="{0BC20AFF-7BB7-4618-9FEE-92957E9F4357}"/>
    <cellStyle name="Note 2 4 26 2" xfId="33255" xr:uid="{0DF029C7-D551-4F82-9A97-046F67F7D41C}"/>
    <cellStyle name="Note 2 4 27" xfId="14788" xr:uid="{4FACD21F-41DA-4C2F-B065-E048145AC059}"/>
    <cellStyle name="Note 2 4 27 2" xfId="35343" xr:uid="{63855A6F-3955-4152-9566-D4B27FAC1FA6}"/>
    <cellStyle name="Note 2 4 28" xfId="15267" xr:uid="{D3541B30-6AB8-4E14-82B2-6A5D13DDAB20}"/>
    <cellStyle name="Note 2 4 28 2" xfId="35804" xr:uid="{A56068FE-2EF6-44C2-A25D-04739BBC6959}"/>
    <cellStyle name="Note 2 4 29" xfId="15589" xr:uid="{DAACD575-810A-4515-825A-3107E37E8456}"/>
    <cellStyle name="Note 2 4 29 2" xfId="36087" xr:uid="{C4449B46-F1D5-48BC-BB6E-65F953DE77A7}"/>
    <cellStyle name="Note 2 4 3" xfId="1230" xr:uid="{00000000-0005-0000-0000-00002C190000}"/>
    <cellStyle name="Note 2 4 3 2" xfId="23667" xr:uid="{FF3331A6-87AB-4EB7-B73B-8C5BA9FD0707}"/>
    <cellStyle name="Note 2 4 30" xfId="15168" xr:uid="{D92834B1-B8B0-4DDC-A5D6-57DF8DFCC299}"/>
    <cellStyle name="Note 2 4 30 2" xfId="35710" xr:uid="{B9980720-E1D7-4213-8EF2-B2A866AAFB1C}"/>
    <cellStyle name="Note 2 4 31" xfId="16291" xr:uid="{7C090BC4-5F3E-48B1-9C7E-E44A8827DB78}"/>
    <cellStyle name="Note 2 4 31 2" xfId="36697" xr:uid="{B1A61865-6A00-4680-9583-38B5A9022DB8}"/>
    <cellStyle name="Note 2 4 32" xfId="17032" xr:uid="{7B4775BE-5618-4C38-A14B-0F3FA1110BAB}"/>
    <cellStyle name="Note 2 4 32 2" xfId="37436" xr:uid="{8CAD0558-D978-4F66-AC03-1C1D7C7B2C63}"/>
    <cellStyle name="Note 2 4 33" xfId="17428" xr:uid="{B29CEE31-FEA0-4EF0-A609-80F20798D12B}"/>
    <cellStyle name="Note 2 4 33 2" xfId="37832" xr:uid="{F7E3E1E3-1375-4E2C-BE57-614FC05306C8}"/>
    <cellStyle name="Note 2 4 34" xfId="17783" xr:uid="{7A6EEBCE-45BD-4FCC-9EAD-DACC5B3BE370}"/>
    <cellStyle name="Note 2 4 34 2" xfId="38187" xr:uid="{500D979D-D9A6-494F-80B1-EE002FD9806B}"/>
    <cellStyle name="Note 2 4 35" xfId="18155" xr:uid="{85B21289-6E1B-4162-B215-1A29F0B22AFB}"/>
    <cellStyle name="Note 2 4 35 2" xfId="38559" xr:uid="{C3A1BB42-67A3-42FD-94B7-77F489C853E1}"/>
    <cellStyle name="Note 2 4 36" xfId="18998" xr:uid="{B785CE83-B1EB-4A49-82D3-3268E22A02CE}"/>
    <cellStyle name="Note 2 4 36 2" xfId="39400" xr:uid="{C5AA93F6-1D63-4D06-B6A1-CFB80208632E}"/>
    <cellStyle name="Note 2 4 37" xfId="19171" xr:uid="{47630284-9404-49CA-B3FC-345A4CBC2EEE}"/>
    <cellStyle name="Note 2 4 37 2" xfId="39573" xr:uid="{B092FBDC-27F8-45D6-B317-370E201CB8D5}"/>
    <cellStyle name="Note 2 4 38" xfId="19836" xr:uid="{AB9E4FF3-0E2F-4A8F-892B-169FE3369657}"/>
    <cellStyle name="Note 2 4 38 2" xfId="40238" xr:uid="{D4C29AFF-103F-43CE-A502-83DA74A8B619}"/>
    <cellStyle name="Note 2 4 39" xfId="20260" xr:uid="{8BE686D3-B30D-4B88-9D85-AD790F193D30}"/>
    <cellStyle name="Note 2 4 39 2" xfId="40662" xr:uid="{FC908D65-D325-4C9A-87EF-6471DC77DEA1}"/>
    <cellStyle name="Note 2 4 4" xfId="1745" xr:uid="{00000000-0005-0000-0000-00002D190000}"/>
    <cellStyle name="Note 2 4 4 2" xfId="24128" xr:uid="{B0514B19-B765-4E07-B0FD-351BB4D07BAC}"/>
    <cellStyle name="Note 2 4 40" xfId="19744" xr:uid="{E6E9B4AF-5AAD-40AC-BD70-5C26B4C80A52}"/>
    <cellStyle name="Note 2 4 40 2" xfId="40146" xr:uid="{C5596B70-B78F-458F-9FFF-080FB1F12DC4}"/>
    <cellStyle name="Note 2 4 41" xfId="21455" xr:uid="{14D95FE9-3887-4B80-B906-8E56F9559D6C}"/>
    <cellStyle name="Note 2 4 41 2" xfId="41855" xr:uid="{D41F8054-B493-4B05-B737-65EE10156171}"/>
    <cellStyle name="Note 2 4 42" xfId="21865" xr:uid="{AA63618F-72F0-41E3-A5B9-22DDCAA08703}"/>
    <cellStyle name="Note 2 4 42 2" xfId="42265" xr:uid="{5E665378-F398-4A58-AB18-6207B8E01D71}"/>
    <cellStyle name="Note 2 4 43" xfId="21404" xr:uid="{01FE7729-67BC-47ED-A197-202956B0CE52}"/>
    <cellStyle name="Note 2 4 43 2" xfId="41804" xr:uid="{CC830B46-5C7E-4254-8717-ECE31D52B0AD}"/>
    <cellStyle name="Note 2 4 44" xfId="22885" xr:uid="{C608DF7B-E32A-4708-ADF4-6D02ED162897}"/>
    <cellStyle name="Note 2 4 44 2" xfId="43285" xr:uid="{75C84C5B-590C-4338-9664-635F1B10359E}"/>
    <cellStyle name="Note 2 4 45" xfId="23165" xr:uid="{ED112B9F-F090-40C7-8FDD-26E38DC22CD5}"/>
    <cellStyle name="Note 2 4 45 2" xfId="43565" xr:uid="{5FEB045B-1431-4D47-BAD9-3002419B830F}"/>
    <cellStyle name="Note 2 4 5" xfId="2206" xr:uid="{00000000-0005-0000-0000-00002E190000}"/>
    <cellStyle name="Note 2 4 5 2" xfId="24584" xr:uid="{06F47E6D-6091-49FA-8479-2F2FEA67DF0E}"/>
    <cellStyle name="Note 2 4 6" xfId="2866" xr:uid="{00000000-0005-0000-0000-00002F190000}"/>
    <cellStyle name="Note 2 4 6 2" xfId="25232" xr:uid="{BFBD2410-FF26-419B-B0DA-1B9F6AB16F99}"/>
    <cellStyle name="Note 2 4 7" xfId="3442" xr:uid="{00000000-0005-0000-0000-000030190000}"/>
    <cellStyle name="Note 2 4 7 2" xfId="25807" xr:uid="{87AF21D1-FE29-4C0F-88C1-F5294ACAB59C}"/>
    <cellStyle name="Note 2 4 8" xfId="3764" xr:uid="{00000000-0005-0000-0000-000031190000}"/>
    <cellStyle name="Note 2 4 8 2" xfId="26127" xr:uid="{B8ACF8B8-58BA-481E-AC14-9E63240DADBD}"/>
    <cellStyle name="Note 2 4 9" xfId="4270" xr:uid="{00000000-0005-0000-0000-000032190000}"/>
    <cellStyle name="Note 2 4 9 2" xfId="26627" xr:uid="{CB9D7ED2-AEE3-4683-9CA5-B5DDDFE38CE5}"/>
    <cellStyle name="Note 2 40" xfId="18693" xr:uid="{CEB5E095-7AF0-4321-AFE7-2B3AF2045CA2}"/>
    <cellStyle name="Note 2 40 2" xfId="39095" xr:uid="{6F49062A-965D-4961-A0CC-7BB0988DA2D2}"/>
    <cellStyle name="Note 2 41" xfId="19727" xr:uid="{F2A2AAD0-3331-4B36-BCC1-6B64DAD83CA3}"/>
    <cellStyle name="Note 2 41 2" xfId="40129" xr:uid="{168AF635-2A0F-4AA6-9523-F295D62673F2}"/>
    <cellStyle name="Note 2 42" xfId="18692" xr:uid="{0B7C83DA-FEF5-4DE2-9801-4FDB427050A9}"/>
    <cellStyle name="Note 2 42 2" xfId="39094" xr:uid="{EADD5312-51D7-4367-AF37-208EB8F49FCC}"/>
    <cellStyle name="Note 2 43" xfId="18664" xr:uid="{79C567E9-BD08-4DCE-887B-F4C8F5129CE3}"/>
    <cellStyle name="Note 2 43 2" xfId="39066" xr:uid="{DC8E6DE3-10C6-4029-906F-1C6F2ED1E938}"/>
    <cellStyle name="Note 2 44" xfId="19791" xr:uid="{BE944EBD-AA81-41EC-94B9-AB55ADD1F8DB}"/>
    <cellStyle name="Note 2 44 2" xfId="40193" xr:uid="{659EF945-4E2D-4E4D-8822-525FD24A1659}"/>
    <cellStyle name="Note 2 45" xfId="21128" xr:uid="{7E4C00A9-A80C-4AD2-B7B2-F53561FBC4A8}"/>
    <cellStyle name="Note 2 45 2" xfId="41528" xr:uid="{B6469D7B-0012-4AFA-835F-B65C856E047E}"/>
    <cellStyle name="Note 2 46" xfId="22270" xr:uid="{A6506142-343D-4C37-ABC1-D4D36E520C10}"/>
    <cellStyle name="Note 2 46 2" xfId="42670" xr:uid="{3DEDD593-A41A-4FF5-86BF-7172A5629B86}"/>
    <cellStyle name="Note 2 47" xfId="22370" xr:uid="{F1CD33BD-A128-4A1B-BFC1-CB46FE030E11}"/>
    <cellStyle name="Note 2 47 2" xfId="42770" xr:uid="{C6A07948-5B8A-4A9F-836C-8E02C638AB71}"/>
    <cellStyle name="Note 2 48" xfId="22626" xr:uid="{A349FDD5-2877-466F-AADE-45DF2248465A}"/>
    <cellStyle name="Note 2 48 2" xfId="43026" xr:uid="{FBD4DC38-B2C4-4AB4-8F04-F79DDE03BC02}"/>
    <cellStyle name="Note 2 49" xfId="22447" xr:uid="{D2A973D8-8E83-4377-95EC-89A321403750}"/>
    <cellStyle name="Note 2 49 2" xfId="42847" xr:uid="{EEF62225-4BD4-4C0C-962A-C9F94FA7CBAD}"/>
    <cellStyle name="Note 2 5" xfId="716" xr:uid="{00000000-0005-0000-0000-000033190000}"/>
    <cellStyle name="Note 2 5 10" xfId="5166" xr:uid="{00000000-0005-0000-0000-000034190000}"/>
    <cellStyle name="Note 2 5 10 2" xfId="27519" xr:uid="{59A8EA36-84D8-4022-BC5D-956CF615FDE2}"/>
    <cellStyle name="Note 2 5 11" xfId="5449" xr:uid="{00000000-0005-0000-0000-000035190000}"/>
    <cellStyle name="Note 2 5 11 2" xfId="27802" xr:uid="{241DA22F-A117-4EF0-98A5-E5B8CBE4E98F}"/>
    <cellStyle name="Note 2 5 12" xfId="6236" xr:uid="{00000000-0005-0000-0000-000036190000}"/>
    <cellStyle name="Note 2 5 12 2" xfId="28533" xr:uid="{B7EB7AAC-6ECF-483B-A469-297C504F79B2}"/>
    <cellStyle name="Note 2 5 13" xfId="6831" xr:uid="{00000000-0005-0000-0000-000037190000}"/>
    <cellStyle name="Note 2 5 13 2" xfId="29128" xr:uid="{F5846824-BD58-41E3-B40C-A702D3235415}"/>
    <cellStyle name="Note 2 5 14" xfId="7017" xr:uid="{00000000-0005-0000-0000-000038190000}"/>
    <cellStyle name="Note 2 5 14 2" xfId="29314" xr:uid="{52F8E54A-2940-41F9-903C-435486A11EB2}"/>
    <cellStyle name="Note 2 5 15" xfId="7444" xr:uid="{00000000-0005-0000-0000-000039190000}"/>
    <cellStyle name="Note 2 5 15 2" xfId="29739" xr:uid="{F5D70E2A-ED21-4B2E-A159-C34063C7D716}"/>
    <cellStyle name="Note 2 5 16" xfId="7930" xr:uid="{CEB0F3F5-3D0C-45AF-B660-6F8DB0D2947E}"/>
    <cellStyle name="Note 2 5 16 2" xfId="30216" xr:uid="{E038E178-B23D-4264-B825-1AE883C8E38D}"/>
    <cellStyle name="Note 2 5 17" xfId="8415" xr:uid="{3A58F2B4-8A5D-499F-8AB2-E345D9FE6F70}"/>
    <cellStyle name="Note 2 5 17 2" xfId="30684" xr:uid="{7121F510-6EC9-40B2-86FE-254748F0F92C}"/>
    <cellStyle name="Note 2 5 18" xfId="9301" xr:uid="{00132BB2-6578-4F1C-BAF6-1F2D6A8EA879}"/>
    <cellStyle name="Note 2 5 18 2" xfId="31441" xr:uid="{B793AEE1-9578-48D2-B33F-EA9120A4BCD8}"/>
    <cellStyle name="Note 2 5 19" xfId="9746" xr:uid="{E07D28CF-5DC8-4F70-9AE1-0419968EB32F}"/>
    <cellStyle name="Note 2 5 19 2" xfId="31807" xr:uid="{F527156C-005F-44EF-BA9B-C5F47C4FF7C6}"/>
    <cellStyle name="Note 2 5 2" xfId="1243" xr:uid="{00000000-0005-0000-0000-00003A190000}"/>
    <cellStyle name="Note 2 5 2 2" xfId="23680" xr:uid="{752B3468-00E5-4D65-81F0-9455DD070872}"/>
    <cellStyle name="Note 2 5 20" xfId="10404" xr:uid="{7622DD39-B2FC-4036-A737-B83576BE2F9A}"/>
    <cellStyle name="Note 2 5 20 2" xfId="32187" xr:uid="{1CB8E90B-F1DD-487A-A324-DB5DD6E4C0F4}"/>
    <cellStyle name="Note 2 5 21" xfId="12469" xr:uid="{8BF0090E-C58C-420E-BFD7-44E3D66AB1DE}"/>
    <cellStyle name="Note 2 5 21 2" xfId="33034" xr:uid="{4D431D75-607C-4F91-A75E-D6EE93715B65}"/>
    <cellStyle name="Note 2 5 22" xfId="11978" xr:uid="{3573DFD0-C265-42CE-8135-AA3A903E662C}"/>
    <cellStyle name="Note 2 5 22 2" xfId="32543" xr:uid="{E2C552E3-B9FF-4B6F-9680-C3D755A42A68}"/>
    <cellStyle name="Note 2 5 23" xfId="12776" xr:uid="{23E3CFB7-7283-4485-9295-D5AF7A12BC61}"/>
    <cellStyle name="Note 2 5 23 2" xfId="33341" xr:uid="{BB651361-D086-4B74-8B65-CD7510FCD4EB}"/>
    <cellStyle name="Note 2 5 24" xfId="12681" xr:uid="{B568F5F0-17A2-4DC0-B43E-E0254B71BCD9}"/>
    <cellStyle name="Note 2 5 24 2" xfId="33246" xr:uid="{AA59B0B2-BBE4-42CD-9CAF-FF3624ED7722}"/>
    <cellStyle name="Note 2 5 25" xfId="13933" xr:uid="{5CD4E56E-FA7A-4452-95E2-3C0A16F3CD1D}"/>
    <cellStyle name="Note 2 5 25 2" xfId="34497" xr:uid="{7225E208-1CE6-47B8-BDBF-BCB8FBBF27C0}"/>
    <cellStyle name="Note 2 5 26" xfId="14687" xr:uid="{344E1AD5-2BEC-4269-9088-217CD570F9DB}"/>
    <cellStyle name="Note 2 5 26 2" xfId="35245" xr:uid="{E6DA3B30-10DA-4A2B-B650-E8C14AF0D514}"/>
    <cellStyle name="Note 2 5 27" xfId="15089" xr:uid="{4D98145D-C8DA-420F-8DF7-F8A71C98872B}"/>
    <cellStyle name="Note 2 5 27 2" xfId="35636" xr:uid="{E903AC76-6A22-4EBF-B9C6-AC87DFB62888}"/>
    <cellStyle name="Note 2 5 28" xfId="15143" xr:uid="{EAAE5851-8762-4532-943C-0BAE80CB9BF0}"/>
    <cellStyle name="Note 2 5 28 2" xfId="35686" xr:uid="{94F5351F-677B-4A1A-8860-034B95AAB26C}"/>
    <cellStyle name="Note 2 5 29" xfId="15979" xr:uid="{58B1588F-064C-49CE-AE0C-3FBF82B2638C}"/>
    <cellStyle name="Note 2 5 29 2" xfId="36387" xr:uid="{56F37DCF-57D5-440E-A28F-C9F8038635A7}"/>
    <cellStyle name="Note 2 5 3" xfId="1909" xr:uid="{00000000-0005-0000-0000-00003B190000}"/>
    <cellStyle name="Note 2 5 3 2" xfId="24291" xr:uid="{2D7C4F58-D655-4B7D-B2BA-60970668D266}"/>
    <cellStyle name="Note 2 5 30" xfId="16454" xr:uid="{AC4E4E7A-B989-4E9F-9D58-2814223AED29}"/>
    <cellStyle name="Note 2 5 30 2" xfId="36860" xr:uid="{9A9A375A-6779-4E22-A86C-771114F6D7E9}"/>
    <cellStyle name="Note 2 5 31" xfId="17195" xr:uid="{33512172-89EC-405F-BEA3-0DD0B81488EA}"/>
    <cellStyle name="Note 2 5 31 2" xfId="37599" xr:uid="{9FDF6030-B268-4059-96BA-0F6C842B5154}"/>
    <cellStyle name="Note 2 5 32" xfId="16930" xr:uid="{F63266A6-1032-4422-9865-78CE12FC384B}"/>
    <cellStyle name="Note 2 5 32 2" xfId="37334" xr:uid="{495D8AC7-4046-4C09-857C-7F4A243E1188}"/>
    <cellStyle name="Note 2 5 33" xfId="17946" xr:uid="{88E2ECA8-EA8A-46F7-A009-30A80906C350}"/>
    <cellStyle name="Note 2 5 33 2" xfId="38350" xr:uid="{D8B598C6-C4E7-4330-9108-34BB8F387EA9}"/>
    <cellStyle name="Note 2 5 34" xfId="18318" xr:uid="{56F232DE-3798-4BC9-AD4A-01925AC53857}"/>
    <cellStyle name="Note 2 5 34 2" xfId="38722" xr:uid="{4280269B-40F8-4998-8B2D-56EC2F3E774D}"/>
    <cellStyle name="Note 2 5 35" xfId="19162" xr:uid="{D6C7A80C-2BA0-4E20-9297-2E78685985D0}"/>
    <cellStyle name="Note 2 5 35 2" xfId="39564" xr:uid="{AA0176CB-960D-40C2-B5D6-E4C2D231BB9E}"/>
    <cellStyle name="Note 2 5 36" xfId="18707" xr:uid="{5DC7F897-B425-40D1-800A-A045D8560B20}"/>
    <cellStyle name="Note 2 5 36 2" xfId="39109" xr:uid="{51DB6D7D-BA93-447A-A440-16B91467CCBE}"/>
    <cellStyle name="Note 2 5 37" xfId="20000" xr:uid="{D5D47946-649D-4789-A07D-6CFF00301FA3}"/>
    <cellStyle name="Note 2 5 37 2" xfId="40402" xr:uid="{76483AA7-2548-405D-958C-571037FAAA6B}"/>
    <cellStyle name="Note 2 5 38" xfId="20424" xr:uid="{30525389-3D21-4BB0-9E36-33C61ED1D1BE}"/>
    <cellStyle name="Note 2 5 38 2" xfId="40826" xr:uid="{439CAD2A-EC15-4A85-BAFB-9EB26017AFEA}"/>
    <cellStyle name="Note 2 5 39" xfId="19174" xr:uid="{8D7B6A95-4C4C-4218-849D-058235A31457}"/>
    <cellStyle name="Note 2 5 39 2" xfId="39576" xr:uid="{A0FBE29C-9523-429B-9EDD-F056AB059229}"/>
    <cellStyle name="Note 2 5 4" xfId="2221" xr:uid="{00000000-0005-0000-0000-00003C190000}"/>
    <cellStyle name="Note 2 5 4 2" xfId="24597" xr:uid="{4794EB6F-0AF0-42F5-9514-115A8BE8FE37}"/>
    <cellStyle name="Note 2 5 40" xfId="21619" xr:uid="{90BFDC3E-FBD7-409C-91DD-710570E5E18D}"/>
    <cellStyle name="Note 2 5 40 2" xfId="42019" xr:uid="{DF10ED41-D243-47BD-99F4-1D88827284C5}"/>
    <cellStyle name="Note 2 5 41" xfId="21325" xr:uid="{E7E7CBD1-C66D-442C-B541-C76ABB1CBC87}"/>
    <cellStyle name="Note 2 5 41 2" xfId="41725" xr:uid="{C81459F1-AA05-4C4B-8CD2-9C9F4064B2DC}"/>
    <cellStyle name="Note 2 5 42" xfId="20997" xr:uid="{2A17EF5D-90EC-4AB7-8DAA-91B5EC84AB75}"/>
    <cellStyle name="Note 2 5 42 2" xfId="41399" xr:uid="{AFBE3BB9-ED9C-45F2-B7A0-917E759D5784}"/>
    <cellStyle name="Note 2 5 43" xfId="22904" xr:uid="{41EA93DF-665E-471B-982C-1D2F1D8764DC}"/>
    <cellStyle name="Note 2 5 43 2" xfId="43304" xr:uid="{722DA894-0BC5-4A6F-B24D-FD6612B6FC2E}"/>
    <cellStyle name="Note 2 5 44" xfId="23178" xr:uid="{88AF0457-1BF9-4E27-8777-FC5EC7F0F6FA}"/>
    <cellStyle name="Note 2 5 44 2" xfId="43578" xr:uid="{6E69623D-07DA-40D1-BAE2-9FA66E4ADB3A}"/>
    <cellStyle name="Note 2 5 5" xfId="3030" xr:uid="{00000000-0005-0000-0000-00003D190000}"/>
    <cellStyle name="Note 2 5 5 2" xfId="25396" xr:uid="{890BBF4E-AA6B-4BBD-BBB6-CECC5FBA6A7E}"/>
    <cellStyle name="Note 2 5 6" xfId="3462" xr:uid="{00000000-0005-0000-0000-00003E190000}"/>
    <cellStyle name="Note 2 5 6 2" xfId="25827" xr:uid="{2661A33C-FAD9-4C8E-9C9F-0BA2C966398B}"/>
    <cellStyle name="Note 2 5 7" xfId="3928" xr:uid="{00000000-0005-0000-0000-00003F190000}"/>
    <cellStyle name="Note 2 5 7 2" xfId="26291" xr:uid="{B016A717-0A04-44E3-81CE-361ED9304E2D}"/>
    <cellStyle name="Note 2 5 8" xfId="4289" xr:uid="{00000000-0005-0000-0000-000040190000}"/>
    <cellStyle name="Note 2 5 8 2" xfId="26646" xr:uid="{91B731E0-D5E4-40CE-9F5B-3D0246F3B1A8}"/>
    <cellStyle name="Note 2 5 9" xfId="4655" xr:uid="{00000000-0005-0000-0000-000041190000}"/>
    <cellStyle name="Note 2 5 9 2" xfId="27008" xr:uid="{08C920F6-595A-47C1-9CBA-1BBA63AE4756}"/>
    <cellStyle name="Note 2 6" xfId="1107" xr:uid="{00000000-0005-0000-0000-000042190000}"/>
    <cellStyle name="Note 2 6 2" xfId="23544" xr:uid="{7C8F4761-FDC4-4147-A797-3E2A4B43F636}"/>
    <cellStyle name="Note 2 7" xfId="1539" xr:uid="{00000000-0005-0000-0000-000043190000}"/>
    <cellStyle name="Note 2 7 2" xfId="23925" xr:uid="{63FEF412-EA60-4051-866A-013B2A1F66BA}"/>
    <cellStyle name="Note 2 8" xfId="1669" xr:uid="{00000000-0005-0000-0000-000044190000}"/>
    <cellStyle name="Note 2 8 2" xfId="24053" xr:uid="{ACFD5093-22A5-4A53-A975-19FF292BD161}"/>
    <cellStyle name="Note 2 9" xfId="2537" xr:uid="{00000000-0005-0000-0000-000045190000}"/>
    <cellStyle name="Note 2 9 2" xfId="24904" xr:uid="{B95F5E21-5AB5-46B9-9003-C725BE32F4B8}"/>
    <cellStyle name="Note 3" xfId="268" xr:uid="{00000000-0005-0000-0000-000046190000}"/>
    <cellStyle name="Note 3 10" xfId="2473" xr:uid="{00000000-0005-0000-0000-000047190000}"/>
    <cellStyle name="Note 3 10 2" xfId="24840" xr:uid="{0470B8CA-1E88-4CA8-9197-666EFEA126D7}"/>
    <cellStyle name="Note 3 11" xfId="2418" xr:uid="{00000000-0005-0000-0000-000048190000}"/>
    <cellStyle name="Note 3 11 2" xfId="24785" xr:uid="{96E0308D-75CE-4307-A845-58607EF8CC3E}"/>
    <cellStyle name="Note 3 12" xfId="3680" xr:uid="{00000000-0005-0000-0000-000049190000}"/>
    <cellStyle name="Note 3 12 2" xfId="26043" xr:uid="{C6965088-0812-432E-A668-56A46E92016F}"/>
    <cellStyle name="Note 3 13" xfId="4233" xr:uid="{00000000-0005-0000-0000-00004A190000}"/>
    <cellStyle name="Note 3 13 2" xfId="26591" xr:uid="{482A6D6F-DCC0-4D86-819E-0DD7EED348B7}"/>
    <cellStyle name="Note 3 14" xfId="4745" xr:uid="{00000000-0005-0000-0000-00004B190000}"/>
    <cellStyle name="Note 3 14 2" xfId="27098" xr:uid="{43522CF0-B2FC-400E-8978-995930624F3B}"/>
    <cellStyle name="Note 3 15" xfId="4271" xr:uid="{00000000-0005-0000-0000-00004C190000}"/>
    <cellStyle name="Note 3 15 2" xfId="26628" xr:uid="{585ADD84-7C74-4531-BA75-525E1D0D6FCD}"/>
    <cellStyle name="Note 3 16" xfId="6179" xr:uid="{00000000-0005-0000-0000-00004D190000}"/>
    <cellStyle name="Note 3 16 2" xfId="28476" xr:uid="{549C11F9-628E-4B28-BC34-0AD923B1BD11}"/>
    <cellStyle name="Note 3 17" xfId="6784" xr:uid="{00000000-0005-0000-0000-00004E190000}"/>
    <cellStyle name="Note 3 17 2" xfId="29081" xr:uid="{E7507AED-3F29-40C2-8629-F171122850E3}"/>
    <cellStyle name="Note 3 18" xfId="5846" xr:uid="{00000000-0005-0000-0000-00004F190000}"/>
    <cellStyle name="Note 3 18 2" xfId="28160" xr:uid="{0A012615-C479-4A21-AB88-65CCF8082624}"/>
    <cellStyle name="Note 3 19" xfId="7234" xr:uid="{00000000-0005-0000-0000-000050190000}"/>
    <cellStyle name="Note 3 19 2" xfId="29529" xr:uid="{2A40E670-5EBF-4381-AFE3-5477C3ED0F7B}"/>
    <cellStyle name="Note 3 2" xfId="621" xr:uid="{00000000-0005-0000-0000-000051190000}"/>
    <cellStyle name="Note 3 2 10" xfId="4801" xr:uid="{00000000-0005-0000-0000-000052190000}"/>
    <cellStyle name="Note 3 2 10 2" xfId="27154" xr:uid="{CC0F929B-3110-4ECE-B54A-F8A5D637E735}"/>
    <cellStyle name="Note 3 2 11" xfId="5072" xr:uid="{00000000-0005-0000-0000-000053190000}"/>
    <cellStyle name="Note 3 2 11 2" xfId="27425" xr:uid="{F341743A-6D1E-4146-8986-E37145ED347E}"/>
    <cellStyle name="Note 3 2 12" xfId="5510" xr:uid="{00000000-0005-0000-0000-000054190000}"/>
    <cellStyle name="Note 3 2 12 2" xfId="27863" xr:uid="{C8B6C879-A82C-41AC-9C2F-6E215DEDCDAA}"/>
    <cellStyle name="Note 3 2 13" xfId="6061" xr:uid="{00000000-0005-0000-0000-000055190000}"/>
    <cellStyle name="Note 3 2 13 2" xfId="28358" xr:uid="{917041DA-A1A9-4A7F-A89F-139CFCFA7696}"/>
    <cellStyle name="Note 3 2 14" xfId="5814" xr:uid="{00000000-0005-0000-0000-000056190000}"/>
    <cellStyle name="Note 3 2 14 2" xfId="28128" xr:uid="{A705B406-04F1-4AA7-9804-2AD24A29A1CC}"/>
    <cellStyle name="Note 3 2 15" xfId="7090" xr:uid="{00000000-0005-0000-0000-000057190000}"/>
    <cellStyle name="Note 3 2 15 2" xfId="29387" xr:uid="{88D17864-3731-4059-8EB3-138B364D2116}"/>
    <cellStyle name="Note 3 2 16" xfId="7350" xr:uid="{00000000-0005-0000-0000-000058190000}"/>
    <cellStyle name="Note 3 2 16 2" xfId="29645" xr:uid="{F63F1737-49D3-4389-94BB-0D3828A87F05}"/>
    <cellStyle name="Note 3 2 17" xfId="7836" xr:uid="{43FC5A00-42E0-4427-A148-13235A13D93D}"/>
    <cellStyle name="Note 3 2 17 2" xfId="30122" xr:uid="{D63DDC41-801D-48C5-87CA-C6B3A2A3425E}"/>
    <cellStyle name="Note 3 2 18" xfId="8321" xr:uid="{4BDAB010-F1EC-4554-A300-826DF30749EA}"/>
    <cellStyle name="Note 3 2 18 2" xfId="30590" xr:uid="{78273A05-4D0B-4CD7-A7D0-2374BC45BF70}"/>
    <cellStyle name="Note 3 2 19" xfId="9206" xr:uid="{292578B5-DE7F-4E49-8C28-C77F031EF238}"/>
    <cellStyle name="Note 3 2 19 2" xfId="31347" xr:uid="{5390BD6D-A6B7-4964-BE77-0E41DFBA99D8}"/>
    <cellStyle name="Note 3 2 2" xfId="836" xr:uid="{00000000-0005-0000-0000-000059190000}"/>
    <cellStyle name="Note 3 2 2 10" xfId="5283" xr:uid="{00000000-0005-0000-0000-00005A190000}"/>
    <cellStyle name="Note 3 2 2 10 2" xfId="27636" xr:uid="{1CD19FC6-F6F2-499E-A205-50454AC34E30}"/>
    <cellStyle name="Note 3 2 2 11" xfId="4722" xr:uid="{00000000-0005-0000-0000-00005B190000}"/>
    <cellStyle name="Note 3 2 2 11 2" xfId="27075" xr:uid="{CDAF966D-AF3C-4B15-8677-AFB0B48A379A}"/>
    <cellStyle name="Note 3 2 2 12" xfId="5984" xr:uid="{00000000-0005-0000-0000-00005C190000}"/>
    <cellStyle name="Note 3 2 2 12 2" xfId="28289" xr:uid="{50BBA0CC-927C-429C-AF7A-7C01CE16D3CF}"/>
    <cellStyle name="Note 3 2 2 13" xfId="6566" xr:uid="{00000000-0005-0000-0000-00005D190000}"/>
    <cellStyle name="Note 3 2 2 13 2" xfId="28863" xr:uid="{37DDE83C-D5A5-43C9-966A-273B96703E5E}"/>
    <cellStyle name="Note 3 2 2 14" xfId="6883" xr:uid="{00000000-0005-0000-0000-00005E190000}"/>
    <cellStyle name="Note 3 2 2 14 2" xfId="29180" xr:uid="{A0D0C5F9-E957-423A-83C5-7961F491DA00}"/>
    <cellStyle name="Note 3 2 2 15" xfId="7556" xr:uid="{00000000-0005-0000-0000-00005F190000}"/>
    <cellStyle name="Note 3 2 2 15 2" xfId="29851" xr:uid="{835F9B30-75FE-43D4-98CE-2BFDABBD61E0}"/>
    <cellStyle name="Note 3 2 2 16" xfId="8042" xr:uid="{3DAFF517-EBD2-44D1-8B01-5E290A5B3E51}"/>
    <cellStyle name="Note 3 2 2 16 2" xfId="30328" xr:uid="{C611BD40-4400-47BD-B3BB-A4BCCDF11C09}"/>
    <cellStyle name="Note 3 2 2 17" xfId="8531" xr:uid="{EA30EAD6-1D32-4CC1-950F-57C980AC906E}"/>
    <cellStyle name="Note 3 2 2 17 2" xfId="30800" xr:uid="{2510990F-A3BF-4512-988A-4ECBB9513CFC}"/>
    <cellStyle name="Note 3 2 2 18" xfId="9421" xr:uid="{D7C62B12-912D-46A7-9A52-DEED2C051560}"/>
    <cellStyle name="Note 3 2 2 18 2" xfId="31560" xr:uid="{88EE7226-11EC-42D0-A263-418C3362F3B0}"/>
    <cellStyle name="Note 3 2 2 19" xfId="9096" xr:uid="{1320F3A1-3F6A-4DE8-BE46-889DCE490726}"/>
    <cellStyle name="Note 3 2 2 19 2" xfId="31243" xr:uid="{B294F27F-A2A1-425E-A4CF-7E6AA8306023}"/>
    <cellStyle name="Note 3 2 2 2" xfId="1045" xr:uid="{00000000-0005-0000-0000-000060190000}"/>
    <cellStyle name="Note 3 2 2 2 2" xfId="23482" xr:uid="{61F180D6-1455-4015-839F-5429015DAB46}"/>
    <cellStyle name="Note 3 2 2 20" xfId="8621" xr:uid="{7B08EF76-9695-49CA-9B2C-FFE7D056C5FE}"/>
    <cellStyle name="Note 3 2 2 20 2" xfId="30889" xr:uid="{ACD0C062-ADEA-4046-8203-23D9812E55D6}"/>
    <cellStyle name="Note 3 2 2 21" xfId="12589" xr:uid="{3836138D-97A1-4147-B414-FEBCA29575CC}"/>
    <cellStyle name="Note 3 2 2 21 2" xfId="33154" xr:uid="{DAA2122C-2D80-44E2-91C9-416A4F94B9B8}"/>
    <cellStyle name="Note 3 2 2 22" xfId="12747" xr:uid="{304AD6C7-EE74-44AB-9E85-C516E2C4B8DE}"/>
    <cellStyle name="Note 3 2 2 22 2" xfId="33312" xr:uid="{AA77E697-FD83-42B4-BE6B-39CAEB1A3273}"/>
    <cellStyle name="Note 3 2 2 23" xfId="13102" xr:uid="{179F2FB9-45F5-4D62-8E0C-4A530C20E5B1}"/>
    <cellStyle name="Note 3 2 2 23 2" xfId="33667" xr:uid="{CF0BCF6F-DA75-4B38-A348-4F6765E50331}"/>
    <cellStyle name="Note 3 2 2 24" xfId="14070" xr:uid="{672ED99A-A5AB-4381-A660-3CA592892BEB}"/>
    <cellStyle name="Note 3 2 2 24 2" xfId="34634" xr:uid="{8111015C-2BC7-4508-A072-9E4C813ACF42}"/>
    <cellStyle name="Note 3 2 2 25" xfId="13966" xr:uid="{99D7A4C0-CCCD-489D-A302-42CE93F3A378}"/>
    <cellStyle name="Note 3 2 2 25 2" xfId="34530" xr:uid="{6DB42D31-E4E2-4EAB-934F-369EB1E24F89}"/>
    <cellStyle name="Note 3 2 2 26" xfId="14532" xr:uid="{F797D831-BFCA-43BB-92F1-B3B235BAE5A0}"/>
    <cellStyle name="Note 3 2 2 26 2" xfId="35093" xr:uid="{D2997BD6-FEF2-4D7E-A636-F891FFEDBABE}"/>
    <cellStyle name="Note 3 2 2 27" xfId="14697" xr:uid="{4E7CD517-6A3E-47FA-9061-5C5AC291F214}"/>
    <cellStyle name="Note 3 2 2 27 2" xfId="35255" xr:uid="{A655D087-773D-48A6-A775-D7A26737B87A}"/>
    <cellStyle name="Note 3 2 2 28" xfId="15359" xr:uid="{A87580D3-8F2A-4893-A59F-AE23CC5D5A9D}"/>
    <cellStyle name="Note 3 2 2 28 2" xfId="35896" xr:uid="{2FD27550-4723-4218-86C3-6AA0DD5D8A74}"/>
    <cellStyle name="Note 3 2 2 29" xfId="16093" xr:uid="{DD4E71E3-7F00-478B-A74F-AB300870411A}"/>
    <cellStyle name="Note 3 2 2 29 2" xfId="36501" xr:uid="{CFFE7F70-E5DE-4284-B04D-399E4D75C689}"/>
    <cellStyle name="Note 3 2 2 3" xfId="2027" xr:uid="{00000000-0005-0000-0000-000061190000}"/>
    <cellStyle name="Note 3 2 2 3 2" xfId="24409" xr:uid="{387F4CE8-87C5-4B52-8E03-C1F6C1ADC4C8}"/>
    <cellStyle name="Note 3 2 2 30" xfId="16566" xr:uid="{59813067-0657-4F7A-9190-4347F728575B}"/>
    <cellStyle name="Note 3 2 2 30 2" xfId="36972" xr:uid="{F08E1DB9-DB87-4147-ACAE-821EAFA5FCC9}"/>
    <cellStyle name="Note 3 2 2 31" xfId="17310" xr:uid="{8669A36E-9A49-4F02-A998-F9B1AADB9C1D}"/>
    <cellStyle name="Note 3 2 2 31 2" xfId="37714" xr:uid="{0A494C99-72B3-4DEA-BE7C-A0513E625686}"/>
    <cellStyle name="Note 3 2 2 32" xfId="17485" xr:uid="{6D58365C-7E77-4609-A0D4-D1C723C73D98}"/>
    <cellStyle name="Note 3 2 2 32 2" xfId="37889" xr:uid="{7CDA876E-AF41-4A58-8475-567694378D1D}"/>
    <cellStyle name="Note 3 2 2 33" xfId="18059" xr:uid="{445835C9-B5C1-4A97-8FF7-105206E71D2D}"/>
    <cellStyle name="Note 3 2 2 33 2" xfId="38463" xr:uid="{24595B18-4D9B-40B2-A704-568FCBFA8BCF}"/>
    <cellStyle name="Note 3 2 2 34" xfId="18438" xr:uid="{BF39BEB5-1F18-4D87-8A38-45983FF78605}"/>
    <cellStyle name="Note 3 2 2 34 2" xfId="38842" xr:uid="{AFA12215-A263-44AF-9DD3-124C84C63D04}"/>
    <cellStyle name="Note 3 2 2 35" xfId="19282" xr:uid="{B50C8312-0715-47DA-A5A4-9D23D05E971C}"/>
    <cellStyle name="Note 3 2 2 35 2" xfId="39684" xr:uid="{D14D8E02-4C98-4860-BB52-B6ABBAC7B71F}"/>
    <cellStyle name="Note 3 2 2 36" xfId="18627" xr:uid="{48D3FF78-33D4-4CBD-AC86-1029A7F6B0E8}"/>
    <cellStyle name="Note 3 2 2 36 2" xfId="39031" xr:uid="{6EEC8610-BDB0-4976-AC34-3FE0D4EE73CF}"/>
    <cellStyle name="Note 3 2 2 37" xfId="20120" xr:uid="{73A597A8-FE35-4B3C-A4E0-BF8B7D22E414}"/>
    <cellStyle name="Note 3 2 2 37 2" xfId="40522" xr:uid="{FC4E0CD2-CA48-4F82-A9A0-11E74CD15100}"/>
    <cellStyle name="Note 3 2 2 38" xfId="20542" xr:uid="{4C5903BE-F756-49B0-A135-1BDEE37104FC}"/>
    <cellStyle name="Note 3 2 2 38 2" xfId="40944" xr:uid="{CC479842-6BD8-48F0-A468-0E54232A81D8}"/>
    <cellStyle name="Note 3 2 2 39" xfId="20212" xr:uid="{B3B0BD04-12EC-4995-886F-0BFAE74CE4B1}"/>
    <cellStyle name="Note 3 2 2 39 2" xfId="40614" xr:uid="{F9662D23-ADA8-46B5-8320-38233ED1F402}"/>
    <cellStyle name="Note 3 2 2 4" xfId="1661" xr:uid="{00000000-0005-0000-0000-000062190000}"/>
    <cellStyle name="Note 3 2 2 4 2" xfId="24045" xr:uid="{ADB107D7-006E-40F8-B512-72DD9D6E0B51}"/>
    <cellStyle name="Note 3 2 2 40" xfId="21736" xr:uid="{F14923A9-1D59-43AC-BA6D-1488BE642803}"/>
    <cellStyle name="Note 3 2 2 40 2" xfId="42136" xr:uid="{A43EFD64-CA63-48B1-AB37-4113070C0FAF}"/>
    <cellStyle name="Note 3 2 2 41" xfId="21947" xr:uid="{8375BE29-A698-466C-9DEB-D4A27A3E5342}"/>
    <cellStyle name="Note 3 2 2 41 2" xfId="42347" xr:uid="{BB4221FD-82C3-4FF3-960B-77B7C1D6557C}"/>
    <cellStyle name="Note 3 2 2 42" xfId="21263" xr:uid="{669E18FD-0912-4F5A-9061-9BF8B0AEFEE8}"/>
    <cellStyle name="Note 3 2 2 42 2" xfId="41663" xr:uid="{F4BFBD68-4EAE-41A8-8523-235EAA9C0F14}"/>
    <cellStyle name="Note 3 2 2 43" xfId="22402" xr:uid="{55A657A2-7202-4A62-80DC-1518710314BF}"/>
    <cellStyle name="Note 3 2 2 43 2" xfId="42802" xr:uid="{4239367E-7165-498D-B307-10D9D2C4275C}"/>
    <cellStyle name="Note 3 2 2 44" xfId="22358" xr:uid="{F01E9321-103A-44D0-82B5-B7C70F277491}"/>
    <cellStyle name="Note 3 2 2 44 2" xfId="42758" xr:uid="{026777E3-45DE-41D3-A480-A87E7038EFCA}"/>
    <cellStyle name="Note 3 2 2 5" xfId="3150" xr:uid="{00000000-0005-0000-0000-000063190000}"/>
    <cellStyle name="Note 3 2 2 5 2" xfId="25516" xr:uid="{F1D2FE0B-F6B2-4247-AB18-659C2718B619}"/>
    <cellStyle name="Note 3 2 2 6" xfId="2722" xr:uid="{00000000-0005-0000-0000-000064190000}"/>
    <cellStyle name="Note 3 2 2 6 2" xfId="25088" xr:uid="{50D9E4CF-C484-4F5C-B932-E8EC623EBEE3}"/>
    <cellStyle name="Note 3 2 2 7" xfId="4044" xr:uid="{00000000-0005-0000-0000-000065190000}"/>
    <cellStyle name="Note 3 2 2 7 2" xfId="26407" xr:uid="{DAFAB3ED-BA5E-4ED9-A598-27A65FC5D246}"/>
    <cellStyle name="Note 3 2 2 8" xfId="3293" xr:uid="{00000000-0005-0000-0000-000066190000}"/>
    <cellStyle name="Note 3 2 2 8 2" xfId="25659" xr:uid="{B70FAC56-0807-43FB-97A4-83F2D9E148E8}"/>
    <cellStyle name="Note 3 2 2 9" xfId="3543" xr:uid="{00000000-0005-0000-0000-000067190000}"/>
    <cellStyle name="Note 3 2 2 9 2" xfId="25908" xr:uid="{52F9E2B3-F3B8-4DAF-A14C-6FD789B61BA6}"/>
    <cellStyle name="Note 3 2 20" xfId="9533" xr:uid="{1ED5E8A5-C50B-406E-ACF3-22F60462041B}"/>
    <cellStyle name="Note 3 2 20 2" xfId="31667" xr:uid="{5D82417C-3382-413C-8DBF-8781AF675B3F}"/>
    <cellStyle name="Note 3 2 21" xfId="10099" xr:uid="{D5789850-B145-4C0E-8510-60E3379835BF}"/>
    <cellStyle name="Note 3 2 21 2" xfId="32044" xr:uid="{451603F4-039B-41A8-A0BE-82B9153BA4A5}"/>
    <cellStyle name="Note 3 2 22" xfId="12374" xr:uid="{F65399C6-4122-404F-B4B3-5352604DC05A}"/>
    <cellStyle name="Note 3 2 22 2" xfId="32939" xr:uid="{24DDF3BB-BA0E-4D8F-9E0C-87C779761B00}"/>
    <cellStyle name="Note 3 2 23" xfId="11992" xr:uid="{66052D0D-309F-4055-9159-756A791DD62B}"/>
    <cellStyle name="Note 3 2 23 2" xfId="32557" xr:uid="{4A1A00C6-E82A-4741-99C0-93CE8A3828EC}"/>
    <cellStyle name="Note 3 2 24" xfId="13551" xr:uid="{B5517304-FA03-4FE8-81BA-8AE20429F95D}"/>
    <cellStyle name="Note 3 2 24 2" xfId="34115" xr:uid="{1F9CDECC-BEA8-4326-AF02-897E12C2EC04}"/>
    <cellStyle name="Note 3 2 25" xfId="13152" xr:uid="{A7B36740-EA41-4617-8077-6B6607D61AD8}"/>
    <cellStyle name="Note 3 2 25 2" xfId="33716" xr:uid="{981B0617-D934-4683-9F2A-13E3598C758E}"/>
    <cellStyle name="Note 3 2 26" xfId="13798" xr:uid="{5B3E306F-98F7-4B5F-8CBD-D3332D5DD828}"/>
    <cellStyle name="Note 3 2 26 2" xfId="34362" xr:uid="{FCA054D7-6BB0-4C51-AFDC-E269DB7CD19F}"/>
    <cellStyle name="Note 3 2 27" xfId="14841" xr:uid="{1ED35298-2966-4167-BC77-519206D473F8}"/>
    <cellStyle name="Note 3 2 27 2" xfId="35394" xr:uid="{CA85A0E3-03DC-4B7D-B0B2-7EAC440CB8AB}"/>
    <cellStyle name="Note 3 2 28" xfId="15164" xr:uid="{8A6F071B-8543-4A01-A0B9-3FAD156BCDD4}"/>
    <cellStyle name="Note 3 2 28 2" xfId="35706" xr:uid="{E38B40D7-C295-43BF-A704-9B88987FB594}"/>
    <cellStyle name="Note 3 2 29" xfId="15859" xr:uid="{B8643A30-000F-461B-A5CD-4D581AE0306F}"/>
    <cellStyle name="Note 3 2 29 2" xfId="36267" xr:uid="{BD0536C5-FD5D-40CD-ABF8-9AFF1DF9EE22}"/>
    <cellStyle name="Note 3 2 3" xfId="1302" xr:uid="{00000000-0005-0000-0000-000068190000}"/>
    <cellStyle name="Note 3 2 3 2" xfId="23739" xr:uid="{69F3FC21-546B-4010-860E-D92755739E66}"/>
    <cellStyle name="Note 3 2 30" xfId="15556" xr:uid="{F7E54E96-3345-42F2-8873-CFED541D00BA}"/>
    <cellStyle name="Note 3 2 30 2" xfId="36074" xr:uid="{45EA01D5-24DF-4AA8-B5C5-1CE302766F7A}"/>
    <cellStyle name="Note 3 2 31" xfId="16360" xr:uid="{2957B146-BEED-42D5-8900-BD97D78B38CB}"/>
    <cellStyle name="Note 3 2 31 2" xfId="36766" xr:uid="{2B62C384-A648-4EB4-B921-E89D5014FB8F}"/>
    <cellStyle name="Note 3 2 32" xfId="17101" xr:uid="{06F77B50-6041-4B07-B33A-D68900A56B9E}"/>
    <cellStyle name="Note 3 2 32 2" xfId="37505" xr:uid="{4D9700DC-C75C-4664-A903-B0FD55D95F59}"/>
    <cellStyle name="Note 3 2 33" xfId="16892" xr:uid="{FF04EF2E-8365-42A9-B31E-D8E43918107D}"/>
    <cellStyle name="Note 3 2 33 2" xfId="37296" xr:uid="{A64D6928-BF34-4F7D-9188-20AE0A2B726E}"/>
    <cellStyle name="Note 3 2 34" xfId="17852" xr:uid="{0685B00F-5F22-45C5-A840-F76F74DF2E44}"/>
    <cellStyle name="Note 3 2 34 2" xfId="38256" xr:uid="{E05DCFCF-0AD9-4F83-AF23-8F6CC41C97DB}"/>
    <cellStyle name="Note 3 2 35" xfId="18224" xr:uid="{26904536-597E-4776-8C22-D179690D685C}"/>
    <cellStyle name="Note 3 2 35 2" xfId="38628" xr:uid="{E7459816-7CF2-4EF9-9517-37ADE4BD3937}"/>
    <cellStyle name="Note 3 2 36" xfId="19067" xr:uid="{DB33E9D5-1E4C-464E-A378-6387FAC59BBA}"/>
    <cellStyle name="Note 3 2 36 2" xfId="39469" xr:uid="{811439DC-783C-4831-8F0D-F2CC3953AB64}"/>
    <cellStyle name="Note 3 2 37" xfId="18718" xr:uid="{0A3F4D8F-FCF4-48EB-9FEA-510EC7A7D34D}"/>
    <cellStyle name="Note 3 2 37 2" xfId="39120" xr:uid="{860241B4-A22B-40F8-AEF5-D0540F1E5982}"/>
    <cellStyle name="Note 3 2 38" xfId="19905" xr:uid="{EAC6B21C-2BF7-4444-BAB8-165F67B8DC6A}"/>
    <cellStyle name="Note 3 2 38 2" xfId="40307" xr:uid="{E76D3A46-1194-47AB-9A3F-169DE7C4C76C}"/>
    <cellStyle name="Note 3 2 39" xfId="20329" xr:uid="{E431C4A8-8240-49A1-ACAF-A3823BC9D783}"/>
    <cellStyle name="Note 3 2 39 2" xfId="40731" xr:uid="{F2D195C6-33C3-4E8F-8B77-5A89427389A0}"/>
    <cellStyle name="Note 3 2 4" xfId="1814" xr:uid="{00000000-0005-0000-0000-000069190000}"/>
    <cellStyle name="Note 3 2 4 2" xfId="24197" xr:uid="{CEBA9343-64AD-4EAD-8C51-AE8897CA3E79}"/>
    <cellStyle name="Note 3 2 40" xfId="19665" xr:uid="{4DC07F76-F275-4501-BFA3-2E707BF4A296}"/>
    <cellStyle name="Note 3 2 40 2" xfId="40067" xr:uid="{D50274B1-32B0-4854-98CC-E3FA3E1FB884}"/>
    <cellStyle name="Note 3 2 41" xfId="21524" xr:uid="{5DA50A17-03DB-43C6-9460-9D4F260B861D}"/>
    <cellStyle name="Note 3 2 41 2" xfId="41924" xr:uid="{E11EEC75-BF47-4B22-A42F-5ACA73ED7780}"/>
    <cellStyle name="Note 3 2 42" xfId="21268" xr:uid="{DFFFB302-A038-4AB3-B3B3-278CA692B07C}"/>
    <cellStyle name="Note 3 2 42 2" xfId="41668" xr:uid="{9623B20A-E174-4D33-8574-FC72A44DD720}"/>
    <cellStyle name="Note 3 2 43" xfId="22187" xr:uid="{95922B2A-0E98-470B-8024-C05E7F72C12A}"/>
    <cellStyle name="Note 3 2 43 2" xfId="42587" xr:uid="{68E65F64-0254-4F22-A6AC-579240A86386}"/>
    <cellStyle name="Note 3 2 44" xfId="23000" xr:uid="{BA547A45-BBFA-4898-A176-A3117D3CFAE5}"/>
    <cellStyle name="Note 3 2 44 2" xfId="43400" xr:uid="{CB96235E-63CA-4536-9180-F52B0112C9E6}"/>
    <cellStyle name="Note 3 2 45" xfId="23242" xr:uid="{796B4808-B28A-4376-A56B-8B35937F3164}"/>
    <cellStyle name="Note 3 2 45 2" xfId="43642" xr:uid="{1B9A389C-4D52-413B-B8D0-6D4720DE2A51}"/>
    <cellStyle name="Note 3 2 5" xfId="2281" xr:uid="{00000000-0005-0000-0000-00006A190000}"/>
    <cellStyle name="Note 3 2 5 2" xfId="24656" xr:uid="{E225A9C9-664E-493E-8310-17556266AB98}"/>
    <cellStyle name="Note 3 2 6" xfId="2935" xr:uid="{00000000-0005-0000-0000-00006B190000}"/>
    <cellStyle name="Note 3 2 6 2" xfId="25301" xr:uid="{5A2022C6-30D5-4065-94E0-FBBEAC6ABCC8}"/>
    <cellStyle name="Note 3 2 7" xfId="3585" xr:uid="{00000000-0005-0000-0000-00006C190000}"/>
    <cellStyle name="Note 3 2 7 2" xfId="25949" xr:uid="{4EFD2036-96C9-4AC6-B30D-585075E280A2}"/>
    <cellStyle name="Note 3 2 8" xfId="3833" xr:uid="{00000000-0005-0000-0000-00006D190000}"/>
    <cellStyle name="Note 3 2 8 2" xfId="26196" xr:uid="{29A489D5-6E22-4378-9DEF-3BD346291941}"/>
    <cellStyle name="Note 3 2 9" xfId="4393" xr:uid="{00000000-0005-0000-0000-00006E190000}"/>
    <cellStyle name="Note 3 2 9 2" xfId="26748" xr:uid="{C643A600-129A-4BBC-A32D-7BC4497C0D55}"/>
    <cellStyle name="Note 3 20" xfId="7697" xr:uid="{E3CAFA8C-6ED4-4BC0-A8ED-76A8CA1C919F}"/>
    <cellStyle name="Note 3 20 2" xfId="29983" xr:uid="{1FD82D66-066E-4446-A65E-E48CD1B3C103}"/>
    <cellStyle name="Note 3 21" xfId="8205" xr:uid="{11C0C2DF-FF7B-4FE4-9227-922CE41379FB}"/>
    <cellStyle name="Note 3 21 2" xfId="30474" xr:uid="{488317A9-8B9A-470E-9219-E3C253E42FD2}"/>
    <cellStyle name="Note 3 22" xfId="8868" xr:uid="{05DFE5D6-BEF6-443F-832B-4C3CF1468FD2}"/>
    <cellStyle name="Note 3 22 2" xfId="31054" xr:uid="{BDE77DA4-68D6-429B-96D6-5235951E71B4}"/>
    <cellStyle name="Note 3 23" xfId="9582" xr:uid="{F24E636A-F4A2-4291-AE16-0706DA6C51DF}"/>
    <cellStyle name="Note 3 23 2" xfId="31700" xr:uid="{44F758A3-EAD9-48DA-8FD8-C313A3889E23}"/>
    <cellStyle name="Note 3 24" xfId="10039" xr:uid="{8F7257AC-CE4A-458D-9E67-16E32B90F28F}"/>
    <cellStyle name="Note 3 24 2" xfId="32039" xr:uid="{BAD2DFB3-2A28-44E6-8A46-C971506376C1}"/>
    <cellStyle name="Note 3 25" xfId="10872" xr:uid="{E09B173A-87ED-47BD-B4C8-E77E42D2AF87}"/>
    <cellStyle name="Note 3 25 2" xfId="32296" xr:uid="{1C9BDCCA-EA09-40CE-96E0-BF4E3B3779C3}"/>
    <cellStyle name="Note 3 26" xfId="12025" xr:uid="{2EA0E337-93DF-43CA-904D-423D8620CFB1}"/>
    <cellStyle name="Note 3 26 2" xfId="32590" xr:uid="{AF5FC872-B23F-47AD-8F4F-1F80534DB881}"/>
    <cellStyle name="Note 3 27" xfId="12940" xr:uid="{4F68354D-E319-48B1-B506-E2610731364A}"/>
    <cellStyle name="Note 3 27 2" xfId="33505" xr:uid="{E59C78C4-08FB-412D-9DC5-8E507D5DD7E4}"/>
    <cellStyle name="Note 3 28" xfId="12290" xr:uid="{2C18DB74-E9C1-4D70-A247-862A4FB5C416}"/>
    <cellStyle name="Note 3 28 2" xfId="32855" xr:uid="{4F55A962-272D-4C54-846D-9C3278CB4F71}"/>
    <cellStyle name="Note 3 29" xfId="13981" xr:uid="{81415C32-F05B-44C0-84F6-D7F59AFB1600}"/>
    <cellStyle name="Note 3 29 2" xfId="34545" xr:uid="{5483337F-24AC-4B77-A6E9-E18864250520}"/>
    <cellStyle name="Note 3 3" xfId="587" xr:uid="{00000000-0005-0000-0000-00006F190000}"/>
    <cellStyle name="Note 3 3 10" xfId="4774" xr:uid="{00000000-0005-0000-0000-000070190000}"/>
    <cellStyle name="Note 3 3 10 2" xfId="27127" xr:uid="{15DC099C-A979-457C-BC77-F9317605F794}"/>
    <cellStyle name="Note 3 3 11" xfId="5038" xr:uid="{00000000-0005-0000-0000-000071190000}"/>
    <cellStyle name="Note 3 3 11 2" xfId="27391" xr:uid="{E27CB8BB-6DA8-4458-9F5B-59684744FD49}"/>
    <cellStyle name="Note 3 3 12" xfId="5395" xr:uid="{00000000-0005-0000-0000-000072190000}"/>
    <cellStyle name="Note 3 3 12 2" xfId="27748" xr:uid="{0599B2D7-304C-4ECF-9445-A2CE2647A803}"/>
    <cellStyle name="Note 3 3 13" xfId="6105" xr:uid="{00000000-0005-0000-0000-000073190000}"/>
    <cellStyle name="Note 3 3 13 2" xfId="28402" xr:uid="{EBC7DB91-8811-469C-B606-CD9CCD228E4A}"/>
    <cellStyle name="Note 3 3 14" xfId="6520" xr:uid="{00000000-0005-0000-0000-000074190000}"/>
    <cellStyle name="Note 3 3 14 2" xfId="28817" xr:uid="{0B292894-9A3B-4AC8-97C7-2167A3763E31}"/>
    <cellStyle name="Note 3 3 15" xfId="6956" xr:uid="{00000000-0005-0000-0000-000075190000}"/>
    <cellStyle name="Note 3 3 15 2" xfId="29253" xr:uid="{394BD01A-AC0C-4B48-B679-05E78EC50EE3}"/>
    <cellStyle name="Note 3 3 16" xfId="7316" xr:uid="{00000000-0005-0000-0000-000076190000}"/>
    <cellStyle name="Note 3 3 16 2" xfId="29611" xr:uid="{8E5E2935-FD2C-4040-BB6E-33B7C285D8CD}"/>
    <cellStyle name="Note 3 3 17" xfId="7802" xr:uid="{2CB55320-8BB5-4F9C-9B70-B6CA7E0DCC80}"/>
    <cellStyle name="Note 3 3 17 2" xfId="30088" xr:uid="{FDEC8ADA-06D3-47F5-80CF-A52AD5751D22}"/>
    <cellStyle name="Note 3 3 18" xfId="8287" xr:uid="{E6D7D3F2-3DA2-4492-B161-73CD7FA44553}"/>
    <cellStyle name="Note 3 3 18 2" xfId="30556" xr:uid="{2EA85571-2C39-4410-BDB7-548D94BAC4EB}"/>
    <cellStyle name="Note 3 3 19" xfId="9172" xr:uid="{0E1DE907-9A12-4200-91B9-1DF9B5BBFBEA}"/>
    <cellStyle name="Note 3 3 19 2" xfId="31313" xr:uid="{9402C5B3-827E-436F-A822-932F230190AF}"/>
    <cellStyle name="Note 3 3 2" xfId="802" xr:uid="{00000000-0005-0000-0000-000077190000}"/>
    <cellStyle name="Note 3 3 2 10" xfId="5249" xr:uid="{00000000-0005-0000-0000-000078190000}"/>
    <cellStyle name="Note 3 3 2 10 2" xfId="27602" xr:uid="{CEBF8DFC-CBC4-4168-AE82-3BDA9DE2DA07}"/>
    <cellStyle name="Note 3 3 2 11" xfId="4388" xr:uid="{00000000-0005-0000-0000-000079190000}"/>
    <cellStyle name="Note 3 3 2 11 2" xfId="26743" xr:uid="{37D6C767-4320-493B-84B2-ACFBDED35885}"/>
    <cellStyle name="Note 3 3 2 12" xfId="6156" xr:uid="{00000000-0005-0000-0000-00007A190000}"/>
    <cellStyle name="Note 3 3 2 12 2" xfId="28453" xr:uid="{205250C2-30F0-47E4-A35D-AF121FA2D852}"/>
    <cellStyle name="Note 3 3 2 13" xfId="6438" xr:uid="{00000000-0005-0000-0000-00007B190000}"/>
    <cellStyle name="Note 3 3 2 13 2" xfId="28735" xr:uid="{71512119-B6FB-4660-A84C-D0156952A2B7}"/>
    <cellStyle name="Note 3 3 2 14" xfId="6133" xr:uid="{00000000-0005-0000-0000-00007C190000}"/>
    <cellStyle name="Note 3 3 2 14 2" xfId="28430" xr:uid="{ADA5C5E5-340E-4FA6-B8CB-FADC0E556DA6}"/>
    <cellStyle name="Note 3 3 2 15" xfId="7522" xr:uid="{00000000-0005-0000-0000-00007D190000}"/>
    <cellStyle name="Note 3 3 2 15 2" xfId="29817" xr:uid="{8D44F1AA-41F1-4EBD-9380-D79C25C2D0A3}"/>
    <cellStyle name="Note 3 3 2 16" xfId="8008" xr:uid="{1FFAE163-BEF5-43EA-8B72-6BFEF825F455}"/>
    <cellStyle name="Note 3 3 2 16 2" xfId="30294" xr:uid="{FD23B0C1-5ABF-4CB9-81DC-C35C3D0DF2F5}"/>
    <cellStyle name="Note 3 3 2 17" xfId="8497" xr:uid="{0E5C462C-EDB7-4258-8C40-AF5A7ADED18F}"/>
    <cellStyle name="Note 3 3 2 17 2" xfId="30766" xr:uid="{321A2961-859F-4D57-B33E-42BB4A24D099}"/>
    <cellStyle name="Note 3 3 2 18" xfId="9387" xr:uid="{9CCA0AF5-AC0C-4D9A-A358-EF0510FB34EB}"/>
    <cellStyle name="Note 3 3 2 18 2" xfId="31526" xr:uid="{23699F44-DAD8-4060-A271-7B3536410215}"/>
    <cellStyle name="Note 3 3 2 19" xfId="9510" xr:uid="{B0EEA002-0A16-4D5A-A799-0FEFD96A3B54}"/>
    <cellStyle name="Note 3 3 2 19 2" xfId="31649" xr:uid="{CE5AFF85-B90E-4D12-B9FF-CBC03F7FCC71}"/>
    <cellStyle name="Note 3 3 2 2" xfId="1049" xr:uid="{00000000-0005-0000-0000-00007E190000}"/>
    <cellStyle name="Note 3 3 2 2 2" xfId="23486" xr:uid="{95D3158E-5807-4B87-B1A7-D7F5A50047F4}"/>
    <cellStyle name="Note 3 3 2 20" xfId="10028" xr:uid="{CB3F4D8D-9575-4112-A904-04C6838EA029}"/>
    <cellStyle name="Note 3 3 2 20 2" xfId="32037" xr:uid="{F83C5D20-46A8-449D-B31B-B4C823B14C45}"/>
    <cellStyle name="Note 3 3 2 21" xfId="12555" xr:uid="{79025832-7118-48CE-8AE9-6E429997ECB2}"/>
    <cellStyle name="Note 3 3 2 21 2" xfId="33120" xr:uid="{EF324F44-FA85-48D0-89C0-00D24FB0F4DE}"/>
    <cellStyle name="Note 3 3 2 22" xfId="12002" xr:uid="{ED421346-7E7B-4C6A-B3E2-DFD2C4132B31}"/>
    <cellStyle name="Note 3 3 2 22 2" xfId="32567" xr:uid="{B561E1F0-6504-4363-A928-4D99D3A141D9}"/>
    <cellStyle name="Note 3 3 2 23" xfId="12763" xr:uid="{F9223039-E76A-4EDF-BA80-BA3C7F9168B8}"/>
    <cellStyle name="Note 3 3 2 23 2" xfId="33328" xr:uid="{116E10F2-028A-46BD-95B5-E0E7E681B915}"/>
    <cellStyle name="Note 3 3 2 24" xfId="12143" xr:uid="{AC456691-6714-407E-BA40-5F3965A6EAD0}"/>
    <cellStyle name="Note 3 3 2 24 2" xfId="32708" xr:uid="{62A90E93-9B78-4D04-BF6B-0BE983A4F42F}"/>
    <cellStyle name="Note 3 3 2 25" xfId="13976" xr:uid="{4DCC0A99-8001-4C15-85F3-3A0382122D38}"/>
    <cellStyle name="Note 3 3 2 25 2" xfId="34540" xr:uid="{CE47A1DB-D039-43A1-9059-4A9FEC37C781}"/>
    <cellStyle name="Note 3 3 2 26" xfId="13961" xr:uid="{EA6F10DC-C6D6-4848-9A1B-75FAE089D8CA}"/>
    <cellStyle name="Note 3 3 2 26 2" xfId="34525" xr:uid="{157403DC-A75F-41C6-9569-B389405C4444}"/>
    <cellStyle name="Note 3 3 2 27" xfId="14378" xr:uid="{56A9CB4D-C335-4C69-96C2-F940E22E713F}"/>
    <cellStyle name="Note 3 3 2 27 2" xfId="34941" xr:uid="{451CD81D-260A-4A1E-AA95-9738DCFB824F}"/>
    <cellStyle name="Note 3 3 2 28" xfId="15861" xr:uid="{1C7C38C9-ECC8-4399-97BB-A6F2D7215219}"/>
    <cellStyle name="Note 3 3 2 28 2" xfId="36269" xr:uid="{2BDA59E3-4419-4EAD-94DE-6C517EF96D85}"/>
    <cellStyle name="Note 3 3 2 29" xfId="16059" xr:uid="{907AA3F0-3368-4B7D-B336-F5BB745BF982}"/>
    <cellStyle name="Note 3 3 2 29 2" xfId="36467" xr:uid="{B8B57015-FF72-4AC3-8E69-9F74F31A9631}"/>
    <cellStyle name="Note 3 3 2 3" xfId="1993" xr:uid="{00000000-0005-0000-0000-00007F190000}"/>
    <cellStyle name="Note 3 3 2 3 2" xfId="24375" xr:uid="{061FA160-9C00-4763-8498-D3B49BFED990}"/>
    <cellStyle name="Note 3 3 2 30" xfId="16532" xr:uid="{943FB781-5F8B-49FE-BE31-F6C0133C0D12}"/>
    <cellStyle name="Note 3 3 2 30 2" xfId="36938" xr:uid="{1E42C87F-2B47-4ACE-95BD-DBA0A1784CF6}"/>
    <cellStyle name="Note 3 3 2 31" xfId="17276" xr:uid="{1CF14470-591D-4FE4-9CE2-EE0FBE74E005}"/>
    <cellStyle name="Note 3 3 2 31 2" xfId="37680" xr:uid="{66DA962E-634D-4D00-84BB-AAD87C187BB4}"/>
    <cellStyle name="Note 3 3 2 32" xfId="17422" xr:uid="{EDD670D9-AEAC-4C49-8D72-EB5A29943F5C}"/>
    <cellStyle name="Note 3 3 2 32 2" xfId="37826" xr:uid="{581CC04A-EBA5-4B1D-8EED-D29B95EA780E}"/>
    <cellStyle name="Note 3 3 2 33" xfId="18025" xr:uid="{A5284C7B-A45C-4CB0-86A9-AACE2945EC33}"/>
    <cellStyle name="Note 3 3 2 33 2" xfId="38429" xr:uid="{FD64863B-EDEF-4671-B300-A30717FC82CC}"/>
    <cellStyle name="Note 3 3 2 34" xfId="18404" xr:uid="{1AB42D9F-FA6B-46CC-A3B4-8522737D05BF}"/>
    <cellStyle name="Note 3 3 2 34 2" xfId="38808" xr:uid="{C452F80A-C9AA-4AF7-A9DF-A4F4266C4A0A}"/>
    <cellStyle name="Note 3 3 2 35" xfId="19248" xr:uid="{0D6C1E1B-5168-4B97-A48B-2F0061C40993}"/>
    <cellStyle name="Note 3 3 2 35 2" xfId="39650" xr:uid="{39C94C95-06B8-4690-89A5-72D4F4B679CE}"/>
    <cellStyle name="Note 3 3 2 36" xfId="18635" xr:uid="{E97B40CA-DC11-43A1-B2A7-367E617BE173}"/>
    <cellStyle name="Note 3 3 2 36 2" xfId="39039" xr:uid="{D8B4CAE1-D910-4877-85C5-AC41A7B0BC42}"/>
    <cellStyle name="Note 3 3 2 37" xfId="20086" xr:uid="{8A218DF1-C7A4-4450-9AAA-38B0D60571D4}"/>
    <cellStyle name="Note 3 3 2 37 2" xfId="40488" xr:uid="{1B1EC9D4-376E-4DF8-B3ED-BC87EBA8DEDF}"/>
    <cellStyle name="Note 3 3 2 38" xfId="20508" xr:uid="{878EC50E-3D95-4FB1-97CC-27BA988F79EE}"/>
    <cellStyle name="Note 3 3 2 38 2" xfId="40910" xr:uid="{B64F382C-DBA7-4E02-8ED5-ECCC9A9DAFB7}"/>
    <cellStyle name="Note 3 3 2 39" xfId="18528" xr:uid="{64303E38-65A7-45DB-AD17-676A75C05B6B}"/>
    <cellStyle name="Note 3 3 2 39 2" xfId="38932" xr:uid="{D47AF572-0AB6-4F7D-B9E5-C6CE5325B042}"/>
    <cellStyle name="Note 3 3 2 4" xfId="1573" xr:uid="{00000000-0005-0000-0000-000080190000}"/>
    <cellStyle name="Note 3 3 2 4 2" xfId="23958" xr:uid="{2185695C-D567-4646-AF5F-E37CC7A2DDBC}"/>
    <cellStyle name="Note 3 3 2 40" xfId="21702" xr:uid="{9DF8DE62-8AEC-4B5A-B17F-388F8D955C20}"/>
    <cellStyle name="Note 3 3 2 40 2" xfId="42102" xr:uid="{924BCD91-E261-4EB8-9329-128AB82F25AE}"/>
    <cellStyle name="Note 3 3 2 41" xfId="21855" xr:uid="{D9C7F261-6D63-479B-82AE-960DC6359435}"/>
    <cellStyle name="Note 3 3 2 41 2" xfId="42255" xr:uid="{53E93BA5-3933-4097-9B3F-5654EAE77576}"/>
    <cellStyle name="Note 3 3 2 42" xfId="22522" xr:uid="{DB54D311-9586-41EF-8EDB-C073ABCC1AE6}"/>
    <cellStyle name="Note 3 3 2 42 2" xfId="42922" xr:uid="{9B80235F-0F6B-47B2-B4D5-DF37D8D411E0}"/>
    <cellStyle name="Note 3 3 2 43" xfId="22049" xr:uid="{CD5B9C27-482F-426D-8DF6-779C73D7BCC2}"/>
    <cellStyle name="Note 3 3 2 43 2" xfId="42449" xr:uid="{29B0DA87-8113-407B-8E24-4AE4CE3841D3}"/>
    <cellStyle name="Note 3 3 2 44" xfId="22893" xr:uid="{AC987063-02FE-44C6-B23F-69586FD824F2}"/>
    <cellStyle name="Note 3 3 2 44 2" xfId="43293" xr:uid="{CE20D582-BE2C-48CF-B04C-5F3C1F27236C}"/>
    <cellStyle name="Note 3 3 2 5" xfId="3116" xr:uid="{00000000-0005-0000-0000-000081190000}"/>
    <cellStyle name="Note 3 3 2 5 2" xfId="25482" xr:uid="{DADA9890-9387-4545-BBB4-9FC1D22AED9B}"/>
    <cellStyle name="Note 3 3 2 6" xfId="2592" xr:uid="{00000000-0005-0000-0000-000082190000}"/>
    <cellStyle name="Note 3 3 2 6 2" xfId="24959" xr:uid="{C59B9543-0BCE-478C-9499-5B74FF2A7B23}"/>
    <cellStyle name="Note 3 3 2 7" xfId="4010" xr:uid="{00000000-0005-0000-0000-000083190000}"/>
    <cellStyle name="Note 3 3 2 7 2" xfId="26373" xr:uid="{25EED230-AE20-4808-A022-3A8AFD790678}"/>
    <cellStyle name="Note 3 3 2 8" xfId="3317" xr:uid="{00000000-0005-0000-0000-000084190000}"/>
    <cellStyle name="Note 3 3 2 8 2" xfId="25683" xr:uid="{3D97596B-D1ED-40CD-A972-9367D87D6775}"/>
    <cellStyle name="Note 3 3 2 9" xfId="2779" xr:uid="{00000000-0005-0000-0000-000085190000}"/>
    <cellStyle name="Note 3 3 2 9 2" xfId="25145" xr:uid="{1970D7B4-667B-4642-A311-36CF1F7D662F}"/>
    <cellStyle name="Note 3 3 20" xfId="9648" xr:uid="{2651606C-DEC2-4926-BA06-7326F0B2E7CE}"/>
    <cellStyle name="Note 3 3 20 2" xfId="31734" xr:uid="{41C5639B-5115-4922-BC54-40C18225991A}"/>
    <cellStyle name="Note 3 3 21" xfId="10310" xr:uid="{7B5C6C43-A550-4943-8CB4-9E61140329D0}"/>
    <cellStyle name="Note 3 3 21 2" xfId="32142" xr:uid="{01D06B1C-4D0E-4BFA-AD1A-3493175F66A0}"/>
    <cellStyle name="Note 3 3 22" xfId="12340" xr:uid="{5825949E-6304-4755-9D45-203570451427}"/>
    <cellStyle name="Note 3 3 22 2" xfId="32905" xr:uid="{89D3EAB2-8AF1-4D59-BAA6-E31BBC8994BC}"/>
    <cellStyle name="Note 3 3 23" xfId="12990" xr:uid="{D2DD3ACD-3224-4C37-82BC-36DE2E5CC0BF}"/>
    <cellStyle name="Note 3 3 23 2" xfId="33555" xr:uid="{493C5FBC-2CA6-439C-B3F5-175980BD58A1}"/>
    <cellStyle name="Note 3 3 24" xfId="13111" xr:uid="{7584D543-C946-45DF-A4D3-895809B509DB}"/>
    <cellStyle name="Note 3 3 24 2" xfId="33676" xr:uid="{2F29D93C-B086-4BBE-A9C7-724882E943C1}"/>
    <cellStyle name="Note 3 3 25" xfId="13859" xr:uid="{1494140C-5D5C-4570-812B-9650F9ACCD03}"/>
    <cellStyle name="Note 3 3 25 2" xfId="34423" xr:uid="{FAAB26FB-5241-417E-B13C-CFDD7A0B517F}"/>
    <cellStyle name="Note 3 3 26" xfId="14153" xr:uid="{C211E17A-BEE5-43CA-96F8-DB3CA05F99E2}"/>
    <cellStyle name="Note 3 3 26 2" xfId="34717" xr:uid="{C8ADED41-8C69-4910-A95C-921A77509C65}"/>
    <cellStyle name="Note 3 3 27" xfId="14815" xr:uid="{7ADD85C3-5E30-484A-930D-BF9F601276F5}"/>
    <cellStyle name="Note 3 3 27 2" xfId="35369" xr:uid="{3BEC7D8D-3CC1-4C70-8740-9539780B9CE8}"/>
    <cellStyle name="Note 3 3 28" xfId="13257" xr:uid="{6231761E-8C64-4B5E-B46F-6DB0F76DA8C4}"/>
    <cellStyle name="Note 3 3 28 2" xfId="33821" xr:uid="{CE86CF3B-8EC8-48E8-8381-A9E16A3F519D}"/>
    <cellStyle name="Note 3 3 29" xfId="15367" xr:uid="{57149FF6-7A5A-4357-B87E-8534C01DCAC3}"/>
    <cellStyle name="Note 3 3 29 2" xfId="35904" xr:uid="{0504E04E-BDBC-4A35-AC95-BB99D246D78C}"/>
    <cellStyle name="Note 3 3 3" xfId="1190" xr:uid="{00000000-0005-0000-0000-000086190000}"/>
    <cellStyle name="Note 3 3 3 2" xfId="23627" xr:uid="{9C45A6C4-98F0-4620-AC1D-B5DE2FADE0D4}"/>
    <cellStyle name="Note 3 3 30" xfId="15850" xr:uid="{53AD4DE4-9CEF-41F7-AB9E-87BFF14A9817}"/>
    <cellStyle name="Note 3 3 30 2" xfId="36258" xr:uid="{88F82D7F-62B6-4E2E-BF22-3E1C96412A2C}"/>
    <cellStyle name="Note 3 3 31" xfId="16326" xr:uid="{5EB2ACB4-A763-4C27-964A-23CB5D2C20E1}"/>
    <cellStyle name="Note 3 3 31 2" xfId="36732" xr:uid="{6363EA6E-3B2B-4864-A6D1-34EED22B1120}"/>
    <cellStyle name="Note 3 3 32" xfId="17067" xr:uid="{A16DABE0-F2EB-4101-982F-9C582BF3FB3B}"/>
    <cellStyle name="Note 3 3 32 2" xfId="37471" xr:uid="{80D5E1AA-3420-4875-8EDE-EA060B645C83}"/>
    <cellStyle name="Note 3 3 33" xfId="17504" xr:uid="{2E33B306-1531-4B45-A992-B0DCC3671EF3}"/>
    <cellStyle name="Note 3 3 33 2" xfId="37908" xr:uid="{D15F1D99-F436-4501-9DDC-49A0E0674AA7}"/>
    <cellStyle name="Note 3 3 34" xfId="17818" xr:uid="{DF42AF29-7861-4163-A939-543EBD781C00}"/>
    <cellStyle name="Note 3 3 34 2" xfId="38222" xr:uid="{01FF35CF-9CB5-4877-8ADB-CC7A12BD7499}"/>
    <cellStyle name="Note 3 3 35" xfId="18190" xr:uid="{7DF7673A-B1F2-4872-921B-30C7599908C2}"/>
    <cellStyle name="Note 3 3 35 2" xfId="38594" xr:uid="{C6411EB3-2DB4-424F-8221-F82426249FB5}"/>
    <cellStyle name="Note 3 3 36" xfId="19033" xr:uid="{69F7EA1D-B068-44FE-A1CD-71A10A318569}"/>
    <cellStyle name="Note 3 3 36 2" xfId="39435" xr:uid="{25C9C230-8D2C-480D-A7D2-0C7B7C27F7CD}"/>
    <cellStyle name="Note 3 3 37" xfId="19624" xr:uid="{91E9B424-E9BE-49B1-8A2B-042D16FE0194}"/>
    <cellStyle name="Note 3 3 37 2" xfId="40026" xr:uid="{12B55969-8AA8-4762-A2A0-E3BC4163AB47}"/>
    <cellStyle name="Note 3 3 38" xfId="19871" xr:uid="{D6D2F868-FE9B-4D45-9283-895EFB9D8050}"/>
    <cellStyle name="Note 3 3 38 2" xfId="40273" xr:uid="{1FCD0456-E272-4FAB-9CAF-BED1C9CCB2EF}"/>
    <cellStyle name="Note 3 3 39" xfId="20295" xr:uid="{ADCB690A-336B-4C2E-9687-A8645664189B}"/>
    <cellStyle name="Note 3 3 39 2" xfId="40697" xr:uid="{B05549E2-7BBC-4633-866D-DD785CA1F9C6}"/>
    <cellStyle name="Note 3 3 4" xfId="1780" xr:uid="{00000000-0005-0000-0000-000087190000}"/>
    <cellStyle name="Note 3 3 4 2" xfId="24163" xr:uid="{37DF7733-E1B2-4CE3-90E3-BC5A175609EB}"/>
    <cellStyle name="Note 3 3 40" xfId="20763" xr:uid="{AD73B13C-2A4B-49DA-9657-0D09FB0E310F}"/>
    <cellStyle name="Note 3 3 40 2" xfId="41165" xr:uid="{09654730-79B7-407D-8204-C4D8DCB46452}"/>
    <cellStyle name="Note 3 3 41" xfId="21490" xr:uid="{A76B5B31-5CD8-472C-8B8A-DEC6CBDCA322}"/>
    <cellStyle name="Note 3 3 41 2" xfId="41890" xr:uid="{8A1772DF-2990-4DA0-A98E-D993183DA393}"/>
    <cellStyle name="Note 3 3 42" xfId="21982" xr:uid="{252B899B-AFD6-4895-A8AF-344027740F0D}"/>
    <cellStyle name="Note 3 3 42 2" xfId="42382" xr:uid="{6F3F9946-7452-40B9-B9F7-39F67813249A}"/>
    <cellStyle name="Note 3 3 43" xfId="22308" xr:uid="{9D975666-5CE5-49E6-94AB-DAB8A6C52B4E}"/>
    <cellStyle name="Note 3 3 43 2" xfId="42708" xr:uid="{0A5B72E1-0164-4217-8962-A98B321B11A0}"/>
    <cellStyle name="Note 3 3 44" xfId="22825" xr:uid="{F37AEE81-E7F5-4B6E-A3BC-06874EC316F4}"/>
    <cellStyle name="Note 3 3 44 2" xfId="43225" xr:uid="{7EA393E2-CD09-4698-B361-297A1FBE3FBA}"/>
    <cellStyle name="Note 3 3 45" xfId="23124" xr:uid="{5C96C952-087C-45A1-9AB1-8F9DF2A49274}"/>
    <cellStyle name="Note 3 3 45 2" xfId="43524" xr:uid="{42FD08CE-B8E6-4041-8425-CE9C454352E7}"/>
    <cellStyle name="Note 3 3 5" xfId="2164" xr:uid="{00000000-0005-0000-0000-000088190000}"/>
    <cellStyle name="Note 3 3 5 2" xfId="24544" xr:uid="{DC0A197E-1108-4C10-A09A-4694295E7581}"/>
    <cellStyle name="Note 3 3 6" xfId="2901" xr:uid="{00000000-0005-0000-0000-000089190000}"/>
    <cellStyle name="Note 3 3 6 2" xfId="25267" xr:uid="{0BCB3E9C-A712-4966-B680-C694985D7C99}"/>
    <cellStyle name="Note 3 3 7" xfId="3362" xr:uid="{00000000-0005-0000-0000-00008A190000}"/>
    <cellStyle name="Note 3 3 7 2" xfId="25727" xr:uid="{5043226F-60D4-4EBD-A196-35C84BDA9BC8}"/>
    <cellStyle name="Note 3 3 8" xfId="3799" xr:uid="{00000000-0005-0000-0000-00008B190000}"/>
    <cellStyle name="Note 3 3 8 2" xfId="26162" xr:uid="{EBC30156-8A06-4378-8FA7-0AC820F24E82}"/>
    <cellStyle name="Note 3 3 9" xfId="4197" xr:uid="{00000000-0005-0000-0000-00008C190000}"/>
    <cellStyle name="Note 3 3 9 2" xfId="26557" xr:uid="{B997C473-1686-44FD-B500-29FB7829D963}"/>
    <cellStyle name="Note 3 30" xfId="14057" xr:uid="{D45DD21A-CD68-4C45-B0BD-03E22C037DA4}"/>
    <cellStyle name="Note 3 30 2" xfId="34621" xr:uid="{25D95EFE-A748-4F6D-8143-17ED97B47255}"/>
    <cellStyle name="Note 3 31" xfId="13955" xr:uid="{DEDE9315-BC81-4885-9AB0-18E80F21434E}"/>
    <cellStyle name="Note 3 31 2" xfId="34519" xr:uid="{F373AAF0-9745-48D4-A5A0-396544ABF0B9}"/>
    <cellStyle name="Note 3 32" xfId="14918" xr:uid="{1B32C1DE-FDDF-4B5D-9FE0-BF44F011931C}"/>
    <cellStyle name="Note 3 32 2" xfId="35471" xr:uid="{B2779D8E-D3B3-4A1F-A8E4-194531EE3A8E}"/>
    <cellStyle name="Note 3 33" xfId="15477" xr:uid="{F5F06A7F-118E-4B1A-AC20-4D6EF982DABF}"/>
    <cellStyle name="Note 3 33 2" xfId="36001" xr:uid="{3DFCD0E6-04B8-473B-B88F-A512207ADB2F}"/>
    <cellStyle name="Note 3 34" xfId="15470" xr:uid="{C23B1580-BB6B-40CB-93AC-958B34ACF6EC}"/>
    <cellStyle name="Note 3 34 2" xfId="35996" xr:uid="{D48B6EFC-C3FF-4848-837C-B074EC989883}"/>
    <cellStyle name="Note 3 35" xfId="16221" xr:uid="{36E7AF91-119C-43B3-B617-43B3E3D2B1F6}"/>
    <cellStyle name="Note 3 35 2" xfId="36627" xr:uid="{3DAFA766-74D8-4306-A73C-0A186C1BE895}"/>
    <cellStyle name="Note 3 36" xfId="16827" xr:uid="{1344807D-D699-47CB-A581-BFAEA0EC2667}"/>
    <cellStyle name="Note 3 36 2" xfId="37231" xr:uid="{5B7A921E-D45C-44B9-A8B8-F1527401D510}"/>
    <cellStyle name="Note 3 37" xfId="16929" xr:uid="{302C82DC-F318-47CA-8A37-EA0490094469}"/>
    <cellStyle name="Note 3 37 2" xfId="37333" xr:uid="{EA09ADED-1436-4F4E-A43E-57F5490B46E6}"/>
    <cellStyle name="Note 3 38" xfId="16947" xr:uid="{E336A693-13B1-454A-BC84-68534742C795}"/>
    <cellStyle name="Note 3 38 2" xfId="37351" xr:uid="{28A375DE-6646-41B6-B757-22347782BB05}"/>
    <cellStyle name="Note 3 39" xfId="16802" xr:uid="{B9D90C4A-2AD2-43B5-A075-26580E2AED26}"/>
    <cellStyle name="Note 3 39 2" xfId="37206" xr:uid="{DACAFE9B-6B9A-4127-998B-098D09E300E1}"/>
    <cellStyle name="Note 3 4" xfId="605" xr:uid="{00000000-0005-0000-0000-00008D190000}"/>
    <cellStyle name="Note 3 4 10" xfId="4724" xr:uid="{00000000-0005-0000-0000-00008E190000}"/>
    <cellStyle name="Note 3 4 10 2" xfId="27077" xr:uid="{6C5C8B01-DBB4-4A77-9CF2-6B8E04C61EFF}"/>
    <cellStyle name="Note 3 4 11" xfId="5056" xr:uid="{00000000-0005-0000-0000-00008F190000}"/>
    <cellStyle name="Note 3 4 11 2" xfId="27409" xr:uid="{C75C764C-9E1A-4AFF-BF63-B7C06B454AE5}"/>
    <cellStyle name="Note 3 4 12" xfId="4544" xr:uid="{00000000-0005-0000-0000-000090190000}"/>
    <cellStyle name="Note 3 4 12 2" xfId="26897" xr:uid="{6784A9ED-3E9A-4FBB-9AE1-6804C5779206}"/>
    <cellStyle name="Note 3 4 13" xfId="6380" xr:uid="{00000000-0005-0000-0000-000091190000}"/>
    <cellStyle name="Note 3 4 13 2" xfId="28677" xr:uid="{9A7CB63A-4E3D-47B4-878A-9FAD8BDB0EDA}"/>
    <cellStyle name="Note 3 4 14" xfId="6625" xr:uid="{00000000-0005-0000-0000-000092190000}"/>
    <cellStyle name="Note 3 4 14 2" xfId="28922" xr:uid="{9496138E-0CFD-4C6F-A525-DBA603CF080D}"/>
    <cellStyle name="Note 3 4 15" xfId="6576" xr:uid="{00000000-0005-0000-0000-000093190000}"/>
    <cellStyle name="Note 3 4 15 2" xfId="28873" xr:uid="{6B139D34-E5C7-4FF1-B46A-BF87AF917A4C}"/>
    <cellStyle name="Note 3 4 16" xfId="7334" xr:uid="{00000000-0005-0000-0000-000094190000}"/>
    <cellStyle name="Note 3 4 16 2" xfId="29629" xr:uid="{6440ADDA-92FD-420E-BD21-C24220C78D65}"/>
    <cellStyle name="Note 3 4 17" xfId="7820" xr:uid="{40E0FFFB-F90D-4820-BEA0-F55CB362BFA5}"/>
    <cellStyle name="Note 3 4 17 2" xfId="30106" xr:uid="{AF178EEA-345B-4FA5-82F0-B8D1F05773B2}"/>
    <cellStyle name="Note 3 4 18" xfId="8305" xr:uid="{8E497BD7-623F-4FEA-8809-2A6F64F98642}"/>
    <cellStyle name="Note 3 4 18 2" xfId="30574" xr:uid="{6B7C8337-A483-45DA-9A1A-47726C9A7F82}"/>
    <cellStyle name="Note 3 4 19" xfId="9190" xr:uid="{1AAB6F7D-6A26-4B77-9B68-85E34282BD93}"/>
    <cellStyle name="Note 3 4 19 2" xfId="31331" xr:uid="{CB1759F5-592E-4E29-81E2-0176A761118F}"/>
    <cellStyle name="Note 3 4 2" xfId="820" xr:uid="{00000000-0005-0000-0000-000095190000}"/>
    <cellStyle name="Note 3 4 2 10" xfId="5267" xr:uid="{00000000-0005-0000-0000-000096190000}"/>
    <cellStyle name="Note 3 4 2 10 2" xfId="27620" xr:uid="{EE16BE6F-7572-45B3-9396-71736A8C8E1B}"/>
    <cellStyle name="Note 3 4 2 11" xfId="4880" xr:uid="{00000000-0005-0000-0000-000097190000}"/>
    <cellStyle name="Note 3 4 2 11 2" xfId="27233" xr:uid="{3AADFEF9-869F-422A-8697-44E9C414156A}"/>
    <cellStyle name="Note 3 4 2 12" xfId="6209" xr:uid="{00000000-0005-0000-0000-000098190000}"/>
    <cellStyle name="Note 3 4 2 12 2" xfId="28506" xr:uid="{25EA9798-7DC2-44AF-B68E-F905F71338F7}"/>
    <cellStyle name="Note 3 4 2 13" xfId="6025" xr:uid="{00000000-0005-0000-0000-000099190000}"/>
    <cellStyle name="Note 3 4 2 13 2" xfId="28322" xr:uid="{A7C6AB75-99E4-4FBD-8499-A9B6114BBDDB}"/>
    <cellStyle name="Note 3 4 2 14" xfId="6853" xr:uid="{00000000-0005-0000-0000-00009A190000}"/>
    <cellStyle name="Note 3 4 2 14 2" xfId="29150" xr:uid="{4E8243CE-4ECC-4522-B395-2A59D408317A}"/>
    <cellStyle name="Note 3 4 2 15" xfId="7540" xr:uid="{00000000-0005-0000-0000-00009B190000}"/>
    <cellStyle name="Note 3 4 2 15 2" xfId="29835" xr:uid="{6A73FAC4-C03C-461C-BE6A-2D7FCC88256F}"/>
    <cellStyle name="Note 3 4 2 16" xfId="8026" xr:uid="{EA887D49-135F-4864-B301-F8DCA2F700A6}"/>
    <cellStyle name="Note 3 4 2 16 2" xfId="30312" xr:uid="{79FD0775-87AF-472F-8E32-C3444D624A14}"/>
    <cellStyle name="Note 3 4 2 17" xfId="8515" xr:uid="{1928036D-545A-4898-8808-C533A8C6E1F8}"/>
    <cellStyle name="Note 3 4 2 17 2" xfId="30784" xr:uid="{2C56569C-90DB-495F-9794-14BADA7AC606}"/>
    <cellStyle name="Note 3 4 2 18" xfId="9405" xr:uid="{FFD2DE7E-AE94-4D9C-8A57-500F58F85F19}"/>
    <cellStyle name="Note 3 4 2 18 2" xfId="31544" xr:uid="{6B172692-7EC2-4827-A9D8-5D872860CEB7}"/>
    <cellStyle name="Note 3 4 2 19" xfId="9751" xr:uid="{3727F708-3E56-4528-BD5D-D6D487E7E0DA}"/>
    <cellStyle name="Note 3 4 2 19 2" xfId="31812" xr:uid="{3FDD0AE7-CC91-46BD-A877-B20AC168192D}"/>
    <cellStyle name="Note 3 4 2 2" xfId="1074" xr:uid="{00000000-0005-0000-0000-00009C190000}"/>
    <cellStyle name="Note 3 4 2 2 2" xfId="23511" xr:uid="{0C414C7F-1E15-488F-BFEC-A02C3B9F89FF}"/>
    <cellStyle name="Note 3 4 2 20" xfId="10408" xr:uid="{9C5255D3-714C-4514-BDEB-6B19CE8EA0C1}"/>
    <cellStyle name="Note 3 4 2 20 2" xfId="32189" xr:uid="{9DDC6F9F-A717-4088-B0C5-F54D03792670}"/>
    <cellStyle name="Note 3 4 2 21" xfId="12573" xr:uid="{773E500C-A16C-4907-BFDC-1D83DC7A33D0}"/>
    <cellStyle name="Note 3 4 2 21 2" xfId="33138" xr:uid="{0FFD71A3-FC40-412B-826F-90966DA5A95A}"/>
    <cellStyle name="Note 3 4 2 22" xfId="12104" xr:uid="{05C77B69-7167-4A4B-9B3D-55CC8572E307}"/>
    <cellStyle name="Note 3 4 2 22 2" xfId="32669" xr:uid="{D54D48A1-54C4-4EEA-AA3C-AFF75E5BE6E9}"/>
    <cellStyle name="Note 3 4 2 23" xfId="13288" xr:uid="{7B4963DC-5A3C-4E59-9807-0D264F9F97EE}"/>
    <cellStyle name="Note 3 4 2 23 2" xfId="33852" xr:uid="{9D34FE74-3F7C-4CF3-851D-C66A1F355E67}"/>
    <cellStyle name="Note 3 4 2 24" xfId="13915" xr:uid="{EF9F0D16-3F2E-41CA-9E68-A581465A5628}"/>
    <cellStyle name="Note 3 4 2 24 2" xfId="34479" xr:uid="{97034C83-0F60-4113-8B9B-074B75121AAE}"/>
    <cellStyle name="Note 3 4 2 25" xfId="13345" xr:uid="{51190F9C-68FC-4849-B5EA-E3007C5D1311}"/>
    <cellStyle name="Note 3 4 2 25 2" xfId="33909" xr:uid="{A89A5C61-5CBC-4BA8-80D0-3AA7BDBFE181}"/>
    <cellStyle name="Note 3 4 2 26" xfId="14321" xr:uid="{57C27A7D-9936-4770-9081-E38EA4465D90}"/>
    <cellStyle name="Note 3 4 2 26 2" xfId="34884" xr:uid="{A34FBA6D-5862-4BD8-9592-8A6B8721C2EA}"/>
    <cellStyle name="Note 3 4 2 27" xfId="14885" xr:uid="{6B976348-A884-4C1D-B53B-3DFC0E8B33A8}"/>
    <cellStyle name="Note 3 4 2 27 2" xfId="35438" xr:uid="{9EE054E4-C654-4313-95D8-0CAD65C45114}"/>
    <cellStyle name="Note 3 4 2 28" xfId="15552" xr:uid="{3414BF2A-1BE3-4BEB-9C5C-242AD155D7D4}"/>
    <cellStyle name="Note 3 4 2 28 2" xfId="36070" xr:uid="{5611093B-BAEF-4F36-AC3A-9B1FE709F4AB}"/>
    <cellStyle name="Note 3 4 2 29" xfId="16077" xr:uid="{E6D0F0AE-5C81-47FB-9736-A210DB4C8A06}"/>
    <cellStyle name="Note 3 4 2 29 2" xfId="36485" xr:uid="{1D777C10-2234-458A-AC39-96B782DE6DA1}"/>
    <cellStyle name="Note 3 4 2 3" xfId="2011" xr:uid="{00000000-0005-0000-0000-00009D190000}"/>
    <cellStyle name="Note 3 4 2 3 2" xfId="24393" xr:uid="{51E8918A-9721-4CFD-9F29-FFACDBADDF84}"/>
    <cellStyle name="Note 3 4 2 30" xfId="16550" xr:uid="{E992CC46-BB62-480F-AF44-A9A4A7D4FCF7}"/>
    <cellStyle name="Note 3 4 2 30 2" xfId="36956" xr:uid="{49E89962-29AA-4E97-8015-919810466FD9}"/>
    <cellStyle name="Note 3 4 2 31" xfId="17294" xr:uid="{92DE01A9-B321-452C-94D5-F56CCC641FF2}"/>
    <cellStyle name="Note 3 4 2 31 2" xfId="37698" xr:uid="{CEB2054E-D282-4BF3-8EF1-2652B579B2E0}"/>
    <cellStyle name="Note 3 4 2 32" xfId="17424" xr:uid="{64BE5F88-BFF9-44AB-98AA-42E966D1B49E}"/>
    <cellStyle name="Note 3 4 2 32 2" xfId="37828" xr:uid="{6B5F42A1-0EBE-4AAE-8553-9B615BA519D5}"/>
    <cellStyle name="Note 3 4 2 33" xfId="18043" xr:uid="{5D1E4711-BEDC-4221-88D3-A9D83E131710}"/>
    <cellStyle name="Note 3 4 2 33 2" xfId="38447" xr:uid="{C69741AC-B9FF-4E90-BC1C-45D0DE853DCB}"/>
    <cellStyle name="Note 3 4 2 34" xfId="18422" xr:uid="{48E02923-C4C8-47D4-B180-44A17C68383F}"/>
    <cellStyle name="Note 3 4 2 34 2" xfId="38826" xr:uid="{7DCE96FC-B7F5-49DD-A9D4-18DE1899C5A6}"/>
    <cellStyle name="Note 3 4 2 35" xfId="19266" xr:uid="{46BA0C2F-B40C-4B31-A2AC-AA1B9D51A19F}"/>
    <cellStyle name="Note 3 4 2 35 2" xfId="39668" xr:uid="{75E7FECB-E77A-4234-AC3E-B2AC31CB736B}"/>
    <cellStyle name="Note 3 4 2 36" xfId="18643" xr:uid="{F40133A5-1A7E-4355-AEED-C349A1BBD3C5}"/>
    <cellStyle name="Note 3 4 2 36 2" xfId="39047" xr:uid="{F61EAE9D-0204-4500-89C1-92783C019553}"/>
    <cellStyle name="Note 3 4 2 37" xfId="20104" xr:uid="{793E640B-4772-426F-B86F-FB12E2DF98AC}"/>
    <cellStyle name="Note 3 4 2 37 2" xfId="40506" xr:uid="{5D46DA02-2F2C-4238-833B-E06F572407A2}"/>
    <cellStyle name="Note 3 4 2 38" xfId="20526" xr:uid="{F7B1BB6A-4A03-42F2-9532-62FB08D9359B}"/>
    <cellStyle name="Note 3 4 2 38 2" xfId="40928" xr:uid="{FE5E6926-5D8F-45EA-AF92-862486475E61}"/>
    <cellStyle name="Note 3 4 2 39" xfId="20923" xr:uid="{A3BD8E34-95F4-4363-BAD5-57502F001BDD}"/>
    <cellStyle name="Note 3 4 2 39 2" xfId="41325" xr:uid="{CEC1ABA8-AB6E-4858-9A32-86733D505FE2}"/>
    <cellStyle name="Note 3 4 2 4" xfId="1448" xr:uid="{00000000-0005-0000-0000-00009E190000}"/>
    <cellStyle name="Note 3 4 2 4 2" xfId="23836" xr:uid="{0E7F0586-CE6D-45E8-A5CC-DAE764D99DEA}"/>
    <cellStyle name="Note 3 4 2 40" xfId="21720" xr:uid="{4E89BE91-CE92-445E-BDED-F94A43D4839A}"/>
    <cellStyle name="Note 3 4 2 40 2" xfId="42120" xr:uid="{5667F6D4-6FFD-4411-942B-000E57A995D9}"/>
    <cellStyle name="Note 3 4 2 41" xfId="21857" xr:uid="{B9F7C02E-5899-4E68-BFC9-B3D41E0F713B}"/>
    <cellStyle name="Note 3 4 2 41 2" xfId="42257" xr:uid="{3DFE9503-9149-4090-B2E5-53CB9886902E}"/>
    <cellStyle name="Note 3 4 2 42" xfId="21091" xr:uid="{A2A5F81C-FBFC-43A9-8149-A800F589965F}"/>
    <cellStyle name="Note 3 4 2 42 2" xfId="41492" xr:uid="{09754174-BBE6-4907-9415-5BE3D0C5AA09}"/>
    <cellStyle name="Note 3 4 2 43" xfId="22477" xr:uid="{F1BDF063-0239-460B-8A45-0681E4F14FD1}"/>
    <cellStyle name="Note 3 4 2 43 2" xfId="42877" xr:uid="{D8C5906D-FD02-45DE-8476-C515DF1E10D5}"/>
    <cellStyle name="Note 3 4 2 44" xfId="22633" xr:uid="{9EFCDA90-81D3-46A8-B710-D580D4F8F48B}"/>
    <cellStyle name="Note 3 4 2 44 2" xfId="43033" xr:uid="{6909E492-D4EB-423D-8CFA-313881C34C22}"/>
    <cellStyle name="Note 3 4 2 5" xfId="3134" xr:uid="{00000000-0005-0000-0000-00009F190000}"/>
    <cellStyle name="Note 3 4 2 5 2" xfId="25500" xr:uid="{CB0A177F-2EE5-4563-8972-A67BA10CFC9A}"/>
    <cellStyle name="Note 3 4 2 6" xfId="2492" xr:uid="{00000000-0005-0000-0000-0000A0190000}"/>
    <cellStyle name="Note 3 4 2 6 2" xfId="24859" xr:uid="{E2826424-0103-41AF-B2D1-36DA7DFBFB02}"/>
    <cellStyle name="Note 3 4 2 7" xfId="4028" xr:uid="{00000000-0005-0000-0000-0000A1190000}"/>
    <cellStyle name="Note 3 4 2 7 2" xfId="26391" xr:uid="{7D054CEF-42C2-466A-B328-42726A4AF55D}"/>
    <cellStyle name="Note 3 4 2 8" xfId="3940" xr:uid="{00000000-0005-0000-0000-0000A2190000}"/>
    <cellStyle name="Note 3 4 2 8 2" xfId="26303" xr:uid="{F9298757-2A01-4BFF-A405-4A43F38C67E4}"/>
    <cellStyle name="Note 3 4 2 9" xfId="4400" xr:uid="{00000000-0005-0000-0000-0000A3190000}"/>
    <cellStyle name="Note 3 4 2 9 2" xfId="26754" xr:uid="{1860029E-1F39-4104-98F7-CC09DC3E7A8D}"/>
    <cellStyle name="Note 3 4 20" xfId="9724" xr:uid="{10970C7A-8AB4-44AC-A1F2-38A518C284B9}"/>
    <cellStyle name="Note 3 4 20 2" xfId="31796" xr:uid="{C58EC1D1-DAC8-4571-BE56-537F26049A8F}"/>
    <cellStyle name="Note 3 4 21" xfId="10384" xr:uid="{28FB5056-D099-4458-B972-C6059F29BE4A}"/>
    <cellStyle name="Note 3 4 21 2" xfId="32181" xr:uid="{5FD6A127-E693-4C40-B7EE-CD3A6EB2DBA0}"/>
    <cellStyle name="Note 3 4 22" xfId="12358" xr:uid="{199A914E-2176-40CE-9635-72F42EFAB537}"/>
    <cellStyle name="Note 3 4 22 2" xfId="32923" xr:uid="{0361BD84-0E9C-4E5F-AE0F-6F2861C0FE48}"/>
    <cellStyle name="Note 3 4 23" xfId="12883" xr:uid="{033BFA56-8B83-4614-80E3-F70047D65748}"/>
    <cellStyle name="Note 3 4 23 2" xfId="33448" xr:uid="{455D470A-D23A-4703-A3F9-ECC72D810C55}"/>
    <cellStyle name="Note 3 4 24" xfId="13368" xr:uid="{E761F9DF-A7BE-46B2-A024-EA317E2B7D95}"/>
    <cellStyle name="Note 3 4 24 2" xfId="33932" xr:uid="{949179B3-B05B-423F-AA3D-EAF972DFACC5}"/>
    <cellStyle name="Note 3 4 25" xfId="14008" xr:uid="{F5199DE6-EF0C-424D-B947-7C33251A14AF}"/>
    <cellStyle name="Note 3 4 25 2" xfId="34572" xr:uid="{6AAF28E7-64EE-4EB3-BE09-10FD9427A4B4}"/>
    <cellStyle name="Note 3 4 26" xfId="14475" xr:uid="{14AEBFC0-ADED-4068-A245-B79B37FD285B}"/>
    <cellStyle name="Note 3 4 26 2" xfId="35036" xr:uid="{7EE669E3-94FD-491F-8242-BB9C5E42DB6D}"/>
    <cellStyle name="Note 3 4 27" xfId="14761" xr:uid="{D1B1DC0D-292F-4055-88B9-4A78CC88C205}"/>
    <cellStyle name="Note 3 4 27 2" xfId="35317" xr:uid="{50A8C87D-96E7-4FEC-B813-99719D50A13B}"/>
    <cellStyle name="Note 3 4 28" xfId="14749" xr:uid="{40EFC747-FE28-48F5-8B9B-3D0BDD7C860C}"/>
    <cellStyle name="Note 3 4 28 2" xfId="35305" xr:uid="{4FC50BFE-BF5E-4285-8556-64EBA1B8DA93}"/>
    <cellStyle name="Note 3 4 29" xfId="15291" xr:uid="{2518F97C-B968-4F3E-9D09-BAEFF0DF6AAB}"/>
    <cellStyle name="Note 3 4 29 2" xfId="35828" xr:uid="{495939C3-5F81-4FA6-876C-FE1019801742}"/>
    <cellStyle name="Note 3 4 3" xfId="1017" xr:uid="{00000000-0005-0000-0000-0000A4190000}"/>
    <cellStyle name="Note 3 4 3 2" xfId="23454" xr:uid="{084F0AC9-ED5E-4D57-BEFB-AF6778DAEB3C}"/>
    <cellStyle name="Note 3 4 30" xfId="15885" xr:uid="{5FDCD8E4-05B2-48F1-9A2F-CA935269B928}"/>
    <cellStyle name="Note 3 4 30 2" xfId="36293" xr:uid="{476162A5-BA34-40FE-8867-38FCCBA3127E}"/>
    <cellStyle name="Note 3 4 31" xfId="16344" xr:uid="{C9E750D8-8C4C-492E-BFDF-75E2729A15D1}"/>
    <cellStyle name="Note 3 4 31 2" xfId="36750" xr:uid="{9C4DFEEA-A47B-4FB7-B0CE-E70C9840D923}"/>
    <cellStyle name="Note 3 4 32" xfId="17085" xr:uid="{C72187B3-75CF-455A-999C-F66554188AF1}"/>
    <cellStyle name="Note 3 4 32 2" xfId="37489" xr:uid="{D4CA9CE0-D76D-4F3F-A710-01BF5CC08A6E}"/>
    <cellStyle name="Note 3 4 33" xfId="17425" xr:uid="{794424BC-D961-4616-809D-AB8432CFE043}"/>
    <cellStyle name="Note 3 4 33 2" xfId="37829" xr:uid="{F429212E-D98C-4041-8FF1-8B7D006F4ECC}"/>
    <cellStyle name="Note 3 4 34" xfId="17836" xr:uid="{ADBA21C8-BA4F-4794-A326-07979B542D07}"/>
    <cellStyle name="Note 3 4 34 2" xfId="38240" xr:uid="{517F0C52-5295-4204-808B-C27C3847E9DC}"/>
    <cellStyle name="Note 3 4 35" xfId="18208" xr:uid="{FB2E8C6E-8CE0-4DA0-9487-2B24C39231C7}"/>
    <cellStyle name="Note 3 4 35 2" xfId="38612" xr:uid="{7B80590C-E073-4A3F-BEBF-225FF91B5C4F}"/>
    <cellStyle name="Note 3 4 36" xfId="19051" xr:uid="{D159D48F-6DBB-46B7-9030-0BEA6015B8EF}"/>
    <cellStyle name="Note 3 4 36 2" xfId="39453" xr:uid="{94C759B9-05C3-4D89-AE2E-F2E1F1556D7C}"/>
    <cellStyle name="Note 3 4 37" xfId="18538" xr:uid="{41256C76-7761-424D-B993-71F477A0BC43}"/>
    <cellStyle name="Note 3 4 37 2" xfId="38942" xr:uid="{4801CC9C-690F-4850-A1F1-117614D3D13C}"/>
    <cellStyle name="Note 3 4 38" xfId="19889" xr:uid="{EBD3D3C3-D3A8-4E78-B04C-3E938D55AA8A}"/>
    <cellStyle name="Note 3 4 38 2" xfId="40291" xr:uid="{1ECD8198-AC4D-436B-9FAA-C890F8311A9E}"/>
    <cellStyle name="Note 3 4 39" xfId="20313" xr:uid="{5692C735-D850-464A-8D84-5E92F0315DF1}"/>
    <cellStyle name="Note 3 4 39 2" xfId="40715" xr:uid="{4982B454-FE7F-4C83-A0E4-CAE06A3EF12D}"/>
    <cellStyle name="Note 3 4 4" xfId="1798" xr:uid="{00000000-0005-0000-0000-0000A5190000}"/>
    <cellStyle name="Note 3 4 4 2" xfId="24181" xr:uid="{914AC551-A915-4E0D-A7DF-1E21D928979C}"/>
    <cellStyle name="Note 3 4 40" xfId="20919" xr:uid="{70C9952E-D1F7-41AB-8DE6-8B90262B5371}"/>
    <cellStyle name="Note 3 4 40 2" xfId="41321" xr:uid="{A0BD7B9F-5A41-44C9-AC42-DD1DD4CC6A04}"/>
    <cellStyle name="Note 3 4 41" xfId="21508" xr:uid="{FCC42270-08F3-4190-AF8C-A65E0111BD9D}"/>
    <cellStyle name="Note 3 4 41 2" xfId="41908" xr:uid="{AAD43683-E512-4D65-9D09-C3ABB14D6AD7}"/>
    <cellStyle name="Note 3 4 42" xfId="21859" xr:uid="{B37335BB-11DF-4435-AE2B-34184564C4BF}"/>
    <cellStyle name="Note 3 4 42 2" xfId="42259" xr:uid="{2CBF8D4F-749A-4892-A2E7-DB8AD7831E0E}"/>
    <cellStyle name="Note 3 4 43" xfId="22655" xr:uid="{523004B4-5417-497A-9110-D77D84552F8C}"/>
    <cellStyle name="Note 3 4 43 2" xfId="43055" xr:uid="{D2B1AB73-A6BE-47E8-BBDD-0243D58C6B83}"/>
    <cellStyle name="Note 3 4 44" xfId="22709" xr:uid="{286663F1-9B20-4A3E-9579-6024D9817F96}"/>
    <cellStyle name="Note 3 4 44 2" xfId="43109" xr:uid="{A0B1169C-09A6-4550-81AD-58A04E97FDE2}"/>
    <cellStyle name="Note 3 4 45" xfId="22265" xr:uid="{3B38F80A-33B1-44F1-81D2-1A0608433256}"/>
    <cellStyle name="Note 3 4 45 2" xfId="42665" xr:uid="{582B8350-812D-4889-A489-4DE17265E5F9}"/>
    <cellStyle name="Note 3 4 5" xfId="1701" xr:uid="{00000000-0005-0000-0000-0000A6190000}"/>
    <cellStyle name="Note 3 4 5 2" xfId="24085" xr:uid="{034F737B-B8BD-4416-86CE-DA47D6D27959}"/>
    <cellStyle name="Note 3 4 6" xfId="2919" xr:uid="{00000000-0005-0000-0000-0000A7190000}"/>
    <cellStyle name="Note 3 4 6 2" xfId="25285" xr:uid="{EFC946AD-B28B-46D5-BB28-62D944B01D8E}"/>
    <cellStyle name="Note 3 4 7" xfId="2807" xr:uid="{00000000-0005-0000-0000-0000A8190000}"/>
    <cellStyle name="Note 3 4 7 2" xfId="25173" xr:uid="{9F0F4FF7-D317-4F87-8D67-3755F671BE3C}"/>
    <cellStyle name="Note 3 4 8" xfId="3817" xr:uid="{00000000-0005-0000-0000-0000A9190000}"/>
    <cellStyle name="Note 3 4 8 2" xfId="26180" xr:uid="{E7B0BABB-AB67-4969-8B51-6B24EB9C49DD}"/>
    <cellStyle name="Note 3 4 9" xfId="3711" xr:uid="{00000000-0005-0000-0000-0000AA190000}"/>
    <cellStyle name="Note 3 4 9 2" xfId="26074" xr:uid="{3D64E76C-D161-4CFD-AFE6-079D83D76D25}"/>
    <cellStyle name="Note 3 40" xfId="18747" xr:uid="{75944946-A2DB-4504-8D39-40EACC92F111}"/>
    <cellStyle name="Note 3 40 2" xfId="39149" xr:uid="{EC2E78B7-2BC7-4A3B-845D-18792EFCD72D}"/>
    <cellStyle name="Note 3 41" xfId="18715" xr:uid="{80606518-B428-45F2-8E1A-14A4C0E0173B}"/>
    <cellStyle name="Note 3 41 2" xfId="39117" xr:uid="{8ACCA081-BA3F-4203-AFA0-3BE9ABFBFCAB}"/>
    <cellStyle name="Note 3 42" xfId="19413" xr:uid="{F6FF35A2-0AAC-42AB-A805-989E3547785D}"/>
    <cellStyle name="Note 3 42 2" xfId="39815" xr:uid="{BD256348-B760-402B-B9A6-ADEE6C65F137}"/>
    <cellStyle name="Note 3 43" xfId="18977" xr:uid="{49DBFC37-C525-499B-8FD5-0490DA9EC1A2}"/>
    <cellStyle name="Note 3 43 2" xfId="39379" xr:uid="{51B80E15-CD50-442F-B632-BF13AF66AAED}"/>
    <cellStyle name="Note 3 44" xfId="20675" xr:uid="{96D6282A-9985-4E3E-8657-33FDF3F2EF17}"/>
    <cellStyle name="Note 3 44 2" xfId="41077" xr:uid="{0E847F8F-F6A8-4B1C-8F0A-D7F59788F791}"/>
    <cellStyle name="Note 3 45" xfId="21188" xr:uid="{1BF4B120-E1C2-4F8A-8152-5703813BEA1E}"/>
    <cellStyle name="Note 3 45 2" xfId="41588" xr:uid="{6EB9B437-A973-462F-948B-485158477A6C}"/>
    <cellStyle name="Note 3 46" xfId="21320" xr:uid="{3517F36A-40DA-4D85-92B9-7E935A329825}"/>
    <cellStyle name="Note 3 46 2" xfId="41720" xr:uid="{8FF89846-799A-4B15-9BAE-2D27B4651578}"/>
    <cellStyle name="Note 3 47" xfId="22350" xr:uid="{02CCF9E2-F4EF-4C88-9310-21146FFD62CC}"/>
    <cellStyle name="Note 3 47 2" xfId="42750" xr:uid="{A870E5F0-8CB3-4B5C-B5F1-7BBC3E49306A}"/>
    <cellStyle name="Note 3 48" xfId="21905" xr:uid="{4EAFA025-A4B4-4094-8808-6B9BCB99901E}"/>
    <cellStyle name="Note 3 48 2" xfId="42305" xr:uid="{FD6B92DE-DA40-446F-946B-877898557AA7}"/>
    <cellStyle name="Note 3 49" xfId="22366" xr:uid="{B009B547-272D-4C37-9651-BE82DA58878C}"/>
    <cellStyle name="Note 3 49 2" xfId="42766" xr:uid="{153FAC48-5F9C-4A5E-8834-DCC7C29CFDDD}"/>
    <cellStyle name="Note 3 5" xfId="722" xr:uid="{00000000-0005-0000-0000-0000AB190000}"/>
    <cellStyle name="Note 3 5 10" xfId="5172" xr:uid="{00000000-0005-0000-0000-0000AC190000}"/>
    <cellStyle name="Note 3 5 10 2" xfId="27525" xr:uid="{DB501566-8082-42CA-8AF2-D950B8702626}"/>
    <cellStyle name="Note 3 5 11" xfId="5385" xr:uid="{00000000-0005-0000-0000-0000AD190000}"/>
    <cellStyle name="Note 3 5 11 2" xfId="27738" xr:uid="{B0FD5A99-5EF3-441F-89A0-B353214262CA}"/>
    <cellStyle name="Note 3 5 12" xfId="6485" xr:uid="{00000000-0005-0000-0000-0000AE190000}"/>
    <cellStyle name="Note 3 5 12 2" xfId="28782" xr:uid="{C8611239-2F63-4466-8FA5-379B94E07587}"/>
    <cellStyle name="Note 3 5 13" xfId="6789" xr:uid="{00000000-0005-0000-0000-0000AF190000}"/>
    <cellStyle name="Note 3 5 13 2" xfId="29086" xr:uid="{1A846638-BC69-41EB-AA6A-B3372AA54C39}"/>
    <cellStyle name="Note 3 5 14" xfId="6947" xr:uid="{00000000-0005-0000-0000-0000B0190000}"/>
    <cellStyle name="Note 3 5 14 2" xfId="29244" xr:uid="{9E238D69-1673-4A3C-AE32-A706B809F065}"/>
    <cellStyle name="Note 3 5 15" xfId="7450" xr:uid="{00000000-0005-0000-0000-0000B1190000}"/>
    <cellStyle name="Note 3 5 15 2" xfId="29745" xr:uid="{3D45579B-ABCF-41C0-8277-818E933D592E}"/>
    <cellStyle name="Note 3 5 16" xfId="7936" xr:uid="{C09791A6-A971-4613-B0B8-54178580CC55}"/>
    <cellStyle name="Note 3 5 16 2" xfId="30222" xr:uid="{4C6A032B-819F-4D9A-8485-8AAEEAD757E3}"/>
    <cellStyle name="Note 3 5 17" xfId="8421" xr:uid="{BF60566C-C823-43F8-A929-4F8C9AAB7229}"/>
    <cellStyle name="Note 3 5 17 2" xfId="30690" xr:uid="{FBEC6E8C-0FB1-4813-A3A3-F5CB31595378}"/>
    <cellStyle name="Note 3 5 18" xfId="9307" xr:uid="{79885A3A-C869-4D96-B5FF-3C24A9324621}"/>
    <cellStyle name="Note 3 5 18 2" xfId="31447" xr:uid="{D7551E8B-1AE1-49D2-BF25-94CD8B7C2B6C}"/>
    <cellStyle name="Note 3 5 19" xfId="9825" xr:uid="{50ADBA68-8581-4455-BD6A-AFEE324A6F94}"/>
    <cellStyle name="Note 3 5 19 2" xfId="31872" xr:uid="{A44A6ECF-2714-48A3-B4FC-35CB8139FD58}"/>
    <cellStyle name="Note 3 5 2" xfId="1181" xr:uid="{00000000-0005-0000-0000-0000B2190000}"/>
    <cellStyle name="Note 3 5 2 2" xfId="23618" xr:uid="{6EDDC921-8B7F-4A8B-94FC-45C7C0CD5B11}"/>
    <cellStyle name="Note 3 5 20" xfId="8963" xr:uid="{6E867009-3BF7-486C-9224-A2A0D5010A3E}"/>
    <cellStyle name="Note 3 5 20 2" xfId="31135" xr:uid="{4D4F882A-B628-4277-A243-5E5F7BC6CB7E}"/>
    <cellStyle name="Note 3 5 21" xfId="12475" xr:uid="{0DBDBBF9-64CD-4AB8-BBB3-3D6DDA0AA222}"/>
    <cellStyle name="Note 3 5 21 2" xfId="33040" xr:uid="{733295F5-F9A6-4662-82CA-70768BDD0285}"/>
    <cellStyle name="Note 3 5 22" xfId="13134" xr:uid="{09555DA2-F52A-4B12-9C3B-E527E5C3BE9F}"/>
    <cellStyle name="Note 3 5 22 2" xfId="33699" xr:uid="{36FEDA86-EC19-42CF-B429-5E0BAF7A9765}"/>
    <cellStyle name="Note 3 5 23" xfId="13291" xr:uid="{C4574325-2AF4-49AD-8488-2095014D1974}"/>
    <cellStyle name="Note 3 5 23 2" xfId="33855" xr:uid="{F3E2806E-3FB0-43CF-8BBF-02653B8E008D}"/>
    <cellStyle name="Note 3 5 24" xfId="14135" xr:uid="{C4CFFE43-5120-4FB7-AA9D-29CC0AE9C8C1}"/>
    <cellStyle name="Note 3 5 24 2" xfId="34699" xr:uid="{6114AC0A-E468-4AB1-B136-2D4B51DE7FBF}"/>
    <cellStyle name="Note 3 5 25" xfId="14280" xr:uid="{54E0CFED-458B-45BE-ADC7-0E6DC91026CA}"/>
    <cellStyle name="Note 3 5 25 2" xfId="34843" xr:uid="{3778C4B3-84F4-4834-9B44-ABA1A0479752}"/>
    <cellStyle name="Note 3 5 26" xfId="14722" xr:uid="{DA955439-985E-485A-A1CF-CA05E32DDF81}"/>
    <cellStyle name="Note 3 5 26 2" xfId="35279" xr:uid="{81101475-48B3-4E2B-8820-0E22C209DFE9}"/>
    <cellStyle name="Note 3 5 27" xfId="15158" xr:uid="{91D8321A-260D-439C-B4B8-25BD8B8517A9}"/>
    <cellStyle name="Note 3 5 27 2" xfId="35701" xr:uid="{9A5E15BA-5FED-410B-A2C7-AF0CC3E70144}"/>
    <cellStyle name="Note 3 5 28" xfId="15768" xr:uid="{997BBE4E-C031-48AC-89CC-89AADF9EF75F}"/>
    <cellStyle name="Note 3 5 28 2" xfId="36204" xr:uid="{0C990596-CD83-4577-BDD2-721F89AD4F68}"/>
    <cellStyle name="Note 3 5 29" xfId="15985" xr:uid="{3E427AB3-EEFB-455C-BCD9-279636989DA5}"/>
    <cellStyle name="Note 3 5 29 2" xfId="36393" xr:uid="{26C82749-DF72-414A-BAED-8C091D12E1A2}"/>
    <cellStyle name="Note 3 5 3" xfId="1915" xr:uid="{00000000-0005-0000-0000-0000B3190000}"/>
    <cellStyle name="Note 3 5 3 2" xfId="24297" xr:uid="{F7CFF5A8-A235-4C84-83F5-8EB5208AE5AC}"/>
    <cellStyle name="Note 3 5 30" xfId="16460" xr:uid="{8AF9560D-37F2-437D-9490-45A3B80CCBB4}"/>
    <cellStyle name="Note 3 5 30 2" xfId="36866" xr:uid="{B565B196-E70E-4596-9F90-56E8445BEDA9}"/>
    <cellStyle name="Note 3 5 31" xfId="17201" xr:uid="{27CF2B5E-7248-4BBB-B6BE-8447329409C0}"/>
    <cellStyle name="Note 3 5 31 2" xfId="37605" xr:uid="{6780A4A9-3FB2-4460-A2F6-759B502E0752}"/>
    <cellStyle name="Note 3 5 32" xfId="17709" xr:uid="{2541B729-0845-4DD4-833B-0FD773B22014}"/>
    <cellStyle name="Note 3 5 32 2" xfId="38113" xr:uid="{F8F91233-6BF4-405E-9C8F-B0A7C6019118}"/>
    <cellStyle name="Note 3 5 33" xfId="17952" xr:uid="{8E66E035-FD19-4365-9958-F7954C22AEF1}"/>
    <cellStyle name="Note 3 5 33 2" xfId="38356" xr:uid="{36684FBD-E27D-4158-8AEE-78E785F604AC}"/>
    <cellStyle name="Note 3 5 34" xfId="18324" xr:uid="{DA4DBF25-ED26-47D6-A382-E06490B10CC5}"/>
    <cellStyle name="Note 3 5 34 2" xfId="38728" xr:uid="{F711801B-C7E5-48B2-A244-786D80D55FE8}"/>
    <cellStyle name="Note 3 5 35" xfId="19168" xr:uid="{7E363EBD-AF51-435F-9C93-879A2111F29B}"/>
    <cellStyle name="Note 3 5 35 2" xfId="39570" xr:uid="{CCDC45BE-DC8E-4E2A-AAD2-3447B05C2DD1}"/>
    <cellStyle name="Note 3 5 36" xfId="19731" xr:uid="{A878430C-1470-4F36-868C-2DCBACD87DE1}"/>
    <cellStyle name="Note 3 5 36 2" xfId="40133" xr:uid="{2C1B627F-E615-4368-879C-410B2316CF74}"/>
    <cellStyle name="Note 3 5 37" xfId="20006" xr:uid="{80D2039C-6FEE-414E-A2D5-29B063213506}"/>
    <cellStyle name="Note 3 5 37 2" xfId="40408" xr:uid="{5028323E-D465-479D-8875-0A1DCCDA1514}"/>
    <cellStyle name="Note 3 5 38" xfId="20430" xr:uid="{91340DA8-0BB0-48CD-BAFD-732D0872D428}"/>
    <cellStyle name="Note 3 5 38 2" xfId="40832" xr:uid="{C3E26BF7-BB6D-47FB-878C-A4F30740B9BE}"/>
    <cellStyle name="Note 3 5 39" xfId="20656" xr:uid="{73D2BBD3-FCA1-49D7-8877-9443C6616E6B}"/>
    <cellStyle name="Note 3 5 39 2" xfId="41058" xr:uid="{A2EA4B5D-7322-4F4C-93DD-B44FE77087E9}"/>
    <cellStyle name="Note 3 5 4" xfId="2155" xr:uid="{00000000-0005-0000-0000-0000B4190000}"/>
    <cellStyle name="Note 3 5 4 2" xfId="24535" xr:uid="{F3364CC9-27C5-4200-BE0E-93D86D5DF54F}"/>
    <cellStyle name="Note 3 5 40" xfId="21625" xr:uid="{8E0C8F8E-495C-47F0-A5B2-97DAFF200C3D}"/>
    <cellStyle name="Note 3 5 40 2" xfId="42025" xr:uid="{37D0FCBE-A19C-4B6D-A45E-702BA7DC7241}"/>
    <cellStyle name="Note 3 5 41" xfId="22275" xr:uid="{A9BE070B-A3AA-41CB-BB87-C143A9E3DC7B}"/>
    <cellStyle name="Note 3 5 41 2" xfId="42675" xr:uid="{08310748-4D7F-4F33-9F1C-CB0943B25FD5}"/>
    <cellStyle name="Note 3 5 42" xfId="22644" xr:uid="{2D0FE02A-E539-4841-B56B-815F2FC43034}"/>
    <cellStyle name="Note 3 5 42 2" xfId="43044" xr:uid="{D1329143-41CD-4764-9F65-8BDB04EEDB60}"/>
    <cellStyle name="Note 3 5 43" xfId="22812" xr:uid="{314C8300-B0C8-4D5C-B367-A4BE6884A4EE}"/>
    <cellStyle name="Note 3 5 43 2" xfId="43212" xr:uid="{0A8FC9CB-0749-4B05-BFE4-3E9DEFA74D53}"/>
    <cellStyle name="Note 3 5 44" xfId="23115" xr:uid="{382130F4-DC86-4115-BF88-011538E9390D}"/>
    <cellStyle name="Note 3 5 44 2" xfId="43515" xr:uid="{BA625692-8B3D-42A4-A556-E03B5A2FC74F}"/>
    <cellStyle name="Note 3 5 5" xfId="3036" xr:uid="{00000000-0005-0000-0000-0000B5190000}"/>
    <cellStyle name="Note 3 5 5 2" xfId="25402" xr:uid="{B1129B26-5679-46A7-8023-17A2513AFD30}"/>
    <cellStyle name="Note 3 5 6" xfId="3348" xr:uid="{00000000-0005-0000-0000-0000B6190000}"/>
    <cellStyle name="Note 3 5 6 2" xfId="25713" xr:uid="{AC99C302-AC75-4DF9-AC00-93B3176C6212}"/>
    <cellStyle name="Note 3 5 7" xfId="3934" xr:uid="{00000000-0005-0000-0000-0000B7190000}"/>
    <cellStyle name="Note 3 5 7 2" xfId="26297" xr:uid="{036A8652-0A9F-4505-9E95-7D53F6345081}"/>
    <cellStyle name="Note 3 5 8" xfId="4186" xr:uid="{00000000-0005-0000-0000-0000B8190000}"/>
    <cellStyle name="Note 3 5 8 2" xfId="26546" xr:uid="{C88B23A9-EDAD-42D5-91C3-646E5F6DA8F2}"/>
    <cellStyle name="Note 3 5 9" xfId="4690" xr:uid="{00000000-0005-0000-0000-0000B9190000}"/>
    <cellStyle name="Note 3 5 9 2" xfId="27043" xr:uid="{61582562-149C-482C-B287-6F9677922D93}"/>
    <cellStyle name="Note 3 6" xfId="1105" xr:uid="{00000000-0005-0000-0000-0000BA190000}"/>
    <cellStyle name="Note 3 6 2" xfId="23542" xr:uid="{DC82D0D3-AB3B-40E0-8E5C-673C5DD0B366}"/>
    <cellStyle name="Note 3 7" xfId="1578" xr:uid="{00000000-0005-0000-0000-0000BB190000}"/>
    <cellStyle name="Note 3 7 2" xfId="23963" xr:uid="{56AC84A2-CC07-453E-B7C7-FB96186BA4D6}"/>
    <cellStyle name="Note 3 8" xfId="1502" xr:uid="{00000000-0005-0000-0000-0000BC190000}"/>
    <cellStyle name="Note 3 8 2" xfId="23890" xr:uid="{B9F2D681-5ECA-4EFB-AA0F-62E9409DADF9}"/>
    <cellStyle name="Note 3 9" xfId="2599" xr:uid="{00000000-0005-0000-0000-0000BD190000}"/>
    <cellStyle name="Note 3 9 2" xfId="24966" xr:uid="{0A6AA4B9-97BC-4367-8684-C70F0E37415E}"/>
    <cellStyle name="Note 4" xfId="10730" xr:uid="{AA075DED-A230-4491-95D2-B4A9B219CBB3}"/>
    <cellStyle name="Note 4 2" xfId="32266" xr:uid="{5A9D50FF-2719-44D9-A469-7752F76BCF07}"/>
    <cellStyle name="Note 5" xfId="15412" xr:uid="{5FF5823D-B198-44F4-A6C1-CE5245002DF0}"/>
    <cellStyle name="Note 5 2" xfId="35949" xr:uid="{75619021-D71B-4B33-A1B0-94D7A1E9F40F}"/>
    <cellStyle name="Note 6" xfId="23360" xr:uid="{38A53D72-2ECF-4D5A-A3D8-BF8EB7933A91}"/>
    <cellStyle name="Notiz" xfId="8804" xr:uid="{EFA5BD4A-F094-40E1-BC6B-19D709DE2842}"/>
    <cellStyle name="Notiz 10" xfId="3321" xr:uid="{00000000-0005-0000-0000-0000BF190000}"/>
    <cellStyle name="Notiz 10 2" xfId="25687" xr:uid="{7DD4B085-1D65-442D-B045-95E876CF6C2F}"/>
    <cellStyle name="Notiz 11" xfId="2433" xr:uid="{00000000-0005-0000-0000-0000C0190000}"/>
    <cellStyle name="Notiz 11 2" xfId="24800" xr:uid="{548D5A84-0ECB-4E25-948D-3E2B0605D23B}"/>
    <cellStyle name="Notiz 12" xfId="4163" xr:uid="{00000000-0005-0000-0000-0000C1190000}"/>
    <cellStyle name="Notiz 12 2" xfId="26524" xr:uid="{90E386CC-1B9C-4A7A-AB14-346C74ABD75C}"/>
    <cellStyle name="Notiz 13" xfId="4387" xr:uid="{00000000-0005-0000-0000-0000C2190000}"/>
    <cellStyle name="Notiz 13 2" xfId="26742" xr:uid="{B7F6381B-32A8-4609-BE24-83BC6E2025B5}"/>
    <cellStyle name="Notiz 14" xfId="4864" xr:uid="{00000000-0005-0000-0000-0000C3190000}"/>
    <cellStyle name="Notiz 14 2" xfId="27217" xr:uid="{B3C71D27-2D7D-403D-9F9D-E529BA5063D4}"/>
    <cellStyle name="Notiz 15" xfId="5377" xr:uid="{00000000-0005-0000-0000-0000C4190000}"/>
    <cellStyle name="Notiz 15 2" xfId="27730" xr:uid="{43DC2ECF-F3AD-4D5C-ABC2-7C5249487E72}"/>
    <cellStyle name="Notiz 16" xfId="6217" xr:uid="{00000000-0005-0000-0000-0000C5190000}"/>
    <cellStyle name="Notiz 16 2" xfId="28514" xr:uid="{58AE5C70-CBB6-4FE8-9D5B-1CA681AA8658}"/>
    <cellStyle name="Notiz 17" xfId="5771" xr:uid="{00000000-0005-0000-0000-0000C6190000}"/>
    <cellStyle name="Notiz 17 2" xfId="28087" xr:uid="{66B61813-D7E4-4241-BF72-6CF582FC420D}"/>
    <cellStyle name="Notiz 18" xfId="6939" xr:uid="{00000000-0005-0000-0000-0000C7190000}"/>
    <cellStyle name="Notiz 18 2" xfId="29236" xr:uid="{2D97BDD4-3041-44D3-97E3-22B4C4136B09}"/>
    <cellStyle name="Notiz 19" xfId="7229" xr:uid="{00000000-0005-0000-0000-0000C8190000}"/>
    <cellStyle name="Notiz 19 2" xfId="29524" xr:uid="{431E8DEC-575F-4EF1-B567-8A2C4DFA8901}"/>
    <cellStyle name="Notiz 2" xfId="594" xr:uid="{00000000-0005-0000-0000-0000C9190000}"/>
    <cellStyle name="Notiz 2 10" xfId="3333" xr:uid="{00000000-0005-0000-0000-0000CA190000}"/>
    <cellStyle name="Notiz 2 10 2" xfId="25699" xr:uid="{F9EAA447-0266-4C38-891B-9238335AEE9C}"/>
    <cellStyle name="Notiz 2 11" xfId="5045" xr:uid="{00000000-0005-0000-0000-0000CB190000}"/>
    <cellStyle name="Notiz 2 11 2" xfId="27398" xr:uid="{0782AB86-6CD5-4B21-B61F-77B1B7A767E7}"/>
    <cellStyle name="Notiz 2 12" xfId="5474" xr:uid="{00000000-0005-0000-0000-0000CC190000}"/>
    <cellStyle name="Notiz 2 12 2" xfId="27827" xr:uid="{D4AB0DDC-BB00-4820-A9E6-FDD06EF88C73}"/>
    <cellStyle name="Notiz 2 13" xfId="5907" xr:uid="{00000000-0005-0000-0000-0000CD190000}"/>
    <cellStyle name="Notiz 2 13 2" xfId="28221" xr:uid="{C6A5F905-CE88-4BBC-B560-B67A95454E6C}"/>
    <cellStyle name="Notiz 2 14" xfId="6828" xr:uid="{00000000-0005-0000-0000-0000CE190000}"/>
    <cellStyle name="Notiz 2 14 2" xfId="29125" xr:uid="{ABEDB3CE-9ACF-486F-BC23-FD2DB098BCA7}"/>
    <cellStyle name="Notiz 2 15" xfId="7047" xr:uid="{00000000-0005-0000-0000-0000CF190000}"/>
    <cellStyle name="Notiz 2 15 2" xfId="29344" xr:uid="{110FDC8A-B95A-4A3E-B2D6-F11D85C80C62}"/>
    <cellStyle name="Notiz 2 16" xfId="7323" xr:uid="{00000000-0005-0000-0000-0000D0190000}"/>
    <cellStyle name="Notiz 2 16 2" xfId="29618" xr:uid="{06CAC6EA-6462-4B88-91C3-3376651C4EE9}"/>
    <cellStyle name="Notiz 2 17" xfId="7809" xr:uid="{E86688C8-44C3-49D9-9493-F0B495EDDC2E}"/>
    <cellStyle name="Notiz 2 17 2" xfId="30095" xr:uid="{999CB3B5-44C3-4E0A-A419-25E0C13124C6}"/>
    <cellStyle name="Notiz 2 18" xfId="8294" xr:uid="{69503118-EA30-40F8-B799-B165EEAFD1E0}"/>
    <cellStyle name="Notiz 2 18 2" xfId="30563" xr:uid="{679EBD47-3C79-4AFB-BB72-2F748AFD80A5}"/>
    <cellStyle name="Notiz 2 19" xfId="9179" xr:uid="{0F0C0347-A5CF-4E79-BC1A-4D0E4EEE046C}"/>
    <cellStyle name="Notiz 2 19 2" xfId="31320" xr:uid="{B9F3E4AB-54C3-4A6B-B245-909832FCF47B}"/>
    <cellStyle name="Notiz 2 2" xfId="809" xr:uid="{00000000-0005-0000-0000-0000D1190000}"/>
    <cellStyle name="Notiz 2 2 10" xfId="5256" xr:uid="{00000000-0005-0000-0000-0000D2190000}"/>
    <cellStyle name="Notiz 2 2 10 2" xfId="27609" xr:uid="{DF3CB71C-ED01-4F66-A26A-A009E471F510}"/>
    <cellStyle name="Notiz 2 2 11" xfId="4674" xr:uid="{00000000-0005-0000-0000-0000D3190000}"/>
    <cellStyle name="Notiz 2 2 11 2" xfId="27027" xr:uid="{FE1465C6-F4C8-430E-B742-5A8FBBBAB66F}"/>
    <cellStyle name="Notiz 2 2 12" xfId="6262" xr:uid="{00000000-0005-0000-0000-0000D4190000}"/>
    <cellStyle name="Notiz 2 2 12 2" xfId="28559" xr:uid="{6071C46B-07DB-4FE7-AD4B-E71D69378B77}"/>
    <cellStyle name="Notiz 2 2 13" xfId="6171" xr:uid="{00000000-0005-0000-0000-0000D5190000}"/>
    <cellStyle name="Notiz 2 2 13 2" xfId="28468" xr:uid="{406D5879-A3D8-400D-822F-A8B9E76B3B3C}"/>
    <cellStyle name="Notiz 2 2 14" xfId="5850" xr:uid="{00000000-0005-0000-0000-0000D6190000}"/>
    <cellStyle name="Notiz 2 2 14 2" xfId="28164" xr:uid="{745998CF-A464-4617-A32C-9E3D019348A1}"/>
    <cellStyle name="Notiz 2 2 15" xfId="7529" xr:uid="{00000000-0005-0000-0000-0000D7190000}"/>
    <cellStyle name="Notiz 2 2 15 2" xfId="29824" xr:uid="{043AC5F0-F040-41F0-9876-7A8BFFE51B00}"/>
    <cellStyle name="Notiz 2 2 16" xfId="8015" xr:uid="{862F4574-A080-464A-9332-8259DD26F8C3}"/>
    <cellStyle name="Notiz 2 2 16 2" xfId="30301" xr:uid="{2F384C1A-ED0B-424E-A738-2139C55F8C25}"/>
    <cellStyle name="Notiz 2 2 17" xfId="8504" xr:uid="{5C07FE2C-C551-4AD5-B9DD-38BCC81D5FEC}"/>
    <cellStyle name="Notiz 2 2 17 2" xfId="30773" xr:uid="{A773E666-3241-40CE-A832-DE02C5EE6922}"/>
    <cellStyle name="Notiz 2 2 18" xfId="9394" xr:uid="{AFDC6595-D329-4240-9EDD-DA52309F286A}"/>
    <cellStyle name="Notiz 2 2 18 2" xfId="31533" xr:uid="{190E434F-F1FD-4E5B-B0C1-DF2086293792}"/>
    <cellStyle name="Notiz 2 2 19" xfId="9035" xr:uid="{BD8FA9B4-A688-4E34-B59E-F997DC504107}"/>
    <cellStyle name="Notiz 2 2 19 2" xfId="31196" xr:uid="{4D5DEC52-DC88-450C-A5AE-43363477F463}"/>
    <cellStyle name="Notiz 2 2 2" xfId="994" xr:uid="{00000000-0005-0000-0000-0000D8190000}"/>
    <cellStyle name="Notiz 2 2 2 2" xfId="23431" xr:uid="{5EC391E3-48F6-4029-957F-616FB1302421}"/>
    <cellStyle name="Notiz 2 2 20" xfId="9514" xr:uid="{3ABD0CE8-076E-489B-8A5C-C39B75F4F5C2}"/>
    <cellStyle name="Notiz 2 2 20 2" xfId="31653" xr:uid="{F898AE27-E380-4EC8-9E42-F5F97A61FFC7}"/>
    <cellStyle name="Notiz 2 2 21" xfId="12562" xr:uid="{EB319F12-A7E9-41E2-A330-85AD18B405FD}"/>
    <cellStyle name="Notiz 2 2 21 2" xfId="33127" xr:uid="{FBCD639F-0976-4283-A936-477FB91106B9}"/>
    <cellStyle name="Notiz 2 2 22" xfId="11946" xr:uid="{87ECCEFA-2B80-4CE7-B203-D01292C1ED6E}"/>
    <cellStyle name="Notiz 2 2 22 2" xfId="32511" xr:uid="{FBE88778-D99E-41AE-A8A8-45338F265BAE}"/>
    <cellStyle name="Notiz 2 2 23" xfId="12932" xr:uid="{AC478FB8-FE8A-442D-AA84-14120C2A60E7}"/>
    <cellStyle name="Notiz 2 2 23 2" xfId="33497" xr:uid="{2C816870-F56F-413B-A956-B5C33A36DF8E}"/>
    <cellStyle name="Notiz 2 2 24" xfId="13782" xr:uid="{31CAF102-85CB-4585-8836-DE7EA7B7171A}"/>
    <cellStyle name="Notiz 2 2 24 2" xfId="34346" xr:uid="{6D07A8A4-427A-44C9-9B8C-0623D4BB8239}"/>
    <cellStyle name="Notiz 2 2 25" xfId="13844" xr:uid="{32D17C7A-6661-4DAD-95D2-CB9766FE134B}"/>
    <cellStyle name="Notiz 2 2 25 2" xfId="34408" xr:uid="{28056063-3951-4BCA-9418-0BC13A126546}"/>
    <cellStyle name="Notiz 2 2 26" xfId="14814" xr:uid="{657EBED8-F736-442A-8060-DEBD58682C2F}"/>
    <cellStyle name="Notiz 2 2 26 2" xfId="35368" xr:uid="{317C99CA-C6B8-42AA-9C1D-358840B4FFEC}"/>
    <cellStyle name="Notiz 2 2 27" xfId="14797" xr:uid="{59C61CB7-85D5-4A30-BC23-7450CF16B972}"/>
    <cellStyle name="Notiz 2 2 27 2" xfId="35351" xr:uid="{14C3E516-8C84-4002-BAF3-9E2509563279}"/>
    <cellStyle name="Notiz 2 2 28" xfId="14750" xr:uid="{820EBAFE-7059-4087-B8D1-0FFFBA04CFA7}"/>
    <cellStyle name="Notiz 2 2 28 2" xfId="35306" xr:uid="{206D5DBB-B445-43D7-857A-B8285EB4C13A}"/>
    <cellStyle name="Notiz 2 2 29" xfId="16066" xr:uid="{4515F704-97C3-4206-B39B-B32E44166430}"/>
    <cellStyle name="Notiz 2 2 29 2" xfId="36474" xr:uid="{FE27D1F2-79C0-47BF-8CFD-15151FC6340F}"/>
    <cellStyle name="Notiz 2 2 3" xfId="2000" xr:uid="{00000000-0005-0000-0000-0000D9190000}"/>
    <cellStyle name="Notiz 2 2 3 2" xfId="24382" xr:uid="{61D0F749-27D9-4F2F-A166-84834BA7E1CB}"/>
    <cellStyle name="Notiz 2 2 30" xfId="16539" xr:uid="{28C89A69-2DAA-451C-A982-E92EAC793744}"/>
    <cellStyle name="Notiz 2 2 30 2" xfId="36945" xr:uid="{204DC182-0583-4700-BB72-89A0243A445A}"/>
    <cellStyle name="Notiz 2 2 31" xfId="17283" xr:uid="{C2DD8232-3F45-4846-8D96-DBE3D3A1C95D}"/>
    <cellStyle name="Notiz 2 2 31 2" xfId="37687" xr:uid="{89E85CFB-800F-43F4-8809-23101208E856}"/>
    <cellStyle name="Notiz 2 2 32" xfId="16961" xr:uid="{08770D46-0CC6-49D7-889F-6C7F7F4CD17D}"/>
    <cellStyle name="Notiz 2 2 32 2" xfId="37365" xr:uid="{D61531DF-6A11-406C-A5B8-4F2AEA02CAE2}"/>
    <cellStyle name="Notiz 2 2 33" xfId="18032" xr:uid="{B5774DA2-B2A4-435F-A085-540CBE0092DC}"/>
    <cellStyle name="Notiz 2 2 33 2" xfId="38436" xr:uid="{9CD20174-BC1E-4ACD-A9E3-118085314BEC}"/>
    <cellStyle name="Notiz 2 2 34" xfId="18411" xr:uid="{28FAAE66-67D6-47A2-952B-ABE3FB7D25E0}"/>
    <cellStyle name="Notiz 2 2 34 2" xfId="38815" xr:uid="{140E396C-AA73-473D-9CE5-E377ADE0B334}"/>
    <cellStyle name="Notiz 2 2 35" xfId="19255" xr:uid="{D3152450-EF9B-4BFA-8ABE-34925DCA8C58}"/>
    <cellStyle name="Notiz 2 2 35 2" xfId="39657" xr:uid="{39E68876-87FB-4F8D-8FA1-187421AF4C8E}"/>
    <cellStyle name="Notiz 2 2 36" xfId="18529" xr:uid="{10828850-7FC3-4903-9E2C-AAAC1D3D9100}"/>
    <cellStyle name="Notiz 2 2 36 2" xfId="38933" xr:uid="{661D2CBB-340D-4E44-A2DF-CC16FAA7E3DA}"/>
    <cellStyle name="Notiz 2 2 37" xfId="20093" xr:uid="{AED5CD34-B8BA-45B6-9295-EA89624F6567}"/>
    <cellStyle name="Notiz 2 2 37 2" xfId="40495" xr:uid="{F1670DC2-B85F-4F07-87AD-08560360D675}"/>
    <cellStyle name="Notiz 2 2 38" xfId="20515" xr:uid="{6C2F7FC0-9E70-4C69-806D-3292CC68532E}"/>
    <cellStyle name="Notiz 2 2 38 2" xfId="40917" xr:uid="{0858AADF-E963-456A-8F60-791675357F48}"/>
    <cellStyle name="Notiz 2 2 39" xfId="19436" xr:uid="{4C1C8EC8-934E-4670-884C-BE82283BC6F2}"/>
    <cellStyle name="Notiz 2 2 39 2" xfId="39838" xr:uid="{3B458897-3319-44A2-A18D-8F2B7B84CA3D}"/>
    <cellStyle name="Notiz 2 2 4" xfId="1640" xr:uid="{00000000-0005-0000-0000-0000DA190000}"/>
    <cellStyle name="Notiz 2 2 4 2" xfId="24024" xr:uid="{F87A17B9-6AA9-44C0-A4A8-D5278E0EEBC7}"/>
    <cellStyle name="Notiz 2 2 40" xfId="21709" xr:uid="{3DBE90B6-627D-4341-8114-1B125C04065D}"/>
    <cellStyle name="Notiz 2 2 40 2" xfId="42109" xr:uid="{296D5CD4-AAF2-4D13-990A-3CE4EE8CA822}"/>
    <cellStyle name="Notiz 2 2 41" xfId="21368" xr:uid="{A0DF8D0F-11CA-4E3E-AE91-320A5B3DB25B}"/>
    <cellStyle name="Notiz 2 2 41 2" xfId="41768" xr:uid="{322D014F-77CA-42F9-BD75-F64E49703C13}"/>
    <cellStyle name="Notiz 2 2 42" xfId="21864" xr:uid="{CA8F7F31-D8C8-47CF-84B6-0F99E204717A}"/>
    <cellStyle name="Notiz 2 2 42 2" xfId="42264" xr:uid="{AB3F01A4-97DD-4B3D-B271-078EA79B6E5B}"/>
    <cellStyle name="Notiz 2 2 43" xfId="22181" xr:uid="{3EDAFEE1-ABC1-404B-AE7E-45580E3C73A7}"/>
    <cellStyle name="Notiz 2 2 43 2" xfId="42581" xr:uid="{228600DE-B782-48A2-8AC9-F9CB0D066241}"/>
    <cellStyle name="Notiz 2 2 44" xfId="22708" xr:uid="{B6E8B19D-91A7-443B-8D0D-571FD40BB415}"/>
    <cellStyle name="Notiz 2 2 44 2" xfId="43108" xr:uid="{9EAF90AC-F73E-43C7-ADD0-9A53AE0F5721}"/>
    <cellStyle name="Notiz 2 2 5" xfId="3123" xr:uid="{00000000-0005-0000-0000-0000DB190000}"/>
    <cellStyle name="Notiz 2 2 5 2" xfId="25489" xr:uid="{831FF222-EBC9-40C0-83EE-68A1008C916F}"/>
    <cellStyle name="Notiz 2 2 6" xfId="2687" xr:uid="{00000000-0005-0000-0000-0000DC190000}"/>
    <cellStyle name="Notiz 2 2 6 2" xfId="25053" xr:uid="{0873CCC6-C854-4D84-8D7E-8937AB5C9EAA}"/>
    <cellStyle name="Notiz 2 2 7" xfId="4017" xr:uid="{00000000-0005-0000-0000-0000DD190000}"/>
    <cellStyle name="Notiz 2 2 7 2" xfId="26380" xr:uid="{7442A51F-E327-4D95-B28A-1B782A63BFED}"/>
    <cellStyle name="Notiz 2 2 8" xfId="3727" xr:uid="{00000000-0005-0000-0000-0000DE190000}"/>
    <cellStyle name="Notiz 2 2 8 2" xfId="26090" xr:uid="{BA91E7C5-92A8-4F57-ACBC-AA7BA4E9B936}"/>
    <cellStyle name="Notiz 2 2 9" xfId="4773" xr:uid="{00000000-0005-0000-0000-0000DF190000}"/>
    <cellStyle name="Notiz 2 2 9 2" xfId="27126" xr:uid="{E1BAF7C9-5DDD-44B9-9ACB-B456A5130841}"/>
    <cellStyle name="Notiz 2 20" xfId="9080" xr:uid="{86A574B7-0C96-4CD9-81C1-E13F6C1F5FFA}"/>
    <cellStyle name="Notiz 2 20 2" xfId="31227" xr:uid="{C1BC05A5-26ED-4001-90B7-72826234C079}"/>
    <cellStyle name="Notiz 2 21" xfId="9536" xr:uid="{4E7C4773-6D1B-4206-8CA2-A913B5AAFAA9}"/>
    <cellStyle name="Notiz 2 21 2" xfId="31669" xr:uid="{69AB5391-1017-4A4E-9FA7-68A42E888946}"/>
    <cellStyle name="Notiz 2 22" xfId="12347" xr:uid="{82F8116A-F591-48CD-94CC-75ED967D395F}"/>
    <cellStyle name="Notiz 2 22 2" xfId="32912" xr:uid="{95EF6E37-480C-447E-B9BC-4D777A270496}"/>
    <cellStyle name="Notiz 2 23" xfId="11972" xr:uid="{F560DC67-77DD-4D2B-9107-CC1F2549C643}"/>
    <cellStyle name="Notiz 2 23 2" xfId="32537" xr:uid="{42150380-DF09-4DFD-844A-7ED59F586DBC}"/>
    <cellStyle name="Notiz 2 24" xfId="13353" xr:uid="{57A07AF1-FBFB-42B0-A897-97CFD6EB571A}"/>
    <cellStyle name="Notiz 2 24 2" xfId="33917" xr:uid="{1F089C4D-B416-4CA6-A202-E8DE6EAF6D47}"/>
    <cellStyle name="Notiz 2 25" xfId="13710" xr:uid="{CDA1206C-13BE-42B8-BA13-134340477882}"/>
    <cellStyle name="Notiz 2 25 2" xfId="34274" xr:uid="{A88A06BD-061D-413A-B4A1-36346CE7BCDD}"/>
    <cellStyle name="Notiz 2 26" xfId="12946" xr:uid="{FF8FBD42-2714-4749-8E7C-54A504A8CD58}"/>
    <cellStyle name="Notiz 2 26 2" xfId="33511" xr:uid="{5779196A-6551-41EF-96F7-A6E1B3C6697B}"/>
    <cellStyle name="Notiz 2 27" xfId="12886" xr:uid="{36C48A63-BA27-46FA-844F-A07A5A13DD7F}"/>
    <cellStyle name="Notiz 2 27 2" xfId="33451" xr:uid="{319AD684-0D2B-4567-A5A8-750AEF34E8BA}"/>
    <cellStyle name="Notiz 2 28" xfId="15232" xr:uid="{ADB1AD4B-571E-46EF-9E43-AE299546D20F}"/>
    <cellStyle name="Notiz 2 28 2" xfId="35772" xr:uid="{E8D880FA-7BC2-485E-B6EF-B463EC766C5B}"/>
    <cellStyle name="Notiz 2 29" xfId="15858" xr:uid="{E9379DE6-F657-40DD-9B33-6997E7F4397D}"/>
    <cellStyle name="Notiz 2 29 2" xfId="36266" xr:uid="{7CDBE6F8-D87E-4D4A-BA14-FCF2B72795A3}"/>
    <cellStyle name="Notiz 2 3" xfId="1267" xr:uid="{00000000-0005-0000-0000-0000E0190000}"/>
    <cellStyle name="Notiz 2 3 2" xfId="23704" xr:uid="{7F672124-0FCA-47C0-8C90-79E8243011D8}"/>
    <cellStyle name="Notiz 2 30" xfId="15588" xr:uid="{F9146559-39F0-498A-9B62-FB34917A8D54}"/>
    <cellStyle name="Notiz 2 30 2" xfId="36086" xr:uid="{FF333691-941A-457F-977D-923B4BBB36E6}"/>
    <cellStyle name="Notiz 2 31" xfId="16333" xr:uid="{09BB1C9B-9F75-4D2A-82DD-2A4CD9BFC5A8}"/>
    <cellStyle name="Notiz 2 31 2" xfId="36739" xr:uid="{33E15A26-7875-40EA-9525-C56E4007AA55}"/>
    <cellStyle name="Notiz 2 32" xfId="17074" xr:uid="{FA293732-76DC-400F-832A-87D1CF2885E8}"/>
    <cellStyle name="Notiz 2 32 2" xfId="37478" xr:uid="{2C693B6D-28F8-4C53-AFC0-F574AB8E3EF1}"/>
    <cellStyle name="Notiz 2 33" xfId="16770" xr:uid="{E18153DB-754D-443E-9F18-4F095C717F6A}"/>
    <cellStyle name="Notiz 2 33 2" xfId="37174" xr:uid="{0850FD60-F8C5-4867-943A-10EEFB60E0DC}"/>
    <cellStyle name="Notiz 2 34" xfId="17825" xr:uid="{1EADE143-919B-4ABF-A2B4-0B7D31240024}"/>
    <cellStyle name="Notiz 2 34 2" xfId="38229" xr:uid="{3D33F6AD-519B-4550-AD2F-95DECC8D3302}"/>
    <cellStyle name="Notiz 2 35" xfId="18197" xr:uid="{A5266B87-9A0D-4316-9F40-442942F06A62}"/>
    <cellStyle name="Notiz 2 35 2" xfId="38601" xr:uid="{FB86292C-AED0-4BE4-BFD4-CB075361A094}"/>
    <cellStyle name="Notiz 2 36" xfId="19040" xr:uid="{C386D846-5D01-4A77-AD89-07DF6A680AC7}"/>
    <cellStyle name="Notiz 2 36 2" xfId="39442" xr:uid="{B82A8FCE-5D78-4390-9766-26D69AE335FB}"/>
    <cellStyle name="Notiz 2 37" xfId="18702" xr:uid="{ADE75BAF-D7B6-415C-9EBC-8B4E7F6E6B19}"/>
    <cellStyle name="Notiz 2 37 2" xfId="39104" xr:uid="{4BC4E795-AD3C-4892-90BC-09C149A0D75B}"/>
    <cellStyle name="Notiz 2 38" xfId="19878" xr:uid="{1F8BE093-9E9C-4075-91AE-A0E9A3B0FD71}"/>
    <cellStyle name="Notiz 2 38 2" xfId="40280" xr:uid="{3D6D198C-92FD-4462-9C81-E6B9931C3647}"/>
    <cellStyle name="Notiz 2 39" xfId="20302" xr:uid="{D2DD3E3C-1473-42AA-9DE1-E09C9C3EE2FE}"/>
    <cellStyle name="Notiz 2 39 2" xfId="40704" xr:uid="{02A5FA6C-CDA6-4C83-A8E1-F451756F3AD0}"/>
    <cellStyle name="Notiz 2 4" xfId="1787" xr:uid="{00000000-0005-0000-0000-0000E1190000}"/>
    <cellStyle name="Notiz 2 4 2" xfId="24170" xr:uid="{785F59B2-2C65-439B-96A6-9EF0236795B5}"/>
    <cellStyle name="Notiz 2 40" xfId="19986" xr:uid="{3CB17ED5-BFA6-4063-8689-52755E7E1CA0}"/>
    <cellStyle name="Notiz 2 40 2" xfId="40388" xr:uid="{5227B506-8FF3-450D-9266-27A1783CACFF}"/>
    <cellStyle name="Notiz 2 41" xfId="21497" xr:uid="{EC0D05D7-1927-44D6-AD70-6212FBD58731}"/>
    <cellStyle name="Notiz 2 41 2" xfId="41897" xr:uid="{E6DF9CFE-B177-45E0-B4C5-624FAC5CBCDF}"/>
    <cellStyle name="Notiz 2 42" xfId="21108" xr:uid="{0C211439-F2F2-4362-B85F-074DC02F6190}"/>
    <cellStyle name="Notiz 2 42 2" xfId="41508" xr:uid="{E788DD6D-1D7D-406F-B390-DFE8030AB213}"/>
    <cellStyle name="Notiz 2 43" xfId="22471" xr:uid="{BD61489F-B554-4074-AA89-0CDDF3F85666}"/>
    <cellStyle name="Notiz 2 43 2" xfId="42871" xr:uid="{7D68D0CB-49F3-4118-86DD-FCD59F9E2C48}"/>
    <cellStyle name="Notiz 2 44" xfId="22942" xr:uid="{A2232809-C4E7-4CC2-A34F-1C0DF66B3837}"/>
    <cellStyle name="Notiz 2 44 2" xfId="43342" xr:uid="{576FA004-C8A4-49BD-AFBD-0CFDC8DF9E83}"/>
    <cellStyle name="Notiz 2 45" xfId="23204" xr:uid="{3AFA2CA4-1275-47FC-8C35-688952846FA4}"/>
    <cellStyle name="Notiz 2 45 2" xfId="43604" xr:uid="{9ACA2CE8-F67A-444F-A900-AC9CF6AB824E}"/>
    <cellStyle name="Notiz 2 5" xfId="2246" xr:uid="{00000000-0005-0000-0000-0000E2190000}"/>
    <cellStyle name="Notiz 2 5 2" xfId="24621" xr:uid="{067B6524-B88C-48E3-AC8C-F3441FF9D9A3}"/>
    <cellStyle name="Notiz 2 6" xfId="2908" xr:uid="{00000000-0005-0000-0000-0000E3190000}"/>
    <cellStyle name="Notiz 2 6 2" xfId="25274" xr:uid="{FA502183-BAB9-411A-B3A6-3EE4714ECB83}"/>
    <cellStyle name="Notiz 2 7" xfId="3510" xr:uid="{00000000-0005-0000-0000-0000E4190000}"/>
    <cellStyle name="Notiz 2 7 2" xfId="25875" xr:uid="{A77B57F1-7A8C-4650-BEFA-DE8DB680069B}"/>
    <cellStyle name="Notiz 2 8" xfId="3806" xr:uid="{00000000-0005-0000-0000-0000E5190000}"/>
    <cellStyle name="Notiz 2 8 2" xfId="26169" xr:uid="{944DE053-1C8F-4463-9EFD-1AF87501E1EB}"/>
    <cellStyle name="Notiz 2 9" xfId="4330" xr:uid="{00000000-0005-0000-0000-0000E6190000}"/>
    <cellStyle name="Notiz 2 9 2" xfId="26686" xr:uid="{991BE2DA-00A1-4932-9DA3-7514681986E5}"/>
    <cellStyle name="Notiz 20" xfId="7689" xr:uid="{218ADC8A-A0DA-40ED-BBC9-7FFD5ABCDCB9}"/>
    <cellStyle name="Notiz 20 2" xfId="29975" xr:uid="{33051EFB-5CD5-4A32-904D-B84CEC9B7C57}"/>
    <cellStyle name="Notiz 21" xfId="8192" xr:uid="{917F986A-E0AC-4DC1-88CE-450D0D22474E}"/>
    <cellStyle name="Notiz 21 2" xfId="30469" xr:uid="{7416ADC8-93D5-4205-911C-EEAA72DDD6B5}"/>
    <cellStyle name="Notiz 22" xfId="8725" xr:uid="{53426CCC-B1FB-489D-A146-A06B024251F9}"/>
    <cellStyle name="Notiz 22 2" xfId="30973" xr:uid="{5CE8DC62-C1EC-402B-86B7-6D8B85B637A2}"/>
    <cellStyle name="Notiz 23" xfId="10071" xr:uid="{FD581BB3-EFCF-4CBB-A51F-FBF77294EF15}"/>
    <cellStyle name="Notiz 23 2" xfId="32040" xr:uid="{EE832A3D-5822-4B58-89EA-59C5946B8D28}"/>
    <cellStyle name="Notiz 24" xfId="11962" xr:uid="{A6E77DE9-7654-42C7-8BFA-0A58C614C044}"/>
    <cellStyle name="Notiz 24 2" xfId="32527" xr:uid="{C9C053D5-0E8D-4252-9B1D-A3F10818A6FE}"/>
    <cellStyle name="Notiz 25" xfId="13129" xr:uid="{FE495772-C8C4-4C53-B436-DF78884F49C9}"/>
    <cellStyle name="Notiz 25 2" xfId="33694" xr:uid="{3F432220-2115-4813-AED3-EDC524F24D31}"/>
    <cellStyle name="Notiz 26" xfId="13235" xr:uid="{23AFFB58-E740-4455-90A3-10128853637F}"/>
    <cellStyle name="Notiz 26 2" xfId="33799" xr:uid="{F2048885-C9D4-4C1E-9233-C88B4A4AC8BA}"/>
    <cellStyle name="Notiz 27" xfId="13054" xr:uid="{E0D8DBAD-D62F-436E-9A31-50F8B941D8AE}"/>
    <cellStyle name="Notiz 27 2" xfId="33619" xr:uid="{8BA471C0-BEDE-4E32-B05F-70F5980B88B6}"/>
    <cellStyle name="Notiz 28" xfId="13842" xr:uid="{707A1620-FA5A-4FB2-94EB-9F12371D5267}"/>
    <cellStyle name="Notiz 28 2" xfId="34406" xr:uid="{02D1507B-BAC4-449F-BE44-DD5B3FF47E72}"/>
    <cellStyle name="Notiz 29" xfId="13949" xr:uid="{9F3DC2C0-A810-4351-BE3A-6A2E34DBDA63}"/>
    <cellStyle name="Notiz 29 2" xfId="34513" xr:uid="{3AB60B9F-DF84-43C6-8D4C-B7FDA6453F62}"/>
    <cellStyle name="Notiz 3" xfId="656" xr:uid="{00000000-0005-0000-0000-0000E7190000}"/>
    <cellStyle name="Notiz 3 10" xfId="4847" xr:uid="{00000000-0005-0000-0000-0000E8190000}"/>
    <cellStyle name="Notiz 3 10 2" xfId="27200" xr:uid="{06224246-4B76-4AB7-9A9A-EBBD716F7441}"/>
    <cellStyle name="Notiz 3 11" xfId="5107" xr:uid="{00000000-0005-0000-0000-0000E9190000}"/>
    <cellStyle name="Notiz 3 11 2" xfId="27460" xr:uid="{252F3ACF-13F0-4289-9A93-26A636FDE275}"/>
    <cellStyle name="Notiz 3 12" xfId="5526" xr:uid="{00000000-0005-0000-0000-0000EA190000}"/>
    <cellStyle name="Notiz 3 12 2" xfId="27879" xr:uid="{6D3B6025-3C77-40D1-AC4D-08E39B0542AE}"/>
    <cellStyle name="Notiz 3 13" xfId="6349" xr:uid="{00000000-0005-0000-0000-0000EB190000}"/>
    <cellStyle name="Notiz 3 13 2" xfId="28646" xr:uid="{A58D0838-A2CC-4513-8932-C70DA18F0697}"/>
    <cellStyle name="Notiz 3 14" xfId="6343" xr:uid="{00000000-0005-0000-0000-0000EC190000}"/>
    <cellStyle name="Notiz 3 14 2" xfId="28640" xr:uid="{9DEB6E76-F716-455E-B782-D2CAD5A59F0F}"/>
    <cellStyle name="Notiz 3 15" xfId="7108" xr:uid="{00000000-0005-0000-0000-0000ED190000}"/>
    <cellStyle name="Notiz 3 15 2" xfId="29405" xr:uid="{228130DB-90E3-445F-AABA-FB2B67F2435E}"/>
    <cellStyle name="Notiz 3 16" xfId="7385" xr:uid="{00000000-0005-0000-0000-0000EE190000}"/>
    <cellStyle name="Notiz 3 16 2" xfId="29680" xr:uid="{881A56C1-2DA9-4AA4-9A08-58943AD576D4}"/>
    <cellStyle name="Notiz 3 17" xfId="7871" xr:uid="{69D071B2-F5DC-4E01-A147-C58E4A083EDA}"/>
    <cellStyle name="Notiz 3 17 2" xfId="30157" xr:uid="{79152486-0497-4D05-B39A-B9CEF9859EDA}"/>
    <cellStyle name="Notiz 3 18" xfId="8356" xr:uid="{6A7D3704-AF97-4016-927D-B201A73AC870}"/>
    <cellStyle name="Notiz 3 18 2" xfId="30625" xr:uid="{519EE0D0-4721-4C8F-83FE-87171887902F}"/>
    <cellStyle name="Notiz 3 19" xfId="9241" xr:uid="{7CBCB5D8-663F-4360-9002-38AEBC8ACDDE}"/>
    <cellStyle name="Notiz 3 19 2" xfId="31382" xr:uid="{5ED09EB5-F94B-4C26-B834-A658BDDC739F}"/>
    <cellStyle name="Notiz 3 2" xfId="871" xr:uid="{00000000-0005-0000-0000-0000EF190000}"/>
    <cellStyle name="Notiz 3 2 10" xfId="5318" xr:uid="{00000000-0005-0000-0000-0000F0190000}"/>
    <cellStyle name="Notiz 3 2 10 2" xfId="27671" xr:uid="{62BA63AD-8078-40A1-8BA8-55B396768B17}"/>
    <cellStyle name="Notiz 3 2 11" xfId="4210" xr:uid="{00000000-0005-0000-0000-0000F1190000}"/>
    <cellStyle name="Notiz 3 2 11 2" xfId="26568" xr:uid="{15FE037A-D163-4019-AA25-9CD6156C53ED}"/>
    <cellStyle name="Notiz 3 2 12" xfId="5904" xr:uid="{00000000-0005-0000-0000-0000F2190000}"/>
    <cellStyle name="Notiz 3 2 12 2" xfId="28218" xr:uid="{C06EE7F9-E282-4B9D-B32F-B50447981023}"/>
    <cellStyle name="Notiz 3 2 13" xfId="5603" xr:uid="{00000000-0005-0000-0000-0000F3190000}"/>
    <cellStyle name="Notiz 3 2 13 2" xfId="27945" xr:uid="{A1A9C10A-7936-4C82-8E0B-C5F1709616DC}"/>
    <cellStyle name="Notiz 3 2 14" xfId="5883" xr:uid="{00000000-0005-0000-0000-0000F4190000}"/>
    <cellStyle name="Notiz 3 2 14 2" xfId="28197" xr:uid="{55A7F94B-A317-45A2-8E1D-EA60F56FCBB0}"/>
    <cellStyle name="Notiz 3 2 15" xfId="7591" xr:uid="{00000000-0005-0000-0000-0000F5190000}"/>
    <cellStyle name="Notiz 3 2 15 2" xfId="29886" xr:uid="{F2110F4F-5AC1-479B-B187-BE2DA6267829}"/>
    <cellStyle name="Notiz 3 2 16" xfId="8077" xr:uid="{E68A65AF-0E53-445F-B927-739594DF25F3}"/>
    <cellStyle name="Notiz 3 2 16 2" xfId="30363" xr:uid="{74454E2D-627F-4F72-B76A-3FC749E65812}"/>
    <cellStyle name="Notiz 3 2 17" xfId="8566" xr:uid="{DE1BAF5B-C121-468B-AC77-1436809634E9}"/>
    <cellStyle name="Notiz 3 2 17 2" xfId="30835" xr:uid="{142ABF62-BB27-4A92-8AC3-DF87CF5AE5DD}"/>
    <cellStyle name="Notiz 3 2 18" xfId="9456" xr:uid="{E8EBB9B0-66F5-4C57-8A25-3C56538814B3}"/>
    <cellStyle name="Notiz 3 2 18 2" xfId="31595" xr:uid="{90732D90-EBD7-4D1F-9C16-9CF56AF85AAC}"/>
    <cellStyle name="Notiz 3 2 19" xfId="9099" xr:uid="{2ED44B57-2B05-4110-B2A8-FE3DD82A69FB}"/>
    <cellStyle name="Notiz 3 2 19 2" xfId="31246" xr:uid="{43174BAD-FB41-4046-9BB7-7422EBBECA13}"/>
    <cellStyle name="Notiz 3 2 2" xfId="984" xr:uid="{00000000-0005-0000-0000-0000F6190000}"/>
    <cellStyle name="Notiz 3 2 2 2" xfId="23421" xr:uid="{89439EAF-AE40-4361-85F2-DAAB8EFD4BF9}"/>
    <cellStyle name="Notiz 3 2 20" xfId="8857" xr:uid="{DB362B24-2FDF-4F59-9A34-C5869741C872}"/>
    <cellStyle name="Notiz 3 2 20 2" xfId="31046" xr:uid="{C7923B83-84A4-41EF-B882-63A62A42ED5F}"/>
    <cellStyle name="Notiz 3 2 21" xfId="12624" xr:uid="{5976E278-2026-46FB-BB36-CB1C974BE8CE}"/>
    <cellStyle name="Notiz 3 2 21 2" xfId="33189" xr:uid="{C6590F71-CFB3-4642-B296-834B75A5AB70}"/>
    <cellStyle name="Notiz 3 2 22" xfId="13063" xr:uid="{4C3A62CC-94BF-4E26-8A6D-F553C37D9CB9}"/>
    <cellStyle name="Notiz 3 2 22 2" xfId="33628" xr:uid="{0102881C-A3C1-4ED7-AF11-6827658A9E19}"/>
    <cellStyle name="Notiz 3 2 23" xfId="12738" xr:uid="{D5A52EDF-FFD3-4D83-97B1-DED4D81E7F92}"/>
    <cellStyle name="Notiz 3 2 23 2" xfId="33303" xr:uid="{A61B4DFC-6061-4F8E-9A15-C0E9DEDDDBB7}"/>
    <cellStyle name="Notiz 3 2 24" xfId="13699" xr:uid="{49114717-F2B0-446F-B0F8-B7C7DBFABECB}"/>
    <cellStyle name="Notiz 3 2 24 2" xfId="34263" xr:uid="{606FAE73-8E6C-4EB4-A8FD-81E609F558CD}"/>
    <cellStyle name="Notiz 3 2 25" xfId="14469" xr:uid="{152BD347-8BA7-4804-B98C-2971A9D59717}"/>
    <cellStyle name="Notiz 3 2 25 2" xfId="35030" xr:uid="{8F7C7BBE-619E-4D84-B6D8-633C855F5ACE}"/>
    <cellStyle name="Notiz 3 2 26" xfId="14061" xr:uid="{E31E88A2-2217-4F32-8F22-997CE4F6EAC8}"/>
    <cellStyle name="Notiz 3 2 26 2" xfId="34625" xr:uid="{CB3744FB-07B4-4840-9FC5-E1FA098151EC}"/>
    <cellStyle name="Notiz 3 2 27" xfId="15206" xr:uid="{AC7610EC-DDDE-40DC-ACCA-9BA498B2FB6B}"/>
    <cellStyle name="Notiz 3 2 27 2" xfId="35747" xr:uid="{215FE7E5-6BA8-4CE9-B5CF-8115CB272987}"/>
    <cellStyle name="Notiz 3 2 28" xfId="15896" xr:uid="{DB997F6F-7B77-4DCF-8D94-C1572D6F5AF2}"/>
    <cellStyle name="Notiz 3 2 28 2" xfId="36304" xr:uid="{84A69B2C-1C20-4915-86DF-D4AB2B6C3FF6}"/>
    <cellStyle name="Notiz 3 2 29" xfId="16128" xr:uid="{CEFAA98D-4BF4-4C51-9280-08DCEDE2A5D3}"/>
    <cellStyle name="Notiz 3 2 29 2" xfId="36536" xr:uid="{C214D67E-D1E7-4259-8BF9-9A8853250053}"/>
    <cellStyle name="Notiz 3 2 3" xfId="2062" xr:uid="{00000000-0005-0000-0000-0000F7190000}"/>
    <cellStyle name="Notiz 3 2 3 2" xfId="24444" xr:uid="{5E55EC05-9938-4C36-94B7-D56AF525D7B0}"/>
    <cellStyle name="Notiz 3 2 30" xfId="16601" xr:uid="{240CFE40-95CB-494D-AF36-2F539272E3C0}"/>
    <cellStyle name="Notiz 3 2 30 2" xfId="37007" xr:uid="{A0AF3DE2-5147-46E6-8B09-0FEDDE368A20}"/>
    <cellStyle name="Notiz 3 2 31" xfId="17345" xr:uid="{B573E7C6-E42F-4B09-9F51-579961842667}"/>
    <cellStyle name="Notiz 3 2 31 2" xfId="37749" xr:uid="{386AC97D-02F5-41C7-8F14-99D966978339}"/>
    <cellStyle name="Notiz 3 2 32" xfId="16821" xr:uid="{06F57AE3-5B2C-43B0-BF89-FE9B08F492DD}"/>
    <cellStyle name="Notiz 3 2 32 2" xfId="37225" xr:uid="{F0A75A6F-4930-4DA9-9F74-A5060F2CC815}"/>
    <cellStyle name="Notiz 3 2 33" xfId="18094" xr:uid="{C8B54FF8-80C2-4145-9465-18096B930074}"/>
    <cellStyle name="Notiz 3 2 33 2" xfId="38498" xr:uid="{E50D74C2-8F12-4CD1-87CC-39A4856D99A5}"/>
    <cellStyle name="Notiz 3 2 34" xfId="18473" xr:uid="{3CE0E2FB-BBD1-43FF-A50F-557065130F49}"/>
    <cellStyle name="Notiz 3 2 34 2" xfId="38877" xr:uid="{31AA031F-FBFD-4897-8E9E-8CBF71981071}"/>
    <cellStyle name="Notiz 3 2 35" xfId="19317" xr:uid="{6945A5F8-90A5-4D09-86A8-E7521D768095}"/>
    <cellStyle name="Notiz 3 2 35 2" xfId="39719" xr:uid="{65814BC0-CFA4-4003-B601-E7A197D08923}"/>
    <cellStyle name="Notiz 3 2 36" xfId="19658" xr:uid="{C29B5C7E-D74F-4B73-8AE7-CA942D6166C9}"/>
    <cellStyle name="Notiz 3 2 36 2" xfId="40060" xr:uid="{D3114488-9DF6-4511-A8C5-A2EB65022BA3}"/>
    <cellStyle name="Notiz 3 2 37" xfId="20155" xr:uid="{706FFC72-69BD-4718-B550-7255D424ABC7}"/>
    <cellStyle name="Notiz 3 2 37 2" xfId="40557" xr:uid="{4FCF9E5F-BF2A-4038-B0DB-9340FA78ECE2}"/>
    <cellStyle name="Notiz 3 2 38" xfId="20577" xr:uid="{ED9FB146-E118-48AB-BD66-3683E8E2B7EE}"/>
    <cellStyle name="Notiz 3 2 38 2" xfId="40979" xr:uid="{BE967966-A9DD-425D-92DB-BD404AFB5945}"/>
    <cellStyle name="Notiz 3 2 39" xfId="20760" xr:uid="{7606340D-47B6-40A8-8C91-AED090971FC1}"/>
    <cellStyle name="Notiz 3 2 39 2" xfId="41162" xr:uid="{1F62D19A-8A2F-4413-B550-E08EB336A233}"/>
    <cellStyle name="Notiz 3 2 4" xfId="1638" xr:uid="{00000000-0005-0000-0000-0000F8190000}"/>
    <cellStyle name="Notiz 3 2 4 2" xfId="24022" xr:uid="{37873AD1-D554-47B2-9CD7-E0AE7666A768}"/>
    <cellStyle name="Notiz 3 2 40" xfId="21771" xr:uid="{F8975B3E-04AB-4101-9E25-DF7DA982930B}"/>
    <cellStyle name="Notiz 3 2 40 2" xfId="42171" xr:uid="{ABADAD3A-B689-44F7-A62E-C1482178EE6E}"/>
    <cellStyle name="Notiz 3 2 41" xfId="21182" xr:uid="{2B33DA64-B5FC-45B5-8AFA-AEED3E60CD39}"/>
    <cellStyle name="Notiz 3 2 41 2" xfId="41582" xr:uid="{004EE91B-1EE0-4ED3-9428-C3A0B3A5DFED}"/>
    <cellStyle name="Notiz 3 2 42" xfId="22268" xr:uid="{E20DA0F6-C3E6-4833-84AC-C39ADC67EF86}"/>
    <cellStyle name="Notiz 3 2 42 2" xfId="42668" xr:uid="{DC33CACB-D99F-45F3-A2EF-E8941D54782D}"/>
    <cellStyle name="Notiz 3 2 43" xfId="21901" xr:uid="{D1942B40-6304-465F-99B4-BCD9E89D9DF0}"/>
    <cellStyle name="Notiz 3 2 43 2" xfId="42301" xr:uid="{4578C476-E5D9-4078-8158-8115DC48B6DD}"/>
    <cellStyle name="Notiz 3 2 44" xfId="22889" xr:uid="{295A0061-648E-4EB7-A0F6-D5D8152CE897}"/>
    <cellStyle name="Notiz 3 2 44 2" xfId="43289" xr:uid="{B78F0263-7381-4212-B7FF-85BFD65AA103}"/>
    <cellStyle name="Notiz 3 2 5" xfId="3185" xr:uid="{00000000-0005-0000-0000-0000F9190000}"/>
    <cellStyle name="Notiz 3 2 5 2" xfId="25551" xr:uid="{3C5787FE-2990-4FAE-A7B5-5A3E90FB66B2}"/>
    <cellStyle name="Notiz 3 2 6" xfId="2685" xr:uid="{00000000-0005-0000-0000-0000FA190000}"/>
    <cellStyle name="Notiz 3 2 6 2" xfId="25051" xr:uid="{5F572AF3-31AF-4F7A-85F1-86756C74E607}"/>
    <cellStyle name="Notiz 3 2 7" xfId="4079" xr:uid="{00000000-0005-0000-0000-0000FB190000}"/>
    <cellStyle name="Notiz 3 2 7 2" xfId="26442" xr:uid="{C1BE10AB-EF60-4283-A47D-93F16FB8AD4C}"/>
    <cellStyle name="Notiz 3 2 8" xfId="2853" xr:uid="{00000000-0005-0000-0000-0000FC190000}"/>
    <cellStyle name="Notiz 3 2 8 2" xfId="25219" xr:uid="{E09930BB-CE38-43BB-87A5-FF5D1A119FBE}"/>
    <cellStyle name="Notiz 3 2 9" xfId="4175" xr:uid="{00000000-0005-0000-0000-0000FD190000}"/>
    <cellStyle name="Notiz 3 2 9 2" xfId="26536" xr:uid="{F506E5C7-70E8-4E0F-B23E-44114FFDA50E}"/>
    <cellStyle name="Notiz 3 20" xfId="9712" xr:uid="{53637D20-1620-4FF9-9458-E7054CE2759D}"/>
    <cellStyle name="Notiz 3 20 2" xfId="31784" xr:uid="{5C8A4EFA-3148-47DC-9865-3B1D4D91AF7A}"/>
    <cellStyle name="Notiz 3 21" xfId="10372" xr:uid="{F8B30D23-71C0-465C-A553-71F79AC26C8A}"/>
    <cellStyle name="Notiz 3 21 2" xfId="32170" xr:uid="{5DBCFB8F-E59A-401A-A865-9DBAD044C8ED}"/>
    <cellStyle name="Notiz 3 22" xfId="12409" xr:uid="{86F05AAA-6668-4A6D-975F-597F6BC509AF}"/>
    <cellStyle name="Notiz 3 22 2" xfId="32974" xr:uid="{7DA24ED0-C702-43EE-8E56-91AEB4C59792}"/>
    <cellStyle name="Notiz 3 23" xfId="12119" xr:uid="{A8200B2F-F1EA-4D1E-96F1-39F53032644E}"/>
    <cellStyle name="Notiz 3 23 2" xfId="32684" xr:uid="{E81C8FF6-8D19-4457-AD3A-375C8285F934}"/>
    <cellStyle name="Notiz 3 24" xfId="12922" xr:uid="{47D4487A-7EC2-42C7-9B07-9F73EDC1ED66}"/>
    <cellStyle name="Notiz 3 24 2" xfId="33487" xr:uid="{AF33589D-DA23-4575-8599-F2D7DA18FDB7}"/>
    <cellStyle name="Notiz 3 25" xfId="14001" xr:uid="{073B5A28-5875-4AE3-8A7C-8818146A0E93}"/>
    <cellStyle name="Notiz 3 25 2" xfId="34565" xr:uid="{9B89732D-6C91-4420-A05A-E340A921D9B0}"/>
    <cellStyle name="Notiz 3 26" xfId="14246" xr:uid="{BEAB5030-12AC-412B-87BA-BBF76C7FF4A6}"/>
    <cellStyle name="Notiz 3 26 2" xfId="34809" xr:uid="{6E64A04B-EF7B-4217-AB13-C50D1EF1814E}"/>
    <cellStyle name="Notiz 3 27" xfId="14900" xr:uid="{E14501D5-986E-445D-AB89-0F08F6263097}"/>
    <cellStyle name="Notiz 3 27 2" xfId="35453" xr:uid="{6DF58885-E1C1-45B7-8BBE-E9A6C754D4C4}"/>
    <cellStyle name="Notiz 3 28" xfId="14219" xr:uid="{B11BC962-FED0-490C-B029-CC6E338764B9}"/>
    <cellStyle name="Notiz 3 28 2" xfId="34782" xr:uid="{D5C7420F-00B8-4B60-B68C-7C80D9F9B58D}"/>
    <cellStyle name="Notiz 3 29" xfId="15832" xr:uid="{881D0951-CEC0-4876-95C0-2C992B32DD92}"/>
    <cellStyle name="Notiz 3 29 2" xfId="36240" xr:uid="{F5F368CC-DFA2-43FB-B4D2-E1CD0EC6B7E5}"/>
    <cellStyle name="Notiz 3 3" xfId="1317" xr:uid="{00000000-0005-0000-0000-0000FE190000}"/>
    <cellStyle name="Notiz 3 3 2" xfId="23754" xr:uid="{933DDAC5-B4C6-4791-AF77-9B9020760C8D}"/>
    <cellStyle name="Notiz 3 30" xfId="15920" xr:uid="{73461B4A-F80B-4F4E-BEA9-6CB43FF53176}"/>
    <cellStyle name="Notiz 3 30 2" xfId="36328" xr:uid="{9627FDA8-C6DF-4933-A322-EB4AF61CA528}"/>
    <cellStyle name="Notiz 3 31" xfId="16395" xr:uid="{A4561721-AA9E-4F3C-AB34-8836FD310104}"/>
    <cellStyle name="Notiz 3 31 2" xfId="36801" xr:uid="{741945DD-1422-4371-B0D1-C7200CADDF63}"/>
    <cellStyle name="Notiz 3 32" xfId="17136" xr:uid="{B2DE96B3-DEF4-4381-8A54-AE1EC9772B1B}"/>
    <cellStyle name="Notiz 3 32 2" xfId="37540" xr:uid="{84863A37-0C91-44A7-A86F-1E44909A7644}"/>
    <cellStyle name="Notiz 3 33" xfId="16779" xr:uid="{AA6E72CD-859E-4AC5-89EF-B17BAD3B62B2}"/>
    <cellStyle name="Notiz 3 33 2" xfId="37183" xr:uid="{17B41E05-E0A9-49C2-AC58-6A45C93CE3AD}"/>
    <cellStyle name="Notiz 3 34" xfId="17887" xr:uid="{493540F4-8633-4E9B-8160-A32C64AD2ACE}"/>
    <cellStyle name="Notiz 3 34 2" xfId="38291" xr:uid="{31562150-01B4-40DE-A498-3708A6B03D93}"/>
    <cellStyle name="Notiz 3 35" xfId="18259" xr:uid="{D5185871-0608-46D0-B3AE-8D5F5ACFC754}"/>
    <cellStyle name="Notiz 3 35 2" xfId="38663" xr:uid="{D73CEAC1-E25E-4E42-B0B3-EE5DAE416FC2}"/>
    <cellStyle name="Notiz 3 36" xfId="19102" xr:uid="{00F725AA-69D2-492F-A28D-326292ABE15A}"/>
    <cellStyle name="Notiz 3 36 2" xfId="39504" xr:uid="{6A494BCB-771C-41CB-A60A-B296EEBEBE5E}"/>
    <cellStyle name="Notiz 3 37" xfId="18829" xr:uid="{A434317F-8878-4F71-8AF0-D061843F8F29}"/>
    <cellStyle name="Notiz 3 37 2" xfId="39231" xr:uid="{DE47BA2A-67DA-45B4-9F22-6D75FFE39865}"/>
    <cellStyle name="Notiz 3 38" xfId="19940" xr:uid="{0796CBC2-0B85-4103-B858-6B7037E62397}"/>
    <cellStyle name="Notiz 3 38 2" xfId="40342" xr:uid="{DD1E1F15-EE5E-4DC7-AB52-E46FD49D42B4}"/>
    <cellStyle name="Notiz 3 39" xfId="20364" xr:uid="{6E114F7A-C190-4803-A83E-5DA2E9F89B26}"/>
    <cellStyle name="Notiz 3 39 2" xfId="40766" xr:uid="{7FE477EF-DBF6-4B3E-86AA-AE85E6F2F6C4}"/>
    <cellStyle name="Notiz 3 4" xfId="1849" xr:uid="{00000000-0005-0000-0000-0000FF190000}"/>
    <cellStyle name="Notiz 3 4 2" xfId="24232" xr:uid="{CDB0E6E9-8896-49FA-BC7C-C1903DE506F1}"/>
    <cellStyle name="Notiz 3 40" xfId="20222" xr:uid="{1EC3F2DD-2D19-4884-9701-40A0C898C089}"/>
    <cellStyle name="Notiz 3 40 2" xfId="40624" xr:uid="{E198E7FD-BC7F-4796-8FE9-4CD5C3567D59}"/>
    <cellStyle name="Notiz 3 41" xfId="21559" xr:uid="{90081CB1-1140-486C-B938-527AF03A3157}"/>
    <cellStyle name="Notiz 3 41 2" xfId="41959" xr:uid="{BD5281E5-79FD-48C4-9AEA-3812089FC867}"/>
    <cellStyle name="Notiz 3 42" xfId="21119" xr:uid="{46ED98D7-15CB-4ED8-A1C4-99E641055467}"/>
    <cellStyle name="Notiz 3 42 2" xfId="41519" xr:uid="{C4857F5C-014F-48C0-92A0-D4BF4E3A9E69}"/>
    <cellStyle name="Notiz 3 43" xfId="22504" xr:uid="{B112CA64-CC63-4E77-9135-FF686D34EA2C}"/>
    <cellStyle name="Notiz 3 43 2" xfId="42904" xr:uid="{386C9795-6D54-473B-97B9-C63833DE6A96}"/>
    <cellStyle name="Notiz 3 44" xfId="23019" xr:uid="{E1241B1A-D2BF-460D-8A2A-5229EFCD2CEC}"/>
    <cellStyle name="Notiz 3 44 2" xfId="43419" xr:uid="{40145F5E-178A-4E1D-BC29-C300F8AB162C}"/>
    <cellStyle name="Notiz 3 45" xfId="23257" xr:uid="{B2E95D38-6130-4239-B4FA-84817FD2094F}"/>
    <cellStyle name="Notiz 3 45 2" xfId="43657" xr:uid="{6C8EC5CF-46BE-461B-A6EC-D9CB9663F276}"/>
    <cellStyle name="Notiz 3 5" xfId="2296" xr:uid="{00000000-0005-0000-0000-0000001A0000}"/>
    <cellStyle name="Notiz 3 5 2" xfId="24671" xr:uid="{2A9C9FFB-3228-4A4A-A579-95FE0734B3AE}"/>
    <cellStyle name="Notiz 3 6" xfId="2970" xr:uid="{00000000-0005-0000-0000-0000011A0000}"/>
    <cellStyle name="Notiz 3 6 2" xfId="25336" xr:uid="{45497953-AFFC-4582-851B-4728FBE74719}"/>
    <cellStyle name="Notiz 3 7" xfId="3613" xr:uid="{00000000-0005-0000-0000-0000021A0000}"/>
    <cellStyle name="Notiz 3 7 2" xfId="25976" xr:uid="{BCE5C41E-6923-4F89-A263-274E5BEA47B1}"/>
    <cellStyle name="Notiz 3 8" xfId="3868" xr:uid="{00000000-0005-0000-0000-0000031A0000}"/>
    <cellStyle name="Notiz 3 8 2" xfId="26231" xr:uid="{01EEB966-5C53-4D7A-BBDD-904A2F5A40AF}"/>
    <cellStyle name="Notiz 3 9" xfId="4414" xr:uid="{00000000-0005-0000-0000-0000041A0000}"/>
    <cellStyle name="Notiz 3 9 2" xfId="26767" xr:uid="{8E4E6E47-7EE7-4CCB-8CFF-463CDCE6FC15}"/>
    <cellStyle name="Notiz 30" xfId="14917" xr:uid="{71FF5FCE-A073-4005-AF48-3ABDB993FC4E}"/>
    <cellStyle name="Notiz 30 2" xfId="35470" xr:uid="{18B82BBF-2DBB-4BE2-B50B-3A9A1807B197}"/>
    <cellStyle name="Notiz 31" xfId="15869" xr:uid="{ECBA6B3C-7E51-44E9-A5B8-CB1D979C3FB4}"/>
    <cellStyle name="Notiz 31 2" xfId="36277" xr:uid="{B9A6CB36-BA24-4EEF-8C0D-BB93A1A0B011}"/>
    <cellStyle name="Notiz 32" xfId="16216" xr:uid="{B442953C-C5EA-42F5-AEB4-705FACBA5F8C}"/>
    <cellStyle name="Notiz 32 2" xfId="36622" xr:uid="{89E1CFD2-E8B0-42D1-9ED2-B3D96980F387}"/>
    <cellStyle name="Notiz 33" xfId="16787" xr:uid="{BE8039A9-FB57-432F-AC1A-3E47C122699D}"/>
    <cellStyle name="Notiz 33 2" xfId="37191" xr:uid="{EDE75229-CA76-42C8-A97D-8C80843A7E3E}"/>
    <cellStyle name="Notiz 34" xfId="17435" xr:uid="{EF5FD489-30F6-4114-AC0A-4A0E7A4A1818}"/>
    <cellStyle name="Notiz 34 2" xfId="37839" xr:uid="{B6ADBBD3-D059-422F-B141-D6262F938AEE}"/>
    <cellStyle name="Notiz 35" xfId="17672" xr:uid="{06AA48F5-E967-430D-9D24-2105452875A2}"/>
    <cellStyle name="Notiz 35 2" xfId="38076" xr:uid="{6BC7A4BC-C418-4B58-8CA9-7B40477CCD6D}"/>
    <cellStyle name="Notiz 36" xfId="17677" xr:uid="{49DEFD13-8CD7-4360-9F4F-02D66710A458}"/>
    <cellStyle name="Notiz 36 2" xfId="38081" xr:uid="{5847F3B9-2B2F-4CCB-A5B9-991A5C241238}"/>
    <cellStyle name="Notiz 37" xfId="18694" xr:uid="{9778D4D3-7A79-421A-BD3E-F4F280F2D46F}"/>
    <cellStyle name="Notiz 37 2" xfId="39096" xr:uid="{A5C10A62-0D4F-4DC3-9C29-6306D6654E25}"/>
    <cellStyle name="Notiz 38" xfId="18527" xr:uid="{840AE5C7-7C3E-411C-8555-AFCE130A9EE8}"/>
    <cellStyle name="Notiz 38 2" xfId="38931" xr:uid="{D82FF4B8-4A0B-4940-8FE9-DECE639F2A43}"/>
    <cellStyle name="Notiz 39" xfId="19383" xr:uid="{9B0820DA-6F0F-4874-941A-FFBA925B7725}"/>
    <cellStyle name="Notiz 39 2" xfId="39785" xr:uid="{9577B93F-F1BB-4FA9-8C79-7DCF3B7A5B1F}"/>
    <cellStyle name="Notiz 4" xfId="625" xr:uid="{00000000-0005-0000-0000-0000051A0000}"/>
    <cellStyle name="Notiz 4 10" xfId="3754" xr:uid="{00000000-0005-0000-0000-0000061A0000}"/>
    <cellStyle name="Notiz 4 10 2" xfId="26117" xr:uid="{9003FD27-6047-4313-9154-8E6E299DE5BD}"/>
    <cellStyle name="Notiz 4 11" xfId="5076" xr:uid="{00000000-0005-0000-0000-0000071A0000}"/>
    <cellStyle name="Notiz 4 11 2" xfId="27429" xr:uid="{DA5B7C37-F5A4-4681-85F3-509F3366A595}"/>
    <cellStyle name="Notiz 4 12" xfId="5538" xr:uid="{00000000-0005-0000-0000-0000081A0000}"/>
    <cellStyle name="Notiz 4 12 2" xfId="27891" xr:uid="{FAA04EEE-5DFD-460D-898B-6A805461DAC1}"/>
    <cellStyle name="Notiz 4 13" xfId="5882" xr:uid="{00000000-0005-0000-0000-0000091A0000}"/>
    <cellStyle name="Notiz 4 13 2" xfId="28196" xr:uid="{2B9B1653-2BD8-4AB1-B8D5-AC96861283BD}"/>
    <cellStyle name="Notiz 4 14" xfId="6855" xr:uid="{00000000-0005-0000-0000-00000A1A0000}"/>
    <cellStyle name="Notiz 4 14 2" xfId="29152" xr:uid="{8EFE1111-A253-46E9-8A5F-1C91996B3C8B}"/>
    <cellStyle name="Notiz 4 15" xfId="7122" xr:uid="{00000000-0005-0000-0000-00000B1A0000}"/>
    <cellStyle name="Notiz 4 15 2" xfId="29419" xr:uid="{A1B6B43F-8B2E-4251-86C3-7ED0112F8AF8}"/>
    <cellStyle name="Notiz 4 16" xfId="7354" xr:uid="{00000000-0005-0000-0000-00000C1A0000}"/>
    <cellStyle name="Notiz 4 16 2" xfId="29649" xr:uid="{A557C7AC-5F58-42E9-B758-F35A43EA7269}"/>
    <cellStyle name="Notiz 4 17" xfId="7840" xr:uid="{67104777-2B92-45AD-A0E5-340632DCFB3E}"/>
    <cellStyle name="Notiz 4 17 2" xfId="30126" xr:uid="{F4C1B792-F3B9-4AD8-B36C-61D054056889}"/>
    <cellStyle name="Notiz 4 18" xfId="8325" xr:uid="{B75DD8CD-4C71-4A1C-AFA7-315742FFD298}"/>
    <cellStyle name="Notiz 4 18 2" xfId="30594" xr:uid="{6FE0CC8F-C6A2-4394-AD74-250987B1E195}"/>
    <cellStyle name="Notiz 4 19" xfId="9210" xr:uid="{ABC5D9F2-7E88-4653-8958-8464DB8E17B5}"/>
    <cellStyle name="Notiz 4 19 2" xfId="31351" xr:uid="{60965147-1CE7-4DEA-A8FA-CB09DFFCFC68}"/>
    <cellStyle name="Notiz 4 2" xfId="840" xr:uid="{00000000-0005-0000-0000-00000D1A0000}"/>
    <cellStyle name="Notiz 4 2 10" xfId="5287" xr:uid="{00000000-0005-0000-0000-00000E1A0000}"/>
    <cellStyle name="Notiz 4 2 10 2" xfId="27640" xr:uid="{94FFDF2B-24F5-420C-A830-E3E40CECAC15}"/>
    <cellStyle name="Notiz 4 2 11" xfId="3430" xr:uid="{00000000-0005-0000-0000-00000F1A0000}"/>
    <cellStyle name="Notiz 4 2 11 2" xfId="25795" xr:uid="{E8706028-8AA8-492E-95D6-6316511B5571}"/>
    <cellStyle name="Notiz 4 2 12" xfId="5789" xr:uid="{00000000-0005-0000-0000-0000101A0000}"/>
    <cellStyle name="Notiz 4 2 12 2" xfId="28103" xr:uid="{ED04C4C6-3650-4F0D-BDDE-4E5C334F8944}"/>
    <cellStyle name="Notiz 4 2 13" xfId="5760" xr:uid="{00000000-0005-0000-0000-0000111A0000}"/>
    <cellStyle name="Notiz 4 2 13 2" xfId="28078" xr:uid="{4C07EF79-ACFC-4A2A-AF08-8D29A399D827}"/>
    <cellStyle name="Notiz 4 2 14" xfId="6170" xr:uid="{00000000-0005-0000-0000-0000121A0000}"/>
    <cellStyle name="Notiz 4 2 14 2" xfId="28467" xr:uid="{80FC70B7-C9FF-4404-B87D-6E9679FC50E6}"/>
    <cellStyle name="Notiz 4 2 15" xfId="7560" xr:uid="{00000000-0005-0000-0000-0000131A0000}"/>
    <cellStyle name="Notiz 4 2 15 2" xfId="29855" xr:uid="{084C3BA6-2756-423D-807F-208CE62D27F7}"/>
    <cellStyle name="Notiz 4 2 16" xfId="8046" xr:uid="{26E277F0-B3F9-4752-B53F-522E17C69CB4}"/>
    <cellStyle name="Notiz 4 2 16 2" xfId="30332" xr:uid="{F4F77C90-9BE2-4F70-A68C-032DA78CE545}"/>
    <cellStyle name="Notiz 4 2 17" xfId="8535" xr:uid="{D1C30F47-09A2-4C12-B2DE-A845780D07EB}"/>
    <cellStyle name="Notiz 4 2 17 2" xfId="30804" xr:uid="{EECA2B4B-469A-496C-B610-BD88C12736BF}"/>
    <cellStyle name="Notiz 4 2 18" xfId="9425" xr:uid="{23437D75-70A5-4E9A-9604-B689E14992DA}"/>
    <cellStyle name="Notiz 4 2 18 2" xfId="31564" xr:uid="{1FAA7193-1BA8-414B-92E5-30E94CC84001}"/>
    <cellStyle name="Notiz 4 2 19" xfId="9002" xr:uid="{693E7F60-B5E5-405F-8456-433572F39598}"/>
    <cellStyle name="Notiz 4 2 19 2" xfId="31167" xr:uid="{CF7D3B3C-595A-46CA-A017-66799B570B69}"/>
    <cellStyle name="Notiz 4 2 2" xfId="1043" xr:uid="{00000000-0005-0000-0000-0000141A0000}"/>
    <cellStyle name="Notiz 4 2 2 2" xfId="23480" xr:uid="{BFA1F7DA-A3A4-4951-A807-25EAFD7FB9E0}"/>
    <cellStyle name="Notiz 4 2 20" xfId="8777" xr:uid="{BA3DA453-A6AD-47FF-8C64-282A27DA31B1}"/>
    <cellStyle name="Notiz 4 2 20 2" xfId="31002" xr:uid="{D60EB416-1602-490E-AAAE-301BA57F98CF}"/>
    <cellStyle name="Notiz 4 2 21" xfId="12593" xr:uid="{7503CB79-885F-4B48-84A3-CD1E07F71CAB}"/>
    <cellStyle name="Notiz 4 2 21 2" xfId="33158" xr:uid="{59C56547-6C90-478F-A0DC-43A2F590F34E}"/>
    <cellStyle name="Notiz 4 2 22" xfId="11900" xr:uid="{4613446C-3861-4FA8-9BF1-EA5E1D98C076}"/>
    <cellStyle name="Notiz 4 2 22 2" xfId="32467" xr:uid="{597D8761-B6BF-45DC-9A8E-B43B817E1A2D}"/>
    <cellStyle name="Notiz 4 2 23" xfId="13143" xr:uid="{C43C80F8-5CE2-4721-B6BC-50CCAC2A25D5}"/>
    <cellStyle name="Notiz 4 2 23 2" xfId="33708" xr:uid="{CC24667C-A22C-4525-935C-6B16B55A9360}"/>
    <cellStyle name="Notiz 4 2 24" xfId="12789" xr:uid="{F922901A-B09D-4F32-8311-B5C20733E9F6}"/>
    <cellStyle name="Notiz 4 2 24 2" xfId="33354" xr:uid="{E7ECE75F-31BA-4C9A-93D3-C30669ACE64B}"/>
    <cellStyle name="Notiz 4 2 25" xfId="13025" xr:uid="{80F6177A-16F4-4C2B-8159-4F01228B9E1E}"/>
    <cellStyle name="Notiz 4 2 25 2" xfId="33590" xr:uid="{45809784-EFAD-417C-9517-7F13DD2B6086}"/>
    <cellStyle name="Notiz 4 2 26" xfId="14217" xr:uid="{237157C6-8D99-4EB3-8498-656CAB6765A4}"/>
    <cellStyle name="Notiz 4 2 26 2" xfId="34780" xr:uid="{6CFF4490-6B2A-4782-9326-2DC0ED814887}"/>
    <cellStyle name="Notiz 4 2 27" xfId="15020" xr:uid="{36B22120-F2F5-4FBC-BEF4-871B5B63E960}"/>
    <cellStyle name="Notiz 4 2 27 2" xfId="35572" xr:uid="{C03BA777-3CAA-4C48-955F-CD3034269ACC}"/>
    <cellStyle name="Notiz 4 2 28" xfId="14829" xr:uid="{399AABF3-B444-4CC3-AD69-9584E3D81A15}"/>
    <cellStyle name="Notiz 4 2 28 2" xfId="35383" xr:uid="{C41ABBE5-4299-414B-AE0D-A0D1C7D698C4}"/>
    <cellStyle name="Notiz 4 2 29" xfId="16097" xr:uid="{8AF5C879-69E3-4594-86B9-D7084475BB38}"/>
    <cellStyle name="Notiz 4 2 29 2" xfId="36505" xr:uid="{D456E2F3-7664-46D8-B58D-6DD632C67918}"/>
    <cellStyle name="Notiz 4 2 3" xfId="2031" xr:uid="{00000000-0005-0000-0000-0000151A0000}"/>
    <cellStyle name="Notiz 4 2 3 2" xfId="24413" xr:uid="{6E11B5F9-6E7F-441F-99D4-3B3696343DB9}"/>
    <cellStyle name="Notiz 4 2 30" xfId="16570" xr:uid="{53E83E75-C4CA-4FFB-A956-40FA6A54D7C8}"/>
    <cellStyle name="Notiz 4 2 30 2" xfId="36976" xr:uid="{19B1AFEE-B165-4167-8A16-2285BD82F7FA}"/>
    <cellStyle name="Notiz 4 2 31" xfId="17314" xr:uid="{4B896523-0047-4E93-9CE2-598A71AEEA41}"/>
    <cellStyle name="Notiz 4 2 31 2" xfId="37718" xr:uid="{1BAF75FE-B862-4E10-8671-B479F83854B0}"/>
    <cellStyle name="Notiz 4 2 32" xfId="16798" xr:uid="{6A4E83EE-9670-484C-B492-DFC8FEA1FF83}"/>
    <cellStyle name="Notiz 4 2 32 2" xfId="37202" xr:uid="{4F4CFB7C-8E14-4820-938C-83A36E883BBC}"/>
    <cellStyle name="Notiz 4 2 33" xfId="18063" xr:uid="{EB81745F-3303-4E03-9E2A-46EDA144D0E5}"/>
    <cellStyle name="Notiz 4 2 33 2" xfId="38467" xr:uid="{1F478141-EB69-4CB8-9ED0-EC6142152790}"/>
    <cellStyle name="Notiz 4 2 34" xfId="18442" xr:uid="{11919000-A6EA-406F-84E0-DA449FBDECA7}"/>
    <cellStyle name="Notiz 4 2 34 2" xfId="38846" xr:uid="{1CCA34E0-9655-44A5-A87A-E4D6134D7073}"/>
    <cellStyle name="Notiz 4 2 35" xfId="19286" xr:uid="{344B5984-D73E-4A27-AA8E-6147F5ED7200}"/>
    <cellStyle name="Notiz 4 2 35 2" xfId="39688" xr:uid="{20419C33-3F2C-42C4-A97C-C50626E6DF6A}"/>
    <cellStyle name="Notiz 4 2 36" xfId="19428" xr:uid="{5DB9712D-F1F3-4A80-93E3-F7FECEE7B2D2}"/>
    <cellStyle name="Notiz 4 2 36 2" xfId="39830" xr:uid="{A8178549-1D8C-4025-8FF6-F1519584EDD2}"/>
    <cellStyle name="Notiz 4 2 37" xfId="20124" xr:uid="{162A58A8-7695-4286-A679-803E510ED95C}"/>
    <cellStyle name="Notiz 4 2 37 2" xfId="40526" xr:uid="{8E14D101-F5C5-4B58-B448-88C790270E9F}"/>
    <cellStyle name="Notiz 4 2 38" xfId="20546" xr:uid="{497AE743-92C6-4F58-84A8-A691B0B372C1}"/>
    <cellStyle name="Notiz 4 2 38 2" xfId="40948" xr:uid="{4DA3CE26-E706-4E61-8F81-71199E591ECA}"/>
    <cellStyle name="Notiz 4 2 39" xfId="20701" xr:uid="{AC5F0ACF-F336-41F7-9550-C57DE7C881F5}"/>
    <cellStyle name="Notiz 4 2 39 2" xfId="41103" xr:uid="{7D3E1929-18C3-43CD-94F1-392ED13956F5}"/>
    <cellStyle name="Notiz 4 2 4" xfId="1575" xr:uid="{00000000-0005-0000-0000-0000161A0000}"/>
    <cellStyle name="Notiz 4 2 4 2" xfId="23960" xr:uid="{CFB50C4C-2F23-4283-986A-3B3B9A3DAB52}"/>
    <cellStyle name="Notiz 4 2 40" xfId="21740" xr:uid="{64FE6DD8-D711-4774-84ED-FEB54BC065C5}"/>
    <cellStyle name="Notiz 4 2 40 2" xfId="42140" xr:uid="{1840B3F9-C8DF-46A0-92C8-5FEE7AB1CA51}"/>
    <cellStyle name="Notiz 4 2 41" xfId="21145" xr:uid="{E4301930-677E-43F2-8CDC-2EBF0DE8C63A}"/>
    <cellStyle name="Notiz 4 2 41 2" xfId="41545" xr:uid="{B33FB405-5BC6-418C-86CB-7CD612262B54}"/>
    <cellStyle name="Notiz 4 2 42" xfId="22496" xr:uid="{9D277529-4E9C-4DF3-B431-73E13DE84658}"/>
    <cellStyle name="Notiz 4 2 42 2" xfId="42896" xr:uid="{1932444D-82E0-420E-95B8-9D9A59381F0E}"/>
    <cellStyle name="Notiz 4 2 43" xfId="22487" xr:uid="{57156BAC-F11F-4DB5-BCB5-D88F79F94AD9}"/>
    <cellStyle name="Notiz 4 2 43 2" xfId="42887" xr:uid="{E715EF29-5D50-4C83-B9CC-87C0201B20DF}"/>
    <cellStyle name="Notiz 4 2 44" xfId="22919" xr:uid="{F12F4C6E-E7B1-4CEB-A4CA-0D5C034CE9BE}"/>
    <cellStyle name="Notiz 4 2 44 2" xfId="43319" xr:uid="{6DDAC00B-9174-43D1-8A9F-72F07C437C0D}"/>
    <cellStyle name="Notiz 4 2 5" xfId="3154" xr:uid="{00000000-0005-0000-0000-0000171A0000}"/>
    <cellStyle name="Notiz 4 2 5 2" xfId="25520" xr:uid="{B0981EDA-3E51-4A19-A688-279A6FC14700}"/>
    <cellStyle name="Notiz 4 2 6" xfId="2594" xr:uid="{00000000-0005-0000-0000-0000181A0000}"/>
    <cellStyle name="Notiz 4 2 6 2" xfId="24961" xr:uid="{0D992A65-BFEE-4A19-A7D6-A4E057B92BC3}"/>
    <cellStyle name="Notiz 4 2 7" xfId="4048" xr:uid="{00000000-0005-0000-0000-0000191A0000}"/>
    <cellStyle name="Notiz 4 2 7 2" xfId="26411" xr:uid="{95BBFBED-1688-4063-A735-B227CCC75253}"/>
    <cellStyle name="Notiz 4 2 8" xfId="3251" xr:uid="{00000000-0005-0000-0000-00001A1A0000}"/>
    <cellStyle name="Notiz 4 2 8 2" xfId="25617" xr:uid="{60ACF21E-424D-4114-8CFF-FCA75CB22119}"/>
    <cellStyle name="Notiz 4 2 9" xfId="2700" xr:uid="{00000000-0005-0000-0000-00001B1A0000}"/>
    <cellStyle name="Notiz 4 2 9 2" xfId="25066" xr:uid="{D9CB0EAE-CFDD-4EF4-BD72-50E1DCC7B230}"/>
    <cellStyle name="Notiz 4 20" xfId="9806" xr:uid="{834AF0F7-C5D3-4815-A502-1AC0E4A06627}"/>
    <cellStyle name="Notiz 4 20 2" xfId="31855" xr:uid="{B8184017-DD65-469A-92BB-21B8D48E46F9}"/>
    <cellStyle name="Notiz 4 21" xfId="8684" xr:uid="{6428B473-2019-42B4-B8CE-8D64AB28B2F5}"/>
    <cellStyle name="Notiz 4 21 2" xfId="30939" xr:uid="{D4E50882-0062-4AE6-9FD4-9BBC888EC7B2}"/>
    <cellStyle name="Notiz 4 22" xfId="12378" xr:uid="{E8C6FBC8-B06F-424B-A2A4-6C862D0C9AB6}"/>
    <cellStyle name="Notiz 4 22 2" xfId="32943" xr:uid="{98D16708-D891-4670-B93C-4F5A128A70A9}"/>
    <cellStyle name="Notiz 4 23" xfId="11877" xr:uid="{F0CF49BC-41B4-42B5-82B2-73274140C6A0}"/>
    <cellStyle name="Notiz 4 23 2" xfId="32444" xr:uid="{1B2C5EA3-E710-4CC6-BE42-A1CA658AD06D}"/>
    <cellStyle name="Notiz 4 24" xfId="12757" xr:uid="{F6D90B11-BB00-4BDF-98A0-E24E5243664F}"/>
    <cellStyle name="Notiz 4 24 2" xfId="33322" xr:uid="{69F78726-9A35-4387-8731-BF4C0EA9B44D}"/>
    <cellStyle name="Notiz 4 25" xfId="12840" xr:uid="{0DFC3E7E-0B90-4B74-997B-A6E572DC2CC8}"/>
    <cellStyle name="Notiz 4 25 2" xfId="33405" xr:uid="{C4E326A8-AB11-43AE-8421-9731B9951F5B}"/>
    <cellStyle name="Notiz 4 26" xfId="14396" xr:uid="{823D83B4-B0C2-42AB-BC7E-69E3CA3D058B}"/>
    <cellStyle name="Notiz 4 26 2" xfId="34958" xr:uid="{364D5ACB-5E39-4994-9B89-E39526CD39FD}"/>
    <cellStyle name="Notiz 4 27" xfId="13930" xr:uid="{EC5E2C41-A9C2-4A24-9EEA-324CF686F86F}"/>
    <cellStyle name="Notiz 4 27 2" xfId="34494" xr:uid="{8AE80FE0-EE0A-45EB-A1C5-4C215F051B26}"/>
    <cellStyle name="Notiz 4 28" xfId="15119" xr:uid="{E084AEAF-00CD-484A-B40C-02883D147550}"/>
    <cellStyle name="Notiz 4 28 2" xfId="35666" xr:uid="{7CF62B65-4538-45D9-A06F-C3812CFE78F6}"/>
    <cellStyle name="Notiz 4 29" xfId="15651" xr:uid="{DC90D3F9-4843-4013-B1E5-32C568E117CC}"/>
    <cellStyle name="Notiz 4 29 2" xfId="36128" xr:uid="{0034B611-BDAF-426F-A2F4-9CFEDABFB85B}"/>
    <cellStyle name="Notiz 4 3" xfId="1329" xr:uid="{00000000-0005-0000-0000-00001C1A0000}"/>
    <cellStyle name="Notiz 4 3 2" xfId="23766" xr:uid="{E7A7AC60-616F-4EB7-8A89-AF2F0EFB5F14}"/>
    <cellStyle name="Notiz 4 30" xfId="14477" xr:uid="{1DAC812A-8F64-45F8-B131-96ECE1CC8805}"/>
    <cellStyle name="Notiz 4 30 2" xfId="35038" xr:uid="{F9C387FA-5AC3-4773-8373-27916CA0F175}"/>
    <cellStyle name="Notiz 4 31" xfId="16364" xr:uid="{73C54200-8733-4D71-903F-ED315FFE3C5E}"/>
    <cellStyle name="Notiz 4 31 2" xfId="36770" xr:uid="{A0523D11-5294-43F6-90F0-94217154C4C4}"/>
    <cellStyle name="Notiz 4 32" xfId="17105" xr:uid="{A728A0A4-BCDF-4E99-B8D0-0FDF028FF652}"/>
    <cellStyle name="Notiz 4 32 2" xfId="37509" xr:uid="{C57B4769-5025-4631-BBB0-C42A3B93C81F}"/>
    <cellStyle name="Notiz 4 33" xfId="16721" xr:uid="{03093FED-BA78-4A33-BF74-A81C17CBD927}"/>
    <cellStyle name="Notiz 4 33 2" xfId="37127" xr:uid="{8C4B8D42-8E94-4E53-A0B1-575CE5BD9AF5}"/>
    <cellStyle name="Notiz 4 34" xfId="17856" xr:uid="{92A2DC4F-55D5-4B37-8739-BF07B9B6905E}"/>
    <cellStyle name="Notiz 4 34 2" xfId="38260" xr:uid="{B45B6E69-B17D-4E3B-AA9D-0CD01A3FBAF2}"/>
    <cellStyle name="Notiz 4 35" xfId="18228" xr:uid="{0FD0F85B-52A9-4350-8DA0-ADB1A0899281}"/>
    <cellStyle name="Notiz 4 35 2" xfId="38632" xr:uid="{62DF4A87-1D2E-4681-BAE5-284D702741CD}"/>
    <cellStyle name="Notiz 4 36" xfId="19071" xr:uid="{96051020-848C-44FE-8827-0A1B8554AA16}"/>
    <cellStyle name="Notiz 4 36 2" xfId="39473" xr:uid="{BA5CB51A-22C3-415C-A7F5-80C4CED0CB58}"/>
    <cellStyle name="Notiz 4 37" xfId="18616" xr:uid="{93BFC7F6-D7C4-4E10-B95F-1A8868F2E16A}"/>
    <cellStyle name="Notiz 4 37 2" xfId="39020" xr:uid="{24B625B3-0BB6-486A-B966-AFCEDD6882AA}"/>
    <cellStyle name="Notiz 4 38" xfId="19909" xr:uid="{1621B396-9DBB-4A58-92F8-C205EA2B7459}"/>
    <cellStyle name="Notiz 4 38 2" xfId="40311" xr:uid="{5D16EB39-6CF6-4584-AAA8-939DA4F3A7EF}"/>
    <cellStyle name="Notiz 4 39" xfId="20333" xr:uid="{B1A3FA63-0E91-4FB9-BDA0-18A5B12617E8}"/>
    <cellStyle name="Notiz 4 39 2" xfId="40735" xr:uid="{E4A1C556-8A0F-4E0F-A16A-C3208CEFD4BD}"/>
    <cellStyle name="Notiz 4 4" xfId="1818" xr:uid="{00000000-0005-0000-0000-00001D1A0000}"/>
    <cellStyle name="Notiz 4 4 2" xfId="24201" xr:uid="{BF0064F9-62BE-4354-8652-6FE19C8FE63B}"/>
    <cellStyle name="Notiz 4 40" xfId="18539" xr:uid="{B37F4A84-E771-43F1-A834-6565180088C5}"/>
    <cellStyle name="Notiz 4 40 2" xfId="38943" xr:uid="{CC847F5E-BF38-4160-9041-4F89208BD838}"/>
    <cellStyle name="Notiz 4 41" xfId="21528" xr:uid="{1E34B44D-6476-4B9A-81FF-9132D0943F64}"/>
    <cellStyle name="Notiz 4 41 2" xfId="41928" xr:uid="{362CDC13-A603-425D-A8E1-962696B57F31}"/>
    <cellStyle name="Notiz 4 42" xfId="21037" xr:uid="{D1E17094-1649-47FA-B55C-A945681B6650}"/>
    <cellStyle name="Notiz 4 42 2" xfId="41439" xr:uid="{3E50AB2C-C8FE-46E5-8331-DC7E3D1EFADE}"/>
    <cellStyle name="Notiz 4 43" xfId="22438" xr:uid="{34E0254B-C872-4946-B8CE-39BB2AB9C04D}"/>
    <cellStyle name="Notiz 4 43 2" xfId="42838" xr:uid="{995BA84E-4534-4870-8670-F8BB073F6903}"/>
    <cellStyle name="Notiz 4 44" xfId="23032" xr:uid="{3559657A-2D3A-4F0B-B34E-C987FA05E5CC}"/>
    <cellStyle name="Notiz 4 44 2" xfId="43432" xr:uid="{4C2FCE1C-2CE6-438B-9501-7D9B6F70CE99}"/>
    <cellStyle name="Notiz 4 45" xfId="23269" xr:uid="{BD39DB0D-5BE2-40CB-A775-85D5F4FF9EF5}"/>
    <cellStyle name="Notiz 4 45 2" xfId="43669" xr:uid="{EA5C1182-9DFF-4DE1-8040-3A91C26DC1E3}"/>
    <cellStyle name="Notiz 4 5" xfId="2308" xr:uid="{00000000-0005-0000-0000-00001E1A0000}"/>
    <cellStyle name="Notiz 4 5 2" xfId="24683" xr:uid="{A0D1A00A-44DA-411B-AC71-C30D16364458}"/>
    <cellStyle name="Notiz 4 6" xfId="2939" xr:uid="{00000000-0005-0000-0000-00001F1A0000}"/>
    <cellStyle name="Notiz 4 6 2" xfId="25305" xr:uid="{237EC436-96BD-4A94-B776-4D3D79160E8C}"/>
    <cellStyle name="Notiz 4 7" xfId="3627" xr:uid="{00000000-0005-0000-0000-0000201A0000}"/>
    <cellStyle name="Notiz 4 7 2" xfId="25990" xr:uid="{D2588C36-62DF-4779-B870-CF1D8E282BBE}"/>
    <cellStyle name="Notiz 4 8" xfId="3837" xr:uid="{00000000-0005-0000-0000-0000211A0000}"/>
    <cellStyle name="Notiz 4 8 2" xfId="26200" xr:uid="{38A33375-1732-4282-A67C-75C40A289C41}"/>
    <cellStyle name="Notiz 4 9" xfId="4427" xr:uid="{00000000-0005-0000-0000-0000221A0000}"/>
    <cellStyle name="Notiz 4 9 2" xfId="26780" xr:uid="{902DE94D-B737-44DD-ACC7-523559784924}"/>
    <cellStyle name="Notiz 40" xfId="18913" xr:uid="{EE37E5F5-FE3B-4A9E-95B6-08095591FFFC}"/>
    <cellStyle name="Notiz 40 2" xfId="39315" xr:uid="{57AE2C9F-6A9C-4681-A87F-54507BA96070}"/>
    <cellStyle name="Notiz 41" xfId="19389" xr:uid="{80550B08-1F9C-457A-BDBE-C9C9F86D96E0}"/>
    <cellStyle name="Notiz 41 2" xfId="39791" xr:uid="{5DD5DB0C-9557-4548-A9E6-455414A5F021}"/>
    <cellStyle name="Notiz 42" xfId="21129" xr:uid="{CD1BD6DA-E106-483B-A1F2-B49A674F0FB2}"/>
    <cellStyle name="Notiz 42 2" xfId="41529" xr:uid="{91F9DA0F-DBC7-4064-B0B1-6AB9CA634132}"/>
    <cellStyle name="Notiz 43" xfId="21874" xr:uid="{15AFC61F-1FCB-4D79-956B-D147A2C1083C}"/>
    <cellStyle name="Notiz 43 2" xfId="42274" xr:uid="{68900598-F31E-4FCB-8D6E-D65927479C7D}"/>
    <cellStyle name="Notiz 44" xfId="22373" xr:uid="{6F7A8005-A1E7-44B5-B285-9C587DEF1E7A}"/>
    <cellStyle name="Notiz 44 2" xfId="42773" xr:uid="{A8693779-83EB-4A1F-81FB-6068E892DDD8}"/>
    <cellStyle name="Notiz 45" xfId="22794" xr:uid="{B143332D-1B22-4DA5-9409-18F035D9449B}"/>
    <cellStyle name="Notiz 45 2" xfId="43194" xr:uid="{6591686C-F4E6-4F88-BC07-046C96E06C09}"/>
    <cellStyle name="Notiz 46" xfId="23107" xr:uid="{3ECFFA72-A375-47FF-BC37-9E5D2A85C52F}"/>
    <cellStyle name="Notiz 46 2" xfId="43507" xr:uid="{D42CD6BB-74E6-4E37-B12C-F31FCFE94E46}"/>
    <cellStyle name="Notiz 5" xfId="717" xr:uid="{00000000-0005-0000-0000-0000231A0000}"/>
    <cellStyle name="Notiz 5 10" xfId="5167" xr:uid="{00000000-0005-0000-0000-0000241A0000}"/>
    <cellStyle name="Notiz 5 10 2" xfId="27520" xr:uid="{146645D1-39F4-493B-9991-B5BFF82B3122}"/>
    <cellStyle name="Notiz 5 11" xfId="5530" xr:uid="{00000000-0005-0000-0000-0000251A0000}"/>
    <cellStyle name="Notiz 5 11 2" xfId="27883" xr:uid="{BA5A8B43-679D-4970-9416-7B2254AC29E7}"/>
    <cellStyle name="Notiz 5 12" xfId="5915" xr:uid="{00000000-0005-0000-0000-0000261A0000}"/>
    <cellStyle name="Notiz 5 12 2" xfId="28229" xr:uid="{6B35D9E6-0608-45A3-94C7-F060DC7131AA}"/>
    <cellStyle name="Notiz 5 13" xfId="6077" xr:uid="{00000000-0005-0000-0000-0000271A0000}"/>
    <cellStyle name="Notiz 5 13 2" xfId="28374" xr:uid="{8611455C-3F9B-4CE7-AB93-AE03682FFC49}"/>
    <cellStyle name="Notiz 5 14" xfId="7113" xr:uid="{00000000-0005-0000-0000-0000281A0000}"/>
    <cellStyle name="Notiz 5 14 2" xfId="29410" xr:uid="{323A4192-EC35-4DA0-BEC0-961A0A3096D4}"/>
    <cellStyle name="Notiz 5 15" xfId="7445" xr:uid="{00000000-0005-0000-0000-0000291A0000}"/>
    <cellStyle name="Notiz 5 15 2" xfId="29740" xr:uid="{839CCC43-8897-4F8F-9DDE-9C9A8B2491F8}"/>
    <cellStyle name="Notiz 5 16" xfId="7931" xr:uid="{4F5E8D1C-9F65-4B61-8FC3-1CC167CBA0D6}"/>
    <cellStyle name="Notiz 5 16 2" xfId="30217" xr:uid="{9D052228-A255-4510-9027-94D3B8B492BB}"/>
    <cellStyle name="Notiz 5 17" xfId="8416" xr:uid="{949DAFE6-27D7-4493-A6CF-5AC54505C96E}"/>
    <cellStyle name="Notiz 5 17 2" xfId="30685" xr:uid="{E01151EB-4B6E-4073-9356-9788003073E7}"/>
    <cellStyle name="Notiz 5 18" xfId="9302" xr:uid="{9E0D09DE-1D5F-49A1-AEB7-B013CB53131A}"/>
    <cellStyle name="Notiz 5 18 2" xfId="31442" xr:uid="{4E4BC8F2-DABB-41D7-AD92-6E4CC6049F35}"/>
    <cellStyle name="Notiz 5 19" xfId="9878" xr:uid="{541485E1-1E7A-4F6D-A28D-E7565F2BBEAA}"/>
    <cellStyle name="Notiz 5 19 2" xfId="31915" xr:uid="{FA874ACB-ECCD-434D-826C-F72650F0F3AE}"/>
    <cellStyle name="Notiz 5 2" xfId="1321" xr:uid="{00000000-0005-0000-0000-00002A1A0000}"/>
    <cellStyle name="Notiz 5 2 2" xfId="23758" xr:uid="{5FDCB12F-96DD-4FFC-8ED7-192950B05B92}"/>
    <cellStyle name="Notiz 5 20" xfId="10199" xr:uid="{3824FC6B-D2BF-4934-BC0F-0C26D7058B00}"/>
    <cellStyle name="Notiz 5 20 2" xfId="32091" xr:uid="{A5F331A3-F5A7-43CD-91A7-C54D6E089367}"/>
    <cellStyle name="Notiz 5 21" xfId="12470" xr:uid="{8F94F907-4A2B-4AE3-B7BB-890F77803925}"/>
    <cellStyle name="Notiz 5 21 2" xfId="33035" xr:uid="{614F4A3A-14EF-4104-8770-64039F2F4BEC}"/>
    <cellStyle name="Notiz 5 22" xfId="12149" xr:uid="{1BC32FA4-109D-4084-9D58-C6BD6185815C}"/>
    <cellStyle name="Notiz 5 22 2" xfId="32714" xr:uid="{D6472387-9315-4A1E-BE68-2FFF0863FE6B}"/>
    <cellStyle name="Notiz 5 23" xfId="13415" xr:uid="{B3979673-5FD7-4132-BC5A-8DFF4EAE8F95}"/>
    <cellStyle name="Notiz 5 23 2" xfId="33979" xr:uid="{9134B0EB-C075-4D77-A5BB-3796A5633468}"/>
    <cellStyle name="Notiz 5 24" xfId="12133" xr:uid="{B1458769-7C6B-405C-AAD8-31C310BF7833}"/>
    <cellStyle name="Notiz 5 24 2" xfId="32698" xr:uid="{F85007F0-1E2D-40BC-A7E4-6C342E13AEF3}"/>
    <cellStyle name="Notiz 5 25" xfId="14395" xr:uid="{4C1E95F2-FB6D-4350-BC96-01CFDF35095B}"/>
    <cellStyle name="Notiz 5 25 2" xfId="34957" xr:uid="{8B9652D6-3F4D-430A-913A-381AE3D4B11A}"/>
    <cellStyle name="Notiz 5 26" xfId="14905" xr:uid="{4A507D21-27B9-4648-8F49-827CE6ACC7A4}"/>
    <cellStyle name="Notiz 5 26 2" xfId="35458" xr:uid="{870409D6-AF32-49D8-A97F-779BA3E59B41}"/>
    <cellStyle name="Notiz 5 27" xfId="12256" xr:uid="{D02DD663-3811-4948-B424-7680DD59E8A9}"/>
    <cellStyle name="Notiz 5 27 2" xfId="32821" xr:uid="{1BDC1AE8-95FB-498E-8774-C9DCC38DA518}"/>
    <cellStyle name="Notiz 5 28" xfId="12023" xr:uid="{EEEF9FB9-FAAA-4910-A2A3-23DFAE0B073A}"/>
    <cellStyle name="Notiz 5 28 2" xfId="32588" xr:uid="{3891F205-1213-485B-94A4-85ABBC7E42D5}"/>
    <cellStyle name="Notiz 5 29" xfId="15980" xr:uid="{ECFE6A5B-6DCC-45C9-B7FF-71E30CA03428}"/>
    <cellStyle name="Notiz 5 29 2" xfId="36388" xr:uid="{B01BC805-CE19-4D9A-AD65-473D4D0FF19E}"/>
    <cellStyle name="Notiz 5 3" xfId="1910" xr:uid="{00000000-0005-0000-0000-00002B1A0000}"/>
    <cellStyle name="Notiz 5 3 2" xfId="24292" xr:uid="{925776E3-4CC1-47FF-8488-DDC9998247AE}"/>
    <cellStyle name="Notiz 5 30" xfId="16455" xr:uid="{886984B6-C41E-46D9-83A3-6A096C6B4A62}"/>
    <cellStyle name="Notiz 5 30 2" xfId="36861" xr:uid="{F51A4F4C-5ED1-4E9F-B641-069515B24A27}"/>
    <cellStyle name="Notiz 5 31" xfId="17196" xr:uid="{0D217383-D106-4292-9E47-778536ABBEF1}"/>
    <cellStyle name="Notiz 5 31 2" xfId="37600" xr:uid="{437BB27B-47E9-475D-96AB-5C3DC3B560C8}"/>
    <cellStyle name="Notiz 5 32" xfId="16958" xr:uid="{4E55F7B5-3674-443E-B3DE-383D9E28D465}"/>
    <cellStyle name="Notiz 5 32 2" xfId="37362" xr:uid="{3F1FFD6B-0454-47ED-AD4B-80B95CF8CCC3}"/>
    <cellStyle name="Notiz 5 33" xfId="17947" xr:uid="{9E86672F-388A-4BDA-8419-9B3CE03F285E}"/>
    <cellStyle name="Notiz 5 33 2" xfId="38351" xr:uid="{659E5681-5C39-4D2E-92BA-BFAB66E820F6}"/>
    <cellStyle name="Notiz 5 34" xfId="18319" xr:uid="{2BDD3319-1EA1-41AF-810D-B2B6A684D44B}"/>
    <cellStyle name="Notiz 5 34 2" xfId="38723" xr:uid="{68FFAB42-7727-4542-90D3-43EA145C0DD3}"/>
    <cellStyle name="Notiz 5 35" xfId="19163" xr:uid="{B8D82B2D-D400-41E3-AC11-42172A1C30C0}"/>
    <cellStyle name="Notiz 5 35 2" xfId="39565" xr:uid="{94A7466B-2A25-4EED-903D-BA26D022138F}"/>
    <cellStyle name="Notiz 5 36" xfId="18650" xr:uid="{1B229805-C92E-43B4-9338-7D71191B69E1}"/>
    <cellStyle name="Notiz 5 36 2" xfId="39054" xr:uid="{617E026B-710B-4059-9D65-7A5D419F9CED}"/>
    <cellStyle name="Notiz 5 37" xfId="20001" xr:uid="{D874B0AA-187B-4FAB-94CA-6E638074AAC2}"/>
    <cellStyle name="Notiz 5 37 2" xfId="40403" xr:uid="{148E323B-6596-485E-92B9-E487519D65B4}"/>
    <cellStyle name="Notiz 5 38" xfId="20425" xr:uid="{C39BC992-324C-44D5-B4CF-4437F414886D}"/>
    <cellStyle name="Notiz 5 38 2" xfId="40827" xr:uid="{C82984EF-1DAC-44B0-A24A-B41210AB4179}"/>
    <cellStyle name="Notiz 5 39" xfId="18566" xr:uid="{F69EAC3D-DC84-476F-A3AE-9EC9156EAAAC}"/>
    <cellStyle name="Notiz 5 39 2" xfId="38970" xr:uid="{E4D49AA4-8B35-4394-BCCE-0B078CF31C16}"/>
    <cellStyle name="Notiz 5 4" xfId="2300" xr:uid="{00000000-0005-0000-0000-00002C1A0000}"/>
    <cellStyle name="Notiz 5 4 2" xfId="24675" xr:uid="{99D28F50-7AE0-4EB2-A0AF-93DE587FE9AE}"/>
    <cellStyle name="Notiz 5 40" xfId="21620" xr:uid="{B8094839-4A41-4234-9689-089EE0EEE32D}"/>
    <cellStyle name="Notiz 5 40 2" xfId="42020" xr:uid="{31A33519-0B86-42B9-A016-4811512B6E81}"/>
    <cellStyle name="Notiz 5 41" xfId="21365" xr:uid="{5F772FC2-7A23-4FC7-84F0-162D41148C64}"/>
    <cellStyle name="Notiz 5 41 2" xfId="41765" xr:uid="{F60E6825-0EA4-4CB8-8C9A-0DF0B7BCE68F}"/>
    <cellStyle name="Notiz 5 42" xfId="21960" xr:uid="{54E8B233-01AA-492E-83E2-30487B70439E}"/>
    <cellStyle name="Notiz 5 42 2" xfId="42360" xr:uid="{FB4F1001-976B-4964-A536-95E3E38E1BAA}"/>
    <cellStyle name="Notiz 5 43" xfId="23024" xr:uid="{209FD3A9-E4FA-4F09-BDA1-24D96E128AD5}"/>
    <cellStyle name="Notiz 5 43 2" xfId="43424" xr:uid="{4B60D8DB-454E-4471-BB37-BDD09FF46BE6}"/>
    <cellStyle name="Notiz 5 44" xfId="23261" xr:uid="{EB521A90-5D13-4743-AD0E-5CB799B35B99}"/>
    <cellStyle name="Notiz 5 44 2" xfId="43661" xr:uid="{F7041A4C-6C92-4A4A-B75C-2D0964BEB8A0}"/>
    <cellStyle name="Notiz 5 5" xfId="3031" xr:uid="{00000000-0005-0000-0000-00002D1A0000}"/>
    <cellStyle name="Notiz 5 5 2" xfId="25397" xr:uid="{0FDCE232-B7E4-4024-9DDA-CE9E075B9ECE}"/>
    <cellStyle name="Notiz 5 6" xfId="3618" xr:uid="{00000000-0005-0000-0000-00002E1A0000}"/>
    <cellStyle name="Notiz 5 6 2" xfId="25981" xr:uid="{3685D9F8-1AD5-4687-925E-49DB45E855E5}"/>
    <cellStyle name="Notiz 5 7" xfId="3929" xr:uid="{00000000-0005-0000-0000-00002F1A0000}"/>
    <cellStyle name="Notiz 5 7 2" xfId="26292" xr:uid="{B0AEAE0D-4E2D-45AC-80D9-BF2B934B40AB}"/>
    <cellStyle name="Notiz 5 8" xfId="4418" xr:uid="{00000000-0005-0000-0000-0000301A0000}"/>
    <cellStyle name="Notiz 5 8 2" xfId="26771" xr:uid="{18064E41-92F5-49FB-9A07-63A1A8DA6B54}"/>
    <cellStyle name="Notiz 5 9" xfId="4852" xr:uid="{00000000-0005-0000-0000-0000311A0000}"/>
    <cellStyle name="Notiz 5 9 2" xfId="27205" xr:uid="{AB219353-136F-4E9F-AE84-EEE71C5A4F97}"/>
    <cellStyle name="Notiz 6" xfId="1173" xr:uid="{00000000-0005-0000-0000-0000321A0000}"/>
    <cellStyle name="Notiz 6 2" xfId="23610" xr:uid="{1FFF1515-CCAD-444F-BF69-9136FF0D7E12}"/>
    <cellStyle name="Notiz 7" xfId="1540" xr:uid="{00000000-0005-0000-0000-0000331A0000}"/>
    <cellStyle name="Notiz 7 2" xfId="23926" xr:uid="{F76F33B2-8553-4869-899F-CC78AF269252}"/>
    <cellStyle name="Notiz 8" xfId="2146" xr:uid="{00000000-0005-0000-0000-0000341A0000}"/>
    <cellStyle name="Notiz 8 2" xfId="24527" xr:uid="{FFAD7599-D93D-4972-AB96-BA2A21CC6F43}"/>
    <cellStyle name="Notiz 9" xfId="2538" xr:uid="{00000000-0005-0000-0000-0000351A0000}"/>
    <cellStyle name="Notiz 9 2" xfId="24905" xr:uid="{24D47A44-8297-460F-A264-42FDD9462A87}"/>
    <cellStyle name="Num. cuadro" xfId="10443" xr:uid="{4307C758-F7E5-4DFF-8209-67C82B6A0240}"/>
    <cellStyle name="Num. cuadro 2" xfId="10440" xr:uid="{E8E1500A-0CFA-4FBA-80ED-AF55B0D8C369}"/>
    <cellStyle name="Output 2" xfId="205" xr:uid="{00000000-0005-0000-0000-0000361A0000}"/>
    <cellStyle name="Output 2 10" xfId="2659" xr:uid="{00000000-0005-0000-0000-0000371A0000}"/>
    <cellStyle name="Output 2 10 2" xfId="25026" xr:uid="{3E37921E-84B8-435A-8B1E-21EA932F2466}"/>
    <cellStyle name="Output 2 11" xfId="4164" xr:uid="{00000000-0005-0000-0000-0000381A0000}"/>
    <cellStyle name="Output 2 11 2" xfId="26525" xr:uid="{0E1B0971-AAB8-422B-ADFB-47D11AAB5CD3}"/>
    <cellStyle name="Output 2 12" xfId="2854" xr:uid="{00000000-0005-0000-0000-0000391A0000}"/>
    <cellStyle name="Output 2 12 2" xfId="25220" xr:uid="{F27872CF-9456-49B5-AE14-6234C40828D5}"/>
    <cellStyle name="Output 2 13" xfId="6215" xr:uid="{00000000-0005-0000-0000-00003A1A0000}"/>
    <cellStyle name="Output 2 13 2" xfId="28512" xr:uid="{FBC6E0A6-0F6F-4BEF-BBD8-3C8B258542C6}"/>
    <cellStyle name="Output 2 14" xfId="6940" xr:uid="{00000000-0005-0000-0000-00003B1A0000}"/>
    <cellStyle name="Output 2 14 2" xfId="29237" xr:uid="{6780F660-24A5-42AC-B098-24331055E55C}"/>
    <cellStyle name="Output 2 15" xfId="7230" xr:uid="{00000000-0005-0000-0000-00003C1A0000}"/>
    <cellStyle name="Output 2 15 2" xfId="29525" xr:uid="{D24583CF-5FAE-4FEF-83CD-5589A7F100C9}"/>
    <cellStyle name="Output 2 16" xfId="7690" xr:uid="{88BD35C0-1819-4335-B8B6-CB6550947C5B}"/>
    <cellStyle name="Output 2 16 2" xfId="29976" xr:uid="{81998837-3E76-4280-98AF-D36A77BB2B83}"/>
    <cellStyle name="Output 2 17" xfId="8193" xr:uid="{74D3B46F-D9FF-4969-A746-EC4F9C642537}"/>
    <cellStyle name="Output 2 17 2" xfId="30470" xr:uid="{C65A103D-27C4-42DA-9F70-032E1524E0E1}"/>
    <cellStyle name="Output 2 18" xfId="8805" xr:uid="{706319FC-9D87-42EA-B88C-2BF5A218AE55}"/>
    <cellStyle name="Output 2 18 2" xfId="31022" xr:uid="{BE2AA7C4-CDAF-46DA-9805-258F2BD6EDB3}"/>
    <cellStyle name="Output 2 19" xfId="9612" xr:uid="{F228C6FE-78FB-4FF6-9740-59CE0833989B}"/>
    <cellStyle name="Output 2 19 2" xfId="31710" xr:uid="{E3A57DA5-0A74-48AD-A5BF-67A7F69F1364}"/>
    <cellStyle name="Output 2 2" xfId="595" xr:uid="{00000000-0005-0000-0000-00003D1A0000}"/>
    <cellStyle name="Output 2 2 10" xfId="3257" xr:uid="{00000000-0005-0000-0000-00003E1A0000}"/>
    <cellStyle name="Output 2 2 10 2" xfId="25623" xr:uid="{E1137070-F5B3-4C58-A516-F140482E6DD8}"/>
    <cellStyle name="Output 2 2 11" xfId="5046" xr:uid="{00000000-0005-0000-0000-00003F1A0000}"/>
    <cellStyle name="Output 2 2 11 2" xfId="27399" xr:uid="{66301D24-F5C2-4584-BC1D-8D8B90A8FE74}"/>
    <cellStyle name="Output 2 2 12" xfId="5494" xr:uid="{00000000-0005-0000-0000-0000401A0000}"/>
    <cellStyle name="Output 2 2 12 2" xfId="27847" xr:uid="{7D979A30-70E0-48B4-883D-2A70C32C44E9}"/>
    <cellStyle name="Output 2 2 13" xfId="5968" xr:uid="{00000000-0005-0000-0000-0000411A0000}"/>
    <cellStyle name="Output 2 2 13 2" xfId="28282" xr:uid="{987E5E1E-FCA1-47D3-9D1C-675D34F89762}"/>
    <cellStyle name="Output 2 2 14" xfId="5989" xr:uid="{00000000-0005-0000-0000-0000421A0000}"/>
    <cellStyle name="Output 2 2 14 2" xfId="28294" xr:uid="{35729AE4-5D74-4DBE-BAF4-CBB6F1CEDF7E}"/>
    <cellStyle name="Output 2 2 15" xfId="7071" xr:uid="{00000000-0005-0000-0000-0000431A0000}"/>
    <cellStyle name="Output 2 2 15 2" xfId="29368" xr:uid="{A2F39C71-3701-4DD4-9118-62AD02D27736}"/>
    <cellStyle name="Output 2 2 16" xfId="7324" xr:uid="{00000000-0005-0000-0000-0000441A0000}"/>
    <cellStyle name="Output 2 2 16 2" xfId="29619" xr:uid="{000D212E-666C-4814-AC10-949B8F60A5DE}"/>
    <cellStyle name="Output 2 2 17" xfId="7810" xr:uid="{9DA3ADA4-EEA7-434B-B2DD-48BA8A8531D2}"/>
    <cellStyle name="Output 2 2 17 2" xfId="30096" xr:uid="{42C7C321-65BF-46CE-AB77-4974F4496C7B}"/>
    <cellStyle name="Output 2 2 18" xfId="8295" xr:uid="{549F68B5-17CD-46BD-8211-939F0E94EF89}"/>
    <cellStyle name="Output 2 2 18 2" xfId="30564" xr:uid="{95B3CD09-8320-443B-B52B-B44D34FD0462}"/>
    <cellStyle name="Output 2 2 19" xfId="9180" xr:uid="{2BC57D10-C05E-4752-949B-A50AB9103670}"/>
    <cellStyle name="Output 2 2 19 2" xfId="31321" xr:uid="{BE6FE7F9-13A0-407C-AAF9-CBCEA10ABD13}"/>
    <cellStyle name="Output 2 2 2" xfId="810" xr:uid="{00000000-0005-0000-0000-0000451A0000}"/>
    <cellStyle name="Output 2 2 2 10" xfId="5257" xr:uid="{00000000-0005-0000-0000-0000461A0000}"/>
    <cellStyle name="Output 2 2 2 10 2" xfId="27610" xr:uid="{AD53E911-37E7-4CD3-BCEC-27FE939FE81A}"/>
    <cellStyle name="Output 2 2 2 11" xfId="4562" xr:uid="{00000000-0005-0000-0000-0000471A0000}"/>
    <cellStyle name="Output 2 2 2 11 2" xfId="26915" xr:uid="{A17A4979-8D02-4C5D-A909-F4EE65C9B24D}"/>
    <cellStyle name="Output 2 2 2 12" xfId="6114" xr:uid="{00000000-0005-0000-0000-0000481A0000}"/>
    <cellStyle name="Output 2 2 2 12 2" xfId="28411" xr:uid="{33FCC1EF-6115-41BE-BEBF-D56C32782B4F}"/>
    <cellStyle name="Output 2 2 2 13" xfId="6545" xr:uid="{00000000-0005-0000-0000-0000491A0000}"/>
    <cellStyle name="Output 2 2 2 13 2" xfId="28842" xr:uid="{13418D44-50DD-405C-A8D5-31E43D4624AB}"/>
    <cellStyle name="Output 2 2 2 14" xfId="5923" xr:uid="{00000000-0005-0000-0000-00004A1A0000}"/>
    <cellStyle name="Output 2 2 2 14 2" xfId="28237" xr:uid="{05E6D63A-A81E-463F-9722-8737E125BB67}"/>
    <cellStyle name="Output 2 2 2 15" xfId="7530" xr:uid="{00000000-0005-0000-0000-00004B1A0000}"/>
    <cellStyle name="Output 2 2 2 15 2" xfId="29825" xr:uid="{18763D84-BC44-48E6-B28C-FEADC5561E8A}"/>
    <cellStyle name="Output 2 2 2 16" xfId="8016" xr:uid="{9BB1EE00-C718-4BB0-BE61-D679ADF4EFD6}"/>
    <cellStyle name="Output 2 2 2 16 2" xfId="30302" xr:uid="{2029BA84-14C5-4CF5-B4FF-8B7DEA14B8A9}"/>
    <cellStyle name="Output 2 2 2 17" xfId="8505" xr:uid="{49703B6F-DC60-412D-86F4-B8B23F5AB005}"/>
    <cellStyle name="Output 2 2 2 17 2" xfId="30774" xr:uid="{43316F3E-2805-41DF-8F44-3AFD2D8DD1FD}"/>
    <cellStyle name="Output 2 2 2 18" xfId="9395" xr:uid="{E1E982AB-6BFB-4B43-9E87-F4D4E94C98C3}"/>
    <cellStyle name="Output 2 2 2 18 2" xfId="31534" xr:uid="{3FEECD40-E635-46F3-A82E-8B504B52E50E}"/>
    <cellStyle name="Output 2 2 2 19" xfId="9001" xr:uid="{8475466D-0D1B-43AE-A3B2-7EDA31A7CE0A}"/>
    <cellStyle name="Output 2 2 2 19 2" xfId="31166" xr:uid="{D4121A4F-D8E7-4204-8739-4C03B70D22B4}"/>
    <cellStyle name="Output 2 2 2 2" xfId="1079" xr:uid="{00000000-0005-0000-0000-00004C1A0000}"/>
    <cellStyle name="Output 2 2 2 2 2" xfId="23516" xr:uid="{64C9CC4B-A594-4759-8884-FF7BFA62400A}"/>
    <cellStyle name="Output 2 2 2 20" xfId="9744" xr:uid="{44AA4481-91C9-4DED-AEFB-A7D414394E1A}"/>
    <cellStyle name="Output 2 2 2 21" xfId="12563" xr:uid="{C7D7A3E5-EB69-497D-A6A9-309E97E121DB}"/>
    <cellStyle name="Output 2 2 2 21 2" xfId="33128" xr:uid="{BE4D2303-5ECA-49E1-AA1A-D5280F89EA22}"/>
    <cellStyle name="Output 2 2 2 22" xfId="11896" xr:uid="{09C2E9F6-CBDC-48CD-B372-F1A93CBB72EC}"/>
    <cellStyle name="Output 2 2 2 22 2" xfId="32463" xr:uid="{FF75CD21-1FB4-43C4-A935-158FDAFC41A8}"/>
    <cellStyle name="Output 2 2 2 23" xfId="13220" xr:uid="{B36E5599-6F42-483D-834E-C99FE5763ACB}"/>
    <cellStyle name="Output 2 2 2 23 2" xfId="33784" xr:uid="{212F4162-5994-4288-9D05-51A5E91B3EB8}"/>
    <cellStyle name="Output 2 2 2 24" xfId="13338" xr:uid="{AEFE9B91-BACE-4017-BDB7-D2138752482A}"/>
    <cellStyle name="Output 2 2 2 24 2" xfId="33902" xr:uid="{FF18159F-8DA0-430E-836E-D5E38F6FFA2C}"/>
    <cellStyle name="Output 2 2 2 25" xfId="13877" xr:uid="{1283B1B2-4F72-44D1-94E7-A37B68BE1EDE}"/>
    <cellStyle name="Output 2 2 2 25 2" xfId="34441" xr:uid="{26995E42-44EB-4030-A37D-F80703D3AD57}"/>
    <cellStyle name="Output 2 2 2 26" xfId="14954" xr:uid="{75CA972D-E615-47D3-AE18-A4BB0F241E59}"/>
    <cellStyle name="Output 2 2 2 26 2" xfId="35506" xr:uid="{40235531-7E44-4AE7-B929-10258E844116}"/>
    <cellStyle name="Output 2 2 2 27" xfId="15004" xr:uid="{49B5EE91-B356-405C-A5CE-BF20B0FEF34A}"/>
    <cellStyle name="Output 2 2 2 27 2" xfId="35556" xr:uid="{6923A5E5-31CF-4B10-B202-326D7C73AD3E}"/>
    <cellStyle name="Output 2 2 2 28" xfId="16067" xr:uid="{8603344A-F6B0-455C-911F-E9A94EA45CE4}"/>
    <cellStyle name="Output 2 2 2 28 2" xfId="36475" xr:uid="{05CED1C3-C622-4544-BC9A-65DDE5239799}"/>
    <cellStyle name="Output 2 2 2 29" xfId="16540" xr:uid="{66EDE540-EE1F-4921-89EB-52324D689AA5}"/>
    <cellStyle name="Output 2 2 2 29 2" xfId="36946" xr:uid="{7F31015D-E4AE-490B-AEAC-A4B04745977C}"/>
    <cellStyle name="Output 2 2 2 3" xfId="2001" xr:uid="{00000000-0005-0000-0000-00004D1A0000}"/>
    <cellStyle name="Output 2 2 2 3 2" xfId="24383" xr:uid="{C49FFB9E-23BC-4916-A7B7-AAE01D4FD09F}"/>
    <cellStyle name="Output 2 2 2 30" xfId="17284" xr:uid="{CFD6878C-95D9-4E6A-9743-405464F0631B}"/>
    <cellStyle name="Output 2 2 2 30 2" xfId="37688" xr:uid="{8734C470-7F19-4BA5-B29F-C77A7296838C}"/>
    <cellStyle name="Output 2 2 2 31" xfId="17405" xr:uid="{D8B07FA4-BC92-42B5-820A-3D09587D1544}"/>
    <cellStyle name="Output 2 2 2 31 2" xfId="37809" xr:uid="{6E44E3F5-0B99-45CF-BFD7-56583685F9E5}"/>
    <cellStyle name="Output 2 2 2 32" xfId="18033" xr:uid="{2D4858E5-FF3C-48AB-B894-ACA98708D353}"/>
    <cellStyle name="Output 2 2 2 32 2" xfId="38437" xr:uid="{7FCDAFD4-F553-496B-8FE0-A4D76A4DCB52}"/>
    <cellStyle name="Output 2 2 2 33" xfId="18412" xr:uid="{8583B399-A934-43E0-B20D-0AA1587D57A4}"/>
    <cellStyle name="Output 2 2 2 33 2" xfId="38816" xr:uid="{A6425BD8-4730-4ABF-A6C2-C540CED12691}"/>
    <cellStyle name="Output 2 2 2 34" xfId="19256" xr:uid="{ADDA3AA1-ADB8-4C50-9D3A-62AD5B7BEEA5}"/>
    <cellStyle name="Output 2 2 2 34 2" xfId="39658" xr:uid="{D3BB62EA-CCAE-44B0-90E8-066D91DB93BB}"/>
    <cellStyle name="Output 2 2 2 35" xfId="19408" xr:uid="{8DBD776A-D79F-4F95-8A8D-51839228C2AE}"/>
    <cellStyle name="Output 2 2 2 35 2" xfId="39810" xr:uid="{5009A3E1-1DD5-40D7-A098-6E99F6B03F6E}"/>
    <cellStyle name="Output 2 2 2 36" xfId="20094" xr:uid="{B7EE8D2F-2B58-41ED-8FD3-78A27A589E73}"/>
    <cellStyle name="Output 2 2 2 36 2" xfId="40496" xr:uid="{71276FFE-C4C1-4C67-9792-8235F19B5921}"/>
    <cellStyle name="Output 2 2 2 37" xfId="20516" xr:uid="{5EBCC6D3-D75F-4CC8-8811-616CA0B324CE}"/>
    <cellStyle name="Output 2 2 2 37 2" xfId="40918" xr:uid="{2BCBE1A6-0CEB-42D3-94D2-25C592FD0E6E}"/>
    <cellStyle name="Output 2 2 2 38" xfId="20710" xr:uid="{9E6DFE0A-9D92-41F5-A701-5A77043CF4BF}"/>
    <cellStyle name="Output 2 2 2 38 2" xfId="41112" xr:uid="{82596F39-0E11-4C53-93C6-EE653ACC080A}"/>
    <cellStyle name="Output 2 2 2 39" xfId="21710" xr:uid="{134547F9-E479-4119-B223-BE42811486A8}"/>
    <cellStyle name="Output 2 2 2 39 2" xfId="42110" xr:uid="{7A618E71-AB77-4E35-97CD-8EEF3D3ACC23}"/>
    <cellStyle name="Output 2 2 2 4" xfId="1486" xr:uid="{00000000-0005-0000-0000-00004E1A0000}"/>
    <cellStyle name="Output 2 2 2 4 2" xfId="23874" xr:uid="{07164C26-43E8-4BEA-862A-6C5707DACD8B}"/>
    <cellStyle name="Output 2 2 2 40" xfId="21833" xr:uid="{2A86C0A2-ED82-4D9F-B853-9D7C4EFC0D00}"/>
    <cellStyle name="Output 2 2 2 40 2" xfId="42233" xr:uid="{62524355-83C9-4EAA-B9AC-6234A3BA5689}"/>
    <cellStyle name="Output 2 2 2 41" xfId="21082" xr:uid="{1F6080C4-D7C0-4E10-82E5-5E95DA0814CC}"/>
    <cellStyle name="Output 2 2 2 41 2" xfId="41484" xr:uid="{0D3251AE-337D-4841-9A2C-CE00FD779B4C}"/>
    <cellStyle name="Output 2 2 2 42" xfId="22569" xr:uid="{58E8ED23-30F0-48F3-9007-0C607DEF3736}"/>
    <cellStyle name="Output 2 2 2 42 2" xfId="42969" xr:uid="{519A5D9F-C805-4061-B1DF-5EBE78931969}"/>
    <cellStyle name="Output 2 2 2 43" xfId="22996" xr:uid="{E188CDB7-F97A-4773-B261-B2C33615F58C}"/>
    <cellStyle name="Output 2 2 2 43 2" xfId="43396" xr:uid="{02ABEA16-982F-4AF0-A4BF-4F38EB9E50F8}"/>
    <cellStyle name="Output 2 2 2 5" xfId="3124" xr:uid="{00000000-0005-0000-0000-00004F1A0000}"/>
    <cellStyle name="Output 2 2 2 5 2" xfId="25490" xr:uid="{5FC84BAC-5B72-4DC1-B8C6-393C7134B5D6}"/>
    <cellStyle name="Output 2 2 2 6" xfId="2490" xr:uid="{00000000-0005-0000-0000-0000501A0000}"/>
    <cellStyle name="Output 2 2 2 6 2" xfId="24857" xr:uid="{41A0451E-B9A4-480E-94EB-22AFB1DCCD18}"/>
    <cellStyle name="Output 2 2 2 7" xfId="4018" xr:uid="{00000000-0005-0000-0000-0000511A0000}"/>
    <cellStyle name="Output 2 2 2 7 2" xfId="26381" xr:uid="{A6D81F16-482A-422F-958C-5D4AAE016203}"/>
    <cellStyle name="Output 2 2 2 8" xfId="4131" xr:uid="{00000000-0005-0000-0000-0000521A0000}"/>
    <cellStyle name="Output 2 2 2 8 2" xfId="26494" xr:uid="{8040380A-43BE-4DC0-B383-E9031FF17D70}"/>
    <cellStyle name="Output 2 2 2 9" xfId="4908" xr:uid="{00000000-0005-0000-0000-0000531A0000}"/>
    <cellStyle name="Output 2 2 2 9 2" xfId="27261" xr:uid="{FF39B07D-5F43-4A8B-BEE3-ED72B497A487}"/>
    <cellStyle name="Output 2 2 20" xfId="8945" xr:uid="{830D78BB-1778-4791-960E-EA91A1C7D836}"/>
    <cellStyle name="Output 2 2 20 2" xfId="31121" xr:uid="{0FC2FE39-C6DA-42D5-8667-7CEF3EBEB20B}"/>
    <cellStyle name="Output 2 2 21" xfId="9730" xr:uid="{F59E36A2-88E1-4B6B-A129-080C0992CFC0}"/>
    <cellStyle name="Output 2 2 22" xfId="10815" xr:uid="{A6DDFD0F-1DD9-4B27-BDDB-032F002445AD}"/>
    <cellStyle name="Output 2 2 22 2" xfId="32286" xr:uid="{F4D2DCD8-32BF-4D4B-A303-DED54AA3B26E}"/>
    <cellStyle name="Output 2 2 23" xfId="12348" xr:uid="{FBF359E5-C07F-44DE-8CBE-0C182CD6E751}"/>
    <cellStyle name="Output 2 2 23 2" xfId="32913" xr:uid="{2505E04F-F51D-4C5F-A28E-9E01DBA5A6F7}"/>
    <cellStyle name="Output 2 2 24" xfId="12246" xr:uid="{F93C1156-3341-45EF-A336-5694D7775E55}"/>
    <cellStyle name="Output 2 2 24 2" xfId="32811" xr:uid="{5236B5EC-AF7E-4BC4-9C98-7CE1B3534811}"/>
    <cellStyle name="Output 2 2 25" xfId="13290" xr:uid="{FCED2C34-F51C-45AB-91A5-1A72D8756BED}"/>
    <cellStyle name="Output 2 2 25 2" xfId="33854" xr:uid="{460F770A-B21E-4C7B-A217-FE6E19172F11}"/>
    <cellStyle name="Output 2 2 26" xfId="11907" xr:uid="{66285A0C-F2D7-416F-BF3C-E3598D9E55F0}"/>
    <cellStyle name="Output 2 2 26 2" xfId="32474" xr:uid="{4B5F9F70-17CE-480C-9096-B59334782E28}"/>
    <cellStyle name="Output 2 2 27" xfId="14467" xr:uid="{47E24A21-4169-4663-AE6F-61FEB6B7DC68}"/>
    <cellStyle name="Output 2 2 27 2" xfId="35028" xr:uid="{B632D4C3-C51C-4721-AEE6-61E8C8896FFD}"/>
    <cellStyle name="Output 2 2 28" xfId="13677" xr:uid="{697416DB-D504-4719-92C1-93E879C2B3BC}"/>
    <cellStyle name="Output 2 2 28 2" xfId="34241" xr:uid="{66CC7BFC-843E-48A6-955D-30F3A9D55713}"/>
    <cellStyle name="Output 2 2 29" xfId="13756" xr:uid="{8AB9802B-FF47-406E-8C5D-3BF666732719}"/>
    <cellStyle name="Output 2 2 29 2" xfId="34320" xr:uid="{45BE8148-AEB8-4728-A34B-413D5B7D111F}"/>
    <cellStyle name="Output 2 2 3" xfId="1287" xr:uid="{00000000-0005-0000-0000-0000541A0000}"/>
    <cellStyle name="Output 2 2 3 2" xfId="23724" xr:uid="{A1659608-453D-4772-964C-CAF845C21A5A}"/>
    <cellStyle name="Output 2 2 30" xfId="15447" xr:uid="{2F36F040-2DB2-4DDA-8C38-DCA0393DB06C}"/>
    <cellStyle name="Output 2 2 30 2" xfId="35982" xr:uid="{4F80587B-09F8-4DD1-BE74-10A548F65040}"/>
    <cellStyle name="Output 2 2 31" xfId="15358" xr:uid="{93DB1894-195E-44C3-AA5B-95433BB529FC}"/>
    <cellStyle name="Output 2 2 31 2" xfId="35895" xr:uid="{D0E50B52-2CE8-4118-972B-4B255925C7C5}"/>
    <cellStyle name="Output 2 2 32" xfId="16334" xr:uid="{6173DAFA-27DB-4D10-875B-341DEA16C5CA}"/>
    <cellStyle name="Output 2 2 32 2" xfId="36740" xr:uid="{AE398538-EA34-4BEC-BB32-E2F3E5D26936}"/>
    <cellStyle name="Output 2 2 33" xfId="17075" xr:uid="{4EB2EA23-AAD2-42B4-B76B-A8AD6E6A4EA8}"/>
    <cellStyle name="Output 2 2 33 2" xfId="37479" xr:uid="{8AE6A792-7759-46C5-9EF7-D6D2594774B7}"/>
    <cellStyle name="Output 2 2 34" xfId="16679" xr:uid="{0FB47434-95DF-475C-9F7E-F5919FB657BE}"/>
    <cellStyle name="Output 2 2 34 2" xfId="37085" xr:uid="{F3149A7E-4B5A-4B00-A90A-B2F0022F8491}"/>
    <cellStyle name="Output 2 2 35" xfId="17826" xr:uid="{326B51A3-1CFC-420E-ACA2-C69592B3C1CA}"/>
    <cellStyle name="Output 2 2 35 2" xfId="38230" xr:uid="{75352C8D-C671-43BA-90F8-E1D5729BC646}"/>
    <cellStyle name="Output 2 2 36" xfId="18198" xr:uid="{CBF11556-6DDE-4638-B8FB-4D22B04D1CED}"/>
    <cellStyle name="Output 2 2 36 2" xfId="38602" xr:uid="{4D6E190E-2638-4613-A66C-A03D5D409960}"/>
    <cellStyle name="Output 2 2 37" xfId="19041" xr:uid="{2668BEA0-AEBB-4FD3-8DF9-79E39B1E9448}"/>
    <cellStyle name="Output 2 2 37 2" xfId="39443" xr:uid="{D38B56FE-84C1-423F-9708-F8E1E49405CA}"/>
    <cellStyle name="Output 2 2 38" xfId="18808" xr:uid="{F6CCD48F-1865-444D-A0FD-54B21E8620A5}"/>
    <cellStyle name="Output 2 2 38 2" xfId="39210" xr:uid="{C6D17238-2F7B-4469-BE90-871BC25AE4D0}"/>
    <cellStyle name="Output 2 2 39" xfId="19879" xr:uid="{AAB9EEB7-0ECF-414F-BAE3-75BA99951344}"/>
    <cellStyle name="Output 2 2 39 2" xfId="40281" xr:uid="{0B993C64-29D1-44B0-B9D3-C0C7DD52DE25}"/>
    <cellStyle name="Output 2 2 4" xfId="1788" xr:uid="{00000000-0005-0000-0000-0000551A0000}"/>
    <cellStyle name="Output 2 2 4 2" xfId="24171" xr:uid="{5DBC595C-7461-47E8-87C9-46B9191FEA34}"/>
    <cellStyle name="Output 2 2 40" xfId="20303" xr:uid="{2BE35E4E-28A0-4FE5-946D-461BEEE0A823}"/>
    <cellStyle name="Output 2 2 40 2" xfId="40705" xr:uid="{9B9785EF-823A-4494-8CDE-68FDEE69ACA7}"/>
    <cellStyle name="Output 2 2 41" xfId="20645" xr:uid="{E0864979-D7A1-4E53-813D-3C39344EE048}"/>
    <cellStyle name="Output 2 2 41 2" xfId="41047" xr:uid="{D0E14290-2ADB-4886-8E48-0430B56AF7BA}"/>
    <cellStyle name="Output 2 2 42" xfId="21498" xr:uid="{9F329904-1B01-47B2-9733-2DC16089A1E8}"/>
    <cellStyle name="Output 2 2 42 2" xfId="41898" xr:uid="{28BC47F5-CCB5-4EAC-8B25-67184CAB061B}"/>
    <cellStyle name="Output 2 2 43" xfId="20989" xr:uid="{A030004E-CD59-4119-9184-C5344332834E}"/>
    <cellStyle name="Output 2 2 43 2" xfId="41391" xr:uid="{7FA88814-E68F-42E2-9D4A-2D70083D4409}"/>
    <cellStyle name="Output 2 2 44" xfId="21401" xr:uid="{29A38CB7-AD5D-4F79-9C93-5C2E468E7BF8}"/>
    <cellStyle name="Output 2 2 44 2" xfId="41801" xr:uid="{25F92F39-784B-420B-9F0B-D7CFB73FA7EA}"/>
    <cellStyle name="Output 2 2 45" xfId="22975" xr:uid="{E824561F-74EA-444C-B7B1-E239B98D41D1}"/>
    <cellStyle name="Output 2 2 45 2" xfId="43375" xr:uid="{8DF1CF15-C37C-4A5A-8A28-AFDE46ACEF61}"/>
    <cellStyle name="Output 2 2 46" xfId="23225" xr:uid="{5A3F85DA-AD84-439C-9E26-5E1ECABDEDD0}"/>
    <cellStyle name="Output 2 2 46 2" xfId="43625" xr:uid="{608232AD-7EE4-4E60-8EFA-BCD9F616887B}"/>
    <cellStyle name="Output 2 2 5" xfId="2266" xr:uid="{00000000-0005-0000-0000-0000561A0000}"/>
    <cellStyle name="Output 2 2 5 2" xfId="24641" xr:uid="{3CF59CE3-91F0-4143-8F23-C7167E85078A}"/>
    <cellStyle name="Output 2 2 6" xfId="2909" xr:uid="{00000000-0005-0000-0000-0000571A0000}"/>
    <cellStyle name="Output 2 2 6 2" xfId="25275" xr:uid="{4C101D5C-5BC2-4A7B-B7AF-809A9E878E6B}"/>
    <cellStyle name="Output 2 2 7" xfId="3551" xr:uid="{00000000-0005-0000-0000-0000581A0000}"/>
    <cellStyle name="Output 2 2 7 2" xfId="25916" xr:uid="{16573BB8-063C-4C79-9CAA-3DD45C9165F8}"/>
    <cellStyle name="Output 2 2 8" xfId="3807" xr:uid="{00000000-0005-0000-0000-0000591A0000}"/>
    <cellStyle name="Output 2 2 8 2" xfId="26170" xr:uid="{BA1370F9-969E-4D3F-8148-F05E42254BBE}"/>
    <cellStyle name="Output 2 2 9" xfId="4364" xr:uid="{00000000-0005-0000-0000-00005A1A0000}"/>
    <cellStyle name="Output 2 2 9 2" xfId="26719" xr:uid="{BD9D6339-56F2-43E2-BCF0-698007B4FE9D}"/>
    <cellStyle name="Output 2 20" xfId="9904" xr:uid="{5CEC8B8E-1BAD-490D-B202-2338B2C301A2}"/>
    <cellStyle name="Output 2 21" xfId="10839" xr:uid="{6BE37441-D081-4E0A-B10A-16C8D5483FD8}"/>
    <cellStyle name="Output 2 21 2" xfId="32290" xr:uid="{DB09A6AD-9F07-443D-B9AD-323BA70CE7E5}"/>
    <cellStyle name="Output 2 22" xfId="11963" xr:uid="{2DCB3E34-BAB9-4D4E-91D1-888FAC1E492A}"/>
    <cellStyle name="Output 2 22 2" xfId="32528" xr:uid="{78652D96-85CF-47CE-8427-D8A582697CC4}"/>
    <cellStyle name="Output 2 23" xfId="12881" xr:uid="{DD106695-F182-4E65-AF97-9E1E99A91ADB}"/>
    <cellStyle name="Output 2 23 2" xfId="33446" xr:uid="{D51038D2-EAE7-4113-B1D9-61E3D276C7DC}"/>
    <cellStyle name="Output 2 24" xfId="13327" xr:uid="{7600796D-628A-446A-9DC1-4B43074E986B}"/>
    <cellStyle name="Output 2 24 2" xfId="33891" xr:uid="{70190523-317A-4AD2-8660-A0963F80F10A}"/>
    <cellStyle name="Output 2 25" xfId="13215" xr:uid="{80E1814B-8199-4FC9-9525-1F011B85F59F}"/>
    <cellStyle name="Output 2 25 2" xfId="33779" xr:uid="{1E8F210F-637F-49B0-8981-EAF84FFE3481}"/>
    <cellStyle name="Output 2 26" xfId="14946" xr:uid="{2905F5B0-C167-4FE8-989D-B64A3E799F8C}"/>
    <cellStyle name="Output 2 26 2" xfId="35499" xr:uid="{9A5C4123-41F3-4EC9-A34A-5E478A66F95E}"/>
    <cellStyle name="Output 2 27" xfId="15462" xr:uid="{74D7DC23-7EB5-4705-88B6-B336BE57C2F2}"/>
    <cellStyle name="Output 2 27 2" xfId="35990" xr:uid="{976054E7-5514-46CF-B0D2-38CEAFC80EDB}"/>
    <cellStyle name="Output 2 28" xfId="15548" xr:uid="{0906690E-1067-4115-821B-D51AC1EDDFBC}"/>
    <cellStyle name="Output 2 28 2" xfId="36066" xr:uid="{BDCE94B8-F780-4171-87A6-D1D51FB4F762}"/>
    <cellStyle name="Output 2 29" xfId="16217" xr:uid="{19E87108-0F1A-414D-B6CC-C30A256781B9}"/>
    <cellStyle name="Output 2 29 2" xfId="36623" xr:uid="{ED6AE0B6-FAE1-41E5-8910-81F4281C9C05}"/>
    <cellStyle name="Output 2 3" xfId="691" xr:uid="{00000000-0005-0000-0000-00005B1A0000}"/>
    <cellStyle name="Output 2 3 10" xfId="4791" xr:uid="{00000000-0005-0000-0000-00005C1A0000}"/>
    <cellStyle name="Output 2 3 10 2" xfId="27144" xr:uid="{E3D2DCF7-CF9D-4D2E-85AC-A314E97BF558}"/>
    <cellStyle name="Output 2 3 11" xfId="5142" xr:uid="{00000000-0005-0000-0000-00005D1A0000}"/>
    <cellStyle name="Output 2 3 11 2" xfId="27495" xr:uid="{99AE2C7B-BEC3-499D-B324-256862B86493}"/>
    <cellStyle name="Output 2 3 12" xfId="5416" xr:uid="{00000000-0005-0000-0000-00005E1A0000}"/>
    <cellStyle name="Output 2 3 12 2" xfId="27769" xr:uid="{0D96F4CA-8F0A-436B-B4B0-FD42EE835D67}"/>
    <cellStyle name="Output 2 3 13" xfId="6080" xr:uid="{00000000-0005-0000-0000-00005F1A0000}"/>
    <cellStyle name="Output 2 3 13 2" xfId="28377" xr:uid="{C864AF04-B170-42EE-BF78-65AED44A72F0}"/>
    <cellStyle name="Output 2 3 14" xfId="6470" xr:uid="{00000000-0005-0000-0000-0000601A0000}"/>
    <cellStyle name="Output 2 3 14 2" xfId="28767" xr:uid="{49930573-ACC1-4452-AF78-0D61378E01DD}"/>
    <cellStyle name="Output 2 3 15" xfId="6980" xr:uid="{00000000-0005-0000-0000-0000611A0000}"/>
    <cellStyle name="Output 2 3 15 2" xfId="29277" xr:uid="{CCBC7E65-E6CA-4CE3-9295-9CD108F2E814}"/>
    <cellStyle name="Output 2 3 16" xfId="7420" xr:uid="{00000000-0005-0000-0000-0000621A0000}"/>
    <cellStyle name="Output 2 3 16 2" xfId="29715" xr:uid="{81E58AE7-A31D-4561-B0B5-9E5514B059E9}"/>
    <cellStyle name="Output 2 3 17" xfId="7906" xr:uid="{8E94EB2C-90E5-49C8-956A-046336DE315C}"/>
    <cellStyle name="Output 2 3 17 2" xfId="30192" xr:uid="{B8937EBC-578C-4168-AB38-9932483EB049}"/>
    <cellStyle name="Output 2 3 18" xfId="8391" xr:uid="{FBC74D71-1D57-452C-AF94-59D755DC1B11}"/>
    <cellStyle name="Output 2 3 18 2" xfId="30660" xr:uid="{637D8CB8-5F40-428E-A967-9B0B3262410D}"/>
    <cellStyle name="Output 2 3 19" xfId="9276" xr:uid="{32F6F770-5050-4F60-A8E9-A0ECFDD79982}"/>
    <cellStyle name="Output 2 3 19 2" xfId="31417" xr:uid="{D8C52587-4F61-40CD-B627-AA88433757B4}"/>
    <cellStyle name="Output 2 3 2" xfId="906" xr:uid="{00000000-0005-0000-0000-0000631A0000}"/>
    <cellStyle name="Output 2 3 2 10" xfId="5353" xr:uid="{00000000-0005-0000-0000-0000641A0000}"/>
    <cellStyle name="Output 2 3 2 10 2" xfId="27706" xr:uid="{229AD5F3-E817-43EC-AE49-9E2E8DA85DE1}"/>
    <cellStyle name="Output 2 3 2 11" xfId="5574" xr:uid="{00000000-0005-0000-0000-0000651A0000}"/>
    <cellStyle name="Output 2 3 2 11 2" xfId="27927" xr:uid="{BFF2F26B-417F-493B-A114-A2CAE862008C}"/>
    <cellStyle name="Output 2 3 2 12" xfId="6526" xr:uid="{00000000-0005-0000-0000-0000661A0000}"/>
    <cellStyle name="Output 2 3 2 12 2" xfId="28823" xr:uid="{DD9D1865-B942-46D3-AD95-A1F6CA62D5B6}"/>
    <cellStyle name="Output 2 3 2 13" xfId="6916" xr:uid="{00000000-0005-0000-0000-0000671A0000}"/>
    <cellStyle name="Output 2 3 2 13 2" xfId="29213" xr:uid="{2F5545D0-06A2-4B02-8110-22397999ABD2}"/>
    <cellStyle name="Output 2 3 2 14" xfId="7158" xr:uid="{00000000-0005-0000-0000-0000681A0000}"/>
    <cellStyle name="Output 2 3 2 14 2" xfId="29455" xr:uid="{59C25E1B-72CD-403A-BD36-1DA5589D6F8E}"/>
    <cellStyle name="Output 2 3 2 15" xfId="7626" xr:uid="{00000000-0005-0000-0000-0000691A0000}"/>
    <cellStyle name="Output 2 3 2 15 2" xfId="29921" xr:uid="{87D01AFE-4DB6-4437-84DE-B89C96E75FD2}"/>
    <cellStyle name="Output 2 3 2 16" xfId="8112" xr:uid="{3F56BD8A-35C0-4F89-91ED-F35AF9CBD421}"/>
    <cellStyle name="Output 2 3 2 16 2" xfId="30398" xr:uid="{E00439B2-6123-4ECF-A830-2F39640FF369}"/>
    <cellStyle name="Output 2 3 2 17" xfId="8601" xr:uid="{0AED8C72-DF32-4525-B108-552927D08680}"/>
    <cellStyle name="Output 2 3 2 17 2" xfId="30870" xr:uid="{C76D52BF-F76A-46B7-90C0-FB30F73E9D08}"/>
    <cellStyle name="Output 2 3 2 18" xfId="9491" xr:uid="{B9E8A887-22D7-4B0C-9817-2F306EE7ACE7}"/>
    <cellStyle name="Output 2 3 2 18 2" xfId="31630" xr:uid="{131B4E99-38F4-43D0-AC30-8A0E409ED5A5}"/>
    <cellStyle name="Output 2 3 2 19" xfId="10011" xr:uid="{CEC08974-C87B-443F-9060-B626D2D39042}"/>
    <cellStyle name="Output 2 3 2 19 2" xfId="32020" xr:uid="{C32E4D86-1BAF-4A14-B8CA-AC125EBE61E8}"/>
    <cellStyle name="Output 2 3 2 2" xfId="1364" xr:uid="{00000000-0005-0000-0000-00006A1A0000}"/>
    <cellStyle name="Output 2 3 2 2 2" xfId="23801" xr:uid="{ABA388B2-B19F-4C2D-90AD-CB9BC77515EE}"/>
    <cellStyle name="Output 2 3 2 20" xfId="10462" xr:uid="{11F74B1B-18CD-4B3D-9849-CBA72FE37A7F}"/>
    <cellStyle name="Output 2 3 2 21" xfId="12659" xr:uid="{A81DC214-0CE3-44D8-89F3-BFDF767DA183}"/>
    <cellStyle name="Output 2 3 2 21 2" xfId="33224" xr:uid="{61748A97-0AC0-451D-B4C8-993DEABCE703}"/>
    <cellStyle name="Output 2 3 2 22" xfId="13178" xr:uid="{A4BDA2C0-30A2-45C5-B37B-1EE70FBB0BA6}"/>
    <cellStyle name="Output 2 3 2 22 2" xfId="33742" xr:uid="{37E7C984-24EE-4E87-BE4D-F434FF1E006C}"/>
    <cellStyle name="Output 2 3 2 23" xfId="13639" xr:uid="{30EC1952-7E6D-45A5-8DAF-08442A3A4CAC}"/>
    <cellStyle name="Output 2 3 2 23 2" xfId="34203" xr:uid="{65803D7D-5BDA-450B-8383-C3AB2C1E9BC5}"/>
    <cellStyle name="Output 2 3 2 24" xfId="14177" xr:uid="{27FA2EB1-192F-49A7-B3E9-6C8F9B85157A}"/>
    <cellStyle name="Output 2 3 2 24 2" xfId="34741" xr:uid="{8A0D04CB-20B4-4FB4-B9ED-07B4F394A75E}"/>
    <cellStyle name="Output 2 3 2 25" xfId="14599" xr:uid="{3B5EB561-6614-4C0D-B21E-EE9A1602BFF1}"/>
    <cellStyle name="Output 2 3 2 25 2" xfId="35159" xr:uid="{8E4D6EE0-2F57-4167-91FD-135AF660DCC4}"/>
    <cellStyle name="Output 2 3 2 26" xfId="14978" xr:uid="{6B3FD0DB-0497-48F6-A937-4C9B83433218}"/>
    <cellStyle name="Output 2 3 2 26 2" xfId="35530" xr:uid="{1C099E70-F68E-469E-93D3-8D17C288F50B}"/>
    <cellStyle name="Output 2 3 2 27" xfId="15297" xr:uid="{5142097C-FDD2-4730-B15F-30F4C82CAC8B}"/>
    <cellStyle name="Output 2 3 2 27 2" xfId="35834" xr:uid="{8AAB168E-9D86-41A6-AE52-D00B7D74FF5F}"/>
    <cellStyle name="Output 2 3 2 28" xfId="16163" xr:uid="{A7E9AD76-DEDB-40B2-9C2B-C64C4C9E31F4}"/>
    <cellStyle name="Output 2 3 2 28 2" xfId="36571" xr:uid="{5EA356CB-43C0-4876-A370-4DE39F37B998}"/>
    <cellStyle name="Output 2 3 2 29" xfId="16636" xr:uid="{1AC5DF3A-1297-43FF-BC4C-FAC8C545629A}"/>
    <cellStyle name="Output 2 3 2 29 2" xfId="37042" xr:uid="{CB7330D0-9C03-4CC5-B1DF-713812CADC07}"/>
    <cellStyle name="Output 2 3 2 3" xfId="2097" xr:uid="{00000000-0005-0000-0000-00006B1A0000}"/>
    <cellStyle name="Output 2 3 2 3 2" xfId="24479" xr:uid="{B888EDE7-71B8-45B1-A877-26E9E9D50FCB}"/>
    <cellStyle name="Output 2 3 2 30" xfId="17380" xr:uid="{879E6D45-8E1B-4375-898E-41CF7E00A132}"/>
    <cellStyle name="Output 2 3 2 30 2" xfId="37784" xr:uid="{08A3F41C-5E0D-4DC9-8A85-CF80940F411C}"/>
    <cellStyle name="Output 2 3 2 31" xfId="17736" xr:uid="{FDB17381-55D0-43DE-8FEC-221A67C8106D}"/>
    <cellStyle name="Output 2 3 2 31 2" xfId="38140" xr:uid="{717F0FE7-5D40-4CB2-8096-604EA40E9398}"/>
    <cellStyle name="Output 2 3 2 32" xfId="18129" xr:uid="{153D1119-0051-4837-9689-EDED744977DB}"/>
    <cellStyle name="Output 2 3 2 32 2" xfId="38533" xr:uid="{983C9CCC-5364-49D4-B87B-17E689EF47E7}"/>
    <cellStyle name="Output 2 3 2 33" xfId="18508" xr:uid="{D2236306-B5A0-490D-AC2D-13F32A8AE5E1}"/>
    <cellStyle name="Output 2 3 2 33 2" xfId="38912" xr:uid="{10D59A84-6E16-4AE7-8605-2F60B63DB9F2}"/>
    <cellStyle name="Output 2 3 2 34" xfId="19352" xr:uid="{836B5E66-D2A7-49EF-9841-A8699979455A}"/>
    <cellStyle name="Output 2 3 2 34 2" xfId="39754" xr:uid="{D33BE06D-27A3-4C14-94B5-76E933FE0035}"/>
    <cellStyle name="Output 2 3 2 35" xfId="19772" xr:uid="{E49A70E0-3AE2-4062-BBE9-49A89589C3F2}"/>
    <cellStyle name="Output 2 3 2 35 2" xfId="40174" xr:uid="{C9357CFC-FCC7-49D1-BA05-00DBAD70E87F}"/>
    <cellStyle name="Output 2 3 2 36" xfId="20190" xr:uid="{055DB800-8571-41E7-87A7-F7A7C7474A90}"/>
    <cellStyle name="Output 2 3 2 36 2" xfId="40592" xr:uid="{23B14A0B-1C11-4E7E-8D63-54ACA2073DF8}"/>
    <cellStyle name="Output 2 3 2 37" xfId="20612" xr:uid="{F38E365D-219B-4E68-96B0-3E6537FE285E}"/>
    <cellStyle name="Output 2 3 2 37 2" xfId="41014" xr:uid="{1D3E19D3-04EC-44F6-AB7A-275B96D61EAD}"/>
    <cellStyle name="Output 2 3 2 38" xfId="20935" xr:uid="{CAB9A897-2B91-48A4-BCAF-BDCEFCC6B9EF}"/>
    <cellStyle name="Output 2 3 2 38 2" xfId="41337" xr:uid="{D1F8C314-6E53-457B-9C54-32DBC1139F31}"/>
    <cellStyle name="Output 2 3 2 39" xfId="21806" xr:uid="{1968F2DA-4AEF-4CDF-B35D-C18178B4BCE1}"/>
    <cellStyle name="Output 2 3 2 39 2" xfId="42206" xr:uid="{A8C63FDE-36C0-4AC3-BC0B-BA5801ECAB9B}"/>
    <cellStyle name="Output 2 3 2 4" xfId="2343" xr:uid="{00000000-0005-0000-0000-00006C1A0000}"/>
    <cellStyle name="Output 2 3 2 4 2" xfId="24718" xr:uid="{52119196-339C-426A-8E8A-6E40467E1EF6}"/>
    <cellStyle name="Output 2 3 2 40" xfId="22317" xr:uid="{3364F9DD-66B3-4010-9267-E3BD2854ED17}"/>
    <cellStyle name="Output 2 3 2 40 2" xfId="42717" xr:uid="{849E60FD-C918-4776-BE0C-A665FA1DC375}"/>
    <cellStyle name="Output 2 3 2 41" xfId="22739" xr:uid="{DC29DA39-8EA1-4C27-BEAD-2A4D76C55076}"/>
    <cellStyle name="Output 2 3 2 41 2" xfId="43139" xr:uid="{C8831330-3C30-4F61-B50C-89F20A5BC056}"/>
    <cellStyle name="Output 2 3 2 42" xfId="23086" xr:uid="{3A47A726-863E-4D4E-B447-C0D984BA0CE1}"/>
    <cellStyle name="Output 2 3 2 42 2" xfId="43486" xr:uid="{36053F9C-EE0F-411C-A6A2-9AD08E608778}"/>
    <cellStyle name="Output 2 3 2 43" xfId="23305" xr:uid="{AA6F94F7-E9F7-45F6-8243-3E1F49002EBE}"/>
    <cellStyle name="Output 2 3 2 43 2" xfId="43705" xr:uid="{A72636E7-4596-47D5-B752-AFA6BAC5EE43}"/>
    <cellStyle name="Output 2 3 2 5" xfId="3220" xr:uid="{00000000-0005-0000-0000-00006D1A0000}"/>
    <cellStyle name="Output 2 3 2 5 2" xfId="25586" xr:uid="{BF756BA5-4D61-43FD-8F3B-E3A184D0557E}"/>
    <cellStyle name="Output 2 3 2 6" xfId="3687" xr:uid="{00000000-0005-0000-0000-00006E1A0000}"/>
    <cellStyle name="Output 2 3 2 6 2" xfId="26050" xr:uid="{105C190B-EF84-4780-BBFF-EEA7C6D565C2}"/>
    <cellStyle name="Output 2 3 2 7" xfId="4114" xr:uid="{00000000-0005-0000-0000-00006F1A0000}"/>
    <cellStyle name="Output 2 3 2 7 2" xfId="26477" xr:uid="{FE46F532-B65E-4EB8-86D3-33CF543ECCE1}"/>
    <cellStyle name="Output 2 3 2 8" xfId="4485" xr:uid="{00000000-0005-0000-0000-0000701A0000}"/>
    <cellStyle name="Output 2 3 2 8 2" xfId="26838" xr:uid="{8CD1A8B2-AF56-4390-88E9-617455DEFFE8}"/>
    <cellStyle name="Output 2 3 2 9" xfId="4934" xr:uid="{00000000-0005-0000-0000-0000711A0000}"/>
    <cellStyle name="Output 2 3 2 9 2" xfId="27287" xr:uid="{01BA6FF6-F1CE-48B0-A7A4-682AF5E3683E}"/>
    <cellStyle name="Output 2 3 20" xfId="9642" xr:uid="{CE114D8E-BE8A-4D6B-A08A-F5A148391C49}"/>
    <cellStyle name="Output 2 3 20 2" xfId="31729" xr:uid="{A011A06D-A73E-4AEF-801E-F1C5ABBDBC2C}"/>
    <cellStyle name="Output 2 3 21" xfId="10304" xr:uid="{007BB56D-68FC-4368-BD5C-38B9185146D6}"/>
    <cellStyle name="Output 2 3 22" xfId="12444" xr:uid="{1C59721D-18AC-4FED-8E15-8FE0E61430FA}"/>
    <cellStyle name="Output 2 3 22 2" xfId="33009" xr:uid="{3C4A21E6-0528-4B26-8ECA-E0DD5FC02A7A}"/>
    <cellStyle name="Output 2 3 23" xfId="12852" xr:uid="{685E44C3-C04C-4979-8C9C-45B576BBD8F2}"/>
    <cellStyle name="Output 2 3 23 2" xfId="33417" xr:uid="{F533C51F-D2D1-4D07-8200-1A0C97976BC9}"/>
    <cellStyle name="Output 2 3 24" xfId="13065" xr:uid="{5A8EE820-B822-4B5D-B89E-F4E7E309DD2D}"/>
    <cellStyle name="Output 2 3 24 2" xfId="33630" xr:uid="{C624AAEC-4F5D-4A74-810B-14F999062C45}"/>
    <cellStyle name="Output 2 3 25" xfId="14073" xr:uid="{0FF6B130-EC5F-4F40-A028-97595C3248B3}"/>
    <cellStyle name="Output 2 3 25 2" xfId="34637" xr:uid="{2BB28089-6E0D-4AE5-AD73-3F0F673FF591}"/>
    <cellStyle name="Output 2 3 26" xfId="12068" xr:uid="{B8F16BF2-0689-47BE-8987-F4BBC5C43BA5}"/>
    <cellStyle name="Output 2 3 26 2" xfId="32633" xr:uid="{5BCA7D1E-4CBF-4E2E-BCF2-B33535DD4CEA}"/>
    <cellStyle name="Output 2 3 27" xfId="14830" xr:uid="{AF4C1931-0302-442D-B61A-D070BC6EE049}"/>
    <cellStyle name="Output 2 3 27 2" xfId="35384" xr:uid="{677FB8DC-07DD-4CCB-BCBB-1638E10ABBAC}"/>
    <cellStyle name="Output 2 3 28" xfId="15048" xr:uid="{CB555D49-1C83-4140-8F77-B74886DFED04}"/>
    <cellStyle name="Output 2 3 28 2" xfId="35597" xr:uid="{D263F7BA-2A95-44BB-B210-13D794430EA2}"/>
    <cellStyle name="Output 2 3 29" xfId="15955" xr:uid="{4B3FC04F-4121-44B3-8719-E5A0992CFFA0}"/>
    <cellStyle name="Output 2 3 29 2" xfId="36363" xr:uid="{6DFB9471-4C8D-49D8-AD6D-48C551C70848}"/>
    <cellStyle name="Output 2 3 3" xfId="1210" xr:uid="{00000000-0005-0000-0000-0000721A0000}"/>
    <cellStyle name="Output 2 3 3 2" xfId="23647" xr:uid="{9A2DE8C0-D825-4CDB-9066-FCCE8A62A3E2}"/>
    <cellStyle name="Output 2 3 30" xfId="16430" xr:uid="{65B0672C-F012-4642-8F30-E43EAC50C228}"/>
    <cellStyle name="Output 2 3 30 2" xfId="36836" xr:uid="{2A7A5CD7-1D94-4B82-9964-73E4CB6BBBAF}"/>
    <cellStyle name="Output 2 3 31" xfId="17171" xr:uid="{E82AE155-FC77-4B33-898F-6A80C7B8694B}"/>
    <cellStyle name="Output 2 3 31 2" xfId="37575" xr:uid="{1B8C69B8-F51F-495D-A3FF-AE84A7614605}"/>
    <cellStyle name="Output 2 3 32" xfId="16962" xr:uid="{2DBA691C-9D5B-44E8-8A03-953E2EC58C19}"/>
    <cellStyle name="Output 2 3 32 2" xfId="37366" xr:uid="{F0CAAF39-34B0-47F8-8452-A43E2ECE1427}"/>
    <cellStyle name="Output 2 3 33" xfId="17922" xr:uid="{0A808454-358F-49B2-B604-6C97E67CD361}"/>
    <cellStyle name="Output 2 3 33 2" xfId="38326" xr:uid="{AF697ABA-78CB-4BE3-86DB-5E11F5CF0F49}"/>
    <cellStyle name="Output 2 3 34" xfId="18294" xr:uid="{C9303C9F-56F8-4E56-AD4F-5B8E36DCE2BA}"/>
    <cellStyle name="Output 2 3 34 2" xfId="38698" xr:uid="{0E42835C-79DB-4338-AD41-4AC50A49242C}"/>
    <cellStyle name="Output 2 3 35" xfId="19137" xr:uid="{B8C26AB7-CCC1-4B60-A608-CD613C0DF23A}"/>
    <cellStyle name="Output 2 3 35 2" xfId="39539" xr:uid="{981995DC-8878-4FFA-9B58-258669D845C7}"/>
    <cellStyle name="Output 2 3 36" xfId="19512" xr:uid="{143F789E-4EB9-47B0-AA61-23E933AE3D4B}"/>
    <cellStyle name="Output 2 3 36 2" xfId="39914" xr:uid="{16648370-0E97-4E48-92D2-BB3986F45EFA}"/>
    <cellStyle name="Output 2 3 37" xfId="19975" xr:uid="{9C3AED04-17A9-4D7F-AE6F-1B8C432EBCC8}"/>
    <cellStyle name="Output 2 3 37 2" xfId="40377" xr:uid="{22B18461-1813-416C-AF76-43A13FC7B205}"/>
    <cellStyle name="Output 2 3 38" xfId="20399" xr:uid="{EB400346-6802-4940-B2A9-6A60E84999F2}"/>
    <cellStyle name="Output 2 3 38 2" xfId="40801" xr:uid="{817799C3-9B76-4819-86DA-787492F2C518}"/>
    <cellStyle name="Output 2 3 39" xfId="20642" xr:uid="{EA4ECF88-DF39-4239-91BE-65EFCF39ED0B}"/>
    <cellStyle name="Output 2 3 39 2" xfId="41044" xr:uid="{5ECB096D-6301-4665-A3CD-319D69149F0C}"/>
    <cellStyle name="Output 2 3 4" xfId="1884" xr:uid="{00000000-0005-0000-0000-0000731A0000}"/>
    <cellStyle name="Output 2 3 4 2" xfId="24267" xr:uid="{B6C80215-9E4D-4171-9B05-B260FA3B6718}"/>
    <cellStyle name="Output 2 3 40" xfId="21594" xr:uid="{A84EEEB0-2A19-4541-948D-36863F1347DB}"/>
    <cellStyle name="Output 2 3 40 2" xfId="41994" xr:uid="{5632D553-94E5-49F1-9C16-91EC32A32B0A}"/>
    <cellStyle name="Output 2 3 41" xfId="21369" xr:uid="{5C5E24EB-F234-4577-84F0-FE0C81C2FEB8}"/>
    <cellStyle name="Output 2 3 41 2" xfId="41769" xr:uid="{7A40FDCA-544D-466C-AFEF-B04644A521E4}"/>
    <cellStyle name="Output 2 3 42" xfId="22292" xr:uid="{824A63FC-1828-4CF5-BA16-284CD0C03908}"/>
    <cellStyle name="Output 2 3 42 2" xfId="42692" xr:uid="{E4925055-0039-4042-9C91-EB1BCCAEC96C}"/>
    <cellStyle name="Output 2 3 43" xfId="22857" xr:uid="{3F72A93D-D544-4E5B-9BB2-E193C5BBFD17}"/>
    <cellStyle name="Output 2 3 43 2" xfId="43257" xr:uid="{98708ACD-CFA9-4B5E-9BE7-C5487C1D6D39}"/>
    <cellStyle name="Output 2 3 44" xfId="23145" xr:uid="{505F3D53-BB50-4173-9D65-D8B94FC9EE46}"/>
    <cellStyle name="Output 2 3 44 2" xfId="43545" xr:uid="{BAF9B33B-8A41-48C1-9FA3-0EB529DEFDA2}"/>
    <cellStyle name="Output 2 3 5" xfId="2185" xr:uid="{00000000-0005-0000-0000-0000741A0000}"/>
    <cellStyle name="Output 2 3 5 2" xfId="24564" xr:uid="{47E1E3DA-0D78-4416-A611-21ACD7C56BE2}"/>
    <cellStyle name="Output 2 3 6" xfId="3005" xr:uid="{00000000-0005-0000-0000-0000751A0000}"/>
    <cellStyle name="Output 2 3 6 2" xfId="25371" xr:uid="{A7D4B1BD-8121-47EA-8806-91A5468A491B}"/>
    <cellStyle name="Output 2 3 7" xfId="3407" xr:uid="{00000000-0005-0000-0000-0000761A0000}"/>
    <cellStyle name="Output 2 3 7 2" xfId="25772" xr:uid="{660A9D82-F992-4DE4-9EEB-C00C8526B705}"/>
    <cellStyle name="Output 2 3 8" xfId="3903" xr:uid="{00000000-0005-0000-0000-0000771A0000}"/>
    <cellStyle name="Output 2 3 8 2" xfId="26266" xr:uid="{509BEA26-2615-48CD-A145-28ED4C09447B}"/>
    <cellStyle name="Output 2 3 9" xfId="4236" xr:uid="{00000000-0005-0000-0000-0000781A0000}"/>
    <cellStyle name="Output 2 3 9 2" xfId="26594" xr:uid="{BBA94C01-ED23-4ED3-B586-67B578FB0F1D}"/>
    <cellStyle name="Output 2 30" xfId="16788" xr:uid="{78E5117C-39F2-46AC-AE36-EDD75DE34F0B}"/>
    <cellStyle name="Output 2 30 2" xfId="37192" xr:uid="{F96E532E-D1B8-4FC2-91F1-35C3737DB390}"/>
    <cellStyle name="Output 2 31" xfId="17015" xr:uid="{95B712DF-3B91-48DB-BE17-883C425EC2C5}"/>
    <cellStyle name="Output 2 31 2" xfId="37419" xr:uid="{6E30891E-8F95-4DD6-8ACD-9332232D8D82}"/>
    <cellStyle name="Output 2 32" xfId="17755" xr:uid="{5B0ADA92-70DF-4F4E-B657-59727FEDFE12}"/>
    <cellStyle name="Output 2 32 2" xfId="38159" xr:uid="{D556055A-CE2F-40B3-A1A0-6C8CAF042F68}"/>
    <cellStyle name="Output 2 33" xfId="18695" xr:uid="{789BD771-57FA-4B8F-A7D9-2A89A1F7DCD8}"/>
    <cellStyle name="Output 2 33 2" xfId="39097" xr:uid="{BB5531CA-0C9E-41D3-A0D2-8BC02B35417A}"/>
    <cellStyle name="Output 2 34" xfId="19484" xr:uid="{DF14FD11-3758-4ADB-8E22-A8CB0873F86E}"/>
    <cellStyle name="Output 2 34 2" xfId="39886" xr:uid="{D17FFAD9-059D-47DD-A22C-86DE92E7BA43}"/>
    <cellStyle name="Output 2 35" xfId="19401" xr:uid="{A48DDACD-B1C1-4C34-A919-3D0B76F49620}"/>
    <cellStyle name="Output 2 35 2" xfId="39803" xr:uid="{7F138DCE-2D3F-4BCB-B1A5-575A2ADE8D63}"/>
    <cellStyle name="Output 2 36" xfId="20220" xr:uid="{AA4AEA91-743A-453F-8B83-718FA1A28EA3}"/>
    <cellStyle name="Output 2 36 2" xfId="40622" xr:uid="{A25E90F5-1C36-4B23-B6DC-A4E3272A6420}"/>
    <cellStyle name="Output 2 37" xfId="21130" xr:uid="{66976FE1-6EF2-48E5-AED2-BF9E95534813}"/>
    <cellStyle name="Output 2 37 2" xfId="41530" xr:uid="{CAC26943-313E-4E35-B9DB-F52E7ADC3FB4}"/>
    <cellStyle name="Output 2 38" xfId="21436" xr:uid="{9FEA9DE7-D0CC-4A26-98D2-F2D8303D5A11}"/>
    <cellStyle name="Output 2 38 2" xfId="41836" xr:uid="{495A18FF-0E5E-45BA-8CCB-946DFB5B1EB0}"/>
    <cellStyle name="Output 2 39" xfId="22144" xr:uid="{0436C425-E3A7-4281-A168-A60FD838EC55}"/>
    <cellStyle name="Output 2 39 2" xfId="42544" xr:uid="{D83A81A9-EB86-4042-A03A-3A4A92EC18C6}"/>
    <cellStyle name="Output 2 4" xfId="718" xr:uid="{00000000-0005-0000-0000-0000791A0000}"/>
    <cellStyle name="Output 2 4 10" xfId="5168" xr:uid="{00000000-0005-0000-0000-00007A1A0000}"/>
    <cellStyle name="Output 2 4 10 2" xfId="27521" xr:uid="{59C5588A-34C2-47BF-A53A-2DE6A5AB3329}"/>
    <cellStyle name="Output 2 4 11" xfId="5423" xr:uid="{00000000-0005-0000-0000-00007B1A0000}"/>
    <cellStyle name="Output 2 4 11 2" xfId="27776" xr:uid="{29CC8271-C6FC-43F7-B89F-EB4B87195906}"/>
    <cellStyle name="Output 2 4 12" xfId="5693" xr:uid="{00000000-0005-0000-0000-00007C1A0000}"/>
    <cellStyle name="Output 2 4 12 2" xfId="28019" xr:uid="{8753CBCE-68FB-4677-B49F-158F0B4B482B}"/>
    <cellStyle name="Output 2 4 13" xfId="6666" xr:uid="{00000000-0005-0000-0000-00007D1A0000}"/>
    <cellStyle name="Output 2 4 13 2" xfId="28963" xr:uid="{CAE0F043-2E09-45CB-B788-6D42143C5378}"/>
    <cellStyle name="Output 2 4 14" xfId="6988" xr:uid="{00000000-0005-0000-0000-00007E1A0000}"/>
    <cellStyle name="Output 2 4 14 2" xfId="29285" xr:uid="{559D0777-139C-4CC1-A936-E7125A3E5092}"/>
    <cellStyle name="Output 2 4 15" xfId="7446" xr:uid="{00000000-0005-0000-0000-00007F1A0000}"/>
    <cellStyle name="Output 2 4 15 2" xfId="29741" xr:uid="{FF003DC0-B962-4460-BC7B-39A861F343A1}"/>
    <cellStyle name="Output 2 4 16" xfId="7932" xr:uid="{8515001D-B523-4357-8457-B80219F787AB}"/>
    <cellStyle name="Output 2 4 16 2" xfId="30218" xr:uid="{2B7CBCD8-D3F0-4E0C-9EF9-A87F7FCB2A14}"/>
    <cellStyle name="Output 2 4 17" xfId="8417" xr:uid="{AB742E6F-FD8D-407D-A501-B68DFB7B37F8}"/>
    <cellStyle name="Output 2 4 17 2" xfId="30686" xr:uid="{D8A4C298-C814-4EF2-8341-2C4B0B0E76CE}"/>
    <cellStyle name="Output 2 4 18" xfId="9303" xr:uid="{6BB3CD8E-CD1B-4E31-A31B-FCE77EF13EDA}"/>
    <cellStyle name="Output 2 4 18 2" xfId="31443" xr:uid="{A5847658-C4A2-42B8-ACFF-DEB98F4BD3F3}"/>
    <cellStyle name="Output 2 4 19" xfId="9666" xr:uid="{0EA041A3-82AF-49CC-B406-D0AD59885B56}"/>
    <cellStyle name="Output 2 4 19 2" xfId="31751" xr:uid="{4E2085DA-A508-4765-8ECE-208556DBAE11}"/>
    <cellStyle name="Output 2 4 2" xfId="1217" xr:uid="{00000000-0005-0000-0000-0000801A0000}"/>
    <cellStyle name="Output 2 4 2 2" xfId="23654" xr:uid="{EC42DA85-B5EA-487F-B4FD-D2D6D964923A}"/>
    <cellStyle name="Output 2 4 20" xfId="10328" xr:uid="{5C8F39D6-61E2-4060-B61F-73D9A5B14CE0}"/>
    <cellStyle name="Output 2 4 21" xfId="12471" xr:uid="{6701CEC8-1569-4A8D-ACD8-9DD09ED26D56}"/>
    <cellStyle name="Output 2 4 21 2" xfId="33036" xr:uid="{F9BF48E9-E99C-4C38-87D2-3DAE43C0E611}"/>
    <cellStyle name="Output 2 4 22" xfId="12270" xr:uid="{B9F235EC-5BE7-4562-9495-70285155D09F}"/>
    <cellStyle name="Output 2 4 22 2" xfId="32835" xr:uid="{BF876559-4AB4-428B-85E5-37BBCDA65C58}"/>
    <cellStyle name="Output 2 4 23" xfId="12710" xr:uid="{D2A1105D-EC15-4D5F-BC36-8A239F9221A0}"/>
    <cellStyle name="Output 2 4 23 2" xfId="33275" xr:uid="{055981DF-EDEA-4B52-8DDC-FE1372966291}"/>
    <cellStyle name="Output 2 4 24" xfId="13253" xr:uid="{3DD3D6EA-64A4-4D12-B9C7-422BF4F7B92F}"/>
    <cellStyle name="Output 2 4 24 2" xfId="33817" xr:uid="{1C6B2990-547F-4190-BFF8-F9698F38FC1C}"/>
    <cellStyle name="Output 2 4 25" xfId="13670" xr:uid="{7BEA56EC-807E-405D-9C41-8DE3ED3130BC}"/>
    <cellStyle name="Output 2 4 25 2" xfId="34234" xr:uid="{FD5CCC6C-9A4A-4C70-9E2A-76845422AF7C}"/>
    <cellStyle name="Output 2 4 26" xfId="14726" xr:uid="{60BF7CB2-AB21-43F0-A94D-60E46CC0B245}"/>
    <cellStyle name="Output 2 4 26 2" xfId="35283" xr:uid="{D9BFFA3E-396D-4D8A-AC5D-F91FE8940032}"/>
    <cellStyle name="Output 2 4 27" xfId="15062" xr:uid="{0309D8AD-1E66-4BCF-9D44-8B12129B2F39}"/>
    <cellStyle name="Output 2 4 27 2" xfId="35611" xr:uid="{D4C5108D-B632-43F2-9445-AFAFCB6ED2EF}"/>
    <cellStyle name="Output 2 4 28" xfId="15981" xr:uid="{89992415-3965-4683-B3F2-5AEB4A3FA0D9}"/>
    <cellStyle name="Output 2 4 28 2" xfId="36389" xr:uid="{D3B54772-74E5-48A0-B5D8-DE641E9F112E}"/>
    <cellStyle name="Output 2 4 29" xfId="16456" xr:uid="{53C49544-65CF-47DD-A2DF-D35C8AB0B631}"/>
    <cellStyle name="Output 2 4 29 2" xfId="36862" xr:uid="{7E89E661-867D-491F-A059-D6081CE99475}"/>
    <cellStyle name="Output 2 4 3" xfId="1911" xr:uid="{00000000-0005-0000-0000-0000811A0000}"/>
    <cellStyle name="Output 2 4 3 2" xfId="24293" xr:uid="{545ACCB8-74A0-4257-A035-0F4BAF485E55}"/>
    <cellStyle name="Output 2 4 30" xfId="17197" xr:uid="{4D527F48-FA8B-4610-9CFD-9E54F84261DE}"/>
    <cellStyle name="Output 2 4 30 2" xfId="37601" xr:uid="{0487EC67-20CA-462A-A6E0-3707C22EA42D}"/>
    <cellStyle name="Output 2 4 31" xfId="17629" xr:uid="{4C63844D-759C-4EF1-98CE-6F77B3024CDD}"/>
    <cellStyle name="Output 2 4 31 2" xfId="38033" xr:uid="{734BCE4C-4C62-412E-B3FF-8D08FEF8C57E}"/>
    <cellStyle name="Output 2 4 32" xfId="17948" xr:uid="{F798790D-F628-485B-B4FA-6C6829F62513}"/>
    <cellStyle name="Output 2 4 32 2" xfId="38352" xr:uid="{AA50F800-5D8D-4D9A-B53A-684525510060}"/>
    <cellStyle name="Output 2 4 33" xfId="18320" xr:uid="{BCFCB2A5-3FFC-4ABF-8C70-BBBBCB8BF027}"/>
    <cellStyle name="Output 2 4 33 2" xfId="38724" xr:uid="{B4263174-A1B8-424A-9135-0C28786D6A7B}"/>
    <cellStyle name="Output 2 4 34" xfId="19164" xr:uid="{BA3D2FBF-C6BC-4627-8C82-989923D681BB}"/>
    <cellStyle name="Output 2 4 34 2" xfId="39566" xr:uid="{4CF069EB-4E05-4146-B6D2-9C6E8B1F7ABE}"/>
    <cellStyle name="Output 2 4 35" xfId="18959" xr:uid="{2D5289D1-DE8A-4D93-8CB9-5849EE581CA0}"/>
    <cellStyle name="Output 2 4 35 2" xfId="39361" xr:uid="{DB5A7603-87C3-41AA-9AD0-D7A0D0CB7825}"/>
    <cellStyle name="Output 2 4 36" xfId="20002" xr:uid="{374E9C58-A106-4C2C-9C90-AFB313587664}"/>
    <cellStyle name="Output 2 4 36 2" xfId="40404" xr:uid="{9E578D41-244B-4277-913C-425C1DD5AA25}"/>
    <cellStyle name="Output 2 4 37" xfId="20426" xr:uid="{FA6C7879-141E-4F4D-A71A-11AE91D1C0E4}"/>
    <cellStyle name="Output 2 4 37 2" xfId="40828" xr:uid="{ACF777EA-7172-4095-B4D6-B723AE2D5333}"/>
    <cellStyle name="Output 2 4 38" xfId="20231" xr:uid="{6B6DC5C8-4D3E-4120-824B-12F04E19DB06}"/>
    <cellStyle name="Output 2 4 38 2" xfId="40633" xr:uid="{0C151020-42CB-40DC-933E-5B65D8FBDB15}"/>
    <cellStyle name="Output 2 4 39" xfId="21621" xr:uid="{8F10F84E-032E-4F84-97F0-4CF59BE89E27}"/>
    <cellStyle name="Output 2 4 39 2" xfId="42021" xr:uid="{DA5243E8-587F-4797-967C-85748A9569B6}"/>
    <cellStyle name="Output 2 4 4" xfId="2192" xr:uid="{00000000-0005-0000-0000-0000821A0000}"/>
    <cellStyle name="Output 2 4 4 2" xfId="24571" xr:uid="{4DFBF183-B271-4A23-87AE-84F70D035BCC}"/>
    <cellStyle name="Output 2 4 40" xfId="22157" xr:uid="{F93A191A-7425-42E0-84B2-7B658588C28A}"/>
    <cellStyle name="Output 2 4 40 2" xfId="42557" xr:uid="{F6D160DC-C7A9-450D-8892-D04A22C929B8}"/>
    <cellStyle name="Output 2 4 41" xfId="22674" xr:uid="{0919D754-18E9-4915-BA94-9C85B277291F}"/>
    <cellStyle name="Output 2 4 41 2" xfId="43074" xr:uid="{E9CE9934-53D0-4800-91C0-219604CAD4E4}"/>
    <cellStyle name="Output 2 4 42" xfId="22864" xr:uid="{4229FD34-AE34-4F17-BEE8-9B6BBE444C72}"/>
    <cellStyle name="Output 2 4 42 2" xfId="43264" xr:uid="{1BEBC908-5375-48BA-ACAD-0C32E035D0C5}"/>
    <cellStyle name="Output 2 4 43" xfId="23152" xr:uid="{7657FC70-5BEA-4C67-B520-F8C91A99EE82}"/>
    <cellStyle name="Output 2 4 43 2" xfId="43552" xr:uid="{8BE28559-8F3C-494D-88D2-9C02887243FF}"/>
    <cellStyle name="Output 2 4 5" xfId="3032" xr:uid="{00000000-0005-0000-0000-0000831A0000}"/>
    <cellStyle name="Output 2 4 5 2" xfId="25398" xr:uid="{55DA96ED-88E8-4429-B52C-D542C40A51F6}"/>
    <cellStyle name="Output 2 4 6" xfId="3415" xr:uid="{00000000-0005-0000-0000-0000841A0000}"/>
    <cellStyle name="Output 2 4 6 2" xfId="25780" xr:uid="{824F6BE2-AEF3-404D-AFFB-5F102A59C517}"/>
    <cellStyle name="Output 2 4 7" xfId="3930" xr:uid="{00000000-0005-0000-0000-0000851A0000}"/>
    <cellStyle name="Output 2 4 7 2" xfId="26293" xr:uid="{412C8A16-0D02-451B-AD81-A58220AFAC5C}"/>
    <cellStyle name="Output 2 4 8" xfId="4245" xr:uid="{00000000-0005-0000-0000-0000861A0000}"/>
    <cellStyle name="Output 2 4 8 2" xfId="26602" xr:uid="{D343B032-1918-4C3A-8D20-39030EE37D60}"/>
    <cellStyle name="Output 2 4 9" xfId="4694" xr:uid="{00000000-0005-0000-0000-0000871A0000}"/>
    <cellStyle name="Output 2 4 9 2" xfId="27047" xr:uid="{94CA1877-D96D-46F0-B57C-35F957585D05}"/>
    <cellStyle name="Output 2 5" xfId="1174" xr:uid="{00000000-0005-0000-0000-0000881A0000}"/>
    <cellStyle name="Output 2 5 2" xfId="23611" xr:uid="{615FF119-8ECA-4014-BF27-912301E149D6}"/>
    <cellStyle name="Output 2 6" xfId="1541" xr:uid="{00000000-0005-0000-0000-0000891A0000}"/>
    <cellStyle name="Output 2 6 2" xfId="23927" xr:uid="{A4F9CA84-6088-40E5-8EF5-505AEF0150C8}"/>
    <cellStyle name="Output 2 7" xfId="2147" xr:uid="{00000000-0005-0000-0000-00008A1A0000}"/>
    <cellStyle name="Output 2 7 2" xfId="24528" xr:uid="{E460B5B7-C209-44ED-A1A3-C86812D5975C}"/>
    <cellStyle name="Output 2 8" xfId="2539" xr:uid="{00000000-0005-0000-0000-00008B1A0000}"/>
    <cellStyle name="Output 2 8 2" xfId="24906" xr:uid="{941343CF-958C-4DA1-9A51-333EFFF21C0C}"/>
    <cellStyle name="Output 2 9" xfId="3322" xr:uid="{00000000-0005-0000-0000-00008C1A0000}"/>
    <cellStyle name="Output 2 9 2" xfId="25688" xr:uid="{3AE16E0E-48EB-4DBE-B875-0A80153E3C68}"/>
    <cellStyle name="Output 3" xfId="269" xr:uid="{00000000-0005-0000-0000-00008D1A0000}"/>
    <cellStyle name="Output 3 10" xfId="3403" xr:uid="{00000000-0005-0000-0000-00008E1A0000}"/>
    <cellStyle name="Output 3 10 2" xfId="25768" xr:uid="{8F64BD2C-DF74-41C8-B9BD-3D41F35F8EFB}"/>
    <cellStyle name="Output 3 11" xfId="4144" xr:uid="{00000000-0005-0000-0000-00008F1A0000}"/>
    <cellStyle name="Output 3 11 2" xfId="26507" xr:uid="{1F6D2F8F-BCB5-44A0-BA1D-4AC262DAC0A7}"/>
    <cellStyle name="Output 3 12" xfId="2654" xr:uid="{00000000-0005-0000-0000-0000901A0000}"/>
    <cellStyle name="Output 3 12 2" xfId="25021" xr:uid="{BE7A657D-9C15-4EAD-AB68-EBB727CB9934}"/>
    <cellStyle name="Output 3 13" xfId="6207" xr:uid="{00000000-0005-0000-0000-0000911A0000}"/>
    <cellStyle name="Output 3 13 2" xfId="28504" xr:uid="{99CD3C1C-4644-4467-844B-ADA8CDE4F3F6}"/>
    <cellStyle name="Output 3 14" xfId="6936" xr:uid="{00000000-0005-0000-0000-0000921A0000}"/>
    <cellStyle name="Output 3 14 2" xfId="29233" xr:uid="{305A288B-7B3A-428A-8943-852BF9657B60}"/>
    <cellStyle name="Output 3 15" xfId="7235" xr:uid="{00000000-0005-0000-0000-0000931A0000}"/>
    <cellStyle name="Output 3 15 2" xfId="29530" xr:uid="{CE323D8D-0828-49C5-9D4B-832B9CFE76D7}"/>
    <cellStyle name="Output 3 16" xfId="7698" xr:uid="{80DC10D4-C8C3-4B54-ACCA-62B9689B6EB7}"/>
    <cellStyle name="Output 3 16 2" xfId="29984" xr:uid="{04A525A7-AE29-4BD5-A3A7-119D3F42525F}"/>
    <cellStyle name="Output 3 17" xfId="8206" xr:uid="{F57BFCA9-69BB-4855-9058-D4D057F49E58}"/>
    <cellStyle name="Output 3 17 2" xfId="30475" xr:uid="{C4C808DA-A3FF-43BF-B0A1-B3E89C1E5A91}"/>
    <cellStyle name="Output 3 18" xfId="8869" xr:uid="{FFFF5E7F-00A4-4BD1-AE11-910510E6C610}"/>
    <cellStyle name="Output 3 18 2" xfId="31055" xr:uid="{7942C556-63EB-4590-A3A7-6E3ABE3B8118}"/>
    <cellStyle name="Output 3 19" xfId="8885" xr:uid="{ACEE05F9-F0D7-4EF2-8A73-2380FB14461B}"/>
    <cellStyle name="Output 3 19 2" xfId="31069" xr:uid="{4EB054FF-B032-4090-A3F1-B18E5C0DC85C}"/>
    <cellStyle name="Output 3 2" xfId="622" xr:uid="{00000000-0005-0000-0000-0000941A0000}"/>
    <cellStyle name="Output 3 2 10" xfId="4635" xr:uid="{00000000-0005-0000-0000-0000951A0000}"/>
    <cellStyle name="Output 3 2 10 2" xfId="26988" xr:uid="{D2D49AEB-0865-4977-84DB-F297E0626994}"/>
    <cellStyle name="Output 3 2 11" xfId="5073" xr:uid="{00000000-0005-0000-0000-0000961A0000}"/>
    <cellStyle name="Output 3 2 11 2" xfId="27426" xr:uid="{C529BF1D-832A-48B0-80D6-9EFB1DD9FC3E}"/>
    <cellStyle name="Output 3 2 12" xfId="5405" xr:uid="{00000000-0005-0000-0000-0000971A0000}"/>
    <cellStyle name="Output 3 2 12 2" xfId="27758" xr:uid="{C8750A64-0663-419C-985A-68AC80690D59}"/>
    <cellStyle name="Output 3 2 13" xfId="5643" xr:uid="{00000000-0005-0000-0000-0000981A0000}"/>
    <cellStyle name="Output 3 2 13 2" xfId="27976" xr:uid="{56C29E3E-D96F-4DC6-BD02-1C31CDD3BBAA}"/>
    <cellStyle name="Output 3 2 14" xfId="5869" xr:uid="{00000000-0005-0000-0000-0000991A0000}"/>
    <cellStyle name="Output 3 2 14 2" xfId="28183" xr:uid="{EA507A36-D14C-47F6-9B58-5F4EC6F808DC}"/>
    <cellStyle name="Output 3 2 15" xfId="6968" xr:uid="{00000000-0005-0000-0000-00009A1A0000}"/>
    <cellStyle name="Output 3 2 15 2" xfId="29265" xr:uid="{DA6CB329-022B-41C3-A2FF-80919757184F}"/>
    <cellStyle name="Output 3 2 16" xfId="7351" xr:uid="{00000000-0005-0000-0000-00009B1A0000}"/>
    <cellStyle name="Output 3 2 16 2" xfId="29646" xr:uid="{B0E918AA-FE8F-4F85-BF91-EAA3AF8D629F}"/>
    <cellStyle name="Output 3 2 17" xfId="7837" xr:uid="{D56773A2-D8C8-4B76-834A-73303F4417DA}"/>
    <cellStyle name="Output 3 2 17 2" xfId="30123" xr:uid="{E4F76098-8DCF-46CE-89DD-05B46D973DE5}"/>
    <cellStyle name="Output 3 2 18" xfId="8322" xr:uid="{98F742DD-3FEF-4871-B394-C3ADE0BC354D}"/>
    <cellStyle name="Output 3 2 18 2" xfId="30591" xr:uid="{B9BD6930-8623-44F8-9674-BE6F4520EE6F}"/>
    <cellStyle name="Output 3 2 19" xfId="9207" xr:uid="{A8756684-EAD1-4B3A-8E04-4DC5117BC82D}"/>
    <cellStyle name="Output 3 2 19 2" xfId="31348" xr:uid="{A73BBFA0-06C2-4EFB-AB60-418FF5165181}"/>
    <cellStyle name="Output 3 2 2" xfId="837" xr:uid="{00000000-0005-0000-0000-00009C1A0000}"/>
    <cellStyle name="Output 3 2 2 10" xfId="5284" xr:uid="{00000000-0005-0000-0000-00009D1A0000}"/>
    <cellStyle name="Output 3 2 2 10 2" xfId="27637" xr:uid="{757E0A32-1E58-4AFB-9F29-9F8BC0E1D509}"/>
    <cellStyle name="Output 3 2 2 11" xfId="4830" xr:uid="{00000000-0005-0000-0000-00009E1A0000}"/>
    <cellStyle name="Output 3 2 2 11 2" xfId="27183" xr:uid="{DF1D4F8F-939A-4CD1-98AC-A1FEDF180531}"/>
    <cellStyle name="Output 3 2 2 12" xfId="6293" xr:uid="{00000000-0005-0000-0000-00009F1A0000}"/>
    <cellStyle name="Output 3 2 2 12 2" xfId="28590" xr:uid="{9D2FFD52-E7CD-407A-987F-034D8A3F68A1}"/>
    <cellStyle name="Output 3 2 2 13" xfId="6038" xr:uid="{00000000-0005-0000-0000-0000A01A0000}"/>
    <cellStyle name="Output 3 2 2 13 2" xfId="28335" xr:uid="{41A25DB4-17D9-4C99-8FDE-2A605AE895F1}"/>
    <cellStyle name="Output 3 2 2 14" xfId="5924" xr:uid="{00000000-0005-0000-0000-0000A11A0000}"/>
    <cellStyle name="Output 3 2 2 14 2" xfId="28238" xr:uid="{AABE0B41-130E-4AD7-A1C1-488EEFA06650}"/>
    <cellStyle name="Output 3 2 2 15" xfId="7557" xr:uid="{00000000-0005-0000-0000-0000A21A0000}"/>
    <cellStyle name="Output 3 2 2 15 2" xfId="29852" xr:uid="{727F2D3E-A338-4E46-9479-0F89A319137D}"/>
    <cellStyle name="Output 3 2 2 16" xfId="8043" xr:uid="{0F1959C6-487B-4CD4-BF37-969BE1BE21CC}"/>
    <cellStyle name="Output 3 2 2 16 2" xfId="30329" xr:uid="{3B79F4B3-F35B-4318-96BE-8ADD0AFE0D98}"/>
    <cellStyle name="Output 3 2 2 17" xfId="8532" xr:uid="{511F51D0-D31E-4BC8-9843-EE7C46687572}"/>
    <cellStyle name="Output 3 2 2 17 2" xfId="30801" xr:uid="{88A82BC2-622F-432F-BC21-0984670FE587}"/>
    <cellStyle name="Output 3 2 2 18" xfId="9422" xr:uid="{184DADC5-B170-49FA-866F-0EA9F4767625}"/>
    <cellStyle name="Output 3 2 2 18 2" xfId="31561" xr:uid="{C833E2DE-A3AB-4BDF-92F0-431C9DCDEB4D}"/>
    <cellStyle name="Output 3 2 2 19" xfId="8861" xr:uid="{DEF6A67C-E9B2-4C74-9905-4C6628FE3170}"/>
    <cellStyle name="Output 3 2 2 19 2" xfId="31050" xr:uid="{B4B3E3F0-7882-4924-B58F-755836C6BC6E}"/>
    <cellStyle name="Output 3 2 2 2" xfId="990" xr:uid="{00000000-0005-0000-0000-0000A31A0000}"/>
    <cellStyle name="Output 3 2 2 2 2" xfId="23427" xr:uid="{8B1DADC9-68CD-48BC-B41A-BB520209AFFD}"/>
    <cellStyle name="Output 3 2 2 20" xfId="9785" xr:uid="{9E60CFE2-5120-49A0-BD9A-D69432F462C7}"/>
    <cellStyle name="Output 3 2 2 21" xfId="12590" xr:uid="{8BE9703B-53F4-4986-81BD-2EC2805EDC40}"/>
    <cellStyle name="Output 3 2 2 21 2" xfId="33155" xr:uid="{A7D39310-9970-434C-BCFA-ADFFBC74E939}"/>
    <cellStyle name="Output 3 2 2 22" xfId="13098" xr:uid="{3D3E3A5F-7E7E-4E5E-AE30-38140229AAE9}"/>
    <cellStyle name="Output 3 2 2 22 2" xfId="33663" xr:uid="{A6A41BFE-D504-4125-93FD-1489214B21E7}"/>
    <cellStyle name="Output 3 2 2 23" xfId="11777" xr:uid="{DB1D30AD-6320-4C5D-8F0E-F95E75E51444}"/>
    <cellStyle name="Output 3 2 2 23 2" xfId="32344" xr:uid="{3B2FB83B-1215-41A4-A363-E3026BA96B8D}"/>
    <cellStyle name="Output 3 2 2 24" xfId="14065" xr:uid="{3C4324A7-E1E9-4E1B-AB40-A85CF76CCDDD}"/>
    <cellStyle name="Output 3 2 2 24 2" xfId="34629" xr:uid="{EF05FCE4-05B1-4AF9-AA84-0912432D2DD2}"/>
    <cellStyle name="Output 3 2 2 25" xfId="13013" xr:uid="{A9C6B8DD-F5E3-4CB4-89A7-DAA68C832C5D}"/>
    <cellStyle name="Output 3 2 2 25 2" xfId="33578" xr:uid="{F798FF46-4E28-4300-A3D6-510A9DEC54CE}"/>
    <cellStyle name="Output 3 2 2 26" xfId="14441" xr:uid="{71F28AD9-4B45-464E-BFB5-A22DAD8F828D}"/>
    <cellStyle name="Output 3 2 2 26 2" xfId="35003" xr:uid="{342F492E-278E-44A0-B4FC-A790FFB498B3}"/>
    <cellStyle name="Output 3 2 2 27" xfId="14948" xr:uid="{BD06B446-709F-44CC-9BD7-98AB131E21A8}"/>
    <cellStyle name="Output 3 2 2 27 2" xfId="35500" xr:uid="{A3246012-BC68-4078-ABBA-C2FFBF9F5FC9}"/>
    <cellStyle name="Output 3 2 2 28" xfId="16094" xr:uid="{B2763101-23FD-433F-88FD-9DBE5AC82CB9}"/>
    <cellStyle name="Output 3 2 2 28 2" xfId="36502" xr:uid="{FD1A8C98-A0AE-4D9F-889A-47D8C85BB111}"/>
    <cellStyle name="Output 3 2 2 29" xfId="16567" xr:uid="{FC63A0E5-6913-4900-9F17-BF0760B0B125}"/>
    <cellStyle name="Output 3 2 2 29 2" xfId="36973" xr:uid="{6DCC6293-D980-4861-8A63-AB5E94EF575B}"/>
    <cellStyle name="Output 3 2 2 3" xfId="2028" xr:uid="{00000000-0005-0000-0000-0000A41A0000}"/>
    <cellStyle name="Output 3 2 2 3 2" xfId="24410" xr:uid="{D579EED2-0DA3-4EAC-8AE5-C6028CE4892A}"/>
    <cellStyle name="Output 3 2 2 30" xfId="17311" xr:uid="{54EFB945-1F39-4C1C-9FC9-C1559F41A11F}"/>
    <cellStyle name="Output 3 2 2 30 2" xfId="37715" xr:uid="{A95D20B6-753D-4572-A75E-02F1DAAC0E12}"/>
    <cellStyle name="Output 3 2 2 31" xfId="17419" xr:uid="{D8FFB451-F8A0-482F-8FD6-F20BB0DCF38F}"/>
    <cellStyle name="Output 3 2 2 31 2" xfId="37823" xr:uid="{4CBDB6A6-59FC-4445-AFFC-4DD15C616C0E}"/>
    <cellStyle name="Output 3 2 2 32" xfId="18060" xr:uid="{729C1485-13B4-491E-81A6-370A64077060}"/>
    <cellStyle name="Output 3 2 2 32 2" xfId="38464" xr:uid="{71901DD2-2A2E-4C9D-8CE6-B14D7E69790E}"/>
    <cellStyle name="Output 3 2 2 33" xfId="18439" xr:uid="{D1F1ADA5-1920-404E-B6B0-52D1561B282A}"/>
    <cellStyle name="Output 3 2 2 33 2" xfId="38843" xr:uid="{F24224B7-9FDD-467B-AA45-ADA2E0B04716}"/>
    <cellStyle name="Output 3 2 2 34" xfId="19283" xr:uid="{0EF47FC0-72CD-4641-B9C9-0F1B36351919}"/>
    <cellStyle name="Output 3 2 2 34 2" xfId="39685" xr:uid="{7DD1F4DE-1C9A-4498-AFBE-0576BEA5BDAF}"/>
    <cellStyle name="Output 3 2 2 35" xfId="18983" xr:uid="{EFE6C254-3EE9-4013-8F56-338F2A309957}"/>
    <cellStyle name="Output 3 2 2 35 2" xfId="39385" xr:uid="{3FF52EBC-670C-4612-B1EA-8ABEC29CD193}"/>
    <cellStyle name="Output 3 2 2 36" xfId="20121" xr:uid="{EBD5485B-0E55-44B2-892D-4BA963568894}"/>
    <cellStyle name="Output 3 2 2 36 2" xfId="40523" xr:uid="{0FD8A908-813C-4A90-9BA6-CC5EF730B858}"/>
    <cellStyle name="Output 3 2 2 37" xfId="20543" xr:uid="{C7C42BA9-6950-4A41-A6BD-8F5A10F6EDF1}"/>
    <cellStyle name="Output 3 2 2 37 2" xfId="40945" xr:uid="{83C4B4E0-E311-4D66-AB1A-2474C6B7D8F3}"/>
    <cellStyle name="Output 3 2 2 38" xfId="20751" xr:uid="{6E2C429A-BE28-4732-820F-90AC6F3C3623}"/>
    <cellStyle name="Output 3 2 2 38 2" xfId="41153" xr:uid="{69C529C8-CABC-4ADA-A1D5-9EA9FA5EC9AE}"/>
    <cellStyle name="Output 3 2 2 39" xfId="21737" xr:uid="{467FE76C-28D3-4D8C-A2AB-6C6A1B56A033}"/>
    <cellStyle name="Output 3 2 2 39 2" xfId="42137" xr:uid="{445114B3-6547-493A-8C99-76A5A97AD5BE}"/>
    <cellStyle name="Output 3 2 2 4" xfId="1715" xr:uid="{00000000-0005-0000-0000-0000A51A0000}"/>
    <cellStyle name="Output 3 2 2 4 2" xfId="24099" xr:uid="{FF1EC023-0863-4A99-9BCE-D2C758F3D637}"/>
    <cellStyle name="Output 3 2 2 40" xfId="21851" xr:uid="{5114E579-739B-4EAB-8DD2-A41A6FF418DC}"/>
    <cellStyle name="Output 3 2 2 40 2" xfId="42251" xr:uid="{E14D16FD-74F6-42A4-AA14-7A45D4D75D2C}"/>
    <cellStyle name="Output 3 2 2 41" xfId="22590" xr:uid="{6A381EEA-5BFB-4B28-8574-6D02105E2593}"/>
    <cellStyle name="Output 3 2 2 41 2" xfId="42990" xr:uid="{7D133E10-D676-4295-9664-0C4F1B564A79}"/>
    <cellStyle name="Output 3 2 2 42" xfId="21059" xr:uid="{1B8E1D15-FE13-4A37-B3F6-4F651742CFFD}"/>
    <cellStyle name="Output 3 2 2 42 2" xfId="41461" xr:uid="{2103ED25-2857-4A21-8595-F4F4F77FC3FD}"/>
    <cellStyle name="Output 3 2 2 43" xfId="21058" xr:uid="{97D49012-9C99-4278-9BB2-E81C3139010B}"/>
    <cellStyle name="Output 3 2 2 43 2" xfId="41460" xr:uid="{BE6E0D82-0613-4B47-828D-0EBEF1523EC6}"/>
    <cellStyle name="Output 3 2 2 5" xfId="3151" xr:uid="{00000000-0005-0000-0000-0000A61A0000}"/>
    <cellStyle name="Output 3 2 2 5 2" xfId="25517" xr:uid="{6D17B7D4-22D1-41F4-B95B-DDC6B8CF3163}"/>
    <cellStyle name="Output 3 2 2 6" xfId="2821" xr:uid="{00000000-0005-0000-0000-0000A71A0000}"/>
    <cellStyle name="Output 3 2 2 6 2" xfId="25187" xr:uid="{9B7CDCA6-0B4E-42E3-BE95-767CC5C2EF1C}"/>
    <cellStyle name="Output 3 2 2 7" xfId="4045" xr:uid="{00000000-0005-0000-0000-0000A81A0000}"/>
    <cellStyle name="Output 3 2 2 7 2" xfId="26408" xr:uid="{C72DC0DF-BD9D-4B7C-9EE0-DF9A607BC13E}"/>
    <cellStyle name="Output 3 2 2 8" xfId="3729" xr:uid="{00000000-0005-0000-0000-0000A91A0000}"/>
    <cellStyle name="Output 3 2 2 8 2" xfId="26092" xr:uid="{2A268521-14B0-4F09-9A58-491220B9B209}"/>
    <cellStyle name="Output 3 2 2 9" xfId="4534" xr:uid="{00000000-0005-0000-0000-0000AA1A0000}"/>
    <cellStyle name="Output 3 2 2 9 2" xfId="26887" xr:uid="{9302F97B-7A8E-4977-99DD-7756BEFB105A}"/>
    <cellStyle name="Output 3 2 20" xfId="8989" xr:uid="{A1C67E89-FA60-4228-95C5-ED17DB27E7B2}"/>
    <cellStyle name="Output 3 2 20 2" xfId="31156" xr:uid="{7247870D-BBD2-429F-8B56-D927F3EA758F}"/>
    <cellStyle name="Output 3 2 21" xfId="9575" xr:uid="{D57D3E49-6E34-4465-9928-B7179D385481}"/>
    <cellStyle name="Output 3 2 22" xfId="12375" xr:uid="{21AD2467-E263-4EF6-A7B5-31E7FBA65810}"/>
    <cellStyle name="Output 3 2 22 2" xfId="32940" xr:uid="{A2A3A332-686A-43CB-89EB-6B23FCFA7A6E}"/>
    <cellStyle name="Output 3 2 23" xfId="12085" xr:uid="{BE2128E7-09ED-4310-BFD3-6C05E2FB3A1C}"/>
    <cellStyle name="Output 3 2 23 2" xfId="32650" xr:uid="{65A30D45-7DAD-4F84-8B77-9167CEF05FB5}"/>
    <cellStyle name="Output 3 2 24" xfId="13355" xr:uid="{28C2DBAC-F822-4CA5-BD0F-2E83B7C15378}"/>
    <cellStyle name="Output 3 2 24 2" xfId="33919" xr:uid="{59BA7D69-B8A7-4AF5-92E2-699803DB339D}"/>
    <cellStyle name="Output 3 2 25" xfId="12033" xr:uid="{972EC8C5-2FF7-4FF3-9249-E4D5A7F0E177}"/>
    <cellStyle name="Output 3 2 25 2" xfId="32598" xr:uid="{1ED2B0D3-DB7E-4C7C-927A-2CAF992F4FC1}"/>
    <cellStyle name="Output 3 2 26" xfId="13875" xr:uid="{C6FB7187-E7C4-404D-BEAA-3557742F4590}"/>
    <cellStyle name="Output 3 2 26 2" xfId="34439" xr:uid="{E62D89A1-D0B7-44BE-B5FB-196A9F873C12}"/>
    <cellStyle name="Output 3 2 27" xfId="14664" xr:uid="{49E8DEFC-D368-49AC-A5CD-ACA4FE37FC44}"/>
    <cellStyle name="Output 3 2 27 2" xfId="35222" xr:uid="{962FDB20-FCD8-4793-8621-7B09BB3A4BBC}"/>
    <cellStyle name="Output 3 2 28" xfId="14854" xr:uid="{011C56FB-2FED-40ED-9B35-90BA02F2BD0E}"/>
    <cellStyle name="Output 3 2 28 2" xfId="35407" xr:uid="{80814931-A5B1-4284-8F11-40845CB327A1}"/>
    <cellStyle name="Output 3 2 29" xfId="15654" xr:uid="{CF1E9F39-8BCF-47D2-B676-0BCBA06004AA}"/>
    <cellStyle name="Output 3 2 29 2" xfId="36131" xr:uid="{88D697CF-2819-42BE-8A13-F0E3092B0153}"/>
    <cellStyle name="Output 3 2 3" xfId="1199" xr:uid="{00000000-0005-0000-0000-0000AB1A0000}"/>
    <cellStyle name="Output 3 2 3 2" xfId="23636" xr:uid="{03F7452F-AEF0-44BB-98E0-31AAE65F0D24}"/>
    <cellStyle name="Output 3 2 30" xfId="16361" xr:uid="{12B3B44F-BF97-4069-9077-FDB9B6DCDC6C}"/>
    <cellStyle name="Output 3 2 30 2" xfId="36767" xr:uid="{A665B85D-016D-4948-BD64-07EBEE37F51D}"/>
    <cellStyle name="Output 3 2 31" xfId="17102" xr:uid="{83B17119-F347-4E2C-82F3-5F0225AF00BC}"/>
    <cellStyle name="Output 3 2 31 2" xfId="37506" xr:uid="{95B355B2-8EE2-40A9-8F7A-E151304ECE27}"/>
    <cellStyle name="Output 3 2 32" xfId="16684" xr:uid="{E4FFEAD1-1623-4B3F-B14C-13CCB8A635D7}"/>
    <cellStyle name="Output 3 2 32 2" xfId="37090" xr:uid="{4627979E-1E67-4095-B0A6-E9E88C9FD8D7}"/>
    <cellStyle name="Output 3 2 33" xfId="17853" xr:uid="{FD5E3D8D-2CEB-47B0-A639-ACF9BF577D99}"/>
    <cellStyle name="Output 3 2 33 2" xfId="38257" xr:uid="{DC572F88-0D09-40B3-A54C-6F11D41C9CC0}"/>
    <cellStyle name="Output 3 2 34" xfId="18225" xr:uid="{EE8A6C27-7367-4D88-A922-BC75EF895DF0}"/>
    <cellStyle name="Output 3 2 34 2" xfId="38629" xr:uid="{42B69EB2-7BD1-44D7-A929-CCC620C967EC}"/>
    <cellStyle name="Output 3 2 35" xfId="19068" xr:uid="{BFD7129E-AC72-40A5-A0D9-36A7458195B2}"/>
    <cellStyle name="Output 3 2 35 2" xfId="39470" xr:uid="{D86814D5-8F43-4166-A6BA-99BA5D47D77B}"/>
    <cellStyle name="Output 3 2 36" xfId="18855" xr:uid="{59F762FE-8975-4A44-B196-17B1F3241FC8}"/>
    <cellStyle name="Output 3 2 36 2" xfId="39257" xr:uid="{18301AAA-4B63-434A-8062-677A591DDA54}"/>
    <cellStyle name="Output 3 2 37" xfId="19906" xr:uid="{67A8B7C3-5936-4E6A-BEDB-68A9A8CA9C54}"/>
    <cellStyle name="Output 3 2 37 2" xfId="40308" xr:uid="{8339D84B-2149-4A22-9A52-08023981729F}"/>
    <cellStyle name="Output 3 2 38" xfId="20330" xr:uid="{0E0EE864-6282-4C09-B8A0-C43E1F9E95F8}"/>
    <cellStyle name="Output 3 2 38 2" xfId="40732" xr:uid="{824D7C0F-6C27-415C-9B4C-F6C94A569048}"/>
    <cellStyle name="Output 3 2 39" xfId="18944" xr:uid="{AA96B68F-CD4E-423D-9E49-CA088765B796}"/>
    <cellStyle name="Output 3 2 39 2" xfId="39346" xr:uid="{DC417CCB-68A6-4554-97D3-FF8387824A0E}"/>
    <cellStyle name="Output 3 2 4" xfId="1815" xr:uid="{00000000-0005-0000-0000-0000AC1A0000}"/>
    <cellStyle name="Output 3 2 4 2" xfId="24198" xr:uid="{4B2D242B-8E3A-46F6-AE9D-74785AEF1748}"/>
    <cellStyle name="Output 3 2 40" xfId="21525" xr:uid="{91BDEE3F-BB34-4B62-8193-FFB766EC1243}"/>
    <cellStyle name="Output 3 2 40 2" xfId="41925" xr:uid="{0AF9B604-6AF0-4B4C-981C-C6EB1CE72DB4}"/>
    <cellStyle name="Output 3 2 41" xfId="20994" xr:uid="{05F38DBE-A432-40FC-A3AA-F430A969A6E9}"/>
    <cellStyle name="Output 3 2 41 2" xfId="41396" xr:uid="{F982CBBF-F307-4C73-8491-7A122EC5E776}"/>
    <cellStyle name="Output 3 2 42" xfId="21396" xr:uid="{E8B2855A-6CBE-41FB-9591-8A771A02B2A3}"/>
    <cellStyle name="Output 3 2 42 2" xfId="41796" xr:uid="{42EDAB9B-E9E4-45A2-9A07-8F42EEC17765}"/>
    <cellStyle name="Output 3 2 43" xfId="22842" xr:uid="{8616CEAA-8253-45DA-AD74-199997D0C7A2}"/>
    <cellStyle name="Output 3 2 43 2" xfId="43242" xr:uid="{E3158A60-F686-4A3D-8E1F-51F813E693F4}"/>
    <cellStyle name="Output 3 2 44" xfId="23134" xr:uid="{7B9DA524-CC63-4B7F-BE7D-409E0CAE8BBE}"/>
    <cellStyle name="Output 3 2 44 2" xfId="43534" xr:uid="{4C6A414D-2201-4941-B0E5-98E8049F28DC}"/>
    <cellStyle name="Output 3 2 5" xfId="2174" xr:uid="{00000000-0005-0000-0000-0000AD1A0000}"/>
    <cellStyle name="Output 3 2 5 2" xfId="24553" xr:uid="{DD127A30-93AE-4CAB-847E-6650A32610D9}"/>
    <cellStyle name="Output 3 2 6" xfId="2936" xr:uid="{00000000-0005-0000-0000-0000AE1A0000}"/>
    <cellStyle name="Output 3 2 6 2" xfId="25302" xr:uid="{2FD131B3-9B7A-4B22-9533-52C635A371EA}"/>
    <cellStyle name="Output 3 2 7" xfId="3383" xr:uid="{00000000-0005-0000-0000-0000AF1A0000}"/>
    <cellStyle name="Output 3 2 7 2" xfId="25748" xr:uid="{DE4CCDBC-F745-4265-8E47-DC220CDCA78F}"/>
    <cellStyle name="Output 3 2 8" xfId="3834" xr:uid="{00000000-0005-0000-0000-0000B01A0000}"/>
    <cellStyle name="Output 3 2 8 2" xfId="26197" xr:uid="{B54E807F-B013-4BAE-8CB1-3C0A803B7529}"/>
    <cellStyle name="Output 3 2 9" xfId="4217" xr:uid="{00000000-0005-0000-0000-0000B11A0000}"/>
    <cellStyle name="Output 3 2 9 2" xfId="26575" xr:uid="{673BBA0A-F55B-4D24-B84E-2B96B8BB059C}"/>
    <cellStyle name="Output 3 20" xfId="10040" xr:uid="{F094A34C-C57C-42B4-9BDE-DF231D895BB2}"/>
    <cellStyle name="Output 3 21" xfId="10870" xr:uid="{7A984FEC-ADD5-4E5D-8B61-22CEB8499DE6}"/>
    <cellStyle name="Output 3 21 2" xfId="32294" xr:uid="{C538790E-D6AF-487A-BB65-ECE785321705}"/>
    <cellStyle name="Output 3 22" xfId="12026" xr:uid="{8D58A920-DF46-412C-9454-00A2AA9F17D9}"/>
    <cellStyle name="Output 3 22 2" xfId="32591" xr:uid="{BA8C9CFA-DB00-4860-B418-F080D9B690F2}"/>
    <cellStyle name="Output 3 23" xfId="12142" xr:uid="{B210D2D2-4C51-489C-9213-5111178FD612}"/>
    <cellStyle name="Output 3 23 2" xfId="32707" xr:uid="{1A3CB98D-054A-4A76-9653-FA415A86BA77}"/>
    <cellStyle name="Output 3 24" xfId="14570" xr:uid="{525C5763-20A3-4371-A7CD-5FEB569D633C}"/>
    <cellStyle name="Output 3 24 2" xfId="35130" xr:uid="{5040353F-0CA5-4B19-B56C-60F4A3D659CC}"/>
    <cellStyle name="Output 3 25" xfId="14405" xr:uid="{9F981F39-1806-4712-8646-456596A5D0AE}"/>
    <cellStyle name="Output 3 25 2" xfId="34967" xr:uid="{88F4A6C1-C887-4402-AF97-C84A84AD8B29}"/>
    <cellStyle name="Output 3 26" xfId="15045" xr:uid="{2E737DA0-BA59-414F-A498-42CEBE954644}"/>
    <cellStyle name="Output 3 26 2" xfId="35594" xr:uid="{B7AA9DB3-F126-4878-8795-4DBF4CD07FFE}"/>
    <cellStyle name="Output 3 27" xfId="15475" xr:uid="{D4AB89F2-C1CD-4D2A-9EAF-0C2179DF72E5}"/>
    <cellStyle name="Output 3 27 2" xfId="35999" xr:uid="{9D6C5894-4A46-425E-8BC5-171139D1A8C0}"/>
    <cellStyle name="Output 3 28" xfId="15806" xr:uid="{FE913BFA-EB78-48D6-BF6B-D78C3C9BBC1E}"/>
    <cellStyle name="Output 3 28 2" xfId="36222" xr:uid="{6DF46F29-5380-44C3-841A-FB485A821743}"/>
    <cellStyle name="Output 3 29" xfId="16222" xr:uid="{7AACB38D-3528-4992-9E84-2C1AD8831FF5}"/>
    <cellStyle name="Output 3 29 2" xfId="36628" xr:uid="{272AA551-8E60-47BF-BC2E-0D9EB842560A}"/>
    <cellStyle name="Output 3 3" xfId="673" xr:uid="{00000000-0005-0000-0000-0000B21A0000}"/>
    <cellStyle name="Output 3 3 10" xfId="4179" xr:uid="{00000000-0005-0000-0000-0000B31A0000}"/>
    <cellStyle name="Output 3 3 10 2" xfId="26540" xr:uid="{01B9CAA8-CC4D-49CB-82F7-5C493C8B9011}"/>
    <cellStyle name="Output 3 3 11" xfId="5124" xr:uid="{00000000-0005-0000-0000-0000B41A0000}"/>
    <cellStyle name="Output 3 3 11 2" xfId="27477" xr:uid="{AFDEF41C-98D8-4F6C-8C98-BA2C7D377EFC}"/>
    <cellStyle name="Output 3 3 12" xfId="3505" xr:uid="{00000000-0005-0000-0000-0000B51A0000}"/>
    <cellStyle name="Output 3 3 12 2" xfId="25870" xr:uid="{1FF1CA02-7AF9-4935-8FAB-11C0FC6265F5}"/>
    <cellStyle name="Output 3 3 13" xfId="5853" xr:uid="{00000000-0005-0000-0000-0000B61A0000}"/>
    <cellStyle name="Output 3 3 13 2" xfId="28167" xr:uid="{EA5FB4EF-3D81-4B32-B110-D2A762D44607}"/>
    <cellStyle name="Output 3 3 14" xfId="5762" xr:uid="{00000000-0005-0000-0000-0000B71A0000}"/>
    <cellStyle name="Output 3 3 14 2" xfId="28080" xr:uid="{CF6E6B6B-28F9-4FE5-BE8B-22231DB3F4A7}"/>
    <cellStyle name="Output 3 3 15" xfId="6735" xr:uid="{00000000-0005-0000-0000-0000B81A0000}"/>
    <cellStyle name="Output 3 3 15 2" xfId="29032" xr:uid="{A822F274-91B7-4F4C-81D8-35092E3DAD55}"/>
    <cellStyle name="Output 3 3 16" xfId="7402" xr:uid="{00000000-0005-0000-0000-0000B91A0000}"/>
    <cellStyle name="Output 3 3 16 2" xfId="29697" xr:uid="{EAD66ABC-4CBA-4086-A6E5-E3D38BF9F9A1}"/>
    <cellStyle name="Output 3 3 17" xfId="7888" xr:uid="{96B11243-749C-42E8-87E9-69E89F70BD09}"/>
    <cellStyle name="Output 3 3 17 2" xfId="30174" xr:uid="{434EC378-7668-417B-9A78-A696B0C287B7}"/>
    <cellStyle name="Output 3 3 18" xfId="8373" xr:uid="{5E3C2CAE-ADFB-40EC-8483-F7F48E703FF8}"/>
    <cellStyle name="Output 3 3 18 2" xfId="30642" xr:uid="{C4FAEABB-77FA-461B-84A7-D9B57F30153D}"/>
    <cellStyle name="Output 3 3 19" xfId="9258" xr:uid="{BCB88B9F-FE36-471E-82F5-7BD478229D97}"/>
    <cellStyle name="Output 3 3 19 2" xfId="31399" xr:uid="{B9461E53-FA1A-4EDE-B609-CA7C43BCFF76}"/>
    <cellStyle name="Output 3 3 2" xfId="888" xr:uid="{00000000-0005-0000-0000-0000BA1A0000}"/>
    <cellStyle name="Output 3 3 2 10" xfId="5335" xr:uid="{00000000-0005-0000-0000-0000BB1A0000}"/>
    <cellStyle name="Output 3 3 2 10 2" xfId="27688" xr:uid="{78660BCB-E11D-40C3-9B75-21C5C726B75B}"/>
    <cellStyle name="Output 3 3 2 11" xfId="4835" xr:uid="{00000000-0005-0000-0000-0000BC1A0000}"/>
    <cellStyle name="Output 3 3 2 11 2" xfId="27188" xr:uid="{83AF0F67-2719-43CA-B4F0-36675236B010}"/>
    <cellStyle name="Output 3 3 2 12" xfId="6474" xr:uid="{00000000-0005-0000-0000-0000BD1A0000}"/>
    <cellStyle name="Output 3 3 2 12 2" xfId="28771" xr:uid="{A4976AAF-B60D-4469-B92B-A366228388ED}"/>
    <cellStyle name="Output 3 3 2 13" xfId="6457" xr:uid="{00000000-0005-0000-0000-0000BE1A0000}"/>
    <cellStyle name="Output 3 3 2 13 2" xfId="28754" xr:uid="{A2570B99-7B42-4838-9D52-C25D51E5E180}"/>
    <cellStyle name="Output 3 3 2 14" xfId="6886" xr:uid="{00000000-0005-0000-0000-0000BF1A0000}"/>
    <cellStyle name="Output 3 3 2 14 2" xfId="29183" xr:uid="{EE78058A-1045-4C3C-9207-9C2DC3D854B6}"/>
    <cellStyle name="Output 3 3 2 15" xfId="7608" xr:uid="{00000000-0005-0000-0000-0000C01A0000}"/>
    <cellStyle name="Output 3 3 2 15 2" xfId="29903" xr:uid="{FD8DD1A4-523D-43E1-A9FF-4EE9A8BB8F4C}"/>
    <cellStyle name="Output 3 3 2 16" xfId="8094" xr:uid="{190AD7F3-1590-43DA-BEC1-094104189EE2}"/>
    <cellStyle name="Output 3 3 2 16 2" xfId="30380" xr:uid="{6823E440-B5FA-43D1-92C8-AE58056A1049}"/>
    <cellStyle name="Output 3 3 2 17" xfId="8583" xr:uid="{AA222FA1-CB7D-472D-A67C-07F9E461A7AC}"/>
    <cellStyle name="Output 3 3 2 17 2" xfId="30852" xr:uid="{DE6BFF6D-98B9-4144-B611-8700EC5D7552}"/>
    <cellStyle name="Output 3 3 2 18" xfId="9473" xr:uid="{58EDB48F-FA58-4F80-AB2E-DA7F21B8E26A}"/>
    <cellStyle name="Output 3 3 2 18 2" xfId="31612" xr:uid="{D45B51C3-38D2-478D-898D-F2D8F6B4BE65}"/>
    <cellStyle name="Output 3 3 2 19" xfId="9038" xr:uid="{45FA756B-1DCA-4AEA-862C-3CD1F7D57636}"/>
    <cellStyle name="Output 3 3 2 19 2" xfId="31199" xr:uid="{7353FB43-3EBE-4FCF-874F-CF5898543C9E}"/>
    <cellStyle name="Output 3 3 2 2" xfId="1124" xr:uid="{00000000-0005-0000-0000-0000C11A0000}"/>
    <cellStyle name="Output 3 3 2 2 2" xfId="23561" xr:uid="{2CE359CA-5C72-4F93-BF0D-9486BA2362B9}"/>
    <cellStyle name="Output 3 3 2 20" xfId="8728" xr:uid="{256D0A6B-7C88-4CC9-968F-D6FDA119957F}"/>
    <cellStyle name="Output 3 3 2 21" xfId="12641" xr:uid="{03529414-1FDF-4AFC-ABB5-A0761E671C7A}"/>
    <cellStyle name="Output 3 3 2 21 2" xfId="33206" xr:uid="{35CBB8B5-BCEE-40B3-BA16-6B767EBE3AC1}"/>
    <cellStyle name="Output 3 3 2 22" xfId="12240" xr:uid="{BC7BF978-54F0-49DB-85BC-0C4F7E94F2E6}"/>
    <cellStyle name="Output 3 3 2 22 2" xfId="32805" xr:uid="{49616754-05D1-4C9E-A143-E82D27DE77C0}"/>
    <cellStyle name="Output 3 3 2 23" xfId="12976" xr:uid="{67849008-E2E0-4F4E-9273-BAFD7B169173}"/>
    <cellStyle name="Output 3 3 2 23 2" xfId="33541" xr:uid="{B15CC295-4EFE-4E21-BB15-F06029F13E7C}"/>
    <cellStyle name="Output 3 3 2 24" xfId="14120" xr:uid="{C6F3DF2A-C8C9-411E-9436-5D0ED1D8E801}"/>
    <cellStyle name="Output 3 3 2 24 2" xfId="34684" xr:uid="{F59052A1-E4C1-44FD-9807-A53C965A576C}"/>
    <cellStyle name="Output 3 3 2 25" xfId="13615" xr:uid="{18BEE329-FCC1-4CEE-939B-80C8D91C5506}"/>
    <cellStyle name="Output 3 3 2 25 2" xfId="34179" xr:uid="{EFE92A3A-C267-48BD-A221-B0C07023B002}"/>
    <cellStyle name="Output 3 3 2 26" xfId="14960" xr:uid="{07122DF2-1DDA-40BD-830C-88FD730C9E06}"/>
    <cellStyle name="Output 3 3 2 26 2" xfId="35512" xr:uid="{15B0D929-5C88-43F8-8EF9-D61952BD59E5}"/>
    <cellStyle name="Output 3 3 2 27" xfId="14549" xr:uid="{30402F0B-439D-429D-9516-8085ED275E87}"/>
    <cellStyle name="Output 3 3 2 27 2" xfId="35110" xr:uid="{4D324B61-75C0-407C-8163-7E518E76FEEF}"/>
    <cellStyle name="Output 3 3 2 28" xfId="16145" xr:uid="{95BD4094-2C8C-4C21-BC19-BFC1926AAC8F}"/>
    <cellStyle name="Output 3 3 2 28 2" xfId="36553" xr:uid="{0827B893-41DF-4684-AF23-A26DFEF35037}"/>
    <cellStyle name="Output 3 3 2 29" xfId="16618" xr:uid="{C3B38AA4-35C9-4F97-BA85-EE43EA3773E7}"/>
    <cellStyle name="Output 3 3 2 29 2" xfId="37024" xr:uid="{293D9D53-8CA3-4C1D-982D-A55D0DD00765}"/>
    <cellStyle name="Output 3 3 2 3" xfId="2079" xr:uid="{00000000-0005-0000-0000-0000C21A0000}"/>
    <cellStyle name="Output 3 3 2 3 2" xfId="24461" xr:uid="{8DA8CA0E-9EFE-487A-A6CA-3143291C1E9C}"/>
    <cellStyle name="Output 3 3 2 30" xfId="17362" xr:uid="{0FF4CEDF-EAE5-4552-83D6-3416729F3A2D}"/>
    <cellStyle name="Output 3 3 2 30 2" xfId="37766" xr:uid="{0F002A95-84B7-4804-832E-B06568C4E7ED}"/>
    <cellStyle name="Output 3 3 2 31" xfId="17700" xr:uid="{0E1D2194-D852-41B9-B981-93A58690173F}"/>
    <cellStyle name="Output 3 3 2 31 2" xfId="38104" xr:uid="{B916FDA4-8113-4C6F-A3BB-8182874A4B2F}"/>
    <cellStyle name="Output 3 3 2 32" xfId="18111" xr:uid="{448AB2A3-6984-4EDD-B1CA-6EDE7038CFC0}"/>
    <cellStyle name="Output 3 3 2 32 2" xfId="38515" xr:uid="{D36B8517-9CBD-4F31-B108-1CE04A5C9A96}"/>
    <cellStyle name="Output 3 3 2 33" xfId="18490" xr:uid="{81480B17-A837-4266-B043-39A662088F64}"/>
    <cellStyle name="Output 3 3 2 33 2" xfId="38894" xr:uid="{7F2B2686-744D-407D-A0ED-223349E81F6F}"/>
    <cellStyle name="Output 3 3 2 34" xfId="19334" xr:uid="{9BA0F54E-9C91-4DA1-9C94-A665C40D07C5}"/>
    <cellStyle name="Output 3 3 2 34 2" xfId="39736" xr:uid="{43A89D2D-B6A5-437E-BD0C-239980E0E0D5}"/>
    <cellStyle name="Output 3 3 2 35" xfId="18937" xr:uid="{CED1E804-D710-4BB9-A293-6AF65FB3B51D}"/>
    <cellStyle name="Output 3 3 2 35 2" xfId="39339" xr:uid="{8426E16D-FF3F-4F88-8C5C-FC77715E34FA}"/>
    <cellStyle name="Output 3 3 2 36" xfId="20172" xr:uid="{547C5AAE-50B2-4677-8BA6-4E1AA5C1541A}"/>
    <cellStyle name="Output 3 3 2 36 2" xfId="40574" xr:uid="{8EB8E962-DAD1-4D9E-BD30-1A9E1FEC4F4E}"/>
    <cellStyle name="Output 3 3 2 37" xfId="20594" xr:uid="{44C00721-E879-4151-8B31-F904EB612D2C}"/>
    <cellStyle name="Output 3 3 2 37 2" xfId="40996" xr:uid="{B2DCE265-A811-4DB7-A577-22556B8456A3}"/>
    <cellStyle name="Output 3 3 2 38" xfId="20233" xr:uid="{477F26EC-F262-429C-B0BC-50D770A99BB6}"/>
    <cellStyle name="Output 3 3 2 38 2" xfId="40635" xr:uid="{74EB8B3F-E295-4DE0-9790-BEC40964D9DB}"/>
    <cellStyle name="Output 3 3 2 39" xfId="21788" xr:uid="{1D01BF25-CB8D-4D43-9494-652BF9084365}"/>
    <cellStyle name="Output 3 3 2 39 2" xfId="42188" xr:uid="{8C4FA8C7-964C-4D92-BCE2-8D26DCF21250}"/>
    <cellStyle name="Output 3 3 2 4" xfId="1557" xr:uid="{00000000-0005-0000-0000-0000C31A0000}"/>
    <cellStyle name="Output 3 3 2 4 2" xfId="23942" xr:uid="{5D1D1B1C-DB40-4855-8CFC-4FFACDA15BF5}"/>
    <cellStyle name="Output 3 3 2 40" xfId="22259" xr:uid="{05ED5773-D096-4BF0-B441-B5CA8E699D14}"/>
    <cellStyle name="Output 3 3 2 40 2" xfId="42659" xr:uid="{204CB47D-5CB6-4E21-8B08-582F072539A0}"/>
    <cellStyle name="Output 3 3 2 41" xfId="22721" xr:uid="{20E0C664-39A7-41AF-819F-8C1AD357E759}"/>
    <cellStyle name="Output 3 3 2 41 2" xfId="43121" xr:uid="{E8C54160-D708-43ED-BEFA-4E452700E29D}"/>
    <cellStyle name="Output 3 3 2 42" xfId="21413" xr:uid="{825DF3A7-BA85-4DA7-A321-8DFFC7AD2A51}"/>
    <cellStyle name="Output 3 3 2 42 2" xfId="41813" xr:uid="{7DB4A6A0-D620-43D2-847F-95C1755E1E18}"/>
    <cellStyle name="Output 3 3 2 43" xfId="22787" xr:uid="{AA4389B3-33C1-4784-A7A2-B20EB14A0AC6}"/>
    <cellStyle name="Output 3 3 2 43 2" xfId="43187" xr:uid="{285EE0CF-6D9F-48E6-91BA-091C8A6859BC}"/>
    <cellStyle name="Output 3 3 2 5" xfId="3202" xr:uid="{00000000-0005-0000-0000-0000C41A0000}"/>
    <cellStyle name="Output 3 3 2 5 2" xfId="25568" xr:uid="{10D57735-45E9-4FB4-BBD7-398A618A7D14}"/>
    <cellStyle name="Output 3 3 2 6" xfId="2569" xr:uid="{00000000-0005-0000-0000-0000C51A0000}"/>
    <cellStyle name="Output 3 3 2 6 2" xfId="24936" xr:uid="{44ECD345-5BEC-4A48-B0F3-392D634E113D}"/>
    <cellStyle name="Output 3 3 2 7" xfId="4096" xr:uid="{00000000-0005-0000-0000-0000C61A0000}"/>
    <cellStyle name="Output 3 3 2 7 2" xfId="26459" xr:uid="{2EB6CDD4-06E5-4241-BB5C-CE46051C371A}"/>
    <cellStyle name="Output 3 3 2 8" xfId="3704" xr:uid="{00000000-0005-0000-0000-0000C71A0000}"/>
    <cellStyle name="Output 3 3 2 8 2" xfId="26067" xr:uid="{BF45F38E-9A62-4C1F-A31E-A5A57C719C45}"/>
    <cellStyle name="Output 3 3 2 9" xfId="4916" xr:uid="{00000000-0005-0000-0000-0000C81A0000}"/>
    <cellStyle name="Output 3 3 2 9 2" xfId="27269" xr:uid="{37941204-90BF-4166-B69B-40BF4F167DEC}"/>
    <cellStyle name="Output 3 3 20" xfId="8642" xr:uid="{039A3FED-9584-45F5-9308-225103059D18}"/>
    <cellStyle name="Output 3 3 20 2" xfId="30905" xr:uid="{87736668-7F2C-4D55-9294-751C03987E7E}"/>
    <cellStyle name="Output 3 3 21" xfId="9611" xr:uid="{7B8F5CFE-BC54-494F-BEA5-3BD207DB8BDB}"/>
    <cellStyle name="Output 3 3 22" xfId="12426" xr:uid="{2E6E5E91-2C93-4B0A-8AF9-D96152A8EB69}"/>
    <cellStyle name="Output 3 3 22 2" xfId="32991" xr:uid="{F1598809-D9F3-4119-8E48-2C526842D31E}"/>
    <cellStyle name="Output 3 3 23" xfId="12719" xr:uid="{3C2327CD-850C-407F-B78D-9FAAAE4A0D08}"/>
    <cellStyle name="Output 3 3 23 2" xfId="33284" xr:uid="{06E58C80-65E8-431D-878C-3B7AF9BB7470}"/>
    <cellStyle name="Output 3 3 24" xfId="12981" xr:uid="{ABA34F6A-08BC-4C0E-BC1D-87778E8D0AB6}"/>
    <cellStyle name="Output 3 3 24 2" xfId="33546" xr:uid="{DA7B4B1C-148F-4BD9-BE1D-3471802BAA6F}"/>
    <cellStyle name="Output 3 3 25" xfId="13544" xr:uid="{AA079C95-EC8A-4150-9E87-927DD81AE46B}"/>
    <cellStyle name="Output 3 3 25 2" xfId="34108" xr:uid="{D2C2D04E-A7E0-4B51-B4F6-7A7E84E7D0B6}"/>
    <cellStyle name="Output 3 3 26" xfId="14250" xr:uid="{2872D706-FA52-460E-AFFB-4DAF96011322}"/>
    <cellStyle name="Output 3 3 26 2" xfId="34813" xr:uid="{712F6B1B-80E8-4408-B308-BE2F18FEE8D9}"/>
    <cellStyle name="Output 3 3 27" xfId="13437" xr:uid="{8094E282-FE62-4818-878E-BEC410BD0630}"/>
    <cellStyle name="Output 3 3 27 2" xfId="34001" xr:uid="{0C17C8EF-AB19-4BDF-A6B0-D5CC662357BD}"/>
    <cellStyle name="Output 3 3 28" xfId="15002" xr:uid="{BDC3EB12-4C1B-4611-A37C-05C2242E4270}"/>
    <cellStyle name="Output 3 3 28 2" xfId="35554" xr:uid="{4497F12F-A298-493F-BA4E-E880E294A97C}"/>
    <cellStyle name="Output 3 3 29" xfId="15937" xr:uid="{59E89D07-884A-4768-8740-E830650F8CD8}"/>
    <cellStyle name="Output 3 3 29 2" xfId="36345" xr:uid="{D44FAF43-F8EB-4A87-B4EE-50F9256ABBB5}"/>
    <cellStyle name="Output 3 3 3" xfId="1086" xr:uid="{00000000-0005-0000-0000-0000C91A0000}"/>
    <cellStyle name="Output 3 3 3 2" xfId="23523" xr:uid="{EBCA1854-9122-485A-A979-591A458D4135}"/>
    <cellStyle name="Output 3 3 30" xfId="16412" xr:uid="{87C1D4BF-75C5-4A64-8953-ED7CDB7A1EBF}"/>
    <cellStyle name="Output 3 3 30 2" xfId="36818" xr:uid="{BEBA115A-0C6A-4694-B7FA-1CEDFB5D0A5B}"/>
    <cellStyle name="Output 3 3 31" xfId="17153" xr:uid="{94A36B24-CC75-4D16-9BFE-C72D7EFDFED9}"/>
    <cellStyle name="Output 3 3 31 2" xfId="37557" xr:uid="{5E8CA3C5-AC1D-4BC0-8600-0C963FF85865}"/>
    <cellStyle name="Output 3 3 32" xfId="17527" xr:uid="{CC2D3755-30EA-467B-BD7D-FD0B1402C438}"/>
    <cellStyle name="Output 3 3 32 2" xfId="37931" xr:uid="{CB39969E-7DAC-4327-B510-8BE55919AD63}"/>
    <cellStyle name="Output 3 3 33" xfId="17904" xr:uid="{9FC0F0C4-5B0E-4D14-9A02-F2462EEAF1A2}"/>
    <cellStyle name="Output 3 3 33 2" xfId="38308" xr:uid="{373B02D8-914E-4D62-A032-A3A443CE5B34}"/>
    <cellStyle name="Output 3 3 34" xfId="18276" xr:uid="{4B0EFDD2-D684-449E-860E-37487B106995}"/>
    <cellStyle name="Output 3 3 34 2" xfId="38680" xr:uid="{0541AB8E-86E2-4103-A40D-9D5AA6F0A20F}"/>
    <cellStyle name="Output 3 3 35" xfId="19119" xr:uid="{D46D6646-2CBC-4BC6-AB99-244A5241CF35}"/>
    <cellStyle name="Output 3 3 35 2" xfId="39521" xr:uid="{45C876C7-3AFE-415E-A526-28F419076958}"/>
    <cellStyle name="Output 3 3 36" xfId="19406" xr:uid="{72B088DD-86A4-4AFF-ABE7-2A79615CB155}"/>
    <cellStyle name="Output 3 3 36 2" xfId="39808" xr:uid="{85C91673-D144-4B91-BC95-55DD1537FAAB}"/>
    <cellStyle name="Output 3 3 37" xfId="19957" xr:uid="{3F2D2F7A-818B-44E3-B325-52E67809DC07}"/>
    <cellStyle name="Output 3 3 37 2" xfId="40359" xr:uid="{159DEFF1-E33E-4536-8392-CBBA964E64BE}"/>
    <cellStyle name="Output 3 3 38" xfId="20381" xr:uid="{EAC24DF4-8997-4AD6-BE41-9A2132D27D3B}"/>
    <cellStyle name="Output 3 3 38 2" xfId="40783" xr:uid="{AC2F9520-FE49-46B1-962E-79AA8F5E4CCF}"/>
    <cellStyle name="Output 3 3 39" xfId="20716" xr:uid="{5865EE40-2B1A-49E7-9CFA-3F5650B633EF}"/>
    <cellStyle name="Output 3 3 39 2" xfId="41118" xr:uid="{6F7C6600-7C6F-49B0-8DA5-CBD42DF83064}"/>
    <cellStyle name="Output 3 3 4" xfId="1866" xr:uid="{00000000-0005-0000-0000-0000CA1A0000}"/>
    <cellStyle name="Output 3 3 4 2" xfId="24249" xr:uid="{79B754B0-B5B2-4438-883F-C476BE71F45F}"/>
    <cellStyle name="Output 3 3 40" xfId="21576" xr:uid="{6F30F04F-3342-457E-AAB0-FE4DBC7F5E34}"/>
    <cellStyle name="Output 3 3 40 2" xfId="41976" xr:uid="{4FB4A535-2E40-47BE-A540-9776A39DCEB3}"/>
    <cellStyle name="Output 3 3 41" xfId="22015" xr:uid="{BED56222-1851-4E57-A0C9-C50FB29F1F6F}"/>
    <cellStyle name="Output 3 3 41 2" xfId="42415" xr:uid="{AA2A7F3C-5C9C-4A41-A3F6-76BB389D8705}"/>
    <cellStyle name="Output 3 3 42" xfId="22002" xr:uid="{95816D56-2881-446D-B9A6-D8266B10F0ED}"/>
    <cellStyle name="Output 3 3 42 2" xfId="42402" xr:uid="{A6B32ECA-8B12-4BD4-81CC-AAF702C751E9}"/>
    <cellStyle name="Output 3 3 43" xfId="22200" xr:uid="{2BD1E38E-C2D1-4598-B457-8862B7F4B55A}"/>
    <cellStyle name="Output 3 3 43 2" xfId="42600" xr:uid="{CAFACA64-57C9-4A3D-9043-974716A732D3}"/>
    <cellStyle name="Output 3 3 44" xfId="22851" xr:uid="{EB4B3C32-9E47-4DCF-8872-D5BD5E25BD7F}"/>
    <cellStyle name="Output 3 3 44 2" xfId="43251" xr:uid="{C0A6A716-29A5-471F-9251-2884B0B7DCC9}"/>
    <cellStyle name="Output 3 3 5" xfId="1677" xr:uid="{00000000-0005-0000-0000-0000CB1A0000}"/>
    <cellStyle name="Output 3 3 5 2" xfId="24061" xr:uid="{EFDD548E-D726-4E72-994A-CC2BA24A8DDC}"/>
    <cellStyle name="Output 3 3 6" xfId="2987" xr:uid="{00000000-0005-0000-0000-0000CC1A0000}"/>
    <cellStyle name="Output 3 3 6 2" xfId="25353" xr:uid="{0D1398D3-E6ED-49AF-8E27-FEDD0AFF5DC8}"/>
    <cellStyle name="Output 3 3 7" xfId="2392" xr:uid="{00000000-0005-0000-0000-0000CD1A0000}"/>
    <cellStyle name="Output 3 3 7 2" xfId="24759" xr:uid="{1218E88A-999F-4FD4-A052-2C19E128804D}"/>
    <cellStyle name="Output 3 3 8" xfId="3885" xr:uid="{00000000-0005-0000-0000-0000CE1A0000}"/>
    <cellStyle name="Output 3 3 8 2" xfId="26248" xr:uid="{8630BD0C-6B64-4006-B969-A89BC01594CF}"/>
    <cellStyle name="Output 3 3 9" xfId="2408" xr:uid="{00000000-0005-0000-0000-0000CF1A0000}"/>
    <cellStyle name="Output 3 3 9 2" xfId="24775" xr:uid="{B92A8EFE-8E6D-4A0A-BB60-8A5EB0C26405}"/>
    <cellStyle name="Output 3 30" xfId="16828" xr:uid="{311A23C1-B2BC-434C-855D-E1DBFE27AEA1}"/>
    <cellStyle name="Output 3 30 2" xfId="37232" xr:uid="{D605555F-91D4-42BC-9024-0A88134916B6}"/>
    <cellStyle name="Output 3 31" xfId="17426" xr:uid="{782D4682-0FB5-48F0-B54F-AADC8E783D62}"/>
    <cellStyle name="Output 3 31 2" xfId="37830" xr:uid="{84DA603A-CAFE-443B-94D3-0436F79B67C4}"/>
    <cellStyle name="Output 3 32" xfId="17570" xr:uid="{2FA9E460-C39D-49AE-BAC9-929846737E4C}"/>
    <cellStyle name="Output 3 32 2" xfId="37974" xr:uid="{ACEF839D-9854-428E-A19B-5C69BE8ECFBE}"/>
    <cellStyle name="Output 3 33" xfId="18748" xr:uid="{BDF36CBC-35A6-484B-B913-6B3E8A6B9A3B}"/>
    <cellStyle name="Output 3 33 2" xfId="39150" xr:uid="{44691829-B177-4159-9282-76DBD3CFD498}"/>
    <cellStyle name="Output 3 34" xfId="19450" xr:uid="{315440E2-5246-43A3-AFA9-95A669B620AD}"/>
    <cellStyle name="Output 3 34 2" xfId="39852" xr:uid="{AA77BC4A-B683-4441-8FC0-309ED3924AAE}"/>
    <cellStyle name="Output 3 35" xfId="19643" xr:uid="{55880497-74DB-446D-97DA-58550D8600AE}"/>
    <cellStyle name="Output 3 35 2" xfId="40045" xr:uid="{4034782B-3C22-4F16-8E02-389ED13EC7FC}"/>
    <cellStyle name="Output 3 36" xfId="20912" xr:uid="{6A39979C-4152-47E3-8FCB-171FA46A7F9E}"/>
    <cellStyle name="Output 3 36 2" xfId="41314" xr:uid="{82B26C71-72DE-4038-AD9E-326EFD7D849B}"/>
    <cellStyle name="Output 3 37" xfId="21189" xr:uid="{394EEC35-D5B0-47FD-879E-AA5161B71B5E}"/>
    <cellStyle name="Output 3 37 2" xfId="41589" xr:uid="{528D8F6E-C001-452A-9801-1C32DAD92A30}"/>
    <cellStyle name="Output 3 38" xfId="21862" xr:uid="{4D76D538-EA74-4FFE-9023-7F3281F66668}"/>
    <cellStyle name="Output 3 38 2" xfId="42262" xr:uid="{2BED4814-4461-46D4-88C8-29CDC1D9683D}"/>
    <cellStyle name="Output 3 39" xfId="20967" xr:uid="{491074D6-28E0-41F2-9AC7-3B5176DDC824}"/>
    <cellStyle name="Output 3 39 2" xfId="41369" xr:uid="{EB0D53B7-D5F2-4132-B495-2EB50427A611}"/>
    <cellStyle name="Output 3 4" xfId="723" xr:uid="{00000000-0005-0000-0000-0000D01A0000}"/>
    <cellStyle name="Output 3 4 10" xfId="5173" xr:uid="{00000000-0005-0000-0000-0000D11A0000}"/>
    <cellStyle name="Output 3 4 10 2" xfId="27526" xr:uid="{7684236D-8E92-46E9-88FD-8434BB7C00A3}"/>
    <cellStyle name="Output 3 4 11" xfId="4832" xr:uid="{00000000-0005-0000-0000-0000D21A0000}"/>
    <cellStyle name="Output 3 4 11 2" xfId="27185" xr:uid="{3F8783B9-566E-4CCD-92B6-EB117A0F1A31}"/>
    <cellStyle name="Output 3 4 12" xfId="6342" xr:uid="{00000000-0005-0000-0000-0000D31A0000}"/>
    <cellStyle name="Output 3 4 12 2" xfId="28639" xr:uid="{954FFF04-5B57-4130-A887-C6E897A6D1A1}"/>
    <cellStyle name="Output 3 4 13" xfId="6746" xr:uid="{00000000-0005-0000-0000-0000D41A0000}"/>
    <cellStyle name="Output 3 4 13 2" xfId="29043" xr:uid="{456B0569-8DD3-48D9-830D-3E430CB60CAD}"/>
    <cellStyle name="Output 3 4 14" xfId="6728" xr:uid="{00000000-0005-0000-0000-0000D51A0000}"/>
    <cellStyle name="Output 3 4 14 2" xfId="29025" xr:uid="{5701BBA4-9728-424A-831C-FBE9F2BE9E29}"/>
    <cellStyle name="Output 3 4 15" xfId="7451" xr:uid="{00000000-0005-0000-0000-0000D61A0000}"/>
    <cellStyle name="Output 3 4 15 2" xfId="29746" xr:uid="{7954869E-4748-4E24-B690-74546681DAE5}"/>
    <cellStyle name="Output 3 4 16" xfId="7937" xr:uid="{A57FC8E7-DAC7-4D4C-991A-DB788CE015E4}"/>
    <cellStyle name="Output 3 4 16 2" xfId="30223" xr:uid="{9CDD52E7-111A-42F3-A608-03977466168E}"/>
    <cellStyle name="Output 3 4 17" xfId="8422" xr:uid="{DCDA79F9-C1FE-4188-9D6E-1F659E00F9E5}"/>
    <cellStyle name="Output 3 4 17 2" xfId="30691" xr:uid="{63E87D0F-8B4B-4822-8057-E9787D38EBE5}"/>
    <cellStyle name="Output 3 4 18" xfId="9308" xr:uid="{A77A0932-0210-463A-85E8-31856C0646F7}"/>
    <cellStyle name="Output 3 4 18 2" xfId="31448" xr:uid="{220518E8-71FE-48CF-979E-BC673CC5DCD5}"/>
    <cellStyle name="Output 3 4 19" xfId="9922" xr:uid="{E7C24A8B-DF76-476A-8446-3EBF43AE5DA8}"/>
    <cellStyle name="Output 3 4 19 2" xfId="31948" xr:uid="{5C00A795-9D89-4151-8D39-0787093DFB00}"/>
    <cellStyle name="Output 3 4 2" xfId="1144" xr:uid="{00000000-0005-0000-0000-0000D71A0000}"/>
    <cellStyle name="Output 3 4 2 2" xfId="23581" xr:uid="{8795038F-18AF-4A13-862F-41260F7F974F}"/>
    <cellStyle name="Output 3 4 20" xfId="10277" xr:uid="{684E5E62-03C6-4B0B-A262-24618C95E5C8}"/>
    <cellStyle name="Output 3 4 21" xfId="12476" xr:uid="{B9EB822E-97B0-4C09-8D3C-07C6D916E269}"/>
    <cellStyle name="Output 3 4 21 2" xfId="33041" xr:uid="{40DEEE41-DB53-49B9-B40A-D0BF2294F6F4}"/>
    <cellStyle name="Output 3 4 22" xfId="13039" xr:uid="{7183A560-CEB7-4F64-AEA4-9DD7F26EF552}"/>
    <cellStyle name="Output 3 4 22 2" xfId="33604" xr:uid="{5F9A55C6-F7BF-4179-B257-EC269B2651D9}"/>
    <cellStyle name="Output 3 4 23" xfId="13553" xr:uid="{57796FB5-E10C-4DCC-8F35-91626E1EFF17}"/>
    <cellStyle name="Output 3 4 23 2" xfId="34117" xr:uid="{63E97525-7796-434D-88F5-CEEC69B7A8DF}"/>
    <cellStyle name="Output 3 4 24" xfId="13330" xr:uid="{5EE41BD7-C536-48AF-984A-97A62C5F255F}"/>
    <cellStyle name="Output 3 4 24 2" xfId="33894" xr:uid="{399C2C0D-7D8F-47CA-9F97-08FE19532F24}"/>
    <cellStyle name="Output 3 4 25" xfId="13740" xr:uid="{262995C9-E2D8-4AB5-A7CE-5AC1AE5A0381}"/>
    <cellStyle name="Output 3 4 25 2" xfId="34304" xr:uid="{9D971289-BDAB-4401-A9C1-D2052D6687AB}"/>
    <cellStyle name="Output 3 4 26" xfId="14223" xr:uid="{F4F25BC8-8568-44BC-816D-D9B0EDDB1B19}"/>
    <cellStyle name="Output 3 4 26 2" xfId="34786" xr:uid="{20CDD609-D6E3-4B5D-9CF2-156BB8D43582}"/>
    <cellStyle name="Output 3 4 27" xfId="15245" xr:uid="{266F9015-959F-4770-A86F-55972F90FF52}"/>
    <cellStyle name="Output 3 4 27 2" xfId="35785" xr:uid="{ED5D91C2-88A9-40B7-B44C-EB5346391B57}"/>
    <cellStyle name="Output 3 4 28" xfId="15986" xr:uid="{4677FA7B-F40E-4B2C-BB82-4CFCC6FC262C}"/>
    <cellStyle name="Output 3 4 28 2" xfId="36394" xr:uid="{6F7499DA-8D21-4AE4-A2EE-E75DF5B5B4B9}"/>
    <cellStyle name="Output 3 4 29" xfId="16461" xr:uid="{F2AA9D6B-0567-4C1F-B39C-F27B47583633}"/>
    <cellStyle name="Output 3 4 29 2" xfId="36867" xr:uid="{F116DC1D-A180-4529-A632-ED8F526219A7}"/>
    <cellStyle name="Output 3 4 3" xfId="1916" xr:uid="{00000000-0005-0000-0000-0000D81A0000}"/>
    <cellStyle name="Output 3 4 3 2" xfId="24298" xr:uid="{2D0ADA81-A32D-4836-B4B1-A5C2F78A23A2}"/>
    <cellStyle name="Output 3 4 30" xfId="17202" xr:uid="{5A4543D7-4F75-4227-BF29-E4D2CAEC10C2}"/>
    <cellStyle name="Output 3 4 30 2" xfId="37606" xr:uid="{D7673075-BFDB-40F6-8636-EAECBEC3ABDE}"/>
    <cellStyle name="Output 3 4 31" xfId="16805" xr:uid="{D60D16FA-09FE-4791-9BF0-58A29C31EF08}"/>
    <cellStyle name="Output 3 4 31 2" xfId="37209" xr:uid="{41818E51-8CDB-4273-AD6E-6861F9C5056E}"/>
    <cellStyle name="Output 3 4 32" xfId="17953" xr:uid="{CA813212-1B84-4B3D-A369-5FE51E5E37CD}"/>
    <cellStyle name="Output 3 4 32 2" xfId="38357" xr:uid="{DC79F6FB-30CE-4E0A-BFC5-E3608C4ED62F}"/>
    <cellStyle name="Output 3 4 33" xfId="18325" xr:uid="{7905BC53-DCB9-4633-8FC3-8012E8F08550}"/>
    <cellStyle name="Output 3 4 33 2" xfId="38729" xr:uid="{2868BA4F-C04E-4594-857E-DFD9D1B7FB62}"/>
    <cellStyle name="Output 3 4 34" xfId="19169" xr:uid="{683EAC1A-675B-4518-A5D7-13DC8C012252}"/>
    <cellStyle name="Output 3 4 34 2" xfId="39571" xr:uid="{3A440205-382F-4EDD-96AE-DF40ADD37629}"/>
    <cellStyle name="Output 3 4 35" xfId="19660" xr:uid="{C285A444-4D68-4882-83E7-8E50C9CCFB8A}"/>
    <cellStyle name="Output 3 4 35 2" xfId="40062" xr:uid="{1CE334E8-65DD-4180-ACA7-37C730731F65}"/>
    <cellStyle name="Output 3 4 36" xfId="20007" xr:uid="{461361AC-3A3E-4632-B1A0-5E4296D11597}"/>
    <cellStyle name="Output 3 4 36 2" xfId="40409" xr:uid="{06AFAE65-035B-4D26-AE92-8A633277D2B5}"/>
    <cellStyle name="Output 3 4 37" xfId="20431" xr:uid="{BE4E2D36-CE64-4428-B133-617FED19D101}"/>
    <cellStyle name="Output 3 4 37 2" xfId="40833" xr:uid="{BE973D7C-3F01-4A6C-850A-AF20C139340F}"/>
    <cellStyle name="Output 3 4 38" xfId="20762" xr:uid="{A154BD5C-94F3-4721-B9B0-29B1DEE7822C}"/>
    <cellStyle name="Output 3 4 38 2" xfId="41164" xr:uid="{DB8B86E9-C722-4725-9720-946A117340D3}"/>
    <cellStyle name="Output 3 4 39" xfId="21626" xr:uid="{BB820AFC-C4BB-4CD8-BC3F-65EF4A9681A4}"/>
    <cellStyle name="Output 3 4 39 2" xfId="42026" xr:uid="{5CDF0C11-5729-42E7-9743-10323471139F}"/>
    <cellStyle name="Output 3 4 4" xfId="2116" xr:uid="{00000000-0005-0000-0000-0000D91A0000}"/>
    <cellStyle name="Output 3 4 4 2" xfId="24498" xr:uid="{00C356EB-E47C-40AD-BB4E-C3255E777D74}"/>
    <cellStyle name="Output 3 4 40" xfId="21155" xr:uid="{C48C5B95-4C6D-4A43-AEA4-788C69812A50}"/>
    <cellStyle name="Output 3 4 40 2" xfId="41555" xr:uid="{6CCABE18-0408-4D0A-AE5F-00CCE16F0A8B}"/>
    <cellStyle name="Output 3 4 41" xfId="22461" xr:uid="{3348E621-90ED-452C-8525-ECEC8BA22645}"/>
    <cellStyle name="Output 3 4 41 2" xfId="42861" xr:uid="{4440E545-1690-4363-AF9A-7CFB674C3302}"/>
    <cellStyle name="Output 3 4 42" xfId="22670" xr:uid="{CD64C381-B2ED-4535-8482-785A685695F5}"/>
    <cellStyle name="Output 3 4 42 2" xfId="43070" xr:uid="{5F31BCC9-C7A7-4867-9F03-9C5A7DA51FF2}"/>
    <cellStyle name="Output 3 4 43" xfId="21881" xr:uid="{DF650A03-BDA1-4954-8661-06187AB03838}"/>
    <cellStyle name="Output 3 4 43 2" xfId="42281" xr:uid="{B361D58B-7029-490F-AE91-D7C2CE1D98A1}"/>
    <cellStyle name="Output 3 4 5" xfId="3037" xr:uid="{00000000-0005-0000-0000-0000DA1A0000}"/>
    <cellStyle name="Output 3 4 5 2" xfId="25403" xr:uid="{FA6E60CD-A4E9-4D47-992C-E0EA9F102415}"/>
    <cellStyle name="Output 3 4 6" xfId="3238" xr:uid="{00000000-0005-0000-0000-0000DB1A0000}"/>
    <cellStyle name="Output 3 4 6 2" xfId="25604" xr:uid="{61E86E00-B484-4F7E-AA32-45D616944FEA}"/>
    <cellStyle name="Output 3 4 7" xfId="3935" xr:uid="{00000000-0005-0000-0000-0000DC1A0000}"/>
    <cellStyle name="Output 3 4 7 2" xfId="26298" xr:uid="{AC3F8FE2-A14E-4C3D-94CD-1D1279B339C6}"/>
    <cellStyle name="Output 3 4 8" xfId="3629" xr:uid="{00000000-0005-0000-0000-0000DD1A0000}"/>
    <cellStyle name="Output 3 4 8 2" xfId="25992" xr:uid="{F1354B61-CCBA-4A12-828A-466C3DAC9FE4}"/>
    <cellStyle name="Output 3 4 9" xfId="4553" xr:uid="{00000000-0005-0000-0000-0000DE1A0000}"/>
    <cellStyle name="Output 3 4 9 2" xfId="26906" xr:uid="{BC5D45B1-82D4-41D9-BC60-2388A0A7ABD1}"/>
    <cellStyle name="Output 3 5" xfId="1170" xr:uid="{00000000-0005-0000-0000-0000DF1A0000}"/>
    <cellStyle name="Output 3 5 2" xfId="23607" xr:uid="{673B0CF7-A362-4E18-B62E-C69C7ADAA5E3}"/>
    <cellStyle name="Output 3 6" xfId="1579" xr:uid="{00000000-0005-0000-0000-0000E01A0000}"/>
    <cellStyle name="Output 3 6 2" xfId="23964" xr:uid="{98E21384-C78F-440B-A4B1-B2B3FC732F72}"/>
    <cellStyle name="Output 3 7" xfId="2143" xr:uid="{00000000-0005-0000-0000-0000E11A0000}"/>
    <cellStyle name="Output 3 7 2" xfId="24524" xr:uid="{7BF9C3FF-4E5F-4789-B370-011540D76D6B}"/>
    <cellStyle name="Output 3 8" xfId="2600" xr:uid="{00000000-0005-0000-0000-0000E21A0000}"/>
    <cellStyle name="Output 3 8 2" xfId="24967" xr:uid="{71C399A5-E9F3-4ED4-958A-8BF8C754F899}"/>
    <cellStyle name="Output 3 9" xfId="3292" xr:uid="{00000000-0005-0000-0000-0000E31A0000}"/>
    <cellStyle name="Output 3 9 2" xfId="25658" xr:uid="{50C0DDD2-0F68-4089-BC5C-ABED24F4D4EE}"/>
    <cellStyle name="Output 4" xfId="10290" xr:uid="{F3D106DB-907E-4634-8E36-E14A0BE67004}"/>
    <cellStyle name="Pattern" xfId="206" xr:uid="{00000000-0005-0000-0000-0000E41A0000}"/>
    <cellStyle name="Pattern 2" xfId="466" xr:uid="{00000000-0005-0000-0000-0000E51A0000}"/>
    <cellStyle name="Pattern 2 2" xfId="609" xr:uid="{00000000-0005-0000-0000-0000E61A0000}"/>
    <cellStyle name="Pattern 2 2 10" xfId="4889" xr:uid="{00000000-0005-0000-0000-0000E71A0000}"/>
    <cellStyle name="Pattern 2 2 10 2" xfId="27242" xr:uid="{977A61FC-943A-4D8D-AC39-0C7AA37622AE}"/>
    <cellStyle name="Pattern 2 2 11" xfId="5060" xr:uid="{00000000-0005-0000-0000-0000E81A0000}"/>
    <cellStyle name="Pattern 2 2 11 2" xfId="27413" xr:uid="{94264984-2039-43AB-8F73-E9FFE6A7D582}"/>
    <cellStyle name="Pattern 2 2 12" xfId="5562" xr:uid="{00000000-0005-0000-0000-0000E91A0000}"/>
    <cellStyle name="Pattern 2 2 12 2" xfId="27915" xr:uid="{DC57388E-FB53-40D0-BD9E-D5CB826EB2D6}"/>
    <cellStyle name="Pattern 2 2 13" xfId="6508" xr:uid="{00000000-0005-0000-0000-0000EA1A0000}"/>
    <cellStyle name="Pattern 2 2 13 2" xfId="28805" xr:uid="{2FAC1B70-52DE-4025-8E14-92F8F1225CE9}"/>
    <cellStyle name="Pattern 2 2 14" xfId="6900" xr:uid="{00000000-0005-0000-0000-0000EB1A0000}"/>
    <cellStyle name="Pattern 2 2 14 2" xfId="29197" xr:uid="{E4EAA911-0E49-4946-9B50-8BAAF1A36A83}"/>
    <cellStyle name="Pattern 2 2 15" xfId="7146" xr:uid="{00000000-0005-0000-0000-0000EC1A0000}"/>
    <cellStyle name="Pattern 2 2 15 2" xfId="29443" xr:uid="{8C73DB05-F067-4F98-ADC6-E96E2C963431}"/>
    <cellStyle name="Pattern 2 2 16" xfId="7338" xr:uid="{00000000-0005-0000-0000-0000ED1A0000}"/>
    <cellStyle name="Pattern 2 2 16 2" xfId="29633" xr:uid="{A403556E-45AE-42D6-AF4F-F3BD9535F0E0}"/>
    <cellStyle name="Pattern 2 2 17" xfId="7824" xr:uid="{D28670A9-8CD4-4D91-9B85-BD05B1ACDB44}"/>
    <cellStyle name="Pattern 2 2 17 2" xfId="30110" xr:uid="{B15A356A-79F7-4AFB-963F-2187F99A1573}"/>
    <cellStyle name="Pattern 2 2 18" xfId="8309" xr:uid="{5D0761E9-9CCB-45AD-AEC6-5D4E34D25875}"/>
    <cellStyle name="Pattern 2 2 18 2" xfId="30578" xr:uid="{A4407618-F59E-4611-ABD2-103B31A4EE5C}"/>
    <cellStyle name="Pattern 2 2 19" xfId="9194" xr:uid="{D37BF03D-EF70-4ACC-8635-FD7508E6B63C}"/>
    <cellStyle name="Pattern 2 2 19 2" xfId="31335" xr:uid="{165BF66D-5BF5-4BA9-94C2-B4E516404517}"/>
    <cellStyle name="Pattern 2 2 2" xfId="824" xr:uid="{00000000-0005-0000-0000-0000EE1A0000}"/>
    <cellStyle name="Pattern 2 2 2 10" xfId="5271" xr:uid="{00000000-0005-0000-0000-0000EF1A0000}"/>
    <cellStyle name="Pattern 2 2 2 10 2" xfId="27624" xr:uid="{3A194790-3FE5-477C-B1FD-81868B64114B}"/>
    <cellStyle name="Pattern 2 2 2 11" xfId="5566" xr:uid="{00000000-0005-0000-0000-0000F01A0000}"/>
    <cellStyle name="Pattern 2 2 2 11 2" xfId="27919" xr:uid="{9C7B5625-E1A6-4E28-8F8A-BBF120A44BE6}"/>
    <cellStyle name="Pattern 2 2 2 12" xfId="6512" xr:uid="{00000000-0005-0000-0000-0000F11A0000}"/>
    <cellStyle name="Pattern 2 2 2 12 2" xfId="28809" xr:uid="{E51731D2-E830-43F9-922F-C57A62660269}"/>
    <cellStyle name="Pattern 2 2 2 13" xfId="6904" xr:uid="{00000000-0005-0000-0000-0000F21A0000}"/>
    <cellStyle name="Pattern 2 2 2 13 2" xfId="29201" xr:uid="{063CD7E1-03C8-44D7-A44A-6850614C3DA0}"/>
    <cellStyle name="Pattern 2 2 2 14" xfId="7150" xr:uid="{00000000-0005-0000-0000-0000F31A0000}"/>
    <cellStyle name="Pattern 2 2 2 14 2" xfId="29447" xr:uid="{A85FBF25-E344-46A8-876B-EFCC9AFE3C16}"/>
    <cellStyle name="Pattern 2 2 2 15" xfId="7544" xr:uid="{00000000-0005-0000-0000-0000F41A0000}"/>
    <cellStyle name="Pattern 2 2 2 15 2" xfId="29839" xr:uid="{9B56F34C-AA34-4C4B-B97C-BB82E8C5D616}"/>
    <cellStyle name="Pattern 2 2 2 16" xfId="8030" xr:uid="{2A60DDEE-9CE1-441E-A7BD-3E933CC3A383}"/>
    <cellStyle name="Pattern 2 2 2 16 2" xfId="30316" xr:uid="{A36497CB-D198-4113-9908-A2D76E2EB81D}"/>
    <cellStyle name="Pattern 2 2 2 17" xfId="8519" xr:uid="{3769A805-3FD0-4619-88A4-EAC370A6CCC8}"/>
    <cellStyle name="Pattern 2 2 2 17 2" xfId="30788" xr:uid="{11D678B8-9C66-47ED-8AF3-4A56A060EAB7}"/>
    <cellStyle name="Pattern 2 2 2 18" xfId="9409" xr:uid="{BA64EE01-F869-49E4-810D-334D39955B41}"/>
    <cellStyle name="Pattern 2 2 2 18 2" xfId="31548" xr:uid="{019F568E-4E1D-46BB-B879-0C643D9E3932}"/>
    <cellStyle name="Pattern 2 2 2 19" xfId="9085" xr:uid="{B511A6E3-076B-4207-9303-976F7F8F10C1}"/>
    <cellStyle name="Pattern 2 2 2 19 2" xfId="31232" xr:uid="{D4A3267D-0A7B-460A-8160-343B1222E0AE}"/>
    <cellStyle name="Pattern 2 2 2 2" xfId="1356" xr:uid="{00000000-0005-0000-0000-0000F51A0000}"/>
    <cellStyle name="Pattern 2 2 2 2 2" xfId="23793" xr:uid="{6C31B83F-45B6-495D-ADF0-1D85E3620747}"/>
    <cellStyle name="Pattern 2 2 2 20" xfId="9995" xr:uid="{C77CF9B5-77B6-4D5D-A372-B608C5974CE8}"/>
    <cellStyle name="Pattern 2 2 2 20 2" xfId="32005" xr:uid="{F5F2DED4-5B90-4221-9924-177EDB604CA9}"/>
    <cellStyle name="Pattern 2 2 2 21" xfId="12577" xr:uid="{8E1C8A75-51B1-40A9-9616-DC4FB41AD606}"/>
    <cellStyle name="Pattern 2 2 2 21 2" xfId="33142" xr:uid="{2057522F-078B-448D-8316-FD9E6364517C}"/>
    <cellStyle name="Pattern 2 2 2 22" xfId="13163" xr:uid="{3EB561A5-19B7-4B27-B25C-A01B50887028}"/>
    <cellStyle name="Pattern 2 2 2 22 2" xfId="33727" xr:uid="{ED2EB63D-9B21-4B2E-9320-59C4FF8748BF}"/>
    <cellStyle name="Pattern 2 2 2 23" xfId="13209" xr:uid="{E55C372B-F3DB-4997-93AD-DCA563676F27}"/>
    <cellStyle name="Pattern 2 2 2 23 2" xfId="33773" xr:uid="{8B035FA9-EABA-4CA1-94FD-0A7CE8CEE360}"/>
    <cellStyle name="Pattern 2 2 2 24" xfId="14162" xr:uid="{50B7353D-02B0-48BA-8EEE-B4F76EAE3709}"/>
    <cellStyle name="Pattern 2 2 2 24 2" xfId="34726" xr:uid="{49FE6E71-9D3E-49C0-84E0-F7117E893FAC}"/>
    <cellStyle name="Pattern 2 2 2 25" xfId="14247" xr:uid="{DF32D434-5545-4939-B999-50417A1A0A6E}"/>
    <cellStyle name="Pattern 2 2 2 25 2" xfId="34810" xr:uid="{F54D7B41-990C-42E7-87EF-9DA0CBA2400D}"/>
    <cellStyle name="Pattern 2 2 2 26" xfId="14251" xr:uid="{E99579AE-01AC-44D7-A645-A7B8CB4AA22D}"/>
    <cellStyle name="Pattern 2 2 2 26 2" xfId="34814" xr:uid="{23063240-8AB5-4D98-AE46-D9D030FEFA9B}"/>
    <cellStyle name="Pattern 2 2 2 27" xfId="15286" xr:uid="{7FE2885C-4068-4383-BB98-C937CA1ECC41}"/>
    <cellStyle name="Pattern 2 2 2 27 2" xfId="35823" xr:uid="{9382A7A2-ECB4-40B7-ACAA-89B9347FA281}"/>
    <cellStyle name="Pattern 2 2 2 28" xfId="15702" xr:uid="{414DF75F-8C5E-48DC-9183-D53700371C24}"/>
    <cellStyle name="Pattern 2 2 2 28 2" xfId="36161" xr:uid="{E0351AD4-DF14-4EDF-99CA-A4E81F8E0AFF}"/>
    <cellStyle name="Pattern 2 2 2 29" xfId="16081" xr:uid="{5189391A-8E07-479A-9754-60CF16F4E849}"/>
    <cellStyle name="Pattern 2 2 2 29 2" xfId="36489" xr:uid="{7A4AFC14-FB72-407F-A633-D96AB7A64523}"/>
    <cellStyle name="Pattern 2 2 2 3" xfId="2015" xr:uid="{00000000-0005-0000-0000-0000F61A0000}"/>
    <cellStyle name="Pattern 2 2 2 3 2" xfId="24397" xr:uid="{BEBF9294-4387-44D9-9141-CFE607D87C0C}"/>
    <cellStyle name="Pattern 2 2 2 30" xfId="16554" xr:uid="{1178E3BE-9207-44C7-83AF-1340AAF21258}"/>
    <cellStyle name="Pattern 2 2 2 30 2" xfId="36960" xr:uid="{56EB14AF-CBC5-4F36-90D8-F489CDD2C46E}"/>
    <cellStyle name="Pattern 2 2 2 31" xfId="17298" xr:uid="{6B0B8300-4A0C-4EF7-BA78-357AFFD60E1A}"/>
    <cellStyle name="Pattern 2 2 2 31 2" xfId="37702" xr:uid="{549EEE94-0A31-4D29-BAF0-4EA61DE4CD1F}"/>
    <cellStyle name="Pattern 2 2 2 32" xfId="17725" xr:uid="{6A9615D4-528F-4A66-B1BA-4202B691357E}"/>
    <cellStyle name="Pattern 2 2 2 32 2" xfId="38129" xr:uid="{CA779111-1F56-44A0-BAD8-9284AB4522EF}"/>
    <cellStyle name="Pattern 2 2 2 33" xfId="18047" xr:uid="{786452C8-FBDF-4F50-90D7-0B2E6902F30D}"/>
    <cellStyle name="Pattern 2 2 2 33 2" xfId="38451" xr:uid="{1E0FC82E-541A-4C07-8E48-9A2F4E98263A}"/>
    <cellStyle name="Pattern 2 2 2 34" xfId="18426" xr:uid="{1CCC440B-39D0-44D3-B75F-2E5FB364372B}"/>
    <cellStyle name="Pattern 2 2 2 34 2" xfId="38830" xr:uid="{949DBFEE-3FD7-49EE-9DB2-33E178E68009}"/>
    <cellStyle name="Pattern 2 2 2 35" xfId="19270" xr:uid="{C09FE7C8-EB28-47CF-8540-D5AF0587DBF4}"/>
    <cellStyle name="Pattern 2 2 2 35 2" xfId="39672" xr:uid="{81931941-8620-4A6E-9B11-3115F0B247ED}"/>
    <cellStyle name="Pattern 2 2 2 36" xfId="19758" xr:uid="{6CB23BC0-E426-4D00-A8E4-629C01A1C928}"/>
    <cellStyle name="Pattern 2 2 2 36 2" xfId="40160" xr:uid="{68919FB7-49B8-4DD7-8B76-33681B9C3CEC}"/>
    <cellStyle name="Pattern 2 2 2 37" xfId="20108" xr:uid="{C4E53CEE-9906-460F-B77B-687C4958655B}"/>
    <cellStyle name="Pattern 2 2 2 37 2" xfId="40510" xr:uid="{ADDB08E0-6E58-4AD8-9752-0F0535C47C33}"/>
    <cellStyle name="Pattern 2 2 2 38" xfId="20530" xr:uid="{57467430-B682-4346-9184-00E122711F67}"/>
    <cellStyle name="Pattern 2 2 2 38 2" xfId="40932" xr:uid="{D3FC8E2D-3655-4649-85A8-388B4A8F87E6}"/>
    <cellStyle name="Pattern 2 2 2 39" xfId="20894" xr:uid="{56E918C2-C820-4F5B-92C1-3A8978CC4E70}"/>
    <cellStyle name="Pattern 2 2 2 39 2" xfId="41296" xr:uid="{2DC8E14D-E60A-4CC3-946C-A9F67022EA5B}"/>
    <cellStyle name="Pattern 2 2 2 4" xfId="2335" xr:uid="{00000000-0005-0000-0000-0000F71A0000}"/>
    <cellStyle name="Pattern 2 2 2 4 2" xfId="24710" xr:uid="{016AD6E7-C38E-4C47-9371-EC09FFCB4525}"/>
    <cellStyle name="Pattern 2 2 2 40" xfId="21724" xr:uid="{8C517F6B-C222-4DBB-80F1-894BCD25C6D1}"/>
    <cellStyle name="Pattern 2 2 2 40 2" xfId="42124" xr:uid="{34BED6E8-4591-4087-AA5B-EAAA520E7B1B}"/>
    <cellStyle name="Pattern 2 2 2 41" xfId="22302" xr:uid="{CF749BC2-E2EA-499F-B3D5-D2E3107B7964}"/>
    <cellStyle name="Pattern 2 2 2 41 2" xfId="42702" xr:uid="{03741678-1CA6-4FC7-A813-5386757E93C6}"/>
    <cellStyle name="Pattern 2 2 2 42" xfId="22225" xr:uid="{9523829F-5E24-433C-B145-4D47D482E818}"/>
    <cellStyle name="Pattern 2 2 2 42 2" xfId="42625" xr:uid="{37EE35D1-5EA1-456A-8D90-2EEBD8A8FF6C}"/>
    <cellStyle name="Pattern 2 2 2 43" xfId="23074" xr:uid="{FE782024-AF97-49B8-924A-FFF604E17EFA}"/>
    <cellStyle name="Pattern 2 2 2 43 2" xfId="43474" xr:uid="{2C15F426-8D2B-4280-B40B-9E5222F0BB93}"/>
    <cellStyle name="Pattern 2 2 2 44" xfId="23297" xr:uid="{4BD794B2-6104-47ED-84D6-C8C2014B0150}"/>
    <cellStyle name="Pattern 2 2 2 44 2" xfId="43697" xr:uid="{B8A8BCA6-07FF-4022-B799-06710F8321BA}"/>
    <cellStyle name="Pattern 2 2 2 5" xfId="3138" xr:uid="{00000000-0005-0000-0000-0000F81A0000}"/>
    <cellStyle name="Pattern 2 2 2 5 2" xfId="25504" xr:uid="{04C88064-8A44-4194-9565-A96422EED761}"/>
    <cellStyle name="Pattern 2 2 2 6" xfId="3674" xr:uid="{00000000-0005-0000-0000-0000F91A0000}"/>
    <cellStyle name="Pattern 2 2 2 6 2" xfId="26037" xr:uid="{5B9B3B44-27AB-45EF-862E-E778DBE529FD}"/>
    <cellStyle name="Pattern 2 2 2 7" xfId="4032" xr:uid="{00000000-0005-0000-0000-0000FA1A0000}"/>
    <cellStyle name="Pattern 2 2 2 7 2" xfId="26395" xr:uid="{139E69B2-3253-4E65-9C7B-B7AC43F516FA}"/>
    <cellStyle name="Pattern 2 2 2 8" xfId="4472" xr:uid="{00000000-0005-0000-0000-0000FB1A0000}"/>
    <cellStyle name="Pattern 2 2 2 8 2" xfId="26825" xr:uid="{499B138A-CAFE-4BDC-963F-0990269F6F95}"/>
    <cellStyle name="Pattern 2 2 2 9" xfId="4371" xr:uid="{00000000-0005-0000-0000-0000FC1A0000}"/>
    <cellStyle name="Pattern 2 2 2 9 2" xfId="26726" xr:uid="{6FEF0F66-CB71-437B-A05F-FC9F9CB5B227}"/>
    <cellStyle name="Pattern 2 2 20" xfId="8965" xr:uid="{A3711E47-9E81-4DCC-AFB5-2237380DDC1D}"/>
    <cellStyle name="Pattern 2 2 20 2" xfId="31137" xr:uid="{92476F96-C8D3-4024-9823-D854D3ADC94E}"/>
    <cellStyle name="Pattern 2 2 21" xfId="10212" xr:uid="{79A89889-D103-4718-A69E-A86331F9BB93}"/>
    <cellStyle name="Pattern 2 2 21 2" xfId="32097" xr:uid="{95DFDCA5-589B-4D31-ABAC-DF9A46305405}"/>
    <cellStyle name="Pattern 2 2 22" xfId="12362" xr:uid="{C83FA404-A92F-44E3-B4CC-95099DBD2F4F}"/>
    <cellStyle name="Pattern 2 2 22 2" xfId="32927" xr:uid="{1FD2D770-BA1F-4FB1-ABE7-F099AC957030}"/>
    <cellStyle name="Pattern 2 2 23" xfId="13159" xr:uid="{62F5D313-52A1-4FAA-830D-DA61C069C9C2}"/>
    <cellStyle name="Pattern 2 2 23 2" xfId="33723" xr:uid="{1DD12B45-2226-4DFD-A57E-36515DFDFF2E}"/>
    <cellStyle name="Pattern 2 2 24" xfId="13033" xr:uid="{17BBA100-AF68-47C9-9432-26BE9580EDD3}"/>
    <cellStyle name="Pattern 2 2 24 2" xfId="33598" xr:uid="{3116B91F-F982-463C-AFF9-CE2191DD6BE7}"/>
    <cellStyle name="Pattern 2 2 25" xfId="14158" xr:uid="{5B03FF44-1561-4BFE-A3AE-006A39465CFD}"/>
    <cellStyle name="Pattern 2 2 25 2" xfId="34722" xr:uid="{E721B3E5-3820-4F42-9853-823035232CA3}"/>
    <cellStyle name="Pattern 2 2 26" xfId="14544" xr:uid="{7DFC7B92-2AA8-47AC-8316-6CB3A81422E6}"/>
    <cellStyle name="Pattern 2 2 26 2" xfId="35105" xr:uid="{7E0FBAFF-9954-4F96-BB77-13EA5657BBE9}"/>
    <cellStyle name="Pattern 2 2 27" xfId="14937" xr:uid="{671B7063-2C90-4933-9BB3-CC5714AA0C72}"/>
    <cellStyle name="Pattern 2 2 27 2" xfId="35490" xr:uid="{078E565C-A3B9-4CC0-9624-89880FC41DC0}"/>
    <cellStyle name="Pattern 2 2 28" xfId="15282" xr:uid="{65C87A43-C412-47E4-80D6-81A22DE97E49}"/>
    <cellStyle name="Pattern 2 2 28 2" xfId="35819" xr:uid="{ABA11935-98AD-4376-A20F-938368B9158B}"/>
    <cellStyle name="Pattern 2 2 29" xfId="15743" xr:uid="{D2FC3941-58D2-4D25-801E-E2A82A014F3E}"/>
    <cellStyle name="Pattern 2 2 29 2" xfId="36180" xr:uid="{0B08228F-A1BA-4CBC-AD66-98EE4B7BC883}"/>
    <cellStyle name="Pattern 2 2 3" xfId="1352" xr:uid="{00000000-0005-0000-0000-0000FD1A0000}"/>
    <cellStyle name="Pattern 2 2 3 2" xfId="23789" xr:uid="{DCF24F28-3AB2-4E2A-ADF7-6C807FCA85CB}"/>
    <cellStyle name="Pattern 2 2 30" xfId="15390" xr:uid="{B3847535-CD73-42D0-A6CD-665006F58F97}"/>
    <cellStyle name="Pattern 2 2 30 2" xfId="35927" xr:uid="{E3E7A958-DFEF-4504-9E7E-CE88C63DC1C4}"/>
    <cellStyle name="Pattern 2 2 31" xfId="16348" xr:uid="{BF7EDBBA-A654-44AC-A135-904436DA9EB3}"/>
    <cellStyle name="Pattern 2 2 31 2" xfId="36754" xr:uid="{C77A0C6F-FC5E-4496-A67D-1FAD96FA4B65}"/>
    <cellStyle name="Pattern 2 2 32" xfId="17089" xr:uid="{A4EDD65A-2F8E-4188-9FCD-37EC6432C1C1}"/>
    <cellStyle name="Pattern 2 2 32 2" xfId="37493" xr:uid="{E9AFA3B5-9CC2-4F7A-83C2-F7C012985981}"/>
    <cellStyle name="Pattern 2 2 33" xfId="17721" xr:uid="{6BE326A8-35B7-47C4-8327-08381E1C19CF}"/>
    <cellStyle name="Pattern 2 2 33 2" xfId="38125" xr:uid="{B0650D51-1CBB-490D-BB5D-EB1D3B4C3630}"/>
    <cellStyle name="Pattern 2 2 34" xfId="17840" xr:uid="{DE7D3070-668E-4AB6-9A5A-541EA77F0798}"/>
    <cellStyle name="Pattern 2 2 34 2" xfId="38244" xr:uid="{2613380C-31B6-43F7-9944-A8C875489FD9}"/>
    <cellStyle name="Pattern 2 2 35" xfId="18212" xr:uid="{D8981086-CCD6-4A94-89F0-ADE45FD308BE}"/>
    <cellStyle name="Pattern 2 2 35 2" xfId="38616" xr:uid="{527A911C-AC1B-4AE3-AF0B-4FE888A41B1C}"/>
    <cellStyle name="Pattern 2 2 36" xfId="19055" xr:uid="{816B3E57-6398-4828-BFA1-A79846801C22}"/>
    <cellStyle name="Pattern 2 2 36 2" xfId="39457" xr:uid="{97B19F4E-F83B-47BB-9C57-99A4C5F6ABDA}"/>
    <cellStyle name="Pattern 2 2 37" xfId="19754" xr:uid="{EB5F6A36-6380-4714-8A67-88B23ACD0E11}"/>
    <cellStyle name="Pattern 2 2 37 2" xfId="40156" xr:uid="{EAA01060-3DA5-4EE6-B7DA-E0126D01E064}"/>
    <cellStyle name="Pattern 2 2 38" xfId="19893" xr:uid="{F5B0554A-8016-4315-B201-A9D47AD72458}"/>
    <cellStyle name="Pattern 2 2 38 2" xfId="40295" xr:uid="{1E7B592B-FCB9-4DE7-9BDD-FEA403766477}"/>
    <cellStyle name="Pattern 2 2 39" xfId="20317" xr:uid="{D61DA04F-43EF-4622-9AA8-F4E4B4A443D1}"/>
    <cellStyle name="Pattern 2 2 39 2" xfId="40719" xr:uid="{798AC952-CBA3-4FF2-8F38-BDFDCEE8B1AE}"/>
    <cellStyle name="Pattern 2 2 4" xfId="1802" xr:uid="{00000000-0005-0000-0000-0000FE1A0000}"/>
    <cellStyle name="Pattern 2 2 4 2" xfId="24185" xr:uid="{7F4924BC-DB4E-4048-9EFB-7A0F6BADAC99}"/>
    <cellStyle name="Pattern 2 2 40" xfId="20800" xr:uid="{6A95188D-066C-467D-B30F-4CC7A9330B14}"/>
    <cellStyle name="Pattern 2 2 40 2" xfId="41202" xr:uid="{A96B5EBA-19D1-4A76-B23D-112B9AD3C38A}"/>
    <cellStyle name="Pattern 2 2 41" xfId="21512" xr:uid="{209FD682-01E6-40BE-AAF1-A1079F70CFBE}"/>
    <cellStyle name="Pattern 2 2 41 2" xfId="41912" xr:uid="{70E756E3-E8C3-4B05-9BF2-C0017C826CA7}"/>
    <cellStyle name="Pattern 2 2 42" xfId="22298" xr:uid="{4145A4FF-B24F-45D7-B13D-3DE91F66B88A}"/>
    <cellStyle name="Pattern 2 2 42 2" xfId="42698" xr:uid="{9B2B3E1C-5E74-438C-8D2C-535F005D0D4D}"/>
    <cellStyle name="Pattern 2 2 43" xfId="22395" xr:uid="{048CD2DB-E128-41CD-9187-CA4965DCC916}"/>
    <cellStyle name="Pattern 2 2 43 2" xfId="42795" xr:uid="{D2A62C12-BFF0-45A4-8217-58DDDFFF3363}"/>
    <cellStyle name="Pattern 2 2 44" xfId="23070" xr:uid="{2CB0C394-53A4-44FD-99FB-1A5054FC6ACC}"/>
    <cellStyle name="Pattern 2 2 44 2" xfId="43470" xr:uid="{D08FC8EC-1965-4741-B2DB-29580DC93D99}"/>
    <cellStyle name="Pattern 2 2 45" xfId="23293" xr:uid="{899D227A-0956-4C61-AABD-B372F4D617B6}"/>
    <cellStyle name="Pattern 2 2 45 2" xfId="43693" xr:uid="{84EEED24-D87E-48D5-9DB9-2890157706F4}"/>
    <cellStyle name="Pattern 2 2 5" xfId="2331" xr:uid="{00000000-0005-0000-0000-0000FF1A0000}"/>
    <cellStyle name="Pattern 2 2 5 2" xfId="24706" xr:uid="{AE05C31A-0A63-418C-8EE6-5EB72D4F6426}"/>
    <cellStyle name="Pattern 2 2 6" xfId="2923" xr:uid="{00000000-0005-0000-0000-0000001B0000}"/>
    <cellStyle name="Pattern 2 2 6 2" xfId="25289" xr:uid="{FCC61939-3434-4389-A8F1-2C46F2803CA9}"/>
    <cellStyle name="Pattern 2 2 7" xfId="3670" xr:uid="{00000000-0005-0000-0000-0000011B0000}"/>
    <cellStyle name="Pattern 2 2 7 2" xfId="26033" xr:uid="{5DF28CC9-F68D-4123-9FC6-689FE5CDA558}"/>
    <cellStyle name="Pattern 2 2 8" xfId="3821" xr:uid="{00000000-0005-0000-0000-0000021B0000}"/>
    <cellStyle name="Pattern 2 2 8 2" xfId="26184" xr:uid="{F80CB111-2EBF-48BA-9752-61D6F133A6A9}"/>
    <cellStyle name="Pattern 2 2 9" xfId="4468" xr:uid="{00000000-0005-0000-0000-0000031B0000}"/>
    <cellStyle name="Pattern 2 2 9 2" xfId="26821" xr:uid="{9136C66B-CEAA-4BF6-A0AE-3673DCC621E5}"/>
    <cellStyle name="Pattern 2 3" xfId="755" xr:uid="{00000000-0005-0000-0000-0000041B0000}"/>
    <cellStyle name="Pattern 2 3 10" xfId="5202" xr:uid="{00000000-0005-0000-0000-0000051B0000}"/>
    <cellStyle name="Pattern 2 3 10 2" xfId="27555" xr:uid="{1D458A9A-1E16-4738-A10D-C93ADF91CD42}"/>
    <cellStyle name="Pattern 2 3 11" xfId="5529" xr:uid="{00000000-0005-0000-0000-0000061B0000}"/>
    <cellStyle name="Pattern 2 3 11 2" xfId="27882" xr:uid="{5FDA9961-032B-49EE-BE86-71588EA7BF6C}"/>
    <cellStyle name="Pattern 2 3 12" xfId="6336" xr:uid="{00000000-0005-0000-0000-0000071B0000}"/>
    <cellStyle name="Pattern 2 3 12 2" xfId="28633" xr:uid="{DAA93BC0-8C68-4E69-A4E6-DABC3A4F3618}"/>
    <cellStyle name="Pattern 2 3 13" xfId="6464" xr:uid="{00000000-0005-0000-0000-0000081B0000}"/>
    <cellStyle name="Pattern 2 3 13 2" xfId="28761" xr:uid="{2F035CFB-E78C-4DDE-8952-DB454265D7BF}"/>
    <cellStyle name="Pattern 2 3 14" xfId="7112" xr:uid="{00000000-0005-0000-0000-0000091B0000}"/>
    <cellStyle name="Pattern 2 3 14 2" xfId="29409" xr:uid="{691E428A-D312-4D19-9221-CA8D7560788F}"/>
    <cellStyle name="Pattern 2 3 15" xfId="7475" xr:uid="{00000000-0005-0000-0000-00000A1B0000}"/>
    <cellStyle name="Pattern 2 3 15 2" xfId="29770" xr:uid="{539822D6-F173-43DA-9AC3-B53D69457B14}"/>
    <cellStyle name="Pattern 2 3 16" xfId="7961" xr:uid="{A56A9F73-FFBB-446B-9EFD-14380EF415FB}"/>
    <cellStyle name="Pattern 2 3 16 2" xfId="30247" xr:uid="{226B00C0-976E-4292-B7C4-3C1892CB2EEC}"/>
    <cellStyle name="Pattern 2 3 17" xfId="8450" xr:uid="{EC6D1EEB-1500-4D2C-BDCB-A74A43FF9A4A}"/>
    <cellStyle name="Pattern 2 3 17 2" xfId="30719" xr:uid="{9EB5B408-925D-4F05-9054-F5AB497DCC3A}"/>
    <cellStyle name="Pattern 2 3 18" xfId="9340" xr:uid="{B5872E91-0C80-404C-A73D-7FF70073CD61}"/>
    <cellStyle name="Pattern 2 3 18 2" xfId="31479" xr:uid="{96F25F66-83EF-4098-8BEF-C8E749D1960B}"/>
    <cellStyle name="Pattern 2 3 19" xfId="8671" xr:uid="{6892D59A-B523-46F0-B5FB-74E93D724A95}"/>
    <cellStyle name="Pattern 2 3 19 2" xfId="30927" xr:uid="{8F8FFFF9-7489-4973-B8FD-AC9197F6630A}"/>
    <cellStyle name="Pattern 2 3 2" xfId="1320" xr:uid="{00000000-0005-0000-0000-00000B1B0000}"/>
    <cellStyle name="Pattern 2 3 2 2" xfId="23757" xr:uid="{E6C62A52-FE18-4721-8590-45F362D00C83}"/>
    <cellStyle name="Pattern 2 3 20" xfId="8984" xr:uid="{1BBEFABC-1D6E-49EB-AD3B-97787B5125CB}"/>
    <cellStyle name="Pattern 2 3 20 2" xfId="31152" xr:uid="{46E8909F-D412-4E98-BCA1-2D371F07F821}"/>
    <cellStyle name="Pattern 2 3 21" xfId="12508" xr:uid="{520FA3A5-E134-4CC2-8749-440842DD5529}"/>
    <cellStyle name="Pattern 2 3 21 2" xfId="33073" xr:uid="{1711648C-021D-4B49-91E1-DB3D5AB4402B}"/>
    <cellStyle name="Pattern 2 3 22" xfId="12264" xr:uid="{6C3693DC-ED15-4FD1-93B8-50E0C5D62ACD}"/>
    <cellStyle name="Pattern 2 3 22 2" xfId="32829" xr:uid="{FDAA995A-D3F8-4AF2-8BB5-95D76802FAB3}"/>
    <cellStyle name="Pattern 2 3 23" xfId="11913" xr:uid="{2EEE11F3-4FDF-4AF6-A5D2-D852D83CBF80}"/>
    <cellStyle name="Pattern 2 3 23 2" xfId="32480" xr:uid="{D9425714-1F61-46EA-BB9F-913659FE8108}"/>
    <cellStyle name="Pattern 2 3 24" xfId="14069" xr:uid="{E3C0FB5B-B66F-4413-9557-DBB67865407A}"/>
    <cellStyle name="Pattern 2 3 24 2" xfId="34633" xr:uid="{6059D1AC-24AD-44CD-B99C-F1A805A1F4E3}"/>
    <cellStyle name="Pattern 2 3 25" xfId="13570" xr:uid="{A8F36D32-B1BC-4EE1-90AD-809CB9D21302}"/>
    <cellStyle name="Pattern 2 3 25 2" xfId="34134" xr:uid="{1DB3C656-B803-495D-802B-4AAE46DDBB3B}"/>
    <cellStyle name="Pattern 2 3 26" xfId="13763" xr:uid="{6D924561-BB1D-498E-B048-4D187DA46FF5}"/>
    <cellStyle name="Pattern 2 3 26 2" xfId="34327" xr:uid="{FDA21CEF-F2F3-4F63-8C75-4B445152D55C}"/>
    <cellStyle name="Pattern 2 3 27" xfId="13230" xr:uid="{97F7F6BD-59D8-42E4-9D66-6D147F7635DC}"/>
    <cellStyle name="Pattern 2 3 27 2" xfId="33794" xr:uid="{0BB6D351-864E-4D36-BDD1-D769FE0625E2}"/>
    <cellStyle name="Pattern 2 3 28" xfId="15855" xr:uid="{F4271EF0-3835-4CC1-ACFC-3D04A580D6E1}"/>
    <cellStyle name="Pattern 2 3 28 2" xfId="36263" xr:uid="{78FC478D-85C0-4651-BFEA-B8A21CC4A0E8}"/>
    <cellStyle name="Pattern 2 3 29" xfId="16012" xr:uid="{35C30AB4-C4B4-4A50-A5B5-F8A030D6D243}"/>
    <cellStyle name="Pattern 2 3 29 2" xfId="36420" xr:uid="{A3707D6B-0894-4CE9-B5F0-752B9EE1A69B}"/>
    <cellStyle name="Pattern 2 3 3" xfId="1946" xr:uid="{00000000-0005-0000-0000-00000C1B0000}"/>
    <cellStyle name="Pattern 2 3 3 2" xfId="24328" xr:uid="{364CB838-4CEB-4C7E-A25E-345CCDAB4710}"/>
    <cellStyle name="Pattern 2 3 30" xfId="16485" xr:uid="{C1550300-64BD-47F1-A7F2-D2ADAC783247}"/>
    <cellStyle name="Pattern 2 3 30 2" xfId="36891" xr:uid="{B7917D28-137C-4792-AF33-68B4D62063A4}"/>
    <cellStyle name="Pattern 2 3 31" xfId="17229" xr:uid="{7731F6A5-4FF9-4EAF-BE5F-C6110027AA29}"/>
    <cellStyle name="Pattern 2 3 31 2" xfId="37633" xr:uid="{5481B03A-A214-48FB-A572-BD5113E3C6EE}"/>
    <cellStyle name="Pattern 2 3 32" xfId="17494" xr:uid="{CBE91ADF-2F45-41EC-90F1-60B730969CEE}"/>
    <cellStyle name="Pattern 2 3 32 2" xfId="37898" xr:uid="{B1912ECE-B4F4-4CA8-8525-21C5D9D97758}"/>
    <cellStyle name="Pattern 2 3 33" xfId="17978" xr:uid="{F96A7FD4-23AE-4D87-BB27-D50475D9D8EB}"/>
    <cellStyle name="Pattern 2 3 33 2" xfId="38382" xr:uid="{332A2D89-4788-4D70-A90E-E1DB4737F9EC}"/>
    <cellStyle name="Pattern 2 3 34" xfId="18357" xr:uid="{0CA14349-5207-4F3E-95E5-20A4345047D0}"/>
    <cellStyle name="Pattern 2 3 34 2" xfId="38761" xr:uid="{EE92DE54-7762-4BC2-91D0-BA1AC4717558}"/>
    <cellStyle name="Pattern 2 3 35" xfId="19201" xr:uid="{BB6FE067-90E9-4D69-849C-28C7D89BBE3B}"/>
    <cellStyle name="Pattern 2 3 35 2" xfId="39603" xr:uid="{71CEC2CE-99DA-4CC0-A3C5-F4E72FFC0C53}"/>
    <cellStyle name="Pattern 2 3 36" xfId="18956" xr:uid="{0EC7CD5C-8DB6-43E8-8696-E56FD2093117}"/>
    <cellStyle name="Pattern 2 3 36 2" xfId="39358" xr:uid="{76898BEE-A1C1-4489-A9E1-DE824D75CCCE}"/>
    <cellStyle name="Pattern 2 3 37" xfId="20039" xr:uid="{3C510410-3341-4FFF-A0E8-1B98627BC2B0}"/>
    <cellStyle name="Pattern 2 3 37 2" xfId="40441" xr:uid="{575D3383-50CD-42B9-BE99-2A77BD0D5B34}"/>
    <cellStyle name="Pattern 2 3 38" xfId="20461" xr:uid="{0905FCAA-052F-4073-B404-8DAB4539DCDA}"/>
    <cellStyle name="Pattern 2 3 38 2" xfId="40863" xr:uid="{22696770-8E48-4B7A-A626-EBF7EBC5D820}"/>
    <cellStyle name="Pattern 2 3 39" xfId="20687" xr:uid="{02A0C03F-50BB-4CDA-A31C-68DAB1940B78}"/>
    <cellStyle name="Pattern 2 3 39 2" xfId="41089" xr:uid="{8C55FEC2-7AEC-4E48-A023-F24081D81595}"/>
    <cellStyle name="Pattern 2 3 4" xfId="2299" xr:uid="{00000000-0005-0000-0000-00000D1B0000}"/>
    <cellStyle name="Pattern 2 3 4 2" xfId="24674" xr:uid="{68741D95-D583-4111-A84B-74FC60B77587}"/>
    <cellStyle name="Pattern 2 3 40" xfId="21655" xr:uid="{446463F9-1453-4BD7-8321-4C03C641EB72}"/>
    <cellStyle name="Pattern 2 3 40 2" xfId="42055" xr:uid="{76375D55-BB14-41F6-92B3-2A6DDACF679C}"/>
    <cellStyle name="Pattern 2 3 41" xfId="21964" xr:uid="{DD375947-9F76-4608-8829-7AF3371B0D85}"/>
    <cellStyle name="Pattern 2 3 41 2" xfId="42364" xr:uid="{5D97063E-E2D5-4BC2-B322-3FAFEF76B04A}"/>
    <cellStyle name="Pattern 2 3 42" xfId="22220" xr:uid="{5A8B0761-FD3D-42BD-A4AE-D6C678090CEC}"/>
    <cellStyle name="Pattern 2 3 42 2" xfId="42620" xr:uid="{D041CFB0-DD6D-442B-BCB3-A3FA24716075}"/>
    <cellStyle name="Pattern 2 3 43" xfId="23023" xr:uid="{B210E69E-2F03-489D-BCAD-580ED3CA6C65}"/>
    <cellStyle name="Pattern 2 3 43 2" xfId="43423" xr:uid="{892E4D38-F631-4D07-A968-1E11C48F517B}"/>
    <cellStyle name="Pattern 2 3 44" xfId="23260" xr:uid="{F965391B-F9E4-4212-89BA-6D4A3219B482}"/>
    <cellStyle name="Pattern 2 3 44 2" xfId="43660" xr:uid="{36379F92-CA6C-478E-AD6F-D0C7A867D554}"/>
    <cellStyle name="Pattern 2 3 5" xfId="3069" xr:uid="{00000000-0005-0000-0000-00000E1B0000}"/>
    <cellStyle name="Pattern 2 3 5 2" xfId="25435" xr:uid="{9F2BBBA6-2EBF-40EE-8D0D-28B68F829AF4}"/>
    <cellStyle name="Pattern 2 3 6" xfId="3617" xr:uid="{00000000-0005-0000-0000-00000F1B0000}"/>
    <cellStyle name="Pattern 2 3 6 2" xfId="25980" xr:uid="{A87434DB-2A4D-4A49-B8C9-595DC1C27555}"/>
    <cellStyle name="Pattern 2 3 7" xfId="3963" xr:uid="{00000000-0005-0000-0000-0000101B0000}"/>
    <cellStyle name="Pattern 2 3 7 2" xfId="26326" xr:uid="{AB0F3240-1589-482B-8E96-1E8DD4F582F2}"/>
    <cellStyle name="Pattern 2 3 8" xfId="4417" xr:uid="{00000000-0005-0000-0000-0000111B0000}"/>
    <cellStyle name="Pattern 2 3 8 2" xfId="26770" xr:uid="{31B36B03-6E3A-491E-8EE7-750A6007EBE5}"/>
    <cellStyle name="Pattern 2 3 9" xfId="4167" xr:uid="{00000000-0005-0000-0000-0000121B0000}"/>
    <cellStyle name="Pattern 2 3 9 2" xfId="26528" xr:uid="{9EFCE7FF-6C38-4F26-8BBC-6B7C827BC484}"/>
    <cellStyle name="Pattern 2 4" xfId="6005" xr:uid="{00000000-0005-0000-0000-0000131B0000}"/>
    <cellStyle name="Pattern 3" xfId="315" xr:uid="{00000000-0005-0000-0000-0000141B0000}"/>
    <cellStyle name="Pattern 3 10" xfId="3595" xr:uid="{00000000-0005-0000-0000-0000151B0000}"/>
    <cellStyle name="Pattern 3 10 2" xfId="25958" xr:uid="{C09B7F33-CF85-4818-A3AE-24B2C7D5EF15}"/>
    <cellStyle name="Pattern 3 11" xfId="2379" xr:uid="{00000000-0005-0000-0000-0000161B0000}"/>
    <cellStyle name="Pattern 3 11 2" xfId="24746" xr:uid="{B8329758-C2B0-4EE7-AA8F-B042046728C5}"/>
    <cellStyle name="Pattern 3 12" xfId="3342" xr:uid="{00000000-0005-0000-0000-0000171B0000}"/>
    <cellStyle name="Pattern 3 12 2" xfId="25708" xr:uid="{C56FB7BB-00F4-40AC-B800-EAE5C1D433B5}"/>
    <cellStyle name="Pattern 3 13" xfId="4572" xr:uid="{00000000-0005-0000-0000-0000181B0000}"/>
    <cellStyle name="Pattern 3 13 2" xfId="26925" xr:uid="{57C10865-B508-4D3A-916D-3E7E2BD707E5}"/>
    <cellStyle name="Pattern 3 14" xfId="3659" xr:uid="{00000000-0005-0000-0000-0000191B0000}"/>
    <cellStyle name="Pattern 3 14 2" xfId="26022" xr:uid="{765A714C-5182-45A9-8532-96E8155CC113}"/>
    <cellStyle name="Pattern 3 15" xfId="6222" xr:uid="{00000000-0005-0000-0000-00001A1B0000}"/>
    <cellStyle name="Pattern 3 15 2" xfId="28519" xr:uid="{9F6059F6-0B80-4FE6-AC29-F801BCD31464}"/>
    <cellStyle name="Pattern 3 16" xfId="6649" xr:uid="{00000000-0005-0000-0000-00001B1B0000}"/>
    <cellStyle name="Pattern 3 16 2" xfId="28946" xr:uid="{BAFCC00D-C78B-42DE-9F35-7E5445CA1FF5}"/>
    <cellStyle name="Pattern 3 17" xfId="6556" xr:uid="{00000000-0005-0000-0000-00001C1B0000}"/>
    <cellStyle name="Pattern 3 17 2" xfId="28853" xr:uid="{5AC03315-928C-4E57-9383-62703092CD3A}"/>
    <cellStyle name="Pattern 3 18" xfId="7258" xr:uid="{00000000-0005-0000-0000-00001D1B0000}"/>
    <cellStyle name="Pattern 3 18 2" xfId="29553" xr:uid="{A06813EE-B113-4795-8B8D-F3F34698DECD}"/>
    <cellStyle name="Pattern 3 19" xfId="7721" xr:uid="{3BD3D692-ECF2-42E0-AB24-ACEE375D9B35}"/>
    <cellStyle name="Pattern 3 19 2" xfId="30007" xr:uid="{446B5A40-0401-432F-B0EF-ECFA73666B45}"/>
    <cellStyle name="Pattern 3 2" xfId="652" xr:uid="{00000000-0005-0000-0000-00001E1B0000}"/>
    <cellStyle name="Pattern 3 2 10" xfId="4855" xr:uid="{00000000-0005-0000-0000-00001F1B0000}"/>
    <cellStyle name="Pattern 3 2 10 2" xfId="27208" xr:uid="{5FD627E0-3459-4E4B-BD52-AD670BA61569}"/>
    <cellStyle name="Pattern 3 2 11" xfId="5103" xr:uid="{00000000-0005-0000-0000-0000201B0000}"/>
    <cellStyle name="Pattern 3 2 11 2" xfId="27456" xr:uid="{230EA73D-10C9-4031-9816-4F8B9B8F06BE}"/>
    <cellStyle name="Pattern 3 2 12" xfId="3259" xr:uid="{00000000-0005-0000-0000-0000211B0000}"/>
    <cellStyle name="Pattern 3 2 12 2" xfId="25625" xr:uid="{DD60171D-66AC-4224-A87F-FA68B3343436}"/>
    <cellStyle name="Pattern 3 2 13" xfId="6240" xr:uid="{00000000-0005-0000-0000-0000221B0000}"/>
    <cellStyle name="Pattern 3 2 13 2" xfId="28537" xr:uid="{992D2346-4EC2-4800-A214-906FF6FDC5CC}"/>
    <cellStyle name="Pattern 3 2 14" xfId="5676" xr:uid="{00000000-0005-0000-0000-0000231B0000}"/>
    <cellStyle name="Pattern 3 2 14 2" xfId="28009" xr:uid="{E33CD2B6-1D67-428E-9990-6C0D66150CEE}"/>
    <cellStyle name="Pattern 3 2 15" xfId="6619" xr:uid="{00000000-0005-0000-0000-0000241B0000}"/>
    <cellStyle name="Pattern 3 2 15 2" xfId="28916" xr:uid="{0350EC30-7D53-45F7-90D5-6DF615BCAE71}"/>
    <cellStyle name="Pattern 3 2 16" xfId="7381" xr:uid="{00000000-0005-0000-0000-0000251B0000}"/>
    <cellStyle name="Pattern 3 2 16 2" xfId="29676" xr:uid="{2D6695D6-93DF-4AE6-B4D3-DC705DA6A29D}"/>
    <cellStyle name="Pattern 3 2 17" xfId="7867" xr:uid="{ABE45595-A9E5-4523-BCA5-35CC8EE90F90}"/>
    <cellStyle name="Pattern 3 2 17 2" xfId="30153" xr:uid="{A3A5093B-5793-45EA-9829-6E0C5FA39140}"/>
    <cellStyle name="Pattern 3 2 18" xfId="8352" xr:uid="{684CE0C6-3D65-462E-863D-3AAB45AA3989}"/>
    <cellStyle name="Pattern 3 2 18 2" xfId="30621" xr:uid="{DAF31FAD-675C-4213-A585-EB726C672898}"/>
    <cellStyle name="Pattern 3 2 19" xfId="9237" xr:uid="{95C77BEE-4053-4B13-9B2C-8020CA0080EC}"/>
    <cellStyle name="Pattern 3 2 19 2" xfId="31378" xr:uid="{AB986AC5-782A-4098-84AC-C5074E5AE70F}"/>
    <cellStyle name="Pattern 3 2 2" xfId="867" xr:uid="{00000000-0005-0000-0000-0000261B0000}"/>
    <cellStyle name="Pattern 3 2 2 10" xfId="5314" xr:uid="{00000000-0005-0000-0000-0000271B0000}"/>
    <cellStyle name="Pattern 3 2 2 10 2" xfId="27667" xr:uid="{AE114096-A848-437A-A453-C297672012AF}"/>
    <cellStyle name="Pattern 3 2 2 11" xfId="5476" xr:uid="{00000000-0005-0000-0000-0000281B0000}"/>
    <cellStyle name="Pattern 3 2 2 11 2" xfId="27829" xr:uid="{501A61CD-9A99-4CFF-8FE3-E58339B139FD}"/>
    <cellStyle name="Pattern 3 2 2 12" xfId="5998" xr:uid="{00000000-0005-0000-0000-0000291B0000}"/>
    <cellStyle name="Pattern 3 2 2 12 2" xfId="28301" xr:uid="{AAB91CE8-1A94-4BD5-B0E2-ECE65CAE0FF8}"/>
    <cellStyle name="Pattern 3 2 2 13" xfId="6748" xr:uid="{00000000-0005-0000-0000-00002A1B0000}"/>
    <cellStyle name="Pattern 3 2 2 13 2" xfId="29045" xr:uid="{84A71806-1252-4D8B-955E-8EB39E90E985}"/>
    <cellStyle name="Pattern 3 2 2 14" xfId="7050" xr:uid="{00000000-0005-0000-0000-00002B1B0000}"/>
    <cellStyle name="Pattern 3 2 2 14 2" xfId="29347" xr:uid="{9C7C646B-4DF8-4E55-B4F0-BD69BFDFAA54}"/>
    <cellStyle name="Pattern 3 2 2 15" xfId="7587" xr:uid="{00000000-0005-0000-0000-00002C1B0000}"/>
    <cellStyle name="Pattern 3 2 2 15 2" xfId="29882" xr:uid="{61A6D670-0B46-46FC-8777-CF2F35BB7BBD}"/>
    <cellStyle name="Pattern 3 2 2 16" xfId="8073" xr:uid="{842EEB1A-0F74-42AB-80ED-D8458AAA3035}"/>
    <cellStyle name="Pattern 3 2 2 16 2" xfId="30359" xr:uid="{6013F095-61E2-4B6E-B325-BDF2CDBD2F7F}"/>
    <cellStyle name="Pattern 3 2 2 17" xfId="8562" xr:uid="{C46FF17E-7D88-4D4A-B9EB-2548DFDC2239}"/>
    <cellStyle name="Pattern 3 2 2 17 2" xfId="30831" xr:uid="{1C5D3859-DBE7-4906-B5FD-B932CA5CD657}"/>
    <cellStyle name="Pattern 3 2 2 18" xfId="9452" xr:uid="{CA86F989-72CB-4E09-9715-607E6B785817}"/>
    <cellStyle name="Pattern 3 2 2 18 2" xfId="31591" xr:uid="{6252047B-0997-4BF5-B3A9-2FB487CBFFF5}"/>
    <cellStyle name="Pattern 3 2 2 19" xfId="8961" xr:uid="{7792F673-DD35-477D-BEF8-613594819E78}"/>
    <cellStyle name="Pattern 3 2 2 19 2" xfId="31134" xr:uid="{6B5A5718-881D-4642-805A-DD431FC6973F}"/>
    <cellStyle name="Pattern 3 2 2 2" xfId="1269" xr:uid="{00000000-0005-0000-0000-00002D1B0000}"/>
    <cellStyle name="Pattern 3 2 2 2 2" xfId="23706" xr:uid="{604011C4-8F1E-437E-BC56-A560C2857DCA}"/>
    <cellStyle name="Pattern 3 2 2 20" xfId="9014" xr:uid="{C465CEDC-3AC8-4C59-9476-758E7F97FE6B}"/>
    <cellStyle name="Pattern 3 2 2 20 2" xfId="31177" xr:uid="{F9F4F40E-46D3-4471-A499-782D8AED940A}"/>
    <cellStyle name="Pattern 3 2 2 21" xfId="12620" xr:uid="{C885610D-4789-4944-A32F-C2C98EA73E55}"/>
    <cellStyle name="Pattern 3 2 2 21 2" xfId="33185" xr:uid="{30868FFC-6BB3-42EE-9439-107A2277C986}"/>
    <cellStyle name="Pattern 3 2 2 22" xfId="13105" xr:uid="{57EE42C2-F9DA-45C5-BDEB-9F7DAD72B9D1}"/>
    <cellStyle name="Pattern 3 2 2 22 2" xfId="33670" xr:uid="{B178BEDC-D13A-4631-90FB-C5E394D42908}"/>
    <cellStyle name="Pattern 3 2 2 23" xfId="11871" xr:uid="{7FCDE2B7-EECD-4F3C-93E9-003C48288983}"/>
    <cellStyle name="Pattern 3 2 2 23 2" xfId="32438" xr:uid="{1072B001-D385-49D1-A728-E0625B0E2E2D}"/>
    <cellStyle name="Pattern 3 2 2 24" xfId="13704" xr:uid="{C74DB56B-6AC2-4EDD-A6FF-31FCB2942046}"/>
    <cellStyle name="Pattern 3 2 2 24 2" xfId="34268" xr:uid="{256E3ACC-3958-4D04-AC71-06DB5D235E04}"/>
    <cellStyle name="Pattern 3 2 2 25" xfId="11781" xr:uid="{EDCE702E-A28D-4043-880A-7A0136BCFA1C}"/>
    <cellStyle name="Pattern 3 2 2 25 2" xfId="32348" xr:uid="{DBC16FC2-378C-4AEB-9F40-8DC24B157365}"/>
    <cellStyle name="Pattern 3 2 2 26" xfId="14556" xr:uid="{28BA2309-2846-424B-8E81-89670766F1CA}"/>
    <cellStyle name="Pattern 3 2 2 26 2" xfId="35117" xr:uid="{5DCA5E5A-8411-4D9F-B488-DACFE777DC44}"/>
    <cellStyle name="Pattern 3 2 2 27" xfId="15167" xr:uid="{D189201E-8DFE-4BA2-88DB-90DE0BB69B75}"/>
    <cellStyle name="Pattern 3 2 2 27 2" xfId="35709" xr:uid="{39398561-3CF9-4723-AE0D-E4CFDF7625D4}"/>
    <cellStyle name="Pattern 3 2 2 28" xfId="15741" xr:uid="{E6AA250F-12F4-4FAC-AF2C-ECCE79C79843}"/>
    <cellStyle name="Pattern 3 2 2 28 2" xfId="36178" xr:uid="{0AA5D389-717F-4117-B7C0-F49F2683DA20}"/>
    <cellStyle name="Pattern 3 2 2 29" xfId="16124" xr:uid="{10E1892F-7D0D-4A7F-8FDD-6FB29406CDF8}"/>
    <cellStyle name="Pattern 3 2 2 29 2" xfId="36532" xr:uid="{2F959E14-9FDC-41D8-AD50-74EC3A6B6D13}"/>
    <cellStyle name="Pattern 3 2 2 3" xfId="2058" xr:uid="{00000000-0005-0000-0000-00002E1B0000}"/>
    <cellStyle name="Pattern 3 2 2 3 2" xfId="24440" xr:uid="{B09578AD-6ADD-4DFF-9EF1-CBE56A84432A}"/>
    <cellStyle name="Pattern 3 2 2 30" xfId="16597" xr:uid="{890E7D2A-A2EC-4BCF-BA5F-186E778220F0}"/>
    <cellStyle name="Pattern 3 2 2 30 2" xfId="37003" xr:uid="{A63D2F0D-C44E-4C74-8C92-4D5F2E24646A}"/>
    <cellStyle name="Pattern 3 2 2 31" xfId="17341" xr:uid="{235F66ED-EB90-4BA3-9C04-CE413C781FEE}"/>
    <cellStyle name="Pattern 3 2 2 31 2" xfId="37745" xr:uid="{B23F85E5-25FE-47E9-B949-DC87FB990C91}"/>
    <cellStyle name="Pattern 3 2 2 32" xfId="16681" xr:uid="{251CD88A-5231-4F47-9C2B-CB5FF1BB4D5D}"/>
    <cellStyle name="Pattern 3 2 2 32 2" xfId="37087" xr:uid="{F33EC5CC-69B5-40CC-BB92-55063A9F9679}"/>
    <cellStyle name="Pattern 3 2 2 33" xfId="18090" xr:uid="{36DBBA3D-0F57-4A7F-926B-E1060E20AC06}"/>
    <cellStyle name="Pattern 3 2 2 33 2" xfId="38494" xr:uid="{086EE542-F964-4B33-BB33-8FB61EA62601}"/>
    <cellStyle name="Pattern 3 2 2 34" xfId="18469" xr:uid="{F6A88431-2FE2-4457-916B-D7DC8A4D7FF1}"/>
    <cellStyle name="Pattern 3 2 2 34 2" xfId="38873" xr:uid="{7EDA3C46-93CB-402D-B502-BFB40C911BA2}"/>
    <cellStyle name="Pattern 3 2 2 35" xfId="19313" xr:uid="{FB1E7421-6A42-450E-B970-9717ECDDC309}"/>
    <cellStyle name="Pattern 3 2 2 35 2" xfId="39715" xr:uid="{A1121623-A44C-40DA-AB31-DB11A3CF3581}"/>
    <cellStyle name="Pattern 3 2 2 36" xfId="19707" xr:uid="{03A32CF2-C64D-4A55-8EA2-910ACFCD26E1}"/>
    <cellStyle name="Pattern 3 2 2 36 2" xfId="40109" xr:uid="{B3388852-8361-4CA0-82E3-7561EAF4A9A0}"/>
    <cellStyle name="Pattern 3 2 2 37" xfId="20151" xr:uid="{C26074DD-13E4-4FF2-8B15-15249BC5865A}"/>
    <cellStyle name="Pattern 3 2 2 37 2" xfId="40553" xr:uid="{652B0A8A-FCD2-4A42-A79D-65C0EBF1A798}"/>
    <cellStyle name="Pattern 3 2 2 38" xfId="20573" xr:uid="{FC99D68C-66BD-40E1-92DD-4DE2A8841196}"/>
    <cellStyle name="Pattern 3 2 2 38 2" xfId="40975" xr:uid="{3EEA28A7-7B86-468B-BB0D-ED8241DE8FBE}"/>
    <cellStyle name="Pattern 3 2 2 39" xfId="19396" xr:uid="{4E906D3D-FE57-4709-8CF2-3DCA9F7778B5}"/>
    <cellStyle name="Pattern 3 2 2 39 2" xfId="39798" xr:uid="{8D7D6E61-B6CE-45A3-A235-0CAD52F7D2E7}"/>
    <cellStyle name="Pattern 3 2 2 4" xfId="2248" xr:uid="{00000000-0005-0000-0000-00002F1B0000}"/>
    <cellStyle name="Pattern 3 2 2 4 2" xfId="24623" xr:uid="{AC3FCF6A-4BB9-4A61-93CC-E01963BBE56A}"/>
    <cellStyle name="Pattern 3 2 2 40" xfId="21767" xr:uid="{1BF33C12-93A9-4168-9AE0-BEAA59D13BDD}"/>
    <cellStyle name="Pattern 3 2 2 40 2" xfId="42167" xr:uid="{6A9B924C-0733-4F7B-A091-4BA53873A2C5}"/>
    <cellStyle name="Pattern 3 2 2 41" xfId="20991" xr:uid="{CC00BB4C-5B4B-42FC-9DF3-A80BF65A753C}"/>
    <cellStyle name="Pattern 3 2 2 41 2" xfId="41393" xr:uid="{D320E0B5-2F6E-4C84-9E66-6BC96B580EA7}"/>
    <cellStyle name="Pattern 3 2 2 42" xfId="21834" xr:uid="{ABA701A0-9DE8-49C3-9876-D13C8ABE9649}"/>
    <cellStyle name="Pattern 3 2 2 42 2" xfId="42234" xr:uid="{9976730E-47C3-4107-BAFA-634CD025BBC5}"/>
    <cellStyle name="Pattern 3 2 2 43" xfId="22945" xr:uid="{D60F93B0-31AE-465E-9759-4DF0996D28B0}"/>
    <cellStyle name="Pattern 3 2 2 43 2" xfId="43345" xr:uid="{760A6ECD-603D-4ACB-B414-05CFA27D90DB}"/>
    <cellStyle name="Pattern 3 2 2 44" xfId="23206" xr:uid="{75750672-0CD5-4E7C-9C91-20EACB282A3A}"/>
    <cellStyle name="Pattern 3 2 2 44 2" xfId="43606" xr:uid="{4B341F91-5606-483D-8E7F-289E84C17F75}"/>
    <cellStyle name="Pattern 3 2 2 5" xfId="3181" xr:uid="{00000000-0005-0000-0000-0000301B0000}"/>
    <cellStyle name="Pattern 3 2 2 5 2" xfId="25547" xr:uid="{76D6AE1B-0E70-4B77-B0BB-48E56A8A2C86}"/>
    <cellStyle name="Pattern 3 2 2 6" xfId="3513" xr:uid="{00000000-0005-0000-0000-0000311B0000}"/>
    <cellStyle name="Pattern 3 2 2 6 2" xfId="25878" xr:uid="{2D57E002-6A0C-4E24-AEA7-EB323B552778}"/>
    <cellStyle name="Pattern 3 2 2 7" xfId="4075" xr:uid="{00000000-0005-0000-0000-0000321B0000}"/>
    <cellStyle name="Pattern 3 2 2 7 2" xfId="26438" xr:uid="{90373ECF-2AE6-4AF1-A9E6-5A3376DB3DF4}"/>
    <cellStyle name="Pattern 3 2 2 8" xfId="4333" xr:uid="{00000000-0005-0000-0000-0000331B0000}"/>
    <cellStyle name="Pattern 3 2 2 8 2" xfId="26689" xr:uid="{E062D164-4667-43EF-BFA5-7C95FC8E9F16}"/>
    <cellStyle name="Pattern 3 2 2 9" xfId="3504" xr:uid="{00000000-0005-0000-0000-0000341B0000}"/>
    <cellStyle name="Pattern 3 2 2 9 2" xfId="25869" xr:uid="{501ECFE1-28D9-42A7-9541-018CD6A55E39}"/>
    <cellStyle name="Pattern 3 2 20" xfId="9720" xr:uid="{A220F188-66DC-4177-9C7C-BF4C49C11F0A}"/>
    <cellStyle name="Pattern 3 2 20 2" xfId="31792" xr:uid="{E5920ADF-8505-47C7-A0A3-72A0AFAD1C35}"/>
    <cellStyle name="Pattern 3 2 21" xfId="10380" xr:uid="{878E4749-D4A6-4A8A-BB8E-40E3819317B4}"/>
    <cellStyle name="Pattern 3 2 21 2" xfId="32177" xr:uid="{F09F22C1-C35A-43E5-A040-B6D867F12DC9}"/>
    <cellStyle name="Pattern 3 2 22" xfId="12405" xr:uid="{1D554E1F-1333-413C-AA8E-7FB6ACECF357}"/>
    <cellStyle name="Pattern 3 2 22 2" xfId="32970" xr:uid="{D4CE9F23-6B6D-4478-AF19-BFEA89EB343E}"/>
    <cellStyle name="Pattern 3 2 23" xfId="12805" xr:uid="{5657EDF0-872F-4252-BD8F-3EB6F0F0E4F4}"/>
    <cellStyle name="Pattern 3 2 23 2" xfId="33370" xr:uid="{FE75F4C3-7899-4C57-AFF4-7EA88B374BE5}"/>
    <cellStyle name="Pattern 3 2 24" xfId="13124" xr:uid="{744D0099-1827-468E-B071-D945CD0301B4}"/>
    <cellStyle name="Pattern 3 2 24 2" xfId="33689" xr:uid="{7142852D-8EA9-46EC-A320-E50669568D6D}"/>
    <cellStyle name="Pattern 3 2 25" xfId="13822" xr:uid="{5C17CC2E-A57B-492F-BDAD-A33B6BD9141B}"/>
    <cellStyle name="Pattern 3 2 25 2" xfId="34386" xr:uid="{B9AEBD66-6AFD-43C8-9291-A3C1D7725DF6}"/>
    <cellStyle name="Pattern 3 2 26" xfId="14498" xr:uid="{03CF834E-0B66-440F-AC5E-30618A37FC64}"/>
    <cellStyle name="Pattern 3 2 26 2" xfId="35059" xr:uid="{429EE915-CF12-4B02-A995-73F4431E6D7B}"/>
    <cellStyle name="Pattern 3 2 27" xfId="14908" xr:uid="{0C3332BC-D114-471D-8B17-D3A3A4C625FB}"/>
    <cellStyle name="Pattern 3 2 27 2" xfId="35461" xr:uid="{1E033799-C570-417D-B1B9-9CEF8EF03528}"/>
    <cellStyle name="Pattern 3 2 28" xfId="15243" xr:uid="{321BAD16-6F74-4FA3-81D3-21572AFABAFD}"/>
    <cellStyle name="Pattern 3 2 28 2" xfId="35783" xr:uid="{C952E2A0-562F-46DB-8E00-DB22F56B166B}"/>
    <cellStyle name="Pattern 3 2 29" xfId="15882" xr:uid="{F154DD2D-FE0E-4686-AEB6-87954BF1E75B}"/>
    <cellStyle name="Pattern 3 2 29 2" xfId="36290" xr:uid="{EB5AA24D-C65D-444F-B344-5185073D9F1F}"/>
    <cellStyle name="Pattern 3 2 3" xfId="1015" xr:uid="{00000000-0005-0000-0000-0000351B0000}"/>
    <cellStyle name="Pattern 3 2 3 2" xfId="23452" xr:uid="{9556DD87-BC42-48D8-B227-E0B81B48F6F8}"/>
    <cellStyle name="Pattern 3 2 30" xfId="15916" xr:uid="{D692B6F8-2AEF-43AF-832E-9E05135329FB}"/>
    <cellStyle name="Pattern 3 2 30 2" xfId="36324" xr:uid="{652F33AE-8044-4708-9F07-4C0140B38D44}"/>
    <cellStyle name="Pattern 3 2 31" xfId="16391" xr:uid="{9ADAAB5F-32A1-4605-B182-A7EF3665AD14}"/>
    <cellStyle name="Pattern 3 2 31 2" xfId="36797" xr:uid="{DD179EE8-6B14-4DFB-961E-C526FBEC40D2}"/>
    <cellStyle name="Pattern 3 2 32" xfId="17132" xr:uid="{91A04E07-5B1A-4853-9554-3C1F059FFA5F}"/>
    <cellStyle name="Pattern 3 2 32 2" xfId="37536" xr:uid="{1DC1E174-5302-438B-B501-FE8BB91409DF}"/>
    <cellStyle name="Pattern 3 2 33" xfId="17542" xr:uid="{AF0E6558-8D5B-475D-AED6-867F1C930C86}"/>
    <cellStyle name="Pattern 3 2 33 2" xfId="37946" xr:uid="{064F8B20-B23B-4A54-A334-71CA1BA8AA32}"/>
    <cellStyle name="Pattern 3 2 34" xfId="17883" xr:uid="{D29094B9-42DB-4E0B-B4F8-01DB82EC2D2D}"/>
    <cellStyle name="Pattern 3 2 34 2" xfId="38287" xr:uid="{A4F48120-1647-43F3-8E89-9FBC97579DD5}"/>
    <cellStyle name="Pattern 3 2 35" xfId="18255" xr:uid="{D1011DB0-295B-4193-87C2-2381D38810C0}"/>
    <cellStyle name="Pattern 3 2 35 2" xfId="38659" xr:uid="{8A930F71-2A8F-44C9-9F6B-345F400CD146}"/>
    <cellStyle name="Pattern 3 2 36" xfId="19098" xr:uid="{43A50F41-F2CC-4FD8-B26A-4DD2050D051A}"/>
    <cellStyle name="Pattern 3 2 36 2" xfId="39500" xr:uid="{72B80D24-8ECD-4493-889F-5DC378E2C68C}"/>
    <cellStyle name="Pattern 3 2 37" xfId="19696" xr:uid="{6AD01C46-BF2C-49BC-8AAD-189021217B79}"/>
    <cellStyle name="Pattern 3 2 37 2" xfId="40098" xr:uid="{3CCF8D14-A655-47A2-96E6-0AD37815BEDE}"/>
    <cellStyle name="Pattern 3 2 38" xfId="19936" xr:uid="{38A17566-6D6D-47B5-BE42-48F2187E9EB3}"/>
    <cellStyle name="Pattern 3 2 38 2" xfId="40338" xr:uid="{16AA560D-5F57-4A0B-BAB4-F86642489EB9}"/>
    <cellStyle name="Pattern 3 2 39" xfId="20360" xr:uid="{BF1FA343-803A-4CAC-830D-ACC9C0D3D7F2}"/>
    <cellStyle name="Pattern 3 2 39 2" xfId="40762" xr:uid="{520AC65D-CB4E-4B9D-8D99-056145423223}"/>
    <cellStyle name="Pattern 3 2 4" xfId="1845" xr:uid="{00000000-0005-0000-0000-0000361B0000}"/>
    <cellStyle name="Pattern 3 2 4 2" xfId="24228" xr:uid="{73FCD1BF-5C2D-4CBA-A0A7-06F01880FE4F}"/>
    <cellStyle name="Pattern 3 2 40" xfId="20750" xr:uid="{E59D1496-F817-4EBA-AE2A-1F9FF92D6340}"/>
    <cellStyle name="Pattern 3 2 40 2" xfId="41152" xr:uid="{E071B98C-8557-4FF9-B716-B43509F43001}"/>
    <cellStyle name="Pattern 3 2 41" xfId="21555" xr:uid="{A277300A-5633-4E90-95F5-E57BDD2A4863}"/>
    <cellStyle name="Pattern 3 2 41 2" xfId="41955" xr:uid="{0EBF2011-D75A-432C-A338-A434AF7DBD21}"/>
    <cellStyle name="Pattern 3 2 42" xfId="22035" xr:uid="{482C3565-B2B2-45E3-94D8-0B0E9EAE2758}"/>
    <cellStyle name="Pattern 3 2 42 2" xfId="42435" xr:uid="{8A73CAE2-6A7F-4BF1-BDE6-4C2CAC71E907}"/>
    <cellStyle name="Pattern 3 2 43" xfId="22468" xr:uid="{4BA89ED6-4DC8-4A5A-9CA8-FFD251730E22}"/>
    <cellStyle name="Pattern 3 2 43 2" xfId="42868" xr:uid="{F14B047A-1098-4A07-96B1-A00B7B04A951}"/>
    <cellStyle name="Pattern 3 2 44" xfId="22530" xr:uid="{3EFCF54A-D1E9-4684-990D-28300FB55CEE}"/>
    <cellStyle name="Pattern 3 2 44 2" xfId="42930" xr:uid="{82CCDF9F-3693-485F-AE0A-E99AB43051AD}"/>
    <cellStyle name="Pattern 3 2 45" xfId="22802" xr:uid="{38EBB81F-2E51-4097-A3B8-B27A10DB78EB}"/>
    <cellStyle name="Pattern 3 2 45 2" xfId="43202" xr:uid="{C0828A73-F844-436C-A9FB-5D559F36F668}"/>
    <cellStyle name="Pattern 3 2 5" xfId="1614" xr:uid="{00000000-0005-0000-0000-0000371B0000}"/>
    <cellStyle name="Pattern 3 2 5 2" xfId="23999" xr:uid="{F4973D0F-2289-4874-AF23-CC93D7C2A608}"/>
    <cellStyle name="Pattern 3 2 6" xfId="2966" xr:uid="{00000000-0005-0000-0000-0000381B0000}"/>
    <cellStyle name="Pattern 3 2 6 2" xfId="25332" xr:uid="{212085B1-9ECD-405B-ADE1-4F33A1B7D654}"/>
    <cellStyle name="Pattern 3 2 7" xfId="2649" xr:uid="{00000000-0005-0000-0000-0000391B0000}"/>
    <cellStyle name="Pattern 3 2 7 2" xfId="25016" xr:uid="{0D3B7A37-7F94-482A-A521-272AD20A6013}"/>
    <cellStyle name="Pattern 3 2 8" xfId="3864" xr:uid="{00000000-0005-0000-0000-00003A1B0000}"/>
    <cellStyle name="Pattern 3 2 8 2" xfId="26227" xr:uid="{724092D4-853B-45B4-B300-A0C9EE40CCDE}"/>
    <cellStyle name="Pattern 3 2 9" xfId="3512" xr:uid="{00000000-0005-0000-0000-00003B1B0000}"/>
    <cellStyle name="Pattern 3 2 9 2" xfId="25877" xr:uid="{EEEE79AA-507E-468D-BD59-6FE875A3E14B}"/>
    <cellStyle name="Pattern 3 20" xfId="8229" xr:uid="{558F54E6-34C9-4D37-9424-0B91E8ABDBB4}"/>
    <cellStyle name="Pattern 3 20 2" xfId="30498" xr:uid="{7FAB145C-3C86-4B22-98C8-348C86B5D9F4}"/>
    <cellStyle name="Pattern 3 21" xfId="8914" xr:uid="{2B286836-6C09-4386-BAC5-9BECF9776136}"/>
    <cellStyle name="Pattern 3 21 2" xfId="31098" xr:uid="{DE17CE13-6070-4312-91E9-77C8A9714BE2}"/>
    <cellStyle name="Pattern 3 22" xfId="9542" xr:uid="{FA2907B8-3575-49F8-B94A-0D32496FBCB9}"/>
    <cellStyle name="Pattern 3 22 2" xfId="31673" xr:uid="{1D1637BD-89C2-49F9-B69A-481531ECB64A}"/>
    <cellStyle name="Pattern 3 23" xfId="9953" xr:uid="{E994D2E5-2DA1-4A7F-8C35-CE5274A14223}"/>
    <cellStyle name="Pattern 3 23 2" xfId="31970" xr:uid="{43780605-9A60-4DEF-BA9C-0856E71AC097}"/>
    <cellStyle name="Pattern 3 24" xfId="12071" xr:uid="{0AC3C8FB-8477-4A2B-86D4-788E19E249FB}"/>
    <cellStyle name="Pattern 3 24 2" xfId="32636" xr:uid="{560409B8-27A6-4540-B3AE-BEACAE2504CD}"/>
    <cellStyle name="Pattern 3 25" xfId="12236" xr:uid="{E77E8512-89A9-4328-94CB-04DA8312200E}"/>
    <cellStyle name="Pattern 3 25 2" xfId="32801" xr:uid="{DA1C7242-4DAB-4F0C-AE88-DA8CA1C7933C}"/>
    <cellStyle name="Pattern 3 26" xfId="13232" xr:uid="{41D9F203-ECCE-4083-B51E-8D8CA9A5B571}"/>
    <cellStyle name="Pattern 3 26 2" xfId="33796" xr:uid="{C30A5A78-34E1-4E9A-AB8A-E88EDBB567A9}"/>
    <cellStyle name="Pattern 3 27" xfId="13834" xr:uid="{AB6A209C-A355-45E2-9994-E5C023F4FD2E}"/>
    <cellStyle name="Pattern 3 27 2" xfId="34398" xr:uid="{DA54D734-FE46-49A1-9EF4-2673836085D7}"/>
    <cellStyle name="Pattern 3 28" xfId="13983" xr:uid="{38529C98-14ED-417E-BF65-2E89AB155F61}"/>
    <cellStyle name="Pattern 3 28 2" xfId="34547" xr:uid="{02363676-A69F-42D3-ADF9-11A92B924824}"/>
    <cellStyle name="Pattern 3 29" xfId="14127" xr:uid="{43BCF0AF-1521-4765-9DCA-B994F753EFF1}"/>
    <cellStyle name="Pattern 3 29 2" xfId="34691" xr:uid="{D3633673-5922-4056-B90C-F985CE3E21F9}"/>
    <cellStyle name="Pattern 3 3" xfId="551" xr:uid="{00000000-0005-0000-0000-00003C1B0000}"/>
    <cellStyle name="Pattern 3 3 10" xfId="4913" xr:uid="{00000000-0005-0000-0000-00003D1B0000}"/>
    <cellStyle name="Pattern 3 3 10 2" xfId="27266" xr:uid="{713C52AD-12C5-40BE-B3AA-6A8117BF4DA3}"/>
    <cellStyle name="Pattern 3 3 11" xfId="5002" xr:uid="{00000000-0005-0000-0000-00003E1B0000}"/>
    <cellStyle name="Pattern 3 3 11 2" xfId="27355" xr:uid="{D3750247-A38C-4A9D-B845-9C40FA8807EC}"/>
    <cellStyle name="Pattern 3 3 12" xfId="5542" xr:uid="{00000000-0005-0000-0000-00003F1B0000}"/>
    <cellStyle name="Pattern 3 3 12 2" xfId="27895" xr:uid="{B2298351-8C58-4ACB-B997-11768A82C10D}"/>
    <cellStyle name="Pattern 3 3 13" xfId="6318" xr:uid="{00000000-0005-0000-0000-0000401B0000}"/>
    <cellStyle name="Pattern 3 3 13 2" xfId="28615" xr:uid="{E9D0067A-59C7-4319-8C75-11D78EEA795D}"/>
    <cellStyle name="Pattern 3 3 14" xfId="6111" xr:uid="{00000000-0005-0000-0000-0000411B0000}"/>
    <cellStyle name="Pattern 3 3 14 2" xfId="28408" xr:uid="{0DDFD05B-C6F9-4639-92DE-5A7434C5B780}"/>
    <cellStyle name="Pattern 3 3 15" xfId="7127" xr:uid="{00000000-0005-0000-0000-0000421B0000}"/>
    <cellStyle name="Pattern 3 3 15 2" xfId="29424" xr:uid="{F057B601-5517-48A1-AFC7-EB5FF6F1E17D}"/>
    <cellStyle name="Pattern 3 3 16" xfId="7280" xr:uid="{00000000-0005-0000-0000-0000431B0000}"/>
    <cellStyle name="Pattern 3 3 16 2" xfId="29575" xr:uid="{C416C242-0858-4409-B7FC-193AF5075ECF}"/>
    <cellStyle name="Pattern 3 3 17" xfId="7766" xr:uid="{3250D236-D3C9-411E-A690-B6BEE38A601E}"/>
    <cellStyle name="Pattern 3 3 17 2" xfId="30052" xr:uid="{B21809CC-6FC6-464B-AE2D-D97B6F4FA3E2}"/>
    <cellStyle name="Pattern 3 3 18" xfId="8251" xr:uid="{E95F8F0D-087D-4BEB-B907-6964A94E089D}"/>
    <cellStyle name="Pattern 3 3 18 2" xfId="30520" xr:uid="{575E8521-E35B-4F01-8F33-A2CFC2B2D959}"/>
    <cellStyle name="Pattern 3 3 19" xfId="9136" xr:uid="{6654972E-4EA5-46D4-A251-7C309A094AB8}"/>
    <cellStyle name="Pattern 3 3 19 2" xfId="31277" xr:uid="{858283BD-68AE-486B-BE55-FA39550F58B6}"/>
    <cellStyle name="Pattern 3 3 2" xfId="766" xr:uid="{00000000-0005-0000-0000-0000441B0000}"/>
    <cellStyle name="Pattern 3 3 2 10" xfId="5213" xr:uid="{00000000-0005-0000-0000-0000451B0000}"/>
    <cellStyle name="Pattern 3 3 2 10 2" xfId="27566" xr:uid="{29D2CCE2-CD77-4DA6-B6CD-A8785A619BEB}"/>
    <cellStyle name="Pattern 3 3 2 11" xfId="4274" xr:uid="{00000000-0005-0000-0000-0000461B0000}"/>
    <cellStyle name="Pattern 3 3 2 11 2" xfId="26631" xr:uid="{848A8A78-7689-4180-9B55-AC3BC49AA5F7}"/>
    <cellStyle name="Pattern 3 3 2 12" xfId="6374" xr:uid="{00000000-0005-0000-0000-0000471B0000}"/>
    <cellStyle name="Pattern 3 3 2 12 2" xfId="28671" xr:uid="{69DA6F7C-F74C-4A9B-9187-90EFE15BB42A}"/>
    <cellStyle name="Pattern 3 3 2 13" xfId="6573" xr:uid="{00000000-0005-0000-0000-0000481B0000}"/>
    <cellStyle name="Pattern 3 3 2 13 2" xfId="28870" xr:uid="{893FCEE1-7E0D-4C5B-A2E2-3BB5BAF458F4}"/>
    <cellStyle name="Pattern 3 3 2 14" xfId="6325" xr:uid="{00000000-0005-0000-0000-0000491B0000}"/>
    <cellStyle name="Pattern 3 3 2 14 2" xfId="28622" xr:uid="{C5FD42DF-5EA0-4FC6-BEA4-1B72069579F0}"/>
    <cellStyle name="Pattern 3 3 2 15" xfId="7486" xr:uid="{00000000-0005-0000-0000-00004A1B0000}"/>
    <cellStyle name="Pattern 3 3 2 15 2" xfId="29781" xr:uid="{36FF137F-D1CC-4C5C-A0DA-4F30B214B38A}"/>
    <cellStyle name="Pattern 3 3 2 16" xfId="7972" xr:uid="{83A68BDD-ABFD-47CA-B1A3-9AB3A9BDC806}"/>
    <cellStyle name="Pattern 3 3 2 16 2" xfId="30258" xr:uid="{BE4632AF-3294-4F58-B646-035C71D3FF95}"/>
    <cellStyle name="Pattern 3 3 2 17" xfId="8461" xr:uid="{AC7E2E25-C651-43BE-84BA-0211CA956511}"/>
    <cellStyle name="Pattern 3 3 2 17 2" xfId="30730" xr:uid="{517E45A8-64F6-4993-9D5E-6CB976A0DB59}"/>
    <cellStyle name="Pattern 3 3 2 18" xfId="9351" xr:uid="{AF27D5ED-945B-49D7-B6F7-CF1ECAB440DC}"/>
    <cellStyle name="Pattern 3 3 2 18 2" xfId="31490" xr:uid="{1B74E6FB-7B2F-48FB-92E1-D0BFDE24C22D}"/>
    <cellStyle name="Pattern 3 3 2 19" xfId="8829" xr:uid="{471E99F0-2D83-42C6-864C-B864C5561753}"/>
    <cellStyle name="Pattern 3 3 2 19 2" xfId="31031" xr:uid="{00955220-71A1-4A20-B627-CA18B0BBCE8A}"/>
    <cellStyle name="Pattern 3 3 2 2" xfId="1033" xr:uid="{00000000-0005-0000-0000-00004B1B0000}"/>
    <cellStyle name="Pattern 3 3 2 2 2" xfId="23470" xr:uid="{6E7C22E6-8E60-468B-B64F-BD8C25CD9877}"/>
    <cellStyle name="Pattern 3 3 2 20" xfId="9768" xr:uid="{A6A139BD-C515-48D3-AF4D-917111AFAC9B}"/>
    <cellStyle name="Pattern 3 3 2 20 2" xfId="31824" xr:uid="{69978284-AAF3-42D4-9A0E-CB878C130412}"/>
    <cellStyle name="Pattern 3 3 2 21" xfId="12519" xr:uid="{659B5C78-186F-4B00-8F54-3E110B9E2693}"/>
    <cellStyle name="Pattern 3 3 2 21 2" xfId="33084" xr:uid="{5D270BBE-FF80-4D38-A2B4-E232B193DC48}"/>
    <cellStyle name="Pattern 3 3 2 22" xfId="12139" xr:uid="{5F7F0E51-BF76-4F97-9397-DEB423938BC2}"/>
    <cellStyle name="Pattern 3 3 2 22 2" xfId="32704" xr:uid="{7D225262-D5D1-443D-B9C4-E0FA28E2DB32}"/>
    <cellStyle name="Pattern 3 3 2 23" xfId="13011" xr:uid="{519DAABB-B8B1-4167-8862-B84C109150BF}"/>
    <cellStyle name="Pattern 3 3 2 23 2" xfId="33576" xr:uid="{378203B5-B439-470A-A33E-CDE0490ADC69}"/>
    <cellStyle name="Pattern 3 3 2 24" xfId="13616" xr:uid="{3B501E68-B637-4A6C-9C61-E06247337B33}"/>
    <cellStyle name="Pattern 3 3 2 24 2" xfId="34180" xr:uid="{62D655BF-CE96-4E7F-BBFC-3BDADF45BE39}"/>
    <cellStyle name="Pattern 3 3 2 25" xfId="14526" xr:uid="{BD72822F-83AD-43B3-8595-C2D97A2779DF}"/>
    <cellStyle name="Pattern 3 3 2 25 2" xfId="35087" xr:uid="{A9496EC8-B4CF-4B0E-8724-7C1D9CBC201B}"/>
    <cellStyle name="Pattern 3 3 2 26" xfId="14222" xr:uid="{F7EAE1A0-983B-4DE0-8D0F-E7B103A690AC}"/>
    <cellStyle name="Pattern 3 3 2 26 2" xfId="34785" xr:uid="{1321A368-C1B0-4B05-942E-47C516BA2303}"/>
    <cellStyle name="Pattern 3 3 2 27" xfId="13879" xr:uid="{7E680EE2-3157-47E6-A517-4274433C7E8D}"/>
    <cellStyle name="Pattern 3 3 2 27 2" xfId="34443" xr:uid="{16827144-6BD1-4205-B89C-7381ED714284}"/>
    <cellStyle name="Pattern 3 3 2 28" xfId="15770" xr:uid="{F7B3ABF4-1E5C-4414-92AE-A99A4BF631AD}"/>
    <cellStyle name="Pattern 3 3 2 28 2" xfId="36206" xr:uid="{596BEFD5-A0B9-43D8-908F-ED0B9E429D0F}"/>
    <cellStyle name="Pattern 3 3 2 29" xfId="16023" xr:uid="{1419BD8A-DA38-4FFE-BAA1-26F879FC7909}"/>
    <cellStyle name="Pattern 3 3 2 29 2" xfId="36431" xr:uid="{42A5836B-AD20-4D8B-88DB-AD8028537ADD}"/>
    <cellStyle name="Pattern 3 3 2 3" xfId="1957" xr:uid="{00000000-0005-0000-0000-00004C1B0000}"/>
    <cellStyle name="Pattern 3 3 2 3 2" xfId="24339" xr:uid="{CB0DA0CC-184A-490C-BC63-2742424F972B}"/>
    <cellStyle name="Pattern 3 3 2 30" xfId="16496" xr:uid="{3B76999A-2A19-4584-B202-C7B963A43B35}"/>
    <cellStyle name="Pattern 3 3 2 30 2" xfId="36902" xr:uid="{1F9931F9-860B-4393-91FF-A5C8D09B488B}"/>
    <cellStyle name="Pattern 3 3 2 31" xfId="17240" xr:uid="{D5EB9161-1FA3-4BCC-891C-4B339987CBC4}"/>
    <cellStyle name="Pattern 3 3 2 31 2" xfId="37644" xr:uid="{8167CFB6-83B1-4645-ADD9-992F572EAA1E}"/>
    <cellStyle name="Pattern 3 3 2 32" xfId="16963" xr:uid="{0C29F92C-87D5-4033-B92C-522F5572D5B4}"/>
    <cellStyle name="Pattern 3 3 2 32 2" xfId="37367" xr:uid="{4FA3E76A-4CDF-47FE-9E8A-BAB21035A981}"/>
    <cellStyle name="Pattern 3 3 2 33" xfId="17989" xr:uid="{2388C01F-9742-4421-B4C6-D0EC46E8F8EF}"/>
    <cellStyle name="Pattern 3 3 2 33 2" xfId="38393" xr:uid="{2571B660-87E2-4A97-82D0-DF69452CDC5C}"/>
    <cellStyle name="Pattern 3 3 2 34" xfId="18368" xr:uid="{CE95E283-306C-440D-8BB7-48CD06546786}"/>
    <cellStyle name="Pattern 3 3 2 34 2" xfId="38772" xr:uid="{74357050-F85D-4DA5-A22D-B8D37C337B9D}"/>
    <cellStyle name="Pattern 3 3 2 35" xfId="19212" xr:uid="{E71A37F5-CABB-4ABB-A1EA-664963EAB65E}"/>
    <cellStyle name="Pattern 3 3 2 35 2" xfId="39614" xr:uid="{23BD073C-2A0D-4200-933B-1AF03174B70A}"/>
    <cellStyle name="Pattern 3 3 2 36" xfId="18640" xr:uid="{AFAEAA20-70DB-4522-B06D-92BF26EB43D6}"/>
    <cellStyle name="Pattern 3 3 2 36 2" xfId="39044" xr:uid="{67470C4B-287B-4FC3-BC13-6FB4DA177E8E}"/>
    <cellStyle name="Pattern 3 3 2 37" xfId="20050" xr:uid="{BEFFA8AD-95F1-42D9-A138-5C0E60F23AEE}"/>
    <cellStyle name="Pattern 3 3 2 37 2" xfId="40452" xr:uid="{D0AFE659-1843-4D3F-9C6F-B12008B1034B}"/>
    <cellStyle name="Pattern 3 3 2 38" xfId="20472" xr:uid="{94770EC6-18F2-4E1A-8AA0-50185B82860E}"/>
    <cellStyle name="Pattern 3 3 2 38 2" xfId="40874" xr:uid="{CDE83E35-D7D5-4849-AA58-0F987C57C17D}"/>
    <cellStyle name="Pattern 3 3 2 39" xfId="19376" xr:uid="{977911A3-1B1C-405B-AFBF-FAC028D43A23}"/>
    <cellStyle name="Pattern 3 3 2 39 2" xfId="39778" xr:uid="{8EB3BB54-A768-4B83-91F7-84593F6BA9D0}"/>
    <cellStyle name="Pattern 3 3 2 4" xfId="1684" xr:uid="{00000000-0005-0000-0000-00004D1B0000}"/>
    <cellStyle name="Pattern 3 3 2 4 2" xfId="24068" xr:uid="{D102D9BC-0742-4CB0-ADC4-821A1775EE30}"/>
    <cellStyle name="Pattern 3 3 2 40" xfId="21666" xr:uid="{5E1DEE37-58E3-4D39-82AB-F018DA1C9AD8}"/>
    <cellStyle name="Pattern 3 3 2 40 2" xfId="42066" xr:uid="{46689DC0-F6E3-40BB-81DF-E23100477E61}"/>
    <cellStyle name="Pattern 3 3 2 41" xfId="21370" xr:uid="{69E63DC6-FDF5-4347-86CB-406FE69FFD58}"/>
    <cellStyle name="Pattern 3 3 2 41 2" xfId="41770" xr:uid="{3F6F3850-6156-4BC4-8BD9-2FDD60ED14A0}"/>
    <cellStyle name="Pattern 3 3 2 42" xfId="21103" xr:uid="{A2A4DEEA-8C22-4E25-9C50-D5A45064588F}"/>
    <cellStyle name="Pattern 3 3 2 42 2" xfId="41503" xr:uid="{05CB7B8A-55E7-4708-AE7A-BB0CEBD3B6E6}"/>
    <cellStyle name="Pattern 3 3 2 43" xfId="22516" xr:uid="{25503B68-165F-480D-B953-F5A21724912C}"/>
    <cellStyle name="Pattern 3 3 2 43 2" xfId="42916" xr:uid="{1C486BC9-0ABE-43F0-94DB-67E4F4868DD2}"/>
    <cellStyle name="Pattern 3 3 2 44" xfId="22710" xr:uid="{029ED1E3-D96C-4ED0-9E31-6ED52DFEE028}"/>
    <cellStyle name="Pattern 3 3 2 44 2" xfId="43110" xr:uid="{7EF69DFC-AB81-420E-A9EC-E1394E027A4C}"/>
    <cellStyle name="Pattern 3 3 2 5" xfId="3080" xr:uid="{00000000-0005-0000-0000-00004E1B0000}"/>
    <cellStyle name="Pattern 3 3 2 5 2" xfId="25446" xr:uid="{CDEE28E8-FD44-494C-A2D5-10FD144B89BE}"/>
    <cellStyle name="Pattern 3 3 2 6" xfId="2772" xr:uid="{00000000-0005-0000-0000-00004F1B0000}"/>
    <cellStyle name="Pattern 3 3 2 6 2" xfId="25138" xr:uid="{D400A8AA-8C20-4B2C-8415-9FE53A70FECF}"/>
    <cellStyle name="Pattern 3 3 2 7" xfId="3974" xr:uid="{00000000-0005-0000-0000-0000501B0000}"/>
    <cellStyle name="Pattern 3 3 2 7 2" xfId="26337" xr:uid="{5580DA1E-4E39-41D3-90AD-403F4DC491C7}"/>
    <cellStyle name="Pattern 3 3 2 8" xfId="3399" xr:uid="{00000000-0005-0000-0000-0000511B0000}"/>
    <cellStyle name="Pattern 3 3 2 8 2" xfId="25764" xr:uid="{1207A8C2-4013-4C3C-B741-E25DF46339F0}"/>
    <cellStyle name="Pattern 3 3 2 9" xfId="4512" xr:uid="{00000000-0005-0000-0000-0000521B0000}"/>
    <cellStyle name="Pattern 3 3 2 9 2" xfId="26865" xr:uid="{B4C5E6D2-241E-420B-BDF4-0C4147B5EB09}"/>
    <cellStyle name="Pattern 3 3 20" xfId="9981" xr:uid="{3D097539-E95C-485C-8E1C-3DAB3B36A9BA}"/>
    <cellStyle name="Pattern 3 3 20 2" xfId="31993" xr:uid="{CF8FF4D2-F7C6-4DDA-9078-9CE0F38596AB}"/>
    <cellStyle name="Pattern 3 3 21" xfId="10240" xr:uid="{590BCDBB-4850-4245-802C-16D87B9849B3}"/>
    <cellStyle name="Pattern 3 3 21 2" xfId="32113" xr:uid="{C23B7E6F-8C8E-49B7-B77D-7FC6AD71941D}"/>
    <cellStyle name="Pattern 3 3 22" xfId="12304" xr:uid="{49227708-68DD-4A99-8C8C-39B476AED67F}"/>
    <cellStyle name="Pattern 3 3 22 2" xfId="32869" xr:uid="{49AB427B-41AB-4607-9532-DE6FFA84C1F3}"/>
    <cellStyle name="Pattern 3 3 23" xfId="11796" xr:uid="{D9247B46-BDA4-4DB5-88AD-E7F9C51365A5}"/>
    <cellStyle name="Pattern 3 3 23 2" xfId="32363" xr:uid="{A78D5678-0D7A-40E1-B877-C5155836D501}"/>
    <cellStyle name="Pattern 3 3 24" xfId="13240" xr:uid="{6E38881A-6105-4442-9ACE-EFAD3BF72FBC}"/>
    <cellStyle name="Pattern 3 3 24 2" xfId="33804" xr:uid="{35018AA6-2DE6-4ADD-9F57-94824744D76E}"/>
    <cellStyle name="Pattern 3 3 25" xfId="13020" xr:uid="{31AADD44-70C4-43D1-BB33-ACBA4980317E}"/>
    <cellStyle name="Pattern 3 3 25 2" xfId="33585" xr:uid="{BC183288-ACF4-4F33-B97C-41C704582E69}"/>
    <cellStyle name="Pattern 3 3 26" xfId="14414" xr:uid="{B00E02F4-7950-459E-8C87-FE79D79BC48F}"/>
    <cellStyle name="Pattern 3 3 26 2" xfId="34976" xr:uid="{FCF52977-8AB4-4EC9-A460-C15E99804C57}"/>
    <cellStyle name="Pattern 3 3 27" xfId="14957" xr:uid="{81C76215-6F53-4460-B1D7-A22D38503B52}"/>
    <cellStyle name="Pattern 3 3 27 2" xfId="35509" xr:uid="{7EAAD6CE-B7EE-4AF2-BAA5-E264E259701A}"/>
    <cellStyle name="Pattern 3 3 28" xfId="13954" xr:uid="{3F4EB8A1-E976-463D-8959-02617B2EB342}"/>
    <cellStyle name="Pattern 3 3 28 2" xfId="34518" xr:uid="{BAA7FB68-7DC6-4FD8-B184-C305C973363D}"/>
    <cellStyle name="Pattern 3 3 29" xfId="14563" xr:uid="{C2E0AC92-EF82-4097-A70E-8B09D2568BB6}"/>
    <cellStyle name="Pattern 3 3 29 2" xfId="35123" xr:uid="{AE81C616-C3CF-4945-99FD-B945C868883E}"/>
    <cellStyle name="Pattern 3 3 3" xfId="1333" xr:uid="{00000000-0005-0000-0000-0000531B0000}"/>
    <cellStyle name="Pattern 3 3 3 2" xfId="23770" xr:uid="{4F6E3836-C7EE-4A85-B625-FD02BE35E15A}"/>
    <cellStyle name="Pattern 3 3 30" xfId="15746" xr:uid="{9301B16F-F1D3-47B6-8FA1-4F749E7C8B8D}"/>
    <cellStyle name="Pattern 3 3 30 2" xfId="36183" xr:uid="{28B8AEB2-F25D-40CB-BC8A-B752D9266BA0}"/>
    <cellStyle name="Pattern 3 3 31" xfId="16290" xr:uid="{4573DCCF-E3F6-41EA-98C3-66E3C9246702}"/>
    <cellStyle name="Pattern 3 3 31 2" xfId="36696" xr:uid="{6B06526D-F7ED-4BB2-90D5-098E8D0067C2}"/>
    <cellStyle name="Pattern 3 3 32" xfId="17031" xr:uid="{70AC8DD1-99C4-49E7-8831-240C5A766E00}"/>
    <cellStyle name="Pattern 3 3 32 2" xfId="37435" xr:uid="{EFC05512-B23D-425B-8E76-581037BC80CD}"/>
    <cellStyle name="Pattern 3 3 33" xfId="16814" xr:uid="{EF7FBCF7-6F2D-4D63-B194-1DC82DE0773A}"/>
    <cellStyle name="Pattern 3 3 33 2" xfId="37218" xr:uid="{1C3024AF-C892-487D-B366-B9FE5D785CCF}"/>
    <cellStyle name="Pattern 3 3 34" xfId="17782" xr:uid="{D8C216BF-6FD3-485F-8171-D19313041FCA}"/>
    <cellStyle name="Pattern 3 3 34 2" xfId="38186" xr:uid="{F0D269DA-142C-4004-BAA8-340838533DDB}"/>
    <cellStyle name="Pattern 3 3 35" xfId="18154" xr:uid="{07CCC4AE-4219-46F5-884A-08CF75E73215}"/>
    <cellStyle name="Pattern 3 3 35 2" xfId="38558" xr:uid="{3F1FF193-9679-4ABB-B31C-D6D0F3FC8D19}"/>
    <cellStyle name="Pattern 3 3 36" xfId="18997" xr:uid="{234B8202-C2C6-425B-8FC7-A727D9106873}"/>
    <cellStyle name="Pattern 3 3 36 2" xfId="39399" xr:uid="{A89EF63C-A6DB-4BD3-A185-5A59404C97E6}"/>
    <cellStyle name="Pattern 3 3 37" xfId="18526" xr:uid="{F55810B0-6F6C-4E1F-AB24-6F4FE290BCC8}"/>
    <cellStyle name="Pattern 3 3 37 2" xfId="38930" xr:uid="{72D4F567-27F8-46AB-AC77-99432D04E7C2}"/>
    <cellStyle name="Pattern 3 3 38" xfId="19835" xr:uid="{DA5CEC8F-E58E-4A41-BA4B-5D513C18BCA6}"/>
    <cellStyle name="Pattern 3 3 38 2" xfId="40237" xr:uid="{AEF94C81-4C1D-41F4-8515-E0DFBD80058F}"/>
    <cellStyle name="Pattern 3 3 39" xfId="20259" xr:uid="{6563FCE4-74BE-41AF-A98A-BEB0E2681F98}"/>
    <cellStyle name="Pattern 3 3 39 2" xfId="40661" xr:uid="{31FD8AB6-8309-4606-B29B-2D90011A8807}"/>
    <cellStyle name="Pattern 3 3 4" xfId="1744" xr:uid="{00000000-0005-0000-0000-0000541B0000}"/>
    <cellStyle name="Pattern 3 3 4 2" xfId="24127" xr:uid="{D6FEA1C4-6FCF-4A6A-8A58-96C3A0734851}"/>
    <cellStyle name="Pattern 3 3 40" xfId="20905" xr:uid="{63C10844-0A8C-4B3A-810C-25975A5E528C}"/>
    <cellStyle name="Pattern 3 3 40 2" xfId="41307" xr:uid="{DFBD28AD-7C52-4E54-90DE-4706B21B6BF2}"/>
    <cellStyle name="Pattern 3 3 41" xfId="21454" xr:uid="{7F67A944-3112-4B04-B504-24662AA7A9B3}"/>
    <cellStyle name="Pattern 3 3 41 2" xfId="41854" xr:uid="{5E541738-456C-41A1-B84B-306CEFEDC6D2}"/>
    <cellStyle name="Pattern 3 3 42" xfId="21169" xr:uid="{E73C6FF8-DBAC-407D-B53E-68FA48610566}"/>
    <cellStyle name="Pattern 3 3 42 2" xfId="41569" xr:uid="{8FE24910-F164-4D75-88D2-69F665FCC1EC}"/>
    <cellStyle name="Pattern 3 3 43" xfId="22473" xr:uid="{8249AA2D-A822-4396-96DB-D437B372695A}"/>
    <cellStyle name="Pattern 3 3 43 2" xfId="42873" xr:uid="{4E907891-AF44-4648-B762-8A7565ABDCF2}"/>
    <cellStyle name="Pattern 3 3 44" xfId="23042" xr:uid="{6155F500-6EBC-40A5-BA86-A4FFA5500927}"/>
    <cellStyle name="Pattern 3 3 44 2" xfId="43442" xr:uid="{3C97603B-D67E-4098-B560-D487483C1E8F}"/>
    <cellStyle name="Pattern 3 3 45" xfId="23273" xr:uid="{CE59C5DA-AA98-4AB3-8FE3-B995846F1601}"/>
    <cellStyle name="Pattern 3 3 45 2" xfId="43673" xr:uid="{D7026122-3837-4396-8587-7B25991D514C}"/>
    <cellStyle name="Pattern 3 3 5" xfId="2312" xr:uid="{00000000-0005-0000-0000-0000551B0000}"/>
    <cellStyle name="Pattern 3 3 5 2" xfId="24687" xr:uid="{1B69FE33-4B39-48A5-B764-4AA10312360C}"/>
    <cellStyle name="Pattern 3 3 6" xfId="2865" xr:uid="{00000000-0005-0000-0000-0000561B0000}"/>
    <cellStyle name="Pattern 3 3 6 2" xfId="25231" xr:uid="{387D4A2F-2C15-4471-92BC-F75A3571A158}"/>
    <cellStyle name="Pattern 3 3 7" xfId="3641" xr:uid="{00000000-0005-0000-0000-0000571B0000}"/>
    <cellStyle name="Pattern 3 3 7 2" xfId="26004" xr:uid="{F7E94A9B-14B0-46BD-85F9-A3BDBA8190C3}"/>
    <cellStyle name="Pattern 3 3 8" xfId="3763" xr:uid="{00000000-0005-0000-0000-0000581B0000}"/>
    <cellStyle name="Pattern 3 3 8 2" xfId="26126" xr:uid="{F98924DF-0341-4AFA-BCCB-2964D7FA9D64}"/>
    <cellStyle name="Pattern 3 3 9" xfId="4442" xr:uid="{00000000-0005-0000-0000-0000591B0000}"/>
    <cellStyle name="Pattern 3 3 9 2" xfId="26795" xr:uid="{3DDE54E7-2C14-4D1F-B832-5C588C2356DB}"/>
    <cellStyle name="Pattern 3 30" xfId="15180" xr:uid="{7CCF7816-7309-4932-B5DA-5FB0B41AFBB8}"/>
    <cellStyle name="Pattern 3 30 2" xfId="35721" xr:uid="{793EC047-AC2A-4A81-A864-7433884A3067}"/>
    <cellStyle name="Pattern 3 31" xfId="15883" xr:uid="{A08476E3-BC68-4E12-83CE-36647AE58954}"/>
    <cellStyle name="Pattern 3 31 2" xfId="36291" xr:uid="{FCA62F38-EB7B-40D8-ACCD-0246F7355343}"/>
    <cellStyle name="Pattern 3 32" xfId="15537" xr:uid="{B286684B-21B0-4623-A6E6-8F4BC136E8B8}"/>
    <cellStyle name="Pattern 3 32 2" xfId="36057" xr:uid="{C8DE06F0-6811-40B8-87FA-AE8259459A99}"/>
    <cellStyle name="Pattern 3 33" xfId="16245" xr:uid="{66F62554-F6EE-420C-98C4-E44B0DE50BA8}"/>
    <cellStyle name="Pattern 3 33 2" xfId="36651" xr:uid="{DFCAF017-B34B-457E-951E-E730F206A50C}"/>
    <cellStyle name="Pattern 3 34" xfId="16867" xr:uid="{648C114C-3C66-4ADE-9FE5-1D9D4FC78C26}"/>
    <cellStyle name="Pattern 3 34 2" xfId="37271" xr:uid="{401A7904-BD81-4965-BD40-C9308F8ACF5A}"/>
    <cellStyle name="Pattern 3 35" xfId="17492" xr:uid="{4E068970-76D5-4503-8558-BF4EE221B547}"/>
    <cellStyle name="Pattern 3 35 2" xfId="37896" xr:uid="{09583E83-A76E-4828-84BB-3A3A5725ADD3}"/>
    <cellStyle name="Pattern 3 36" xfId="16748" xr:uid="{CA28A3FD-57B8-495E-BE73-FA9D5F01E448}"/>
    <cellStyle name="Pattern 3 36 2" xfId="37154" xr:uid="{330FF7E9-223F-4FAD-A86B-969524B8DD75}"/>
    <cellStyle name="Pattern 3 37" xfId="17469" xr:uid="{11B3A090-40AC-496E-B563-222B166ADF85}"/>
    <cellStyle name="Pattern 3 37 2" xfId="37873" xr:uid="{3CA1B636-167B-42AB-857C-323F0199BC3A}"/>
    <cellStyle name="Pattern 3 38" xfId="18790" xr:uid="{2D1595CC-37BA-4410-AD3F-4DA7D69B2BC3}"/>
    <cellStyle name="Pattern 3 38 2" xfId="39192" xr:uid="{80C588CF-319F-46AF-AA55-9E31D554AC5D}"/>
    <cellStyle name="Pattern 3 39" xfId="18874" xr:uid="{5D5907BA-E401-4AC4-8F8A-9E681C6C2417}"/>
    <cellStyle name="Pattern 3 39 2" xfId="39276" xr:uid="{C457B63E-814A-4D84-8F6C-BB9E3111F515}"/>
    <cellStyle name="Pattern 3 4" xfId="665" xr:uid="{00000000-0005-0000-0000-00005A1B0000}"/>
    <cellStyle name="Pattern 3 4 10" xfId="4154" xr:uid="{00000000-0005-0000-0000-00005B1B0000}"/>
    <cellStyle name="Pattern 3 4 10 2" xfId="26516" xr:uid="{95C50FB5-8D8D-48D0-8B49-A340435CBF80}"/>
    <cellStyle name="Pattern 3 4 11" xfId="5116" xr:uid="{00000000-0005-0000-0000-00005C1B0000}"/>
    <cellStyle name="Pattern 3 4 11 2" xfId="27469" xr:uid="{2AC8220D-05E1-412B-BB63-D865B9339262}"/>
    <cellStyle name="Pattern 3 4 12" xfId="5419" xr:uid="{00000000-0005-0000-0000-00005D1B0000}"/>
    <cellStyle name="Pattern 3 4 12 2" xfId="27772" xr:uid="{CA75B6A8-2E11-480B-AAAE-2F8C0D0F7D09}"/>
    <cellStyle name="Pattern 3 4 13" xfId="5813" xr:uid="{00000000-0005-0000-0000-00005E1B0000}"/>
    <cellStyle name="Pattern 3 4 13 2" xfId="28127" xr:uid="{EB5D5A38-74A9-4DD8-9675-6A8ECB7A66C8}"/>
    <cellStyle name="Pattern 3 4 14" xfId="6636" xr:uid="{00000000-0005-0000-0000-00005F1B0000}"/>
    <cellStyle name="Pattern 3 4 14 2" xfId="28933" xr:uid="{5BC9890A-2214-43E2-978B-24A1A5C26217}"/>
    <cellStyle name="Pattern 3 4 15" xfId="6984" xr:uid="{00000000-0005-0000-0000-0000601B0000}"/>
    <cellStyle name="Pattern 3 4 15 2" xfId="29281" xr:uid="{D03BE109-6260-4C56-B3FD-A84F125D8CF2}"/>
    <cellStyle name="Pattern 3 4 16" xfId="7394" xr:uid="{00000000-0005-0000-0000-0000611B0000}"/>
    <cellStyle name="Pattern 3 4 16 2" xfId="29689" xr:uid="{75532BD7-2162-46A8-A94E-4CED9137D657}"/>
    <cellStyle name="Pattern 3 4 17" xfId="7880" xr:uid="{0C2E8C79-E113-4146-9FD7-37A5230E6602}"/>
    <cellStyle name="Pattern 3 4 17 2" xfId="30166" xr:uid="{EA932288-BC70-4344-9CDE-520F30CE9336}"/>
    <cellStyle name="Pattern 3 4 18" xfId="8365" xr:uid="{CE6D8B68-F9FE-4A41-BAB7-6166389CD43F}"/>
    <cellStyle name="Pattern 3 4 18 2" xfId="30634" xr:uid="{25BA0F9D-4544-4938-AB11-1413A40AF215}"/>
    <cellStyle name="Pattern 3 4 19" xfId="9250" xr:uid="{F8E37EFC-DD85-49BA-9C27-49BB4B9FFE4B}"/>
    <cellStyle name="Pattern 3 4 19 2" xfId="31391" xr:uid="{980EA2F0-5D77-4186-BC81-27768CF1AD97}"/>
    <cellStyle name="Pattern 3 4 2" xfId="880" xr:uid="{00000000-0005-0000-0000-0000621B0000}"/>
    <cellStyle name="Pattern 3 4 2 10" xfId="5327" xr:uid="{00000000-0005-0000-0000-0000631B0000}"/>
    <cellStyle name="Pattern 3 4 2 10 2" xfId="27680" xr:uid="{F591265F-F733-4B8A-B38D-993FD98D3C2C}"/>
    <cellStyle name="Pattern 3 4 2 11" xfId="4796" xr:uid="{00000000-0005-0000-0000-0000641B0000}"/>
    <cellStyle name="Pattern 3 4 2 11 2" xfId="27149" xr:uid="{5E433777-0CE5-43DB-AF82-04E19C48E559}"/>
    <cellStyle name="Pattern 3 4 2 12" xfId="6330" xr:uid="{00000000-0005-0000-0000-0000651B0000}"/>
    <cellStyle name="Pattern 3 4 2 12 2" xfId="28627" xr:uid="{D3D76262-2D5D-472B-AD54-71E2DF8872DA}"/>
    <cellStyle name="Pattern 3 4 2 13" xfId="5848" xr:uid="{00000000-0005-0000-0000-0000661B0000}"/>
    <cellStyle name="Pattern 3 4 2 13 2" xfId="28162" xr:uid="{1C3B1166-36AF-401C-A110-9B3F3E77D692}"/>
    <cellStyle name="Pattern 3 4 2 14" xfId="5715" xr:uid="{00000000-0005-0000-0000-0000671B0000}"/>
    <cellStyle name="Pattern 3 4 2 14 2" xfId="28040" xr:uid="{CAB91A39-61C9-4DA4-BBC4-A00B6D5EF331}"/>
    <cellStyle name="Pattern 3 4 2 15" xfId="7600" xr:uid="{00000000-0005-0000-0000-0000681B0000}"/>
    <cellStyle name="Pattern 3 4 2 15 2" xfId="29895" xr:uid="{8CBEFA59-8530-4CF3-9B9F-CA4E77068B46}"/>
    <cellStyle name="Pattern 3 4 2 16" xfId="8086" xr:uid="{F711F579-3164-4593-BFDA-90F5490B89E9}"/>
    <cellStyle name="Pattern 3 4 2 16 2" xfId="30372" xr:uid="{5A5528AC-C9F1-47FB-8F83-45AD451EB351}"/>
    <cellStyle name="Pattern 3 4 2 17" xfId="8575" xr:uid="{1A68FE59-2815-4935-BDE1-FE047C7BCC98}"/>
    <cellStyle name="Pattern 3 4 2 17 2" xfId="30844" xr:uid="{568F3B2F-643E-4270-ABDE-42A3866CC3CD}"/>
    <cellStyle name="Pattern 3 4 2 18" xfId="9465" xr:uid="{ED11D731-E7DF-443C-B21B-E9488BD650C1}"/>
    <cellStyle name="Pattern 3 4 2 18 2" xfId="31604" xr:uid="{3D372B0A-0C87-4849-89D8-2EE8EBB85FC3}"/>
    <cellStyle name="Pattern 3 4 2 19" xfId="8709" xr:uid="{A79345D4-B642-4C38-A3E6-7DFB36030ED0}"/>
    <cellStyle name="Pattern 3 4 2 19 2" xfId="30963" xr:uid="{73B0160B-87ED-4B24-9141-1B1A4FB91F72}"/>
    <cellStyle name="Pattern 3 4 2 2" xfId="979" xr:uid="{00000000-0005-0000-0000-0000691B0000}"/>
    <cellStyle name="Pattern 3 4 2 2 2" xfId="23416" xr:uid="{C615E82B-5F51-463A-BB30-23FE1DFA3A69}"/>
    <cellStyle name="Pattern 3 4 2 20" xfId="9016" xr:uid="{2850EA55-1FDA-46C3-A96A-A4D6AB8172DC}"/>
    <cellStyle name="Pattern 3 4 2 20 2" xfId="31179" xr:uid="{376E033A-8F32-408F-917E-F0E20B3A481B}"/>
    <cellStyle name="Pattern 3 4 2 21" xfId="12633" xr:uid="{1FB8A03C-04DD-4EF4-BE18-3B849E1CEBF1}"/>
    <cellStyle name="Pattern 3 4 2 21 2" xfId="33198" xr:uid="{2FC3E241-C099-460C-9559-09A47301A9DF}"/>
    <cellStyle name="Pattern 3 4 2 22" xfId="12953" xr:uid="{E775F38F-9D67-4B22-B79E-AC737F624CFC}"/>
    <cellStyle name="Pattern 3 4 2 22 2" xfId="33518" xr:uid="{332296DF-199C-4C83-B6F8-A8C175A8F3A4}"/>
    <cellStyle name="Pattern 3 4 2 23" xfId="12130" xr:uid="{461D201B-2018-4117-9BD5-AEAA74711B62}"/>
    <cellStyle name="Pattern 3 4 2 23 2" xfId="32695" xr:uid="{48CBFFEA-1DE5-4D62-92F4-2CC620F2A1D8}"/>
    <cellStyle name="Pattern 3 4 2 24" xfId="13809" xr:uid="{7FE7F27C-5D01-48D2-BF94-E42B8B3FCADE}"/>
    <cellStyle name="Pattern 3 4 2 24 2" xfId="34373" xr:uid="{5C79706F-8B34-4EEF-A8C3-082BE3A9B718}"/>
    <cellStyle name="Pattern 3 4 2 25" xfId="14210" xr:uid="{008EC646-E05C-4F3C-A7BF-CB460DA3FA56}"/>
    <cellStyle name="Pattern 3 4 2 25 2" xfId="34773" xr:uid="{08DD4E9E-1CD4-4612-9AF9-749101F6BDFA}"/>
    <cellStyle name="Pattern 3 4 2 26" xfId="14466" xr:uid="{CD57916C-A05F-4BF2-A9C3-7268795D1A64}"/>
    <cellStyle name="Pattern 3 4 2 26 2" xfId="35027" xr:uid="{51CC5F18-0C83-4EED-A56E-31EE5CBEAC39}"/>
    <cellStyle name="Pattern 3 4 2 27" xfId="15148" xr:uid="{565974F1-6914-4AE4-81F0-53A8EA2212AA}"/>
    <cellStyle name="Pattern 3 4 2 27 2" xfId="35691" xr:uid="{684D1116-5CD1-41E1-BA3E-3EA1E6BF3BBF}"/>
    <cellStyle name="Pattern 3 4 2 28" xfId="15259" xr:uid="{3E716553-9862-4941-855E-4BF360138F8B}"/>
    <cellStyle name="Pattern 3 4 2 28 2" xfId="35796" xr:uid="{57E68CF7-CAE4-4309-BAB6-4E9A765DEF39}"/>
    <cellStyle name="Pattern 3 4 2 29" xfId="16137" xr:uid="{012DFDB3-8E89-495B-A40C-05BD3794F2C2}"/>
    <cellStyle name="Pattern 3 4 2 29 2" xfId="36545" xr:uid="{877FD3AE-461A-4B52-B38E-7367C24251C5}"/>
    <cellStyle name="Pattern 3 4 2 3" xfId="2071" xr:uid="{00000000-0005-0000-0000-00006A1B0000}"/>
    <cellStyle name="Pattern 3 4 2 3 2" xfId="24453" xr:uid="{A4C3A1D8-77DF-4A5C-9796-78F1752122B8}"/>
    <cellStyle name="Pattern 3 4 2 30" xfId="16610" xr:uid="{C48DA35F-E70B-45AE-877C-872DDC0321DF}"/>
    <cellStyle name="Pattern 3 4 2 30 2" xfId="37016" xr:uid="{85F2555F-26DD-4DC0-9203-C775C20A23CD}"/>
    <cellStyle name="Pattern 3 4 2 31" xfId="17354" xr:uid="{236C588F-834E-4F1F-A490-B8E75C3D2301}"/>
    <cellStyle name="Pattern 3 4 2 31 2" xfId="37758" xr:uid="{3BCCDA30-E29A-4C00-B9AE-ED8B53B7A582}"/>
    <cellStyle name="Pattern 3 4 2 32" xfId="17553" xr:uid="{0920D75F-EEA3-4FEC-99C7-C4D68F9F21FC}"/>
    <cellStyle name="Pattern 3 4 2 32 2" xfId="37957" xr:uid="{8E2A8013-8CEB-4284-BE16-CF81CC6D817C}"/>
    <cellStyle name="Pattern 3 4 2 33" xfId="18103" xr:uid="{DCF795E0-8E5D-44C3-9260-16BD3C883638}"/>
    <cellStyle name="Pattern 3 4 2 33 2" xfId="38507" xr:uid="{9B21F60B-34E3-4486-9FD2-CB2DEC9A0B90}"/>
    <cellStyle name="Pattern 3 4 2 34" xfId="18482" xr:uid="{1908471D-B088-4539-A96F-669037D54146}"/>
    <cellStyle name="Pattern 3 4 2 34 2" xfId="38886" xr:uid="{007E6583-157B-40F2-BD39-DAC2EC8B2DF6}"/>
    <cellStyle name="Pattern 3 4 2 35" xfId="19326" xr:uid="{FC148054-633A-4865-B429-9D040E191979}"/>
    <cellStyle name="Pattern 3 4 2 35 2" xfId="39728" xr:uid="{D3AE1F28-B04C-4AAE-A3A6-854D8D16BB50}"/>
    <cellStyle name="Pattern 3 4 2 36" xfId="19589" xr:uid="{45F0DDA8-C783-4FBA-B0B9-DCF2874D09E6}"/>
    <cellStyle name="Pattern 3 4 2 36 2" xfId="39991" xr:uid="{FD008742-013A-44F5-9C03-5CD7369775AA}"/>
    <cellStyle name="Pattern 3 4 2 37" xfId="20164" xr:uid="{DFDE331C-E843-4EB3-928F-13B575729EB8}"/>
    <cellStyle name="Pattern 3 4 2 37 2" xfId="40566" xr:uid="{01E7B8CD-CB3E-4DA7-9E92-6090B9804103}"/>
    <cellStyle name="Pattern 3 4 2 38" xfId="20586" xr:uid="{BD3FBB1D-8AF4-41CF-9E4C-FAC1E22417AC}"/>
    <cellStyle name="Pattern 3 4 2 38 2" xfId="40988" xr:uid="{56CF0071-F2A5-406A-834C-D4B117AACD54}"/>
    <cellStyle name="Pattern 3 4 2 39" xfId="20787" xr:uid="{71A1C591-910B-40BE-A8EB-9A43F0DC03C6}"/>
    <cellStyle name="Pattern 3 4 2 39 2" xfId="41189" xr:uid="{840789E7-F538-40A8-AA06-90A4A6A36126}"/>
    <cellStyle name="Pattern 3 4 2 4" xfId="1643" xr:uid="{00000000-0005-0000-0000-00006B1B0000}"/>
    <cellStyle name="Pattern 3 4 2 4 2" xfId="24027" xr:uid="{9F92D919-1AB0-4E1F-8D09-E90FAA189674}"/>
    <cellStyle name="Pattern 3 4 2 40" xfId="21780" xr:uid="{914946C6-AD22-4AE2-B01D-F03B857C7C06}"/>
    <cellStyle name="Pattern 3 4 2 40 2" xfId="42180" xr:uid="{92449D98-74F6-4ED1-A640-216E6BA97327}"/>
    <cellStyle name="Pattern 3 4 2 41" xfId="22050" xr:uid="{F0D210B7-BC0B-467A-BD93-99A40AA75217}"/>
    <cellStyle name="Pattern 3 4 2 41 2" xfId="42450" xr:uid="{BDF3E055-569F-49FA-A497-222CC35ACD4D}"/>
    <cellStyle name="Pattern 3 4 2 42" xfId="22713" xr:uid="{A40625FE-5289-4C66-8889-8E51DE2E70D6}"/>
    <cellStyle name="Pattern 3 4 2 42 2" xfId="43113" xr:uid="{6996CD21-6D26-4360-8C7E-C68994216350}"/>
    <cellStyle name="Pattern 3 4 2 43" xfId="22508" xr:uid="{FBCA025C-337A-4133-8E78-9208009D0CD2}"/>
    <cellStyle name="Pattern 3 4 2 43 2" xfId="42908" xr:uid="{FF542067-46C2-4377-8E99-0FD38E5886CF}"/>
    <cellStyle name="Pattern 3 4 2 44" xfId="22594" xr:uid="{DBA4A717-F2A1-4C90-BA98-F5FEE3CF7EF3}"/>
    <cellStyle name="Pattern 3 4 2 44 2" xfId="42994" xr:uid="{9E561909-38B8-451E-952E-2F7946C64AF3}"/>
    <cellStyle name="Pattern 3 4 2 5" xfId="3194" xr:uid="{00000000-0005-0000-0000-00006C1B0000}"/>
    <cellStyle name="Pattern 3 4 2 5 2" xfId="25560" xr:uid="{17BC052C-A442-48A6-8EED-B3077FFC6074}"/>
    <cellStyle name="Pattern 3 4 2 6" xfId="2690" xr:uid="{00000000-0005-0000-0000-00006D1B0000}"/>
    <cellStyle name="Pattern 3 4 2 6 2" xfId="25056" xr:uid="{C84987F7-6CB6-434D-ABEB-C6B5BE489504}"/>
    <cellStyle name="Pattern 3 4 2 7" xfId="4088" xr:uid="{00000000-0005-0000-0000-00006E1B0000}"/>
    <cellStyle name="Pattern 3 4 2 7 2" xfId="26451" xr:uid="{3183FB59-5504-43F0-B010-46E02E7B4971}"/>
    <cellStyle name="Pattern 3 4 2 8" xfId="3619" xr:uid="{00000000-0005-0000-0000-00006F1B0000}"/>
    <cellStyle name="Pattern 3 4 2 8 2" xfId="25982" xr:uid="{4009E1F1-7CA1-4196-B2D2-DAC8300BD1C1}"/>
    <cellStyle name="Pattern 3 4 2 9" xfId="4526" xr:uid="{00000000-0005-0000-0000-0000701B0000}"/>
    <cellStyle name="Pattern 3 4 2 9 2" xfId="26879" xr:uid="{F6E0ED6D-EA4C-4FE4-9C4E-5F361305C184}"/>
    <cellStyle name="Pattern 3 4 20" xfId="9829" xr:uid="{2323330D-A188-4A77-8478-C2AB6C64AF66}"/>
    <cellStyle name="Pattern 3 4 20 2" xfId="31876" xr:uid="{60690347-F366-4BC6-9678-B4977C932C6D}"/>
    <cellStyle name="Pattern 3 4 21" xfId="9577" xr:uid="{3C2D3421-5400-4DF6-8E8B-7F9B03687E95}"/>
    <cellStyle name="Pattern 3 4 21 2" xfId="31696" xr:uid="{B3DC8B6D-10B4-401D-92DD-6E199FDA0397}"/>
    <cellStyle name="Pattern 3 4 22" xfId="12418" xr:uid="{DD6BC050-E1D1-460A-97F2-0DFACA61A912}"/>
    <cellStyle name="Pattern 3 4 22 2" xfId="32983" xr:uid="{22AFBFF2-D583-481B-91C9-2B5DB3A8E103}"/>
    <cellStyle name="Pattern 3 4 23" xfId="12791" xr:uid="{4BB0F204-58BB-4471-AC93-199176DE80A8}"/>
    <cellStyle name="Pattern 3 4 23 2" xfId="33356" xr:uid="{96065EDE-AFAA-41F0-97DC-CFDE1697419F}"/>
    <cellStyle name="Pattern 3 4 24" xfId="13348" xr:uid="{E06996FC-CEC6-4D68-93FE-FB3828EB8EE9}"/>
    <cellStyle name="Pattern 3 4 24 2" xfId="33912" xr:uid="{09088536-D6E5-47A2-A1CC-34F897590D72}"/>
    <cellStyle name="Pattern 3 4 25" xfId="14025" xr:uid="{58983DF7-76C7-4986-AE7C-D6EA622D022B}"/>
    <cellStyle name="Pattern 3 4 25 2" xfId="34589" xr:uid="{BB0D6B6F-5CBE-4282-88EA-50F855A8A086}"/>
    <cellStyle name="Pattern 3 4 26" xfId="14333" xr:uid="{88460FA1-7446-47D2-9BDF-389465DC6D1B}"/>
    <cellStyle name="Pattern 3 4 26 2" xfId="34896" xr:uid="{E6A7C324-38F0-4F5A-8C79-0F53B8BA3B8D}"/>
    <cellStyle name="Pattern 3 4 27" xfId="14497" xr:uid="{0F09BBB1-1833-484A-A3FD-477AC25A3D65}"/>
    <cellStyle name="Pattern 3 4 27 2" xfId="35058" xr:uid="{38EAC848-C35E-4063-B487-8D803FD60D9C}"/>
    <cellStyle name="Pattern 3 4 28" xfId="15154" xr:uid="{3575BC82-0C80-4C2B-AD50-FDCC037A0ED3}"/>
    <cellStyle name="Pattern 3 4 28 2" xfId="35697" xr:uid="{D02C4660-D05C-4308-BAAB-78CA00DBCE3F}"/>
    <cellStyle name="Pattern 3 4 29" xfId="15703" xr:uid="{50CAF8A2-8FA3-4C82-8BF8-DD8A0FBD97A4}"/>
    <cellStyle name="Pattern 3 4 29 2" xfId="36162" xr:uid="{BD94634F-955F-47E5-AAF3-C01721AB8A55}"/>
    <cellStyle name="Pattern 3 4 3" xfId="1213" xr:uid="{00000000-0005-0000-0000-0000711B0000}"/>
    <cellStyle name="Pattern 3 4 3 2" xfId="23650" xr:uid="{5471CBC7-1841-4143-BA60-E695877324B8}"/>
    <cellStyle name="Pattern 3 4 30" xfId="15929" xr:uid="{39DD0A53-08E4-4C30-9FF0-0F78202BB4F9}"/>
    <cellStyle name="Pattern 3 4 30 2" xfId="36337" xr:uid="{28B8BF0D-CE04-4B63-9D43-5E27380C1286}"/>
    <cellStyle name="Pattern 3 4 31" xfId="16404" xr:uid="{ECAE7450-5E09-4315-AFAF-DDFCCF603BA2}"/>
    <cellStyle name="Pattern 3 4 31 2" xfId="36810" xr:uid="{048254AB-941E-409C-833D-5994E489C05D}"/>
    <cellStyle name="Pattern 3 4 32" xfId="17145" xr:uid="{DA7F94BA-B804-4F03-9505-BF9FD9232892}"/>
    <cellStyle name="Pattern 3 4 32 2" xfId="37549" xr:uid="{0D93E49F-F522-4D6A-A668-B3BC355EB265}"/>
    <cellStyle name="Pattern 3 4 33" xfId="17572" xr:uid="{477D30B4-7B6A-4307-BF06-1C513CF3D30F}"/>
    <cellStyle name="Pattern 3 4 33 2" xfId="37976" xr:uid="{288DEF1C-1E84-4A91-86FD-A81B592507FB}"/>
    <cellStyle name="Pattern 3 4 34" xfId="17896" xr:uid="{C3F530E3-31D7-4DF6-A3F0-8C7D27255DF0}"/>
    <cellStyle name="Pattern 3 4 34 2" xfId="38300" xr:uid="{9596DB05-AA04-4B04-8F9F-97123793B636}"/>
    <cellStyle name="Pattern 3 4 35" xfId="18268" xr:uid="{4B7C5C86-EDFD-42BC-A4AD-272FE43ACBDF}"/>
    <cellStyle name="Pattern 3 4 35 2" xfId="38672" xr:uid="{B7E35EF2-5C1A-4ADE-8C82-8A3452C5F778}"/>
    <cellStyle name="Pattern 3 4 36" xfId="19111" xr:uid="{D80F2AE9-8665-4108-9144-503D7F4CDEA7}"/>
    <cellStyle name="Pattern 3 4 36 2" xfId="39513" xr:uid="{31E7C8A6-242F-4E29-A97C-AECBA995CFAC}"/>
    <cellStyle name="Pattern 3 4 37" xfId="19462" xr:uid="{69A51850-55D9-4102-85DA-ADCEFE17A87F}"/>
    <cellStyle name="Pattern 3 4 37 2" xfId="39864" xr:uid="{F17E98A7-0214-48DD-BF23-1BC12CDF9454}"/>
    <cellStyle name="Pattern 3 4 38" xfId="19949" xr:uid="{1411FFDF-693C-4E18-8601-ACBA235CE822}"/>
    <cellStyle name="Pattern 3 4 38 2" xfId="40351" xr:uid="{18130EA7-2686-40F6-A1F1-DC8E7BBA95A4}"/>
    <cellStyle name="Pattern 3 4 39" xfId="20373" xr:uid="{5945B22F-EA45-4BB2-884C-9BE9E29E00E2}"/>
    <cellStyle name="Pattern 3 4 39 2" xfId="40775" xr:uid="{CB80B0D0-663C-4F55-8092-354CA421C325}"/>
    <cellStyle name="Pattern 3 4 4" xfId="1858" xr:uid="{00000000-0005-0000-0000-0000721B0000}"/>
    <cellStyle name="Pattern 3 4 4 2" xfId="24241" xr:uid="{A0BB8282-96A7-4A25-B17E-D0A515F3F5E3}"/>
    <cellStyle name="Pattern 3 4 40" xfId="20913" xr:uid="{C64E3901-4C74-4BC3-9635-FACDA4663B5B}"/>
    <cellStyle name="Pattern 3 4 40 2" xfId="41315" xr:uid="{4E29B278-B2BE-458D-8817-26CA3B66948F}"/>
    <cellStyle name="Pattern 3 4 41" xfId="21568" xr:uid="{36221C86-53FB-483E-8AD7-B4E995DEB43D}"/>
    <cellStyle name="Pattern 3 4 41 2" xfId="41968" xr:uid="{17AD6966-126C-4450-B751-19848035BFB4}"/>
    <cellStyle name="Pattern 3 4 42" xfId="22076" xr:uid="{A313AD6A-464D-40B4-AA99-1380F26FC994}"/>
    <cellStyle name="Pattern 3 4 42 2" xfId="42476" xr:uid="{9D6C0CC6-E1DD-47A9-9FFA-136E9C0EC5FB}"/>
    <cellStyle name="Pattern 3 4 43" xfId="22010" xr:uid="{180E56EA-27B0-49F7-B24C-1869F9DD9985}"/>
    <cellStyle name="Pattern 3 4 43 2" xfId="42410" xr:uid="{C3D4D736-EE58-4B5F-A442-3DC4DC122017}"/>
    <cellStyle name="Pattern 3 4 44" xfId="22860" xr:uid="{7732A786-8AAA-41E2-900A-946DF1771482}"/>
    <cellStyle name="Pattern 3 4 44 2" xfId="43260" xr:uid="{53F15BAE-E1A8-43F9-922D-4B867F76C004}"/>
    <cellStyle name="Pattern 3 4 45" xfId="23148" xr:uid="{2A7F1C9E-3BEA-445D-BE90-4A3840403B68}"/>
    <cellStyle name="Pattern 3 4 45 2" xfId="43548" xr:uid="{476E28B6-B561-4579-B9DE-B6CA88742090}"/>
    <cellStyle name="Pattern 3 4 5" xfId="2188" xr:uid="{00000000-0005-0000-0000-0000731B0000}"/>
    <cellStyle name="Pattern 3 4 5 2" xfId="24567" xr:uid="{C2A58A5F-63C8-485B-BB84-130C8D3AA161}"/>
    <cellStyle name="Pattern 3 4 6" xfId="2979" xr:uid="{00000000-0005-0000-0000-0000741B0000}"/>
    <cellStyle name="Pattern 3 4 6 2" xfId="25345" xr:uid="{C6898F7D-200E-434E-93A0-73F35CAD766C}"/>
    <cellStyle name="Pattern 3 4 7" xfId="3411" xr:uid="{00000000-0005-0000-0000-0000751B0000}"/>
    <cellStyle name="Pattern 3 4 7 2" xfId="25776" xr:uid="{1C9F56B4-852E-41CB-8DA8-C8A0DF91E7B4}"/>
    <cellStyle name="Pattern 3 4 8" xfId="3877" xr:uid="{00000000-0005-0000-0000-0000761B0000}"/>
    <cellStyle name="Pattern 3 4 8 2" xfId="26240" xr:uid="{7F5EB6D3-B49C-4C62-B768-E16872378B3A}"/>
    <cellStyle name="Pattern 3 4 9" xfId="4241" xr:uid="{00000000-0005-0000-0000-0000771B0000}"/>
    <cellStyle name="Pattern 3 4 9 2" xfId="26598" xr:uid="{DD5F882D-D2F2-4624-9A2B-058213B1FD1B}"/>
    <cellStyle name="Pattern 3 40" xfId="19386" xr:uid="{79AD2E09-18B8-45BF-A8B4-B419E9A72227}"/>
    <cellStyle name="Pattern 3 40 2" xfId="39788" xr:uid="{EE2E9674-229D-497C-8289-01144E973DBA}"/>
    <cellStyle name="Pattern 3 41" xfId="18865" xr:uid="{6B6C1ED2-72AE-41A5-AAD0-E3A3A1247BE6}"/>
    <cellStyle name="Pattern 3 41 2" xfId="39267" xr:uid="{C7C2E539-0052-428F-B3C9-C68BE0DB1799}"/>
    <cellStyle name="Pattern 3 42" xfId="20796" xr:uid="{5B2FECDE-AE51-4043-B17B-1688EFC8BD44}"/>
    <cellStyle name="Pattern 3 42 2" xfId="41198" xr:uid="{7DC48565-8BE9-4235-B037-ED71D3CD9510}"/>
    <cellStyle name="Pattern 3 43" xfId="21233" xr:uid="{B57388BC-71DC-47A9-9E5D-474649F46D9D}"/>
    <cellStyle name="Pattern 3 43 2" xfId="41633" xr:uid="{1647BE8C-A4AF-4657-85F6-A358A49FC745}"/>
    <cellStyle name="Pattern 3 44" xfId="21959" xr:uid="{AC5BA589-0467-4CEC-B6E9-10709B137069}"/>
    <cellStyle name="Pattern 3 44 2" xfId="42359" xr:uid="{DAA14B0F-DF20-487B-B8AC-B668FD803773}"/>
    <cellStyle name="Pattern 3 45" xfId="21382" xr:uid="{06479900-C899-49C7-9EB1-35C70A89C789}"/>
    <cellStyle name="Pattern 3 45 2" xfId="41782" xr:uid="{94CFC46C-28B6-48BE-8A5B-054FEF72A8B5}"/>
    <cellStyle name="Pattern 3 46" xfId="22762" xr:uid="{7A616E51-E150-4F73-9FB9-0D63F5F98953}"/>
    <cellStyle name="Pattern 3 46 2" xfId="43162" xr:uid="{7DD5F303-5807-4E12-8D76-9DA406E8AE98}"/>
    <cellStyle name="Pattern 3 47" xfId="22205" xr:uid="{0D118B43-253C-4EC7-A31D-EE4F54D6D085}"/>
    <cellStyle name="Pattern 3 47 2" xfId="42605" xr:uid="{62293517-A2DC-4C0F-9977-C0D2BB5156C8}"/>
    <cellStyle name="Pattern 3 5" xfId="1158" xr:uid="{00000000-0005-0000-0000-0000781B0000}"/>
    <cellStyle name="Pattern 3 5 2" xfId="23595" xr:uid="{59ECD2AA-83EB-4B35-AC5E-F4DED851BED9}"/>
    <cellStyle name="Pattern 3 6" xfId="1610" xr:uid="{00000000-0005-0000-0000-0000791B0000}"/>
    <cellStyle name="Pattern 3 6 2" xfId="23995" xr:uid="{AF3ED352-5600-471A-B938-DDDD465EF50F}"/>
    <cellStyle name="Pattern 3 7" xfId="2131" xr:uid="{00000000-0005-0000-0000-00007A1B0000}"/>
    <cellStyle name="Pattern 3 7 2" xfId="24512" xr:uid="{A55491F5-EE2F-4DB5-B6DB-F3A72D32697D}"/>
    <cellStyle name="Pattern 3 8" xfId="2643" xr:uid="{00000000-0005-0000-0000-00007B1B0000}"/>
    <cellStyle name="Pattern 3 8 2" xfId="25010" xr:uid="{744919A4-4266-4827-8362-510192F3BF53}"/>
    <cellStyle name="Pattern 3 9" xfId="3273" xr:uid="{00000000-0005-0000-0000-00007C1B0000}"/>
    <cellStyle name="Pattern 3 9 2" xfId="25639" xr:uid="{C0C6BAA8-8B17-4BBA-9A2B-22FC1839494A}"/>
    <cellStyle name="Pattern 4" xfId="5775" xr:uid="{00000000-0005-0000-0000-00007D1B0000}"/>
    <cellStyle name="Percent 2" xfId="207" xr:uid="{00000000-0005-0000-0000-00007E1B0000}"/>
    <cellStyle name="Percent 2 2" xfId="467" xr:uid="{00000000-0005-0000-0000-00007F1B0000}"/>
    <cellStyle name="Percent 2 3" xfId="1395" xr:uid="{00000000-0005-0000-0000-0000801B0000}"/>
    <cellStyle name="Percent 2 4" xfId="2367" xr:uid="{00000000-0005-0000-0000-0000811B0000}"/>
    <cellStyle name="Percent 3" xfId="2366" xr:uid="{00000000-0005-0000-0000-0000821B0000}"/>
    <cellStyle name="Pie" xfId="9024" xr:uid="{EDCEE587-D7A7-40C4-8785-3B9DEF33992A}"/>
    <cellStyle name="Porcentaje 2" xfId="9618" xr:uid="{1F02DB03-8897-4A35-96AD-64A7B4C3FDA1}"/>
    <cellStyle name="Porcentaje 3" xfId="10426" xr:uid="{A4B8E3F7-0B01-4C04-B908-15AA36FACAC7}"/>
    <cellStyle name="Porcentaje 3 10" xfId="10358" xr:uid="{35EFDE4B-1D2A-48BB-BCEA-56810F3A91F5}"/>
    <cellStyle name="Porcentaje 3 2" xfId="10812" xr:uid="{04523E0E-00FE-4EA8-876B-68E1D80ED431}"/>
    <cellStyle name="Porcentaje 3 2 2" xfId="10994" xr:uid="{45B9AD88-830D-4809-803A-E26FE6C65845}"/>
    <cellStyle name="Porcentaje 3 2 2 2" xfId="11122" xr:uid="{FFDB2E32-7D9B-48D4-914E-E2C2AA30C038}"/>
    <cellStyle name="Porcentaje 3 2 2 2 2" xfId="11568" xr:uid="{129FEFD0-892B-45D6-8D87-426DF11F570C}"/>
    <cellStyle name="Porcentaje 3 2 2 3" xfId="11277" xr:uid="{CFCDA23A-14EA-495A-89AE-C4881E2741E6}"/>
    <cellStyle name="Porcentaje 3 2 2 3 2" xfId="11730" xr:uid="{91F4ED12-DA2A-4B98-91D1-460E0D4985EF}"/>
    <cellStyle name="Porcentaje 3 2 2 4" xfId="11432" xr:uid="{C8B188BD-F9EB-4475-801D-DEA4C9B77D21}"/>
    <cellStyle name="Porcentaje 3 2 3" xfId="11121" xr:uid="{F70CF4B7-86A7-43A6-8B34-BD6EFBD89ADE}"/>
    <cellStyle name="Porcentaje 3 2 3 2" xfId="11567" xr:uid="{663E26A1-7FE1-4952-BF9A-905D1AE78F5A}"/>
    <cellStyle name="Porcentaje 3 2 4" xfId="11276" xr:uid="{B8E78A46-0C81-4059-B1C4-E0D75F5457CC}"/>
    <cellStyle name="Porcentaje 3 2 4 2" xfId="11729" xr:uid="{FB9AD479-1882-4E35-9C56-93C4F6E83EBF}"/>
    <cellStyle name="Porcentaje 3 2 5" xfId="11336" xr:uid="{99B94C72-C745-4BB3-B173-035F6B9AA062}"/>
    <cellStyle name="Porcentaje 3 3" xfId="10848" xr:uid="{D53019AA-DCEA-44CA-BAB0-72B53B5E132C}"/>
    <cellStyle name="Porcentaje 3 3 2" xfId="11123" xr:uid="{C216E7EA-87FE-41F7-BF9A-F016B50A281B}"/>
    <cellStyle name="Porcentaje 3 3 2 2" xfId="11569" xr:uid="{09CE914C-3A6E-43CE-9D79-55FD59F6E27A}"/>
    <cellStyle name="Porcentaje 3 3 3" xfId="11278" xr:uid="{D9D26600-7DD5-4831-832A-FF7ABE9CD38F}"/>
    <cellStyle name="Porcentaje 3 3 3 2" xfId="11731" xr:uid="{827FC63B-AAC0-4ED1-A754-8075F59D7144}"/>
    <cellStyle name="Porcentaje 3 3 4" xfId="11354" xr:uid="{5A063FE3-8592-4608-8B62-40274EC843C3}"/>
    <cellStyle name="Porcentaje 3 4" xfId="10928" xr:uid="{F16D1378-5BFD-45BB-A65B-D3A7B7276A75}"/>
    <cellStyle name="Porcentaje 3 4 2" xfId="11124" xr:uid="{1A1A5F5E-5C89-426E-A211-A0A0DD384827}"/>
    <cellStyle name="Porcentaje 3 4 2 2" xfId="11570" xr:uid="{7D2ADB4C-107B-40F0-9455-6E50DB2F6123}"/>
    <cellStyle name="Porcentaje 3 4 3" xfId="11279" xr:uid="{009E927B-3170-4A44-B325-6A4C2006FD6A}"/>
    <cellStyle name="Porcentaje 3 4 3 2" xfId="11732" xr:uid="{91204785-523F-4B40-9DFD-B140D3306D74}"/>
    <cellStyle name="Porcentaje 3 4 4" xfId="11388" xr:uid="{D1DC435E-5094-4FB9-AE52-BC3ABD3AF4C9}"/>
    <cellStyle name="Porcentaje 3 5" xfId="11120" xr:uid="{D18AAD8F-0C60-4D75-9E11-70603F107BC0}"/>
    <cellStyle name="Porcentaje 3 5 2" xfId="11566" xr:uid="{70DECC2A-58C1-42A7-8927-7FE2721B3A37}"/>
    <cellStyle name="Porcentaje 3 6" xfId="11143" xr:uid="{1C9190EE-F2BB-4519-B933-18065023A2DC}"/>
    <cellStyle name="Porcentaje 3 6 2" xfId="11589" xr:uid="{2AD35846-2053-4F3D-9207-F8116102CFF1}"/>
    <cellStyle name="Porcentaje 3 7" xfId="11275" xr:uid="{22679DEF-21CD-4F97-AFAC-92057421AEFD}"/>
    <cellStyle name="Porcentaje 3 7 2" xfId="11728" xr:uid="{FEDB7AF7-C4EE-426E-A25C-7C9646F076B1}"/>
    <cellStyle name="Porcentaje 3 8" xfId="11289" xr:uid="{915FEB8B-5CD0-4835-958D-0B7398389CC9}"/>
    <cellStyle name="Porcentaje 3 9" xfId="11754" xr:uid="{A83CCDB6-F84F-426B-8A0D-FD141AFC2716}"/>
    <cellStyle name="Porcentaje 4" xfId="10094" xr:uid="{82426FC8-A437-48F3-9E4D-57BD99E93C72}"/>
    <cellStyle name="Porcentaje 4 2" xfId="10866" xr:uid="{DE55FE11-93BB-4275-95B8-1A0644026FB0}"/>
    <cellStyle name="Porcentaje 4 2 2" xfId="11126" xr:uid="{3EBED750-5E86-49E3-B3BB-F8D03F8D1858}"/>
    <cellStyle name="Porcentaje 4 2 2 2" xfId="11572" xr:uid="{79FB40CB-6439-4520-86E3-8F25A760000F}"/>
    <cellStyle name="Porcentaje 4 2 3" xfId="11281" xr:uid="{703A29B6-A4CF-4851-B701-3A3F35609287}"/>
    <cellStyle name="Porcentaje 4 2 3 2" xfId="11734" xr:uid="{7ABB4149-0435-4890-A062-36FFA2282B73}"/>
    <cellStyle name="Porcentaje 4 2 4" xfId="11372" xr:uid="{584C7AFA-08C3-4916-ABD9-9EBF08ED119C}"/>
    <cellStyle name="Porcentaje 4 3" xfId="11125" xr:uid="{0C5A42C6-87D8-4B84-A87D-1717C3BD2EB5}"/>
    <cellStyle name="Porcentaje 4 3 2" xfId="11571" xr:uid="{A0B616AD-606B-448B-AE5C-686F614BD917}"/>
    <cellStyle name="Porcentaje 4 4" xfId="11280" xr:uid="{3A848EBD-BCB6-418E-B2C7-CB589D669F81}"/>
    <cellStyle name="Porcentaje 4 4 2" xfId="11733" xr:uid="{5AEE63B5-FB31-43A3-910B-C3FD99EC42BF}"/>
    <cellStyle name="Porcentaje 4 5" xfId="11308" xr:uid="{438C3479-FFBE-401F-9690-814D671E4FE2}"/>
    <cellStyle name="Porcentaje 4 6" xfId="11772" xr:uid="{2E222AAB-6B9B-442E-9C60-AF5195F26D20}"/>
    <cellStyle name="Porcentaje 5" xfId="9990" xr:uid="{7D2FDE0D-64BA-4149-A98F-337EFB1B390B}"/>
    <cellStyle name="Porcentaje 5 2" xfId="10978" xr:uid="{3B7F1790-1C3F-4C1E-857C-5D545E00A43B}"/>
    <cellStyle name="Porcentaje 5 2 2" xfId="11128" xr:uid="{4EB630BB-7399-4752-BFE8-60981A7016C5}"/>
    <cellStyle name="Porcentaje 5 2 2 2" xfId="11574" xr:uid="{45A0FA1B-4208-4069-821F-FA370FC06E1D}"/>
    <cellStyle name="Porcentaje 5 2 3" xfId="11283" xr:uid="{0C1EC0E5-37F6-42AD-8336-B3F6342D058A}"/>
    <cellStyle name="Porcentaje 5 2 3 2" xfId="11736" xr:uid="{817E6E45-55B5-4F90-9CF2-E20B9C7EAF2D}"/>
    <cellStyle name="Porcentaje 5 2 4" xfId="11414" xr:uid="{CD11FFFC-8535-46B3-9F0A-332FAF025543}"/>
    <cellStyle name="Porcentaje 5 3" xfId="11127" xr:uid="{5E4001C6-6F44-4501-B6BA-9176664AAE61}"/>
    <cellStyle name="Porcentaje 5 3 2" xfId="11573" xr:uid="{6ABB173A-FF22-4AAA-BADF-224A79F64002}"/>
    <cellStyle name="Porcentaje 5 4" xfId="11282" xr:uid="{2C37A7B6-39D0-4E6C-A80C-67B8B045CAD1}"/>
    <cellStyle name="Porcentaje 5 4 2" xfId="11735" xr:uid="{69678329-3203-4D1F-AB4A-8F0A5FA6223F}"/>
    <cellStyle name="Porcentaje 5 5" xfId="11315" xr:uid="{2A7AD7C6-85E2-420F-9353-54F8C346496A}"/>
    <cellStyle name="Porcentaje 6" xfId="10926" xr:uid="{A0695577-F6ED-4C29-AE36-29892A7BF7B4}"/>
    <cellStyle name="Porcentaje 7" xfId="10411" xr:uid="{6C17C8BF-0F35-438B-B361-DEE558902858}"/>
    <cellStyle name="Porcentual 2" xfId="8839" xr:uid="{E7BEFFD7-E1B8-41D7-82CA-7F6BF4FF6C70}"/>
    <cellStyle name="Porcentual 2 2" xfId="9812" xr:uid="{17D3B2B0-9E0B-47BE-925B-8E3262BDF952}"/>
    <cellStyle name="Porcentual 2 2 2" xfId="10832" xr:uid="{25E19230-5DE1-4059-9C61-CCBA2DCE3989}"/>
    <cellStyle name="Porcentual 2 3" xfId="10834" xr:uid="{562B8560-7D1D-4ED5-A6AE-EFD511B23E6F}"/>
    <cellStyle name="Porcentual 2 4" xfId="10731" xr:uid="{D4D7C9EE-AB7E-4F77-9CAB-9B9B350AD338}"/>
    <cellStyle name="Porcentual 3" xfId="10247" xr:uid="{F5BA9571-AD1B-4393-8D16-92261F64C44F}"/>
    <cellStyle name="Porcentual 3 2" xfId="10825" xr:uid="{36395584-1670-4627-BB6E-D7AD780A7F40}"/>
    <cellStyle name="Porcentual 3 2 2" xfId="11129" xr:uid="{B70F3F94-42CC-454B-82EF-2721B706E998}"/>
    <cellStyle name="Porcentual 3 2 2 2" xfId="11575" xr:uid="{D7AE220F-AAC6-411E-B4D9-3CB0BAE5FB24}"/>
    <cellStyle name="Porcentual 3 2 3" xfId="11284" xr:uid="{F5D2521C-D5CF-46B3-B6FB-8210D1B9C9B6}"/>
    <cellStyle name="Porcentual 3 2 3 2" xfId="11737" xr:uid="{7F95462C-BCC4-4515-A0A0-CE0B2152BC7E}"/>
    <cellStyle name="Porcentual 3 2 4" xfId="11341" xr:uid="{78E88064-2B3E-4AE6-B3ED-7B9290AE9AC2}"/>
    <cellStyle name="Porcentual 3 3" xfId="11742" xr:uid="{AF040785-3A30-4ADD-A506-2E7FA724B19F}"/>
    <cellStyle name="Porcentual 3 4" xfId="10732" xr:uid="{D4C58F40-B8FF-4157-891A-17570E6BF178}"/>
    <cellStyle name="Porcentual 4" xfId="9846" xr:uid="{E79EAE4F-E69B-447C-8CC6-EAFAC96FF370}"/>
    <cellStyle name="Porcentual 4 2" xfId="10833" xr:uid="{7D78DD5A-87BE-4F1E-BACA-C6650612EEA6}"/>
    <cellStyle name="Porcentual 5" xfId="9069" xr:uid="{20ED34E7-09A8-4646-9501-54B841744D6D}"/>
    <cellStyle name="Porcentual 5 2" xfId="10835" xr:uid="{455EBAA6-1BDB-4E0A-8277-3B72591A5057}"/>
    <cellStyle name="Porcentual 6" xfId="8688" xr:uid="{DD0B7B4B-ACD7-4123-B9C4-BC6165156539}"/>
    <cellStyle name="Porcentual 7" xfId="10044" xr:uid="{699FC5EE-94A3-49A4-8458-06F9F2B37127}"/>
    <cellStyle name="Porcentual 8" xfId="9067" xr:uid="{E08D0CA7-69F0-4E0C-AFC0-43E5CF3FF090}"/>
    <cellStyle name="Porcentual 9" xfId="10097" xr:uid="{549A6B6E-254A-4C6F-BBCD-A24E9BDE36F1}"/>
    <cellStyle name="Pourcentage" xfId="23322" builtinId="5"/>
    <cellStyle name="RowLevel_1 2" xfId="110" xr:uid="{00000000-0005-0000-0000-0000841B0000}"/>
    <cellStyle name="Salida 10" xfId="10733" xr:uid="{E65C5645-112B-4185-B46A-DCE375DB1D6A}"/>
    <cellStyle name="Salida 10 2" xfId="10906" xr:uid="{AAB69CCF-6AA4-4704-B9E6-35FBE1E8CB1B}"/>
    <cellStyle name="Salida 10 2 2" xfId="15506" xr:uid="{37C02781-B503-4739-B97D-8555DE3B80C0}"/>
    <cellStyle name="Salida 10 2 2 2" xfId="36030" xr:uid="{0D4EF6CA-FA8F-43B2-822A-4B7FB0A17CAE}"/>
    <cellStyle name="Salida 10 2 3" xfId="32324" xr:uid="{DA024EFA-5686-4660-B5E5-E7334E3D5A17}"/>
    <cellStyle name="Salida 10 3" xfId="15414" xr:uid="{6B4D7F1B-92B6-4DFF-9F83-B5EE47DED38E}"/>
    <cellStyle name="Salida 10 3 2" xfId="35951" xr:uid="{18D47CB0-50FC-4416-8BC5-B44AE65835EF}"/>
    <cellStyle name="Salida 10 4" xfId="32267" xr:uid="{28309F08-9D44-43C4-99FB-3D30190238A7}"/>
    <cellStyle name="Salida 2" xfId="10734" xr:uid="{5B43F9E3-635B-43A9-99CE-67AC8310D78C}"/>
    <cellStyle name="Salida 2 2" xfId="10907" xr:uid="{1468CB5D-A691-4EA1-B351-E687020E722D}"/>
    <cellStyle name="Salida 2 2 2" xfId="15507" xr:uid="{A76597D2-BDC5-4762-BBED-7B8F0EF17FF0}"/>
    <cellStyle name="Salida 2 2 2 2" xfId="36031" xr:uid="{DF8F3522-F260-443E-873B-8F5CC1B1CCB1}"/>
    <cellStyle name="Salida 2 2 3" xfId="32325" xr:uid="{97B29BCF-FCCC-4CDE-A2B8-355BACF33AFD}"/>
    <cellStyle name="Salida 2 3" xfId="15415" xr:uid="{7782A454-1B6A-43BF-B9B8-6E800221868A}"/>
    <cellStyle name="Salida 2 3 2" xfId="35952" xr:uid="{DE20A183-F292-45F7-8EE4-AD900567E3CC}"/>
    <cellStyle name="Salida 2 4" xfId="32268" xr:uid="{3F47D400-89D2-4675-97B7-B3E7212E18BA}"/>
    <cellStyle name="Salida 3" xfId="10735" xr:uid="{CFBCC0BA-E6E8-48E7-BBB5-C2C371C144EA}"/>
    <cellStyle name="Salida 3 2" xfId="10908" xr:uid="{5CB0799F-CD37-4667-AA9E-DE58C3DAEE20}"/>
    <cellStyle name="Salida 3 2 2" xfId="15508" xr:uid="{7CF484C7-0691-44DB-8BEB-D29C52D2D11A}"/>
    <cellStyle name="Salida 3 2 2 2" xfId="36032" xr:uid="{E69B6B97-D41B-4CF8-B090-132320BF1108}"/>
    <cellStyle name="Salida 3 2 3" xfId="32326" xr:uid="{409EE209-5450-462E-A8B1-212918AC7D9A}"/>
    <cellStyle name="Salida 3 3" xfId="15416" xr:uid="{EA5B8EF1-7496-4B24-AAFB-8B2ED0D9FF28}"/>
    <cellStyle name="Salida 3 3 2" xfId="35953" xr:uid="{4849DD55-79EB-4723-A493-5CF7E165045E}"/>
    <cellStyle name="Salida 3 4" xfId="32269" xr:uid="{4BA5178E-528E-48F6-A38F-A519DEF74C1E}"/>
    <cellStyle name="Salida 4" xfId="10736" xr:uid="{D289F340-A480-4F58-91ED-273A968AB089}"/>
    <cellStyle name="Salida 4 2" xfId="10909" xr:uid="{F389FB98-E05C-442F-A602-FB271625F695}"/>
    <cellStyle name="Salida 4 2 2" xfId="15509" xr:uid="{B04C0B5A-9E04-4AFE-9569-494975F41B8A}"/>
    <cellStyle name="Salida 4 2 2 2" xfId="36033" xr:uid="{8AF7F24D-64B4-4CEA-A451-44B7B6D07626}"/>
    <cellStyle name="Salida 4 2 3" xfId="32327" xr:uid="{7FBFF055-424F-412A-AE2C-9A8486B78EC2}"/>
    <cellStyle name="Salida 4 3" xfId="15417" xr:uid="{C2734E07-D1C4-46D4-AE71-8519350B4BA9}"/>
    <cellStyle name="Salida 4 3 2" xfId="35954" xr:uid="{4295E106-A84C-48E7-9CE1-BE6ED1BFEBCE}"/>
    <cellStyle name="Salida 4 4" xfId="32270" xr:uid="{2C0A2410-767E-4CA8-A1EC-E03DC0600DA3}"/>
    <cellStyle name="Salida 5" xfId="10737" xr:uid="{4519771B-8415-4F6F-9FB9-EC5897C9D17F}"/>
    <cellStyle name="Salida 5 2" xfId="10910" xr:uid="{1D0DCA47-6D64-4F0D-9EEC-3663247A120E}"/>
    <cellStyle name="Salida 5 2 2" xfId="15510" xr:uid="{5ABC7A42-7508-4E43-A2E7-DBFD0FCB0A24}"/>
    <cellStyle name="Salida 5 2 2 2" xfId="36034" xr:uid="{2221FA1E-5C46-40D6-AB37-FD5A33657165}"/>
    <cellStyle name="Salida 5 2 3" xfId="32328" xr:uid="{06B42FC7-A6ED-49FA-9EDA-6732B8F93E60}"/>
    <cellStyle name="Salida 5 3" xfId="15418" xr:uid="{FB797328-E507-4AD7-A2F8-E7EF6A2FEF97}"/>
    <cellStyle name="Salida 5 3 2" xfId="35955" xr:uid="{8F13EA59-8751-4E39-9424-6ACA795F31DF}"/>
    <cellStyle name="Salida 5 4" xfId="32271" xr:uid="{A82527C6-27B6-456C-880C-4BCDFD81745D}"/>
    <cellStyle name="Salida 6" xfId="10738" xr:uid="{B25ED9AE-DB22-4BF8-A97D-6D270DA1BB4C}"/>
    <cellStyle name="Salida 6 2" xfId="10911" xr:uid="{E5A3F6F3-0BE1-4737-9C85-A2408BB63D19}"/>
    <cellStyle name="Salida 6 2 2" xfId="15511" xr:uid="{AC77762A-D60D-4EDD-9E96-385F26297B3C}"/>
    <cellStyle name="Salida 6 2 2 2" xfId="36035" xr:uid="{C20E1F5D-6142-442E-8BAA-9B37941C0DB9}"/>
    <cellStyle name="Salida 6 2 3" xfId="32329" xr:uid="{B2C6F403-8611-434E-9639-49AD48311858}"/>
    <cellStyle name="Salida 6 3" xfId="15419" xr:uid="{C4313EC4-7C7C-4A9F-B442-CF01A039C47F}"/>
    <cellStyle name="Salida 6 3 2" xfId="35956" xr:uid="{2A64A344-6AB0-4C7C-81ED-BA4CC9613A23}"/>
    <cellStyle name="Salida 6 4" xfId="32272" xr:uid="{9366CDFB-A1B6-41EE-9FB1-D75A1480E17E}"/>
    <cellStyle name="Salida 7" xfId="10739" xr:uid="{237C25D0-DAFA-4067-BEB1-0BD1E921CF91}"/>
    <cellStyle name="Salida 7 2" xfId="10912" xr:uid="{B68896AE-94F8-46D4-9C17-067577C10B31}"/>
    <cellStyle name="Salida 7 2 2" xfId="15512" xr:uid="{9282AB8B-5424-4B8C-A2F0-9D14F5510A55}"/>
    <cellStyle name="Salida 7 2 2 2" xfId="36036" xr:uid="{F08E4D07-B354-4B76-9612-54A898575372}"/>
    <cellStyle name="Salida 7 2 3" xfId="32330" xr:uid="{BE466236-0256-476F-B2C7-8DC258F667A4}"/>
    <cellStyle name="Salida 7 3" xfId="15420" xr:uid="{98D59AA2-A9C7-4183-83A7-C164DC066133}"/>
    <cellStyle name="Salida 7 3 2" xfId="35957" xr:uid="{A2FA8C18-E93B-447D-9884-9E9C7BF3FD28}"/>
    <cellStyle name="Salida 7 4" xfId="32273" xr:uid="{6FC2484B-FD68-4F5A-8AE3-C7BAE22C4571}"/>
    <cellStyle name="Salida 8" xfId="10740" xr:uid="{0154951B-FB1F-48FA-BF35-2A9D65950EFB}"/>
    <cellStyle name="Salida 8 2" xfId="10913" xr:uid="{18A15E9F-4A00-4E03-9329-7239E8874129}"/>
    <cellStyle name="Salida 8 2 2" xfId="15513" xr:uid="{B140C1FE-9EF4-436B-9513-86FFFA08CB33}"/>
    <cellStyle name="Salida 8 2 2 2" xfId="36037" xr:uid="{15647C14-0C71-4A8B-BC68-DA46D6172FD7}"/>
    <cellStyle name="Salida 8 2 3" xfId="32331" xr:uid="{9474C8DD-E550-4CDA-A543-F196C3D4C113}"/>
    <cellStyle name="Salida 8 3" xfId="15421" xr:uid="{F93149B5-50CE-4F69-9222-1AE048684FAD}"/>
    <cellStyle name="Salida 8 3 2" xfId="35958" xr:uid="{84A63C9E-A4D1-4AD2-A199-7E56C9E6E99C}"/>
    <cellStyle name="Salida 8 4" xfId="32274" xr:uid="{60C9F3FE-8338-47C9-86DA-935FB322C03A}"/>
    <cellStyle name="Salida 9" xfId="10741" xr:uid="{99EEEF4C-606E-44E9-B235-3B98D5961DDD}"/>
    <cellStyle name="Salida 9 2" xfId="10914" xr:uid="{CF8627F2-A38D-4DCD-BAC1-34A40B679447}"/>
    <cellStyle name="Salida 9 2 2" xfId="15514" xr:uid="{D19860A3-7A33-4BBA-A31C-AEB401498AAF}"/>
    <cellStyle name="Salida 9 2 2 2" xfId="36038" xr:uid="{68F58267-B44A-47D8-BE07-E8DBE0955B01}"/>
    <cellStyle name="Salida 9 2 3" xfId="32332" xr:uid="{505804B6-6D0B-4ADB-B3A0-EB5FFE8EBA92}"/>
    <cellStyle name="Salida 9 3" xfId="15422" xr:uid="{323D9D49-AD06-4642-8813-783F66D859D6}"/>
    <cellStyle name="Salida 9 3 2" xfId="35959" xr:uid="{09606E61-B78B-41C8-A193-78E86D3DA4AE}"/>
    <cellStyle name="Salida 9 4" xfId="32275" xr:uid="{DC4BAAEC-78AE-44C0-A7EC-E6DA5F97CE46}"/>
    <cellStyle name="Satisfaisant" xfId="169" builtinId="26" customBuiltin="1"/>
    <cellStyle name="Schlecht" xfId="8808" xr:uid="{6294D3F2-03F0-4257-863E-B17F69B4C272}"/>
    <cellStyle name="Schlecht 2" xfId="8194" xr:uid="{971BA156-6049-40A8-AAEF-05D41A7E2A7A}"/>
    <cellStyle name="SERIE01" xfId="10333" xr:uid="{021F7CE5-FF38-4A9E-80CA-D862564D248E}"/>
    <cellStyle name="serie1" xfId="9795" xr:uid="{29723940-57A9-4B1B-9467-342FA1FC6C0E}"/>
    <cellStyle name="Shade" xfId="48" xr:uid="{00000000-0005-0000-0000-0000871B0000}"/>
    <cellStyle name="Shade 2" xfId="209" xr:uid="{00000000-0005-0000-0000-0000881B0000}"/>
    <cellStyle name="Shade 2 2" xfId="469" xr:uid="{00000000-0005-0000-0000-0000891B0000}"/>
    <cellStyle name="Shade 2 2 2" xfId="554" xr:uid="{00000000-0005-0000-0000-00008A1B0000}"/>
    <cellStyle name="Shade 2 2 2 10" xfId="4738" xr:uid="{00000000-0005-0000-0000-00008B1B0000}"/>
    <cellStyle name="Shade 2 2 2 10 2" xfId="27091" xr:uid="{3889F0B9-D197-4BDE-B270-D4447593B3FA}"/>
    <cellStyle name="Shade 2 2 2 11" xfId="5005" xr:uid="{00000000-0005-0000-0000-00008C1B0000}"/>
    <cellStyle name="Shade 2 2 2 11 2" xfId="27358" xr:uid="{08EB5DE5-3E1A-4373-9EDA-A314ADFB51DC}"/>
    <cellStyle name="Shade 2 2 2 12" xfId="5397" xr:uid="{00000000-0005-0000-0000-00008D1B0000}"/>
    <cellStyle name="Shade 2 2 2 12 2" xfId="27750" xr:uid="{50B8D62D-028A-4178-BB7D-F6F01E8659E3}"/>
    <cellStyle name="Shade 2 2 2 13" xfId="6118" xr:uid="{00000000-0005-0000-0000-00008E1B0000}"/>
    <cellStyle name="Shade 2 2 2 13 2" xfId="28415" xr:uid="{1BFA0929-A7B5-4D5C-9EFB-CAC8657A2DE9}"/>
    <cellStyle name="Shade 2 2 2 14" xfId="6710" xr:uid="{00000000-0005-0000-0000-00008F1B0000}"/>
    <cellStyle name="Shade 2 2 2 14 2" xfId="29007" xr:uid="{ED409248-1D82-41E6-8BB0-9DD329D80040}"/>
    <cellStyle name="Shade 2 2 2 15" xfId="6958" xr:uid="{00000000-0005-0000-0000-0000901B0000}"/>
    <cellStyle name="Shade 2 2 2 15 2" xfId="29255" xr:uid="{9BA80783-3040-432F-BA46-82447EB5237C}"/>
    <cellStyle name="Shade 2 2 2 16" xfId="7283" xr:uid="{00000000-0005-0000-0000-0000911B0000}"/>
    <cellStyle name="Shade 2 2 2 16 2" xfId="29578" xr:uid="{AEBB97DD-2DB1-44A9-A18A-1379776AA7A4}"/>
    <cellStyle name="Shade 2 2 2 17" xfId="7769" xr:uid="{BB549A83-D2E2-4989-851F-3BD43963B23F}"/>
    <cellStyle name="Shade 2 2 2 17 2" xfId="30055" xr:uid="{60F607B4-5571-44BB-87C1-DEAB5435429A}"/>
    <cellStyle name="Shade 2 2 2 18" xfId="8254" xr:uid="{E89F45F7-7513-4D25-A809-CC540A5AE308}"/>
    <cellStyle name="Shade 2 2 2 18 2" xfId="30523" xr:uid="{B5F468AE-4E24-4D33-9031-C1456BEBB3DA}"/>
    <cellStyle name="Shade 2 2 2 19" xfId="9139" xr:uid="{90F946E5-3531-41DD-A3FA-BDE506A21794}"/>
    <cellStyle name="Shade 2 2 2 19 2" xfId="31280" xr:uid="{71B2CFBC-02D9-4E5F-AA2A-08C8BDFC75C0}"/>
    <cellStyle name="Shade 2 2 2 2" xfId="769" xr:uid="{00000000-0005-0000-0000-0000921B0000}"/>
    <cellStyle name="Shade 2 2 2 2 10" xfId="5216" xr:uid="{00000000-0005-0000-0000-0000931B0000}"/>
    <cellStyle name="Shade 2 2 2 2 10 2" xfId="27569" xr:uid="{07B7BC71-8F69-45EA-823A-75680C684C01}"/>
    <cellStyle name="Shade 2 2 2 2 11" xfId="4789" xr:uid="{00000000-0005-0000-0000-0000941B0000}"/>
    <cellStyle name="Shade 2 2 2 2 11 2" xfId="27142" xr:uid="{C3624AC7-75C0-4F9E-9497-62463B6853D5}"/>
    <cellStyle name="Shade 2 2 2 2 12" xfId="6266" xr:uid="{00000000-0005-0000-0000-0000951B0000}"/>
    <cellStyle name="Shade 2 2 2 2 12 2" xfId="28563" xr:uid="{0F25A9CF-A5EF-4CE1-BB5B-C2FF52B973A7}"/>
    <cellStyle name="Shade 2 2 2 2 13" xfId="6210" xr:uid="{00000000-0005-0000-0000-0000961B0000}"/>
    <cellStyle name="Shade 2 2 2 2 13 2" xfId="28507" xr:uid="{A3ADCB70-4C00-4A00-97AE-724B1DD735D5}"/>
    <cellStyle name="Shade 2 2 2 2 14" xfId="6642" xr:uid="{00000000-0005-0000-0000-0000971B0000}"/>
    <cellStyle name="Shade 2 2 2 2 14 2" xfId="28939" xr:uid="{5B35765C-4999-482B-9934-13FBA9F0900C}"/>
    <cellStyle name="Shade 2 2 2 2 15" xfId="7489" xr:uid="{00000000-0005-0000-0000-0000981B0000}"/>
    <cellStyle name="Shade 2 2 2 2 15 2" xfId="29784" xr:uid="{C95E97ED-2E9E-44DF-9DF2-D4FDFE8CEE15}"/>
    <cellStyle name="Shade 2 2 2 2 16" xfId="7975" xr:uid="{6A9CFA97-BEAB-4F55-A520-00683FE2347A}"/>
    <cellStyle name="Shade 2 2 2 2 16 2" xfId="30261" xr:uid="{BE4790D9-8979-4B9D-BC21-5D4D7F8C65BE}"/>
    <cellStyle name="Shade 2 2 2 2 17" xfId="8464" xr:uid="{75BBFC3C-3773-44D4-99E5-E7A627DE6B52}"/>
    <cellStyle name="Shade 2 2 2 2 17 2" xfId="30733" xr:uid="{01CE16D0-1894-4D81-8336-91B7310581D6}"/>
    <cellStyle name="Shade 2 2 2 2 18" xfId="9354" xr:uid="{32D61DAE-5658-4021-9B9A-F8ED36A692D0}"/>
    <cellStyle name="Shade 2 2 2 2 18 2" xfId="31493" xr:uid="{F0784E1F-2616-4086-8579-51746DDD31FE}"/>
    <cellStyle name="Shade 2 2 2 2 19" xfId="8937" xr:uid="{E8982827-AC01-4B4D-96B8-3BEC75639E3D}"/>
    <cellStyle name="Shade 2 2 2 2 19 2" xfId="31114" xr:uid="{FE625CC5-9AF9-4C69-93C2-653BDF677911}"/>
    <cellStyle name="Shade 2 2 2 2 2" xfId="1108" xr:uid="{00000000-0005-0000-0000-0000991B0000}"/>
    <cellStyle name="Shade 2 2 2 2 2 2" xfId="23545" xr:uid="{BE89DE08-4689-4982-A262-1ED26EC6E546}"/>
    <cellStyle name="Shade 2 2 2 2 20" xfId="9538" xr:uid="{A3426172-3D32-4296-899C-F1EBBE3C9DF2}"/>
    <cellStyle name="Shade 2 2 2 2 20 2" xfId="31670" xr:uid="{0CC37E71-32E1-4B69-A587-D332ED70A95C}"/>
    <cellStyle name="Shade 2 2 2 2 21" xfId="12522" xr:uid="{FD3D44C3-E0E6-4CF2-8708-D32CD6F4386E}"/>
    <cellStyle name="Shade 2 2 2 2 21 2" xfId="33087" xr:uid="{D60F9678-F0D0-47BB-B472-26F3D2EBA0E1}"/>
    <cellStyle name="Shade 2 2 2 2 22" xfId="12882" xr:uid="{414F56E3-2FBD-4E66-BC8A-A9C48A89C2B9}"/>
    <cellStyle name="Shade 2 2 2 2 22 2" xfId="33447" xr:uid="{B40A5ADA-5AEC-46C7-BDA4-14A03951207D}"/>
    <cellStyle name="Shade 2 2 2 2 23" xfId="12259" xr:uid="{D4D62E53-7C07-41A9-A4F8-90479ED24F20}"/>
    <cellStyle name="Shade 2 2 2 2 23 2" xfId="32824" xr:uid="{4200B1B6-F4F2-4825-B2E0-A2A949B5078F}"/>
    <cellStyle name="Shade 2 2 2 2 24" xfId="13791" xr:uid="{6F8F56DF-DD01-436A-9E8A-98FF22C2E2D7}"/>
    <cellStyle name="Shade 2 2 2 2 24 2" xfId="34355" xr:uid="{3CCF6A19-83D8-4608-90D0-9272CB3DD5E0}"/>
    <cellStyle name="Shade 2 2 2 2 25" xfId="13880" xr:uid="{128403C7-782A-4A81-8253-E3DF6170C737}"/>
    <cellStyle name="Shade 2 2 2 2 25 2" xfId="34444" xr:uid="{8CE810C2-7E46-4797-A098-595774A57AA3}"/>
    <cellStyle name="Shade 2 2 2 2 26" xfId="12205" xr:uid="{01CB1231-1C1F-435D-B131-E86CB7AE5139}"/>
    <cellStyle name="Shade 2 2 2 2 26 2" xfId="32770" xr:uid="{F119C9C0-6B77-4E6E-B8CA-7E10985C8506}"/>
    <cellStyle name="Shade 2 2 2 2 27" xfId="15090" xr:uid="{882373C8-309A-4FE0-BD89-E1DAE41FC471}"/>
    <cellStyle name="Shade 2 2 2 2 27 2" xfId="35637" xr:uid="{33336A7C-34E9-4092-B544-DF63D48BD33F}"/>
    <cellStyle name="Shade 2 2 2 2 28" xfId="15424" xr:uid="{CD849F2D-C4AF-45DE-8C2F-FE777C625A86}"/>
    <cellStyle name="Shade 2 2 2 2 28 2" xfId="35961" xr:uid="{44D7B6DB-20DF-4374-8E88-050DA1164EC5}"/>
    <cellStyle name="Shade 2 2 2 2 29" xfId="16026" xr:uid="{239FCDB5-9A29-4005-A71A-C9744D2FC56A}"/>
    <cellStyle name="Shade 2 2 2 2 29 2" xfId="36434" xr:uid="{9F47FF88-4FE5-4DC8-976B-0FA621C38DC8}"/>
    <cellStyle name="Shade 2 2 2 2 3" xfId="1960" xr:uid="{00000000-0005-0000-0000-00009A1B0000}"/>
    <cellStyle name="Shade 2 2 2 2 3 2" xfId="24342" xr:uid="{DE78596D-FCAF-4558-BAB1-5A8B27C9DA8D}"/>
    <cellStyle name="Shade 2 2 2 2 30" xfId="16499" xr:uid="{7DEB4399-096D-4C51-B198-9814FF9AA119}"/>
    <cellStyle name="Shade 2 2 2 2 30 2" xfId="36905" xr:uid="{B0B7A2B1-FE62-42C1-9525-321914BBC3ED}"/>
    <cellStyle name="Shade 2 2 2 2 31" xfId="17243" xr:uid="{9E775590-1290-405A-B1AE-A96F9D571FA0}"/>
    <cellStyle name="Shade 2 2 2 2 31 2" xfId="37647" xr:uid="{4F565913-3848-4AEE-B9D8-434B4083A5D8}"/>
    <cellStyle name="Shade 2 2 2 2 32" xfId="17522" xr:uid="{1CC15074-ABCD-438D-A5E4-83876D0859E4}"/>
    <cellStyle name="Shade 2 2 2 2 32 2" xfId="37926" xr:uid="{82127DAC-57DA-4B22-9E5C-CEBE520EA887}"/>
    <cellStyle name="Shade 2 2 2 2 33" xfId="17992" xr:uid="{7E04B99C-0CE4-418D-BA6C-B260850E382A}"/>
    <cellStyle name="Shade 2 2 2 2 33 2" xfId="38396" xr:uid="{62D67408-8AF6-42B4-95A7-4DD3F78DF808}"/>
    <cellStyle name="Shade 2 2 2 2 34" xfId="18371" xr:uid="{17F45ADB-1AA5-4994-821B-C0D8B9110570}"/>
    <cellStyle name="Shade 2 2 2 2 34 2" xfId="38775" xr:uid="{EF00CCF1-13B4-45C9-882B-1AF2631DCFD4}"/>
    <cellStyle name="Shade 2 2 2 2 35" xfId="19215" xr:uid="{ADD4B940-3DDE-4AE1-8B36-25A267BEB25A}"/>
    <cellStyle name="Shade 2 2 2 2 35 2" xfId="39617" xr:uid="{FF8F9F6A-BEFE-4C66-BCD2-0A8B41ABF6BA}"/>
    <cellStyle name="Shade 2 2 2 2 36" xfId="19536" xr:uid="{F4428692-EF4C-4E09-8B07-8F4AA2E54A40}"/>
    <cellStyle name="Shade 2 2 2 2 36 2" xfId="39938" xr:uid="{CC5BDF66-ADF6-4073-8255-5DEE8BD1D6B9}"/>
    <cellStyle name="Shade 2 2 2 2 37" xfId="20053" xr:uid="{6E48A09D-666E-4F8A-9963-4727E9D8440F}"/>
    <cellStyle name="Shade 2 2 2 2 37 2" xfId="40455" xr:uid="{002C1FA0-2092-4B5B-A109-2E713E03F8E5}"/>
    <cellStyle name="Shade 2 2 2 2 38" xfId="20475" xr:uid="{B555C98B-95EB-4E1F-9C51-C3FEC680C717}"/>
    <cellStyle name="Shade 2 2 2 2 38 2" xfId="40877" xr:uid="{380BCE44-AE8C-49A2-AF24-883982B12A84}"/>
    <cellStyle name="Shade 2 2 2 2 39" xfId="20637" xr:uid="{07FE9023-B0C8-4D8F-A55B-522BABA8DEA1}"/>
    <cellStyle name="Shade 2 2 2 2 39 2" xfId="41039" xr:uid="{884AB7BD-06D6-4D85-93C1-1AC6B934CB63}"/>
    <cellStyle name="Shade 2 2 2 2 4" xfId="1501" xr:uid="{00000000-0005-0000-0000-00009B1B0000}"/>
    <cellStyle name="Shade 2 2 2 2 4 2" xfId="23889" xr:uid="{82AC9CB7-E6CD-4FF0-ABA0-D85B9B289D15}"/>
    <cellStyle name="Shade 2 2 2 2 40" xfId="21669" xr:uid="{7FF08A3D-C1FE-4A22-88D2-0B2301D1E67B}"/>
    <cellStyle name="Shade 2 2 2 2 40 2" xfId="42069" xr:uid="{A5517E99-255D-45A5-B78D-844F87A9D0F9}"/>
    <cellStyle name="Shade 2 2 2 2 41" xfId="22009" xr:uid="{FD8C4361-7BC0-429C-8BFF-87D8E4AAF6D0}"/>
    <cellStyle name="Shade 2 2 2 2 41 2" xfId="42409" xr:uid="{4F6FFE8C-36D2-4516-ADAF-EB3E72A2F635}"/>
    <cellStyle name="Shade 2 2 2 2 42" xfId="21391" xr:uid="{1BC0A130-0824-4C91-8AA8-C94949C41160}"/>
    <cellStyle name="Shade 2 2 2 2 42 2" xfId="41791" xr:uid="{FDA11B8C-1D51-484D-A6D2-27F6A44E8BCD}"/>
    <cellStyle name="Shade 2 2 2 2 43" xfId="21063" xr:uid="{9812DB9E-E7B3-46CF-B4C8-6DD45C897BE3}"/>
    <cellStyle name="Shade 2 2 2 2 43 2" xfId="41465" xr:uid="{2F203818-4653-442A-9C7F-2567165FDCB4}"/>
    <cellStyle name="Shade 2 2 2 2 44" xfId="22374" xr:uid="{F7EC7D7C-169B-45A0-BC13-237EB31A7465}"/>
    <cellStyle name="Shade 2 2 2 2 44 2" xfId="42774" xr:uid="{AFB95949-1D1E-4FFD-8338-0986DAC5E9A0}"/>
    <cellStyle name="Shade 2 2 2 2 5" xfId="3083" xr:uid="{00000000-0005-0000-0000-00009C1B0000}"/>
    <cellStyle name="Shade 2 2 2 2 5 2" xfId="25449" xr:uid="{812054A9-B3BA-4968-873E-8353AB20509B}"/>
    <cellStyle name="Shade 2 2 2 2 6" xfId="2755" xr:uid="{00000000-0005-0000-0000-00009D1B0000}"/>
    <cellStyle name="Shade 2 2 2 2 6 2" xfId="25121" xr:uid="{E6BC2724-D9D0-4A65-9041-3534C835003A}"/>
    <cellStyle name="Shade 2 2 2 2 7" xfId="3977" xr:uid="{00000000-0005-0000-0000-00009E1B0000}"/>
    <cellStyle name="Shade 2 2 2 2 7 2" xfId="26340" xr:uid="{E1E0DF5F-A61B-4BDD-92B4-FF2DB0BABB32}"/>
    <cellStyle name="Shade 2 2 2 2 8" xfId="3665" xr:uid="{00000000-0005-0000-0000-00009F1B0000}"/>
    <cellStyle name="Shade 2 2 2 2 8 2" xfId="26028" xr:uid="{53DF5331-8D2D-4FE8-AFC4-588B1CD06013}"/>
    <cellStyle name="Shade 2 2 2 2 9" xfId="4511" xr:uid="{00000000-0005-0000-0000-0000A01B0000}"/>
    <cellStyle name="Shade 2 2 2 2 9 2" xfId="26864" xr:uid="{3EFFB300-4B36-4994-AD1C-E7964B0F5A70}"/>
    <cellStyle name="Shade 2 2 2 20" xfId="9659" xr:uid="{A045ACDD-4105-4BB4-8AE6-6B942DB66AA8}"/>
    <cellStyle name="Shade 2 2 2 20 2" xfId="31744" xr:uid="{95D9EA70-A7C7-45FB-AF8A-75739DFBE9D0}"/>
    <cellStyle name="Shade 2 2 2 21" xfId="10321" xr:uid="{9C3C4DDD-B027-4D18-A8C1-62DA20DE3E57}"/>
    <cellStyle name="Shade 2 2 2 21 2" xfId="32146" xr:uid="{0357F755-BB1F-47B3-AD2B-04CF3D8F1ECB}"/>
    <cellStyle name="Shade 2 2 2 22" xfId="12307" xr:uid="{425EC4DB-AC4E-441F-9026-2FF25899F588}"/>
    <cellStyle name="Shade 2 2 2 22 2" xfId="32872" xr:uid="{B913BE97-8B3A-401B-A9C5-C2D215B2C8B9}"/>
    <cellStyle name="Shade 2 2 2 23" xfId="12913" xr:uid="{63E22856-3FB5-4968-9253-AC8146A1DCD3}"/>
    <cellStyle name="Shade 2 2 2 23 2" xfId="33478" xr:uid="{B030DDB1-D777-421F-9547-AB894EF5D5FA}"/>
    <cellStyle name="Shade 2 2 2 24" xfId="13547" xr:uid="{48492031-8226-4532-8D8C-5C397086BB36}"/>
    <cellStyle name="Shade 2 2 2 24 2" xfId="34111" xr:uid="{9D26EE07-7C3C-4B73-9992-B08141073665}"/>
    <cellStyle name="Shade 2 2 2 25" xfId="13734" xr:uid="{D93F0606-759D-46C7-A775-59BF3B760356}"/>
    <cellStyle name="Shade 2 2 2 25 2" xfId="34298" xr:uid="{23219952-C09E-42E7-B7C0-129D171E88EB}"/>
    <cellStyle name="Shade 2 2 2 26" xfId="14298" xr:uid="{BCB1F906-8CD3-4AD2-9147-24D4A9C21956}"/>
    <cellStyle name="Shade 2 2 2 26 2" xfId="34861" xr:uid="{C793C9CA-759D-4B40-A568-91BD479609D7}"/>
    <cellStyle name="Shade 2 2 2 27" xfId="14776" xr:uid="{70D78F82-5CC7-43BE-9BAB-C96BE8DA4A05}"/>
    <cellStyle name="Shade 2 2 2 27 2" xfId="35331" xr:uid="{3B3220CC-69A1-4034-BAE1-FB5341ACD93C}"/>
    <cellStyle name="Shade 2 2 2 28" xfId="14839" xr:uid="{D993281D-611A-4029-90A5-0FCE2A2C9D9F}"/>
    <cellStyle name="Shade 2 2 2 28 2" xfId="35392" xr:uid="{D24514AD-BC7F-42E7-9FB4-1A2382E3DBD5}"/>
    <cellStyle name="Shade 2 2 2 29" xfId="15789" xr:uid="{73F33F72-B506-4520-9256-47FBC3EF2856}"/>
    <cellStyle name="Shade 2 2 2 29 2" xfId="36213" xr:uid="{B5B05EE3-9EFA-4548-A9A3-EAEFE3D7BC40}"/>
    <cellStyle name="Shade 2 2 2 3" xfId="1192" xr:uid="{00000000-0005-0000-0000-0000A11B0000}"/>
    <cellStyle name="Shade 2 2 2 3 2" xfId="23629" xr:uid="{A2C42E43-7127-4748-8013-31B29F6E37DD}"/>
    <cellStyle name="Shade 2 2 2 30" xfId="15837" xr:uid="{089A70A5-3277-46A6-AB7B-C6A337769970}"/>
    <cellStyle name="Shade 2 2 2 30 2" xfId="36245" xr:uid="{8175B352-B1BC-4C13-A3CE-04650C8E71AE}"/>
    <cellStyle name="Shade 2 2 2 31" xfId="16293" xr:uid="{8B0D795C-1A63-4393-870E-64AA2A51B014}"/>
    <cellStyle name="Shade 2 2 2 31 2" xfId="36699" xr:uid="{0B813388-D915-4B75-9CD0-400776636671}"/>
    <cellStyle name="Shade 2 2 2 32" xfId="17034" xr:uid="{8A77BAB5-BF7D-4CDB-9DDD-84A4FE9CDDBC}"/>
    <cellStyle name="Shade 2 2 2 32 2" xfId="37438" xr:uid="{AE4A7503-D87B-4B09-901F-CE5608B085A0}"/>
    <cellStyle name="Shade 2 2 2 33" xfId="16968" xr:uid="{E8ADE77B-77C3-411B-843E-CAB77D5AB65D}"/>
    <cellStyle name="Shade 2 2 2 33 2" xfId="37372" xr:uid="{72904D0B-C83B-4597-BE0B-63A5F471448D}"/>
    <cellStyle name="Shade 2 2 2 34" xfId="17785" xr:uid="{8186E296-49F7-4B10-AE82-83164513BE8B}"/>
    <cellStyle name="Shade 2 2 2 34 2" xfId="38189" xr:uid="{40943CD2-CD49-4910-BB47-E18D28833EAC}"/>
    <cellStyle name="Shade 2 2 2 35" xfId="18157" xr:uid="{1B15A108-CAA1-47DE-B309-2B75BB9F63C1}"/>
    <cellStyle name="Shade 2 2 2 35 2" xfId="38561" xr:uid="{6A8DE3A1-9D78-416D-9738-1541701C2593}"/>
    <cellStyle name="Shade 2 2 2 36" xfId="19000" xr:uid="{11EC4358-0DBC-4FA9-960E-1C4767DC7B4D}"/>
    <cellStyle name="Shade 2 2 2 36 2" xfId="39402" xr:uid="{BC5234C2-0379-445C-864B-A3175ADFADC0}"/>
    <cellStyle name="Shade 2 2 2 37" xfId="19562" xr:uid="{554DA68D-97C9-4DAA-B257-4330057B8558}"/>
    <cellStyle name="Shade 2 2 2 37 2" xfId="39964" xr:uid="{860530F0-7A9B-44CA-BED3-7C482E20E77A}"/>
    <cellStyle name="Shade 2 2 2 38" xfId="19838" xr:uid="{D23A301F-5CC8-4E57-B6CD-AAFEC4348726}"/>
    <cellStyle name="Shade 2 2 2 38 2" xfId="40240" xr:uid="{376586A7-6C3A-43EE-ADB6-CF9112D8A06B}"/>
    <cellStyle name="Shade 2 2 2 39" xfId="20262" xr:uid="{B5A4C152-8B3C-450A-AAC7-FF018185138A}"/>
    <cellStyle name="Shade 2 2 2 39 2" xfId="40664" xr:uid="{5451A842-122C-4576-BF02-D7AB35110205}"/>
    <cellStyle name="Shade 2 2 2 4" xfId="1747" xr:uid="{00000000-0005-0000-0000-0000A21B0000}"/>
    <cellStyle name="Shade 2 2 2 4 2" xfId="24130" xr:uid="{530629AF-98C8-4CC7-91F5-0E979103B87D}"/>
    <cellStyle name="Shade 2 2 2 40" xfId="20925" xr:uid="{C6075136-32F9-4F43-A408-FDBC1AA55FDA}"/>
    <cellStyle name="Shade 2 2 2 40 2" xfId="41327" xr:uid="{8A7B2ED8-453E-4374-BC3C-07733C06A3BA}"/>
    <cellStyle name="Shade 2 2 2 41" xfId="21457" xr:uid="{1A2E012A-3071-446D-A0B7-342235B824EF}"/>
    <cellStyle name="Shade 2 2 2 41 2" xfId="41857" xr:uid="{BA6CA035-6703-4E47-BBA4-FA7102103E9C}"/>
    <cellStyle name="Shade 2 2 2 42" xfId="21375" xr:uid="{771CD247-8F9B-4685-93F4-EEAC11009ED3}"/>
    <cellStyle name="Shade 2 2 2 42 2" xfId="41775" xr:uid="{5D1FABF2-909C-4260-AE64-62B765B692E7}"/>
    <cellStyle name="Shade 2 2 2 43" xfId="22620" xr:uid="{C9BA6FD2-B0B8-4BE7-8EF4-DBA2382DFC2D}"/>
    <cellStyle name="Shade 2 2 2 43 2" xfId="43020" xr:uid="{785D1514-40AB-463C-BF93-91DAF0465177}"/>
    <cellStyle name="Shade 2 2 2 44" xfId="22828" xr:uid="{08AAC9E4-EE31-4F83-96A2-C5ABB8C52F0F}"/>
    <cellStyle name="Shade 2 2 2 44 2" xfId="43228" xr:uid="{DDBFF753-7FA5-4CD7-9A67-38F4D0DFE32B}"/>
    <cellStyle name="Shade 2 2 2 45" xfId="23126" xr:uid="{0554B81A-D616-4A03-B15F-82644F1C9818}"/>
    <cellStyle name="Shade 2 2 2 45 2" xfId="43526" xr:uid="{19B6856A-78A7-49AB-A0CA-E454B6C0618C}"/>
    <cellStyle name="Shade 2 2 2 5" xfId="2166" xr:uid="{00000000-0005-0000-0000-0000A31B0000}"/>
    <cellStyle name="Shade 2 2 2 5 2" xfId="24546" xr:uid="{A35DDABF-FA8B-48DC-9C20-41106E4C954C}"/>
    <cellStyle name="Shade 2 2 2 6" xfId="2868" xr:uid="{00000000-0005-0000-0000-0000A41B0000}"/>
    <cellStyle name="Shade 2 2 2 6 2" xfId="25234" xr:uid="{FCA2E1CE-F490-48E7-AC64-B1304C66E019}"/>
    <cellStyle name="Shade 2 2 2 7" xfId="3364" xr:uid="{00000000-0005-0000-0000-0000A51B0000}"/>
    <cellStyle name="Shade 2 2 2 7 2" xfId="25729" xr:uid="{65CEB968-9047-4CDA-8F51-21435DE74BAA}"/>
    <cellStyle name="Shade 2 2 2 8" xfId="3766" xr:uid="{00000000-0005-0000-0000-0000A61B0000}"/>
    <cellStyle name="Shade 2 2 2 8 2" xfId="26129" xr:uid="{1FB939BD-7AC0-4C18-BE1C-CE0E5A90ED75}"/>
    <cellStyle name="Shade 2 2 2 9" xfId="4200" xr:uid="{00000000-0005-0000-0000-0000A71B0000}"/>
    <cellStyle name="Shade 2 2 2 9 2" xfId="26560" xr:uid="{86B889D5-583C-4926-926E-7CCDFF448305}"/>
    <cellStyle name="Shade 2 2 3" xfId="757" xr:uid="{00000000-0005-0000-0000-0000A81B0000}"/>
    <cellStyle name="Shade 2 2 3 10" xfId="5204" xr:uid="{00000000-0005-0000-0000-0000A91B0000}"/>
    <cellStyle name="Shade 2 2 3 10 2" xfId="27557" xr:uid="{B3E6993D-94D1-4340-905B-2F23E854755E}"/>
    <cellStyle name="Shade 2 2 3 11" xfId="5370" xr:uid="{00000000-0005-0000-0000-0000AA1B0000}"/>
    <cellStyle name="Shade 2 2 3 11 2" xfId="27723" xr:uid="{EE3B6B0D-CF44-412F-9DFE-0F0E4D3D4734}"/>
    <cellStyle name="Shade 2 2 3 12" xfId="6126" xr:uid="{00000000-0005-0000-0000-0000AB1B0000}"/>
    <cellStyle name="Shade 2 2 3 12 2" xfId="28423" xr:uid="{4485E059-AA2C-42FD-AAB3-13A82C2F6933}"/>
    <cellStyle name="Shade 2 2 3 13" xfId="6468" xr:uid="{00000000-0005-0000-0000-0000AC1B0000}"/>
    <cellStyle name="Shade 2 2 3 13 2" xfId="28765" xr:uid="{810C8208-D990-4B1D-9FFE-2987E4A51020}"/>
    <cellStyle name="Shade 2 2 3 14" xfId="6933" xr:uid="{00000000-0005-0000-0000-0000AD1B0000}"/>
    <cellStyle name="Shade 2 2 3 14 2" xfId="29230" xr:uid="{7336110C-5E17-400A-8565-13E4A720E183}"/>
    <cellStyle name="Shade 2 2 3 15" xfId="7477" xr:uid="{00000000-0005-0000-0000-0000AE1B0000}"/>
    <cellStyle name="Shade 2 2 3 15 2" xfId="29772" xr:uid="{26EDA8AD-72B4-4597-BCC8-032B89351279}"/>
    <cellStyle name="Shade 2 2 3 16" xfId="7963" xr:uid="{80BF4989-2589-42BE-B5EA-4E65B923738B}"/>
    <cellStyle name="Shade 2 2 3 16 2" xfId="30249" xr:uid="{B9FCFAF5-D64F-4EA2-89E8-76AE01DD784B}"/>
    <cellStyle name="Shade 2 2 3 17" xfId="8452" xr:uid="{BE600C9C-E2FD-4C99-A50E-7E187DAB5F38}"/>
    <cellStyle name="Shade 2 2 3 17 2" xfId="30721" xr:uid="{767CC449-35EC-4A3A-8470-BE3566FE4ABD}"/>
    <cellStyle name="Shade 2 2 3 18" xfId="9342" xr:uid="{F4429EA5-0039-459C-8350-6B9E4ACCE9E1}"/>
    <cellStyle name="Shade 2 2 3 18 2" xfId="31481" xr:uid="{EFFE3968-CE67-4CBC-8B39-244528D0BFDF}"/>
    <cellStyle name="Shade 2 2 3 19" xfId="8775" xr:uid="{51ADA497-FB38-4BEF-881A-C0666EFAABFE}"/>
    <cellStyle name="Shade 2 2 3 19 2" xfId="31001" xr:uid="{42A92AF8-DAC3-4509-BB71-CD6344A7543C}"/>
    <cellStyle name="Shade 2 2 3 2" xfId="1081" xr:uid="{00000000-0005-0000-0000-0000AF1B0000}"/>
    <cellStyle name="Shade 2 2 3 2 2" xfId="23518" xr:uid="{F48DD269-A27C-4AAB-AF2F-AF10F134E2B6}"/>
    <cellStyle name="Shade 2 2 3 20" xfId="9839" xr:uid="{BC952558-90C6-4492-8018-D0787FBF1692}"/>
    <cellStyle name="Shade 2 2 3 20 2" xfId="31884" xr:uid="{F6519037-7C68-4F82-9FAE-EF7F96AABF33}"/>
    <cellStyle name="Shade 2 2 3 21" xfId="12510" xr:uid="{42304B01-4FDA-48D1-B195-41CA429F9AAE}"/>
    <cellStyle name="Shade 2 2 3 21 2" xfId="33075" xr:uid="{CA9D4FA8-CFA0-4476-96E5-A363D87AAAB1}"/>
    <cellStyle name="Shade 2 2 3 22" xfId="12723" xr:uid="{EEE95AAC-8790-45B3-9E68-75473354F8ED}"/>
    <cellStyle name="Shade 2 2 3 22 2" xfId="33288" xr:uid="{EAB6F73F-D7E4-4056-B12E-0E0D90774953}"/>
    <cellStyle name="Shade 2 2 3 23" xfId="13343" xr:uid="{4AF8A5AE-D7A6-46D4-822B-654A7F4A1C70}"/>
    <cellStyle name="Shade 2 2 3 23 2" xfId="33907" xr:uid="{51F48783-4767-49FB-A413-FC40E39DBB7E}"/>
    <cellStyle name="Shade 2 2 3 24" xfId="14045" xr:uid="{1FEEA375-E302-4AFF-8115-BD713F142F3A}"/>
    <cellStyle name="Shade 2 2 3 24 2" xfId="34609" xr:uid="{1B7FA1E9-F546-4A58-8AC9-FB1476E17F0A}"/>
    <cellStyle name="Shade 2 2 3 25" xfId="14236" xr:uid="{F96AC83F-3C93-47DB-A9D4-1C6A9D717E0C}"/>
    <cellStyle name="Shade 2 2 3 25 2" xfId="34799" xr:uid="{00B63EA5-01F9-455F-B7F8-929C957EE66E}"/>
    <cellStyle name="Shade 2 2 3 26" xfId="13089" xr:uid="{624D5DDB-E482-4FF9-B87D-988BAD13512A}"/>
    <cellStyle name="Shade 2 2 3 26 2" xfId="33654" xr:uid="{6EF85DDF-3DB2-4A09-8615-F69DA8BBB36C}"/>
    <cellStyle name="Shade 2 2 3 27" xfId="14249" xr:uid="{2A6AB3D8-56FF-4C78-897A-2AFB90A6F9B1}"/>
    <cellStyle name="Shade 2 2 3 27 2" xfId="34812" xr:uid="{C1B17B84-7489-4221-8E05-D04554C7FD66}"/>
    <cellStyle name="Shade 2 2 3 28" xfId="15887" xr:uid="{025C022C-DC36-4665-B4A2-12F55387FD01}"/>
    <cellStyle name="Shade 2 2 3 28 2" xfId="36295" xr:uid="{C25DCF23-4CF2-4658-B888-12D4317162B3}"/>
    <cellStyle name="Shade 2 2 3 29" xfId="16014" xr:uid="{40A21764-36F6-41DB-810F-A7B7DF119463}"/>
    <cellStyle name="Shade 2 2 3 29 2" xfId="36422" xr:uid="{C1E23BA4-F48E-43B2-ACC3-ADC0B5EE7061}"/>
    <cellStyle name="Shade 2 2 3 3" xfId="1948" xr:uid="{00000000-0005-0000-0000-0000B01B0000}"/>
    <cellStyle name="Shade 2 2 3 3 2" xfId="24330" xr:uid="{54656E91-613A-437B-A635-32DCF08182D7}"/>
    <cellStyle name="Shade 2 2 3 30" xfId="16487" xr:uid="{E2B544B4-D12B-46EE-94F5-3B8D8D2A346C}"/>
    <cellStyle name="Shade 2 2 3 30 2" xfId="36893" xr:uid="{7DE565A3-0A94-4D47-971F-8D217D476C85}"/>
    <cellStyle name="Shade 2 2 3 31" xfId="17231" xr:uid="{D7588768-DCA8-402B-BA5F-2B1BD19C7B0F}"/>
    <cellStyle name="Shade 2 2 3 31 2" xfId="37635" xr:uid="{36683EFD-DCED-4D34-A287-7144DCFA469F}"/>
    <cellStyle name="Shade 2 2 3 32" xfId="16781" xr:uid="{BB364118-80DD-464A-9EBC-37CBA8CA0936}"/>
    <cellStyle name="Shade 2 2 3 32 2" xfId="37185" xr:uid="{FF6C8E9E-C822-4725-8D10-B53E147D3A66}"/>
    <cellStyle name="Shade 2 2 3 33" xfId="17980" xr:uid="{15F46BAA-32A4-44CD-858D-040556FC9C02}"/>
    <cellStyle name="Shade 2 2 3 33 2" xfId="38384" xr:uid="{D4F05C5C-7475-4D38-9206-76E2C0553D96}"/>
    <cellStyle name="Shade 2 2 3 34" xfId="18359" xr:uid="{5E95978A-17F0-47C5-A2D9-D12861EA963A}"/>
    <cellStyle name="Shade 2 2 3 34 2" xfId="38763" xr:uid="{3203339F-1FBD-4525-B6CC-8DE483725152}"/>
    <cellStyle name="Shade 2 2 3 35" xfId="19203" xr:uid="{42CE404D-5729-40AF-BA9F-F6C5B75516CC}"/>
    <cellStyle name="Shade 2 2 3 35 2" xfId="39605" xr:uid="{A9E12B49-B344-452B-9DF6-96DAA260CE45}"/>
    <cellStyle name="Shade 2 2 3 36" xfId="18631" xr:uid="{B2AF6C08-7F06-4E79-B508-C85E969568ED}"/>
    <cellStyle name="Shade 2 2 3 36 2" xfId="39035" xr:uid="{7A0CA10B-4B04-46B9-988D-A3546F810A44}"/>
    <cellStyle name="Shade 2 2 3 37" xfId="20041" xr:uid="{30068C7D-264B-41A4-8F52-D418787B7E23}"/>
    <cellStyle name="Shade 2 2 3 37 2" xfId="40443" xr:uid="{701B4AF8-2DFD-4439-B57F-4673F77AE82F}"/>
    <cellStyle name="Shade 2 2 3 38" xfId="20463" xr:uid="{D5B4300B-DFAF-4314-9134-E9F81A62A513}"/>
    <cellStyle name="Shade 2 2 3 38 2" xfId="40865" xr:uid="{ED53A3AA-DCC1-4B2E-89FB-4243FE469532}"/>
    <cellStyle name="Shade 2 2 3 39" xfId="19378" xr:uid="{7E65AC7D-5918-4096-B302-15B1C4276120}"/>
    <cellStyle name="Shade 2 2 3 39 2" xfId="39780" xr:uid="{9B3EA3D3-A6F2-4757-B9D7-803B1C22E37C}"/>
    <cellStyle name="Shade 2 2 3 4" xfId="1679" xr:uid="{00000000-0005-0000-0000-0000B11B0000}"/>
    <cellStyle name="Shade 2 2 3 4 2" xfId="24063" xr:uid="{E2160850-76EF-4364-899D-9892ACCB3241}"/>
    <cellStyle name="Shade 2 2 3 40" xfId="21657" xr:uid="{6EB0467F-C0FF-4984-80FB-34B5F8FC4E53}"/>
    <cellStyle name="Shade 2 2 3 40 2" xfId="42057" xr:uid="{726ED43D-B293-41EF-AAE3-3B78FD645242}"/>
    <cellStyle name="Shade 2 2 3 41" xfId="21121" xr:uid="{9F166D92-0E0A-4EFC-8F89-B768B1A02C8F}"/>
    <cellStyle name="Shade 2 2 3 41 2" xfId="41521" xr:uid="{B524A4B7-732B-4418-A589-72C81DD8B5B0}"/>
    <cellStyle name="Shade 2 2 3 42" xfId="22149" xr:uid="{A170A382-6450-424A-A6DB-A469590739D5}"/>
    <cellStyle name="Shade 2 2 3 42 2" xfId="42549" xr:uid="{8F929317-1B13-4825-8411-677DB9166367}"/>
    <cellStyle name="Shade 2 2 3 43" xfId="21329" xr:uid="{F4E7CEAB-2D7C-4252-BE66-3EC8986401E6}"/>
    <cellStyle name="Shade 2 2 3 43 2" xfId="41729" xr:uid="{64B7A74A-DDD0-44E2-8B25-BF1D4F345672}"/>
    <cellStyle name="Shade 2 2 3 44" xfId="23103" xr:uid="{E3C78A82-FADA-4BE6-A427-6D4115A5C4DE}"/>
    <cellStyle name="Shade 2 2 3 44 2" xfId="43503" xr:uid="{6CE23B4B-12D2-4ABF-BDCE-C79828114423}"/>
    <cellStyle name="Shade 2 2 3 5" xfId="3071" xr:uid="{00000000-0005-0000-0000-0000B21B0000}"/>
    <cellStyle name="Shade 2 2 3 5 2" xfId="25437" xr:uid="{AD9B19B1-25B0-4B2C-A033-8917B6DD9BDC}"/>
    <cellStyle name="Shade 2 2 3 6" xfId="2450" xr:uid="{00000000-0005-0000-0000-0000B31B0000}"/>
    <cellStyle name="Shade 2 2 3 6 2" xfId="24817" xr:uid="{D399EA8C-8257-4AC4-A947-0A77396EC68A}"/>
    <cellStyle name="Shade 2 2 3 7" xfId="3965" xr:uid="{00000000-0005-0000-0000-0000B41B0000}"/>
    <cellStyle name="Shade 2 2 3 7 2" xfId="26328" xr:uid="{D843517A-A0BD-4392-ADF5-28F220997CF0}"/>
    <cellStyle name="Shade 2 2 3 8" xfId="2792" xr:uid="{00000000-0005-0000-0000-0000B51B0000}"/>
    <cellStyle name="Shade 2 2 3 8 2" xfId="25158" xr:uid="{B7404779-9935-4588-A4D5-C08CC8583DF0}"/>
    <cellStyle name="Shade 2 2 3 9" xfId="4208" xr:uid="{00000000-0005-0000-0000-0000B61B0000}"/>
    <cellStyle name="Shade 2 2 3 9 2" xfId="26567" xr:uid="{59056E4A-7DE5-4C71-856E-95125BAFDC02}"/>
    <cellStyle name="Shade 2 2 4" xfId="6007" xr:uid="{00000000-0005-0000-0000-0000B71B0000}"/>
    <cellStyle name="Shade 2 3" xfId="317" xr:uid="{00000000-0005-0000-0000-0000B81B0000}"/>
    <cellStyle name="Shade 2 3 10" xfId="2385" xr:uid="{00000000-0005-0000-0000-0000B91B0000}"/>
    <cellStyle name="Shade 2 3 10 2" xfId="24752" xr:uid="{E472A805-3AD7-4DC3-9EE2-B8F28CEFFEF5}"/>
    <cellStyle name="Shade 2 3 11" xfId="3307" xr:uid="{00000000-0005-0000-0000-0000BA1B0000}"/>
    <cellStyle name="Shade 2 3 11 2" xfId="25673" xr:uid="{CD2603C1-8D7B-4AFC-9AD6-49DD271EE751}"/>
    <cellStyle name="Shade 2 3 12" xfId="3252" xr:uid="{00000000-0005-0000-0000-0000BB1B0000}"/>
    <cellStyle name="Shade 2 3 12 2" xfId="25618" xr:uid="{38E2FAD4-D319-4DC0-8D3D-01FCA0AA40E0}"/>
    <cellStyle name="Shade 2 3 13" xfId="4834" xr:uid="{00000000-0005-0000-0000-0000BC1B0000}"/>
    <cellStyle name="Shade 2 3 13 2" xfId="27187" xr:uid="{49D8CD7F-FDAE-4392-BCAA-C6F6D24A33D1}"/>
    <cellStyle name="Shade 2 3 14" xfId="3369" xr:uid="{00000000-0005-0000-0000-0000BD1B0000}"/>
    <cellStyle name="Shade 2 3 14 2" xfId="25734" xr:uid="{358544B8-E97C-4CBF-8CE9-1708B1CE7F86}"/>
    <cellStyle name="Shade 2 3 15" xfId="6362" xr:uid="{00000000-0005-0000-0000-0000BE1B0000}"/>
    <cellStyle name="Shade 2 3 15 2" xfId="28659" xr:uid="{228877A7-6FAE-41CB-A75B-B6B6DE09EA95}"/>
    <cellStyle name="Shade 2 3 16" xfId="6451" xr:uid="{00000000-0005-0000-0000-0000BF1B0000}"/>
    <cellStyle name="Shade 2 3 16 2" xfId="28748" xr:uid="{9C90717D-A229-4938-BE4F-31A00C1D8AEB}"/>
    <cellStyle name="Shade 2 3 17" xfId="6163" xr:uid="{00000000-0005-0000-0000-0000C01B0000}"/>
    <cellStyle name="Shade 2 3 17 2" xfId="28460" xr:uid="{42493C57-7CEE-4900-9666-CF9DB5FAAD1A}"/>
    <cellStyle name="Shade 2 3 18" xfId="7260" xr:uid="{00000000-0005-0000-0000-0000C11B0000}"/>
    <cellStyle name="Shade 2 3 18 2" xfId="29555" xr:uid="{4E431D13-DB65-4721-9133-F3C7C74CA8A6}"/>
    <cellStyle name="Shade 2 3 19" xfId="7723" xr:uid="{A3459277-6FF4-4E8D-98F3-C59FD88D7FF7}"/>
    <cellStyle name="Shade 2 3 19 2" xfId="30009" xr:uid="{CA3BF2FA-54B7-4132-8AF2-80C3BC3003E1}"/>
    <cellStyle name="Shade 2 3 2" xfId="654" xr:uid="{00000000-0005-0000-0000-0000C21B0000}"/>
    <cellStyle name="Shade 2 3 2 10" xfId="3608" xr:uid="{00000000-0005-0000-0000-0000C31B0000}"/>
    <cellStyle name="Shade 2 3 2 10 2" xfId="25971" xr:uid="{F76FE284-88B5-40D6-905A-6FC8BE9AC33F}"/>
    <cellStyle name="Shade 2 3 2 11" xfId="5105" xr:uid="{00000000-0005-0000-0000-0000C41B0000}"/>
    <cellStyle name="Shade 2 3 2 11 2" xfId="27458" xr:uid="{D273F4A3-8075-4F20-AD40-A04560BFC433}"/>
    <cellStyle name="Shade 2 3 2 12" xfId="4990" xr:uid="{00000000-0005-0000-0000-0000C51B0000}"/>
    <cellStyle name="Shade 2 3 2 12 2" xfId="27343" xr:uid="{F69F75F2-C39D-4B79-BC79-64AE3B7ED73E}"/>
    <cellStyle name="Shade 2 3 2 13" xfId="5756" xr:uid="{00000000-0005-0000-0000-0000C61B0000}"/>
    <cellStyle name="Shade 2 3 2 13 2" xfId="28074" xr:uid="{59FFA92F-BD7C-453F-8EEF-6CBEDC744481}"/>
    <cellStyle name="Shade 2 3 2 14" xfId="6765" xr:uid="{00000000-0005-0000-0000-0000C71B0000}"/>
    <cellStyle name="Shade 2 3 2 14 2" xfId="29062" xr:uid="{3CB338B9-AF17-4648-9226-B8BFD217317A}"/>
    <cellStyle name="Shade 2 3 2 15" xfId="6553" xr:uid="{00000000-0005-0000-0000-0000C81B0000}"/>
    <cellStyle name="Shade 2 3 2 15 2" xfId="28850" xr:uid="{0475BA9B-8E7C-4967-94AB-7B8EA015DFEE}"/>
    <cellStyle name="Shade 2 3 2 16" xfId="7383" xr:uid="{00000000-0005-0000-0000-0000C91B0000}"/>
    <cellStyle name="Shade 2 3 2 16 2" xfId="29678" xr:uid="{A50A7178-DE31-4FA9-90D0-0AC86C68377E}"/>
    <cellStyle name="Shade 2 3 2 17" xfId="7869" xr:uid="{B695F3DA-DBD4-442A-BFA8-ED355975F5F5}"/>
    <cellStyle name="Shade 2 3 2 17 2" xfId="30155" xr:uid="{8E4596F8-C381-4641-ACFB-9F32E2D8988D}"/>
    <cellStyle name="Shade 2 3 2 18" xfId="8354" xr:uid="{886F387E-6EE5-4C4C-B017-9DA96BF681D9}"/>
    <cellStyle name="Shade 2 3 2 18 2" xfId="30623" xr:uid="{FD788360-E229-4F0C-98CA-2520346D3D5D}"/>
    <cellStyle name="Shade 2 3 2 19" xfId="9239" xr:uid="{B5AEF942-AC47-4B2B-8638-4DB938D73B86}"/>
    <cellStyle name="Shade 2 3 2 19 2" xfId="31380" xr:uid="{E054CF39-8AF6-48A7-96F7-8BA8D38B78B4}"/>
    <cellStyle name="Shade 2 3 2 2" xfId="869" xr:uid="{00000000-0005-0000-0000-0000CA1B0000}"/>
    <cellStyle name="Shade 2 3 2 2 10" xfId="5316" xr:uid="{00000000-0005-0000-0000-0000CB1B0000}"/>
    <cellStyle name="Shade 2 3 2 2 10 2" xfId="27669" xr:uid="{B58F09FC-2FFF-4FFC-83D0-F4924872A846}"/>
    <cellStyle name="Shade 2 3 2 2 11" xfId="5387" xr:uid="{00000000-0005-0000-0000-0000CC1B0000}"/>
    <cellStyle name="Shade 2 3 2 2 11 2" xfId="27740" xr:uid="{67B7C2F0-EC6F-43A0-A83A-0322F76C942A}"/>
    <cellStyle name="Shade 2 3 2 2 12" xfId="5937" xr:uid="{00000000-0005-0000-0000-0000CD1B0000}"/>
    <cellStyle name="Shade 2 3 2 2 12 2" xfId="28251" xr:uid="{19751A36-68D2-4C4D-91D1-5D8537D7E46F}"/>
    <cellStyle name="Shade 2 3 2 2 13" xfId="6839" xr:uid="{00000000-0005-0000-0000-0000CE1B0000}"/>
    <cellStyle name="Shade 2 3 2 2 13 2" xfId="29136" xr:uid="{5EFF38FC-2C86-4E16-B03C-468957BA4708}"/>
    <cellStyle name="Shade 2 3 2 2 14" xfId="6949" xr:uid="{00000000-0005-0000-0000-0000CF1B0000}"/>
    <cellStyle name="Shade 2 3 2 2 14 2" xfId="29246" xr:uid="{02825EEF-9D53-4E72-A614-1437152A5626}"/>
    <cellStyle name="Shade 2 3 2 2 15" xfId="7589" xr:uid="{00000000-0005-0000-0000-0000D01B0000}"/>
    <cellStyle name="Shade 2 3 2 2 15 2" xfId="29884" xr:uid="{9EE70064-4084-4B47-A331-0F0F75FB7B18}"/>
    <cellStyle name="Shade 2 3 2 2 16" xfId="8075" xr:uid="{6EE9BDF8-FCBB-4DED-87C3-FBC58BA48DAC}"/>
    <cellStyle name="Shade 2 3 2 2 16 2" xfId="30361" xr:uid="{6C8490D9-5098-4929-8727-B4864C52108A}"/>
    <cellStyle name="Shade 2 3 2 2 17" xfId="8564" xr:uid="{925D2574-3DA8-4FC3-8DF0-F5E6197FDAC0}"/>
    <cellStyle name="Shade 2 3 2 2 17 2" xfId="30833" xr:uid="{FEB699E2-B007-4DE5-AC9F-E08786F7F136}"/>
    <cellStyle name="Shade 2 3 2 2 18" xfId="9454" xr:uid="{89EC5B8F-76BE-489C-B0A1-32FC1BAEB328}"/>
    <cellStyle name="Shade 2 3 2 2 18 2" xfId="31593" xr:uid="{5411BDA8-842F-4D1A-8E1E-F163F51DA8B5}"/>
    <cellStyle name="Shade 2 3 2 2 19" xfId="9100" xr:uid="{B6E7A36D-0BF0-44EB-BD63-76D260E3E040}"/>
    <cellStyle name="Shade 2 3 2 2 19 2" xfId="31247" xr:uid="{38E2F8B5-D77E-4F6A-B867-EDD623F01151}"/>
    <cellStyle name="Shade 2 3 2 2 2" xfId="1183" xr:uid="{00000000-0005-0000-0000-0000D11B0000}"/>
    <cellStyle name="Shade 2 3 2 2 2 2" xfId="23620" xr:uid="{B0B0E002-820B-44D0-8716-0C1FC5DC6A19}"/>
    <cellStyle name="Shade 2 3 2 2 20" xfId="9548" xr:uid="{FDE069C1-5BC5-4777-A0CA-CF4DF5DA2A34}"/>
    <cellStyle name="Shade 2 3 2 2 20 2" xfId="31677" xr:uid="{2813287F-E66B-4E34-B3B4-CDACE9F71ABA}"/>
    <cellStyle name="Shade 2 3 2 2 21" xfId="12622" xr:uid="{6FDEBF9C-978C-4014-A5EF-57BBC7ED4E19}"/>
    <cellStyle name="Shade 2 3 2 2 21 2" xfId="33187" xr:uid="{8992ABDD-AC4E-4785-A34A-D9F2A307820F}"/>
    <cellStyle name="Shade 2 3 2 2 22" xfId="13019" xr:uid="{64F6D920-C454-43FB-8E09-FD182DC0313A}"/>
    <cellStyle name="Shade 2 3 2 2 22 2" xfId="33584" xr:uid="{6C270248-77D3-4336-A175-013D03246AC0}"/>
    <cellStyle name="Shade 2 3 2 2 23" xfId="13213" xr:uid="{F2B0BAA0-7216-4E50-BFCD-6C5D22809546}"/>
    <cellStyle name="Shade 2 3 2 2 23 2" xfId="33777" xr:uid="{4247778A-5028-4ABC-A0DA-D713AFA290AB}"/>
    <cellStyle name="Shade 2 3 2 2 24" xfId="12983" xr:uid="{3B5B9270-FB9B-46F3-B840-4AE385892547}"/>
    <cellStyle name="Shade 2 3 2 2 24 2" xfId="33548" xr:uid="{1E7CA4C5-5CDD-40C4-A0A1-0D61CBCD609C}"/>
    <cellStyle name="Shade 2 3 2 2 25" xfId="14462" xr:uid="{62181AA2-E6A6-4672-8F73-B21109B5A7C9}"/>
    <cellStyle name="Shade 2 3 2 2 25 2" xfId="35023" xr:uid="{105A19BC-4165-41B3-A35D-FB134439D914}"/>
    <cellStyle name="Shade 2 3 2 2 26" xfId="13296" xr:uid="{DB019992-84FC-4B23-980E-26FD2755FC43}"/>
    <cellStyle name="Shade 2 3 2 2 26 2" xfId="33860" xr:uid="{8F8BE399-CC18-42E4-838E-E8338D2C4679}"/>
    <cellStyle name="Shade 2 3 2 2 27" xfId="15067" xr:uid="{3998314A-1350-49B9-8905-3A357C493650}"/>
    <cellStyle name="Shade 2 3 2 2 27 2" xfId="35615" xr:uid="{0B378DB3-A663-4BDA-8808-35ACA980668E}"/>
    <cellStyle name="Shade 2 3 2 2 28" xfId="15426" xr:uid="{34684B05-E3AF-4077-B594-021C968449D2}"/>
    <cellStyle name="Shade 2 3 2 2 28 2" xfId="35963" xr:uid="{CD5EA32D-06C3-457A-AE25-42A2CC1D245E}"/>
    <cellStyle name="Shade 2 3 2 2 29" xfId="16126" xr:uid="{0B2D947A-2DE1-41A7-B648-34848FD2392F}"/>
    <cellStyle name="Shade 2 3 2 2 29 2" xfId="36534" xr:uid="{4496B846-EF34-4C9A-B769-13CCA64D7CB2}"/>
    <cellStyle name="Shade 2 3 2 2 3" xfId="2060" xr:uid="{00000000-0005-0000-0000-0000D21B0000}"/>
    <cellStyle name="Shade 2 3 2 2 3 2" xfId="24442" xr:uid="{83065CC9-3AD4-4D86-BC6E-163292CE9734}"/>
    <cellStyle name="Shade 2 3 2 2 30" xfId="16599" xr:uid="{2FC6146A-D2DF-4B2A-95E9-CE7B31D83972}"/>
    <cellStyle name="Shade 2 3 2 2 30 2" xfId="37005" xr:uid="{D1CBD78B-6640-4B09-9331-C3960D366D79}"/>
    <cellStyle name="Shade 2 3 2 2 31" xfId="17343" xr:uid="{B9DFBD89-DF8D-430C-A38D-64F19EB7992D}"/>
    <cellStyle name="Shade 2 3 2 2 31 2" xfId="37747" xr:uid="{DE6EF6E2-BDD9-4326-9A92-DE5B7C773B30}"/>
    <cellStyle name="Shade 2 3 2 2 32" xfId="16894" xr:uid="{A3F3DC9A-1850-4041-813D-502DD57FC2FF}"/>
    <cellStyle name="Shade 2 3 2 2 32 2" xfId="37298" xr:uid="{7529F8F6-9468-46A0-BD54-50BA8F1E5F0D}"/>
    <cellStyle name="Shade 2 3 2 2 33" xfId="18092" xr:uid="{36090290-B70B-42C9-B3A9-50B591D2BFBD}"/>
    <cellStyle name="Shade 2 3 2 2 33 2" xfId="38496" xr:uid="{E8458290-885E-40BD-AF27-4C75FF475C49}"/>
    <cellStyle name="Shade 2 3 2 2 34" xfId="18471" xr:uid="{45FCDF46-0A3C-424A-B314-E8A134BCF467}"/>
    <cellStyle name="Shade 2 3 2 2 34 2" xfId="38875" xr:uid="{B4E848ED-84D3-4BFF-AD27-C64CEB3C9EEF}"/>
    <cellStyle name="Shade 2 3 2 2 35" xfId="19315" xr:uid="{73D8896F-4ADC-435F-B28F-135022445FDF}"/>
    <cellStyle name="Shade 2 3 2 2 35 2" xfId="39717" xr:uid="{345B6657-2881-44A1-968C-1B2B8E8C7D6A}"/>
    <cellStyle name="Shade 2 3 2 2 36" xfId="19646" xr:uid="{E275E6C7-DFAE-4C88-B268-7BEC285216E9}"/>
    <cellStyle name="Shade 2 3 2 2 36 2" xfId="40048" xr:uid="{DF2D36EA-7448-43F1-BDA9-A7C72BFC6D22}"/>
    <cellStyle name="Shade 2 3 2 2 37" xfId="20153" xr:uid="{EDC2E282-804D-4211-9F5D-7CFDC72A3D3F}"/>
    <cellStyle name="Shade 2 3 2 2 37 2" xfId="40555" xr:uid="{F7D85143-1357-417B-BA96-E10E91948F4E}"/>
    <cellStyle name="Shade 2 3 2 2 38" xfId="20575" xr:uid="{865DC444-1CB6-40B5-8C29-B048E7CB9D2B}"/>
    <cellStyle name="Shade 2 3 2 2 38 2" xfId="40977" xr:uid="{563DAD9A-053B-4493-A95C-D00FE96D3BD5}"/>
    <cellStyle name="Shade 2 3 2 2 39" xfId="20219" xr:uid="{80C52757-2E9D-4289-9B70-2D4760BEC2A5}"/>
    <cellStyle name="Shade 2 3 2 2 39 2" xfId="40621" xr:uid="{27131B97-A74F-48F4-A0F5-814935003035}"/>
    <cellStyle name="Shade 2 3 2 2 4" xfId="2157" xr:uid="{00000000-0005-0000-0000-0000D31B0000}"/>
    <cellStyle name="Shade 2 3 2 2 4 2" xfId="24537" xr:uid="{FA250792-9B74-4662-BF58-CADD9EDBFA61}"/>
    <cellStyle name="Shade 2 3 2 2 40" xfId="21769" xr:uid="{FC417366-4BEB-4A18-9622-DB87F3103EAD}"/>
    <cellStyle name="Shade 2 3 2 2 40 2" xfId="42169" xr:uid="{8B49BF3B-C576-4E30-8ABD-082D8F1D5DD2}"/>
    <cellStyle name="Shade 2 3 2 2 41" xfId="21270" xr:uid="{D11662B3-D153-4364-8121-7203A7D73C8A}"/>
    <cellStyle name="Shade 2 3 2 2 41 2" xfId="41670" xr:uid="{9D55625F-2E7D-4477-8494-333BEA9F8822}"/>
    <cellStyle name="Shade 2 3 2 2 42" xfId="21922" xr:uid="{6194BF58-BFC6-49C9-858D-05993C774648}"/>
    <cellStyle name="Shade 2 3 2 2 42 2" xfId="42322" xr:uid="{E1A1D334-235E-43A4-8FF8-B2DFCC3F774C}"/>
    <cellStyle name="Shade 2 3 2 2 43" xfId="22814" xr:uid="{8FB69D50-0D00-4035-928C-342A553F0799}"/>
    <cellStyle name="Shade 2 3 2 2 43 2" xfId="43214" xr:uid="{68D95765-21FC-4598-BE73-F789DE77C80A}"/>
    <cellStyle name="Shade 2 3 2 2 44" xfId="23117" xr:uid="{2249E25A-9824-4FC1-811F-8931F6E33E23}"/>
    <cellStyle name="Shade 2 3 2 2 44 2" xfId="43517" xr:uid="{F0A4C813-C37A-436B-9027-AC8277EA46D8}"/>
    <cellStyle name="Shade 2 3 2 2 5" xfId="3183" xr:uid="{00000000-0005-0000-0000-0000D41B0000}"/>
    <cellStyle name="Shade 2 3 2 2 5 2" xfId="25549" xr:uid="{11156635-B136-4210-B326-3B7DD4BB0712}"/>
    <cellStyle name="Shade 2 3 2 2 6" xfId="3350" xr:uid="{00000000-0005-0000-0000-0000D51B0000}"/>
    <cellStyle name="Shade 2 3 2 2 6 2" xfId="25715" xr:uid="{293FA282-EA55-4F94-A499-11BC1059CC03}"/>
    <cellStyle name="Shade 2 3 2 2 7" xfId="4077" xr:uid="{00000000-0005-0000-0000-0000D61B0000}"/>
    <cellStyle name="Shade 2 3 2 2 7 2" xfId="26440" xr:uid="{775EC00E-0F16-4C33-8F82-AA99EFCF7ABF}"/>
    <cellStyle name="Shade 2 3 2 2 8" xfId="4188" xr:uid="{00000000-0005-0000-0000-0000D71B0000}"/>
    <cellStyle name="Shade 2 3 2 2 8 2" xfId="26548" xr:uid="{1C9A23AA-0050-4D30-8982-325C9E933E33}"/>
    <cellStyle name="Shade 2 3 2 2 9" xfId="4235" xr:uid="{00000000-0005-0000-0000-0000D81B0000}"/>
    <cellStyle name="Shade 2 3 2 2 9 2" xfId="26593" xr:uid="{55C69B45-4F98-458C-ADC3-34A2B4A584D9}"/>
    <cellStyle name="Shade 2 3 2 20" xfId="9828" xr:uid="{1A810BFD-DC76-4B75-AC12-914486F3F258}"/>
    <cellStyle name="Shade 2 3 2 20 2" xfId="31875" xr:uid="{165B3D0C-407B-4625-A24B-A506D57AB649}"/>
    <cellStyle name="Shade 2 3 2 21" xfId="9782" xr:uid="{114A0EBF-58A2-4925-8519-E9FA77D56D47}"/>
    <cellStyle name="Shade 2 3 2 21 2" xfId="31837" xr:uid="{03421034-AC86-46FC-BF05-F424C0E3416E}"/>
    <cellStyle name="Shade 2 3 2 22" xfId="12407" xr:uid="{228ED38C-A7E0-4CE2-8D55-BCE3060486B2}"/>
    <cellStyle name="Shade 2 3 2 22 2" xfId="32972" xr:uid="{BF3B9AE0-D316-466B-A07B-A549B80AB9F7}"/>
    <cellStyle name="Shade 2 3 2 23" xfId="12861" xr:uid="{56EBABA4-C70F-4EBC-9404-256E288E2E35}"/>
    <cellStyle name="Shade 2 3 2 23 2" xfId="33426" xr:uid="{0ACA281F-0AA1-462E-9D8D-B7BDDBE405BE}"/>
    <cellStyle name="Shade 2 3 2 24" xfId="13550" xr:uid="{204F3690-4D16-4F36-87AA-8C7D7A7B2A21}"/>
    <cellStyle name="Shade 2 3 2 24 2" xfId="34114" xr:uid="{C6A37F3A-3917-431B-B46F-978288F9E2F5}"/>
    <cellStyle name="Shade 2 3 2 25" xfId="13665" xr:uid="{3C41217B-523B-40B0-A2C3-CE3B6B98F595}"/>
    <cellStyle name="Shade 2 3 2 25 2" xfId="34229" xr:uid="{C50D36BE-8D84-4375-A5CE-2F4FFBA84784}"/>
    <cellStyle name="Shade 2 3 2 26" xfId="14334" xr:uid="{34723F8A-30C6-4F20-ACC3-4CDA813F7B43}"/>
    <cellStyle name="Shade 2 3 2 26 2" xfId="34897" xr:uid="{23794106-23B9-4116-981A-235DC6335889}"/>
    <cellStyle name="Shade 2 3 2 27" xfId="14348" xr:uid="{113902FD-6CA4-4C6E-8A0F-71219DE43AAD}"/>
    <cellStyle name="Shade 2 3 2 27 2" xfId="34911" xr:uid="{B3EC0C03-1B7E-4F9A-9496-D6242AF18EE9}"/>
    <cellStyle name="Shade 2 3 2 28" xfId="15091" xr:uid="{E8FE1242-9906-4A04-A8F4-B12C57C9AF3B}"/>
    <cellStyle name="Shade 2 3 2 28 2" xfId="35638" xr:uid="{D560A3E4-69DE-4FE7-92C1-CAA82993CB70}"/>
    <cellStyle name="Shade 2 3 2 29" xfId="15813" xr:uid="{E9CD3E55-D423-49B4-9820-BDFD4EAB48A8}"/>
    <cellStyle name="Shade 2 3 2 29 2" xfId="36229" xr:uid="{51E51826-A5C7-4807-9919-AA88421F1C9D}"/>
    <cellStyle name="Shade 2 3 2 3" xfId="932" xr:uid="{00000000-0005-0000-0000-0000D91B0000}"/>
    <cellStyle name="Shade 2 3 2 3 2" xfId="23369" xr:uid="{A95B6746-5D8A-4C1A-85EE-002F4D7576EC}"/>
    <cellStyle name="Shade 2 3 2 30" xfId="15918" xr:uid="{ED68A2FB-A198-4B65-A1B2-348BD19D40E4}"/>
    <cellStyle name="Shade 2 3 2 30 2" xfId="36326" xr:uid="{318F5CE8-EDBD-4869-94A2-99B316C3ED48}"/>
    <cellStyle name="Shade 2 3 2 31" xfId="16393" xr:uid="{DD98A3DA-D684-4398-A912-29682C09206C}"/>
    <cellStyle name="Shade 2 3 2 31 2" xfId="36799" xr:uid="{4A2484EF-E3ED-4113-B0BA-F6871C91BAF7}"/>
    <cellStyle name="Shade 2 3 2 32" xfId="17134" xr:uid="{A836D6E3-0529-4458-932C-B0A8C057CBB8}"/>
    <cellStyle name="Shade 2 3 2 32 2" xfId="37538" xr:uid="{0D42A284-B60F-45BF-87B3-A97078B18710}"/>
    <cellStyle name="Shade 2 3 2 33" xfId="16671" xr:uid="{5C1B1ECF-BE5B-4B88-9D59-1A7C0DD27B7C}"/>
    <cellStyle name="Shade 2 3 2 33 2" xfId="37077" xr:uid="{3A0296FC-0E22-4EF3-A339-D102F9C4B70E}"/>
    <cellStyle name="Shade 2 3 2 34" xfId="17885" xr:uid="{20E132A9-04A9-424C-8EBA-318A71921D73}"/>
    <cellStyle name="Shade 2 3 2 34 2" xfId="38289" xr:uid="{A6CE8E7E-F0FE-4D36-9A5F-1D14CC9929A2}"/>
    <cellStyle name="Shade 2 3 2 35" xfId="18257" xr:uid="{26A4438B-BE0F-44E6-BA01-E702B1DD722F}"/>
    <cellStyle name="Shade 2 3 2 35 2" xfId="38661" xr:uid="{123A8AEA-37B0-4902-98FD-10B992812A97}"/>
    <cellStyle name="Shade 2 3 2 36" xfId="19100" xr:uid="{A99FEEA1-F420-4F3F-8E41-7CA88C2F084E}"/>
    <cellStyle name="Shade 2 3 2 36 2" xfId="39502" xr:uid="{3A91AC0D-B9A3-4B82-A1E8-6BB5439E9E98}"/>
    <cellStyle name="Shade 2 3 2 37" xfId="19521" xr:uid="{7801448F-0D09-47F9-B730-CF8708596856}"/>
    <cellStyle name="Shade 2 3 2 37 2" xfId="39923" xr:uid="{97552F6F-B168-4B4D-99F4-A5CDA22E15A7}"/>
    <cellStyle name="Shade 2 3 2 38" xfId="19938" xr:uid="{8C3F6C79-D89D-4B6B-9FAE-304DD5C1D00E}"/>
    <cellStyle name="Shade 2 3 2 38 2" xfId="40340" xr:uid="{C91E0B73-E0FB-4282-9514-ECAFBE7BE420}"/>
    <cellStyle name="Shade 2 3 2 39" xfId="20362" xr:uid="{5DDCA04F-9CF4-464A-A3D1-2C0DEFB93B50}"/>
    <cellStyle name="Shade 2 3 2 39 2" xfId="40764" xr:uid="{02549FDB-BA2F-4AE6-AE20-0D4AB58895B5}"/>
    <cellStyle name="Shade 2 3 2 4" xfId="1847" xr:uid="{00000000-0005-0000-0000-0000DA1B0000}"/>
    <cellStyle name="Shade 2 3 2 4 2" xfId="24230" xr:uid="{4B38DFA5-C879-4C28-BA76-69293CCDA286}"/>
    <cellStyle name="Shade 2 3 2 40" xfId="20854" xr:uid="{34BFA2F6-C23C-4D6E-81D3-8F0C837F8671}"/>
    <cellStyle name="Shade 2 3 2 40 2" xfId="41256" xr:uid="{9A6003AB-73A9-4705-856E-ED6436928BA6}"/>
    <cellStyle name="Shade 2 3 2 41" xfId="21557" xr:uid="{5A5ECE57-A83F-492F-B19B-8E5FE05E1FB6}"/>
    <cellStyle name="Shade 2 3 2 41 2" xfId="41957" xr:uid="{21A2C547-05A9-4B21-B1AB-D4C845F52F4B}"/>
    <cellStyle name="Shade 2 3 2 42" xfId="20980" xr:uid="{F46067BD-4540-490F-8860-4AD579548486}"/>
    <cellStyle name="Shade 2 3 2 42 2" xfId="41382" xr:uid="{D5CD961E-49B3-4825-A4A1-C44C5A7A134B}"/>
    <cellStyle name="Shade 2 3 2 43" xfId="22565" xr:uid="{219F2156-54B2-4891-AB70-EE3F0ABC8555}"/>
    <cellStyle name="Shade 2 3 2 43 2" xfId="42965" xr:uid="{3A06C074-2620-4B41-822F-25EF5A7B440E}"/>
    <cellStyle name="Shade 2 3 2 44" xfId="22532" xr:uid="{EADB0CBF-F9F3-4492-B87A-91946FC59DBE}"/>
    <cellStyle name="Shade 2 3 2 44 2" xfId="42932" xr:uid="{3673B92F-43BD-4713-AB35-74E9431CA467}"/>
    <cellStyle name="Shade 2 3 2 45" xfId="22354" xr:uid="{B58309F9-D37B-45C3-A40E-726A91C32ED6}"/>
    <cellStyle name="Shade 2 3 2 45 2" xfId="42754" xr:uid="{F44D3DDE-4D57-4A86-A0BF-E3954852A010}"/>
    <cellStyle name="Shade 2 3 2 5" xfId="1543" xr:uid="{00000000-0005-0000-0000-0000DB1B0000}"/>
    <cellStyle name="Shade 2 3 2 5 2" xfId="23929" xr:uid="{E8E0A64F-3030-4337-98C8-DBC19C0969DC}"/>
    <cellStyle name="Shade 2 3 2 6" xfId="2968" xr:uid="{00000000-0005-0000-0000-0000DC1B0000}"/>
    <cellStyle name="Shade 2 3 2 6 2" xfId="25334" xr:uid="{CB2738D5-DEAC-4776-A9BE-4BC2853BDD33}"/>
    <cellStyle name="Shade 2 3 2 7" xfId="2543" xr:uid="{00000000-0005-0000-0000-0000DD1B0000}"/>
    <cellStyle name="Shade 2 3 2 7 2" xfId="24910" xr:uid="{17CB5531-D6FF-4749-B841-6DF65B2BDE70}"/>
    <cellStyle name="Shade 2 3 2 8" xfId="3866" xr:uid="{00000000-0005-0000-0000-0000DE1B0000}"/>
    <cellStyle name="Shade 2 3 2 8 2" xfId="26229" xr:uid="{7F57A728-3D5B-4654-B7FB-99F29C6EDE73}"/>
    <cellStyle name="Shade 2 3 2 9" xfId="3750" xr:uid="{00000000-0005-0000-0000-0000DF1B0000}"/>
    <cellStyle name="Shade 2 3 2 9 2" xfId="26113" xr:uid="{FD3B03B2-B70B-43D3-AF91-E34920E46602}"/>
    <cellStyle name="Shade 2 3 20" xfId="8231" xr:uid="{81B38C81-5BA9-450E-BD4F-67D8CFF2767F}"/>
    <cellStyle name="Shade 2 3 20 2" xfId="30500" xr:uid="{895917A6-4E11-4A20-85A7-143AC2BB28EB}"/>
    <cellStyle name="Shade 2 3 21" xfId="8916" xr:uid="{2F8D04B0-E103-4B4E-8A6F-73C40774FC13}"/>
    <cellStyle name="Shade 2 3 21 2" xfId="31100" xr:uid="{1E07DF5E-B6E5-48CB-8EFA-FCFEA7A0AF97}"/>
    <cellStyle name="Shade 2 3 22" xfId="8789" xr:uid="{3726D25D-3364-41E5-A0F7-66D59123DBB4}"/>
    <cellStyle name="Shade 2 3 22 2" xfId="31009" xr:uid="{232C275C-3099-4331-9D68-4A7997C3EAAD}"/>
    <cellStyle name="Shade 2 3 23" xfId="8832" xr:uid="{3464FE52-F393-4470-BAFC-5D53C7384E8A}"/>
    <cellStyle name="Shade 2 3 23 2" xfId="31033" xr:uid="{D0CE52C7-7C1F-478C-8A0C-226E476E5B09}"/>
    <cellStyle name="Shade 2 3 24" xfId="12073" xr:uid="{9BE8AF24-5924-474D-B1B4-D90AFBC995F2}"/>
    <cellStyle name="Shade 2 3 24 2" xfId="32638" xr:uid="{87F83F2E-0B20-4722-9FB4-C73431270C67}"/>
    <cellStyle name="Shade 2 3 25" xfId="11850" xr:uid="{5061BCC4-E3A9-46F4-B363-01AC9D1F941E}"/>
    <cellStyle name="Shade 2 3 25 2" xfId="32417" xr:uid="{779382B0-D3AF-4411-8A82-D17BA8FFAFC7}"/>
    <cellStyle name="Shade 2 3 26" xfId="13083" xr:uid="{A44339FA-E344-46DE-89AF-D61903F8B318}"/>
    <cellStyle name="Shade 2 3 26 2" xfId="33648" xr:uid="{FC72F1AD-131A-46F4-836C-F1E9D497EFE0}"/>
    <cellStyle name="Shade 2 3 27" xfId="14004" xr:uid="{91DD052D-E0AF-44A4-BCFA-7AC0F4A688A0}"/>
    <cellStyle name="Shade 2 3 27 2" xfId="34568" xr:uid="{D2BAD86E-ABBC-4A99-AF41-02772E19D190}"/>
    <cellStyle name="Shade 2 3 28" xfId="13275" xr:uid="{CC0F825A-312A-4F90-9F75-D758032F4D00}"/>
    <cellStyle name="Shade 2 3 28 2" xfId="33839" xr:uid="{648D08A0-8A94-4BC6-8F75-708FD576C946}"/>
    <cellStyle name="Shade 2 3 29" xfId="13571" xr:uid="{E85493B4-A9B6-4519-8EA3-FC88571F19E3}"/>
    <cellStyle name="Shade 2 3 29 2" xfId="34135" xr:uid="{C986B04E-85BF-4789-B675-0126F6011E50}"/>
    <cellStyle name="Shade 2 3 3" xfId="683" xr:uid="{00000000-0005-0000-0000-0000E01B0000}"/>
    <cellStyle name="Shade 2 3 3 10" xfId="4695" xr:uid="{00000000-0005-0000-0000-0000E11B0000}"/>
    <cellStyle name="Shade 2 3 3 10 2" xfId="27048" xr:uid="{EC689364-D0BF-43AE-9906-C19A81A01944}"/>
    <cellStyle name="Shade 2 3 3 11" xfId="5134" xr:uid="{00000000-0005-0000-0000-0000E21B0000}"/>
    <cellStyle name="Shade 2 3 3 11 2" xfId="27487" xr:uid="{B4122C6D-9770-4160-8A1C-CA6676BEEF96}"/>
    <cellStyle name="Shade 2 3 3 12" xfId="2516" xr:uid="{00000000-0005-0000-0000-0000E31B0000}"/>
    <cellStyle name="Shade 2 3 3 12 2" xfId="24883" xr:uid="{14B92806-5ED9-453A-A5E6-5836B7D15D38}"/>
    <cellStyle name="Shade 2 3 3 13" xfId="5812" xr:uid="{00000000-0005-0000-0000-0000E41B0000}"/>
    <cellStyle name="Shade 2 3 3 13 2" xfId="28126" xr:uid="{CB572E45-E505-4279-821E-2EE7016231BC}"/>
    <cellStyle name="Shade 2 3 3 14" xfId="6732" xr:uid="{00000000-0005-0000-0000-0000E51B0000}"/>
    <cellStyle name="Shade 2 3 3 14 2" xfId="29029" xr:uid="{AF6D88D5-9BC0-40C0-B054-25EC70F47B41}"/>
    <cellStyle name="Shade 2 3 3 15" xfId="6773" xr:uid="{00000000-0005-0000-0000-0000E61B0000}"/>
    <cellStyle name="Shade 2 3 3 15 2" xfId="29070" xr:uid="{C20D911C-53E3-4198-B1E9-FEC554F74D28}"/>
    <cellStyle name="Shade 2 3 3 16" xfId="7412" xr:uid="{00000000-0005-0000-0000-0000E71B0000}"/>
    <cellStyle name="Shade 2 3 3 16 2" xfId="29707" xr:uid="{05E42480-C3FE-4A61-A729-746846688ECD}"/>
    <cellStyle name="Shade 2 3 3 17" xfId="7898" xr:uid="{DC68402F-4752-464F-B85B-DBF8D9DAD73E}"/>
    <cellStyle name="Shade 2 3 3 17 2" xfId="30184" xr:uid="{FF5A81BF-A966-4831-B63F-BCBBFD178887}"/>
    <cellStyle name="Shade 2 3 3 18" xfId="8383" xr:uid="{EBED1ACC-F84E-4571-AA2D-523E57FEF599}"/>
    <cellStyle name="Shade 2 3 3 18 2" xfId="30652" xr:uid="{F3A427A8-8C11-46BE-85DB-C7197A066917}"/>
    <cellStyle name="Shade 2 3 3 19" xfId="9268" xr:uid="{736F5933-7A2C-4302-B823-61F438040B30}"/>
    <cellStyle name="Shade 2 3 3 19 2" xfId="31409" xr:uid="{34C05790-095A-41D5-A7A2-3F710EDEB8F3}"/>
    <cellStyle name="Shade 2 3 3 2" xfId="898" xr:uid="{00000000-0005-0000-0000-0000E81B0000}"/>
    <cellStyle name="Shade 2 3 3 2 10" xfId="5345" xr:uid="{00000000-0005-0000-0000-0000E91B0000}"/>
    <cellStyle name="Shade 2 3 3 2 10 2" xfId="27698" xr:uid="{93867894-5A1C-4373-9F40-CC9622F8D47F}"/>
    <cellStyle name="Shade 2 3 3 2 11" xfId="4899" xr:uid="{00000000-0005-0000-0000-0000EA1B0000}"/>
    <cellStyle name="Shade 2 3 3 2 11 2" xfId="27252" xr:uid="{C9D8CBAD-5C35-4029-A19E-A152BFD3342D}"/>
    <cellStyle name="Shade 2 3 3 2 12" xfId="5719" xr:uid="{00000000-0005-0000-0000-0000EB1B0000}"/>
    <cellStyle name="Shade 2 3 3 2 12 2" xfId="28044" xr:uid="{9F2DF7C7-26EF-432F-AFCE-46FD1CFFE4C3}"/>
    <cellStyle name="Shade 2 3 3 2 13" xfId="6513" xr:uid="{00000000-0005-0000-0000-0000EC1B0000}"/>
    <cellStyle name="Shade 2 3 3 2 13 2" xfId="28810" xr:uid="{9AD1CAEB-DA28-4F02-B3FB-F3795EC962F1}"/>
    <cellStyle name="Shade 2 3 3 2 14" xfId="6682" xr:uid="{00000000-0005-0000-0000-0000ED1B0000}"/>
    <cellStyle name="Shade 2 3 3 2 14 2" xfId="28979" xr:uid="{37688342-4C87-4110-BF0D-CE0B1D0F6C3A}"/>
    <cellStyle name="Shade 2 3 3 2 15" xfId="7618" xr:uid="{00000000-0005-0000-0000-0000EE1B0000}"/>
    <cellStyle name="Shade 2 3 3 2 15 2" xfId="29913" xr:uid="{9823FAEF-71B9-492E-BFB3-642B93299219}"/>
    <cellStyle name="Shade 2 3 3 2 16" xfId="8104" xr:uid="{C27CCCE8-A03E-4443-BE68-14CA9D46566C}"/>
    <cellStyle name="Shade 2 3 3 2 16 2" xfId="30390" xr:uid="{BAAF8BC4-4725-4604-B2CF-44076446F0E0}"/>
    <cellStyle name="Shade 2 3 3 2 17" xfId="8593" xr:uid="{B10B83D7-BEFD-4652-8323-BE20E415D1B3}"/>
    <cellStyle name="Shade 2 3 3 2 17 2" xfId="30862" xr:uid="{E4EA6152-6EC9-4FB4-AC2C-100DD2C31E66}"/>
    <cellStyle name="Shade 2 3 3 2 18" xfId="9483" xr:uid="{18B5C8F6-C1C5-4526-80C4-2FAA76223DE2}"/>
    <cellStyle name="Shade 2 3 3 2 18 2" xfId="31622" xr:uid="{C824807C-F7E5-4EB9-9B96-ECF2135ED4DE}"/>
    <cellStyle name="Shade 2 3 3 2 19" xfId="10003" xr:uid="{96F2294F-AED9-45BC-B31A-A170E8A997FE}"/>
    <cellStyle name="Shade 2 3 3 2 19 2" xfId="32012" xr:uid="{1BFC0F63-E390-4AC6-9B08-9315D49EA792}"/>
    <cellStyle name="Shade 2 3 3 2 2" xfId="1119" xr:uid="{00000000-0005-0000-0000-0000EF1B0000}"/>
    <cellStyle name="Shade 2 3 3 2 2 2" xfId="23556" xr:uid="{D9CFDD95-20DA-4034-BA1F-D1E6DB6D4527}"/>
    <cellStyle name="Shade 2 3 3 2 20" xfId="10454" xr:uid="{38E0E6C5-962E-429C-90AF-1FC2010A6895}"/>
    <cellStyle name="Shade 2 3 3 2 20 2" xfId="32215" xr:uid="{9EA73D54-DEAC-443B-97A6-792DB7F4B467}"/>
    <cellStyle name="Shade 2 3 3 2 21" xfId="12651" xr:uid="{581C7A11-A52F-4F68-B128-EC44A77AE056}"/>
    <cellStyle name="Shade 2 3 3 2 21 2" xfId="33216" xr:uid="{76815C23-1AF2-44DD-8793-EDE5A6AB95CA}"/>
    <cellStyle name="Shade 2 3 3 2 22" xfId="12107" xr:uid="{CE212E84-077A-42F4-B51D-378CBE5E9111}"/>
    <cellStyle name="Shade 2 3 3 2 22 2" xfId="32672" xr:uid="{BED7E50B-B48E-493B-BBB2-A6CC5B8F9126}"/>
    <cellStyle name="Shade 2 3 3 2 23" xfId="13631" xr:uid="{5457E7A7-E79E-4A31-AD35-A2D276FBA6E9}"/>
    <cellStyle name="Shade 2 3 3 2 23 2" xfId="34195" xr:uid="{3028BB70-6F12-4424-B4C0-42F65CA21A83}"/>
    <cellStyle name="Shade 2 3 3 2 24" xfId="13929" xr:uid="{038F42D2-55A1-454B-B007-11402BD6233E}"/>
    <cellStyle name="Shade 2 3 3 2 24 2" xfId="34493" xr:uid="{E5E25408-A3D2-41E5-8C46-B1047F15E28C}"/>
    <cellStyle name="Shade 2 3 3 2 25" xfId="14548" xr:uid="{CCBE896C-201C-43AD-B4DC-16502C29A951}"/>
    <cellStyle name="Shade 2 3 3 2 25 2" xfId="35109" xr:uid="{DF7E59F3-B14C-4F20-83A3-EAFB9AF09203}"/>
    <cellStyle name="Shade 2 3 3 2 26" xfId="14970" xr:uid="{F3649CFB-E1B4-4FCD-B07D-755406384852}"/>
    <cellStyle name="Shade 2 3 3 2 26 2" xfId="35522" xr:uid="{4C1FD1C9-072F-41A4-92A9-08FD44D2D38F}"/>
    <cellStyle name="Shade 2 3 3 2 27" xfId="14624" xr:uid="{65605F40-1177-4FCF-A5D1-F62CD7735917}"/>
    <cellStyle name="Shade 2 3 3 2 27 2" xfId="35184" xr:uid="{CFF0EFB4-F1F8-4967-832F-DE1B4338991A}"/>
    <cellStyle name="Shade 2 3 3 2 28" xfId="14828" xr:uid="{CA033538-7314-4798-8868-49313551A73B}"/>
    <cellStyle name="Shade 2 3 3 2 28 2" xfId="35382" xr:uid="{4B2FADEE-CB30-4FC1-90B6-EE89F903F440}"/>
    <cellStyle name="Shade 2 3 3 2 29" xfId="16155" xr:uid="{B70A458D-7F78-4903-BD6E-1570C948C446}"/>
    <cellStyle name="Shade 2 3 3 2 29 2" xfId="36563" xr:uid="{3D8FED94-3367-4240-ACA2-1DEF172BCAB4}"/>
    <cellStyle name="Shade 2 3 3 2 3" xfId="2089" xr:uid="{00000000-0005-0000-0000-0000F01B0000}"/>
    <cellStyle name="Shade 2 3 3 2 3 2" xfId="24471" xr:uid="{C9E17B65-7A42-4ADC-9C2F-74E67908F4C8}"/>
    <cellStyle name="Shade 2 3 3 2 30" xfId="16628" xr:uid="{29FA9135-D21B-4787-A58E-57F1FBF675E9}"/>
    <cellStyle name="Shade 2 3 3 2 30 2" xfId="37034" xr:uid="{C4D2B169-1BD9-4A9E-8C74-A161E7252E3F}"/>
    <cellStyle name="Shade 2 3 3 2 31" xfId="17372" xr:uid="{A7D5029B-798B-427F-8044-7F0C567A47A8}"/>
    <cellStyle name="Shade 2 3 3 2 31 2" xfId="37776" xr:uid="{07F42821-D4C4-44C6-9B8C-F0D7CA0546D4}"/>
    <cellStyle name="Shade 2 3 3 2 32" xfId="17564" xr:uid="{2BF40D95-D869-4040-B2B3-AAEC2052A291}"/>
    <cellStyle name="Shade 2 3 3 2 32 2" xfId="37968" xr:uid="{6E325E4F-2228-4C72-BD88-18F31647ED1A}"/>
    <cellStyle name="Shade 2 3 3 2 33" xfId="18121" xr:uid="{7E6287BC-1AFD-4155-996D-52D79E2470A8}"/>
    <cellStyle name="Shade 2 3 3 2 33 2" xfId="38525" xr:uid="{2EB0995F-15AC-49DB-8C88-27D7C82D776B}"/>
    <cellStyle name="Shade 2 3 3 2 34" xfId="18500" xr:uid="{55FD8780-C79A-4B92-B889-9DC5E577926D}"/>
    <cellStyle name="Shade 2 3 3 2 34 2" xfId="38904" xr:uid="{B68BF5A7-2021-41B4-8B95-10FD5AE2711C}"/>
    <cellStyle name="Shade 2 3 3 2 35" xfId="19344" xr:uid="{E3F781E6-A3C0-49F8-A496-7B32BEAFD912}"/>
    <cellStyle name="Shade 2 3 3 2 35 2" xfId="39746" xr:uid="{58FEE46F-45CA-4786-A889-B47CCB3DC0CC}"/>
    <cellStyle name="Shade 2 3 3 2 36" xfId="18912" xr:uid="{F23B5618-6291-4B97-99E5-3B805E830DE2}"/>
    <cellStyle name="Shade 2 3 3 2 36 2" xfId="39314" xr:uid="{8643FA09-6028-414D-A4D6-0CE030FCBEFD}"/>
    <cellStyle name="Shade 2 3 3 2 37" xfId="20182" xr:uid="{C0991623-DAC4-4E64-B714-B275B40A59A7}"/>
    <cellStyle name="Shade 2 3 3 2 37 2" xfId="40584" xr:uid="{409F74C3-3C55-48CE-935D-403D6FB0AA8E}"/>
    <cellStyle name="Shade 2 3 3 2 38" xfId="20604" xr:uid="{808F0038-4F1A-4B89-9A48-86664EFC4631}"/>
    <cellStyle name="Shade 2 3 3 2 38 2" xfId="41006" xr:uid="{4EB8E4FF-AF21-4CDA-A37E-6C89397D15E5}"/>
    <cellStyle name="Shade 2 3 3 2 39" xfId="20927" xr:uid="{0AB7E8BA-51AB-47A6-BB8B-255DC1F66114}"/>
    <cellStyle name="Shade 2 3 3 2 39 2" xfId="41329" xr:uid="{01E1A0AE-B0D8-4F82-A786-5107E6D1B7FE}"/>
    <cellStyle name="Shade 2 3 3 2 4" xfId="1495" xr:uid="{00000000-0005-0000-0000-0000F11B0000}"/>
    <cellStyle name="Shade 2 3 3 2 4 2" xfId="23883" xr:uid="{1B105834-DE75-4CDA-9893-7862626EC021}"/>
    <cellStyle name="Shade 2 3 3 2 40" xfId="21798" xr:uid="{90E9F42D-BDFF-43A5-9B0A-3D292BC64457}"/>
    <cellStyle name="Shade 2 3 3 2 40 2" xfId="42198" xr:uid="{F91625E4-5B2E-443D-8103-FD18CC70908B}"/>
    <cellStyle name="Shade 2 3 3 2 41" xfId="22065" xr:uid="{2F821AA9-69AA-46AA-AE58-D36C06E4BAA8}"/>
    <cellStyle name="Shade 2 3 3 2 41 2" xfId="42465" xr:uid="{CCD12CE7-D6E2-4988-B931-F6C520E2147F}"/>
    <cellStyle name="Shade 2 3 3 2 42" xfId="22731" xr:uid="{B5AD3153-9EFF-40ED-BDF6-2F29FBA1216D}"/>
    <cellStyle name="Shade 2 3 3 2 42 2" xfId="43131" xr:uid="{8CA988A0-DC62-4FC7-94F7-DF5BB50D3B5E}"/>
    <cellStyle name="Shade 2 3 3 2 43" xfId="22429" xr:uid="{EABB2EAD-73F7-4280-9677-5E99D5E51766}"/>
    <cellStyle name="Shade 2 3 3 2 43 2" xfId="42829" xr:uid="{BB0A631D-7E05-456A-B094-94E5C684B264}"/>
    <cellStyle name="Shade 2 3 3 2 44" xfId="22278" xr:uid="{6A4FAEE0-1BD6-4A72-A810-1C9BCB3AE2EA}"/>
    <cellStyle name="Shade 2 3 3 2 44 2" xfId="42678" xr:uid="{90A3710B-953C-4011-AB83-73F258911FC4}"/>
    <cellStyle name="Shade 2 3 3 2 5" xfId="3212" xr:uid="{00000000-0005-0000-0000-0000F21B0000}"/>
    <cellStyle name="Shade 2 3 3 2 5 2" xfId="25578" xr:uid="{BC2CD7AB-9E99-49F4-BF78-8E055B7D0803}"/>
    <cellStyle name="Shade 2 3 3 2 6" xfId="2754" xr:uid="{00000000-0005-0000-0000-0000F31B0000}"/>
    <cellStyle name="Shade 2 3 3 2 6 2" xfId="25120" xr:uid="{7208346D-BB76-4A3B-918B-1DFF12008C2A}"/>
    <cellStyle name="Shade 2 3 3 2 7" xfId="4106" xr:uid="{00000000-0005-0000-0000-0000F41B0000}"/>
    <cellStyle name="Shade 2 3 3 2 7 2" xfId="26469" xr:uid="{16EC4C24-DF20-4246-9597-D31631BFE242}"/>
    <cellStyle name="Shade 2 3 3 2 8" xfId="3503" xr:uid="{00000000-0005-0000-0000-0000F51B0000}"/>
    <cellStyle name="Shade 2 3 3 2 8 2" xfId="25868" xr:uid="{3B94BF37-B2A2-477C-B9C8-42E278CF3821}"/>
    <cellStyle name="Shade 2 3 3 2 9" xfId="4926" xr:uid="{00000000-0005-0000-0000-0000F61B0000}"/>
    <cellStyle name="Shade 2 3 3 2 9 2" xfId="27279" xr:uid="{215D53CD-D80C-4698-9A29-78A920408300}"/>
    <cellStyle name="Shade 2 3 3 20" xfId="9927" xr:uid="{F0FF3E6F-4876-4E6B-B6A2-1278490C12E9}"/>
    <cellStyle name="Shade 2 3 3 20 2" xfId="31953" xr:uid="{19525201-55FC-4FB3-B742-33DCF39A3069}"/>
    <cellStyle name="Shade 2 3 3 21" xfId="10163" xr:uid="{6A795119-C1B4-41DB-AB73-9A4C4B26BCB2}"/>
    <cellStyle name="Shade 2 3 3 21 2" xfId="32072" xr:uid="{EB586E05-5ECD-4E41-B3DC-FC909C9D55BC}"/>
    <cellStyle name="Shade 2 3 3 22" xfId="12436" xr:uid="{52BB0393-EC70-4B7B-9BFF-1BD1D6787CB9}"/>
    <cellStyle name="Shade 2 3 3 22 2" xfId="33001" xr:uid="{3E71730E-6684-4183-990B-0EAE67C2D7B7}"/>
    <cellStyle name="Shade 2 3 3 23" xfId="12036" xr:uid="{147B12C7-E981-4587-BDAD-64237D5CFCE3}"/>
    <cellStyle name="Shade 2 3 3 23 2" xfId="32601" xr:uid="{811882F8-9ECB-4C9C-AC4C-593C55169896}"/>
    <cellStyle name="Shade 2 3 3 24" xfId="13326" xr:uid="{A58A070D-6086-411D-8880-83438D6DFAC3}"/>
    <cellStyle name="Shade 2 3 3 24 2" xfId="33890" xr:uid="{E53C1F81-7CE4-464F-A382-E17B382F1518}"/>
    <cellStyle name="Shade 2 3 3 25" xfId="13926" xr:uid="{9C015E73-EBEE-4B17-8EE7-4C65A0F17156}"/>
    <cellStyle name="Shade 2 3 3 25 2" xfId="34490" xr:uid="{5CFBC978-24EE-442E-AEF0-6D0F80F231CA}"/>
    <cellStyle name="Shade 2 3 3 26" xfId="14238" xr:uid="{2FFC3A59-4BB4-4D72-AA93-11FB45C3BFD7}"/>
    <cellStyle name="Shade 2 3 3 26 2" xfId="34801" xr:uid="{6C08F41C-C49C-435A-8748-8052E21AAEC4}"/>
    <cellStyle name="Shade 2 3 3 27" xfId="14727" xr:uid="{D17900D8-D1C3-456D-837D-C8DAD57F9230}"/>
    <cellStyle name="Shade 2 3 3 27 2" xfId="35284" xr:uid="{52DA584E-5652-4B09-ADBA-C872BF90F2A0}"/>
    <cellStyle name="Shade 2 3 3 28" xfId="13219" xr:uid="{E50763F9-ED8F-4587-B351-21D0B6B085DF}"/>
    <cellStyle name="Shade 2 3 3 28 2" xfId="33783" xr:uid="{FBB8DC71-23B8-4AED-87D0-438DA29B2BFD}"/>
    <cellStyle name="Shade 2 3 3 29" xfId="15606" xr:uid="{31C00549-E5F4-4910-A695-51D56C9033E7}"/>
    <cellStyle name="Shade 2 3 3 29 2" xfId="36103" xr:uid="{75597C81-C59A-46B6-99CC-8A3AFFE415E2}"/>
    <cellStyle name="Shade 2 3 3 3" xfId="928" xr:uid="{00000000-0005-0000-0000-0000F71B0000}"/>
    <cellStyle name="Shade 2 3 3 3 2" xfId="23365" xr:uid="{FF27942D-E681-46E9-9D99-47B91F749299}"/>
    <cellStyle name="Shade 2 3 3 30" xfId="15947" xr:uid="{2E4F685A-B80F-468F-B802-4F455889F4F4}"/>
    <cellStyle name="Shade 2 3 3 30 2" xfId="36355" xr:uid="{387A3109-C565-4434-9A7B-DF8F2AAEC6CC}"/>
    <cellStyle name="Shade 2 3 3 31" xfId="16422" xr:uid="{D8C68C8F-686D-46A5-9413-3AD4E85D9F61}"/>
    <cellStyle name="Shade 2 3 3 31 2" xfId="36828" xr:uid="{CE1BC33A-39BA-4215-9EE0-9C0F48BE49F6}"/>
    <cellStyle name="Shade 2 3 3 32" xfId="17163" xr:uid="{F5CB5F06-D073-466A-B821-CA7BB703616A}"/>
    <cellStyle name="Shade 2 3 3 32 2" xfId="37567" xr:uid="{B551F693-4F69-4E4E-A48A-ECC18B22D72A}"/>
    <cellStyle name="Shade 2 3 3 33" xfId="17575" xr:uid="{1C22EE6C-F508-43C8-9474-6C8D0FBD8E52}"/>
    <cellStyle name="Shade 2 3 3 33 2" xfId="37979" xr:uid="{185ED336-642C-469C-B7CF-5027B8CD1FBE}"/>
    <cellStyle name="Shade 2 3 3 34" xfId="17914" xr:uid="{7A82D475-6503-429E-AEBC-C6937D38DF4C}"/>
    <cellStyle name="Shade 2 3 3 34 2" xfId="38318" xr:uid="{8825D5CF-ADC9-427C-843E-02BF2F1FB8CC}"/>
    <cellStyle name="Shade 2 3 3 35" xfId="18286" xr:uid="{8CABDFFD-CC80-47FA-89A9-14C2D9E64D6F}"/>
    <cellStyle name="Shade 2 3 3 35 2" xfId="38690" xr:uid="{85281DFB-1395-41B9-8309-467120EFBA5D}"/>
    <cellStyle name="Shade 2 3 3 36" xfId="19129" xr:uid="{9E7D7FDE-BF8A-4944-8A56-3ED4C5669B2C}"/>
    <cellStyle name="Shade 2 3 3 36 2" xfId="39531" xr:uid="{C0EDB4DF-E732-431A-9382-629C1D448890}"/>
    <cellStyle name="Shade 2 3 3 37" xfId="18756" xr:uid="{4965FF71-A186-4E38-86E6-85ADE4DE1CC0}"/>
    <cellStyle name="Shade 2 3 3 37 2" xfId="39158" xr:uid="{90035B31-39F3-4795-9A54-E4DFF036A9F7}"/>
    <cellStyle name="Shade 2 3 3 38" xfId="19967" xr:uid="{490CAA60-63D6-4A1E-BE97-C018EC808BF5}"/>
    <cellStyle name="Shade 2 3 3 38 2" xfId="40369" xr:uid="{7E1EF41A-36C2-40DE-B218-D1A88D97F2E3}"/>
    <cellStyle name="Shade 2 3 3 39" xfId="20391" xr:uid="{A53A03B2-E09E-44EA-B300-CC2CE5155795}"/>
    <cellStyle name="Shade 2 3 3 39 2" xfId="40793" xr:uid="{7B08E92A-9B66-46D4-8990-5D72D522FD45}"/>
    <cellStyle name="Shade 2 3 3 4" xfId="1876" xr:uid="{00000000-0005-0000-0000-0000F81B0000}"/>
    <cellStyle name="Shade 2 3 3 4 2" xfId="24259" xr:uid="{2F1B8CE1-0C45-47E3-904F-C854F5FDDF8A}"/>
    <cellStyle name="Shade 2 3 3 40" xfId="19461" xr:uid="{364A8172-87DE-473F-B38E-982932FCAA12}"/>
    <cellStyle name="Shade 2 3 3 40 2" xfId="39863" xr:uid="{3774E4EF-840A-4725-8C81-C3B2DCEF989C}"/>
    <cellStyle name="Shade 2 3 3 41" xfId="21586" xr:uid="{9AFD4DC6-B3AF-40F1-B290-933E5EEB39B3}"/>
    <cellStyle name="Shade 2 3 3 41 2" xfId="41986" xr:uid="{328D3E3D-F096-4DED-8209-87196E933E4D}"/>
    <cellStyle name="Shade 2 3 3 42" xfId="22079" xr:uid="{FF83D50A-BB30-4FBD-8A8A-CA9430191703}"/>
    <cellStyle name="Shade 2 3 3 42 2" xfId="42479" xr:uid="{794444F2-F8AF-4C8E-AF2E-6E7763DBD4E3}"/>
    <cellStyle name="Shade 2 3 3 43" xfId="22466" xr:uid="{C0F027D9-4C97-47F7-9D19-A8E806E95EA8}"/>
    <cellStyle name="Shade 2 3 3 43 2" xfId="42866" xr:uid="{02A007CE-A4A3-4C02-BF7B-F0D51322F1A2}"/>
    <cellStyle name="Shade 2 3 3 44" xfId="22443" xr:uid="{54BDD31E-73DA-4682-832C-1D1384A2B8CD}"/>
    <cellStyle name="Shade 2 3 3 44 2" xfId="42843" xr:uid="{695A2263-738B-480F-8222-1F706296BA43}"/>
    <cellStyle name="Shade 2 3 3 45" xfId="22928" xr:uid="{9BD99E9D-FC7E-4697-866E-B36A8B8D1327}"/>
    <cellStyle name="Shade 2 3 3 45 2" xfId="43328" xr:uid="{13503A0C-99F8-42EE-ADB7-1184517FF2D7}"/>
    <cellStyle name="Shade 2 3 3 5" xfId="1547" xr:uid="{00000000-0005-0000-0000-0000F91B0000}"/>
    <cellStyle name="Shade 2 3 3 5 2" xfId="23933" xr:uid="{F9FF3708-90B0-452A-BAD7-4A151F9A656C}"/>
    <cellStyle name="Shade 2 3 3 6" xfId="2997" xr:uid="{00000000-0005-0000-0000-0000FA1B0000}"/>
    <cellStyle name="Shade 2 3 3 6 2" xfId="25363" xr:uid="{0E4E8344-1CB4-4E5E-BFF5-98AFA7BCC337}"/>
    <cellStyle name="Shade 2 3 3 7" xfId="2548" xr:uid="{00000000-0005-0000-0000-0000FB1B0000}"/>
    <cellStyle name="Shade 2 3 3 7 2" xfId="24915" xr:uid="{DC45924C-177C-4C55-BEAA-146CDFF09D0B}"/>
    <cellStyle name="Shade 2 3 3 8" xfId="3895" xr:uid="{00000000-0005-0000-0000-0000FC1B0000}"/>
    <cellStyle name="Shade 2 3 3 8 2" xfId="26258" xr:uid="{E89E1AFA-6F2B-4AD6-8CCA-AC454D006C40}"/>
    <cellStyle name="Shade 2 3 3 9" xfId="2598" xr:uid="{00000000-0005-0000-0000-0000FD1B0000}"/>
    <cellStyle name="Shade 2 3 3 9 2" xfId="24965" xr:uid="{D87F4CD3-806D-4FD5-99B7-D8154CA27EC3}"/>
    <cellStyle name="Shade 2 3 30" xfId="14809" xr:uid="{ED09F804-192E-4C90-B29D-204558C7B6D6}"/>
    <cellStyle name="Shade 2 3 30 2" xfId="35363" xr:uid="{7B951C66-A5C0-4BFC-9D58-C03BDB432E06}"/>
    <cellStyle name="Shade 2 3 31" xfId="13676" xr:uid="{F14BF040-B50D-4A95-B053-6273DE53B2F7}"/>
    <cellStyle name="Shade 2 3 31 2" xfId="34240" xr:uid="{1BFBA3E3-2D75-4D41-AFCB-5AF887E7D16D}"/>
    <cellStyle name="Shade 2 3 32" xfId="15894" xr:uid="{840AC4C8-3ED9-4600-A75E-D5B18C7969A4}"/>
    <cellStyle name="Shade 2 3 32 2" xfId="36302" xr:uid="{0C3B7870-FEDA-4BF1-866D-A7A4765CC778}"/>
    <cellStyle name="Shade 2 3 33" xfId="16247" xr:uid="{42BCF617-D9A5-465D-BD5E-5AADCD55854A}"/>
    <cellStyle name="Shade 2 3 33 2" xfId="36653" xr:uid="{1E7BB855-91F5-4A53-AFC1-484513F0BD79}"/>
    <cellStyle name="Shade 2 3 34" xfId="16869" xr:uid="{A9B86A39-A7C0-400A-87D6-58D587DF7782}"/>
    <cellStyle name="Shade 2 3 34 2" xfId="37273" xr:uid="{9D10067C-B6C5-42A8-BD15-B23CF84AC9F8}"/>
    <cellStyle name="Shade 2 3 35" xfId="17600" xr:uid="{DC1CFE50-B483-4D52-A6CD-394FF1AEA16E}"/>
    <cellStyle name="Shade 2 3 35 2" xfId="38004" xr:uid="{EBEC943A-C3FE-4891-A58A-3489D5BDC99E}"/>
    <cellStyle name="Shade 2 3 36" xfId="16746" xr:uid="{FB854819-8C20-43E6-AC0A-7235CAD41A72}"/>
    <cellStyle name="Shade 2 3 36 2" xfId="37152" xr:uid="{1B628421-939E-4866-91A2-C3D4EA07EFD0}"/>
    <cellStyle name="Shade 2 3 37" xfId="17483" xr:uid="{8249B950-C9C9-44D7-8E9A-4121B81271CD}"/>
    <cellStyle name="Shade 2 3 37 2" xfId="37887" xr:uid="{27F01589-4D83-4B4C-A238-B7250A168D07}"/>
    <cellStyle name="Shade 2 3 38" xfId="18792" xr:uid="{B816F33A-5808-4E01-A0DD-B5F8C409AAB7}"/>
    <cellStyle name="Shade 2 3 38 2" xfId="39194" xr:uid="{65F2D166-2BE7-4826-A10E-138F37B64B2B}"/>
    <cellStyle name="Shade 2 3 39" xfId="18805" xr:uid="{8D3C9F45-37FF-41A6-807F-EEC5F27EC41C}"/>
    <cellStyle name="Shade 2 3 39 2" xfId="39207" xr:uid="{500133CF-999E-478D-B778-CE5B3BFF9D82}"/>
    <cellStyle name="Shade 2 3 4" xfId="597" xr:uid="{00000000-0005-0000-0000-0000FE1B0000}"/>
    <cellStyle name="Shade 2 3 4 10" xfId="4473" xr:uid="{00000000-0005-0000-0000-0000FF1B0000}"/>
    <cellStyle name="Shade 2 3 4 10 2" xfId="26826" xr:uid="{55659C25-4311-40A2-BF5C-6D5AE54B5A0D}"/>
    <cellStyle name="Shade 2 3 4 11" xfId="5048" xr:uid="{00000000-0005-0000-0000-0000001C0000}"/>
    <cellStyle name="Shade 2 3 4 11 2" xfId="27401" xr:uid="{F33DAEBF-B8C0-495A-85AE-96B2DDC1EDA5}"/>
    <cellStyle name="Shade 2 3 4 12" xfId="5554" xr:uid="{00000000-0005-0000-0000-0000011C0000}"/>
    <cellStyle name="Shade 2 3 4 12 2" xfId="27907" xr:uid="{DECA9317-59EF-4C98-A267-E5E70C74F13B}"/>
    <cellStyle name="Shade 2 3 4 13" xfId="5668" xr:uid="{00000000-0005-0000-0000-0000021C0000}"/>
    <cellStyle name="Shade 2 3 4 13 2" xfId="28001" xr:uid="{19F57AF0-92AB-4BD0-8195-40345951B87B}"/>
    <cellStyle name="Shade 2 3 4 14" xfId="6887" xr:uid="{00000000-0005-0000-0000-0000031C0000}"/>
    <cellStyle name="Shade 2 3 4 14 2" xfId="29184" xr:uid="{1B83229E-FB50-4893-BD12-31AC718A8903}"/>
    <cellStyle name="Shade 2 3 4 15" xfId="7139" xr:uid="{00000000-0005-0000-0000-0000041C0000}"/>
    <cellStyle name="Shade 2 3 4 15 2" xfId="29436" xr:uid="{98BAA0F2-1095-4153-9822-0A93EC6784BC}"/>
    <cellStyle name="Shade 2 3 4 16" xfId="7326" xr:uid="{00000000-0005-0000-0000-0000051C0000}"/>
    <cellStyle name="Shade 2 3 4 16 2" xfId="29621" xr:uid="{A6CE948F-C710-40CF-AE63-BE0329F13FF0}"/>
    <cellStyle name="Shade 2 3 4 17" xfId="7812" xr:uid="{0BC555FA-416E-40A3-A5CD-5DD100D4B5B5}"/>
    <cellStyle name="Shade 2 3 4 17 2" xfId="30098" xr:uid="{556BC5C1-2F3E-49D0-BBDE-04DC49BB3294}"/>
    <cellStyle name="Shade 2 3 4 18" xfId="8297" xr:uid="{197400D2-576E-49F4-96C6-F73C271CB091}"/>
    <cellStyle name="Shade 2 3 4 18 2" xfId="30566" xr:uid="{1515CB7D-9913-4EE8-8059-EA7BD21BA13D}"/>
    <cellStyle name="Shade 2 3 4 19" xfId="9182" xr:uid="{EDB9B5C4-2C93-4C40-A6EB-E8E2B7E7169A}"/>
    <cellStyle name="Shade 2 3 4 19 2" xfId="31323" xr:uid="{E2B96A11-248F-4EF8-9E89-BC7339030491}"/>
    <cellStyle name="Shade 2 3 4 2" xfId="812" xr:uid="{00000000-0005-0000-0000-0000061C0000}"/>
    <cellStyle name="Shade 2 3 4 2 10" xfId="5259" xr:uid="{00000000-0005-0000-0000-0000071C0000}"/>
    <cellStyle name="Shade 2 3 4 2 10 2" xfId="27612" xr:uid="{A224CD43-D47C-4018-8793-E85330D7B837}"/>
    <cellStyle name="Shade 2 3 4 2 11" xfId="4866" xr:uid="{00000000-0005-0000-0000-0000081C0000}"/>
    <cellStyle name="Shade 2 3 4 2 11 2" xfId="27219" xr:uid="{B0EF2A1A-EFF5-4C9D-9927-DB75B8834612}"/>
    <cellStyle name="Shade 2 3 4 2 12" xfId="6057" xr:uid="{00000000-0005-0000-0000-0000091C0000}"/>
    <cellStyle name="Shade 2 3 4 2 12 2" xfId="28354" xr:uid="{41F59E9B-1D64-451A-9E68-F457C4773DAE}"/>
    <cellStyle name="Shade 2 3 4 2 13" xfId="5858" xr:uid="{00000000-0005-0000-0000-00000A1C0000}"/>
    <cellStyle name="Shade 2 3 4 2 13 2" xfId="28172" xr:uid="{1264F807-5F0E-40D2-AE5D-14468537D27C}"/>
    <cellStyle name="Shade 2 3 4 2 14" xfId="6299" xr:uid="{00000000-0005-0000-0000-00000B1C0000}"/>
    <cellStyle name="Shade 2 3 4 2 14 2" xfId="28596" xr:uid="{4803C6CF-128F-4305-982F-AD6B656067C6}"/>
    <cellStyle name="Shade 2 3 4 2 15" xfId="7532" xr:uid="{00000000-0005-0000-0000-00000C1C0000}"/>
    <cellStyle name="Shade 2 3 4 2 15 2" xfId="29827" xr:uid="{6E059593-5086-41EF-BD60-BF88E3B0D5BB}"/>
    <cellStyle name="Shade 2 3 4 2 16" xfId="8018" xr:uid="{67842218-74C0-4A2D-B4B2-99C928D31724}"/>
    <cellStyle name="Shade 2 3 4 2 16 2" xfId="30304" xr:uid="{7DE02C62-5C6D-4527-8DE6-D8338FE4AA65}"/>
    <cellStyle name="Shade 2 3 4 2 17" xfId="8507" xr:uid="{7B4439C3-14FB-4A04-9A65-DA6A522521C8}"/>
    <cellStyle name="Shade 2 3 4 2 17 2" xfId="30776" xr:uid="{3515A431-2A80-4930-BA53-CF387577F2F8}"/>
    <cellStyle name="Shade 2 3 4 2 18" xfId="9397" xr:uid="{5C8B83BD-28CB-4589-B243-B0F87E097CB9}"/>
    <cellStyle name="Shade 2 3 4 2 18 2" xfId="31536" xr:uid="{81A73182-1185-4003-9DDD-083CB1E79F95}"/>
    <cellStyle name="Shade 2 3 4 2 19" xfId="8874" xr:uid="{6B1F1796-0993-488B-887D-EDDD60F339FE}"/>
    <cellStyle name="Shade 2 3 4 2 19 2" xfId="31059" xr:uid="{E89744C3-F53C-4B74-88B5-447AC2D5CFA1}"/>
    <cellStyle name="Shade 2 3 4 2 2" xfId="1078" xr:uid="{00000000-0005-0000-0000-00000D1C0000}"/>
    <cellStyle name="Shade 2 3 4 2 2 2" xfId="23515" xr:uid="{CC149CA6-DD75-4712-A934-6337C09A006E}"/>
    <cellStyle name="Shade 2 3 4 2 20" xfId="9747" xr:uid="{629794BC-E289-45FD-A17A-248E991BA685}"/>
    <cellStyle name="Shade 2 3 4 2 20 2" xfId="31808" xr:uid="{BB77F2B1-C8D0-4566-B022-C65B2C8C64FF}"/>
    <cellStyle name="Shade 2 3 4 2 21" xfId="12565" xr:uid="{81733C16-1937-4547-86F4-65D05EE0E884}"/>
    <cellStyle name="Shade 2 3 4 2 21 2" xfId="33130" xr:uid="{07686C42-2AA0-4CA0-BEBE-ED58EE9DDAB4}"/>
    <cellStyle name="Shade 2 3 4 2 22" xfId="12724" xr:uid="{46C6D9CD-108C-4F59-9316-F978A15D6121}"/>
    <cellStyle name="Shade 2 3 4 2 22 2" xfId="33289" xr:uid="{CC109507-1F2A-4422-8739-28AD553FCAFB}"/>
    <cellStyle name="Shade 2 3 4 2 23" xfId="13612" xr:uid="{0CA407A9-9C03-4D2E-8FB4-8D96F64178DA}"/>
    <cellStyle name="Shade 2 3 4 2 23 2" xfId="34176" xr:uid="{9BFB3264-54F1-4C2B-B9BC-4ADDB8FD921C}"/>
    <cellStyle name="Shade 2 3 4 2 24" xfId="13796" xr:uid="{0A720832-FF84-41B3-8B68-DEAF0C1B1E87}"/>
    <cellStyle name="Shade 2 3 4 2 24 2" xfId="34360" xr:uid="{AB83D08F-2343-4375-89FB-D91A2925C693}"/>
    <cellStyle name="Shade 2 3 4 2 25" xfId="12199" xr:uid="{941F6823-636C-4651-8BE8-DCF1C395966A}"/>
    <cellStyle name="Shade 2 3 4 2 25 2" xfId="32764" xr:uid="{EF399C1F-6DAC-4EF2-90B9-88D85277E307}"/>
    <cellStyle name="Shade 2 3 4 2 26" xfId="14889" xr:uid="{93ABCBA5-0EDA-4594-91AD-FF2609128AB3}"/>
    <cellStyle name="Shade 2 3 4 2 26 2" xfId="35442" xr:uid="{5F963BF9-2564-4932-A1F0-CB226FC59D49}"/>
    <cellStyle name="Shade 2 3 4 2 27" xfId="13695" xr:uid="{05B17186-A486-4634-A994-8CD5049B5A22}"/>
    <cellStyle name="Shade 2 3 4 2 27 2" xfId="34259" xr:uid="{68F791A2-AFEC-4C5D-8FCB-1E7913065FD4}"/>
    <cellStyle name="Shade 2 3 4 2 28" xfId="15774" xr:uid="{368675CA-C2AE-4623-8ABC-CD8D6C0F0420}"/>
    <cellStyle name="Shade 2 3 4 2 28 2" xfId="36210" xr:uid="{CF529D38-88F6-47F8-9BAA-3BCAE481084B}"/>
    <cellStyle name="Shade 2 3 4 2 29" xfId="16069" xr:uid="{8903C448-49F8-462F-AB3C-A8D0BCDBAF4C}"/>
    <cellStyle name="Shade 2 3 4 2 29 2" xfId="36477" xr:uid="{1F3819DC-8F96-4F08-A1A0-31A00531874E}"/>
    <cellStyle name="Shade 2 3 4 2 3" xfId="2003" xr:uid="{00000000-0005-0000-0000-00000E1C0000}"/>
    <cellStyle name="Shade 2 3 4 2 3 2" xfId="24385" xr:uid="{D76A1A64-C98E-4CC1-BE68-89FA2A024EBF}"/>
    <cellStyle name="Shade 2 3 4 2 30" xfId="16542" xr:uid="{23BF141E-A2CD-4E67-A079-FEBD61B1D53D}"/>
    <cellStyle name="Shade 2 3 4 2 30 2" xfId="36948" xr:uid="{B043256A-D897-4614-86AB-AA6249B02C82}"/>
    <cellStyle name="Shade 2 3 4 2 31" xfId="17286" xr:uid="{2E46D8A9-030B-4056-AEB7-192291FA8626}"/>
    <cellStyle name="Shade 2 3 4 2 31 2" xfId="37690" xr:uid="{1B69A3AA-DC20-43F1-959D-44B7CC6CECAE}"/>
    <cellStyle name="Shade 2 3 4 2 32" xfId="16976" xr:uid="{A9E2AA3B-B79C-498A-83F9-BB0685182D76}"/>
    <cellStyle name="Shade 2 3 4 2 32 2" xfId="37380" xr:uid="{791C9E59-7078-4B5F-BE9D-B35B018B0CA4}"/>
    <cellStyle name="Shade 2 3 4 2 33" xfId="18035" xr:uid="{05B2B916-CE5E-436D-A943-CF7FDB20E51D}"/>
    <cellStyle name="Shade 2 3 4 2 33 2" xfId="38439" xr:uid="{55C37E7C-AD5B-425C-8F8B-93C4EF4F7631}"/>
    <cellStyle name="Shade 2 3 4 2 34" xfId="18414" xr:uid="{2C254E23-DC11-43D4-8A30-C16D4012516D}"/>
    <cellStyle name="Shade 2 3 4 2 34 2" xfId="38818" xr:uid="{519C35DA-9E47-4DE7-9D22-925785C49D3A}"/>
    <cellStyle name="Shade 2 3 4 2 35" xfId="19258" xr:uid="{64D53041-71AF-46F1-9167-0BB122F596CD}"/>
    <cellStyle name="Shade 2 3 4 2 35 2" xfId="39660" xr:uid="{348B8248-EE48-4635-8B07-7B793A1BD20B}"/>
    <cellStyle name="Shade 2 3 4 2 36" xfId="18731" xr:uid="{DC7C8988-7D6E-4304-B4EA-238A3BF271AA}"/>
    <cellStyle name="Shade 2 3 4 2 36 2" xfId="39133" xr:uid="{05F8ADEF-81D5-4622-A460-4E54C46DAEC0}"/>
    <cellStyle name="Shade 2 3 4 2 37" xfId="20096" xr:uid="{6147406E-9AE8-4D06-9A4A-DBC058BF692D}"/>
    <cellStyle name="Shade 2 3 4 2 37 2" xfId="40498" xr:uid="{8695418E-CCCF-479A-AFAE-EB402804CA6D}"/>
    <cellStyle name="Shade 2 3 4 2 38" xfId="20518" xr:uid="{8E47D9CA-4CB2-4086-83A4-2BF9B7A04793}"/>
    <cellStyle name="Shade 2 3 4 2 38 2" xfId="40920" xr:uid="{7060BE85-DAF1-45F1-9CE5-D9D8A8CE14F2}"/>
    <cellStyle name="Shade 2 3 4 2 39" xfId="19449" xr:uid="{339F0383-7997-449C-85BF-BC3E038EB33C}"/>
    <cellStyle name="Shade 2 3 4 2 39 2" xfId="39851" xr:uid="{4B1C7641-FE83-457B-9E69-A6A95B77164B}"/>
    <cellStyle name="Shade 2 3 4 2 4" xfId="1437" xr:uid="{00000000-0005-0000-0000-00000F1C0000}"/>
    <cellStyle name="Shade 2 3 4 2 4 2" xfId="23825" xr:uid="{CE34BCF3-2F5E-4EF5-ACCC-ABE0BE7A2034}"/>
    <cellStyle name="Shade 2 3 4 2 40" xfId="21712" xr:uid="{8BC040D4-C3D5-45D6-819B-5A43C1E3FC45}"/>
    <cellStyle name="Shade 2 3 4 2 40 2" xfId="42112" xr:uid="{C7D4AD91-AA28-4584-BC4A-A5CCF3B4BC7A}"/>
    <cellStyle name="Shade 2 3 4 2 41" xfId="21386" xr:uid="{F7F476E5-0FB3-4C00-BAD3-168BCAB4CDE4}"/>
    <cellStyle name="Shade 2 3 4 2 41 2" xfId="41786" xr:uid="{41393B47-D6DC-4AFA-B238-3BEEB30E44E6}"/>
    <cellStyle name="Shade 2 3 4 2 42" xfId="21068" xr:uid="{7D24D1AE-9A7A-48C9-8FBB-451BB9A70703}"/>
    <cellStyle name="Shade 2 3 4 2 42 2" xfId="41470" xr:uid="{A61BC23B-6A1F-4C7B-9375-30A432AFF6EF}"/>
    <cellStyle name="Shade 2 3 4 2 43" xfId="22659" xr:uid="{BD9BD3D5-26D4-45EE-9063-E450CFA557F4}"/>
    <cellStyle name="Shade 2 3 4 2 43 2" xfId="43059" xr:uid="{A2F75642-A4A4-49AF-890F-FECBA656E318}"/>
    <cellStyle name="Shade 2 3 4 2 44" xfId="22967" xr:uid="{28CF87D9-855F-419F-BCB2-3526D0E61E0F}"/>
    <cellStyle name="Shade 2 3 4 2 44 2" xfId="43367" xr:uid="{06C592BC-8FAF-4A22-915E-3F8594019E8E}"/>
    <cellStyle name="Shade 2 3 4 2 5" xfId="3126" xr:uid="{00000000-0005-0000-0000-0000101C0000}"/>
    <cellStyle name="Shade 2 3 4 2 5 2" xfId="25492" xr:uid="{737D8BB1-5543-4B89-8F0B-D77FDB58D9C9}"/>
    <cellStyle name="Shade 2 3 4 2 6" xfId="2765" xr:uid="{00000000-0005-0000-0000-0000111C0000}"/>
    <cellStyle name="Shade 2 3 4 2 6 2" xfId="25131" xr:uid="{4424EE15-2635-4A26-8026-D5CF91BD11C3}"/>
    <cellStyle name="Shade 2 3 4 2 7" xfId="4020" xr:uid="{00000000-0005-0000-0000-0000121C0000}"/>
    <cellStyle name="Shade 2 3 4 2 7 2" xfId="26383" xr:uid="{D028AF68-F360-41A5-91B0-757E320FA6F8}"/>
    <cellStyle name="Shade 2 3 4 2 8" xfId="3939" xr:uid="{00000000-0005-0000-0000-0000131C0000}"/>
    <cellStyle name="Shade 2 3 4 2 8 2" xfId="26302" xr:uid="{B38D310D-662C-46A3-8123-CFC9FD4227D6}"/>
    <cellStyle name="Shade 2 3 4 2 9" xfId="4838" xr:uid="{00000000-0005-0000-0000-0000141C0000}"/>
    <cellStyle name="Shade 2 3 4 2 9 2" xfId="27191" xr:uid="{9967A894-D94F-465E-8116-1918CEEDF10A}"/>
    <cellStyle name="Shade 2 3 4 20" xfId="8800" xr:uid="{06F566A7-7EB7-4918-8A23-76C32ADB6BA7}"/>
    <cellStyle name="Shade 2 3 4 20 2" xfId="31018" xr:uid="{350F9E36-D158-42F3-8D7A-4F4F26B85E2F}"/>
    <cellStyle name="Shade 2 3 4 21" xfId="9637" xr:uid="{C0F2333B-23AD-48D4-B731-8A843510778C}"/>
    <cellStyle name="Shade 2 3 4 21 2" xfId="31726" xr:uid="{D45B0B8A-FC36-4859-8830-2AE732F107F8}"/>
    <cellStyle name="Shade 2 3 4 22" xfId="12350" xr:uid="{4AEBD3C1-CC44-4556-93BA-95112853B24D}"/>
    <cellStyle name="Shade 2 3 4 22 2" xfId="32915" xr:uid="{E0FAC238-7BEE-4B28-AB5F-7336B76958F0}"/>
    <cellStyle name="Shade 2 3 4 23" xfId="12038" xr:uid="{A455C590-61B6-4BDC-8DD1-1EBCEDBC7C1F}"/>
    <cellStyle name="Shade 2 3 4 23 2" xfId="32603" xr:uid="{99DCD9E8-86B7-4CED-B7A9-17B947A6054A}"/>
    <cellStyle name="Shade 2 3 4 24" xfId="13608" xr:uid="{0F0B8D1F-259B-44F7-948F-AD1995867D1A}"/>
    <cellStyle name="Shade 2 3 4 24 2" xfId="34172" xr:uid="{09ACFD51-F34D-4C2E-970D-EAFAA1DCAFB0}"/>
    <cellStyle name="Shade 2 3 4 25" xfId="13581" xr:uid="{891519BC-FFFE-4D28-BEED-E2C9995A29C0}"/>
    <cellStyle name="Shade 2 3 4 25 2" xfId="34145" xr:uid="{C0764ED6-D9CB-41CE-ADC6-B58B2FEDFE81}"/>
    <cellStyle name="Shade 2 3 4 26" xfId="12039" xr:uid="{AA704522-6549-4123-8774-31CF8BF9A949}"/>
    <cellStyle name="Shade 2 3 4 26 2" xfId="32604" xr:uid="{BBF16CFD-28BE-434B-86FF-00235230FC68}"/>
    <cellStyle name="Shade 2 3 4 27" xfId="14264" xr:uid="{8652A0F8-79A0-4481-9813-B78049039C03}"/>
    <cellStyle name="Shade 2 3 4 27 2" xfId="34827" xr:uid="{7BC5EE55-99B4-4102-9000-D49F8C9337ED}"/>
    <cellStyle name="Shade 2 3 4 28" xfId="15274" xr:uid="{FF0350D8-9233-411A-B397-E4B1B6974C66}"/>
    <cellStyle name="Shade 2 3 4 28 2" xfId="35811" xr:uid="{C3D9F74F-A12B-4AC3-8FE8-7D18E3B047CA}"/>
    <cellStyle name="Shade 2 3 4 29" xfId="15853" xr:uid="{B59203FB-F4AF-4777-8BFB-172A29C8675D}"/>
    <cellStyle name="Shade 2 3 4 29 2" xfId="36261" xr:uid="{66593A4C-F62B-473F-8025-C99B853FC243}"/>
    <cellStyle name="Shade 2 3 4 3" xfId="1345" xr:uid="{00000000-0005-0000-0000-0000151C0000}"/>
    <cellStyle name="Shade 2 3 4 3 2" xfId="23782" xr:uid="{7E3D5CC1-84E3-45BF-A27A-FF34100FB3AA}"/>
    <cellStyle name="Shade 2 3 4 30" xfId="15033" xr:uid="{9A6DB696-C5C4-4339-A98F-83FEBD0B3431}"/>
    <cellStyle name="Shade 2 3 4 30 2" xfId="35583" xr:uid="{BC9FE690-30EA-422D-ADFF-A62D19C92663}"/>
    <cellStyle name="Shade 2 3 4 31" xfId="16336" xr:uid="{94EBE802-E0F9-435D-B2FF-311F324C452D}"/>
    <cellStyle name="Shade 2 3 4 31 2" xfId="36742" xr:uid="{EBBE0B58-4E05-4541-8645-C4E8A2312ABF}"/>
    <cellStyle name="Shade 2 3 4 32" xfId="17077" xr:uid="{4CC90A1E-E37B-4BDE-B075-E72100BF1581}"/>
    <cellStyle name="Shade 2 3 4 32 2" xfId="37481" xr:uid="{F9C6966E-2F1F-4FB6-8851-21D34F9F6B1D}"/>
    <cellStyle name="Shade 2 3 4 33" xfId="16708" xr:uid="{C80BF3C2-756E-4F3B-915D-BC01468BE4F4}"/>
    <cellStyle name="Shade 2 3 4 33 2" xfId="37114" xr:uid="{1D87513B-9C67-4A7F-BE43-B4F615456469}"/>
    <cellStyle name="Shade 2 3 4 34" xfId="17828" xr:uid="{6C4CCE36-8059-424D-B766-BB16BB72AC39}"/>
    <cellStyle name="Shade 2 3 4 34 2" xfId="38232" xr:uid="{64AFA92E-2BC4-419B-9FE9-F851D36C9692}"/>
    <cellStyle name="Shade 2 3 4 35" xfId="18200" xr:uid="{EB459C21-6F24-461F-86A8-024203F07DCE}"/>
    <cellStyle name="Shade 2 3 4 35 2" xfId="38604" xr:uid="{38DAFEEF-F841-48A2-A658-F7C4D0CA35FB}"/>
    <cellStyle name="Shade 2 3 4 36" xfId="19043" xr:uid="{D8F36A7B-50F7-4E2E-BA1E-6C98680A11B3}"/>
    <cellStyle name="Shade 2 3 4 36 2" xfId="39445" xr:uid="{CB257ACF-B063-42CA-AC2E-3B4E6BA0BF5B}"/>
    <cellStyle name="Shade 2 3 4 37" xfId="18757" xr:uid="{524B7B05-2B35-47AB-92F7-BF20E27A3CDE}"/>
    <cellStyle name="Shade 2 3 4 37 2" xfId="39159" xr:uid="{7A37F7AB-893E-4762-B080-682FB0975163}"/>
    <cellStyle name="Shade 2 3 4 38" xfId="19881" xr:uid="{07429D01-651A-43E4-9B05-D52F9D9E382F}"/>
    <cellStyle name="Shade 2 3 4 38 2" xfId="40283" xr:uid="{1348A21C-442B-4127-B0B0-A779272EB2AF}"/>
    <cellStyle name="Shade 2 3 4 39" xfId="20305" xr:uid="{6F8BD768-2969-4530-A18B-0AE89F4E8846}"/>
    <cellStyle name="Shade 2 3 4 39 2" xfId="40707" xr:uid="{96B3A248-17BA-49EE-B8A6-B6AA218DFE7A}"/>
    <cellStyle name="Shade 2 3 4 4" xfId="1790" xr:uid="{00000000-0005-0000-0000-0000161C0000}"/>
    <cellStyle name="Shade 2 3 4 4 2" xfId="24173" xr:uid="{286297F5-BDDA-4DA5-89C7-023FBCFCD37E}"/>
    <cellStyle name="Shade 2 3 4 40" xfId="19567" xr:uid="{6DA5C5F2-4F10-40E5-B872-11AB7F043DD3}"/>
    <cellStyle name="Shade 2 3 4 40 2" xfId="39969" xr:uid="{670E5675-C72F-4164-98A8-BA794751FC98}"/>
    <cellStyle name="Shade 2 3 4 41" xfId="21500" xr:uid="{3DDF306D-0FDE-47B8-A615-0D5D976D3791}"/>
    <cellStyle name="Shade 2 3 4 41 2" xfId="41900" xr:uid="{D6FDCAA1-D41E-4B1D-93BD-A307AC0BBA52}"/>
    <cellStyle name="Shade 2 3 4 42" xfId="21022" xr:uid="{1B61592D-CACA-486F-881C-6410B0E0630D}"/>
    <cellStyle name="Shade 2 3 4 42 2" xfId="41424" xr:uid="{6D699F80-935E-4EAF-83CF-6D6EDEF13D3B}"/>
    <cellStyle name="Shade 2 3 4 43" xfId="22503" xr:uid="{E9A24716-2FAB-43D5-9F12-03ADC0BCBBC2}"/>
    <cellStyle name="Shade 2 3 4 43 2" xfId="42903" xr:uid="{0E061189-6407-435F-8E87-A78207AB37AB}"/>
    <cellStyle name="Shade 2 3 4 44" xfId="23058" xr:uid="{D1CBCADD-0CAB-4D7C-8DC8-145AADAA42BE}"/>
    <cellStyle name="Shade 2 3 4 44 2" xfId="43458" xr:uid="{F344ABC1-CA11-4507-A351-942F2A8509A0}"/>
    <cellStyle name="Shade 2 3 4 45" xfId="23285" xr:uid="{FD499D6C-7FF9-4F3D-94FD-6DB0FE42CDFB}"/>
    <cellStyle name="Shade 2 3 4 45 2" xfId="43685" xr:uid="{533A5F43-DC1E-491F-8851-867540311132}"/>
    <cellStyle name="Shade 2 3 4 5" xfId="2324" xr:uid="{00000000-0005-0000-0000-0000171C0000}"/>
    <cellStyle name="Shade 2 3 4 5 2" xfId="24699" xr:uid="{3F92F62F-3865-4361-89FF-CB9BF03AC025}"/>
    <cellStyle name="Shade 2 3 4 6" xfId="2911" xr:uid="{00000000-0005-0000-0000-0000181C0000}"/>
    <cellStyle name="Shade 2 3 4 6 2" xfId="25277" xr:uid="{5964B5EC-76F5-497B-A4F2-1E5B4C1CBEB4}"/>
    <cellStyle name="Shade 2 3 4 7" xfId="3656" xr:uid="{00000000-0005-0000-0000-0000191C0000}"/>
    <cellStyle name="Shade 2 3 4 7 2" xfId="26019" xr:uid="{0DFDF440-0CB8-401E-A12B-507349B82CCF}"/>
    <cellStyle name="Shade 2 3 4 8" xfId="3809" xr:uid="{00000000-0005-0000-0000-00001A1C0000}"/>
    <cellStyle name="Shade 2 3 4 8 2" xfId="26172" xr:uid="{716B3539-040A-4D08-9D90-48E22459858F}"/>
    <cellStyle name="Shade 2 3 4 9" xfId="4457" xr:uid="{00000000-0005-0000-0000-00001B1C0000}"/>
    <cellStyle name="Shade 2 3 4 9 2" xfId="26810" xr:uid="{76AF7631-F853-465D-A97A-0A89941CFD1F}"/>
    <cellStyle name="Shade 2 3 40" xfId="19644" xr:uid="{2D802482-0812-45E8-BE43-C3C39EA70D95}"/>
    <cellStyle name="Shade 2 3 40 2" xfId="40046" xr:uid="{B4446ED0-CB3A-47A1-8DB4-937F689A2F13}"/>
    <cellStyle name="Shade 2 3 41" xfId="18726" xr:uid="{7DD579E4-961E-4295-A876-A451419C867C}"/>
    <cellStyle name="Shade 2 3 41 2" xfId="39128" xr:uid="{CEB2A972-71E2-4A09-B9E0-A567A9A4632A}"/>
    <cellStyle name="Shade 2 3 42" xfId="20820" xr:uid="{DBC896D8-0542-42A9-8301-A009DC1F76F3}"/>
    <cellStyle name="Shade 2 3 42 2" xfId="41222" xr:uid="{AE11652B-6A98-4A01-97E4-E9ADFF73666A}"/>
    <cellStyle name="Shade 2 3 43" xfId="21235" xr:uid="{748C2354-6F54-4722-A975-DC1223629EAA}"/>
    <cellStyle name="Shade 2 3 43 2" xfId="41635" xr:uid="{01282C7E-EDDE-420F-838F-6DE3020ABF9E}"/>
    <cellStyle name="Shade 2 3 44" xfId="22113" xr:uid="{789B8D5C-E658-41CF-8682-52BB7EB73B5F}"/>
    <cellStyle name="Shade 2 3 44 2" xfId="42513" xr:uid="{6180CC13-DD48-487F-93AB-EC50ED52ADA4}"/>
    <cellStyle name="Shade 2 3 45" xfId="21861" xr:uid="{56774A58-95FB-4E61-95BD-A6364E7B6037}"/>
    <cellStyle name="Shade 2 3 45 2" xfId="42261" xr:uid="{9FFAF1D1-2AE3-4A43-A65E-5DEF0B6F545B}"/>
    <cellStyle name="Shade 2 3 46" xfId="22444" xr:uid="{F18349C9-6B1F-4DB0-94BA-29A1A876B48A}"/>
    <cellStyle name="Shade 2 3 46 2" xfId="42844" xr:uid="{563C5EA8-3354-49EC-99B2-3E3599E7ACF1}"/>
    <cellStyle name="Shade 2 3 47" xfId="22337" xr:uid="{E035E5F3-08DA-4752-9892-F51FE3A917E1}"/>
    <cellStyle name="Shade 2 3 47 2" xfId="42737" xr:uid="{8AACBF74-3E81-4D89-9CF7-7CFCB92DDA33}"/>
    <cellStyle name="Shade 2 3 5" xfId="1100" xr:uid="{00000000-0005-0000-0000-00001C1C0000}"/>
    <cellStyle name="Shade 2 3 5 2" xfId="23537" xr:uid="{E178955F-1EA2-4396-A6B3-5B606F809BDF}"/>
    <cellStyle name="Shade 2 3 6" xfId="1612" xr:uid="{00000000-0005-0000-0000-00001D1C0000}"/>
    <cellStyle name="Shade 2 3 6 2" xfId="23997" xr:uid="{E8B8A765-324A-4806-89BE-5A1B2506345F}"/>
    <cellStyle name="Shade 2 3 7" xfId="1505" xr:uid="{00000000-0005-0000-0000-00001E1C0000}"/>
    <cellStyle name="Shade 2 3 7 2" xfId="23893" xr:uid="{235E11AD-C615-452C-9A6F-E9C19D324224}"/>
    <cellStyle name="Shade 2 3 8" xfId="2645" xr:uid="{00000000-0005-0000-0000-00001F1C0000}"/>
    <cellStyle name="Shade 2 3 8 2" xfId="25012" xr:uid="{87360BF4-4A40-4921-B8A2-3825CEAE2843}"/>
    <cellStyle name="Shade 2 3 9" xfId="2476" xr:uid="{00000000-0005-0000-0000-0000201C0000}"/>
    <cellStyle name="Shade 2 3 9 2" xfId="24843" xr:uid="{515AA2AC-1370-49EC-81AE-237C3A9A6DBF}"/>
    <cellStyle name="Shade 2 4" xfId="5777" xr:uid="{00000000-0005-0000-0000-0000211C0000}"/>
    <cellStyle name="Shade 3" xfId="468" xr:uid="{00000000-0005-0000-0000-0000221C0000}"/>
    <cellStyle name="Shade 3 2" xfId="608" xr:uid="{00000000-0005-0000-0000-0000231C0000}"/>
    <cellStyle name="Shade 3 2 10" xfId="3538" xr:uid="{00000000-0005-0000-0000-0000241C0000}"/>
    <cellStyle name="Shade 3 2 10 2" xfId="25903" xr:uid="{A2037070-5343-433A-9477-47202DF4C2C5}"/>
    <cellStyle name="Shade 3 2 11" xfId="5059" xr:uid="{00000000-0005-0000-0000-0000251C0000}"/>
    <cellStyle name="Shade 3 2 11 2" xfId="27412" xr:uid="{7B4F59C0-527D-43A6-BDA1-561AE9A1EC1B}"/>
    <cellStyle name="Shade 3 2 12" xfId="5469" xr:uid="{00000000-0005-0000-0000-0000261C0000}"/>
    <cellStyle name="Shade 3 2 12 2" xfId="27822" xr:uid="{D6BAC266-30A7-4962-B251-7804B1EF4240}"/>
    <cellStyle name="Shade 3 2 13" xfId="5930" xr:uid="{00000000-0005-0000-0000-0000271C0000}"/>
    <cellStyle name="Shade 3 2 13 2" xfId="28244" xr:uid="{B100633C-1E39-415F-A0B0-E2A9116CAFE9}"/>
    <cellStyle name="Shade 3 2 14" xfId="6421" xr:uid="{00000000-0005-0000-0000-0000281C0000}"/>
    <cellStyle name="Shade 3 2 14 2" xfId="28718" xr:uid="{C9701963-9D42-41BC-86CE-2172E947202B}"/>
    <cellStyle name="Shade 3 2 15" xfId="7041" xr:uid="{00000000-0005-0000-0000-0000291C0000}"/>
    <cellStyle name="Shade 3 2 15 2" xfId="29338" xr:uid="{B3F9B89A-2C5C-4AFA-92BE-916850EC3133}"/>
    <cellStyle name="Shade 3 2 16" xfId="7337" xr:uid="{00000000-0005-0000-0000-00002A1C0000}"/>
    <cellStyle name="Shade 3 2 16 2" xfId="29632" xr:uid="{89573D51-7415-4E6C-8F18-EDE73FB19930}"/>
    <cellStyle name="Shade 3 2 17" xfId="7823" xr:uid="{B2ED1B8E-30EF-42BE-AAB0-05F96F1205DD}"/>
    <cellStyle name="Shade 3 2 17 2" xfId="30109" xr:uid="{6F60BAA8-0D68-46A7-B9ED-B553BCBF4CB1}"/>
    <cellStyle name="Shade 3 2 18" xfId="8308" xr:uid="{245DDA46-BB9A-40F5-96ED-EF117AD670E9}"/>
    <cellStyle name="Shade 3 2 18 2" xfId="30577" xr:uid="{80CC294C-C1D1-48B9-BEE5-331B40BAB1A0}"/>
    <cellStyle name="Shade 3 2 19" xfId="9193" xr:uid="{D9EE6E4F-B92B-43C5-A9A1-0745E0F2B599}"/>
    <cellStyle name="Shade 3 2 19 2" xfId="31334" xr:uid="{A8E9986D-245C-4338-B174-F3490F935A18}"/>
    <cellStyle name="Shade 3 2 2" xfId="823" xr:uid="{00000000-0005-0000-0000-00002B1C0000}"/>
    <cellStyle name="Shade 3 2 2 10" xfId="5270" xr:uid="{00000000-0005-0000-0000-00002C1C0000}"/>
    <cellStyle name="Shade 3 2 2 10 2" xfId="27623" xr:uid="{70958569-480F-4657-8E5D-DBD1A1E7DD19}"/>
    <cellStyle name="Shade 3 2 2 11" xfId="5473" xr:uid="{00000000-0005-0000-0000-00002D1C0000}"/>
    <cellStyle name="Shade 3 2 2 11 2" xfId="27826" xr:uid="{F9840097-0AF3-497B-846A-9344F50207CA}"/>
    <cellStyle name="Shade 3 2 2 12" xfId="6042" xr:uid="{00000000-0005-0000-0000-00002E1C0000}"/>
    <cellStyle name="Shade 3 2 2 12 2" xfId="28339" xr:uid="{F3E9BA5E-67DD-412D-9991-95BD7890FF07}"/>
    <cellStyle name="Shade 3 2 2 13" xfId="6597" xr:uid="{00000000-0005-0000-0000-00002F1C0000}"/>
    <cellStyle name="Shade 3 2 2 13 2" xfId="28894" xr:uid="{FF4D887B-DB3F-4C71-9BF8-12987C42BCC7}"/>
    <cellStyle name="Shade 3 2 2 14" xfId="7046" xr:uid="{00000000-0005-0000-0000-0000301C0000}"/>
    <cellStyle name="Shade 3 2 2 14 2" xfId="29343" xr:uid="{ED1D1E24-94C4-4EE5-BC4B-572091F5E7EA}"/>
    <cellStyle name="Shade 3 2 2 15" xfId="7543" xr:uid="{00000000-0005-0000-0000-0000311C0000}"/>
    <cellStyle name="Shade 3 2 2 15 2" xfId="29838" xr:uid="{89292644-093B-4AB9-9975-7DEE41F361B0}"/>
    <cellStyle name="Shade 3 2 2 16" xfId="8029" xr:uid="{7A97F6B2-66BD-4668-AC84-F84E750556EB}"/>
    <cellStyle name="Shade 3 2 2 16 2" xfId="30315" xr:uid="{7FE1E7EE-22C2-4AF1-BDBB-5895316A47BD}"/>
    <cellStyle name="Shade 3 2 2 17" xfId="8518" xr:uid="{FCF1E9A0-872B-4FE5-8212-146621669907}"/>
    <cellStyle name="Shade 3 2 2 17 2" xfId="30787" xr:uid="{D0E7FFDE-1D6F-449C-B1C5-554CCE981356}"/>
    <cellStyle name="Shade 3 2 2 18" xfId="9408" xr:uid="{FE146D21-5F86-4A60-BC17-111B0F91CFCE}"/>
    <cellStyle name="Shade 3 2 2 18 2" xfId="31547" xr:uid="{F5CE1703-FD7B-40F1-A564-3EA5FFB94983}"/>
    <cellStyle name="Shade 3 2 2 19" xfId="9093" xr:uid="{EE6ABF3B-2018-4445-BF49-96EC0FF24050}"/>
    <cellStyle name="Shade 3 2 2 19 2" xfId="31240" xr:uid="{D7C9458F-B111-424A-92E8-8C9709DA6EA9}"/>
    <cellStyle name="Shade 3 2 2 2" xfId="1266" xr:uid="{00000000-0005-0000-0000-0000321C0000}"/>
    <cellStyle name="Shade 3 2 2 2 2" xfId="23703" xr:uid="{C1F62075-903B-4597-808D-A7C643AF5022}"/>
    <cellStyle name="Shade 3 2 2 20" xfId="9595" xr:uid="{BC7DC670-AF24-4588-AF14-55CABEAFE536}"/>
    <cellStyle name="Shade 3 2 2 20 2" xfId="31706" xr:uid="{9EA6793E-1A54-4117-A50F-6A647A392E16}"/>
    <cellStyle name="Shade 3 2 2 21" xfId="12576" xr:uid="{86D105A8-6119-4775-8D0C-7C09E124169D}"/>
    <cellStyle name="Shade 3 2 2 21 2" xfId="33141" xr:uid="{A7B2522A-B99A-44D7-A934-510058C1AF81}"/>
    <cellStyle name="Shade 3 2 2 22" xfId="12181" xr:uid="{47B9FC47-EBC0-406C-84D2-18B0409C6666}"/>
    <cellStyle name="Shade 3 2 2 22 2" xfId="32746" xr:uid="{21B9F23E-474A-4077-9282-27B903D6AD54}"/>
    <cellStyle name="Shade 3 2 2 23" xfId="11793" xr:uid="{DA9D09FA-072B-466F-91DA-E6FD1277FCE7}"/>
    <cellStyle name="Shade 3 2 2 23 2" xfId="32360" xr:uid="{79B9F4FC-1164-4C88-87D5-EB653456C45C}"/>
    <cellStyle name="Shade 3 2 2 24" xfId="11812" xr:uid="{2D833057-340A-40E9-BA35-29BFFD9BCFCC}"/>
    <cellStyle name="Shade 3 2 2 24 2" xfId="32379" xr:uid="{B3F1A1FA-3C05-44EB-B370-F7F11EA81A80}"/>
    <cellStyle name="Shade 3 2 2 25" xfId="14585" xr:uid="{ACB1FD36-B48C-4E59-A3C4-CA68909E4DD3}"/>
    <cellStyle name="Shade 3 2 2 25 2" xfId="35145" xr:uid="{D98340F0-6B3A-4177-AEA4-D771776F3870}"/>
    <cellStyle name="Shade 3 2 2 26" xfId="14443" xr:uid="{C5F5F454-9FA5-4B6F-96ED-EB50B49EF34A}"/>
    <cellStyle name="Shade 3 2 2 26 2" xfId="35004" xr:uid="{4EE2E82E-8712-4054-8464-09131C5A0A10}"/>
    <cellStyle name="Shade 3 2 2 27" xfId="15040" xr:uid="{5059E796-09A7-42EE-9D48-B8961ADD680E}"/>
    <cellStyle name="Shade 3 2 2 27 2" xfId="35589" xr:uid="{EE1C35F4-B62E-4D0E-AF1E-32A28BB2A60F}"/>
    <cellStyle name="Shade 3 2 2 28" xfId="15849" xr:uid="{324D5B54-D9B6-4A50-9DE2-ADC4913C0F5C}"/>
    <cellStyle name="Shade 3 2 2 28 2" xfId="36257" xr:uid="{DD736FFF-8FD0-46D2-A5FE-54C960715DD6}"/>
    <cellStyle name="Shade 3 2 2 29" xfId="16080" xr:uid="{93F99309-9259-44B3-A391-ADC485898E36}"/>
    <cellStyle name="Shade 3 2 2 29 2" xfId="36488" xr:uid="{BA7957F3-1B0B-41CC-B528-6076219BECB5}"/>
    <cellStyle name="Shade 3 2 2 3" xfId="2014" xr:uid="{00000000-0005-0000-0000-0000331C0000}"/>
    <cellStyle name="Shade 3 2 2 3 2" xfId="24396" xr:uid="{0A2206D8-A563-4951-85A5-CE2B96F67652}"/>
    <cellStyle name="Shade 3 2 2 30" xfId="16553" xr:uid="{B91F32DE-AA73-45E0-86EB-DDE45A5D5F2E}"/>
    <cellStyle name="Shade 3 2 2 30 2" xfId="36959" xr:uid="{932794C3-B6C2-4732-9F14-2326DD5C4671}"/>
    <cellStyle name="Shade 3 2 2 31" xfId="17297" xr:uid="{B1015A0E-CF2E-40E9-8A7A-E8C02B6B2D15}"/>
    <cellStyle name="Shade 3 2 2 31 2" xfId="37701" xr:uid="{C85F3041-F102-40F3-8A24-16FC11AA1263}"/>
    <cellStyle name="Shade 3 2 2 32" xfId="16825" xr:uid="{D4924475-C503-4933-9A85-C86B3C5DA88C}"/>
    <cellStyle name="Shade 3 2 2 32 2" xfId="37229" xr:uid="{2D014C64-EBD6-4EDB-9396-79DBD18C4557}"/>
    <cellStyle name="Shade 3 2 2 33" xfId="18046" xr:uid="{613AFF06-8A56-476D-9E44-ABB282BD24AC}"/>
    <cellStyle name="Shade 3 2 2 33 2" xfId="38450" xr:uid="{8DB618C5-357B-493D-8940-D54C2A966726}"/>
    <cellStyle name="Shade 3 2 2 34" xfId="18425" xr:uid="{12B907DE-5AAA-4FC4-B016-FF6E6950F85B}"/>
    <cellStyle name="Shade 3 2 2 34 2" xfId="38829" xr:uid="{A9E96E9B-47B6-4103-B502-B62094AA9EBC}"/>
    <cellStyle name="Shade 3 2 2 35" xfId="19269" xr:uid="{62EC6CE6-663B-43F8-81EE-2AD6E964191B}"/>
    <cellStyle name="Shade 3 2 2 35 2" xfId="39671" xr:uid="{62D07B6F-56AE-4338-A224-6B2BF15F52E2}"/>
    <cellStyle name="Shade 3 2 2 36" xfId="18888" xr:uid="{89045200-ED48-4E52-8CA9-577DE8165645}"/>
    <cellStyle name="Shade 3 2 2 36 2" xfId="39290" xr:uid="{314AD179-5A7B-4DDA-81CB-D0DEE38CA60B}"/>
    <cellStyle name="Shade 3 2 2 37" xfId="20107" xr:uid="{0CE0CD58-AE21-4A10-88A1-587FC6B2F39B}"/>
    <cellStyle name="Shade 3 2 2 37 2" xfId="40509" xr:uid="{B92CD878-E4CF-494B-BF27-0625C2DD5A1B}"/>
    <cellStyle name="Shade 3 2 2 38" xfId="20529" xr:uid="{842F40BF-1408-4552-8EF9-ED471F02D53F}"/>
    <cellStyle name="Shade 3 2 2 38 2" xfId="40931" xr:uid="{19462EF0-4BFE-46B4-A7DF-44FAFCA54B16}"/>
    <cellStyle name="Shade 3 2 2 39" xfId="19182" xr:uid="{324DBB66-18B5-4B98-8EC6-1C9F7E337B8A}"/>
    <cellStyle name="Shade 3 2 2 39 2" xfId="39584" xr:uid="{0958F8FF-5928-4249-9912-76F811AEC591}"/>
    <cellStyle name="Shade 3 2 2 4" xfId="2245" xr:uid="{00000000-0005-0000-0000-0000341C0000}"/>
    <cellStyle name="Shade 3 2 2 4 2" xfId="24620" xr:uid="{7552F35E-C96B-461C-A31D-75127918F5DD}"/>
    <cellStyle name="Shade 3 2 2 40" xfId="21723" xr:uid="{330F1178-83AA-4218-AD8F-1E692684B034}"/>
    <cellStyle name="Shade 3 2 2 40 2" xfId="42123" xr:uid="{7BCFE57F-171D-4989-8766-E859A834898D}"/>
    <cellStyle name="Shade 3 2 2 41" xfId="21186" xr:uid="{02C4C92F-0B9B-4106-B6D8-BFD4569E6442}"/>
    <cellStyle name="Shade 3 2 2 41 2" xfId="41586" xr:uid="{755C8175-D8F0-4848-A86B-39417F13A8EC}"/>
    <cellStyle name="Shade 3 2 2 42" xfId="21950" xr:uid="{8E10ED30-0523-43F1-B546-9E7545E918F7}"/>
    <cellStyle name="Shade 3 2 2 42 2" xfId="42350" xr:uid="{F55985C6-C9C1-4E51-A9AC-943C123D2101}"/>
    <cellStyle name="Shade 3 2 2 43" xfId="22941" xr:uid="{42FE7239-AB71-426D-B475-613A991505B1}"/>
    <cellStyle name="Shade 3 2 2 43 2" xfId="43341" xr:uid="{A7EB46C6-1AAE-4BE8-9FA3-3EE8CBD3A938}"/>
    <cellStyle name="Shade 3 2 2 44" xfId="23203" xr:uid="{49D68D3D-3486-41EF-86C2-35C7EEDC1137}"/>
    <cellStyle name="Shade 3 2 2 44 2" xfId="43603" xr:uid="{EA7191A4-5480-44E2-A7EC-176F18631381}"/>
    <cellStyle name="Shade 3 2 2 5" xfId="3137" xr:uid="{00000000-0005-0000-0000-0000351C0000}"/>
    <cellStyle name="Shade 3 2 2 5 2" xfId="25503" xr:uid="{03D0D5D2-D934-4A3E-AAB0-0C1CD2E96FF4}"/>
    <cellStyle name="Shade 3 2 2 6" xfId="3509" xr:uid="{00000000-0005-0000-0000-0000361C0000}"/>
    <cellStyle name="Shade 3 2 2 6 2" xfId="25874" xr:uid="{B705B6A9-927A-45B3-A034-EF97913A28D2}"/>
    <cellStyle name="Shade 3 2 2 7" xfId="4031" xr:uid="{00000000-0005-0000-0000-0000371C0000}"/>
    <cellStyle name="Shade 3 2 2 7 2" xfId="26394" xr:uid="{ED64A0BA-FFC2-4FFB-B85F-A6D401047FBB}"/>
    <cellStyle name="Shade 3 2 2 8" xfId="4329" xr:uid="{00000000-0005-0000-0000-0000381C0000}"/>
    <cellStyle name="Shade 3 2 2 8 2" xfId="26685" xr:uid="{A42CB7C9-6128-4B7B-ACEE-7591760B01B0}"/>
    <cellStyle name="Shade 3 2 2 9" xfId="4225" xr:uid="{00000000-0005-0000-0000-0000391C0000}"/>
    <cellStyle name="Shade 3 2 2 9 2" xfId="26583" xr:uid="{444C5858-5B10-43FB-9F9B-BE88A82F2465}"/>
    <cellStyle name="Shade 3 2 20" xfId="9758" xr:uid="{F7A52E98-C7BD-4FC7-AA91-3371D0A75760}"/>
    <cellStyle name="Shade 3 2 20 2" xfId="31817" xr:uid="{E3F61E60-1363-4ECF-B408-CEE1BC549F89}"/>
    <cellStyle name="Shade 3 2 21" xfId="10416" xr:uid="{0A030D3C-6807-4B54-8FED-0FA42BC6F400}"/>
    <cellStyle name="Shade 3 2 21 2" xfId="32193" xr:uid="{C1429037-F39C-453F-A4B2-465ABDB53765}"/>
    <cellStyle name="Shade 3 2 22" xfId="12361" xr:uid="{E8FC1AB0-5FAA-4DBE-A33D-4688DBDA60BF}"/>
    <cellStyle name="Shade 3 2 22 2" xfId="32926" xr:uid="{D6FBCBA1-2EAA-4A8A-87B1-17BEFA9CBB29}"/>
    <cellStyle name="Shade 3 2 23" xfId="12817" xr:uid="{F4494633-D1FB-4125-A55C-3FAC32E31F1A}"/>
    <cellStyle name="Shade 3 2 23 2" xfId="33382" xr:uid="{6B502AA6-39D9-4C25-A84E-AF9CBCC810FC}"/>
    <cellStyle name="Shade 3 2 24" xfId="13531" xr:uid="{DCB8EC4F-CA8D-4D3B-9933-B9BBA2901F88}"/>
    <cellStyle name="Shade 3 2 24 2" xfId="34095" xr:uid="{FD29D025-FABC-4810-8E8A-3BC9B9D8CC06}"/>
    <cellStyle name="Shade 3 2 25" xfId="13868" xr:uid="{331AE4A1-136C-4022-8F24-8B6F30BD0AAE}"/>
    <cellStyle name="Shade 3 2 25 2" xfId="34432" xr:uid="{20F12923-D267-4DA9-9739-4DE87F79D671}"/>
    <cellStyle name="Shade 3 2 26" xfId="14581" xr:uid="{989288D3-4416-470D-82DE-00E99521860B}"/>
    <cellStyle name="Shade 3 2 26 2" xfId="35141" xr:uid="{70A50EAB-3549-440E-BA1D-7ED1FD61A7E1}"/>
    <cellStyle name="Shade 3 2 27" xfId="14319" xr:uid="{AD4D111A-D08B-4A08-A46A-A398E846F0A8}"/>
    <cellStyle name="Shade 3 2 27 2" xfId="34882" xr:uid="{6B0685D5-AD19-4CFC-8378-76FA1CC903FD}"/>
    <cellStyle name="Shade 3 2 28" xfId="15093" xr:uid="{05E8DEAA-590D-460E-A356-A58A9762E711}"/>
    <cellStyle name="Shade 3 2 28 2" xfId="35640" xr:uid="{B6E3B68E-300D-4ABD-B5D2-6106C0101570}"/>
    <cellStyle name="Shade 3 2 29" xfId="15071" xr:uid="{B7ABEF4A-1A5D-4A83-863C-84EA3326629D}"/>
    <cellStyle name="Shade 3 2 29 2" xfId="35619" xr:uid="{8E35F0E4-80FF-4A0D-88EF-A2819BECEBCC}"/>
    <cellStyle name="Shade 3 2 3" xfId="1262" xr:uid="{00000000-0005-0000-0000-00003A1C0000}"/>
    <cellStyle name="Shade 3 2 3 2" xfId="23699" xr:uid="{8D730A1E-F317-44B3-B14E-66FECA8AD0E8}"/>
    <cellStyle name="Shade 3 2 30" xfId="15335" xr:uid="{363B91BD-0BD1-48DC-A5BF-92A84A72D4F6}"/>
    <cellStyle name="Shade 3 2 30 2" xfId="35872" xr:uid="{0E58235F-8192-4A2F-86BD-61A952CD04E7}"/>
    <cellStyle name="Shade 3 2 31" xfId="16347" xr:uid="{C175861D-3BEE-4954-989E-64420E528544}"/>
    <cellStyle name="Shade 3 2 31 2" xfId="36753" xr:uid="{94DE65B5-EDCC-4E0F-855B-F93F656FCCE2}"/>
    <cellStyle name="Shade 3 2 32" xfId="17088" xr:uid="{37C8AF84-4F4F-430B-AE75-A729D361302B}"/>
    <cellStyle name="Shade 3 2 32 2" xfId="37492" xr:uid="{E0C027DA-B8E5-46D8-8F4E-DA2E20AC2D17}"/>
    <cellStyle name="Shade 3 2 33" xfId="17571" xr:uid="{E3538F70-221A-45E8-BB10-CF49F811148A}"/>
    <cellStyle name="Shade 3 2 33 2" xfId="37975" xr:uid="{1EE754AE-96AF-4161-B461-EA773DF4F1CF}"/>
    <cellStyle name="Shade 3 2 34" xfId="17839" xr:uid="{673CBABF-9017-4809-8DF6-6588D00925E1}"/>
    <cellStyle name="Shade 3 2 34 2" xfId="38243" xr:uid="{8AEB0986-C80A-4FA1-9470-417ACF3C06BA}"/>
    <cellStyle name="Shade 3 2 35" xfId="18211" xr:uid="{A5ADBCB3-D8B1-4A26-8BA4-8E8AA7239043}"/>
    <cellStyle name="Shade 3 2 35 2" xfId="38615" xr:uid="{51823C87-8A1A-4C1A-95D3-32346D0E8000}"/>
    <cellStyle name="Shade 3 2 36" xfId="19054" xr:uid="{8FB778B0-7E30-4090-AC30-F8B0B154CEB6}"/>
    <cellStyle name="Shade 3 2 36 2" xfId="39456" xr:uid="{6B80AE4C-38AC-49E1-B69F-750B3498D37F}"/>
    <cellStyle name="Shade 3 2 37" xfId="19481" xr:uid="{7E7D88C9-55AF-4F14-8220-198352F14D1B}"/>
    <cellStyle name="Shade 3 2 37 2" xfId="39883" xr:uid="{A8943169-6E01-450C-AAA7-B900DC6FA5ED}"/>
    <cellStyle name="Shade 3 2 38" xfId="19892" xr:uid="{5FB93C44-4CB6-48AE-86C7-7945A9002D06}"/>
    <cellStyle name="Shade 3 2 38 2" xfId="40294" xr:uid="{0792D1C4-0642-4365-8FC3-CBECA1CAD1C2}"/>
    <cellStyle name="Shade 3 2 39" xfId="20316" xr:uid="{A883539B-2DB7-4F8B-9337-98DA6CA12BE6}"/>
    <cellStyle name="Shade 3 2 39 2" xfId="40718" xr:uid="{8665AB22-28E6-44A0-91D5-A297C6F0E7EE}"/>
    <cellStyle name="Shade 3 2 4" xfId="1801" xr:uid="{00000000-0005-0000-0000-00003B1C0000}"/>
    <cellStyle name="Shade 3 2 4 2" xfId="24184" xr:uid="{DDC07CC2-C34B-4B9A-B6B1-1A7A575013FA}"/>
    <cellStyle name="Shade 3 2 40" xfId="18933" xr:uid="{0516CFE6-978E-4599-9B5E-ABED85FB088E}"/>
    <cellStyle name="Shade 3 2 40 2" xfId="39335" xr:uid="{5BD9BF7D-CA19-4AA1-B0E3-C085A42C4ECA}"/>
    <cellStyle name="Shade 3 2 41" xfId="21511" xr:uid="{B9E3112C-968C-4AF0-A38B-C70287BF5BE6}"/>
    <cellStyle name="Shade 3 2 41 2" xfId="41911" xr:uid="{ED98995C-50D3-41C1-825D-BD655A9AAD9B}"/>
    <cellStyle name="Shade 3 2 42" xfId="22075" xr:uid="{F3CCAA2C-0DFE-4B07-8862-F85FB63FA82D}"/>
    <cellStyle name="Shade 3 2 42 2" xfId="42475" xr:uid="{9726E60D-70E4-4866-8BBC-64E7C4012957}"/>
    <cellStyle name="Shade 3 2 43" xfId="22582" xr:uid="{B5049FC3-4D48-4C41-AF8F-17DF1512AEC8}"/>
    <cellStyle name="Shade 3 2 43 2" xfId="42982" xr:uid="{53D7DF13-F4C0-42F8-BE92-E977614DA04C}"/>
    <cellStyle name="Shade 3 2 44" xfId="22936" xr:uid="{888125C9-788A-42C3-8B00-B966A434DC87}"/>
    <cellStyle name="Shade 3 2 44 2" xfId="43336" xr:uid="{06807C22-F98E-44CA-B131-D34F24B0C929}"/>
    <cellStyle name="Shade 3 2 45" xfId="23198" xr:uid="{63022999-A7BD-499A-8A76-609F6894303F}"/>
    <cellStyle name="Shade 3 2 45 2" xfId="43598" xr:uid="{865748DF-FF78-4AA5-AD27-DFA79B97C865}"/>
    <cellStyle name="Shade 3 2 5" xfId="2241" xr:uid="{00000000-0005-0000-0000-00003C1C0000}"/>
    <cellStyle name="Shade 3 2 5 2" xfId="24616" xr:uid="{4484DFC0-53C9-452B-82B3-2E746A69FF32}"/>
    <cellStyle name="Shade 3 2 6" xfId="2922" xr:uid="{00000000-0005-0000-0000-00003D1C0000}"/>
    <cellStyle name="Shade 3 2 6 2" xfId="25288" xr:uid="{930CD278-FBC4-4C0C-93C4-E9640A363737}"/>
    <cellStyle name="Shade 3 2 7" xfId="3500" xr:uid="{00000000-0005-0000-0000-00003E1C0000}"/>
    <cellStyle name="Shade 3 2 7 2" xfId="25865" xr:uid="{E1438C7F-1087-422B-8B7D-231FD4811522}"/>
    <cellStyle name="Shade 3 2 8" xfId="3820" xr:uid="{00000000-0005-0000-0000-00003F1C0000}"/>
    <cellStyle name="Shade 3 2 8 2" xfId="26183" xr:uid="{6E5BF825-0940-4284-9BBA-F3385BDA0CE4}"/>
    <cellStyle name="Shade 3 2 9" xfId="4322" xr:uid="{00000000-0005-0000-0000-0000401C0000}"/>
    <cellStyle name="Shade 3 2 9 2" xfId="26678" xr:uid="{38C209B9-E368-4067-8E7F-34A386D461A9}"/>
    <cellStyle name="Shade 3 3" xfId="756" xr:uid="{00000000-0005-0000-0000-0000411C0000}"/>
    <cellStyle name="Shade 3 3 10" xfId="5203" xr:uid="{00000000-0005-0000-0000-0000421C0000}"/>
    <cellStyle name="Shade 3 3 10 2" xfId="27556" xr:uid="{3D5A2C9E-067D-4778-9DBA-340087FFCBAB}"/>
    <cellStyle name="Shade 3 3 11" xfId="5422" xr:uid="{00000000-0005-0000-0000-0000431C0000}"/>
    <cellStyle name="Shade 3 3 11 2" xfId="27775" xr:uid="{D015E8A5-0193-4348-A41E-910DF1B62A10}"/>
    <cellStyle name="Shade 3 3 12" xfId="5779" xr:uid="{00000000-0005-0000-0000-0000441C0000}"/>
    <cellStyle name="Shade 3 3 12 2" xfId="28093" xr:uid="{77609DBB-8BCF-473B-A0AC-3E46E2497EEE}"/>
    <cellStyle name="Shade 3 3 13" xfId="6835" xr:uid="{00000000-0005-0000-0000-0000451C0000}"/>
    <cellStyle name="Shade 3 3 13 2" xfId="29132" xr:uid="{0F6D3EBB-3443-407E-AAA1-75413618B826}"/>
    <cellStyle name="Shade 3 3 14" xfId="6987" xr:uid="{00000000-0005-0000-0000-0000461C0000}"/>
    <cellStyle name="Shade 3 3 14 2" xfId="29284" xr:uid="{8A5F22C1-05C7-45D7-979E-68DD09520B20}"/>
    <cellStyle name="Shade 3 3 15" xfId="7476" xr:uid="{00000000-0005-0000-0000-0000471C0000}"/>
    <cellStyle name="Shade 3 3 15 2" xfId="29771" xr:uid="{B3537E97-79F7-4F39-86F0-B24F1AAADC72}"/>
    <cellStyle name="Shade 3 3 16" xfId="7962" xr:uid="{308CAC9E-1DEC-4B92-916F-75A3F97BE8FB}"/>
    <cellStyle name="Shade 3 3 16 2" xfId="30248" xr:uid="{901CC540-9F88-4502-B58C-FB6F9856EBC2}"/>
    <cellStyle name="Shade 3 3 17" xfId="8451" xr:uid="{7636961C-EA61-4B3E-8A45-CFBA84815EDA}"/>
    <cellStyle name="Shade 3 3 17 2" xfId="30720" xr:uid="{5132176B-3774-4B62-81E8-F0B35F194697}"/>
    <cellStyle name="Shade 3 3 18" xfId="9341" xr:uid="{BCECC005-0132-4B84-8068-BF845609F348}"/>
    <cellStyle name="Shade 3 3 18 2" xfId="31480" xr:uid="{C049D03B-0D66-4F3A-83A1-D901136AA63E}"/>
    <cellStyle name="Shade 3 3 19" xfId="8720" xr:uid="{08BD9564-AF37-4C2E-9F33-74F8F92C9014}"/>
    <cellStyle name="Shade 3 3 19 2" xfId="30971" xr:uid="{DB7A82D7-7DFC-44B3-92BA-15FCBC1D81B5}"/>
    <cellStyle name="Shade 3 3 2" xfId="1216" xr:uid="{00000000-0005-0000-0000-0000481C0000}"/>
    <cellStyle name="Shade 3 3 2 2" xfId="23653" xr:uid="{02B3170F-66A8-497F-94A8-C63372DB6E6A}"/>
    <cellStyle name="Shade 3 3 20" xfId="9735" xr:uid="{3B456A6C-DF48-424B-9253-C4AF4A53EA02}"/>
    <cellStyle name="Shade 3 3 20 2" xfId="31802" xr:uid="{7962913B-B8B7-4CF2-861A-218AD85FEDC6}"/>
    <cellStyle name="Shade 3 3 21" xfId="12509" xr:uid="{36DFEBAC-0041-4A00-9AA5-31D6B162F5D7}"/>
    <cellStyle name="Shade 3 3 21 2" xfId="33074" xr:uid="{988AFE9D-BE46-4881-A890-438E3AB18739}"/>
    <cellStyle name="Shade 3 3 22" xfId="11979" xr:uid="{1C1A2E04-B1A7-4CF8-B8F2-6914AD41494F}"/>
    <cellStyle name="Shade 3 3 22 2" xfId="32544" xr:uid="{1FB4C771-13B8-4712-85E7-2D4FC9D0BA84}"/>
    <cellStyle name="Shade 3 3 23" xfId="12678" xr:uid="{5DE14D76-A71F-4B4E-AE18-25DCBF674C1F}"/>
    <cellStyle name="Shade 3 3 23 2" xfId="33243" xr:uid="{D888D72F-D31C-452D-9309-FBEC39EBABC1}"/>
    <cellStyle name="Shade 3 3 24" xfId="13993" xr:uid="{0348C152-344E-4D15-B78D-2F4B95967D74}"/>
    <cellStyle name="Shade 3 3 24 2" xfId="34557" xr:uid="{B6BB5A8E-BD9C-4C1D-8602-3DD84703A5D8}"/>
    <cellStyle name="Shade 3 3 25" xfId="13242" xr:uid="{B48560F2-7ADA-469B-A295-3172803A3065}"/>
    <cellStyle name="Shade 3 3 25 2" xfId="33806" xr:uid="{54817CBB-5537-4C85-98E5-CC999ECB2238}"/>
    <cellStyle name="Shade 3 3 26" xfId="13419" xr:uid="{80F655DD-ADC5-4BE1-8CCA-D72191B12AC9}"/>
    <cellStyle name="Shade 3 3 26 2" xfId="33983" xr:uid="{B5019BEA-0850-4E75-9BDF-2170CB697887}"/>
    <cellStyle name="Shade 3 3 27" xfId="15199" xr:uid="{1F9E8D13-15C3-4640-AC7E-50A84F6939C1}"/>
    <cellStyle name="Shade 3 3 27 2" xfId="35740" xr:uid="{E2D99A33-AD91-4303-B57E-46810FF0A783}"/>
    <cellStyle name="Shade 3 3 28" xfId="15596" xr:uid="{73EFE126-466D-49F0-8C90-C5825E3CB273}"/>
    <cellStyle name="Shade 3 3 28 2" xfId="36094" xr:uid="{E6573362-FF85-4D44-BA5C-36C052972A8A}"/>
    <cellStyle name="Shade 3 3 29" xfId="16013" xr:uid="{7920C74B-448D-45BC-A86D-44338E43D591}"/>
    <cellStyle name="Shade 3 3 29 2" xfId="36421" xr:uid="{76D753BF-BE32-42CD-A4B3-DCF3B7968F69}"/>
    <cellStyle name="Shade 3 3 3" xfId="1947" xr:uid="{00000000-0005-0000-0000-0000491C0000}"/>
    <cellStyle name="Shade 3 3 3 2" xfId="24329" xr:uid="{1DA19ECA-39A6-4CB2-A7E6-3E5337CFD04D}"/>
    <cellStyle name="Shade 3 3 30" xfId="16486" xr:uid="{4B18CE09-90B0-44F9-B216-0EEFB4DD263A}"/>
    <cellStyle name="Shade 3 3 30 2" xfId="36892" xr:uid="{6BE72298-E1EC-4E53-83C7-27246F0C341E}"/>
    <cellStyle name="Shade 3 3 31" xfId="17230" xr:uid="{E67B72F5-575A-440F-9352-5D3B37A44A5F}"/>
    <cellStyle name="Shade 3 3 31 2" xfId="37634" xr:uid="{E7D37602-3D4F-4990-87B6-93438FD9BD7F}"/>
    <cellStyle name="Shade 3 3 32" xfId="16789" xr:uid="{89753387-CB5C-4D1D-BCEB-724FCE142C0C}"/>
    <cellStyle name="Shade 3 3 32 2" xfId="37193" xr:uid="{8D02445F-3A9D-42CA-8D51-68229AE06824}"/>
    <cellStyle name="Shade 3 3 33" xfId="17979" xr:uid="{463A712F-2C14-489D-BB9A-8422DCDE50D4}"/>
    <cellStyle name="Shade 3 3 33 2" xfId="38383" xr:uid="{2446AE4B-3D86-4BAD-8022-03B993F23BF6}"/>
    <cellStyle name="Shade 3 3 34" xfId="18358" xr:uid="{5A5F2B17-6069-443B-B5FC-81E5ED90A8EC}"/>
    <cellStyle name="Shade 3 3 34 2" xfId="38762" xr:uid="{2CC15D47-0AAA-4098-9AD1-D8993B8AA65E}"/>
    <cellStyle name="Shade 3 3 35" xfId="19202" xr:uid="{3E416309-98AA-4393-AEE7-8AE2BB4DF883}"/>
    <cellStyle name="Shade 3 3 35 2" xfId="39604" xr:uid="{C5F33C30-B523-4696-B7B6-9BB164E05E7B}"/>
    <cellStyle name="Shade 3 3 36" xfId="18708" xr:uid="{5C4D8929-F6DA-4C3D-9597-FEB2EBC6D8E0}"/>
    <cellStyle name="Shade 3 3 36 2" xfId="39110" xr:uid="{6ACCB47D-35CA-4D43-8E53-717163777BDD}"/>
    <cellStyle name="Shade 3 3 37" xfId="20040" xr:uid="{B78C39CE-513C-47EF-9AB1-B6D4423C6B6D}"/>
    <cellStyle name="Shade 3 3 37 2" xfId="40442" xr:uid="{4FAA6FF5-8421-41A2-AAA5-E8476020EFA0}"/>
    <cellStyle name="Shade 3 3 38" xfId="20462" xr:uid="{21FC6E3B-6145-452C-BABB-C3707F9D623D}"/>
    <cellStyle name="Shade 3 3 38 2" xfId="40864" xr:uid="{DDC207BB-812B-4F76-906C-5BBFDFC259AF}"/>
    <cellStyle name="Shade 3 3 39" xfId="20237" xr:uid="{1680E8D6-FBE3-49EA-A7DA-8180C7C164F7}"/>
    <cellStyle name="Shade 3 3 39 2" xfId="40639" xr:uid="{9C68DB2C-D825-4256-B85F-769C099D9329}"/>
    <cellStyle name="Shade 3 3 4" xfId="2191" xr:uid="{00000000-0005-0000-0000-00004A1C0000}"/>
    <cellStyle name="Shade 3 3 4 2" xfId="24570" xr:uid="{D7D3A8DA-E681-47AE-AA45-20D16F62EFDF}"/>
    <cellStyle name="Shade 3 3 40" xfId="21656" xr:uid="{98131D76-959E-469E-BA4F-CEAA4315F317}"/>
    <cellStyle name="Shade 3 3 40 2" xfId="42056" xr:uid="{5AB2BB63-03E5-4AAC-9F33-62BB1B9AA96C}"/>
    <cellStyle name="Shade 3 3 41" xfId="21131" xr:uid="{5DEF57A5-77E3-45C3-8C4D-A8582864B021}"/>
    <cellStyle name="Shade 3 3 41 2" xfId="41531" xr:uid="{5E41713B-D4C6-48F7-BB4D-60AAC3829963}"/>
    <cellStyle name="Shade 3 3 42" xfId="21126" xr:uid="{092702A6-38DF-4693-8410-3FBADBEAE92B}"/>
    <cellStyle name="Shade 3 3 42 2" xfId="41526" xr:uid="{94CDB6BD-26F9-4643-BE11-9EABF8586F0F}"/>
    <cellStyle name="Shade 3 3 43" xfId="22863" xr:uid="{77440FAB-1482-4390-A1CC-9C952C7B2210}"/>
    <cellStyle name="Shade 3 3 43 2" xfId="43263" xr:uid="{33965DE9-6B5F-4DEF-8EBB-723D79205542}"/>
    <cellStyle name="Shade 3 3 44" xfId="23151" xr:uid="{0F7EB2E3-8668-4F58-B607-A68061C563F6}"/>
    <cellStyle name="Shade 3 3 44 2" xfId="43551" xr:uid="{C77870C1-A1EC-4E35-9D21-809192DA4D5A}"/>
    <cellStyle name="Shade 3 3 5" xfId="3070" xr:uid="{00000000-0005-0000-0000-00004B1C0000}"/>
    <cellStyle name="Shade 3 3 5 2" xfId="25436" xr:uid="{787062DF-E515-468E-A769-3A81725EAFE7}"/>
    <cellStyle name="Shade 3 3 6" xfId="3414" xr:uid="{00000000-0005-0000-0000-00004C1C0000}"/>
    <cellStyle name="Shade 3 3 6 2" xfId="25779" xr:uid="{F614BEEF-87C7-45BA-90A2-2170E006CB75}"/>
    <cellStyle name="Shade 3 3 7" xfId="3964" xr:uid="{00000000-0005-0000-0000-00004D1C0000}"/>
    <cellStyle name="Shade 3 3 7 2" xfId="26327" xr:uid="{1C4C30E0-EFD8-48DF-9705-A724427A59BA}"/>
    <cellStyle name="Shade 3 3 8" xfId="4244" xr:uid="{00000000-0005-0000-0000-00004E1C0000}"/>
    <cellStyle name="Shade 3 3 8 2" xfId="26601" xr:uid="{E55AF38A-A688-48C6-89FF-ED696ADBE30C}"/>
    <cellStyle name="Shade 3 3 9" xfId="4503" xr:uid="{00000000-0005-0000-0000-00004F1C0000}"/>
    <cellStyle name="Shade 3 3 9 2" xfId="26856" xr:uid="{6BF833AD-E4CE-4042-87AE-C50B004990F5}"/>
    <cellStyle name="Shade 3 4" xfId="6006" xr:uid="{00000000-0005-0000-0000-0000501C0000}"/>
    <cellStyle name="Shade 4" xfId="316" xr:uid="{00000000-0005-0000-0000-0000511C0000}"/>
    <cellStyle name="Shade 4 10" xfId="3527" xr:uid="{00000000-0005-0000-0000-0000521C0000}"/>
    <cellStyle name="Shade 4 10 2" xfId="25892" xr:uid="{5066A5DC-1AED-4FBC-93EA-DC3DF7840BAD}"/>
    <cellStyle name="Shade 4 11" xfId="3261" xr:uid="{00000000-0005-0000-0000-0000531C0000}"/>
    <cellStyle name="Shade 4 11 2" xfId="25627" xr:uid="{638FD271-7C27-4C46-AA58-4B030A4F9498}"/>
    <cellStyle name="Shade 4 12" xfId="2789" xr:uid="{00000000-0005-0000-0000-0000541C0000}"/>
    <cellStyle name="Shade 4 12 2" xfId="25155" xr:uid="{F318A87F-A0BA-4371-ACCC-D0A1A576B6B8}"/>
    <cellStyle name="Shade 4 13" xfId="4671" xr:uid="{00000000-0005-0000-0000-0000551C0000}"/>
    <cellStyle name="Shade 4 13 2" xfId="27024" xr:uid="{113A309D-B351-41D1-AFC0-DA4D0B98B44A}"/>
    <cellStyle name="Shade 4 14" xfId="4465" xr:uid="{00000000-0005-0000-0000-0000561C0000}"/>
    <cellStyle name="Shade 4 14 2" xfId="26818" xr:uid="{E7D49E4F-5907-4593-B5F3-41493CEA7003}"/>
    <cellStyle name="Shade 4 15" xfId="6259" xr:uid="{00000000-0005-0000-0000-0000571C0000}"/>
    <cellStyle name="Shade 4 15 2" xfId="28556" xr:uid="{E19738BD-EB38-4659-A0E3-CA05CD51ECF8}"/>
    <cellStyle name="Shade 4 16" xfId="6841" xr:uid="{00000000-0005-0000-0000-0000581C0000}"/>
    <cellStyle name="Shade 4 16 2" xfId="29138" xr:uid="{45B16AEE-1E6E-464F-BB6E-69974AB498E1}"/>
    <cellStyle name="Shade 4 17" xfId="6874" xr:uid="{00000000-0005-0000-0000-0000591C0000}"/>
    <cellStyle name="Shade 4 17 2" xfId="29171" xr:uid="{863F0243-AA38-4C66-BF2D-82B135821482}"/>
    <cellStyle name="Shade 4 18" xfId="7259" xr:uid="{00000000-0005-0000-0000-00005A1C0000}"/>
    <cellStyle name="Shade 4 18 2" xfId="29554" xr:uid="{546A72DE-6A51-48B1-BF8F-62F5845C9BA0}"/>
    <cellStyle name="Shade 4 19" xfId="7722" xr:uid="{BDB20565-19EE-44E1-BD1D-FFE5B6C2F4D5}"/>
    <cellStyle name="Shade 4 19 2" xfId="30008" xr:uid="{BF3BAC1E-6D05-4A09-B33F-484E8FB25AD6}"/>
    <cellStyle name="Shade 4 2" xfId="70" xr:uid="{00000000-0005-0000-0000-00005B1C0000}"/>
    <cellStyle name="Shade 4 2 2" xfId="653" xr:uid="{00000000-0005-0000-0000-00005C1C0000}"/>
    <cellStyle name="Shade 4 2 2 10" xfId="5104" xr:uid="{00000000-0005-0000-0000-00005D1C0000}"/>
    <cellStyle name="Shade 4 2 2 10 2" xfId="27457" xr:uid="{B44D90FC-913A-441A-85D1-6CAC116C8F27}"/>
    <cellStyle name="Shade 4 2 2 11" xfId="3296" xr:uid="{00000000-0005-0000-0000-00005E1C0000}"/>
    <cellStyle name="Shade 4 2 2 11 2" xfId="25662" xr:uid="{1BA44229-C191-4093-85CF-84A1B3EDB0CC}"/>
    <cellStyle name="Shade 4 2 2 12" xfId="5925" xr:uid="{00000000-0005-0000-0000-00005F1C0000}"/>
    <cellStyle name="Shade 4 2 2 12 2" xfId="28239" xr:uid="{C6DA1A5A-7842-4918-8C0F-EBA99640DED8}"/>
    <cellStyle name="Shade 4 2 2 13" xfId="6850" xr:uid="{00000000-0005-0000-0000-0000601C0000}"/>
    <cellStyle name="Shade 4 2 2 13 2" xfId="29147" xr:uid="{0B984EF1-32C7-4CDE-B54D-B6B1F2935BA0}"/>
    <cellStyle name="Shade 4 2 2 14" xfId="6386" xr:uid="{00000000-0005-0000-0000-0000611C0000}"/>
    <cellStyle name="Shade 4 2 2 14 2" xfId="28683" xr:uid="{40A6702C-7685-4FA1-81BB-C617F99B46F7}"/>
    <cellStyle name="Shade 4 2 2 15" xfId="7382" xr:uid="{00000000-0005-0000-0000-0000621C0000}"/>
    <cellStyle name="Shade 4 2 2 15 2" xfId="29677" xr:uid="{F3213ACA-B909-4911-8B23-6E5A22773CAA}"/>
    <cellStyle name="Shade 4 2 2 16" xfId="7868" xr:uid="{803A50FF-5591-4237-B91E-B18A5E56E81E}"/>
    <cellStyle name="Shade 4 2 2 16 2" xfId="30154" xr:uid="{C5E7274A-5A1E-4C01-AE1F-8B97880A28FB}"/>
    <cellStyle name="Shade 4 2 2 17" xfId="8353" xr:uid="{BCE4CA23-E4C8-4C5B-902E-EB80ECC762D6}"/>
    <cellStyle name="Shade 4 2 2 17 2" xfId="30622" xr:uid="{0EDC48E9-04F4-4846-A43A-FB416C588BF8}"/>
    <cellStyle name="Shade 4 2 2 18" xfId="9238" xr:uid="{B1CE4EDA-191A-4D12-9781-B9E5A3282C25}"/>
    <cellStyle name="Shade 4 2 2 18 2" xfId="31379" xr:uid="{3EF9FF3A-D3E4-4632-8B84-E306BA85F0B9}"/>
    <cellStyle name="Shade 4 2 2 19" xfId="8637" xr:uid="{4C4EEC28-BC3A-4C02-8776-6C4E516B92E8}"/>
    <cellStyle name="Shade 4 2 2 19 2" xfId="30900" xr:uid="{C9A552EA-CE26-4878-A931-4716F38BB397}"/>
    <cellStyle name="Shade 4 2 2 2" xfId="934" xr:uid="{00000000-0005-0000-0000-0000631C0000}"/>
    <cellStyle name="Shade 4 2 2 2 2" xfId="23371" xr:uid="{AB0150EF-793D-4C60-A664-45E7D1A753D5}"/>
    <cellStyle name="Shade 4 2 2 20" xfId="10174" xr:uid="{CD01D2B1-EDDB-462E-AA2C-D147E9632A70}"/>
    <cellStyle name="Shade 4 2 2 20 2" xfId="32079" xr:uid="{91946FDB-D1A1-47A6-9391-F6077F3AAB91}"/>
    <cellStyle name="Shade 4 2 2 21" xfId="12406" xr:uid="{CCF40D5A-E55B-4904-981B-B494ADAB1FE8}"/>
    <cellStyle name="Shade 4 2 2 21 2" xfId="32971" xr:uid="{4B9939CA-FCA0-4D8E-8FC1-F682DA2FF407}"/>
    <cellStyle name="Shade 4 2 2 22" xfId="12820" xr:uid="{BC978DFA-6CF9-4BB4-81CE-FC177EBD1C6D}"/>
    <cellStyle name="Shade 4 2 2 22 2" xfId="33385" xr:uid="{C9F49126-23DC-48A0-886A-CFC3A99FE49D}"/>
    <cellStyle name="Shade 4 2 2 23" xfId="13252" xr:uid="{A0F6F2FF-4007-4556-BB6A-21FBFA180D82}"/>
    <cellStyle name="Shade 4 2 2 23 2" xfId="33816" xr:uid="{CE4049D6-50C4-4253-93F9-94C57148956B}"/>
    <cellStyle name="Shade 4 2 2 24" xfId="13405" xr:uid="{247703CF-2DD7-49A0-B564-C5A7988A0C3C}"/>
    <cellStyle name="Shade 4 2 2 24 2" xfId="33969" xr:uid="{8CA5C0C5-2CEB-499A-B013-34EA1102201A}"/>
    <cellStyle name="Shade 4 2 2 25" xfId="14463" xr:uid="{BA63502D-411E-4FB7-B9C8-840FB77198F3}"/>
    <cellStyle name="Shade 4 2 2 25 2" xfId="35024" xr:uid="{9E9215AE-C177-4679-B96C-DBEC778EF971}"/>
    <cellStyle name="Shade 4 2 2 26" xfId="14729" xr:uid="{3EDAE751-11BB-462D-AAE3-243A9DA9FC31}"/>
    <cellStyle name="Shade 4 2 2 26 2" xfId="35286" xr:uid="{8584826F-0BA8-464E-9A12-175986430975}"/>
    <cellStyle name="Shade 4 2 2 27" xfId="15065" xr:uid="{8EC56B20-D204-4D9D-A2D4-5AFE9D5764FB}"/>
    <cellStyle name="Shade 4 2 2 27 2" xfId="35613" xr:uid="{591A1446-2508-46D7-BE91-5E65F17F9C95}"/>
    <cellStyle name="Shade 4 2 2 28" xfId="15845" xr:uid="{D8D24A35-DC3E-497A-BE65-AE26C14BFC50}"/>
    <cellStyle name="Shade 4 2 2 28 2" xfId="36253" xr:uid="{3DDFBEFC-2459-4105-B2CA-791C2B778E16}"/>
    <cellStyle name="Shade 4 2 2 29" xfId="15917" xr:uid="{E117A169-AD03-4513-BE91-C7E027F658CD}"/>
    <cellStyle name="Shade 4 2 2 29 2" xfId="36325" xr:uid="{79F6E1B7-CD9B-499F-AED7-33D03FC74D48}"/>
    <cellStyle name="Shade 4 2 2 3" xfId="1846" xr:uid="{00000000-0005-0000-0000-0000641C0000}"/>
    <cellStyle name="Shade 4 2 2 3 2" xfId="24229" xr:uid="{C03895C6-7ABE-4210-A868-763213E2D534}"/>
    <cellStyle name="Shade 4 2 2 30" xfId="16392" xr:uid="{6B6EE795-45A4-40BE-BBD1-BCA883AFE831}"/>
    <cellStyle name="Shade 4 2 2 30 2" xfId="36798" xr:uid="{4727D294-E8C8-4607-8D1D-0A1145DFD1B6}"/>
    <cellStyle name="Shade 4 2 2 31" xfId="17133" xr:uid="{D624790B-8B61-4CDF-8B60-84D06743A75F}"/>
    <cellStyle name="Shade 4 2 2 31 2" xfId="37537" xr:uid="{126F03E0-8C54-4DE7-A459-B0ABF121F08F}"/>
    <cellStyle name="Shade 4 2 2 32" xfId="17624" xr:uid="{39D2FA55-EA18-4EFF-B97D-4AA2A8185120}"/>
    <cellStyle name="Shade 4 2 2 32 2" xfId="38028" xr:uid="{24768A94-1CFC-4A63-8F41-BC02F06999AB}"/>
    <cellStyle name="Shade 4 2 2 33" xfId="17884" xr:uid="{90174620-18E3-4EAC-A171-050EBF1FD81B}"/>
    <cellStyle name="Shade 4 2 2 33 2" xfId="38288" xr:uid="{A45B3603-E76F-4D7F-8089-7DD955A46CCB}"/>
    <cellStyle name="Shade 4 2 2 34" xfId="18256" xr:uid="{F14D4C18-F346-4A0D-AEE8-0B3AD93F5088}"/>
    <cellStyle name="Shade 4 2 2 34 2" xfId="38660" xr:uid="{2BEE4231-088D-48AA-9AE4-37BAB82D4C15}"/>
    <cellStyle name="Shade 4 2 2 35" xfId="19099" xr:uid="{50EB001B-FA96-4043-92E0-8D31FC0B7531}"/>
    <cellStyle name="Shade 4 2 2 35 2" xfId="39501" xr:uid="{46E843A0-5378-405D-A6EA-84454C17D72B}"/>
    <cellStyle name="Shade 4 2 2 36" xfId="19483" xr:uid="{E90D1F02-E5EB-4CBD-B9F9-9DE8B54DFC78}"/>
    <cellStyle name="Shade 4 2 2 36 2" xfId="39885" xr:uid="{16C74CF1-99B7-4B61-9E51-9F30C7754049}"/>
    <cellStyle name="Shade 4 2 2 37" xfId="19937" xr:uid="{CC8ACC81-AE6C-47A2-9FC1-174DC5B2139A}"/>
    <cellStyle name="Shade 4 2 2 37 2" xfId="40339" xr:uid="{BDE0E84B-D929-401D-BA96-59AE7B23FA5B}"/>
    <cellStyle name="Shade 4 2 2 38" xfId="20361" xr:uid="{9976C96E-B860-47D4-BC5F-0AABCD263C29}"/>
    <cellStyle name="Shade 4 2 2 38 2" xfId="40763" xr:uid="{F94517A9-1033-4515-976B-9270714278C0}"/>
    <cellStyle name="Shade 4 2 2 39" xfId="20635" xr:uid="{FE3F2EC1-C21A-4F06-BC27-11C4B6A344F2}"/>
    <cellStyle name="Shade 4 2 2 39 2" xfId="41037" xr:uid="{8B17C4E3-47DA-4071-9FB3-F36E63F12441}"/>
    <cellStyle name="Shade 4 2 2 4" xfId="1692" xr:uid="{00000000-0005-0000-0000-0000651C0000}"/>
    <cellStyle name="Shade 4 2 2 4 2" xfId="24076" xr:uid="{13D74428-B4D1-47CD-8DDE-66C03C88548B}"/>
    <cellStyle name="Shade 4 2 2 40" xfId="21556" xr:uid="{5FFC2765-8F97-4EB0-B6EC-6BB624B1ED5B}"/>
    <cellStyle name="Shade 4 2 2 40 2" xfId="41956" xr:uid="{ED85C999-369D-45E0-86CC-DE1CF6049C10}"/>
    <cellStyle name="Shade 4 2 2 41" xfId="22147" xr:uid="{2360E188-7B76-432E-A764-05D697EC8642}"/>
    <cellStyle name="Shade 4 2 2 41 2" xfId="42547" xr:uid="{770135A0-9C2D-4595-893A-E98ECFB33604}"/>
    <cellStyle name="Shade 4 2 2 42" xfId="21159" xr:uid="{0722C67B-C17A-40D4-9ABB-17F0B8C2B9C6}"/>
    <cellStyle name="Shade 4 2 2 42 2" xfId="41559" xr:uid="{BDB37F17-A82B-4E8E-9628-53B14206EBF4}"/>
    <cellStyle name="Shade 4 2 2 43" xfId="22689" xr:uid="{43ED3F00-9096-40F3-B3FD-D9D8819F341E}"/>
    <cellStyle name="Shade 4 2 2 43 2" xfId="43089" xr:uid="{D3D39DB9-5B35-46A2-8EDE-62FA2E5A19AF}"/>
    <cellStyle name="Shade 4 2 2 44" xfId="23046" xr:uid="{3146C1AC-1CA6-41D0-A42C-3D4D83636CC0}"/>
    <cellStyle name="Shade 4 2 2 44 2" xfId="43446" xr:uid="{EC8F83D9-366D-4FFB-AB36-3FE1305B1358}"/>
    <cellStyle name="Shade 4 2 2 5" xfId="2967" xr:uid="{00000000-0005-0000-0000-0000661C0000}"/>
    <cellStyle name="Shade 4 2 2 5 2" xfId="25333" xr:uid="{336BDE84-6063-46C7-8C2D-A356A6714BE6}"/>
    <cellStyle name="Shade 4 2 2 6" xfId="2785" xr:uid="{00000000-0005-0000-0000-0000671C0000}"/>
    <cellStyle name="Shade 4 2 2 6 2" xfId="25151" xr:uid="{3534088C-DD34-4DB7-A6E2-EC0C6A415C72}"/>
    <cellStyle name="Shade 4 2 2 7" xfId="3865" xr:uid="{00000000-0005-0000-0000-0000681C0000}"/>
    <cellStyle name="Shade 4 2 2 7 2" xfId="26228" xr:uid="{C217EAE2-75F7-4CD2-B5EE-1CC8F2082045}"/>
    <cellStyle name="Shade 4 2 2 8" xfId="2744" xr:uid="{00000000-0005-0000-0000-0000691C0000}"/>
    <cellStyle name="Shade 4 2 2 8 2" xfId="25110" xr:uid="{9141A821-2F0E-4C38-AF51-7ED278304904}"/>
    <cellStyle name="Shade 4 2 2 9" xfId="4697" xr:uid="{00000000-0005-0000-0000-00006A1C0000}"/>
    <cellStyle name="Shade 4 2 2 9 2" xfId="27050" xr:uid="{7AB0CA91-67C0-4CE3-A473-1B70C518E3C0}"/>
    <cellStyle name="Shade 4 2 3" xfId="868" xr:uid="{00000000-0005-0000-0000-00006B1C0000}"/>
    <cellStyle name="Shade 4 2 3 10" xfId="5315" xr:uid="{00000000-0005-0000-0000-00006C1C0000}"/>
    <cellStyle name="Shade 4 2 3 10 2" xfId="27668" xr:uid="{42DF8E11-9208-4055-BD8D-56743EFFAF4A}"/>
    <cellStyle name="Shade 4 2 3 11" xfId="5493" xr:uid="{00000000-0005-0000-0000-00006D1C0000}"/>
    <cellStyle name="Shade 4 2 3 11 2" xfId="27846" xr:uid="{1F6D23D1-A70A-4F4A-9A1C-2C1831142379}"/>
    <cellStyle name="Shade 4 2 3 12" xfId="6045" xr:uid="{00000000-0005-0000-0000-00006E1C0000}"/>
    <cellStyle name="Shade 4 2 3 12 2" xfId="28342" xr:uid="{50FA2109-BD4B-4D46-A69C-60718B046027}"/>
    <cellStyle name="Shade 4 2 3 13" xfId="6488" xr:uid="{00000000-0005-0000-0000-00006F1C0000}"/>
    <cellStyle name="Shade 4 2 3 13 2" xfId="28785" xr:uid="{0F9FAB73-B183-4944-A75F-E0A183CBB5DA}"/>
    <cellStyle name="Shade 4 2 3 14" xfId="7070" xr:uid="{00000000-0005-0000-0000-0000701C0000}"/>
    <cellStyle name="Shade 4 2 3 14 2" xfId="29367" xr:uid="{81C38474-29F4-4F25-9C20-B5A70EC99F27}"/>
    <cellStyle name="Shade 4 2 3 15" xfId="7588" xr:uid="{00000000-0005-0000-0000-0000711C0000}"/>
    <cellStyle name="Shade 4 2 3 15 2" xfId="29883" xr:uid="{F8491B7B-9A07-4146-B605-91B17CC71534}"/>
    <cellStyle name="Shade 4 2 3 16" xfId="8074" xr:uid="{1B9F2748-F8A8-425D-A35B-67DF4DA9549A}"/>
    <cellStyle name="Shade 4 2 3 16 2" xfId="30360" xr:uid="{56C12764-4375-48FD-BFA3-76C690157627}"/>
    <cellStyle name="Shade 4 2 3 17" xfId="8563" xr:uid="{E24045AD-D0E8-4914-A4D7-858C2F5F5C6C}"/>
    <cellStyle name="Shade 4 2 3 17 2" xfId="30832" xr:uid="{A5227248-5204-40AB-9B4A-C8B6FCC45FB7}"/>
    <cellStyle name="Shade 4 2 3 18" xfId="9453" xr:uid="{9616F05C-2443-473E-AE8D-B6E6A95E67EB}"/>
    <cellStyle name="Shade 4 2 3 18 2" xfId="31592" xr:uid="{98EFBD39-09C4-4EE6-94F1-EBD4A2C3BADD}"/>
    <cellStyle name="Shade 4 2 3 19" xfId="8772" xr:uid="{E98133CE-AACE-44CE-9C87-51B86836D9B7}"/>
    <cellStyle name="Shade 4 2 3 19 2" xfId="30998" xr:uid="{B04D26F5-81E1-405B-825F-0182B2C9531C}"/>
    <cellStyle name="Shade 4 2 3 2" xfId="1286" xr:uid="{00000000-0005-0000-0000-0000721C0000}"/>
    <cellStyle name="Shade 4 2 3 2 2" xfId="23723" xr:uid="{E800CFE5-6F31-477C-926E-B37DD1B0BE0D}"/>
    <cellStyle name="Shade 4 2 3 20" xfId="9556" xr:uid="{7EBAEB99-31E0-4D87-BC94-EA3E66448780}"/>
    <cellStyle name="Shade 4 2 3 20 2" xfId="31680" xr:uid="{1EC14EB4-225E-498F-8CE5-5C508FD75205}"/>
    <cellStyle name="Shade 4 2 3 21" xfId="12621" xr:uid="{ACE1FE0A-882D-458C-9C4D-3D8C2C0B2D29}"/>
    <cellStyle name="Shade 4 2 3 21 2" xfId="33186" xr:uid="{E005F6E9-FC8E-41C3-B7CC-3B971E55A193}"/>
    <cellStyle name="Shade 4 2 3 22" xfId="12218" xr:uid="{DA267B7B-C55D-4C1D-BD1D-1CD6F19C4CD9}"/>
    <cellStyle name="Shade 4 2 3 22 2" xfId="32783" xr:uid="{945D77D6-0795-4B7C-B094-64CD1694BA6F}"/>
    <cellStyle name="Shade 4 2 3 23" xfId="13412" xr:uid="{7943DE9E-F9AD-444C-A10A-2471D312CF12}"/>
    <cellStyle name="Shade 4 2 3 23 2" xfId="33976" xr:uid="{E1BD8C18-CAD6-4751-9F57-EE43AD6037A3}"/>
    <cellStyle name="Shade 4 2 3 24" xfId="13715" xr:uid="{A1F6ADA2-1977-4805-B830-1336AAC62BA8}"/>
    <cellStyle name="Shade 4 2 3 24 2" xfId="34279" xr:uid="{E38AA7E4-90DC-4688-A1EE-F16984D53C24}"/>
    <cellStyle name="Shade 4 2 3 25" xfId="14262" xr:uid="{6E75B5A3-B3F2-41D9-A76E-570691BE8399}"/>
    <cellStyle name="Shade 4 2 3 25 2" xfId="34825" xr:uid="{6CE6E9F6-F3F0-4DBF-83CB-961E35FCCA2E}"/>
    <cellStyle name="Shade 4 2 3 26" xfId="14422" xr:uid="{402E4272-BB70-497F-A722-A5E6EB991888}"/>
    <cellStyle name="Shade 4 2 3 26 2" xfId="34984" xr:uid="{8CC8199E-D5F7-4B0A-A107-7238B61DE762}"/>
    <cellStyle name="Shade 4 2 3 27" xfId="14309" xr:uid="{3F674FE7-3DA0-4158-BEF3-CE068B8E3A0E}"/>
    <cellStyle name="Shade 4 2 3 27 2" xfId="34872" xr:uid="{9B57D484-C6FD-4E5E-8964-AAB5E525E72F}"/>
    <cellStyle name="Shade 4 2 3 28" xfId="15843" xr:uid="{5D27D453-B7F7-4298-9613-876C3CBB4573}"/>
    <cellStyle name="Shade 4 2 3 28 2" xfId="36251" xr:uid="{2E66CF20-DE6F-445B-BB02-4A4F1C500D04}"/>
    <cellStyle name="Shade 4 2 3 29" xfId="16125" xr:uid="{1101A468-05E5-4CEF-A136-13A5563D9BFB}"/>
    <cellStyle name="Shade 4 2 3 29 2" xfId="36533" xr:uid="{41063077-C424-400C-A294-84564EDA9550}"/>
    <cellStyle name="Shade 4 2 3 3" xfId="2059" xr:uid="{00000000-0005-0000-0000-0000731C0000}"/>
    <cellStyle name="Shade 4 2 3 3 2" xfId="24441" xr:uid="{CFDC8FDC-0C7E-4058-8B13-D3F09B363527}"/>
    <cellStyle name="Shade 4 2 3 30" xfId="16598" xr:uid="{E4BE6893-DA5F-4C16-8D5A-5975FC112D26}"/>
    <cellStyle name="Shade 4 2 3 30 2" xfId="37004" xr:uid="{03C4F196-3A3E-40F5-9E33-5E469E27C17A}"/>
    <cellStyle name="Shade 4 2 3 31" xfId="17342" xr:uid="{800362A0-C7BA-475D-93A9-3D6AE15AB71C}"/>
    <cellStyle name="Shade 4 2 3 31 2" xfId="37746" xr:uid="{4D454B90-6341-4E76-A0B4-4407DB4072AE}"/>
    <cellStyle name="Shade 4 2 3 32" xfId="16972" xr:uid="{FCFFA9C8-9279-4206-AC67-502F98831EC8}"/>
    <cellStyle name="Shade 4 2 3 32 2" xfId="37376" xr:uid="{3003D54B-A1AB-403D-8B15-6EEA6858E918}"/>
    <cellStyle name="Shade 4 2 3 33" xfId="18091" xr:uid="{120EAA17-AE9A-4EE3-89DD-0FD9327DF53B}"/>
    <cellStyle name="Shade 4 2 3 33 2" xfId="38495" xr:uid="{3489723B-5CD5-4D53-8477-225B69532264}"/>
    <cellStyle name="Shade 4 2 3 34" xfId="18470" xr:uid="{9A469D87-60EF-4E67-A886-0C48591F8D3D}"/>
    <cellStyle name="Shade 4 2 3 34 2" xfId="38874" xr:uid="{52013887-7ECA-4616-9E4B-0E3D0F726F8F}"/>
    <cellStyle name="Shade 4 2 3 35" xfId="19314" xr:uid="{5A306EB7-120D-40CD-827C-0090387C8E15}"/>
    <cellStyle name="Shade 4 2 3 35 2" xfId="39716" xr:uid="{BD28B7D4-5E4B-4215-8FDA-CEF049CC9ADB}"/>
    <cellStyle name="Shade 4 2 3 36" xfId="18921" xr:uid="{78BEACE3-402C-4B83-8785-D5284CFAEB73}"/>
    <cellStyle name="Shade 4 2 3 36 2" xfId="39323" xr:uid="{554BBC25-E5C3-41EC-9CD6-7630F18BAAD3}"/>
    <cellStyle name="Shade 4 2 3 37" xfId="20152" xr:uid="{0C0284A5-9E27-4099-B966-79D58F37F11E}"/>
    <cellStyle name="Shade 4 2 3 37 2" xfId="40554" xr:uid="{BA387E3F-355B-4FC9-BCC1-EACAF4B842E6}"/>
    <cellStyle name="Shade 4 2 3 38" xfId="20574" xr:uid="{AB6B2E0A-4272-419B-AB38-7367653D6A3D}"/>
    <cellStyle name="Shade 4 2 3 38 2" xfId="40976" xr:uid="{F37DF7CE-AD83-474A-A287-B4F625D35BC8}"/>
    <cellStyle name="Shade 4 2 3 39" xfId="19706" xr:uid="{CA79A849-D092-49F2-A8AB-E2D68EF6D874}"/>
    <cellStyle name="Shade 4 2 3 39 2" xfId="40108" xr:uid="{8BF1823E-62BF-410D-A109-E2ECA0A2E544}"/>
    <cellStyle name="Shade 4 2 3 4" xfId="2265" xr:uid="{00000000-0005-0000-0000-0000741C0000}"/>
    <cellStyle name="Shade 4 2 3 4 2" xfId="24640" xr:uid="{D160E3D1-018F-4E5D-A356-3C9DD170F639}"/>
    <cellStyle name="Shade 4 2 3 40" xfId="21768" xr:uid="{DA2BBE7E-D60F-4527-BDCF-5D11A148A145}"/>
    <cellStyle name="Shade 4 2 3 40 2" xfId="42168" xr:uid="{55CFE9AD-CCB8-471A-8AB3-93DA7DD0BA12}"/>
    <cellStyle name="Shade 4 2 3 41" xfId="21380" xr:uid="{48756A99-C713-495F-98DB-E281E31BFA70}"/>
    <cellStyle name="Shade 4 2 3 41 2" xfId="41780" xr:uid="{EB69F8E4-81F1-4E83-BCF8-7F9728F92265}"/>
    <cellStyle name="Shade 4 2 3 42" xfId="21630" xr:uid="{5CE60686-625D-4E0E-A6DF-D29AE0AD6258}"/>
    <cellStyle name="Shade 4 2 3 42 2" xfId="42030" xr:uid="{98FBB394-6FDB-4579-AD5A-D6F94E7C2B2B}"/>
    <cellStyle name="Shade 4 2 3 43" xfId="22973" xr:uid="{E4456CF0-7CA0-4018-95BE-953AFAFAEA50}"/>
    <cellStyle name="Shade 4 2 3 43 2" xfId="43373" xr:uid="{87268C46-EA60-499F-B0A8-380504BD2A66}"/>
    <cellStyle name="Shade 4 2 3 44" xfId="23224" xr:uid="{66781A07-E500-4E73-AFB6-F705AC519098}"/>
    <cellStyle name="Shade 4 2 3 44 2" xfId="43624" xr:uid="{013D51DA-58B1-4B28-A373-66A6FE0BDDA3}"/>
    <cellStyle name="Shade 4 2 3 5" xfId="3182" xr:uid="{00000000-0005-0000-0000-0000751C0000}"/>
    <cellStyle name="Shade 4 2 3 5 2" xfId="25548" xr:uid="{B7DCD39E-9F21-49E8-8A12-2DC2FC0A5A80}"/>
    <cellStyle name="Shade 4 2 3 6" xfId="3549" xr:uid="{00000000-0005-0000-0000-0000761C0000}"/>
    <cellStyle name="Shade 4 2 3 6 2" xfId="25914" xr:uid="{7B29C344-F2A5-4E86-BE2B-7589EBF6204B}"/>
    <cellStyle name="Shade 4 2 3 7" xfId="4076" xr:uid="{00000000-0005-0000-0000-0000771C0000}"/>
    <cellStyle name="Shade 4 2 3 7 2" xfId="26439" xr:uid="{6043AA00-21DB-4182-BE84-CA6697A23383}"/>
    <cellStyle name="Shade 4 2 3 8" xfId="4362" xr:uid="{00000000-0005-0000-0000-0000781C0000}"/>
    <cellStyle name="Shade 4 2 3 8 2" xfId="26717" xr:uid="{5F40434C-2054-4190-9F74-1A1841BA3D91}"/>
    <cellStyle name="Shade 4 2 3 9" xfId="3435" xr:uid="{00000000-0005-0000-0000-0000791C0000}"/>
    <cellStyle name="Shade 4 2 3 9 2" xfId="25800" xr:uid="{BF4BF3A4-C77A-4FF0-879C-6E46B061B6DA}"/>
    <cellStyle name="Shade 4 2 4" xfId="5641" xr:uid="{00000000-0005-0000-0000-00007A1C0000}"/>
    <cellStyle name="Shade 4 20" xfId="8230" xr:uid="{856CE90A-756E-4EBC-9542-A8B37FB8128D}"/>
    <cellStyle name="Shade 4 20 2" xfId="30499" xr:uid="{CD31883C-0B8C-4BF9-B4A7-A1E99B80852D}"/>
    <cellStyle name="Shade 4 21" xfId="8915" xr:uid="{A65B2EDA-20F5-4BB4-9F0A-4FA759DEA241}"/>
    <cellStyle name="Shade 4 21 2" xfId="31099" xr:uid="{D6FAEBE2-0B37-489F-B3D1-298511CB659A}"/>
    <cellStyle name="Shade 4 22" xfId="8788" xr:uid="{86675162-DD85-47EA-BE48-0AE9418D3DB4}"/>
    <cellStyle name="Shade 4 22 2" xfId="31008" xr:uid="{47545D2E-2D54-48D4-963B-EC13D511ABD0}"/>
    <cellStyle name="Shade 4 23" xfId="8919" xr:uid="{754ED1FC-30B1-4662-8D41-3868ABDF7BE0}"/>
    <cellStyle name="Shade 4 23 2" xfId="31102" xr:uid="{22D65934-B418-429B-88EC-BB1C64C9F673}"/>
    <cellStyle name="Shade 4 24" xfId="12072" xr:uid="{073C2ABA-AAF6-47EA-BD22-5985787FA9F7}"/>
    <cellStyle name="Shade 4 24 2" xfId="32637" xr:uid="{3608EFB9-539C-4AE3-9121-6122D188D669}"/>
    <cellStyle name="Shade 4 25" xfId="12167" xr:uid="{790ABC78-0D94-4303-864E-297D80C22F4E}"/>
    <cellStyle name="Shade 4 25 2" xfId="32732" xr:uid="{32EA03A7-C812-40FE-BEE4-EDADD5319FE8}"/>
    <cellStyle name="Shade 4 26" xfId="13023" xr:uid="{E3F7764C-3ADA-4CBA-B4AB-32CFAB979183}"/>
    <cellStyle name="Shade 4 26 2" xfId="33588" xr:uid="{3F40814F-353F-4995-B995-EC8D0BBD12C5}"/>
    <cellStyle name="Shade 4 27" xfId="13951" xr:uid="{2AE42A80-5C3C-4D0B-84A8-25892FCB1CE6}"/>
    <cellStyle name="Shade 4 27 2" xfId="34515" xr:uid="{BB21BF01-5866-4648-AA42-2AFB75717C74}"/>
    <cellStyle name="Shade 4 28" xfId="14128" xr:uid="{866C3195-5C68-4093-8BF4-79EEF8A476E0}"/>
    <cellStyle name="Shade 4 28 2" xfId="34692" xr:uid="{2A44F569-D37B-4C27-BEB3-C6DDC3CDBEEC}"/>
    <cellStyle name="Shade 4 29" xfId="11968" xr:uid="{0986CA89-779C-40FE-BF31-0B2064FF6942}"/>
    <cellStyle name="Shade 4 29 2" xfId="32533" xr:uid="{D1CAB92C-8BC8-47DB-9DC8-C1B79198BF0C}"/>
    <cellStyle name="Shade 4 3" xfId="682" xr:uid="{00000000-0005-0000-0000-00007B1C0000}"/>
    <cellStyle name="Shade 4 3 10" xfId="4853" xr:uid="{00000000-0005-0000-0000-00007C1C0000}"/>
    <cellStyle name="Shade 4 3 10 2" xfId="27206" xr:uid="{3E75D207-212D-4B8B-AD8C-279C4A1F0FEE}"/>
    <cellStyle name="Shade 4 3 11" xfId="5133" xr:uid="{00000000-0005-0000-0000-00007D1C0000}"/>
    <cellStyle name="Shade 4 3 11 2" xfId="27486" xr:uid="{1C34BDAF-1305-4243-902D-4B37EB371DDE}"/>
    <cellStyle name="Shade 4 3 12" xfId="3706" xr:uid="{00000000-0005-0000-0000-00007E1C0000}"/>
    <cellStyle name="Shade 4 3 12 2" xfId="26069" xr:uid="{06EB34CA-D252-4AF2-991B-C3D8CBCBCC22}"/>
    <cellStyle name="Shade 4 3 13" xfId="6391" xr:uid="{00000000-0005-0000-0000-00007F1C0000}"/>
    <cellStyle name="Shade 4 3 13 2" xfId="28688" xr:uid="{84658EEF-6615-4BD5-A11B-0D6A69FBC3EB}"/>
    <cellStyle name="Shade 4 3 14" xfId="6633" xr:uid="{00000000-0005-0000-0000-0000801C0000}"/>
    <cellStyle name="Shade 4 3 14 2" xfId="28930" xr:uid="{2C98B382-FBA4-4F7D-AF11-E2966E118E82}"/>
    <cellStyle name="Shade 4 3 15" xfId="6648" xr:uid="{00000000-0005-0000-0000-0000811C0000}"/>
    <cellStyle name="Shade 4 3 15 2" xfId="28945" xr:uid="{2C308D81-88AD-4EED-95F8-0DE8889A10F3}"/>
    <cellStyle name="Shade 4 3 16" xfId="7411" xr:uid="{00000000-0005-0000-0000-0000821C0000}"/>
    <cellStyle name="Shade 4 3 16 2" xfId="29706" xr:uid="{FDC5D1D2-6F81-4117-8C24-2B771F3D6E8F}"/>
    <cellStyle name="Shade 4 3 17" xfId="7897" xr:uid="{8589445E-AA39-4B37-BA76-1570F287EDE7}"/>
    <cellStyle name="Shade 4 3 17 2" xfId="30183" xr:uid="{FBBB7211-4990-4FCB-B3A2-265D8880BEB3}"/>
    <cellStyle name="Shade 4 3 18" xfId="8382" xr:uid="{3F8AAE02-4BC2-43CB-BF0A-2E2A7E98CCF3}"/>
    <cellStyle name="Shade 4 3 18 2" xfId="30651" xr:uid="{3A783D43-7905-4C1E-B632-3F05D67873ED}"/>
    <cellStyle name="Shade 4 3 19" xfId="9267" xr:uid="{71A1BF63-BFE4-46BE-B26A-25DD7B5FE299}"/>
    <cellStyle name="Shade 4 3 19 2" xfId="31408" xr:uid="{97280EE0-21EC-4AA0-9360-9AB375BCF3D8}"/>
    <cellStyle name="Shade 4 3 2" xfId="897" xr:uid="{00000000-0005-0000-0000-0000831C0000}"/>
    <cellStyle name="Shade 4 3 2 10" xfId="5344" xr:uid="{00000000-0005-0000-0000-0000841C0000}"/>
    <cellStyle name="Shade 4 3 2 10 2" xfId="27697" xr:uid="{71874845-6D50-41B0-A7C0-FEB2BE9D505F}"/>
    <cellStyle name="Shade 4 3 2 11" xfId="4344" xr:uid="{00000000-0005-0000-0000-0000851C0000}"/>
    <cellStyle name="Shade 4 3 2 11 2" xfId="26700" xr:uid="{713A3606-CED1-4785-9010-F08069270176}"/>
    <cellStyle name="Shade 4 3 2 12" xfId="6149" xr:uid="{00000000-0005-0000-0000-0000861C0000}"/>
    <cellStyle name="Shade 4 3 2 12 2" xfId="28446" xr:uid="{415D81FA-473B-40A7-9994-28ADA9268319}"/>
    <cellStyle name="Shade 4 3 2 13" xfId="6026" xr:uid="{00000000-0005-0000-0000-0000871C0000}"/>
    <cellStyle name="Shade 4 3 2 13 2" xfId="28323" xr:uid="{E336B4FA-BA12-4F05-9946-0CD142D8BD49}"/>
    <cellStyle name="Shade 4 3 2 14" xfId="5699" xr:uid="{00000000-0005-0000-0000-0000881C0000}"/>
    <cellStyle name="Shade 4 3 2 14 2" xfId="28024" xr:uid="{38337180-DE55-434A-AF21-7C30AB3109AA}"/>
    <cellStyle name="Shade 4 3 2 15" xfId="7617" xr:uid="{00000000-0005-0000-0000-0000891C0000}"/>
    <cellStyle name="Shade 4 3 2 15 2" xfId="29912" xr:uid="{05128F0A-370C-4D24-AA90-5DF057EBA685}"/>
    <cellStyle name="Shade 4 3 2 16" xfId="8103" xr:uid="{1B6FDD0D-DD26-4604-99DD-C978813A27B5}"/>
    <cellStyle name="Shade 4 3 2 16 2" xfId="30389" xr:uid="{F124F6C8-9985-4193-B493-FE7C48D2A4AE}"/>
    <cellStyle name="Shade 4 3 2 17" xfId="8592" xr:uid="{662551E3-B3C6-4BB4-985E-8A1FF4E5977C}"/>
    <cellStyle name="Shade 4 3 2 17 2" xfId="30861" xr:uid="{BEA5F6B9-36D8-41CC-81AA-EA944DF37B78}"/>
    <cellStyle name="Shade 4 3 2 18" xfId="9482" xr:uid="{B6AAEAA3-C99C-49A8-A0DC-7B78D7079E8C}"/>
    <cellStyle name="Shade 4 3 2 18 2" xfId="31621" xr:uid="{82750B98-4E16-41CB-9104-1E7D1DCDF510}"/>
    <cellStyle name="Shade 4 3 2 19" xfId="10002" xr:uid="{9BA41BFB-BA4B-4AFE-BAE9-5B5F56E70DC6}"/>
    <cellStyle name="Shade 4 3 2 19 2" xfId="32011" xr:uid="{F84802C8-05D9-4DC5-9D9D-F8146C74B04F}"/>
    <cellStyle name="Shade 4 3 2 2" xfId="1062" xr:uid="{00000000-0005-0000-0000-00008A1C0000}"/>
    <cellStyle name="Shade 4 3 2 2 2" xfId="23499" xr:uid="{8301DC69-DD9E-42DC-9CCD-C3FBE02DB887}"/>
    <cellStyle name="Shade 4 3 2 20" xfId="10453" xr:uid="{860BF7D4-0DAC-427B-B3AF-71C6D301BD1A}"/>
    <cellStyle name="Shade 4 3 2 20 2" xfId="32214" xr:uid="{AA9FC24E-543C-4332-8B65-56FC7301AD3F}"/>
    <cellStyle name="Shade 4 3 2 21" xfId="12650" xr:uid="{E92553C9-A417-46CC-8406-C931541237C6}"/>
    <cellStyle name="Shade 4 3 2 21 2" xfId="33215" xr:uid="{070A50A8-DE97-4F73-8151-FBDCD5548BA2}"/>
    <cellStyle name="Shade 4 3 2 22" xfId="12728" xr:uid="{43B053E3-994F-490F-95D3-A2E8AACC42B3}"/>
    <cellStyle name="Shade 4 3 2 22 2" xfId="33293" xr:uid="{4E2FFFA3-4FCC-469E-A742-81B298E33535}"/>
    <cellStyle name="Shade 4 3 2 23" xfId="13630" xr:uid="{E153C62F-C9D6-49BC-9E6D-10FDC98AA229}"/>
    <cellStyle name="Shade 4 3 2 23 2" xfId="34194" xr:uid="{D69D4F3E-DA80-4911-A201-A7CECA3A1AD5}"/>
    <cellStyle name="Shade 4 3 2 24" xfId="12159" xr:uid="{1C10E154-003B-4D56-A660-12A74792B691}"/>
    <cellStyle name="Shade 4 3 2 24 2" xfId="32724" xr:uid="{04104B0F-FF47-47CB-A822-5ECAC52D1C97}"/>
    <cellStyle name="Shade 4 3 2 25" xfId="13464" xr:uid="{07F3E662-5866-4324-BB2C-04EE78CEECDF}"/>
    <cellStyle name="Shade 4 3 2 25 2" xfId="34028" xr:uid="{63DD2246-D2B5-4D63-8D77-05968CBBD8FA}"/>
    <cellStyle name="Shade 4 3 2 26" xfId="14969" xr:uid="{4DB1F86E-1BA4-454F-B7C3-932337B80689}"/>
    <cellStyle name="Shade 4 3 2 26 2" xfId="35521" xr:uid="{EE300AFC-4D37-4329-B6AB-04D8071C5492}"/>
    <cellStyle name="Shade 4 3 2 27" xfId="15011" xr:uid="{7A72AD75-E88D-4D5F-B0C2-CD954F29B267}"/>
    <cellStyle name="Shade 4 3 2 27 2" xfId="35563" xr:uid="{CE7C0DAC-6993-4DF1-A8AF-D9CAD33726C8}"/>
    <cellStyle name="Shade 4 3 2 28" xfId="15362" xr:uid="{3D2985AE-52BF-4D40-8676-F5BDD9B21DFB}"/>
    <cellStyle name="Shade 4 3 2 28 2" xfId="35899" xr:uid="{9D170098-F889-4951-96A4-15E7FBC292B6}"/>
    <cellStyle name="Shade 4 3 2 29" xfId="16154" xr:uid="{A1834414-2FB8-4DBF-8864-A933462D3F49}"/>
    <cellStyle name="Shade 4 3 2 29 2" xfId="36562" xr:uid="{3E4228D2-AAB5-4696-80FA-8645FA8039B6}"/>
    <cellStyle name="Shade 4 3 2 3" xfId="2088" xr:uid="{00000000-0005-0000-0000-00008B1C0000}"/>
    <cellStyle name="Shade 4 3 2 3 2" xfId="24470" xr:uid="{CE459E0B-5C6C-43E7-A15E-2B99F8EE25E1}"/>
    <cellStyle name="Shade 4 3 2 30" xfId="16627" xr:uid="{18C27453-DB67-4CDC-BD15-27AD3C6207B1}"/>
    <cellStyle name="Shade 4 3 2 30 2" xfId="37033" xr:uid="{2E2D4675-2DF6-4E08-B059-A400A75C8C60}"/>
    <cellStyle name="Shade 4 3 2 31" xfId="17371" xr:uid="{AB1B88A0-8604-48B3-9402-9157B6461A52}"/>
    <cellStyle name="Shade 4 3 2 31 2" xfId="37775" xr:uid="{1C24E6D5-DBAB-4169-A7DE-573BC1E06E62}"/>
    <cellStyle name="Shade 4 3 2 32" xfId="17526" xr:uid="{F8A0F419-AA21-4FF5-AB5D-EADE138A03BE}"/>
    <cellStyle name="Shade 4 3 2 32 2" xfId="37930" xr:uid="{BEDD1B91-F494-4EBC-BB87-3AC94ED48201}"/>
    <cellStyle name="Shade 4 3 2 33" xfId="18120" xr:uid="{AB7D0841-2983-4884-99FE-95984FAD697C}"/>
    <cellStyle name="Shade 4 3 2 33 2" xfId="38524" xr:uid="{78C9662C-6E17-4782-8FFD-2DEF2A58E485}"/>
    <cellStyle name="Shade 4 3 2 34" xfId="18499" xr:uid="{92124374-E600-4459-B307-C0CE165DB103}"/>
    <cellStyle name="Shade 4 3 2 34 2" xfId="38903" xr:uid="{D0808CF6-1B11-4BDE-9FB5-EEFF582E4916}"/>
    <cellStyle name="Shade 4 3 2 35" xfId="19343" xr:uid="{2EA224E0-183E-4064-A501-8F5B3DAA41C3}"/>
    <cellStyle name="Shade 4 3 2 35 2" xfId="39745" xr:uid="{0AD31312-9046-485B-BE45-DD05AF065E28}"/>
    <cellStyle name="Shade 4 3 2 36" xfId="19417" xr:uid="{6B585ADC-E380-49DC-95C0-FF8823055C14}"/>
    <cellStyle name="Shade 4 3 2 36 2" xfId="39819" xr:uid="{53DA0F62-6EFA-464E-8B52-AA606F3B87F1}"/>
    <cellStyle name="Shade 4 3 2 37" xfId="20181" xr:uid="{7FB416BD-180C-4A56-9B24-569FC0CF0DC9}"/>
    <cellStyle name="Shade 4 3 2 37 2" xfId="40583" xr:uid="{2061AB53-1DDC-4D45-9D55-E30D25B4D5F0}"/>
    <cellStyle name="Shade 4 3 2 38" xfId="20603" xr:uid="{9B968405-4588-41BC-BD25-F599AD2698AA}"/>
    <cellStyle name="Shade 4 3 2 38 2" xfId="41005" xr:uid="{8B987D98-9334-4409-A715-349BBC48AC56}"/>
    <cellStyle name="Shade 4 3 2 39" xfId="20926" xr:uid="{950ECD04-965B-4BFC-9736-02707E2C50F1}"/>
    <cellStyle name="Shade 4 3 2 39 2" xfId="41328" xr:uid="{3CF95789-16B0-4711-9A75-766D472B0D41}"/>
    <cellStyle name="Shade 4 3 2 4" xfId="1570" xr:uid="{00000000-0005-0000-0000-00008C1C0000}"/>
    <cellStyle name="Shade 4 3 2 4 2" xfId="23955" xr:uid="{38273C0F-0565-4C13-A02E-1DEA88302D3C}"/>
    <cellStyle name="Shade 4 3 2 40" xfId="21797" xr:uid="{AFD3217D-93D8-430E-ADC4-206A24E9D2B9}"/>
    <cellStyle name="Shade 4 3 2 40 2" xfId="42197" xr:uid="{596B3C6F-2D5E-4574-85CC-4E00CF4CFC2E}"/>
    <cellStyle name="Shade 4 3 2 41" xfId="22014" xr:uid="{9A2E117F-B9C1-41BB-B91E-D37EC152F4D5}"/>
    <cellStyle name="Shade 4 3 2 41 2" xfId="42414" xr:uid="{4024F8DE-3F31-4F16-AC47-3B317F951C85}"/>
    <cellStyle name="Shade 4 3 2 42" xfId="22730" xr:uid="{C514300C-FC7D-4A5E-8317-79C8FACC2126}"/>
    <cellStyle name="Shade 4 3 2 42 2" xfId="43130" xr:uid="{9EA360E3-72B9-4F04-A35B-409E302D425D}"/>
    <cellStyle name="Shade 4 3 2 43" xfId="22210" xr:uid="{08574312-9E62-4C35-98D7-320EC08AE81C}"/>
    <cellStyle name="Shade 4 3 2 43 2" xfId="42610" xr:uid="{0A456F97-F3B4-4B2A-9D53-6F397400B813}"/>
    <cellStyle name="Shade 4 3 2 44" xfId="21315" xr:uid="{13091884-6F1C-441D-B99E-D1CBCBCBC77F}"/>
    <cellStyle name="Shade 4 3 2 44 2" xfId="41715" xr:uid="{C02F5E77-A723-481B-9FD9-E84DBAB8FB3E}"/>
    <cellStyle name="Shade 4 3 2 5" xfId="3211" xr:uid="{00000000-0005-0000-0000-00008D1C0000}"/>
    <cellStyle name="Shade 4 3 2 5 2" xfId="25577" xr:uid="{CCE36028-1E67-49F1-8973-0938A23798F0}"/>
    <cellStyle name="Shade 4 3 2 6" xfId="2501" xr:uid="{00000000-0005-0000-0000-00008E1C0000}"/>
    <cellStyle name="Shade 4 3 2 6 2" xfId="24868" xr:uid="{4F994200-2A52-44B4-9286-C9F2A26FB8D1}"/>
    <cellStyle name="Shade 4 3 2 7" xfId="4105" xr:uid="{00000000-0005-0000-0000-00008F1C0000}"/>
    <cellStyle name="Shade 4 3 2 7 2" xfId="26468" xr:uid="{E79BCFF7-BB65-4F1D-AF27-FCF96ECDF5F0}"/>
    <cellStyle name="Shade 4 3 2 8" xfId="2849" xr:uid="{00000000-0005-0000-0000-0000901C0000}"/>
    <cellStyle name="Shade 4 3 2 8 2" xfId="25215" xr:uid="{6C56C5DB-EFA0-44EF-917B-E73EA039C352}"/>
    <cellStyle name="Shade 4 3 2 9" xfId="4925" xr:uid="{00000000-0005-0000-0000-0000911C0000}"/>
    <cellStyle name="Shade 4 3 2 9 2" xfId="27278" xr:uid="{3DDDF5A2-9DDA-411C-BE6D-B83CA0199E86}"/>
    <cellStyle name="Shade 4 3 20" xfId="9707" xr:uid="{37F48D7A-4880-48A8-B444-FF840B36B84E}"/>
    <cellStyle name="Shade 4 3 20 2" xfId="31780" xr:uid="{C46E0400-8D45-4070-9204-40535EAAFF91}"/>
    <cellStyle name="Shade 4 3 21" xfId="10367" xr:uid="{1D38A38F-29D7-40CE-9650-CB98533C3AA2}"/>
    <cellStyle name="Shade 4 3 21 2" xfId="32167" xr:uid="{63CD6C4C-A5EF-4D5E-B6D2-01C3B466844F}"/>
    <cellStyle name="Shade 4 3 22" xfId="12435" xr:uid="{884384CF-89F2-432F-9067-73CC8670FF1C}"/>
    <cellStyle name="Shade 4 3 22 2" xfId="33000" xr:uid="{60F5CBF2-812C-4F90-9357-BFA992055D10}"/>
    <cellStyle name="Shade 4 3 23" xfId="12294" xr:uid="{58A75841-92B7-4871-90FA-1672CC80E0CA}"/>
    <cellStyle name="Shade 4 3 23 2" xfId="32859" xr:uid="{0BA0E215-EBB3-4024-946F-20B74F44405B}"/>
    <cellStyle name="Shade 4 3 24" xfId="11804" xr:uid="{41478D7A-AC0C-44FC-905B-2FF26E11A8C2}"/>
    <cellStyle name="Shade 4 3 24 2" xfId="32371" xr:uid="{3F48F2A9-A43B-4A26-939E-04E8742428B3}"/>
    <cellStyle name="Shade 4 3 25" xfId="13969" xr:uid="{CEF07F12-B03D-4AEC-9099-716825EB20B9}"/>
    <cellStyle name="Shade 4 3 25 2" xfId="34533" xr:uid="{60293A0E-B919-403C-B687-BD3D437C5FBB}"/>
    <cellStyle name="Shade 4 3 26" xfId="13816" xr:uid="{354B57B5-CF5A-4821-8EF3-E3094BA5DFA0}"/>
    <cellStyle name="Shade 4 3 26 2" xfId="34380" xr:uid="{CB034864-AA82-49CC-8B35-BF4039A8AEE9}"/>
    <cellStyle name="Shade 4 3 27" xfId="14906" xr:uid="{EBC9477C-2957-4B3B-82BD-C45206EA44BC}"/>
    <cellStyle name="Shade 4 3 27 2" xfId="35459" xr:uid="{C3B17667-3EF9-474C-A94D-11630DACDA83}"/>
    <cellStyle name="Shade 4 3 28" xfId="14295" xr:uid="{098F257D-CBE3-4C61-A795-7BDEBAFE1B65}"/>
    <cellStyle name="Shade 4 3 28 2" xfId="34858" xr:uid="{9AD2AC3E-FAE5-45D2-800E-199520F1B41F}"/>
    <cellStyle name="Shade 4 3 29" xfId="14194" xr:uid="{8339AF17-3124-4445-AC46-56FC55231BCA}"/>
    <cellStyle name="Shade 4 3 29 2" xfId="34758" xr:uid="{77C99B7D-DFDD-4564-AE53-784852D735CB}"/>
    <cellStyle name="Shade 4 3 3" xfId="936" xr:uid="{00000000-0005-0000-0000-0000921C0000}"/>
    <cellStyle name="Shade 4 3 3 2" xfId="23373" xr:uid="{F2ED71AE-A75C-4357-AD83-13650CCFCFF8}"/>
    <cellStyle name="Shade 4 3 30" xfId="15946" xr:uid="{55F679C6-3F87-479F-9898-A9F1D5FDFCDD}"/>
    <cellStyle name="Shade 4 3 30 2" xfId="36354" xr:uid="{77D468C2-84E5-4323-869D-9991CE526C83}"/>
    <cellStyle name="Shade 4 3 31" xfId="16421" xr:uid="{94F77E2E-128E-4E1B-A885-46E266B4B999}"/>
    <cellStyle name="Shade 4 3 31 2" xfId="36827" xr:uid="{C4D72DB2-8A2C-4684-975D-C6AE78B9D941}"/>
    <cellStyle name="Shade 4 3 32" xfId="17162" xr:uid="{918E29DF-3A3A-469D-8D14-35C5036A15C5}"/>
    <cellStyle name="Shade 4 3 32 2" xfId="37566" xr:uid="{20C4446B-3021-41C2-A3A6-1A034E5F8974}"/>
    <cellStyle name="Shade 4 3 33" xfId="16812" xr:uid="{A48B8ADB-3F87-440D-8DBB-097F10F605A6}"/>
    <cellStyle name="Shade 4 3 33 2" xfId="37216" xr:uid="{6E701D06-B9CF-4B43-A670-F6D7E297DA4A}"/>
    <cellStyle name="Shade 4 3 34" xfId="17913" xr:uid="{A67E5D9E-F1C5-4586-800B-ABE9128E970E}"/>
    <cellStyle name="Shade 4 3 34 2" xfId="38317" xr:uid="{03D8AF05-C9A5-4B52-9274-D5814CD43559}"/>
    <cellStyle name="Shade 4 3 35" xfId="18285" xr:uid="{46D0E405-AE4C-4404-AFEA-BD86E883F042}"/>
    <cellStyle name="Shade 4 3 35 2" xfId="38689" xr:uid="{C187430B-3001-4659-851D-37BC8289A65E}"/>
    <cellStyle name="Shade 4 3 36" xfId="19128" xr:uid="{258F5D5A-F5BC-4E1A-BC7C-3CD9AFC831B6}"/>
    <cellStyle name="Shade 4 3 36 2" xfId="39530" xr:uid="{DE3183F2-C95C-490A-92DD-BA66339A9204}"/>
    <cellStyle name="Shade 4 3 37" xfId="18660" xr:uid="{EDA9D6B8-39BF-4B29-82BC-C2D0560830AC}"/>
    <cellStyle name="Shade 4 3 37 2" xfId="39062" xr:uid="{66750C15-EE45-4C48-BCC3-C13AD2C2A74F}"/>
    <cellStyle name="Shade 4 3 38" xfId="19966" xr:uid="{68B247FB-5F1F-47B3-91A0-6630C525C070}"/>
    <cellStyle name="Shade 4 3 38 2" xfId="40368" xr:uid="{48C2C547-BD3B-43FF-B8FB-4DB40D40F537}"/>
    <cellStyle name="Shade 4 3 39" xfId="20390" xr:uid="{C857E97E-78B4-43CB-BA37-7FC970591980}"/>
    <cellStyle name="Shade 4 3 39 2" xfId="40792" xr:uid="{B63AA041-BD11-4EF3-9521-DA9C21224FCC}"/>
    <cellStyle name="Shade 4 3 4" xfId="1875" xr:uid="{00000000-0005-0000-0000-0000931C0000}"/>
    <cellStyle name="Shade 4 3 4 2" xfId="24258" xr:uid="{174B806B-B28F-477B-8598-517150E713CB}"/>
    <cellStyle name="Shade 4 3 40" xfId="19740" xr:uid="{A6BCF7C4-2E78-4EB8-8844-5B6D43B69711}"/>
    <cellStyle name="Shade 4 3 40 2" xfId="40142" xr:uid="{E6B90ADF-22A6-4612-AE3E-7F0CAD4C211D}"/>
    <cellStyle name="Shade 4 3 41" xfId="21585" xr:uid="{0F5D8DD7-2E9B-4FE3-8DE6-F07DED42B2C9}"/>
    <cellStyle name="Shade 4 3 41 2" xfId="41985" xr:uid="{16B24E4E-6DA7-45CF-AAAA-3E33BCBB2B8B}"/>
    <cellStyle name="Shade 4 3 42" xfId="21167" xr:uid="{9FCF966C-F6C3-4563-A358-920338280C7B}"/>
    <cellStyle name="Shade 4 3 42 2" xfId="41567" xr:uid="{340A440D-A26D-4A99-BD27-46624287B1B5}"/>
    <cellStyle name="Shade 4 3 43" xfId="22649" xr:uid="{AB39CA89-6451-423D-AACF-063BFCF868C9}"/>
    <cellStyle name="Shade 4 3 43 2" xfId="43049" xr:uid="{D67B1FF4-37E2-45D5-ABD3-D747FE05566F}"/>
    <cellStyle name="Shade 4 3 44" xfId="22306" xr:uid="{2CA9CC93-1210-4C03-B695-882997E4C395}"/>
    <cellStyle name="Shade 4 3 44 2" xfId="42706" xr:uid="{228F42E3-5A67-4D1C-8F50-55475320CA2B}"/>
    <cellStyle name="Shade 4 3 45" xfId="23004" xr:uid="{410C5150-18F6-4703-94AA-79BDEE42BE90}"/>
    <cellStyle name="Shade 4 3 45 2" xfId="43404" xr:uid="{917A2C57-4A90-46A6-994D-380EE576528F}"/>
    <cellStyle name="Shade 4 3 5" xfId="1438" xr:uid="{00000000-0005-0000-0000-0000941C0000}"/>
    <cellStyle name="Shade 4 3 5 2" xfId="23826" xr:uid="{95216000-40E4-489E-8AA7-55B14CCAEC3F}"/>
    <cellStyle name="Shade 4 3 6" xfId="2996" xr:uid="{00000000-0005-0000-0000-0000951C0000}"/>
    <cellStyle name="Shade 4 3 6 2" xfId="25362" xr:uid="{4E41BF51-6DA0-4EB9-A27A-A50CDBB18DAE}"/>
    <cellStyle name="Shade 4 3 7" xfId="2386" xr:uid="{00000000-0005-0000-0000-0000961C0000}"/>
    <cellStyle name="Shade 4 3 7 2" xfId="24753" xr:uid="{343A9BA7-69C3-406C-A7BA-5A2085CDF15B}"/>
    <cellStyle name="Shade 4 3 8" xfId="3894" xr:uid="{00000000-0005-0000-0000-0000971C0000}"/>
    <cellStyle name="Shade 4 3 8 2" xfId="26257" xr:uid="{C8FA6E08-2FC8-42F7-AEC1-3119375CBE00}"/>
    <cellStyle name="Shade 4 3 9" xfId="3679" xr:uid="{00000000-0005-0000-0000-0000981C0000}"/>
    <cellStyle name="Shade 4 3 9 2" xfId="26042" xr:uid="{8436BE5C-7938-42E8-AE42-3F042C1465EE}"/>
    <cellStyle name="Shade 4 30" xfId="15042" xr:uid="{51E16AA1-1738-4CA8-892C-C6E628CC8969}"/>
    <cellStyle name="Shade 4 30 2" xfId="35591" xr:uid="{15FAA8AD-8503-4638-A68B-98CC9D25565D}"/>
    <cellStyle name="Shade 4 31" xfId="15834" xr:uid="{B8604160-FE27-4F4B-9A5F-9BFD6DBA9926}"/>
    <cellStyle name="Shade 4 31 2" xfId="36242" xr:uid="{746EA054-49AE-4384-AF78-96C3316C4114}"/>
    <cellStyle name="Shade 4 32" xfId="15658" xr:uid="{EFCE6E39-1E97-4546-90F3-13855B49C2B2}"/>
    <cellStyle name="Shade 4 32 2" xfId="36135" xr:uid="{88684A37-4A21-41FE-9994-668F6DE44152}"/>
    <cellStyle name="Shade 4 33" xfId="16246" xr:uid="{5BBAEE24-98DF-4EC9-B3B0-D758F7CB2691}"/>
    <cellStyle name="Shade 4 33 2" xfId="36652" xr:uid="{2E0B7052-DA20-4BE8-8C62-CC9A3CA2A4D1}"/>
    <cellStyle name="Shade 4 34" xfId="16868" xr:uid="{4E5E69E2-123F-4629-B7D2-6505C69534A8}"/>
    <cellStyle name="Shade 4 34 2" xfId="37272" xr:uid="{46DB547C-E432-43EA-A9A6-3AF6436581EC}"/>
    <cellStyle name="Shade 4 35" xfId="17017" xr:uid="{835BDFCA-CBFC-4B1F-8860-E7CBF5130C1D}"/>
    <cellStyle name="Shade 4 35 2" xfId="37421" xr:uid="{CF1F0F1F-32AC-4D43-B4BE-97CD7BB6537A}"/>
    <cellStyle name="Shade 4 36" xfId="16722" xr:uid="{F435EC68-9E10-4113-91B5-2172E88C18BC}"/>
    <cellStyle name="Shade 4 36 2" xfId="37128" xr:uid="{8BBE728E-7D94-477C-86AB-95A9E3DC7092}"/>
    <cellStyle name="Shade 4 37" xfId="17683" xr:uid="{9114580B-BC42-4B6F-9DB2-B8B6B2A2F912}"/>
    <cellStyle name="Shade 4 37 2" xfId="38087" xr:uid="{D7252094-2AF3-42BF-8C94-6EE0FC3FC6ED}"/>
    <cellStyle name="Shade 4 38" xfId="18791" xr:uid="{CB0FF05A-6293-455C-A99E-2AC2508664BC}"/>
    <cellStyle name="Shade 4 38 2" xfId="39193" xr:uid="{94C8781F-F43B-4098-B71F-21B17FD5FB5F}"/>
    <cellStyle name="Shade 4 39" xfId="18593" xr:uid="{C9573288-859E-4786-92D3-FAE005DD1A4D}"/>
    <cellStyle name="Shade 4 39 2" xfId="38997" xr:uid="{D07269EC-1850-48B6-888F-71A1AD6746BC}"/>
    <cellStyle name="Shade 4 4" xfId="544" xr:uid="{00000000-0005-0000-0000-0000991C0000}"/>
    <cellStyle name="Shade 4 4 10" xfId="4877" xr:uid="{00000000-0005-0000-0000-00009A1C0000}"/>
    <cellStyle name="Shade 4 4 10 2" xfId="27230" xr:uid="{8A3CBE8B-4F30-4FA8-ABB3-134BA176192D}"/>
    <cellStyle name="Shade 4 4 11" xfId="4995" xr:uid="{00000000-0005-0000-0000-00009B1C0000}"/>
    <cellStyle name="Shade 4 4 11 2" xfId="27348" xr:uid="{18617E05-8C33-4BFA-9574-F8D4157D2EFB}"/>
    <cellStyle name="Shade 4 4 12" xfId="5408" xr:uid="{00000000-0005-0000-0000-00009C1C0000}"/>
    <cellStyle name="Shade 4 4 12 2" xfId="27761" xr:uid="{0631BECD-BACF-4DEA-B7F9-F37128AE3DA9}"/>
    <cellStyle name="Shade 4 4 13" xfId="6396" xr:uid="{00000000-0005-0000-0000-00009D1C0000}"/>
    <cellStyle name="Shade 4 4 13 2" xfId="28693" xr:uid="{B6E1BC19-C9C2-4F47-884F-8FDA8BF619AD}"/>
    <cellStyle name="Shade 4 4 14" xfId="6711" xr:uid="{00000000-0005-0000-0000-00009E1C0000}"/>
    <cellStyle name="Shade 4 4 14 2" xfId="29008" xr:uid="{E41F13F0-63D7-4991-99CB-D4057DE8E449}"/>
    <cellStyle name="Shade 4 4 15" xfId="6971" xr:uid="{00000000-0005-0000-0000-00009F1C0000}"/>
    <cellStyle name="Shade 4 4 15 2" xfId="29268" xr:uid="{8E849F1E-8AA1-4E5B-BE39-F20511D33A5A}"/>
    <cellStyle name="Shade 4 4 16" xfId="7273" xr:uid="{00000000-0005-0000-0000-0000A01C0000}"/>
    <cellStyle name="Shade 4 4 16 2" xfId="29568" xr:uid="{16A98969-B9D1-4F6F-AC89-66F1C9EAADF9}"/>
    <cellStyle name="Shade 4 4 17" xfId="7759" xr:uid="{D13C3D47-943B-4AA4-97DB-94F35CF62C7A}"/>
    <cellStyle name="Shade 4 4 17 2" xfId="30045" xr:uid="{1AA82B3F-3B78-49C1-BE0A-2A68A6039DE9}"/>
    <cellStyle name="Shade 4 4 18" xfId="8244" xr:uid="{84BED8C6-0840-4520-B3C8-F19E886F7CE3}"/>
    <cellStyle name="Shade 4 4 18 2" xfId="30513" xr:uid="{6F109444-F1B7-47D8-8D78-9EF038F63A42}"/>
    <cellStyle name="Shade 4 4 19" xfId="9129" xr:uid="{DF77D3FA-B221-4707-91DC-A791F862A12E}"/>
    <cellStyle name="Shade 4 4 19 2" xfId="31270" xr:uid="{25751649-B4C6-47EF-8446-A9E0DA72BD23}"/>
    <cellStyle name="Shade 4 4 2" xfId="759" xr:uid="{00000000-0005-0000-0000-0000A11C0000}"/>
    <cellStyle name="Shade 4 4 2 10" xfId="5206" xr:uid="{00000000-0005-0000-0000-0000A21C0000}"/>
    <cellStyle name="Shade 4 4 2 10 2" xfId="27559" xr:uid="{3E2190FC-F133-4C49-B15C-1B5262F1219B}"/>
    <cellStyle name="Shade 4 4 2 11" xfId="5517" xr:uid="{00000000-0005-0000-0000-0000A31C0000}"/>
    <cellStyle name="Shade 4 4 2 11 2" xfId="27870" xr:uid="{F64AB853-CA25-4D31-A1E3-967A88C5A0A5}"/>
    <cellStyle name="Shade 4 4 2 12" xfId="5993" xr:uid="{00000000-0005-0000-0000-0000A41C0000}"/>
    <cellStyle name="Shade 4 4 2 12 2" xfId="28296" xr:uid="{1874DBD4-9E9D-41CC-8870-ADBE006F7FF0}"/>
    <cellStyle name="Shade 4 4 2 13" xfId="6356" xr:uid="{00000000-0005-0000-0000-0000A51C0000}"/>
    <cellStyle name="Shade 4 4 2 13 2" xfId="28653" xr:uid="{47C500B4-01D6-42BB-A129-CFBF2C110E27}"/>
    <cellStyle name="Shade 4 4 2 14" xfId="7098" xr:uid="{00000000-0005-0000-0000-0000A61C0000}"/>
    <cellStyle name="Shade 4 4 2 14 2" xfId="29395" xr:uid="{F8D7CDF1-DDD9-4957-B1C8-EE2E5B2CC67C}"/>
    <cellStyle name="Shade 4 4 2 15" xfId="7479" xr:uid="{00000000-0005-0000-0000-0000A71C0000}"/>
    <cellStyle name="Shade 4 4 2 15 2" xfId="29774" xr:uid="{22B285C4-E926-4352-9007-2EBD4DD9DA89}"/>
    <cellStyle name="Shade 4 4 2 16" xfId="7965" xr:uid="{6BEA70DE-ADEC-4E80-A058-E48D8EDC46BD}"/>
    <cellStyle name="Shade 4 4 2 16 2" xfId="30251" xr:uid="{9B988D52-7BEA-48DF-911B-D909BDB907F9}"/>
    <cellStyle name="Shade 4 4 2 17" xfId="8454" xr:uid="{FBB96065-5CB0-41AB-BE1A-6B0D67774D78}"/>
    <cellStyle name="Shade 4 4 2 17 2" xfId="30723" xr:uid="{FB230045-6B72-4C20-B6B1-45F0172A60B3}"/>
    <cellStyle name="Shade 4 4 2 18" xfId="9344" xr:uid="{051CCCBE-D2D1-4A52-A2E4-A9F138BE623C}"/>
    <cellStyle name="Shade 4 4 2 18 2" xfId="31483" xr:uid="{1E6FE6B8-8588-4D3D-A156-1BC01076CF36}"/>
    <cellStyle name="Shade 4 4 2 19" xfId="8667" xr:uid="{97B50F05-AE87-4A77-BF4E-A9CC6FFED2D9}"/>
    <cellStyle name="Shade 4 4 2 19 2" xfId="30923" xr:uid="{CF2F601B-3A4B-40EC-B071-B422AAE6EC75}"/>
    <cellStyle name="Shade 4 4 2 2" xfId="1308" xr:uid="{00000000-0005-0000-0000-0000A81C0000}"/>
    <cellStyle name="Shade 4 4 2 2 2" xfId="23745" xr:uid="{77099D98-9926-4052-8584-DBD76AFA4D06}"/>
    <cellStyle name="Shade 4 4 2 20" xfId="9640" xr:uid="{1119B616-94E9-4047-BB1E-2E4E0C5A88D2}"/>
    <cellStyle name="Shade 4 4 2 20 2" xfId="31727" xr:uid="{F70D608D-9DC4-403B-9728-8A8593930B8B}"/>
    <cellStyle name="Shade 4 4 2 21" xfId="12512" xr:uid="{D07444C2-E6FC-42D3-BEF8-B46E00A4B92D}"/>
    <cellStyle name="Shade 4 4 2 21 2" xfId="33077" xr:uid="{6C7E5ECE-2124-4153-8D8F-651A88882D0F}"/>
    <cellStyle name="Shade 4 4 2 22" xfId="12849" xr:uid="{04A555E3-8EBD-43E1-80DB-135497DE2A21}"/>
    <cellStyle name="Shade 4 4 2 22 2" xfId="33414" xr:uid="{55A59465-9B61-4E24-9C94-2FF13B8BF04C}"/>
    <cellStyle name="Shade 4 4 2 23" xfId="12162" xr:uid="{8FA8321E-93B0-40EB-9559-2201B875E65D}"/>
    <cellStyle name="Shade 4 4 2 23 2" xfId="32727" xr:uid="{E9FCE345-7F56-49DA-ABE1-A193C7323D0E}"/>
    <cellStyle name="Shade 4 4 2 24" xfId="13402" xr:uid="{3EF61E6E-4DDD-4831-89B2-CADCE462E0CD}"/>
    <cellStyle name="Shade 4 4 2 24 2" xfId="33966" xr:uid="{090249C1-4F04-4B47-BDDC-5B3EAF016DCC}"/>
    <cellStyle name="Shade 4 4 2 25" xfId="14512" xr:uid="{1B9AEFCA-5D6A-4269-8C78-4E14ABFC3145}"/>
    <cellStyle name="Shade 4 4 2 25 2" xfId="35073" xr:uid="{586D202C-C64E-4B41-BC16-2851F5782263}"/>
    <cellStyle name="Shade 4 4 2 26" xfId="14214" xr:uid="{9581CA82-A5E5-4C79-A5B5-C2DF6651A4E6}"/>
    <cellStyle name="Shade 4 4 2 26 2" xfId="34777" xr:uid="{C4674355-383E-4C56-91BC-FE0F43C0D4C4}"/>
    <cellStyle name="Shade 4 4 2 27" xfId="14375" xr:uid="{1006F457-FC85-4CA8-B964-2017C8876B5E}"/>
    <cellStyle name="Shade 4 4 2 27 2" xfId="34938" xr:uid="{4A39F9BC-C4F4-4440-B4C6-DDCA4065986E}"/>
    <cellStyle name="Shade 4 4 2 28" xfId="15655" xr:uid="{E2938DDE-5A40-4CC1-A498-5E4DFB15AC1D}"/>
    <cellStyle name="Shade 4 4 2 28 2" xfId="36132" xr:uid="{F5D06E52-A7ED-4CA6-B7D6-6EC56255BA84}"/>
    <cellStyle name="Shade 4 4 2 29" xfId="16016" xr:uid="{FA49802D-53B0-4969-B2B5-CA024B080097}"/>
    <cellStyle name="Shade 4 4 2 29 2" xfId="36424" xr:uid="{B91DC57A-1C74-4A43-83D7-5D092CDAD0EC}"/>
    <cellStyle name="Shade 4 4 2 3" xfId="1950" xr:uid="{00000000-0005-0000-0000-0000A91C0000}"/>
    <cellStyle name="Shade 4 4 2 3 2" xfId="24332" xr:uid="{3F6B5D5F-5FDD-4C2A-B0F3-B2BE1C1769A9}"/>
    <cellStyle name="Shade 4 4 2 30" xfId="16489" xr:uid="{1DCCC96E-928A-4A0E-B6C8-BD87715B28E3}"/>
    <cellStyle name="Shade 4 4 2 30 2" xfId="36895" xr:uid="{7F786FCF-17C6-47E1-8A61-A0B87BC986AF}"/>
    <cellStyle name="Shade 4 4 2 31" xfId="17233" xr:uid="{86A52C57-4FFE-487F-969D-E28A69522EC6}"/>
    <cellStyle name="Shade 4 4 2 31 2" xfId="37637" xr:uid="{6D5671B0-22E9-4887-9098-7E82879DB4BF}"/>
    <cellStyle name="Shade 4 4 2 32" xfId="16752" xr:uid="{3BD2AC04-E771-4F6D-8B7F-067199CD121C}"/>
    <cellStyle name="Shade 4 4 2 32 2" xfId="37158" xr:uid="{59976B33-B97F-452C-9DE7-781E66C0CC20}"/>
    <cellStyle name="Shade 4 4 2 33" xfId="17982" xr:uid="{03163350-F141-4188-B296-AB0B56277622}"/>
    <cellStyle name="Shade 4 4 2 33 2" xfId="38386" xr:uid="{91A4F190-59E2-4A81-A3FE-E29CACECC5D2}"/>
    <cellStyle name="Shade 4 4 2 34" xfId="18361" xr:uid="{7E102AD1-8B84-49E6-B52D-33250069EA1C}"/>
    <cellStyle name="Shade 4 4 2 34 2" xfId="38765" xr:uid="{7BBFC4CA-989E-4866-81B9-DD49948A3E3A}"/>
    <cellStyle name="Shade 4 4 2 35" xfId="19205" xr:uid="{549D59C8-A64A-4B8F-930E-40DBA9593F36}"/>
    <cellStyle name="Shade 4 4 2 35 2" xfId="39607" xr:uid="{413CF7AB-17F6-4C1F-9830-2D0BD0CC253D}"/>
    <cellStyle name="Shade 4 4 2 36" xfId="19509" xr:uid="{7A573FB3-1F44-47C8-91E8-76884DBA1C6C}"/>
    <cellStyle name="Shade 4 4 2 36 2" xfId="39911" xr:uid="{3BE30F3B-9F45-495B-B640-F0EFB3B6CAED}"/>
    <cellStyle name="Shade 4 4 2 37" xfId="20043" xr:uid="{140EAD74-202E-482A-BFAC-EEFACC06661D}"/>
    <cellStyle name="Shade 4 4 2 37 2" xfId="40445" xr:uid="{5278D467-B2D4-4C1B-ACCE-035A3A638592}"/>
    <cellStyle name="Shade 4 4 2 38" xfId="20465" xr:uid="{8DA16A9C-BD4D-4888-8534-EF3A85B016A1}"/>
    <cellStyle name="Shade 4 4 2 38 2" xfId="40867" xr:uid="{1BC6B6F0-44AD-4629-B402-DFD5B11ED8F7}"/>
    <cellStyle name="Shade 4 4 2 39" xfId="19678" xr:uid="{2147C211-C822-4311-A6F2-BEAC4BD12F75}"/>
    <cellStyle name="Shade 4 4 2 39 2" xfId="40080" xr:uid="{8B84FD26-9CC4-4961-A9F0-4495805A65C4}"/>
    <cellStyle name="Shade 4 4 2 4" xfId="2287" xr:uid="{00000000-0005-0000-0000-0000AA1C0000}"/>
    <cellStyle name="Shade 4 4 2 4 2" xfId="24662" xr:uid="{142E4775-36A7-47B3-99C8-5634A0235A3A}"/>
    <cellStyle name="Shade 4 4 2 40" xfId="21659" xr:uid="{5615EDC4-9194-4099-83DD-B534965B6614}"/>
    <cellStyle name="Shade 4 4 2 40 2" xfId="42059" xr:uid="{555896B3-CC29-47BA-89E2-FAE1333B486D}"/>
    <cellStyle name="Shade 4 4 2 41" xfId="21080" xr:uid="{638A4BD6-72E9-47C0-99D5-B656BE317EDA}"/>
    <cellStyle name="Shade 4 4 2 41 2" xfId="41482" xr:uid="{A68EB4E8-D457-4D1F-B03D-EEA8FF3331D6}"/>
    <cellStyle name="Shade 4 4 2 42" xfId="22293" xr:uid="{D59DB42A-F5C6-4DEA-8974-4E050E436FC4}"/>
    <cellStyle name="Shade 4 4 2 42 2" xfId="42693" xr:uid="{B0D3437D-46CB-4CD0-88CC-ED37AF3EC8B2}"/>
    <cellStyle name="Shade 4 4 2 43" xfId="23009" xr:uid="{C6343BE5-C9DA-465E-855C-7ED636232DC7}"/>
    <cellStyle name="Shade 4 4 2 43 2" xfId="43409" xr:uid="{540E5388-3704-47A2-A861-6330B859592D}"/>
    <cellStyle name="Shade 4 4 2 44" xfId="23248" xr:uid="{B43DD493-7DEC-4B69-954A-DA7BB199AA9B}"/>
    <cellStyle name="Shade 4 4 2 44 2" xfId="43648" xr:uid="{0390C89B-0DB8-4E76-8EC6-107B2A6194E8}"/>
    <cellStyle name="Shade 4 4 2 5" xfId="3073" xr:uid="{00000000-0005-0000-0000-0000AB1C0000}"/>
    <cellStyle name="Shade 4 4 2 5 2" xfId="25439" xr:uid="{882D901B-160F-48F8-AD6D-365102B964CE}"/>
    <cellStyle name="Shade 4 4 2 6" xfId="3597" xr:uid="{00000000-0005-0000-0000-0000AC1C0000}"/>
    <cellStyle name="Shade 4 4 2 6 2" xfId="25960" xr:uid="{15519C4D-4584-4855-B64C-F5A932568DA5}"/>
    <cellStyle name="Shade 4 4 2 7" xfId="3967" xr:uid="{00000000-0005-0000-0000-0000AD1C0000}"/>
    <cellStyle name="Shade 4 4 2 7 2" xfId="26330" xr:uid="{3DED3D1F-C07F-441F-BCF5-22CCF3CF2340}"/>
    <cellStyle name="Shade 4 4 2 8" xfId="4401" xr:uid="{00000000-0005-0000-0000-0000AE1C0000}"/>
    <cellStyle name="Shade 4 4 2 8 2" xfId="26755" xr:uid="{045D72A4-CED0-4A06-B5FA-A60304F797B6}"/>
    <cellStyle name="Shade 4 4 2 9" xfId="4380" xr:uid="{00000000-0005-0000-0000-0000AF1C0000}"/>
    <cellStyle name="Shade 4 4 2 9 2" xfId="26735" xr:uid="{C10FD2F3-2247-4849-B665-9A18EB9EFB8D}"/>
    <cellStyle name="Shade 4 4 20" xfId="9873" xr:uid="{750DDBAA-624F-4FAE-A334-8DCBF1BCCA55}"/>
    <cellStyle name="Shade 4 4 20 2" xfId="31910" xr:uid="{C16F38A6-758C-4DDA-B648-07C7577858A2}"/>
    <cellStyle name="Shade 4 4 21" xfId="10198" xr:uid="{C570F977-228D-4529-A874-1D8DD2D72131}"/>
    <cellStyle name="Shade 4 4 21 2" xfId="32090" xr:uid="{AAF17BB9-48C3-42AB-8F4C-F3E850542A47}"/>
    <cellStyle name="Shade 4 4 22" xfId="12297" xr:uid="{7B423E2E-BBFA-42E8-A9F2-383AAC50E325}"/>
    <cellStyle name="Shade 4 4 22 2" xfId="32862" xr:uid="{0567DD8F-467E-495A-8DBA-8BCA2B0AB6A2}"/>
    <cellStyle name="Shade 4 4 23" xfId="12249" xr:uid="{CD50B4E5-CAE1-4627-864A-B20E18C97B27}"/>
    <cellStyle name="Shade 4 4 23 2" xfId="32814" xr:uid="{14C73671-B6DB-4F99-AAC5-E15AC1E735A5}"/>
    <cellStyle name="Shade 4 4 24" xfId="13490" xr:uid="{70C073C6-00B4-49F3-862B-7E01035268AB}"/>
    <cellStyle name="Shade 4 4 24 2" xfId="34054" xr:uid="{3FC6A82C-486B-4B3D-BCA5-312FAC1DF885}"/>
    <cellStyle name="Shade 4 4 25" xfId="12293" xr:uid="{948AE22F-AB4B-42F1-9806-0B21C87DBD8C}"/>
    <cellStyle name="Shade 4 4 25 2" xfId="32858" xr:uid="{1F3B2C20-CA23-4914-8B97-15FD563AF875}"/>
    <cellStyle name="Shade 4 4 26" xfId="11956" xr:uid="{903C8E7F-CBBB-4625-9E1A-29A4E1959207}"/>
    <cellStyle name="Shade 4 4 26 2" xfId="32521" xr:uid="{A866EEA6-8296-4DD4-864C-1CC376F20D73}"/>
    <cellStyle name="Shade 4 4 27" xfId="14926" xr:uid="{DC18483F-9350-47DC-B6CA-1D0B975F2723}"/>
    <cellStyle name="Shade 4 4 27 2" xfId="35479" xr:uid="{CF658273-FA2D-4DF6-8F29-24B667646D29}"/>
    <cellStyle name="Shade 4 4 28" xfId="15156" xr:uid="{FAB29198-360A-4628-8BD2-941D248233DA}"/>
    <cellStyle name="Shade 4 4 28 2" xfId="35699" xr:uid="{BE38FB64-9F9D-44F4-9492-DD1B4D9E4A13}"/>
    <cellStyle name="Shade 4 4 29" xfId="15611" xr:uid="{89A6A138-5AF8-4488-A625-3C07FC8E9F15}"/>
    <cellStyle name="Shade 4 4 29 2" xfId="36108" xr:uid="{6D5524B0-6313-4C5C-B44F-33609A2DDDC5}"/>
    <cellStyle name="Shade 4 4 3" xfId="1202" xr:uid="{00000000-0005-0000-0000-0000B01C0000}"/>
    <cellStyle name="Shade 4 4 3 2" xfId="23639" xr:uid="{78B5B0C0-84B6-4323-B325-6161C7237233}"/>
    <cellStyle name="Shade 4 4 30" xfId="15473" xr:uid="{BE171F14-FAF1-4D71-A038-89CF6B60EAC9}"/>
    <cellStyle name="Shade 4 4 30 2" xfId="35998" xr:uid="{109FD304-FCF0-479A-8033-DE31E0A088DD}"/>
    <cellStyle name="Shade 4 4 31" xfId="16283" xr:uid="{0BF8862B-650A-48AB-8EBA-8F023F743F34}"/>
    <cellStyle name="Shade 4 4 31 2" xfId="36689" xr:uid="{762B670F-F811-498E-B3B3-247227B9722B}"/>
    <cellStyle name="Shade 4 4 32" xfId="17024" xr:uid="{3BFD6989-3AAC-4D44-B53C-08591EE785B7}"/>
    <cellStyle name="Shade 4 4 32 2" xfId="37428" xr:uid="{FDF58705-D3F2-461C-9738-3DDAE2BA85F5}"/>
    <cellStyle name="Shade 4 4 33" xfId="17644" xr:uid="{C68EA30C-09E8-4DA2-B27A-EAF77635DD8C}"/>
    <cellStyle name="Shade 4 4 33 2" xfId="38048" xr:uid="{559DAD37-31C7-4D65-BDB5-5D250B566E15}"/>
    <cellStyle name="Shade 4 4 34" xfId="17775" xr:uid="{DF8D2769-A04A-4A6B-A123-8E9C811BD36E}"/>
    <cellStyle name="Shade 4 4 34 2" xfId="38179" xr:uid="{E8B4D3A3-5792-4846-AC45-49235AC2BC7D}"/>
    <cellStyle name="Shade 4 4 35" xfId="18147" xr:uid="{6AA4C7B6-EABB-4EF7-9A93-1CA42A7B9651}"/>
    <cellStyle name="Shade 4 4 35 2" xfId="38551" xr:uid="{F643A9EB-FA28-4247-B1D3-5C6BF91AD9F8}"/>
    <cellStyle name="Shade 4 4 36" xfId="18990" xr:uid="{8E7EAF96-B035-4766-B6C6-0443A8C041BE}"/>
    <cellStyle name="Shade 4 4 36 2" xfId="39392" xr:uid="{8868B0E5-1293-4CF2-85CE-FCD0CFF796EF}"/>
    <cellStyle name="Shade 4 4 37" xfId="18681" xr:uid="{1C3000A9-E60A-4AB7-A9F5-0BF91BF21197}"/>
    <cellStyle name="Shade 4 4 37 2" xfId="39083" xr:uid="{4C7FADD3-D4BE-48F7-92F6-0A15EB3A42B4}"/>
    <cellStyle name="Shade 4 4 38" xfId="19828" xr:uid="{B2D82694-8FE4-42D3-9B76-010F04033F9C}"/>
    <cellStyle name="Shade 4 4 38 2" xfId="40230" xr:uid="{676404FB-1E50-497C-A584-02C2D92C4BDE}"/>
    <cellStyle name="Shade 4 4 39" xfId="20252" xr:uid="{41FC7EEA-8064-4BF6-823B-A13CFBB388AC}"/>
    <cellStyle name="Shade 4 4 39 2" xfId="40654" xr:uid="{E8106B7B-65B9-484F-A3E8-2134CA28086A}"/>
    <cellStyle name="Shade 4 4 4" xfId="1737" xr:uid="{00000000-0005-0000-0000-0000B11C0000}"/>
    <cellStyle name="Shade 4 4 4 2" xfId="24120" xr:uid="{DAD62B59-840A-4069-9DCC-B0847237AC6A}"/>
    <cellStyle name="Shade 4 4 40" xfId="20648" xr:uid="{59DCE1A1-815E-4672-AF8E-AB5A09F175D7}"/>
    <cellStyle name="Shade 4 4 40 2" xfId="41050" xr:uid="{54B6F2F1-CB99-431C-AE92-C349A0F92075}"/>
    <cellStyle name="Shade 4 4 41" xfId="21447" xr:uid="{791A50C4-D153-4361-A06A-68C403CA52F5}"/>
    <cellStyle name="Shade 4 4 41 2" xfId="41847" xr:uid="{B96686FF-7B2F-4FC5-ACAF-6674510D6604}"/>
    <cellStyle name="Shade 4 4 42" xfId="22178" xr:uid="{30A5C4F8-94A4-4640-A365-BEAB9E727BDA}"/>
    <cellStyle name="Shade 4 4 42 2" xfId="42578" xr:uid="{05468650-6C2A-41DA-907B-9534D97A9E3F}"/>
    <cellStyle name="Shade 4 4 43" xfId="22412" xr:uid="{846A45A4-EC7E-4BBD-A9CB-F60709B3341B}"/>
    <cellStyle name="Shade 4 4 43 2" xfId="42812" xr:uid="{29C8A99D-9010-4312-99C9-28640A457679}"/>
    <cellStyle name="Shade 4 4 44" xfId="22845" xr:uid="{47F0CD30-7E54-40CB-921A-02AA07D2998A}"/>
    <cellStyle name="Shade 4 4 44 2" xfId="43245" xr:uid="{D260FE87-639A-4A67-93A4-84166EA45CA2}"/>
    <cellStyle name="Shade 4 4 45" xfId="23137" xr:uid="{34A3C882-561B-4F47-90A1-032A1BF9C915}"/>
    <cellStyle name="Shade 4 4 45 2" xfId="43537" xr:uid="{8E709E33-7C8F-4303-AE24-307D7B863E13}"/>
    <cellStyle name="Shade 4 4 5" xfId="2177" xr:uid="{00000000-0005-0000-0000-0000B21C0000}"/>
    <cellStyle name="Shade 4 4 5 2" xfId="24556" xr:uid="{C450D9B9-55A1-45BC-A38B-97F9C8941ED6}"/>
    <cellStyle name="Shade 4 4 6" xfId="2858" xr:uid="{00000000-0005-0000-0000-0000B31C0000}"/>
    <cellStyle name="Shade 4 4 6 2" xfId="25224" xr:uid="{47A42E8E-A909-47FF-BFCD-BA3AE623E19C}"/>
    <cellStyle name="Shade 4 4 7" xfId="3386" xr:uid="{00000000-0005-0000-0000-0000B41C0000}"/>
    <cellStyle name="Shade 4 4 7 2" xfId="25751" xr:uid="{8EE5E72A-91E2-435E-BDFB-9193C7F21F2C}"/>
    <cellStyle name="Shade 4 4 8" xfId="3756" xr:uid="{00000000-0005-0000-0000-0000B51C0000}"/>
    <cellStyle name="Shade 4 4 8 2" xfId="26119" xr:uid="{E81E73FC-9ED9-49B2-9C9F-2B00FF30C240}"/>
    <cellStyle name="Shade 4 4 9" xfId="4220" xr:uid="{00000000-0005-0000-0000-0000B61C0000}"/>
    <cellStyle name="Shade 4 4 9 2" xfId="26578" xr:uid="{950DE250-0BEB-488A-B25F-7A77CFA6DC31}"/>
    <cellStyle name="Shade 4 40" xfId="18551" xr:uid="{BB509FE5-CC81-4203-A0D3-783253F3BC04}"/>
    <cellStyle name="Shade 4 40 2" xfId="38955" xr:uid="{405F56DE-F353-4D29-9125-458CFE710DB5}"/>
    <cellStyle name="Shade 4 41" xfId="18840" xr:uid="{25DAA70C-DBEE-4632-8ABC-04671650A413}"/>
    <cellStyle name="Shade 4 41 2" xfId="39242" xr:uid="{2793A9D6-FB55-4EAD-9D4E-436B475F4526}"/>
    <cellStyle name="Shade 4 42" xfId="20249" xr:uid="{F5B5995A-1598-4054-86B3-191F4EF993AE}"/>
    <cellStyle name="Shade 4 42 2" xfId="40651" xr:uid="{1AA57D80-94DB-463D-BEA3-19E360F8C066}"/>
    <cellStyle name="Shade 4 43" xfId="21234" xr:uid="{0E0CE2C1-DB0B-4A67-B0B2-2AC3A896F405}"/>
    <cellStyle name="Shade 4 43 2" xfId="41634" xr:uid="{2F2F94CA-DBA8-48C9-85FA-A3E531332AC2}"/>
    <cellStyle name="Shade 4 44" xfId="21438" xr:uid="{A9CA0A55-117E-4AF0-BAF5-B9E4D9292F63}"/>
    <cellStyle name="Shade 4 44 2" xfId="41838" xr:uid="{17EC050D-53A2-4724-9332-8F280EDB766E}"/>
    <cellStyle name="Shade 4 45" xfId="21897" xr:uid="{CC9D5F8B-6DE1-4D11-B609-82F3A33D3CCE}"/>
    <cellStyle name="Shade 4 45 2" xfId="42297" xr:uid="{50B34FA3-01AC-40D9-946D-9B1EF50CEA0C}"/>
    <cellStyle name="Shade 4 46" xfId="22763" xr:uid="{9E7F103F-803C-46BA-B05C-B2AAABBA6D41}"/>
    <cellStyle name="Shade 4 46 2" xfId="43163" xr:uid="{650397D8-4921-4DC9-ABB7-5A5326F746AF}"/>
    <cellStyle name="Shade 4 47" xfId="22778" xr:uid="{AA33B3FA-24DF-4A51-8EA4-18DB9E903265}"/>
    <cellStyle name="Shade 4 47 2" xfId="43178" xr:uid="{7F61C483-0B14-4E31-96C8-A5DFF23F203F}"/>
    <cellStyle name="Shade 4 5" xfId="1159" xr:uid="{00000000-0005-0000-0000-0000B71C0000}"/>
    <cellStyle name="Shade 4 5 2" xfId="23596" xr:uid="{A3FE71CB-1E3A-47BC-9E59-53F63BD505B7}"/>
    <cellStyle name="Shade 4 6" xfId="1611" xr:uid="{00000000-0005-0000-0000-0000B81C0000}"/>
    <cellStyle name="Shade 4 6 2" xfId="23996" xr:uid="{574B1827-3ACE-4DB5-BE0E-BF417B9F75C9}"/>
    <cellStyle name="Shade 4 7" xfId="2132" xr:uid="{00000000-0005-0000-0000-0000B91C0000}"/>
    <cellStyle name="Shade 4 7 2" xfId="24513" xr:uid="{76DA8E5F-DB76-4F32-AA0A-84AFDC35A0B2}"/>
    <cellStyle name="Shade 4 8" xfId="2644" xr:uid="{00000000-0005-0000-0000-0000BA1C0000}"/>
    <cellStyle name="Shade 4 8 2" xfId="25011" xr:uid="{93FF1CEF-AA44-4230-9AA8-813D80524710}"/>
    <cellStyle name="Shade 4 9" xfId="3274" xr:uid="{00000000-0005-0000-0000-0000BB1C0000}"/>
    <cellStyle name="Shade 4 9 2" xfId="25640" xr:uid="{F8FEE17B-7051-48C7-8B38-777B0838941C}"/>
    <cellStyle name="Shade 5" xfId="107" xr:uid="{00000000-0005-0000-0000-0000BC1C0000}"/>
    <cellStyle name="Shade 5 10" xfId="8707" xr:uid="{648D89F3-5218-47E4-8519-C8E3DFC80E27}"/>
    <cellStyle name="Shade 5 10 2" xfId="30961" xr:uid="{F3C2D03F-282A-4161-A05E-BB158F9AC4E3}"/>
    <cellStyle name="Shade 5 11" xfId="11865" xr:uid="{91E4D94E-FB99-4200-9D70-CBBCE73F2655}"/>
    <cellStyle name="Shade 5 11 2" xfId="32432" xr:uid="{B7BA9397-1148-44EE-B4DA-2FBCE94D2B89}"/>
    <cellStyle name="Shade 5 12" xfId="12797" xr:uid="{4A911111-017C-4682-94AE-C37729410DAA}"/>
    <cellStyle name="Shade 5 12 2" xfId="33362" xr:uid="{197936CD-CF68-47CC-B638-162DA6DC9D05}"/>
    <cellStyle name="Shade 5 13" xfId="14437" xr:uid="{50874E32-428E-4635-8474-BFD0C203AF6F}"/>
    <cellStyle name="Shade 5 13 2" xfId="34999" xr:uid="{806B20C6-89DB-4DBE-AD50-49FE70A0E8DB}"/>
    <cellStyle name="Shade 5 14" xfId="14703" xr:uid="{47CA5F4A-7D5B-4066-8EDF-637D490F3E70}"/>
    <cellStyle name="Shade 5 14 2" xfId="35261" xr:uid="{24F5C83A-4C1B-40B3-B70A-004788FA86F1}"/>
    <cellStyle name="Shade 5 15" xfId="15613" xr:uid="{B9FBA16C-9A78-4AAA-897E-1C3682E5BE8E}"/>
    <cellStyle name="Shade 5 15 2" xfId="36110" xr:uid="{EA14DF35-A6B0-4414-A2AF-920720F79B64}"/>
    <cellStyle name="Shade 5 16" xfId="16208" xr:uid="{421B4CA0-DE25-42C0-BACA-2AEB7D1B705B}"/>
    <cellStyle name="Shade 5 16 2" xfId="36616" xr:uid="{E9D52143-ED86-46E9-98FA-BBE3CFACD02B}"/>
    <cellStyle name="Shade 5 17" xfId="16725" xr:uid="{72C0F8C5-267B-41A1-8143-8A1336E79980}"/>
    <cellStyle name="Shade 5 17 2" xfId="37131" xr:uid="{62749303-07DF-4F65-8993-15D6073A5AD5}"/>
    <cellStyle name="Shade 5 18" xfId="16750" xr:uid="{79005294-90E2-4851-B53D-F872AF99D2DC}"/>
    <cellStyle name="Shade 5 18 2" xfId="37156" xr:uid="{3B839D0F-2D55-4EF0-92FC-8E78AD21ED01}"/>
    <cellStyle name="Shade 5 19" xfId="17611" xr:uid="{2523FE2A-DD7B-44A9-A106-074F5C53E31D}"/>
    <cellStyle name="Shade 5 19 2" xfId="38015" xr:uid="{1CDBF564-D912-4061-8558-0D5891F7F4F6}"/>
    <cellStyle name="Shade 5 2" xfId="1484" xr:uid="{00000000-0005-0000-0000-0000BD1C0000}"/>
    <cellStyle name="Shade 5 2 2" xfId="23872" xr:uid="{51738F37-ABA1-42ED-9DFC-31C250ACC4A2}"/>
    <cellStyle name="Shade 5 20" xfId="18607" xr:uid="{455327B7-4776-4EC9-A2E4-B4755F4E12BA}"/>
    <cellStyle name="Shade 5 20 2" xfId="39011" xr:uid="{7678ED07-84B4-4FB3-BCC7-A9A8A8A68D4D}"/>
    <cellStyle name="Shade 5 21" xfId="19715" xr:uid="{F47C977D-E292-4A1D-84C6-BEDF036B2B18}"/>
    <cellStyle name="Shade 5 21 2" xfId="40117" xr:uid="{725C1CC2-93E6-4C59-9BAC-2325FE558A2C}"/>
    <cellStyle name="Shade 5 22" xfId="19810" xr:uid="{D313C524-4F87-46C9-BEDA-D36E579417DC}"/>
    <cellStyle name="Shade 5 22 2" xfId="40212" xr:uid="{4429F35B-84F6-4F73-8802-7F0BDCAF6DE4}"/>
    <cellStyle name="Shade 5 23" xfId="21041" xr:uid="{AB117D8E-3247-4FC6-8443-6895BEDB0740}"/>
    <cellStyle name="Shade 5 23 2" xfId="41443" xr:uid="{A883D8AB-42EA-4EDE-8FCB-389C9B35E452}"/>
    <cellStyle name="Shade 5 24" xfId="21078" xr:uid="{0FD4C3F9-E245-46D1-8398-E27C12C0C399}"/>
    <cellStyle name="Shade 5 24 2" xfId="41480" xr:uid="{E9FA699D-DAE5-468E-9BBF-77FFFAC0CDD6}"/>
    <cellStyle name="Shade 5 25" xfId="22114" xr:uid="{751CB6D2-5779-4297-BA92-7D8DC2A2349E}"/>
    <cellStyle name="Shade 5 25 2" xfId="42514" xr:uid="{34AE82A6-0989-487D-9E9C-1CB9ED0ED2A6}"/>
    <cellStyle name="Shade 5 26" xfId="23357" xr:uid="{60D93150-64B6-462C-B500-F682564F36AA}"/>
    <cellStyle name="Shade 5 3" xfId="2448" xr:uid="{00000000-0005-0000-0000-0000BE1C0000}"/>
    <cellStyle name="Shade 5 3 2" xfId="24815" xr:uid="{5BE3CB38-2088-407A-B52E-907343613A63}"/>
    <cellStyle name="Shade 5 4" xfId="3373" xr:uid="{00000000-0005-0000-0000-0000BF1C0000}"/>
    <cellStyle name="Shade 5 4 2" xfId="25738" xr:uid="{3BF9FDDD-E58C-4353-BDC3-3641B849B6CF}"/>
    <cellStyle name="Shade 5 5" xfId="5687" xr:uid="{00000000-0005-0000-0000-0000C01C0000}"/>
    <cellStyle name="Shade 5 6" xfId="7094" xr:uid="{00000000-0005-0000-0000-0000C11C0000}"/>
    <cellStyle name="Shade 5 6 2" xfId="29391" xr:uid="{5FA3E2D8-80BA-4273-BE03-825DAFE41165}"/>
    <cellStyle name="Shade 5 7" xfId="7221" xr:uid="{00000000-0005-0000-0000-0000C21C0000}"/>
    <cellStyle name="Shade 5 7 2" xfId="29518" xr:uid="{7F18DD55-0C75-45C3-996D-65FF898EC780}"/>
    <cellStyle name="Shade 5 8" xfId="7680" xr:uid="{F916E75B-08EB-49C0-9918-3084AAB002E1}"/>
    <cellStyle name="Shade 5 8 2" xfId="29968" xr:uid="{1A59EC8D-84EE-47DA-92A3-C0642A25F3A7}"/>
    <cellStyle name="Shade 5 9" xfId="8177" xr:uid="{9B8196D8-AE40-4B9F-9131-A797894D6565}"/>
    <cellStyle name="Shade 5 9 2" xfId="30463" xr:uid="{4035FE27-755C-4507-8366-5759107C9C01}"/>
    <cellStyle name="Shade 6" xfId="5623" xr:uid="{00000000-0005-0000-0000-0000C31C0000}"/>
    <cellStyle name="Shade_B_border2" xfId="210" xr:uid="{00000000-0005-0000-0000-0000C41C0000}"/>
    <cellStyle name="Sortie" xfId="3" builtinId="21" customBuiltin="1"/>
    <cellStyle name="Standard 2" xfId="68" xr:uid="{00000000-0005-0000-0000-0000C61C0000}"/>
    <cellStyle name="Standard 2 2" xfId="429" xr:uid="{00000000-0005-0000-0000-0000C71C0000}"/>
    <cellStyle name="Standard 2 2 2" xfId="539" xr:uid="{00000000-0005-0000-0000-0000C81C0000}"/>
    <cellStyle name="Standard 2 3" xfId="538" xr:uid="{00000000-0005-0000-0000-0000C91C0000}"/>
    <cellStyle name="Texte explicatif" xfId="6" builtinId="53" customBuiltin="1"/>
    <cellStyle name="Texto de advertencia 10" xfId="10742" xr:uid="{64389554-77D0-4830-A864-858F4AF4832E}"/>
    <cellStyle name="Texto de advertencia 2" xfId="10128" xr:uid="{B2DE281F-C9E2-42F4-89B6-FC1725DFCBCF}"/>
    <cellStyle name="Texto de advertencia 2 2" xfId="10743" xr:uid="{DFFBEAC4-7763-416B-9F2B-826459B374EC}"/>
    <cellStyle name="Texto de advertencia 2 3" xfId="10938" xr:uid="{BBFD696F-DDC0-47EE-B9DE-95AC4E6CBC63}"/>
    <cellStyle name="Texto de advertencia 3" xfId="10744" xr:uid="{60E31A4B-32C4-4542-92A6-07AC5B93631C}"/>
    <cellStyle name="Texto de advertencia 4" xfId="10745" xr:uid="{2E9B62E2-5BC5-4AED-85A5-DC197D4B039D}"/>
    <cellStyle name="Texto de advertencia 5" xfId="10746" xr:uid="{423589A2-C34B-4581-98D1-113597382453}"/>
    <cellStyle name="Texto de advertencia 6" xfId="10747" xr:uid="{12A47220-3162-49C8-AB34-1A8E7FFB5508}"/>
    <cellStyle name="Texto de advertencia 7" xfId="10748" xr:uid="{7A7941A8-60AD-4FFB-AC8F-BFF06A80A874}"/>
    <cellStyle name="Texto de advertencia 8" xfId="10749" xr:uid="{EA33077E-EA4A-4B87-98BF-B5D58B1EF997}"/>
    <cellStyle name="Texto de advertencia 9" xfId="10750" xr:uid="{026DF39F-395F-4882-83D8-6F01F0B39D62}"/>
    <cellStyle name="Texto explicativo 10" xfId="10751" xr:uid="{5FC753AC-CF28-4C39-8A84-1AA16807BAE1}"/>
    <cellStyle name="Texto explicativo 2" xfId="8761" xr:uid="{9CDB90BA-A0AD-4178-90F8-B5A2B158902A}"/>
    <cellStyle name="Texto explicativo 2 2" xfId="10752" xr:uid="{3E96317D-EB60-4D2E-ACEA-35E1B1F41A6A}"/>
    <cellStyle name="Texto explicativo 2 3" xfId="10940" xr:uid="{31D07833-91E5-4E3D-924F-6690BD8A3DEF}"/>
    <cellStyle name="Texto explicativo 3" xfId="10753" xr:uid="{0EFD2E59-8E14-44DF-BC57-B2343960629E}"/>
    <cellStyle name="Texto explicativo 4" xfId="10754" xr:uid="{C899C360-1A46-45D0-97E1-5C156E376F88}"/>
    <cellStyle name="Texto explicativo 5" xfId="10755" xr:uid="{64039313-AE2E-46DB-A81F-3E91D45998EB}"/>
    <cellStyle name="Texto explicativo 6" xfId="10756" xr:uid="{B6A8635F-A470-4D77-A2BC-541C809BEBA0}"/>
    <cellStyle name="Texto explicativo 7" xfId="10757" xr:uid="{7710FD3C-85A0-4A6C-8AFB-3548615EA1D6}"/>
    <cellStyle name="Texto explicativo 8" xfId="10758" xr:uid="{7D01BE55-0511-49C9-88A8-E3DA4A7BCF24}"/>
    <cellStyle name="Texto explicativo 9" xfId="10759" xr:uid="{C24768FE-37F9-4491-A9CB-F0B5435019F7}"/>
    <cellStyle name="Title 2" xfId="211" xr:uid="{00000000-0005-0000-0000-0000CB1C0000}"/>
    <cellStyle name="Title 3" xfId="270" xr:uid="{00000000-0005-0000-0000-0000CC1C0000}"/>
    <cellStyle name="Title 4" xfId="10760" xr:uid="{C7EF0049-8B55-4A5C-AFC7-A83EDE56BBDB}"/>
    <cellStyle name="Titre" xfId="213" builtinId="15" customBuiltin="1"/>
    <cellStyle name="Titre 1" xfId="214" builtinId="16" customBuiltin="1"/>
    <cellStyle name="Titre 2" xfId="215" builtinId="17" customBuiltin="1"/>
    <cellStyle name="Titre 3" xfId="216" builtinId="18" customBuiltin="1"/>
    <cellStyle name="Titre 4" xfId="217" builtinId="19" customBuiltin="1"/>
    <cellStyle name="Titulo" xfId="10301" xr:uid="{0F43CE03-951B-45E2-8DA4-109039D5C23A}"/>
    <cellStyle name="Título 1 10" xfId="10761" xr:uid="{96D70A46-4E7B-46C8-B28E-7749E2D29C38}"/>
    <cellStyle name="Título 1 2" xfId="10762" xr:uid="{43FD6562-DEDE-4D04-BFF8-EC9191D73AAE}"/>
    <cellStyle name="Título 1 3" xfId="10763" xr:uid="{B9320BF0-1795-43F0-B3C8-F99E53EEFA96}"/>
    <cellStyle name="Título 1 4" xfId="10764" xr:uid="{C457F718-9586-4DE3-B1DF-5FDFCA4DCAA9}"/>
    <cellStyle name="Título 1 5" xfId="10765" xr:uid="{E0D11188-6C6C-4375-9F6E-9D6F31993527}"/>
    <cellStyle name="Título 1 6" xfId="10766" xr:uid="{CB69757B-E3B0-48C2-AB26-83CAAE758882}"/>
    <cellStyle name="Título 1 7" xfId="10767" xr:uid="{6F68D3F7-4125-46B1-83BA-5352CC61807D}"/>
    <cellStyle name="Título 1 8" xfId="10768" xr:uid="{2AC0A650-D758-44F7-86E4-39AA91AF2DDD}"/>
    <cellStyle name="Título 1 9" xfId="10769" xr:uid="{4056BD72-D67F-44C4-A42C-FEF8523F4B05}"/>
    <cellStyle name="Título 10" xfId="10770" xr:uid="{6E23EC9E-164F-43A8-B533-C0FB529889C7}"/>
    <cellStyle name="Título 11" xfId="10771" xr:uid="{D79B33BB-93F5-4B68-A97B-5D959846E8C6}"/>
    <cellStyle name="Título 12" xfId="10772" xr:uid="{AE1F2082-B588-48D2-B92D-D4192660A474}"/>
    <cellStyle name="Título 13" xfId="10852" xr:uid="{82F42286-3FDE-4A9B-B183-F7C96396C753}"/>
    <cellStyle name="Titulo 2" xfId="10285" xr:uid="{0FC91BB1-4784-4903-95A0-0908BFD22DBD}"/>
    <cellStyle name="Título 2 10" xfId="10773" xr:uid="{5105C92C-2185-40CB-A1B4-054D48F629C9}"/>
    <cellStyle name="Título 2 2" xfId="10774" xr:uid="{81D2B265-1402-47AC-983A-EC271EEC678D}"/>
    <cellStyle name="Título 2 3" xfId="10775" xr:uid="{0E8EC76A-600E-45DB-ADC1-D1532DAD2519}"/>
    <cellStyle name="Título 2 4" xfId="10776" xr:uid="{D09B7F4F-2147-49CB-8129-FCD6ABE5A4E9}"/>
    <cellStyle name="Título 2 5" xfId="10777" xr:uid="{C323E670-ADD6-414E-97A8-3BECBADB54A1}"/>
    <cellStyle name="Título 2 6" xfId="10778" xr:uid="{13E89302-29D1-4130-BB92-23949DE73857}"/>
    <cellStyle name="Título 2 7" xfId="10779" xr:uid="{1D1F8642-98EC-4A22-9BB2-CF70223B82A1}"/>
    <cellStyle name="Título 2 8" xfId="10780" xr:uid="{C5F4AE7C-B1C0-4D89-99D1-8B2D5E572FD6}"/>
    <cellStyle name="Título 2 9" xfId="10781" xr:uid="{28DBCF15-216B-4044-BA04-CFA677B0452D}"/>
    <cellStyle name="Título 3 10" xfId="10782" xr:uid="{016CBCFA-B583-49DD-9D44-68660FAA63D2}"/>
    <cellStyle name="Título 3 2" xfId="10783" xr:uid="{66F99FAA-BC42-4478-B1B5-1EA168E5879D}"/>
    <cellStyle name="Título 3 3" xfId="10784" xr:uid="{BB1CB813-7B76-4F56-AAB2-43A3B28F5272}"/>
    <cellStyle name="Título 3 4" xfId="10785" xr:uid="{839342A4-4835-4A6F-9D0A-D913C99A8019}"/>
    <cellStyle name="Título 3 5" xfId="10786" xr:uid="{0B828E63-41D7-4748-8A13-E0F56EA752D6}"/>
    <cellStyle name="Título 3 6" xfId="10787" xr:uid="{58FE39BD-D9AD-44F8-8998-D70BD28D34E3}"/>
    <cellStyle name="Título 3 7" xfId="10788" xr:uid="{2880619F-4554-4FF6-A134-322435962123}"/>
    <cellStyle name="Título 3 8" xfId="10789" xr:uid="{43231B5A-56E9-4A35-A4BF-C5D6F3328854}"/>
    <cellStyle name="Título 3 9" xfId="10790" xr:uid="{C5122AEE-53E4-4DC2-A275-2BF32BBFA5FD}"/>
    <cellStyle name="Título 4" xfId="9872" xr:uid="{796FAA3B-EFBE-4D47-A375-3AD5DB18719B}"/>
    <cellStyle name="Título 4 2" xfId="10791" xr:uid="{D6B7C0E3-FB7D-4035-9607-66A8F60E13FF}"/>
    <cellStyle name="Título 4 3" xfId="10933" xr:uid="{6C2D1A2B-8094-446F-AC92-C1C782D745C2}"/>
    <cellStyle name="Título 5" xfId="10792" xr:uid="{CD2FEDD3-ACC5-4E28-943D-20BBCC4B3E74}"/>
    <cellStyle name="Título 6" xfId="10793" xr:uid="{BCBC5142-4082-4BDC-833A-480A179B5B9A}"/>
    <cellStyle name="Título 7" xfId="10794" xr:uid="{B7DD78A8-492D-401D-87F5-1727E65D1873}"/>
    <cellStyle name="Título 8" xfId="10795" xr:uid="{F9C611C1-9B77-42EF-A588-E44F43214D25}"/>
    <cellStyle name="Título 9" xfId="10796" xr:uid="{98BCABDB-57B3-45D6-820D-D8F4344D3A5A}"/>
    <cellStyle name="Total" xfId="7" builtinId="25" customBuiltin="1"/>
    <cellStyle name="Total 10" xfId="10797" xr:uid="{F1190D57-D7A4-471E-963F-229B4328C05F}"/>
    <cellStyle name="Total 10 2" xfId="10915" xr:uid="{6A614996-DA59-491A-BCBD-3DB53A5B472D}"/>
    <cellStyle name="Total 10 2 2" xfId="15515" xr:uid="{E32FAEF8-3240-4D6F-939E-6D9D3D79A669}"/>
    <cellStyle name="Total 10 2 2 2" xfId="36039" xr:uid="{01C2CB5B-10F7-4063-A8B7-60E494C4E0A8}"/>
    <cellStyle name="Total 10 2 3" xfId="32333" xr:uid="{A2717BA6-DC0D-4CA7-9754-DB5F7F53BE36}"/>
    <cellStyle name="Total 10 3" xfId="15434" xr:uid="{EA1D44C4-2900-4190-9A1E-941C5C837B5B}"/>
    <cellStyle name="Total 10 3 2" xfId="35971" xr:uid="{7A7A9809-432E-4197-97C5-1AA61F04E168}"/>
    <cellStyle name="Total 10 4" xfId="32276" xr:uid="{26965092-BF2D-4A79-AEB3-CCCBA71559AB}"/>
    <cellStyle name="Total 2" xfId="212" xr:uid="{00000000-0005-0000-0000-0000D31C0000}"/>
    <cellStyle name="Total 2 10" xfId="3318" xr:uid="{00000000-0005-0000-0000-0000D41C0000}"/>
    <cellStyle name="Total 2 10 2" xfId="25684" xr:uid="{6C92DA65-6B15-40CE-9A53-C0481D3FC234}"/>
    <cellStyle name="Total 2 11" xfId="3487" xr:uid="{00000000-0005-0000-0000-0000D51C0000}"/>
    <cellStyle name="Total 2 11 2" xfId="25852" xr:uid="{F7CDCD7E-62D8-446C-B997-6CFE82E7D7D8}"/>
    <cellStyle name="Total 2 12" xfId="4162" xr:uid="{00000000-0005-0000-0000-0000D61C0000}"/>
    <cellStyle name="Total 2 12 2" xfId="26523" xr:uid="{9BAB4C3A-0202-45A4-A5BD-487184D45405}"/>
    <cellStyle name="Total 2 13" xfId="4617" xr:uid="{00000000-0005-0000-0000-0000D71C0000}"/>
    <cellStyle name="Total 2 13 2" xfId="26970" xr:uid="{6F74A204-8534-4E6C-8256-F1327A6C2F6B}"/>
    <cellStyle name="Total 2 14" xfId="4770" xr:uid="{00000000-0005-0000-0000-0000D81C0000}"/>
    <cellStyle name="Total 2 14 2" xfId="27123" xr:uid="{D22D22DF-C151-4B3F-BA6D-3B54F29D1DD5}"/>
    <cellStyle name="Total 2 15" xfId="5376" xr:uid="{00000000-0005-0000-0000-0000D91C0000}"/>
    <cellStyle name="Total 2 15 2" xfId="27729" xr:uid="{0858E27B-30BA-495C-BA43-34CBFFF5170C}"/>
    <cellStyle name="Total 2 16" xfId="5954" xr:uid="{00000000-0005-0000-0000-0000DA1C0000}"/>
    <cellStyle name="Total 2 16 2" xfId="28268" xr:uid="{74368F7D-7C23-4110-9182-3F62BB26587C}"/>
    <cellStyle name="Total 2 17" xfId="6202" xr:uid="{00000000-0005-0000-0000-0000DB1C0000}"/>
    <cellStyle name="Total 2 17 2" xfId="28499" xr:uid="{C3FE314C-1ED3-4574-BA43-D5B4F98C3B49}"/>
    <cellStyle name="Total 2 18" xfId="6938" xr:uid="{00000000-0005-0000-0000-0000DC1C0000}"/>
    <cellStyle name="Total 2 18 2" xfId="29235" xr:uid="{4FE15C0C-F20A-49BB-9823-F24E94FFBC74}"/>
    <cellStyle name="Total 2 19" xfId="7231" xr:uid="{00000000-0005-0000-0000-0000DD1C0000}"/>
    <cellStyle name="Total 2 19 2" xfId="29526" xr:uid="{4627EFCA-4655-465C-A4E3-DBFA9CAC49ED}"/>
    <cellStyle name="Total 2 2" xfId="599" xr:uid="{00000000-0005-0000-0000-0000DE1C0000}"/>
    <cellStyle name="Total 2 2 10" xfId="4304" xr:uid="{00000000-0005-0000-0000-0000DF1C0000}"/>
    <cellStyle name="Total 2 2 10 2" xfId="26661" xr:uid="{A4BF0192-6077-43E5-910B-ADD9278AD4CC}"/>
    <cellStyle name="Total 2 2 11" xfId="5050" xr:uid="{00000000-0005-0000-0000-0000E01C0000}"/>
    <cellStyle name="Total 2 2 11 2" xfId="27403" xr:uid="{0F4EE0C1-0A5E-42C2-9C0C-CEA139525DED}"/>
    <cellStyle name="Total 2 2 12" xfId="4265" xr:uid="{00000000-0005-0000-0000-0000E11C0000}"/>
    <cellStyle name="Total 2 2 12 2" xfId="26622" xr:uid="{CA6FDB3A-B8A7-4623-95BB-35E9A11E0CED}"/>
    <cellStyle name="Total 2 2 13" xfId="6070" xr:uid="{00000000-0005-0000-0000-0000E21C0000}"/>
    <cellStyle name="Total 2 2 13 2" xfId="28367" xr:uid="{A483CD92-09F7-4A6D-9933-1F594328E32A}"/>
    <cellStyle name="Total 2 2 14" xfId="6687" xr:uid="{00000000-0005-0000-0000-0000E31C0000}"/>
    <cellStyle name="Total 2 2 14 2" xfId="28984" xr:uid="{FB5495C8-44F5-4EA6-A8E3-EDBBC92DD713}"/>
    <cellStyle name="Total 2 2 15" xfId="6557" xr:uid="{00000000-0005-0000-0000-0000E41C0000}"/>
    <cellStyle name="Total 2 2 15 2" xfId="28854" xr:uid="{DB0CE445-8790-4A75-9509-74A7D0853E5A}"/>
    <cellStyle name="Total 2 2 16" xfId="7328" xr:uid="{00000000-0005-0000-0000-0000E51C0000}"/>
    <cellStyle name="Total 2 2 16 2" xfId="29623" xr:uid="{EC6B70BE-125E-46F3-8B83-29BEAEAE2423}"/>
    <cellStyle name="Total 2 2 17" xfId="7814" xr:uid="{C46B00ED-D596-466F-8908-8E7B13EDCEAD}"/>
    <cellStyle name="Total 2 2 17 2" xfId="30100" xr:uid="{BCFC6424-306C-46B8-9B17-8ACFC7F5962A}"/>
    <cellStyle name="Total 2 2 18" xfId="8299" xr:uid="{6CB584A0-F988-446F-AE3B-254B06C3FC4A}"/>
    <cellStyle name="Total 2 2 18 2" xfId="30568" xr:uid="{1C8D7D61-A84E-48E2-ABD5-4995C19E300F}"/>
    <cellStyle name="Total 2 2 19" xfId="9184" xr:uid="{E6FFD0E5-25D9-434D-A7AB-3DB74518ECAC}"/>
    <cellStyle name="Total 2 2 19 2" xfId="31325" xr:uid="{A2456DA5-C169-4A1C-B783-0A639DA1C5BA}"/>
    <cellStyle name="Total 2 2 2" xfId="814" xr:uid="{00000000-0005-0000-0000-0000E61C0000}"/>
    <cellStyle name="Total 2 2 2 10" xfId="5261" xr:uid="{00000000-0005-0000-0000-0000E71C0000}"/>
    <cellStyle name="Total 2 2 2 10 2" xfId="27614" xr:uid="{E9D824CA-0AC0-4E13-B4C2-2691C7C3FC69}"/>
    <cellStyle name="Total 2 2 2 11" xfId="4567" xr:uid="{00000000-0005-0000-0000-0000E81C0000}"/>
    <cellStyle name="Total 2 2 2 11 2" xfId="26920" xr:uid="{3E7DAAF7-11BA-46BF-8CDF-71C2074E8580}"/>
    <cellStyle name="Total 2 2 2 12" xfId="6260" xr:uid="{00000000-0005-0000-0000-0000E91C0000}"/>
    <cellStyle name="Total 2 2 2 12 2" xfId="28557" xr:uid="{2670A884-5CA6-4112-83CF-746094DD06FD}"/>
    <cellStyle name="Total 2 2 2 13" xfId="6547" xr:uid="{00000000-0005-0000-0000-0000EA1C0000}"/>
    <cellStyle name="Total 2 2 2 13 2" xfId="28844" xr:uid="{0B59FBE9-4F36-4427-81CE-13F0AED5FB0E}"/>
    <cellStyle name="Total 2 2 2 14" xfId="6804" xr:uid="{00000000-0005-0000-0000-0000EB1C0000}"/>
    <cellStyle name="Total 2 2 2 14 2" xfId="29101" xr:uid="{544F5190-31CE-4AC1-8368-D0B689CDCD1D}"/>
    <cellStyle name="Total 2 2 2 15" xfId="7534" xr:uid="{00000000-0005-0000-0000-0000EC1C0000}"/>
    <cellStyle name="Total 2 2 2 15 2" xfId="29829" xr:uid="{6A4E9630-4372-422F-97AC-93A2A6C437A5}"/>
    <cellStyle name="Total 2 2 2 16" xfId="8020" xr:uid="{5545166C-9E67-4EAC-AEB3-5192319AD721}"/>
    <cellStyle name="Total 2 2 2 16 2" xfId="30306" xr:uid="{3EAE6707-FCF9-44F5-AC90-F9BA2CFE7EBD}"/>
    <cellStyle name="Total 2 2 2 17" xfId="8509" xr:uid="{0B4D32E3-8E16-4737-878A-C736E5D47E93}"/>
    <cellStyle name="Total 2 2 2 17 2" xfId="30778" xr:uid="{6FD93EB8-B795-41C7-B656-C0D46B278CFA}"/>
    <cellStyle name="Total 2 2 2 18" xfId="9399" xr:uid="{ABD67EEC-D81D-4351-885A-2722038706FE}"/>
    <cellStyle name="Total 2 2 2 18 2" xfId="31538" xr:uid="{AEDFD2F9-0592-40D4-9A83-A50D46C32EDA}"/>
    <cellStyle name="Total 2 2 2 19" xfId="9817" xr:uid="{67F465B9-6074-495C-993C-798C1E00D429}"/>
    <cellStyle name="Total 2 2 2 19 2" xfId="31865" xr:uid="{7BA91C9D-0890-4C0C-88CD-3008F84441D6}"/>
    <cellStyle name="Total 2 2 2 2" xfId="1077" xr:uid="{00000000-0005-0000-0000-0000ED1C0000}"/>
    <cellStyle name="Total 2 2 2 2 2" xfId="23514" xr:uid="{2DA98919-D38B-4E14-906B-91A3A3370259}"/>
    <cellStyle name="Total 2 2 2 20" xfId="9012" xr:uid="{13E83CFA-DC13-4249-9E4F-E29C4CF21F93}"/>
    <cellStyle name="Total 2 2 2 20 2" xfId="31176" xr:uid="{FE1F79C0-3D2E-4849-89C5-7411EE3226FE}"/>
    <cellStyle name="Total 2 2 2 21" xfId="12567" xr:uid="{E4D8AE6B-BF73-4FF0-8DAB-3C44F2B6938C}"/>
    <cellStyle name="Total 2 2 2 21 2" xfId="33132" xr:uid="{1934C53D-FAD5-4A74-B747-FF5CD9155ECC}"/>
    <cellStyle name="Total 2 2 2 22" xfId="11882" xr:uid="{BE3E776F-5E2E-4359-A3D0-FFE237EAD86B}"/>
    <cellStyle name="Total 2 2 2 22 2" xfId="32449" xr:uid="{91D4B7DD-CD9B-451D-9D97-05775798DB36}"/>
    <cellStyle name="Total 2 2 2 23" xfId="12137" xr:uid="{A7ED1615-93D9-49BD-AD2C-AC8B172100C6}"/>
    <cellStyle name="Total 2 2 2 23 2" xfId="32702" xr:uid="{A5353CC8-AD9F-43A7-A1F0-80106668F06B}"/>
    <cellStyle name="Total 2 2 2 24" xfId="13988" xr:uid="{D0CA812E-61FA-44AB-84F1-888BFB9FC507}"/>
    <cellStyle name="Total 2 2 2 24 2" xfId="34552" xr:uid="{E425317C-AF3B-4597-A6A1-3D556ED6FD19}"/>
    <cellStyle name="Total 2 2 2 25" xfId="13766" xr:uid="{CC8ABCB6-1995-49C6-8D2C-6C609F8C3819}"/>
    <cellStyle name="Total 2 2 2 25 2" xfId="34330" xr:uid="{D5D69816-B1A5-4979-A50A-5144A3B681DF}"/>
    <cellStyle name="Total 2 2 2 26" xfId="14930" xr:uid="{B2AB0CC9-8820-44F2-9C7E-4F35461D548D}"/>
    <cellStyle name="Total 2 2 2 26 2" xfId="35483" xr:uid="{B64436AC-20EF-452D-8DEF-EF43AA8EC749}"/>
    <cellStyle name="Total 2 2 2 27" xfId="15006" xr:uid="{6C5238D3-FDDC-44CF-962C-4945CFC191F3}"/>
    <cellStyle name="Total 2 2 2 27 2" xfId="35558" xr:uid="{C92899BC-6086-497F-8348-97A0E86D803A}"/>
    <cellStyle name="Total 2 2 2 28" xfId="16071" xr:uid="{7DBC4575-34D5-4980-942B-A3554C6F68B1}"/>
    <cellStyle name="Total 2 2 2 28 2" xfId="36479" xr:uid="{2837D398-5B26-42F1-AA34-EC3C3BC43BB6}"/>
    <cellStyle name="Total 2 2 2 29" xfId="16544" xr:uid="{A7B87E59-E718-4E89-B64D-285818404629}"/>
    <cellStyle name="Total 2 2 2 29 2" xfId="36950" xr:uid="{2583A4A6-A273-4C68-9724-238B22446BFA}"/>
    <cellStyle name="Total 2 2 2 3" xfId="2005" xr:uid="{00000000-0005-0000-0000-0000EE1C0000}"/>
    <cellStyle name="Total 2 2 2 3 2" xfId="24387" xr:uid="{10F18891-DC43-4ACD-B012-787F8129FA1C}"/>
    <cellStyle name="Total 2 2 2 30" xfId="17288" xr:uid="{7C7093FD-3A52-4A22-9050-D55DF4497C6C}"/>
    <cellStyle name="Total 2 2 2 30 2" xfId="37692" xr:uid="{E1F1324C-D832-41F5-9D27-D328E5244FFA}"/>
    <cellStyle name="Total 2 2 2 31" xfId="17000" xr:uid="{992C6703-B654-4716-8506-DF21488D0B2B}"/>
    <cellStyle name="Total 2 2 2 31 2" xfId="37404" xr:uid="{AAFAFEB5-4BCA-4710-ADF6-5E5AC746A0D1}"/>
    <cellStyle name="Total 2 2 2 32" xfId="18037" xr:uid="{A3639807-DB81-480D-B116-A27D18A6E90E}"/>
    <cellStyle name="Total 2 2 2 32 2" xfId="38441" xr:uid="{BFDCCC20-E302-4FF8-AE49-010512BE41B7}"/>
    <cellStyle name="Total 2 2 2 33" xfId="18416" xr:uid="{7C2D334E-1F6C-4F3B-B6B2-71080070BA78}"/>
    <cellStyle name="Total 2 2 2 33 2" xfId="38820" xr:uid="{A4AC426C-AC3A-4734-9A40-8F5C9F29FAA1}"/>
    <cellStyle name="Total 2 2 2 34" xfId="19260" xr:uid="{6B6CEDD5-86F2-458C-ADA8-2A73B69FF03C}"/>
    <cellStyle name="Total 2 2 2 34 2" xfId="39662" xr:uid="{015AC760-BBB7-40BB-9986-F9771269460C}"/>
    <cellStyle name="Total 2 2 2 35" xfId="19410" xr:uid="{1AD4316E-E3CE-42E4-B427-74D077907C25}"/>
    <cellStyle name="Total 2 2 2 35 2" xfId="39812" xr:uid="{012A22A1-9E80-4AB5-A5F7-E8D0A40BFA0A}"/>
    <cellStyle name="Total 2 2 2 36" xfId="20098" xr:uid="{A3B6F297-2596-44D5-AEB5-87691A551464}"/>
    <cellStyle name="Total 2 2 2 36 2" xfId="40500" xr:uid="{064979C4-8A3A-4983-857C-D6A6CE25FE28}"/>
    <cellStyle name="Total 2 2 2 37" xfId="20520" xr:uid="{792594C7-0680-44E6-8191-643096F83CFA}"/>
    <cellStyle name="Total 2 2 2 37 2" xfId="40922" xr:uid="{19633AD8-7E6F-49D3-A2C0-4D092714BBF8}"/>
    <cellStyle name="Total 2 2 2 38" xfId="19798" xr:uid="{763DC295-7231-4771-8804-D3C956244A20}"/>
    <cellStyle name="Total 2 2 2 38 2" xfId="40200" xr:uid="{BB26C391-BA2F-4418-AD74-FFC07C782DA4}"/>
    <cellStyle name="Total 2 2 2 39" xfId="21714" xr:uid="{45A4930E-5547-4BA3-97E7-00ACE8AD455B}"/>
    <cellStyle name="Total 2 2 2 39 2" xfId="42114" xr:uid="{1DC6E7FA-755B-4BA6-AFE4-657EF424564E}"/>
    <cellStyle name="Total 2 2 2 4" xfId="1511" xr:uid="{00000000-0005-0000-0000-0000EF1C0000}"/>
    <cellStyle name="Total 2 2 2 4 2" xfId="23899" xr:uid="{94E848CC-3A55-4CBB-8689-5E4698EB6CAA}"/>
    <cellStyle name="Total 2 2 2 40" xfId="21419" xr:uid="{4CCDB023-FB8B-4ECC-8927-7D4852A8105F}"/>
    <cellStyle name="Total 2 2 2 40 2" xfId="41819" xr:uid="{FEC5D12F-7057-4846-A4B1-38D9E20674EA}"/>
    <cellStyle name="Total 2 2 2 41" xfId="21279" xr:uid="{4B525507-F57C-4C33-BBC2-8E0833E572B1}"/>
    <cellStyle name="Total 2 2 2 41 2" xfId="41679" xr:uid="{0E1EBCAD-396F-4C8F-913A-B31FD60CE03A}"/>
    <cellStyle name="Total 2 2 2 42" xfId="22528" xr:uid="{922539B7-2A4C-43B9-AA37-354FD1DFC06A}"/>
    <cellStyle name="Total 2 2 2 42 2" xfId="42928" xr:uid="{3F4D04C8-1EC3-4044-B1E6-3DC0A1FF403A}"/>
    <cellStyle name="Total 2 2 2 43" xfId="22902" xr:uid="{65C5D0E2-362E-461C-95B4-8FA2CF6CE89E}"/>
    <cellStyle name="Total 2 2 2 43 2" xfId="43302" xr:uid="{F7DF446C-49CE-4B4B-8D40-C4D90A29E94E}"/>
    <cellStyle name="Total 2 2 2 5" xfId="3128" xr:uid="{00000000-0005-0000-0000-0000F01C0000}"/>
    <cellStyle name="Total 2 2 2 5 2" xfId="25494" xr:uid="{E6F7F75E-5C83-40C0-ABDF-DCBE00A6A72A}"/>
    <cellStyle name="Total 2 2 2 6" xfId="2764" xr:uid="{00000000-0005-0000-0000-0000F11C0000}"/>
    <cellStyle name="Total 2 2 2 6 2" xfId="25130" xr:uid="{14455508-DF67-4D53-BF04-539ECD49DA43}"/>
    <cellStyle name="Total 2 2 2 7" xfId="4022" xr:uid="{00000000-0005-0000-0000-0000F21C0000}"/>
    <cellStyle name="Total 2 2 2 7 2" xfId="26385" xr:uid="{CAE78D6D-ED18-483F-955A-4AC2BCBB6114}"/>
    <cellStyle name="Total 2 2 2 8" xfId="3329" xr:uid="{00000000-0005-0000-0000-0000F31C0000}"/>
    <cellStyle name="Total 2 2 2 8 2" xfId="25695" xr:uid="{D3C41A17-131C-4962-B539-1330778B3803}"/>
    <cellStyle name="Total 2 2 2 9" xfId="4883" xr:uid="{00000000-0005-0000-0000-0000F41C0000}"/>
    <cellStyle name="Total 2 2 2 9 2" xfId="27236" xr:uid="{24DA74A5-BDE1-4D9B-818F-0F69409FE620}"/>
    <cellStyle name="Total 2 2 20" xfId="9808" xr:uid="{FDE51421-C20F-4B6D-96BE-FAAFE57745FE}"/>
    <cellStyle name="Total 2 2 20 2" xfId="31857" xr:uid="{DDA75FB7-B554-441A-9AB8-25F340A90C04}"/>
    <cellStyle name="Total 2 2 21" xfId="9918" xr:uid="{3D49756C-99D0-4BDA-A045-03874A5E766A}"/>
    <cellStyle name="Total 2 2 21 2" xfId="31944" xr:uid="{4345C76F-4D28-496B-A5DD-E9E1E9E0414B}"/>
    <cellStyle name="Total 2 2 22" xfId="10916" xr:uid="{BEDA67D5-44D4-4613-9BBD-C291DD5CBD91}"/>
    <cellStyle name="Total 2 2 22 2" xfId="32334" xr:uid="{52FFBA8A-F5F9-4101-ABCA-D03FCC5B1409}"/>
    <cellStyle name="Total 2 2 23" xfId="12352" xr:uid="{20726683-6086-4BE5-B3C2-854F5ACF1FCE}"/>
    <cellStyle name="Total 2 2 23 2" xfId="32917" xr:uid="{ACF602E1-93D2-454E-AC14-98CDED6D7A6B}"/>
    <cellStyle name="Total 2 2 24" xfId="12241" xr:uid="{A8720B18-AF36-4087-8A01-59F81A4F3CB5}"/>
    <cellStyle name="Total 2 2 24 2" xfId="32806" xr:uid="{D412CF79-5E62-41F3-ABDF-1C16C26CAB3F}"/>
    <cellStyle name="Total 2 2 25" xfId="12784" xr:uid="{3473EEAE-9EA0-4F43-85AF-74910C1FA2A5}"/>
    <cellStyle name="Total 2 2 25 2" xfId="33349" xr:uid="{B8A8DB99-6D79-4D7C-8715-ED1FAD7A58D9}"/>
    <cellStyle name="Total 2 2 26" xfId="13830" xr:uid="{B2337971-0B0F-4AC7-98D1-C7BA492D6145}"/>
    <cellStyle name="Total 2 2 26 2" xfId="34394" xr:uid="{DF1AE1EB-CB42-41E5-B670-BF1510C01216}"/>
    <cellStyle name="Total 2 2 27" xfId="14465" xr:uid="{92E4CEC5-BBF7-4A78-B4DB-9543CD4DAB63}"/>
    <cellStyle name="Total 2 2 27 2" xfId="35026" xr:uid="{C6B46C72-75C1-480E-B885-3E3933B8145A}"/>
    <cellStyle name="Total 2 2 28" xfId="14067" xr:uid="{AF546812-4834-47FA-9A25-68A67C48D2F8}"/>
    <cellStyle name="Total 2 2 28 2" xfId="34631" xr:uid="{0C8C394B-FB0E-4EA2-8F71-E33B99053A6F}"/>
    <cellStyle name="Total 2 2 29" xfId="13671" xr:uid="{D92D590C-6096-47A7-9FF4-08196005F231}"/>
    <cellStyle name="Total 2 2 29 2" xfId="34235" xr:uid="{474BD618-5AD9-4ED8-BC3B-0AB26CE37AD0}"/>
    <cellStyle name="Total 2 2 3" xfId="1137" xr:uid="{00000000-0005-0000-0000-0000F51C0000}"/>
    <cellStyle name="Total 2 2 3 2" xfId="23574" xr:uid="{98AD7821-988B-499F-99B2-741B8F2A9E0B}"/>
    <cellStyle name="Total 2 2 30" xfId="15516" xr:uid="{046BF131-C1D4-49CE-A634-A360BCD459F9}"/>
    <cellStyle name="Total 2 2 30 2" xfId="36040" xr:uid="{001807F7-9F98-47AD-8034-4F91BFB932F9}"/>
    <cellStyle name="Total 2 2 31" xfId="14740" xr:uid="{AC0BC019-7D5A-4BAD-912E-7AF31A703B3C}"/>
    <cellStyle name="Total 2 2 31 2" xfId="35296" xr:uid="{03D57DA7-1734-4548-97D9-D7E05135C2D0}"/>
    <cellStyle name="Total 2 2 32" xfId="16338" xr:uid="{0795A79A-69CE-4204-BF70-19D501C37B6C}"/>
    <cellStyle name="Total 2 2 32 2" xfId="36744" xr:uid="{4B7D3FBD-AA95-49CF-A1C2-DE2271C27DFF}"/>
    <cellStyle name="Total 2 2 33" xfId="17079" xr:uid="{E6B49BA1-0E02-4BBF-A2FF-B85E9F8AC01A}"/>
    <cellStyle name="Total 2 2 33 2" xfId="37483" xr:uid="{A4DCAD5A-69AB-43DC-AB25-93200D498E66}"/>
    <cellStyle name="Total 2 2 34" xfId="17415" xr:uid="{76C80D61-6654-453D-9A6E-7F622B1A56A7}"/>
    <cellStyle name="Total 2 2 34 2" xfId="37819" xr:uid="{D0BC0971-5516-4C1E-A704-85319E1FCEA7}"/>
    <cellStyle name="Total 2 2 35" xfId="17830" xr:uid="{DD151E24-0E31-43EB-B2C2-A1C994B4DF40}"/>
    <cellStyle name="Total 2 2 35 2" xfId="38234" xr:uid="{7B65E622-2E7A-4698-8F44-0DB2A2CF830E}"/>
    <cellStyle name="Total 2 2 36" xfId="18202" xr:uid="{74DBC286-0C03-4BBE-9CB2-F0A0A9D67508}"/>
    <cellStyle name="Total 2 2 36 2" xfId="38606" xr:uid="{1D3156AC-7DB9-47C5-8CC6-22DDA2E03733}"/>
    <cellStyle name="Total 2 2 37" xfId="19045" xr:uid="{1D7B0BB7-7406-450F-8F08-A43A7525238F}"/>
    <cellStyle name="Total 2 2 37 2" xfId="39447" xr:uid="{0119D1E2-4F32-4102-A770-62AB06A3236B}"/>
    <cellStyle name="Total 2 2 38" xfId="18940" xr:uid="{8CBE30AF-1C24-4401-B1C7-DCED7A74D128}"/>
    <cellStyle name="Total 2 2 38 2" xfId="39342" xr:uid="{EB7EE651-1E91-4680-8CD1-795949C948BD}"/>
    <cellStyle name="Total 2 2 39" xfId="19883" xr:uid="{E356E2DC-A3C3-4237-9C82-EF9035892B55}"/>
    <cellStyle name="Total 2 2 39 2" xfId="40285" xr:uid="{5DAF5974-71DA-4ACF-9EA8-34C2312C8904}"/>
    <cellStyle name="Total 2 2 4" xfId="1792" xr:uid="{00000000-0005-0000-0000-0000F61C0000}"/>
    <cellStyle name="Total 2 2 4 2" xfId="24175" xr:uid="{943FD356-A638-4C5F-BA50-C799884FD198}"/>
    <cellStyle name="Total 2 2 40" xfId="20307" xr:uid="{27E024C1-03D2-458B-83CE-B123D542A49F}"/>
    <cellStyle name="Total 2 2 40 2" xfId="40709" xr:uid="{5401007E-4F00-4768-81F7-168E0C41B6FC}"/>
    <cellStyle name="Total 2 2 41" xfId="20703" xr:uid="{845F486F-3ADD-4D13-9CA1-ECF55CE5FDA4}"/>
    <cellStyle name="Total 2 2 41 2" xfId="41105" xr:uid="{2F2E4220-3103-4B4B-ADD9-D3C9E0F5611E}"/>
    <cellStyle name="Total 2 2 42" xfId="21502" xr:uid="{6711B357-65A0-485F-B6FB-1F468C7C2946}"/>
    <cellStyle name="Total 2 2 42 2" xfId="41902" xr:uid="{917CF3F9-7915-4391-822D-82DD740FA925}"/>
    <cellStyle name="Total 2 2 43" xfId="21846" xr:uid="{D4CCCCCB-13A2-4D46-8A15-3D065823077C}"/>
    <cellStyle name="Total 2 2 43 2" xfId="42246" xr:uid="{645186E3-7B6E-48E1-852B-F33D61F57C50}"/>
    <cellStyle name="Total 2 2 44" xfId="22130" xr:uid="{C940B1EE-1350-490F-8DB3-9628C63C7A11}"/>
    <cellStyle name="Total 2 2 44 2" xfId="42530" xr:uid="{9DFC2C2F-EC6F-4FD1-B4C6-A348E3836920}"/>
    <cellStyle name="Total 2 2 45" xfId="21166" xr:uid="{36ABC9A6-34D9-471B-9FE6-C7F3E28417E9}"/>
    <cellStyle name="Total 2 2 45 2" xfId="41566" xr:uid="{B6D5BB97-F6A9-4079-8844-EDB8F8F29DDF}"/>
    <cellStyle name="Total 2 2 46" xfId="22353" xr:uid="{12F9FAC4-E07D-4F7A-B5D3-879B3CB5922B}"/>
    <cellStyle name="Total 2 2 46 2" xfId="42753" xr:uid="{A1630ADA-ED48-4615-9E9E-880D3C317BC0}"/>
    <cellStyle name="Total 2 2 5" xfId="1667" xr:uid="{00000000-0005-0000-0000-0000F71C0000}"/>
    <cellStyle name="Total 2 2 5 2" xfId="24051" xr:uid="{C2B7D168-A238-41B6-A92F-C9D3F53645A3}"/>
    <cellStyle name="Total 2 2 6" xfId="2913" xr:uid="{00000000-0005-0000-0000-0000F81C0000}"/>
    <cellStyle name="Total 2 2 6 2" xfId="25279" xr:uid="{22BA2F7E-7E58-4557-930B-C20A34B86137}"/>
    <cellStyle name="Total 2 2 7" xfId="2735" xr:uid="{00000000-0005-0000-0000-0000F91C0000}"/>
    <cellStyle name="Total 2 2 7 2" xfId="25101" xr:uid="{CC244828-F7BC-4D06-AE9A-635E66A25BBA}"/>
    <cellStyle name="Total 2 2 8" xfId="3811" xr:uid="{00000000-0005-0000-0000-0000FA1C0000}"/>
    <cellStyle name="Total 2 2 8 2" xfId="26174" xr:uid="{AAABDE7E-599A-4702-A07C-65CF234FF820}"/>
    <cellStyle name="Total 2 2 9" xfId="3944" xr:uid="{00000000-0005-0000-0000-0000FB1C0000}"/>
    <cellStyle name="Total 2 2 9 2" xfId="26307" xr:uid="{7DA3AE8C-9BC6-4D68-9875-A8968FA6440D}"/>
    <cellStyle name="Total 2 20" xfId="7691" xr:uid="{BF493020-1610-4E83-9514-B77ACB7E06C8}"/>
    <cellStyle name="Total 2 20 2" xfId="29977" xr:uid="{ABF74EEF-96FC-4864-BD8C-92736E5515FA}"/>
    <cellStyle name="Total 2 21" xfId="8195" xr:uid="{27246C6F-A20A-4561-8931-80D886214758}"/>
    <cellStyle name="Total 2 21 2" xfId="30471" xr:uid="{D1040233-652F-4BFC-B94F-AF7F7C6D3234}"/>
    <cellStyle name="Total 2 22" xfId="8812" xr:uid="{C2769395-CD48-4E17-B8A6-52D7AA0437BE}"/>
    <cellStyle name="Total 2 22 2" xfId="31027" xr:uid="{3AF3508E-E88A-481F-B51F-EFDED670FE0C}"/>
    <cellStyle name="Total 2 23" xfId="9609" xr:uid="{C650B476-67A1-4B90-BBA0-9501FDA4310F}"/>
    <cellStyle name="Total 2 23 2" xfId="31709" xr:uid="{B2087507-C2E2-4281-9503-C112C7BAA7A7}"/>
    <cellStyle name="Total 2 24" xfId="9123" xr:uid="{54E5D4A8-7D64-4714-AA4E-D250DD3C96B6}"/>
    <cellStyle name="Total 2 24 2" xfId="31267" xr:uid="{587FF192-583C-4252-A1FC-93D717F5A6B1}"/>
    <cellStyle name="Total 2 25" xfId="10798" xr:uid="{90875049-CDB3-495D-8181-9F9C08E95591}"/>
    <cellStyle name="Total 2 25 2" xfId="32277" xr:uid="{A3C2EAD8-9DFE-4698-81F9-E2456443A9D1}"/>
    <cellStyle name="Total 2 26" xfId="11970" xr:uid="{E981EC20-59FE-4257-B873-1B18A7E56FA6}"/>
    <cellStyle name="Total 2 26 2" xfId="32535" xr:uid="{DCE1C8AF-743E-4510-8A50-552A7F0D56C5}"/>
    <cellStyle name="Total 2 27" xfId="13251" xr:uid="{66EC91B0-A9A4-4D3A-8BB7-2644FA0C6F09}"/>
    <cellStyle name="Total 2 27 2" xfId="33815" xr:uid="{5561CD74-538A-4E85-852B-2BBBED4EFB1F}"/>
    <cellStyle name="Total 2 28" xfId="13786" xr:uid="{6CAE0485-7E4E-42BF-88E4-5EAD5667A645}"/>
    <cellStyle name="Total 2 28 2" xfId="34350" xr:uid="{FF7C14C7-6022-4FFD-BF14-E195E73CC854}"/>
    <cellStyle name="Total 2 29" xfId="14644" xr:uid="{B2DEBC86-9985-46DA-9539-2ED0138C89BC}"/>
    <cellStyle name="Total 2 29 2" xfId="35204" xr:uid="{E99BD43B-4E7B-41DC-B51B-4A2F4EA96B14}"/>
    <cellStyle name="Total 2 3" xfId="660" xr:uid="{00000000-0005-0000-0000-0000FC1C0000}"/>
    <cellStyle name="Total 2 3 10" xfId="4743" xr:uid="{00000000-0005-0000-0000-0000FD1C0000}"/>
    <cellStyle name="Total 2 3 10 2" xfId="27096" xr:uid="{44A70A4E-1371-4F12-893B-0540C8B6EBC3}"/>
    <cellStyle name="Total 2 3 11" xfId="5111" xr:uid="{00000000-0005-0000-0000-0000FE1C0000}"/>
    <cellStyle name="Total 2 3 11 2" xfId="27464" xr:uid="{DC91BA23-C71C-4B00-BBC3-89D01491A717}"/>
    <cellStyle name="Total 2 3 12" xfId="5533" xr:uid="{00000000-0005-0000-0000-0000FF1C0000}"/>
    <cellStyle name="Total 2 3 12 2" xfId="27886" xr:uid="{785193CC-2931-40AD-83E1-F681EC53A124}"/>
    <cellStyle name="Total 2 3 13" xfId="5818" xr:uid="{00000000-0005-0000-0000-0000001D0000}"/>
    <cellStyle name="Total 2 3 13 2" xfId="28132" xr:uid="{7DB98D2A-500E-4A0C-B319-196853B11978}"/>
    <cellStyle name="Total 2 3 14" xfId="6479" xr:uid="{00000000-0005-0000-0000-0000011D0000}"/>
    <cellStyle name="Total 2 3 14 2" xfId="28776" xr:uid="{78344835-5193-4FC0-9AA1-C5C8170313A1}"/>
    <cellStyle name="Total 2 3 15" xfId="7117" xr:uid="{00000000-0005-0000-0000-0000021D0000}"/>
    <cellStyle name="Total 2 3 15 2" xfId="29414" xr:uid="{2A1112B2-381A-499E-92AB-4A95F8FAB7C9}"/>
    <cellStyle name="Total 2 3 16" xfId="7389" xr:uid="{00000000-0005-0000-0000-0000031D0000}"/>
    <cellStyle name="Total 2 3 16 2" xfId="29684" xr:uid="{CCC96389-1ADA-4D6A-A608-AEAB10CDF598}"/>
    <cellStyle name="Total 2 3 17" xfId="7875" xr:uid="{84A98C37-E905-40BE-A76E-9FA44D1CE045}"/>
    <cellStyle name="Total 2 3 17 2" xfId="30161" xr:uid="{ECE95B4D-4B3E-492C-B8C0-CE572B1E384F}"/>
    <cellStyle name="Total 2 3 18" xfId="8360" xr:uid="{14D15FC4-BA53-4DEA-9867-DA5F41AB0722}"/>
    <cellStyle name="Total 2 3 18 2" xfId="30629" xr:uid="{58D939C2-E9F6-4FB7-85B7-5CCA406DBA9B}"/>
    <cellStyle name="Total 2 3 19" xfId="9245" xr:uid="{1CE834FD-800D-49D6-AE5C-676FD846096E}"/>
    <cellStyle name="Total 2 3 19 2" xfId="31386" xr:uid="{B557B201-1C28-44B0-96A7-6B68625B4ED3}"/>
    <cellStyle name="Total 2 3 2" xfId="875" xr:uid="{00000000-0005-0000-0000-0000041D0000}"/>
    <cellStyle name="Total 2 3 2 10" xfId="5322" xr:uid="{00000000-0005-0000-0000-0000051D0000}"/>
    <cellStyle name="Total 2 3 2 10 2" xfId="27675" xr:uid="{554B9109-C306-4C95-89B5-F2E5666DB1C9}"/>
    <cellStyle name="Total 2 3 2 11" xfId="2617" xr:uid="{00000000-0005-0000-0000-0000061D0000}"/>
    <cellStyle name="Total 2 3 2 11 2" xfId="24984" xr:uid="{6B24306A-D966-435E-ACA9-2D8DF2924B94}"/>
    <cellStyle name="Total 2 3 2 12" xfId="6269" xr:uid="{00000000-0005-0000-0000-0000071D0000}"/>
    <cellStyle name="Total 2 3 2 12 2" xfId="28566" xr:uid="{95289323-B391-4EF1-B76A-3DF5A3CFD9D7}"/>
    <cellStyle name="Total 2 3 2 13" xfId="6568" xr:uid="{00000000-0005-0000-0000-0000081D0000}"/>
    <cellStyle name="Total 2 3 2 13 2" xfId="28865" xr:uid="{A31138AA-D0D1-4C77-98BA-4AC0B18261EB}"/>
    <cellStyle name="Total 2 3 2 14" xfId="5997" xr:uid="{00000000-0005-0000-0000-0000091D0000}"/>
    <cellStyle name="Total 2 3 2 14 2" xfId="28300" xr:uid="{32EF9003-85DF-4715-BC8E-FDFB44F0A9E3}"/>
    <cellStyle name="Total 2 3 2 15" xfId="7595" xr:uid="{00000000-0005-0000-0000-00000A1D0000}"/>
    <cellStyle name="Total 2 3 2 15 2" xfId="29890" xr:uid="{8B7F4226-9B3A-46F4-9448-0A5DD6735794}"/>
    <cellStyle name="Total 2 3 2 16" xfId="8081" xr:uid="{ADB43696-77DD-47D0-84CB-FB9A3EE611AA}"/>
    <cellStyle name="Total 2 3 2 16 2" xfId="30367" xr:uid="{6F8C7913-5C38-4175-BC9F-EF4486850383}"/>
    <cellStyle name="Total 2 3 2 17" xfId="8570" xr:uid="{A1B24023-BFD7-4885-AE9F-5058B12A1706}"/>
    <cellStyle name="Total 2 3 2 17 2" xfId="30839" xr:uid="{7F5523E0-1CED-4768-95FB-901FE06C05A8}"/>
    <cellStyle name="Total 2 3 2 18" xfId="9460" xr:uid="{80BAB5EF-4F06-417B-9950-D4C067863EDD}"/>
    <cellStyle name="Total 2 3 2 18 2" xfId="31599" xr:uid="{4BA63D3A-DE0B-4DA5-9034-2ABEF0DD64F5}"/>
    <cellStyle name="Total 2 3 2 19" xfId="9101" xr:uid="{72E5DC2B-8E06-4BA3-B574-398F540B7169}"/>
    <cellStyle name="Total 2 3 2 19 2" xfId="31248" xr:uid="{1857E15E-0663-4824-9C0F-9FCBCC5EA7E8}"/>
    <cellStyle name="Total 2 3 2 2" xfId="1039" xr:uid="{00000000-0005-0000-0000-00000B1D0000}"/>
    <cellStyle name="Total 2 3 2 2 2" xfId="23476" xr:uid="{38A04DDC-488F-43E8-8739-AB7827ECAB37}"/>
    <cellStyle name="Total 2 3 2 20" xfId="8873" xr:uid="{EF710ADC-48F1-4CE5-9213-744F0677D639}"/>
    <cellStyle name="Total 2 3 2 20 2" xfId="31058" xr:uid="{78B393FE-DD58-4418-AA21-FC3203CBCA74}"/>
    <cellStyle name="Total 2 3 2 21" xfId="12628" xr:uid="{9E25D2E6-CF2E-4B4D-A2D1-AE48E7C4F221}"/>
    <cellStyle name="Total 2 3 2 21 2" xfId="33193" xr:uid="{FA636EE5-A299-4E7D-B4EC-C3D590B11B2C}"/>
    <cellStyle name="Total 2 3 2 22" xfId="12007" xr:uid="{06C5B9AE-FE6A-4DCD-8136-B9DDE48123D5}"/>
    <cellStyle name="Total 2 3 2 22 2" xfId="32572" xr:uid="{B08B7407-EB16-4F9D-B351-D49B8CF02A6F}"/>
    <cellStyle name="Total 2 3 2 23" xfId="13060" xr:uid="{D544E9C1-FB72-4D99-8F80-DBC5DAC86FB7}"/>
    <cellStyle name="Total 2 3 2 23 2" xfId="33625" xr:uid="{FE6A4C93-A132-4141-91C8-29AD5FDCEBEA}"/>
    <cellStyle name="Total 2 3 2 24" xfId="13364" xr:uid="{004F5D83-794A-4155-B111-55848B16E2B2}"/>
    <cellStyle name="Total 2 3 2 24 2" xfId="33928" xr:uid="{F22F62EF-9CE8-46A9-A1B6-0EEFE568CEF8}"/>
    <cellStyle name="Total 2 3 2 25" xfId="14525" xr:uid="{AE422CC7-045E-466D-BC46-139B23506AF0}"/>
    <cellStyle name="Total 2 3 2 25 2" xfId="35086" xr:uid="{9A39FA9F-C99B-40B3-A244-06503F8C29BA}"/>
    <cellStyle name="Total 2 3 2 26" xfId="14429" xr:uid="{255A531C-337F-4737-AFDF-0F036035BEE1}"/>
    <cellStyle name="Total 2 3 2 26 2" xfId="34991" xr:uid="{039EDA28-F73B-48BD-94CA-0B5FD12FBAE4}"/>
    <cellStyle name="Total 2 3 2 27" xfId="15024" xr:uid="{169CDA33-396B-47BC-B064-94C871BF11AB}"/>
    <cellStyle name="Total 2 3 2 27 2" xfId="35576" xr:uid="{77594962-8A86-4E60-B3FF-6CB5460CF538}"/>
    <cellStyle name="Total 2 3 2 28" xfId="16132" xr:uid="{FED8283A-3BF1-4F27-9838-1F0329CAE56F}"/>
    <cellStyle name="Total 2 3 2 28 2" xfId="36540" xr:uid="{DEB63039-C516-4997-94D3-63862CFAA6E0}"/>
    <cellStyle name="Total 2 3 2 29" xfId="16605" xr:uid="{06DB6590-BF81-460F-A0BD-9A4AB95A6426}"/>
    <cellStyle name="Total 2 3 2 29 2" xfId="37011" xr:uid="{CFC137E3-5CBE-4B8E-BDB5-1DA3C63CB421}"/>
    <cellStyle name="Total 2 3 2 3" xfId="2066" xr:uid="{00000000-0005-0000-0000-00000C1D0000}"/>
    <cellStyle name="Total 2 3 2 3 2" xfId="24448" xr:uid="{1917807E-3CB3-42E4-859F-E65352E1556C}"/>
    <cellStyle name="Total 2 3 2 30" xfId="17349" xr:uid="{3756CC28-7666-4592-B05E-5761C175DE1F}"/>
    <cellStyle name="Total 2 3 2 30 2" xfId="37753" xr:uid="{BC6D7382-2D84-4D18-BF64-BF2E3391ACC4}"/>
    <cellStyle name="Total 2 3 2 31" xfId="17625" xr:uid="{01721080-A46A-48C8-A992-30288F2C957F}"/>
    <cellStyle name="Total 2 3 2 31 2" xfId="38029" xr:uid="{D3F98317-F2FB-4931-B51E-30E1DF13DAC7}"/>
    <cellStyle name="Total 2 3 2 32" xfId="18098" xr:uid="{F453CBED-6A5C-43E5-A04D-51E373600E60}"/>
    <cellStyle name="Total 2 3 2 32 2" xfId="38502" xr:uid="{506F86A6-DA33-4592-A8E1-37A08E08A4B3}"/>
    <cellStyle name="Total 2 3 2 33" xfId="18477" xr:uid="{09762724-DDE3-4CC1-B0DF-80985FA0A342}"/>
    <cellStyle name="Total 2 3 2 33 2" xfId="38881" xr:uid="{EF3EEB2D-C4D6-48CE-89A4-E0F3D6605FC2}"/>
    <cellStyle name="Total 2 3 2 34" xfId="19321" xr:uid="{1A640C63-BB5B-4CCB-B80A-C6D6CE202532}"/>
    <cellStyle name="Total 2 3 2 34 2" xfId="39723" xr:uid="{187D62E6-9BD1-4A83-90DC-8E9FDA35D1A0}"/>
    <cellStyle name="Total 2 3 2 35" xfId="19432" xr:uid="{3AC9EE73-3005-4614-946C-87885F588D98}"/>
    <cellStyle name="Total 2 3 2 35 2" xfId="39834" xr:uid="{AC1C90CE-312A-42AA-A9F2-D40A165CB28D}"/>
    <cellStyle name="Total 2 3 2 36" xfId="20159" xr:uid="{86A29250-64BE-4439-B066-C63C6F43A060}"/>
    <cellStyle name="Total 2 3 2 36 2" xfId="40561" xr:uid="{8549013C-FAA9-4D92-9544-E818819708A7}"/>
    <cellStyle name="Total 2 3 2 37" xfId="20581" xr:uid="{2E05ECC3-7443-497F-AAB5-28D2C2598BE5}"/>
    <cellStyle name="Total 2 3 2 37 2" xfId="40983" xr:uid="{161EED8D-CBBD-4A4B-9225-6DA9FCF1858B}"/>
    <cellStyle name="Total 2 3 2 38" xfId="20662" xr:uid="{597AB2B4-E57C-4088-B9B6-FA3786E52DB7}"/>
    <cellStyle name="Total 2 3 2 38 2" xfId="41064" xr:uid="{DDDEFC5D-EC16-40D8-B5C7-4209BD0DF0B3}"/>
    <cellStyle name="Total 2 3 2 39" xfId="21775" xr:uid="{0BA5C1FA-3CF6-49C0-8D8C-1961C19577D9}"/>
    <cellStyle name="Total 2 3 2 39 2" xfId="42175" xr:uid="{4A3A0ADB-985D-4114-956D-0826C0050E07}"/>
    <cellStyle name="Total 2 3 2 4" xfId="1663" xr:uid="{00000000-0005-0000-0000-00000D1D0000}"/>
    <cellStyle name="Total 2 3 2 4 2" xfId="24047" xr:uid="{E9A45449-2D72-46B6-9AF0-59D06664AF2B}"/>
    <cellStyle name="Total 2 3 2 40" xfId="22148" xr:uid="{254AF781-5363-456C-9C3E-42CB6E4AD6C0}"/>
    <cellStyle name="Total 2 3 2 40 2" xfId="42548" xr:uid="{7969F357-A67C-4E40-8956-49BFE5891033}"/>
    <cellStyle name="Total 2 3 2 41" xfId="22133" xr:uid="{DF845767-FE52-481B-AF18-BCFAD94840C2}"/>
    <cellStyle name="Total 2 3 2 41 2" xfId="42533" xr:uid="{423D2CC7-66D9-41B0-A687-21102DC184AD}"/>
    <cellStyle name="Total 2 3 2 42" xfId="22218" xr:uid="{71DE59CA-6169-44E3-8924-53C65BB7B241}"/>
    <cellStyle name="Total 2 3 2 42 2" xfId="42618" xr:uid="{A658645B-E8B3-4C27-8785-77EE19FA8621}"/>
    <cellStyle name="Total 2 3 2 43" xfId="22849" xr:uid="{D49242AD-FD36-45D6-B31B-6789CDEEFCCF}"/>
    <cellStyle name="Total 2 3 2 43 2" xfId="43249" xr:uid="{1D2C7D7C-B776-4A4B-B94C-7B76BC205A18}"/>
    <cellStyle name="Total 2 3 2 5" xfId="3189" xr:uid="{00000000-0005-0000-0000-00000E1D0000}"/>
    <cellStyle name="Total 2 3 2 5 2" xfId="25555" xr:uid="{F2ADCDDF-59D4-4F5C-B7B7-FE2548A5BC91}"/>
    <cellStyle name="Total 2 3 2 6" xfId="2724" xr:uid="{00000000-0005-0000-0000-00000F1D0000}"/>
    <cellStyle name="Total 2 3 2 6 2" xfId="25090" xr:uid="{E78B8A86-3627-459D-9D24-44D0F57CD484}"/>
    <cellStyle name="Total 2 3 2 7" xfId="4083" xr:uid="{00000000-0005-0000-0000-0000101D0000}"/>
    <cellStyle name="Total 2 3 2 7 2" xfId="26446" xr:uid="{6F23B8FC-46C2-4719-A4B1-551F94299E49}"/>
    <cellStyle name="Total 2 3 2 8" xfId="2768" xr:uid="{00000000-0005-0000-0000-0000111D0000}"/>
    <cellStyle name="Total 2 3 2 8 2" xfId="25134" xr:uid="{D776A248-6BAF-4D5B-88B1-9D459AAFFE2E}"/>
    <cellStyle name="Total 2 3 2 9" xfId="4152" xr:uid="{00000000-0005-0000-0000-0000121D0000}"/>
    <cellStyle name="Total 2 3 2 9 2" xfId="26514" xr:uid="{8D79E229-87AD-4A05-93FB-D8B80975D872}"/>
    <cellStyle name="Total 2 3 20" xfId="9973" xr:uid="{8988E540-F546-4409-A769-8D44EC3D1530}"/>
    <cellStyle name="Total 2 3 20 2" xfId="31987" xr:uid="{77FCB1E5-D151-4590-904D-36BAADF9A73D}"/>
    <cellStyle name="Total 2 3 21" xfId="10233" xr:uid="{F8E4C49A-9F61-467C-85BA-7DC57CBC974B}"/>
    <cellStyle name="Total 2 3 21 2" xfId="32109" xr:uid="{E811DE06-20C3-451F-8126-DEDFE4809EC1}"/>
    <cellStyle name="Total 2 3 22" xfId="12413" xr:uid="{0F80A7AD-9423-4159-8F14-1F0E7B7C3EDC}"/>
    <cellStyle name="Total 2 3 22 2" xfId="32978" xr:uid="{E2DFFD56-5A0A-45CA-9A86-173808797C67}"/>
    <cellStyle name="Total 2 3 23" xfId="11919" xr:uid="{9FACF9CF-2DE8-4B91-BE25-80D05BEC7F38}"/>
    <cellStyle name="Total 2 3 23 2" xfId="32486" xr:uid="{9D3373B2-0D0F-45C8-B8A3-764865D7D59C}"/>
    <cellStyle name="Total 2 3 24" xfId="13276" xr:uid="{7B516484-EAC6-4A82-B66E-5F7C8C512880}"/>
    <cellStyle name="Total 2 3 24 2" xfId="33840" xr:uid="{0F10137F-4696-4E2D-BE75-A66F195B8AF0}"/>
    <cellStyle name="Total 2 3 25" xfId="14037" xr:uid="{B5090081-4A0A-407F-A61F-1622B9D748D0}"/>
    <cellStyle name="Total 2 3 25 2" xfId="34601" xr:uid="{330CBA89-0910-4942-87C8-CAB4FF073D90}"/>
    <cellStyle name="Total 2 3 26" xfId="14266" xr:uid="{64FCADE1-EE19-4D81-9B27-5879DDE89A4C}"/>
    <cellStyle name="Total 2 3 26 2" xfId="34829" xr:uid="{00255E57-5BB3-45DE-8F89-95007BE69AD8}"/>
    <cellStyle name="Total 2 3 27" xfId="14781" xr:uid="{4FF6D733-068F-46AD-8D2B-5DBCBEE330A2}"/>
    <cellStyle name="Total 2 3 27 2" xfId="35336" xr:uid="{EF2B9616-72F4-42AB-8C92-FAD8F0C8A572}"/>
    <cellStyle name="Total 2 3 28" xfId="15189" xr:uid="{6CF0C5BD-848E-412B-A042-62EB7A837790}"/>
    <cellStyle name="Total 2 3 28 2" xfId="35730" xr:uid="{5C811B1E-1F10-4418-B085-A3A616AA6985}"/>
    <cellStyle name="Total 2 3 29" xfId="15924" xr:uid="{C9614472-2546-4D6C-AD73-9A599FBA72AF}"/>
    <cellStyle name="Total 2 3 29 2" xfId="36332" xr:uid="{EBDE542F-2127-4348-8B27-D256CCCD0D63}"/>
    <cellStyle name="Total 2 3 3" xfId="1324" xr:uid="{00000000-0005-0000-0000-0000131D0000}"/>
    <cellStyle name="Total 2 3 3 2" xfId="23761" xr:uid="{1D7E5E10-9460-4EC1-802F-F4AF185D293B}"/>
    <cellStyle name="Total 2 3 30" xfId="16399" xr:uid="{A6344E47-43AF-4CD4-A6FD-5D9FC62E0C60}"/>
    <cellStyle name="Total 2 3 30 2" xfId="36805" xr:uid="{962DC5B5-9D51-44F6-8AB2-FD2BDF33ECFC}"/>
    <cellStyle name="Total 2 3 31" xfId="17140" xr:uid="{95C10A1A-1387-4983-B1B6-29BD926A64F0}"/>
    <cellStyle name="Total 2 3 31 2" xfId="37544" xr:uid="{CE38F727-E012-43A6-8AB6-F0E81F817F08}"/>
    <cellStyle name="Total 2 3 32" xfId="17433" xr:uid="{7E2FEDDA-22FA-41E5-ACEF-9F2F813EAD60}"/>
    <cellStyle name="Total 2 3 32 2" xfId="37837" xr:uid="{003357B3-1C30-49E6-812C-5490ACEC5A5D}"/>
    <cellStyle name="Total 2 3 33" xfId="17891" xr:uid="{58A6E6C0-796E-4D0C-AEF1-BD10FD7C1393}"/>
    <cellStyle name="Total 2 3 33 2" xfId="38295" xr:uid="{76F3F6AE-2D94-42FE-8F45-4CB7003D1DBC}"/>
    <cellStyle name="Total 2 3 34" xfId="18263" xr:uid="{E796D7F6-22DC-45BE-A7E1-0427B0442090}"/>
    <cellStyle name="Total 2 3 34 2" xfId="38667" xr:uid="{9C54AA84-DBB0-4565-BCB0-804540ADDE85}"/>
    <cellStyle name="Total 2 3 35" xfId="19106" xr:uid="{32BBCA1C-85E3-4534-8F10-954C17E59486}"/>
    <cellStyle name="Total 2 3 35 2" xfId="39508" xr:uid="{1C6717B9-9F69-44C9-A074-16D678DEB1D3}"/>
    <cellStyle name="Total 2 3 36" xfId="18652" xr:uid="{6CAD875B-88E1-4818-AFCE-1B2B50525070}"/>
    <cellStyle name="Total 2 3 36 2" xfId="39056" xr:uid="{F2D9CFD2-B657-4DA0-947D-525E90842517}"/>
    <cellStyle name="Total 2 3 37" xfId="19944" xr:uid="{AE1D2DAE-A50F-4979-BB04-08A752FA595E}"/>
    <cellStyle name="Total 2 3 37 2" xfId="40346" xr:uid="{DA43F915-D1CF-4582-ADF5-80675EE372B2}"/>
    <cellStyle name="Total 2 3 38" xfId="20368" xr:uid="{5D20B017-9C39-498B-AE24-AD053FCAC224}"/>
    <cellStyle name="Total 2 3 38 2" xfId="40770" xr:uid="{F7EA9D87-D3ED-4DAA-B2AA-AC89BB2FD844}"/>
    <cellStyle name="Total 2 3 39" xfId="20740" xr:uid="{143C5D99-98F9-4B5A-9785-178EF1207AE3}"/>
    <cellStyle name="Total 2 3 39 2" xfId="41142" xr:uid="{96056448-B4CD-423C-A5D2-4D16BD27AB16}"/>
    <cellStyle name="Total 2 3 4" xfId="1853" xr:uid="{00000000-0005-0000-0000-0000141D0000}"/>
    <cellStyle name="Total 2 3 4 2" xfId="24236" xr:uid="{E79369B5-5595-464F-B199-F3D6C5729D87}"/>
    <cellStyle name="Total 2 3 40" xfId="21563" xr:uid="{D174E558-C93B-4341-A8C0-9B051F530132}"/>
    <cellStyle name="Total 2 3 40 2" xfId="41963" xr:uid="{8758090D-AECF-40DF-A155-37302C8D8E3B}"/>
    <cellStyle name="Total 2 3 41" xfId="21872" xr:uid="{6CFA0C8B-4E42-4F39-90EA-B632F6E61180}"/>
    <cellStyle name="Total 2 3 41 2" xfId="42272" xr:uid="{7A600B0D-4D01-41B3-A7C8-8B079599864D}"/>
    <cellStyle name="Total 2 3 42" xfId="20976" xr:uid="{21143B3A-91E9-4E55-90E0-5B0BBA2D5C4C}"/>
    <cellStyle name="Total 2 3 42 2" xfId="41378" xr:uid="{61B08D8F-96CF-4029-ACAB-B7D26B563B42}"/>
    <cellStyle name="Total 2 3 43" xfId="23027" xr:uid="{82CE3582-56A7-4D5D-A203-D7D6A4FBD76D}"/>
    <cellStyle name="Total 2 3 43 2" xfId="43427" xr:uid="{42E13168-ADA0-49E2-BC86-53D3ACF1AA61}"/>
    <cellStyle name="Total 2 3 44" xfId="23264" xr:uid="{88248625-31A4-45A9-B112-C74954F1DAE3}"/>
    <cellStyle name="Total 2 3 44 2" xfId="43664" xr:uid="{337361EC-17FF-4E58-AEE9-07C9D2DE832C}"/>
    <cellStyle name="Total 2 3 5" xfId="2303" xr:uid="{00000000-0005-0000-0000-0000151D0000}"/>
    <cellStyle name="Total 2 3 5 2" xfId="24678" xr:uid="{BA5F21E4-9DCC-4010-A1D8-E9DD191AB021}"/>
    <cellStyle name="Total 2 3 6" xfId="2974" xr:uid="{00000000-0005-0000-0000-0000161D0000}"/>
    <cellStyle name="Total 2 3 6 2" xfId="25340" xr:uid="{5DF2C06A-E412-4918-A0A1-571C3E343B0C}"/>
    <cellStyle name="Total 2 3 7" xfId="3622" xr:uid="{00000000-0005-0000-0000-0000171D0000}"/>
    <cellStyle name="Total 2 3 7 2" xfId="25985" xr:uid="{66A97405-E2B3-472D-AEFA-13C42FB36B45}"/>
    <cellStyle name="Total 2 3 8" xfId="3872" xr:uid="{00000000-0005-0000-0000-0000181D0000}"/>
    <cellStyle name="Total 2 3 8 2" xfId="26235" xr:uid="{18C061F3-7BDF-44B8-8BBC-16855985AD99}"/>
    <cellStyle name="Total 2 3 9" xfId="4422" xr:uid="{00000000-0005-0000-0000-0000191D0000}"/>
    <cellStyle name="Total 2 3 9 2" xfId="26775" xr:uid="{FDD5BF97-4847-41C2-996E-E6352A400706}"/>
    <cellStyle name="Total 2 30" xfId="14894" xr:uid="{894834B8-4862-4070-9ACE-45E1DFAA12F3}"/>
    <cellStyle name="Total 2 30 2" xfId="35447" xr:uid="{13F9B7E0-13AE-4BD3-8304-84AD08FD1253}"/>
    <cellStyle name="Total 2 31" xfId="15435" xr:uid="{8CD28867-4DF7-4143-9DE2-5699504CBA26}"/>
    <cellStyle name="Total 2 31 2" xfId="35972" xr:uid="{C69E388D-B842-453B-9B73-E22645103B35}"/>
    <cellStyle name="Total 2 32" xfId="15586" xr:uid="{71E349C8-10D7-4E67-9A30-6663A7C9D908}"/>
    <cellStyle name="Total 2 32 2" xfId="36084" xr:uid="{93BAEA9F-D923-41AF-887D-C85922677192}"/>
    <cellStyle name="Total 2 33" xfId="16218" xr:uid="{22EA2DE2-DADE-42E3-9A39-483A32B71665}"/>
    <cellStyle name="Total 2 33 2" xfId="36624" xr:uid="{4ED3C342-A1F8-4873-A1C1-69847C94C4D5}"/>
    <cellStyle name="Total 2 34" xfId="16791" xr:uid="{D1C73D05-1C55-437C-9770-0275CEF93CC8}"/>
    <cellStyle name="Total 2 34 2" xfId="37195" xr:uid="{E6244F71-B9B6-4EB0-929F-8DC447E69B2D}"/>
    <cellStyle name="Total 2 35" xfId="17616" xr:uid="{E85D6780-1C20-41F7-8D39-61947CAD6BBF}"/>
    <cellStyle name="Total 2 35 2" xfId="38020" xr:uid="{BE9F60BB-001D-4EA7-8991-4E33B0D38B22}"/>
    <cellStyle name="Total 2 36" xfId="17696" xr:uid="{B14368C6-C63C-4E03-82B7-FE99ED106FD2}"/>
    <cellStyle name="Total 2 36 2" xfId="38100" xr:uid="{BCF66A35-F698-4DAC-9E19-4EE3D760800D}"/>
    <cellStyle name="Total 2 37" xfId="16739" xr:uid="{4BE1D0EB-A987-4DA4-ADCF-4BCA2AC91665}"/>
    <cellStyle name="Total 2 37 2" xfId="37145" xr:uid="{26ECCE21-DD9A-4BCC-9F8E-4ED6A9A31728}"/>
    <cellStyle name="Total 2 38" xfId="18701" xr:uid="{768833A2-B107-40CB-B821-E731569F9CF7}"/>
    <cellStyle name="Total 2 38 2" xfId="39103" xr:uid="{4796BD91-AEC7-438A-B3E8-C3F3FC269EFD}"/>
    <cellStyle name="Total 2 39" xfId="19393" xr:uid="{6FABB52F-2E12-40BD-9B0E-219F355E5463}"/>
    <cellStyle name="Total 2 39 2" xfId="39795" xr:uid="{37EFAB03-E2ED-4094-9ACD-7BB9446817E9}"/>
    <cellStyle name="Total 2 4" xfId="548" xr:uid="{00000000-0005-0000-0000-00001A1D0000}"/>
    <cellStyle name="Total 2 4 10" xfId="4232" xr:uid="{00000000-0005-0000-0000-00001B1D0000}"/>
    <cellStyle name="Total 2 4 10 2" xfId="26590" xr:uid="{4EF2E9D6-7E01-4A53-85B3-BA6D48BC7E05}"/>
    <cellStyle name="Total 2 4 11" xfId="4999" xr:uid="{00000000-0005-0000-0000-00001C1D0000}"/>
    <cellStyle name="Total 2 4 11 2" xfId="27352" xr:uid="{F04C2AE1-F38C-4CF2-98C8-EE8121542A2E}"/>
    <cellStyle name="Total 2 4 12" xfId="5464" xr:uid="{00000000-0005-0000-0000-00001D1D0000}"/>
    <cellStyle name="Total 2 4 12 2" xfId="27817" xr:uid="{A45DE2AB-1512-4864-BE2E-9B9E7410B3BC}"/>
    <cellStyle name="Total 2 4 13" xfId="5809" xr:uid="{00000000-0005-0000-0000-00001E1D0000}"/>
    <cellStyle name="Total 2 4 13 2" xfId="28123" xr:uid="{89F87502-DEA9-40AA-8CC8-D4A84B31A2A0}"/>
    <cellStyle name="Total 2 4 14" xfId="5712" xr:uid="{00000000-0005-0000-0000-00001F1D0000}"/>
    <cellStyle name="Total 2 4 14 2" xfId="28037" xr:uid="{1D4F6563-A125-4A60-9245-CC6043E9F31C}"/>
    <cellStyle name="Total 2 4 15" xfId="7034" xr:uid="{00000000-0005-0000-0000-0000201D0000}"/>
    <cellStyle name="Total 2 4 15 2" xfId="29331" xr:uid="{598FABDB-E6D6-4CEF-BE2A-8E90FD5ABDFC}"/>
    <cellStyle name="Total 2 4 16" xfId="7277" xr:uid="{00000000-0005-0000-0000-0000211D0000}"/>
    <cellStyle name="Total 2 4 16 2" xfId="29572" xr:uid="{95953024-AB59-4F3B-A9AF-6F12F9B14682}"/>
    <cellStyle name="Total 2 4 17" xfId="7763" xr:uid="{A4F91897-DE69-4099-9971-B2A4E0492DC5}"/>
    <cellStyle name="Total 2 4 17 2" xfId="30049" xr:uid="{A1A0646F-B998-46AB-9D87-D24923914837}"/>
    <cellStyle name="Total 2 4 18" xfId="8248" xr:uid="{60AD90A8-03ED-46CD-8CAA-A83833BC4334}"/>
    <cellStyle name="Total 2 4 18 2" xfId="30517" xr:uid="{D17E1DD5-88B9-4C63-A829-B6B83A022635}"/>
    <cellStyle name="Total 2 4 19" xfId="9133" xr:uid="{5858D668-2BB9-4C75-BEED-C28CC586985C}"/>
    <cellStyle name="Total 2 4 19 2" xfId="31274" xr:uid="{72575D93-9988-4A9E-AA97-7F2DC0BAEBFC}"/>
    <cellStyle name="Total 2 4 2" xfId="763" xr:uid="{00000000-0005-0000-0000-0000221D0000}"/>
    <cellStyle name="Total 2 4 2 10" xfId="5210" xr:uid="{00000000-0005-0000-0000-0000231D0000}"/>
    <cellStyle name="Total 2 4 2 10 2" xfId="27563" xr:uid="{FB7972A3-0D3C-436F-86CC-B1EC59B80F04}"/>
    <cellStyle name="Total 2 4 2 11" xfId="4612" xr:uid="{00000000-0005-0000-0000-0000241D0000}"/>
    <cellStyle name="Total 2 4 2 11 2" xfId="26965" xr:uid="{4C6189EB-814C-4095-A7C5-709B7019A1AB}"/>
    <cellStyle name="Total 2 4 2 12" xfId="5747" xr:uid="{00000000-0005-0000-0000-0000251D0000}"/>
    <cellStyle name="Total 2 4 2 12 2" xfId="28066" xr:uid="{0FD8C032-19B3-419E-BF3E-C5861D289E55}"/>
    <cellStyle name="Total 2 4 2 13" xfId="6659" xr:uid="{00000000-0005-0000-0000-0000261D0000}"/>
    <cellStyle name="Total 2 4 2 13 2" xfId="28956" xr:uid="{ACCB04D8-57FF-4700-9400-25675889FEBE}"/>
    <cellStyle name="Total 2 4 2 14" xfId="5821" xr:uid="{00000000-0005-0000-0000-0000271D0000}"/>
    <cellStyle name="Total 2 4 2 14 2" xfId="28135" xr:uid="{50693321-8240-4E6E-8714-B53A02D871D5}"/>
    <cellStyle name="Total 2 4 2 15" xfId="7483" xr:uid="{00000000-0005-0000-0000-0000281D0000}"/>
    <cellStyle name="Total 2 4 2 15 2" xfId="29778" xr:uid="{343CC27B-142D-4DBD-AECC-A103B72F0C19}"/>
    <cellStyle name="Total 2 4 2 16" xfId="7969" xr:uid="{E71D46DE-9C69-47A5-A3F6-9595F7C8EB12}"/>
    <cellStyle name="Total 2 4 2 16 2" xfId="30255" xr:uid="{545CE1C9-9981-4398-8299-265BF4B8C957}"/>
    <cellStyle name="Total 2 4 2 17" xfId="8458" xr:uid="{13FBEB44-A582-484B-9093-2596362ED8B1}"/>
    <cellStyle name="Total 2 4 2 17 2" xfId="30727" xr:uid="{4D82998F-55A3-4F16-BF48-4E02A210A200}"/>
    <cellStyle name="Total 2 4 2 18" xfId="9348" xr:uid="{C130A559-FAC7-4698-A470-F81BB29441E9}"/>
    <cellStyle name="Total 2 4 2 18 2" xfId="31487" xr:uid="{48B144B0-2F9A-4DBC-9B3C-97BA0538B053}"/>
    <cellStyle name="Total 2 4 2 19" xfId="8673" xr:uid="{48B68F12-D7F7-4AF2-91BB-2F37D4A507AC}"/>
    <cellStyle name="Total 2 4 2 19 2" xfId="30929" xr:uid="{68E75C02-F5AA-467B-97F9-B6C56263530C}"/>
    <cellStyle name="Total 2 4 2 2" xfId="930" xr:uid="{00000000-0005-0000-0000-0000291D0000}"/>
    <cellStyle name="Total 2 4 2 2 2" xfId="23367" xr:uid="{146AD1E6-5DD2-49D0-9727-402F9E846877}"/>
    <cellStyle name="Total 2 4 2 20" xfId="9660" xr:uid="{5BF64D47-1167-4424-A668-2402CC861F7B}"/>
    <cellStyle name="Total 2 4 2 20 2" xfId="31745" xr:uid="{738A8520-530A-4078-8405-0AAB32859BD4}"/>
    <cellStyle name="Total 2 4 2 21" xfId="12516" xr:uid="{AFF00CAA-EEB2-4F33-91A4-A2D6BD481302}"/>
    <cellStyle name="Total 2 4 2 21 2" xfId="33081" xr:uid="{CD62A01B-D973-4476-A625-4AE0F62710AC}"/>
    <cellStyle name="Total 2 4 2 22" xfId="12295" xr:uid="{843F0FC8-09AE-44F5-A677-2E62D6F5FB70}"/>
    <cellStyle name="Total 2 4 2 22 2" xfId="32860" xr:uid="{68A1A55A-8136-4CD0-A217-DC342A387AF8}"/>
    <cellStyle name="Total 2 4 2 23" xfId="13294" xr:uid="{41570FBE-9E45-4FA2-A5D8-2A45C4E0621A}"/>
    <cellStyle name="Total 2 4 2 23 2" xfId="33858" xr:uid="{846FF8CB-E5C8-4A01-98B6-BAAA5917E90B}"/>
    <cellStyle name="Total 2 4 2 24" xfId="13663" xr:uid="{14783A3F-A6AE-4EE8-827F-A2F2D97A1504}"/>
    <cellStyle name="Total 2 4 2 24 2" xfId="34227" xr:uid="{E27453EB-39CF-4EA0-87CC-C57439FCE60E}"/>
    <cellStyle name="Total 2 4 2 25" xfId="13537" xr:uid="{104B894E-DBF9-4BB5-BF80-00DF579F6C7D}"/>
    <cellStyle name="Total 2 4 2 25 2" xfId="34101" xr:uid="{DCAD1E45-E938-41A8-B820-77E4E0AA99AB}"/>
    <cellStyle name="Total 2 4 2 26" xfId="14511" xr:uid="{A2D87C63-5691-45F1-B502-D12DBF6D078E}"/>
    <cellStyle name="Total 2 4 2 26 2" xfId="35072" xr:uid="{FABFDFFE-6BB4-4C76-A277-E07A0638834B}"/>
    <cellStyle name="Total 2 4 2 27" xfId="14425" xr:uid="{BB9EB059-0246-4372-A36C-0C4A0F790AC8}"/>
    <cellStyle name="Total 2 4 2 27 2" xfId="34987" xr:uid="{42FF32B5-04C8-4FF5-B12D-E87D09B733AA}"/>
    <cellStyle name="Total 2 4 2 28" xfId="16020" xr:uid="{4E44C585-A3FF-404E-9972-54089D489756}"/>
    <cellStyle name="Total 2 4 2 28 2" xfId="36428" xr:uid="{F5F285DD-F45F-472A-BCBD-3B333405729A}"/>
    <cellStyle name="Total 2 4 2 29" xfId="16493" xr:uid="{8E99E84D-7292-4306-A1FE-5F229BA586D9}"/>
    <cellStyle name="Total 2 4 2 29 2" xfId="36899" xr:uid="{F786B640-659B-4D29-8EA2-C63A292B88C8}"/>
    <cellStyle name="Total 2 4 2 3" xfId="1954" xr:uid="{00000000-0005-0000-0000-00002A1D0000}"/>
    <cellStyle name="Total 2 4 2 3 2" xfId="24336" xr:uid="{CEBC5341-0357-4309-A3C5-DA93CCBF6807}"/>
    <cellStyle name="Total 2 4 2 30" xfId="17237" xr:uid="{98EEB8CC-681A-4DFB-B1A2-E6B3420D9FC3}"/>
    <cellStyle name="Total 2 4 2 30 2" xfId="37641" xr:uid="{1FD23C89-C7AE-46E8-901A-EAB66F51AE87}"/>
    <cellStyle name="Total 2 4 2 31" xfId="16816" xr:uid="{5AAE3FB2-90F6-4A36-B655-60F162356485}"/>
    <cellStyle name="Total 2 4 2 31 2" xfId="37220" xr:uid="{34941414-342D-46CD-838F-1B69AE4D2D33}"/>
    <cellStyle name="Total 2 4 2 32" xfId="17986" xr:uid="{078268D0-8B3C-45BB-A786-186B25D53FB7}"/>
    <cellStyle name="Total 2 4 2 32 2" xfId="38390" xr:uid="{E5E7AB76-FCE7-4104-ADD2-E7C15FDBFCF4}"/>
    <cellStyle name="Total 2 4 2 33" xfId="18365" xr:uid="{3187972D-7CB8-4918-964C-0357F5DF6543}"/>
    <cellStyle name="Total 2 4 2 33 2" xfId="38769" xr:uid="{B1FE0B7E-5A94-4030-BC66-E04BD0DD85BA}"/>
    <cellStyle name="Total 2 4 2 34" xfId="19209" xr:uid="{E9A4F43A-F91A-4C13-9348-A86624944E45}"/>
    <cellStyle name="Total 2 4 2 34 2" xfId="39611" xr:uid="{F60357E5-678F-40FC-BA67-A1162E17B192}"/>
    <cellStyle name="Total 2 4 2 35" xfId="18745" xr:uid="{D9B467E7-E14A-4A94-ADCD-3D77E654EBBB}"/>
    <cellStyle name="Total 2 4 2 35 2" xfId="39147" xr:uid="{EE35400A-B0EB-4C59-A43A-CA61EF064335}"/>
    <cellStyle name="Total 2 4 2 36" xfId="20047" xr:uid="{F07AF1DB-5DA3-4C24-9B92-4E3E67065044}"/>
    <cellStyle name="Total 2 4 2 36 2" xfId="40449" xr:uid="{89D34DFB-1B0E-462D-9B11-E205D746EDBF}"/>
    <cellStyle name="Total 2 4 2 37" xfId="20469" xr:uid="{7C923EAB-8AC6-48D3-8570-CF5007169D97}"/>
    <cellStyle name="Total 2 4 2 37 2" xfId="40871" xr:uid="{19CFA9BA-4CDC-48FF-B5F9-71C3FBF3B1A7}"/>
    <cellStyle name="Total 2 4 2 38" xfId="20892" xr:uid="{581DDA18-6C32-42AD-A108-866E1BEA22FB}"/>
    <cellStyle name="Total 2 4 2 38 2" xfId="41294" xr:uid="{583C294A-C3B7-4403-A3B5-E7CBC9F5B303}"/>
    <cellStyle name="Total 2 4 2 39" xfId="21663" xr:uid="{78BAC415-F322-4A8E-9142-11DF447BCA78}"/>
    <cellStyle name="Total 2 4 2 39 2" xfId="42063" xr:uid="{E7571C83-194D-4016-B9B7-D30B652946E1}"/>
    <cellStyle name="Total 2 4 2 4" xfId="1545" xr:uid="{00000000-0005-0000-0000-00002B1D0000}"/>
    <cellStyle name="Total 2 4 2 4 2" xfId="23931" xr:uid="{0D19DF01-8767-4B10-8CD2-8CF85EAB35D5}"/>
    <cellStyle name="Total 2 4 2 40" xfId="21173" xr:uid="{C609D95B-B800-4CB9-9430-7D9A0FA8AE73}"/>
    <cellStyle name="Total 2 4 2 40 2" xfId="41573" xr:uid="{64BB613F-E71F-496F-8D15-A1DB3548CB7F}"/>
    <cellStyle name="Total 2 4 2 41" xfId="22241" xr:uid="{FA3FE246-1511-45EB-928A-3B85D5667551}"/>
    <cellStyle name="Total 2 4 2 41 2" xfId="42641" xr:uid="{A5A3E6BE-983A-4428-A856-D65AB0136266}"/>
    <cellStyle name="Total 2 4 2 42" xfId="22367" xr:uid="{14BC7672-26BA-43D0-8ADF-C05AAD0ED680}"/>
    <cellStyle name="Total 2 4 2 42 2" xfId="42767" xr:uid="{72CBFEF7-ECD5-4C42-8F3E-01BC5F6869C3}"/>
    <cellStyle name="Total 2 4 2 43" xfId="22527" xr:uid="{0739C3F8-0BC7-4663-90EF-5F76A2F9FB0C}"/>
    <cellStyle name="Total 2 4 2 43 2" xfId="42927" xr:uid="{3C115C83-6D95-416A-95CF-6F9E2D093AA5}"/>
    <cellStyle name="Total 2 4 2 5" xfId="3077" xr:uid="{00000000-0005-0000-0000-00002C1D0000}"/>
    <cellStyle name="Total 2 4 2 5 2" xfId="25443" xr:uid="{063A4D1C-2879-4A9D-97F3-75FB04B50C11}"/>
    <cellStyle name="Total 2 4 2 6" xfId="2546" xr:uid="{00000000-0005-0000-0000-00002D1D0000}"/>
    <cellStyle name="Total 2 4 2 6 2" xfId="24913" xr:uid="{E7CD1643-6812-4997-9E4D-F2B252A4A602}"/>
    <cellStyle name="Total 2 4 2 7" xfId="3971" xr:uid="{00000000-0005-0000-0000-00002E1D0000}"/>
    <cellStyle name="Total 2 4 2 7 2" xfId="26334" xr:uid="{1ADB9D26-26C0-473E-9410-75B3696AC2AF}"/>
    <cellStyle name="Total 2 4 2 8" xfId="2719" xr:uid="{00000000-0005-0000-0000-00002F1D0000}"/>
    <cellStyle name="Total 2 4 2 8 2" xfId="25085" xr:uid="{94012962-FF87-40C8-861F-C2EE144ED224}"/>
    <cellStyle name="Total 2 4 2 9" xfId="4350" xr:uid="{00000000-0005-0000-0000-0000301D0000}"/>
    <cellStyle name="Total 2 4 2 9 2" xfId="26706" xr:uid="{2693ACA4-C67D-4781-AEB3-45819E22BF4F}"/>
    <cellStyle name="Total 2 4 20" xfId="9793" xr:uid="{07156106-C004-4E58-A31E-7F94A637B88C}"/>
    <cellStyle name="Total 2 4 20 2" xfId="31845" xr:uid="{987243BC-FB3C-462F-9A97-17A235D44389}"/>
    <cellStyle name="Total 2 4 21" xfId="9831" xr:uid="{636707F6-2676-42E9-9DA2-A7625497C1D4}"/>
    <cellStyle name="Total 2 4 21 2" xfId="31878" xr:uid="{683D076C-737C-498C-931B-5CE370E30FF0}"/>
    <cellStyle name="Total 2 4 22" xfId="12301" xr:uid="{5478C515-403D-4F6F-9C2E-5FE0223A269B}"/>
    <cellStyle name="Total 2 4 22 2" xfId="32866" xr:uid="{46B03386-25E0-4688-AC71-015D6269A67E}"/>
    <cellStyle name="Total 2 4 23" xfId="12183" xr:uid="{44911986-F729-4BF9-9E37-035591AC709C}"/>
    <cellStyle name="Total 2 4 23 2" xfId="32748" xr:uid="{31A80DC2-B956-48FD-8AF3-C1754530D3B4}"/>
    <cellStyle name="Total 2 4 24" xfId="13606" xr:uid="{B1563EEB-8F19-4A1A-B9FD-0BD55C79B9DA}"/>
    <cellStyle name="Total 2 4 24 2" xfId="34170" xr:uid="{31AD9BD0-071B-4AEF-98A6-DF4F27102AB0}"/>
    <cellStyle name="Total 2 4 25" xfId="14026" xr:uid="{DBAF6700-B1B0-4350-AC81-0C1EB61FB2A5}"/>
    <cellStyle name="Total 2 4 25 2" xfId="34590" xr:uid="{5E3E6151-B767-429F-8C10-0E56295A0667}"/>
    <cellStyle name="Total 2 4 26" xfId="13386" xr:uid="{B3179518-BC63-445E-9142-577583F3D440}"/>
    <cellStyle name="Total 2 4 26 2" xfId="33950" xr:uid="{3A3C7D00-6331-49AC-A09B-7CC49363385A}"/>
    <cellStyle name="Total 2 4 27" xfId="13939" xr:uid="{80B476F6-6BD1-4AFD-8499-8AFC8B7BEA7A}"/>
    <cellStyle name="Total 2 4 27 2" xfId="34503" xr:uid="{A65FBD36-7275-4049-B063-B1894F6CFAC6}"/>
    <cellStyle name="Total 2 4 28" xfId="15095" xr:uid="{46EB31B2-8FCF-480C-960B-0613443F55D0}"/>
    <cellStyle name="Total 2 4 28 2" xfId="35642" xr:uid="{846E38A8-7799-43A1-8081-6A6450F76DBE}"/>
    <cellStyle name="Total 2 4 29" xfId="15679" xr:uid="{2B7CC93C-7706-419C-8060-18E8743330ED}"/>
    <cellStyle name="Total 2 4 29 2" xfId="36149" xr:uid="{068B6E0A-E157-41D1-A917-082F038310A0}"/>
    <cellStyle name="Total 2 4 3" xfId="1257" xr:uid="{00000000-0005-0000-0000-0000311D0000}"/>
    <cellStyle name="Total 2 4 3 2" xfId="23694" xr:uid="{A241B096-28F5-41F1-A6A4-283A90CAA721}"/>
    <cellStyle name="Total 2 4 30" xfId="16287" xr:uid="{52E40172-DE11-48F1-A8AE-B271C06ACAD6}"/>
    <cellStyle name="Total 2 4 30 2" xfId="36693" xr:uid="{D828A336-026C-4964-8AAB-4D3D9A635D04}"/>
    <cellStyle name="Total 2 4 31" xfId="17028" xr:uid="{B3C4AD00-750D-4EB2-BF30-422940871E60}"/>
    <cellStyle name="Total 2 4 31 2" xfId="37432" xr:uid="{BAD138E6-6906-4AEF-8BF6-CF427F29D16A}"/>
    <cellStyle name="Total 2 4 32" xfId="17582" xr:uid="{0E5635DA-81F9-4682-88E2-CBFFD0FD4723}"/>
    <cellStyle name="Total 2 4 32 2" xfId="37986" xr:uid="{4F3C7901-6F1D-43DC-9AF7-7D8B8D3647E8}"/>
    <cellStyle name="Total 2 4 33" xfId="17779" xr:uid="{DBA79E9F-351A-4146-873F-8A14ACADC2BF}"/>
    <cellStyle name="Total 2 4 33 2" xfId="38183" xr:uid="{4AD6A59F-74C2-4538-9C8B-91D5C17F18EF}"/>
    <cellStyle name="Total 2 4 34" xfId="18151" xr:uid="{E10ACDAD-6254-443D-981D-BD6E097C5F0C}"/>
    <cellStyle name="Total 2 4 34 2" xfId="38555" xr:uid="{410369DA-F410-4820-82F3-7F137F124F34}"/>
    <cellStyle name="Total 2 4 35" xfId="18994" xr:uid="{B7598787-1724-4A7C-9DAB-EACD433406DD}"/>
    <cellStyle name="Total 2 4 35 2" xfId="39396" xr:uid="{776EB4F4-4123-4365-B363-921557C36A6E}"/>
    <cellStyle name="Total 2 4 36" xfId="18964" xr:uid="{B115EFE8-A618-409C-ABC7-C23E5F259B1E}"/>
    <cellStyle name="Total 2 4 36 2" xfId="39366" xr:uid="{CBF4304E-45AC-4396-9288-46A925D7A91A}"/>
    <cellStyle name="Total 2 4 37" xfId="19832" xr:uid="{82C58D9B-A545-45CB-B78A-F5B557B0CA54}"/>
    <cellStyle name="Total 2 4 37 2" xfId="40234" xr:uid="{D8BBCE07-2938-41D5-B959-8AA5760ECC2F}"/>
    <cellStyle name="Total 2 4 38" xfId="20256" xr:uid="{4E8E94E5-F229-4EDD-BCAB-0BB6B45D6939}"/>
    <cellStyle name="Total 2 4 38 2" xfId="40658" xr:uid="{835B1448-63C1-4D0F-895C-02B891C746BC}"/>
    <cellStyle name="Total 2 4 39" xfId="20910" xr:uid="{992A510C-EE65-4815-B981-77AA3DF0A678}"/>
    <cellStyle name="Total 2 4 39 2" xfId="41312" xr:uid="{E9A5DDC1-E945-40AA-AD50-7066904CEC62}"/>
    <cellStyle name="Total 2 4 4" xfId="1741" xr:uid="{00000000-0005-0000-0000-0000321D0000}"/>
    <cellStyle name="Total 2 4 4 2" xfId="24124" xr:uid="{A3A8BE79-0ED7-4700-908D-86CAEA775124}"/>
    <cellStyle name="Total 2 4 40" xfId="21451" xr:uid="{BA9C902A-A12F-476A-89F7-CE98F7491F52}"/>
    <cellStyle name="Total 2 4 40 2" xfId="41851" xr:uid="{73387602-38C4-4564-B77B-1CAE5A202DE6}"/>
    <cellStyle name="Total 2 4 41" xfId="22087" xr:uid="{690EC6EB-682A-42FB-AC01-980275DD1552}"/>
    <cellStyle name="Total 2 4 41 2" xfId="42487" xr:uid="{6747DF44-44E4-43C0-9A25-6018F540F719}"/>
    <cellStyle name="Total 2 4 42" xfId="22603" xr:uid="{0B7D864C-744D-4BA5-A514-2CADB434A9EE}"/>
    <cellStyle name="Total 2 4 42 2" xfId="43003" xr:uid="{3D35EF22-A60D-4C25-A1A2-B6CFF70CB063}"/>
    <cellStyle name="Total 2 4 43" xfId="22927" xr:uid="{8102BE22-700E-4B86-8DA0-B1AC121701E8}"/>
    <cellStyle name="Total 2 4 43 2" xfId="43327" xr:uid="{710597B1-CFD8-407C-9B0A-6FF33EDC7BD3}"/>
    <cellStyle name="Total 2 4 44" xfId="23193" xr:uid="{D9BDB249-A783-4220-AF46-CF4A10D79EA8}"/>
    <cellStyle name="Total 2 4 44 2" xfId="43593" xr:uid="{77801D68-6800-4DA0-A7B8-503DCE4A7F71}"/>
    <cellStyle name="Total 2 4 5" xfId="2235" xr:uid="{00000000-0005-0000-0000-0000331D0000}"/>
    <cellStyle name="Total 2 4 5 2" xfId="24611" xr:uid="{909DDB12-2D29-454D-957E-D7E20E5AA71C}"/>
    <cellStyle name="Total 2 4 6" xfId="2862" xr:uid="{00000000-0005-0000-0000-0000341D0000}"/>
    <cellStyle name="Total 2 4 6 2" xfId="25228" xr:uid="{2D8BFE9F-D50F-490B-855D-83B222890FB8}"/>
    <cellStyle name="Total 2 4 7" xfId="3486" xr:uid="{00000000-0005-0000-0000-0000351D0000}"/>
    <cellStyle name="Total 2 4 7 2" xfId="25851" xr:uid="{B28A1114-5AC5-406B-BCCC-0B0D3872029E}"/>
    <cellStyle name="Total 2 4 8" xfId="3760" xr:uid="{00000000-0005-0000-0000-0000361D0000}"/>
    <cellStyle name="Total 2 4 8 2" xfId="26123" xr:uid="{CF142E9B-6D03-4404-9B95-89AA7AFCDD4F}"/>
    <cellStyle name="Total 2 4 9" xfId="4311" xr:uid="{00000000-0005-0000-0000-0000371D0000}"/>
    <cellStyle name="Total 2 4 9 2" xfId="26668" xr:uid="{C0E07275-6CAD-4B34-8AA8-07AA1A968DEE}"/>
    <cellStyle name="Total 2 40" xfId="19761" xr:uid="{B3DB9ABD-7541-441F-9225-412DA8BB1E2F}"/>
    <cellStyle name="Total 2 40 2" xfId="40163" xr:uid="{C26DA85F-8BEF-4D48-BF45-F618AA667687}"/>
    <cellStyle name="Total 2 41" xfId="19420" xr:uid="{54B6B314-3404-45EB-BC85-1A22BD0BA22F}"/>
    <cellStyle name="Total 2 41 2" xfId="39822" xr:uid="{032AE9F4-69D2-4DEA-89EC-026B1B3C9738}"/>
    <cellStyle name="Total 2 42" xfId="18565" xr:uid="{E5A6A5E3-9090-48C5-9729-164C1E5CFE26}"/>
    <cellStyle name="Total 2 42 2" xfId="38969" xr:uid="{FC5C8260-EF0E-4974-A16A-7AD775102576}"/>
    <cellStyle name="Total 2 43" xfId="21136" xr:uid="{0CFFE2B4-52E9-4DB0-B95C-6CE78D9A071D}"/>
    <cellStyle name="Total 2 43 2" xfId="41536" xr:uid="{16159444-1385-4DEE-AA06-93662384E809}"/>
    <cellStyle name="Total 2 44" xfId="22138" xr:uid="{1DA631B2-A311-4D28-B0ED-D425E2452B08}"/>
    <cellStyle name="Total 2 44 2" xfId="42538" xr:uid="{7FD6CCAB-5D39-4383-8BFB-527F068353C6}"/>
    <cellStyle name="Total 2 45" xfId="21093" xr:uid="{543E5E93-37A4-4732-83FE-C0D8B259209B}"/>
    <cellStyle name="Total 2 45 2" xfId="41493" xr:uid="{31C4E9EA-D9EB-4AA8-ADA0-2A9C696C369D}"/>
    <cellStyle name="Total 2 46" xfId="22792" xr:uid="{E8045BFB-0879-476D-AAE6-AC5A88170D86}"/>
    <cellStyle name="Total 2 46 2" xfId="43192" xr:uid="{D4081526-38A9-4794-A79B-70590578F762}"/>
    <cellStyle name="Total 2 5" xfId="719" xr:uid="{00000000-0005-0000-0000-0000381D0000}"/>
    <cellStyle name="Total 2 5 10" xfId="5169" xr:uid="{00000000-0005-0000-0000-0000391D0000}"/>
    <cellStyle name="Total 2 5 10 2" xfId="27522" xr:uid="{63823A36-FA98-4D3D-B457-86EB33CD8EC4}"/>
    <cellStyle name="Total 2 5 11" xfId="4993" xr:uid="{00000000-0005-0000-0000-00003A1D0000}"/>
    <cellStyle name="Total 2 5 11 2" xfId="27346" xr:uid="{D6C43433-3767-4E57-A31E-016965C1D113}"/>
    <cellStyle name="Total 2 5 12" xfId="6373" xr:uid="{00000000-0005-0000-0000-00003B1D0000}"/>
    <cellStyle name="Total 2 5 12 2" xfId="28670" xr:uid="{386ED60B-78AC-4AA5-8351-EB5FD059F8E3}"/>
    <cellStyle name="Total 2 5 13" xfId="5691" xr:uid="{00000000-0005-0000-0000-00003C1D0000}"/>
    <cellStyle name="Total 2 5 13 2" xfId="28017" xr:uid="{D7BD9C15-034A-41D3-BAA9-F6D28D135B1E}"/>
    <cellStyle name="Total 2 5 14" xfId="6893" xr:uid="{00000000-0005-0000-0000-00003D1D0000}"/>
    <cellStyle name="Total 2 5 14 2" xfId="29190" xr:uid="{A27C17EB-D0E3-4C3F-908F-5D9C0A318DA4}"/>
    <cellStyle name="Total 2 5 15" xfId="7447" xr:uid="{00000000-0005-0000-0000-00003E1D0000}"/>
    <cellStyle name="Total 2 5 15 2" xfId="29742" xr:uid="{85CF092B-6C88-43F5-A608-8938B4D78607}"/>
    <cellStyle name="Total 2 5 16" xfId="7933" xr:uid="{A336D2C5-4BA5-4F2B-8DE8-59C6849A57B5}"/>
    <cellStyle name="Total 2 5 16 2" xfId="30219" xr:uid="{C1F6F1A8-615E-47EC-86F8-B70B15E670AD}"/>
    <cellStyle name="Total 2 5 17" xfId="8418" xr:uid="{C4728D3F-F8EF-4BF7-A977-A4F2DE625D2F}"/>
    <cellStyle name="Total 2 5 17 2" xfId="30687" xr:uid="{1A995750-BC7C-4FC0-81F8-D5274039CA65}"/>
    <cellStyle name="Total 2 5 18" xfId="9304" xr:uid="{91A0C5FC-5CA4-4433-B587-50A8D2F3F9DD}"/>
    <cellStyle name="Total 2 5 18 2" xfId="31444" xr:uid="{0AE32996-4478-44A1-8B0E-16A65B1C9636}"/>
    <cellStyle name="Total 2 5 19" xfId="9926" xr:uid="{16243AD4-104D-4B5A-9361-C64559A7B39D}"/>
    <cellStyle name="Total 2 5 19 2" xfId="31952" xr:uid="{27484EAB-F32B-462B-8FEF-E61A5705567B}"/>
    <cellStyle name="Total 2 5 2" xfId="1082" xr:uid="{00000000-0005-0000-0000-00003F1D0000}"/>
    <cellStyle name="Total 2 5 2 2" xfId="23519" xr:uid="{488CD96A-1E2F-4ED4-AE26-9C91D3370F87}"/>
    <cellStyle name="Total 2 5 20" xfId="10124" xr:uid="{82D3D5B9-FF8F-4CEF-980F-1A95230C8480}"/>
    <cellStyle name="Total 2 5 20 2" xfId="32059" xr:uid="{6105C917-2A8C-4690-B4E1-AFCBCC022EE7}"/>
    <cellStyle name="Total 2 5 21" xfId="12472" xr:uid="{20D8D582-20EB-4001-BCE7-B4F4C55797AD}"/>
    <cellStyle name="Total 2 5 21 2" xfId="33037" xr:uid="{D4013DBF-7E6D-48A7-8D8C-79A1F2714F7F}"/>
    <cellStyle name="Total 2 5 22" xfId="12136" xr:uid="{56985DAF-91E2-4DAE-8886-FDB44090D6CC}"/>
    <cellStyle name="Total 2 5 22 2" xfId="32701" xr:uid="{6C72BFE2-7485-4256-AA57-F09885FDFE08}"/>
    <cellStyle name="Total 2 5 23" xfId="13528" xr:uid="{24BCF258-9F07-4C4F-9F6D-9B150F8F2559}"/>
    <cellStyle name="Total 2 5 23 2" xfId="34092" xr:uid="{7FF46594-4772-4866-9ADA-0A83A7C9E67E}"/>
    <cellStyle name="Total 2 5 24" xfId="13117" xr:uid="{89313E83-0A35-42BA-BD09-DE6F5569920E}"/>
    <cellStyle name="Total 2 5 24 2" xfId="33682" xr:uid="{54F38B83-3BD1-4567-853F-6BFBE1CA4E9B}"/>
    <cellStyle name="Total 2 5 25" xfId="14504" xr:uid="{C33566CD-9F52-4448-8DB6-EB5322F82464}"/>
    <cellStyle name="Total 2 5 25 2" xfId="35065" xr:uid="{6C96CBCF-099B-4F99-B1C8-ADE09B2737D5}"/>
    <cellStyle name="Total 2 5 26" xfId="14573" xr:uid="{4C7FE1CB-E045-4D03-8A61-E9CCE52E34BE}"/>
    <cellStyle name="Total 2 5 26 2" xfId="35133" xr:uid="{703D5E4C-1DAE-4A63-8C39-14F27C93BDC4}"/>
    <cellStyle name="Total 2 5 27" xfId="14716" xr:uid="{B9E7B533-89AE-44DE-A97A-9A4A6BA16252}"/>
    <cellStyle name="Total 2 5 27 2" xfId="35273" xr:uid="{F74B4FBF-00DE-47EF-83E1-55AAA25797D6}"/>
    <cellStyle name="Total 2 5 28" xfId="15982" xr:uid="{BC1BF3E8-A031-43FD-886D-41678D3C7EB9}"/>
    <cellStyle name="Total 2 5 28 2" xfId="36390" xr:uid="{4DF53C3E-5F20-4047-8C1D-E6C6114D45D0}"/>
    <cellStyle name="Total 2 5 29" xfId="16457" xr:uid="{27284517-3475-4B61-9AD5-A743377E2940}"/>
    <cellStyle name="Total 2 5 29 2" xfId="36863" xr:uid="{DECB26B5-179A-47C2-9E85-6DE533B3B5B3}"/>
    <cellStyle name="Total 2 5 3" xfId="1912" xr:uid="{00000000-0005-0000-0000-0000401D0000}"/>
    <cellStyle name="Total 2 5 3 2" xfId="24294" xr:uid="{D0ADF255-1010-43B5-80CC-389D65603AE7}"/>
    <cellStyle name="Total 2 5 30" xfId="17198" xr:uid="{2BC8CBA5-5F2C-4D5B-9B5D-FAA402489367}"/>
    <cellStyle name="Total 2 5 30 2" xfId="37602" xr:uid="{01E321A6-5052-4425-9676-9DE3185AC77C}"/>
    <cellStyle name="Total 2 5 31" xfId="16783" xr:uid="{A456F62F-B3E7-4718-AC26-69D828C57582}"/>
    <cellStyle name="Total 2 5 31 2" xfId="37187" xr:uid="{7B08228C-FD5B-48E0-A1A2-70A76CD1BC72}"/>
    <cellStyle name="Total 2 5 32" xfId="17949" xr:uid="{D38346F6-4247-45FF-9E73-3BA4A6D5C8A8}"/>
    <cellStyle name="Total 2 5 32 2" xfId="38353" xr:uid="{0F3AC297-465C-4099-86C3-53D95A19F24E}"/>
    <cellStyle name="Total 2 5 33" xfId="18321" xr:uid="{2EB433A1-A281-4BAB-890C-66FBEDA3F7D3}"/>
    <cellStyle name="Total 2 5 33 2" xfId="38725" xr:uid="{D27E1B01-9CB1-4275-8FEE-26B215D41B43}"/>
    <cellStyle name="Total 2 5 34" xfId="19165" xr:uid="{7E80620E-79A9-449C-B5AD-D8F356BBA0BF}"/>
    <cellStyle name="Total 2 5 34 2" xfId="39567" xr:uid="{2A0FED9B-2CA5-47EF-B1C3-2772F66D6A59}"/>
    <cellStyle name="Total 2 5 35" xfId="18639" xr:uid="{302468E2-5706-44AC-8E05-B09DDE77A6A6}"/>
    <cellStyle name="Total 2 5 35 2" xfId="39043" xr:uid="{E9B9E03D-43D6-4329-9E38-C6D136854664}"/>
    <cellStyle name="Total 2 5 36" xfId="20003" xr:uid="{84AB462E-4E19-4C3A-81F9-AD9263D2E677}"/>
    <cellStyle name="Total 2 5 36 2" xfId="40405" xr:uid="{6F774BF8-C9F5-4067-A86B-DA4C8EF401FD}"/>
    <cellStyle name="Total 2 5 37" xfId="20427" xr:uid="{DBCA4584-7918-415A-A5F3-732958B2B4DB}"/>
    <cellStyle name="Total 2 5 37 2" xfId="40829" xr:uid="{91541A95-8682-4E12-8BCE-82F975A07638}"/>
    <cellStyle name="Total 2 5 38" xfId="20802" xr:uid="{9C098810-EE11-48B3-9144-B5F86CD1738F}"/>
    <cellStyle name="Total 2 5 38 2" xfId="41204" xr:uid="{F3050599-8FB0-466E-8D31-BEDA28D35682}"/>
    <cellStyle name="Total 2 5 39" xfId="21622" xr:uid="{60FE39D1-C9F3-4649-8FA0-DB2FD9943B72}"/>
    <cellStyle name="Total 2 5 39 2" xfId="42022" xr:uid="{E6408DAB-B0AF-4723-BBCC-BA3A2D684D1B}"/>
    <cellStyle name="Total 2 5 4" xfId="1919" xr:uid="{00000000-0005-0000-0000-0000411D0000}"/>
    <cellStyle name="Total 2 5 4 2" xfId="24301" xr:uid="{42636C07-C53E-4C6D-9488-35F33B97684C}"/>
    <cellStyle name="Total 2 5 40" xfId="21124" xr:uid="{3C20DC3B-F8C6-4525-9C1E-7E4543B0BB7A}"/>
    <cellStyle name="Total 2 5 40 2" xfId="41524" xr:uid="{DA5A4D5F-6EAF-44AA-B747-21929B4A246B}"/>
    <cellStyle name="Total 2 5 41" xfId="22491" xr:uid="{74AE138D-DF6C-4501-9C79-83247C9CAD93}"/>
    <cellStyle name="Total 2 5 41 2" xfId="42891" xr:uid="{D0B77ECE-9B6A-4CB2-842D-370A4381DD5D}"/>
    <cellStyle name="Total 2 5 42" xfId="21310" xr:uid="{939CA29C-0D57-49B2-98CA-5FAAA6E3E0F9}"/>
    <cellStyle name="Total 2 5 42 2" xfId="41710" xr:uid="{BEA77159-804D-40E9-9277-0A4441B2AF55}"/>
    <cellStyle name="Total 2 5 43" xfId="23063" xr:uid="{76DD1BC7-EBFC-49A7-B62E-90F4386AEE8A}"/>
    <cellStyle name="Total 2 5 43 2" xfId="43463" xr:uid="{FD61D91D-F8B9-44ED-B7A1-09C471185062}"/>
    <cellStyle name="Total 2 5 5" xfId="3033" xr:uid="{00000000-0005-0000-0000-0000421D0000}"/>
    <cellStyle name="Total 2 5 5 2" xfId="25399" xr:uid="{748EB428-E192-419A-BBE1-88D1D4333975}"/>
    <cellStyle name="Total 2 5 6" xfId="3039" xr:uid="{00000000-0005-0000-0000-0000431D0000}"/>
    <cellStyle name="Total 2 5 6 2" xfId="25405" xr:uid="{72887E84-D726-4D9C-9F6B-0DC176B63CDD}"/>
    <cellStyle name="Total 2 5 7" xfId="3931" xr:uid="{00000000-0005-0000-0000-0000441D0000}"/>
    <cellStyle name="Total 2 5 7 2" xfId="26294" xr:uid="{BE99939B-4F9D-4922-BE03-012B4DD6993B}"/>
    <cellStyle name="Total 2 5 8" xfId="2692" xr:uid="{00000000-0005-0000-0000-0000451D0000}"/>
    <cellStyle name="Total 2 5 8 2" xfId="25058" xr:uid="{B9298E32-E3F9-462C-A760-1C1E0A4F951C}"/>
    <cellStyle name="Total 2 5 9" xfId="3436" xr:uid="{00000000-0005-0000-0000-0000461D0000}"/>
    <cellStyle name="Total 2 5 9 2" xfId="25801" xr:uid="{3DDBFEE2-61CB-4962-909F-96959840264C}"/>
    <cellStyle name="Total 2 6" xfId="1172" xr:uid="{00000000-0005-0000-0000-0000471D0000}"/>
    <cellStyle name="Total 2 6 2" xfId="23609" xr:uid="{2A692443-F9F7-442F-9AFC-C7612D70AD71}"/>
    <cellStyle name="Total 2 7" xfId="1544" xr:uid="{00000000-0005-0000-0000-0000481D0000}"/>
    <cellStyle name="Total 2 7 2" xfId="23930" xr:uid="{8BBF7DDB-3376-49FB-A44D-D442123EB30C}"/>
    <cellStyle name="Total 2 8" xfId="2145" xr:uid="{00000000-0005-0000-0000-0000491D0000}"/>
    <cellStyle name="Total 2 8 2" xfId="24526" xr:uid="{B4BB1EAB-C39B-42EB-98E6-B3F7B308E5FA}"/>
    <cellStyle name="Total 2 9" xfId="2545" xr:uid="{00000000-0005-0000-0000-00004A1D0000}"/>
    <cellStyle name="Total 2 9 2" xfId="24912" xr:uid="{3647F52A-2F26-4E15-8D3E-6C4B722F033A}"/>
    <cellStyle name="Total 3" xfId="271" xr:uid="{00000000-0005-0000-0000-00004B1D0000}"/>
    <cellStyle name="Total 3 10" xfId="2577" xr:uid="{00000000-0005-0000-0000-00004C1D0000}"/>
    <cellStyle name="Total 3 10 2" xfId="24944" xr:uid="{A61B8F75-2E68-4464-9E68-1160C304E0C1}"/>
    <cellStyle name="Total 3 11" xfId="2523" xr:uid="{00000000-0005-0000-0000-00004D1D0000}"/>
    <cellStyle name="Total 3 11 2" xfId="24890" xr:uid="{F707BBF2-F8F2-49E9-B1E3-FEECB1CB037E}"/>
    <cellStyle name="Total 3 12" xfId="2616" xr:uid="{00000000-0005-0000-0000-00004E1D0000}"/>
    <cellStyle name="Total 3 12 2" xfId="24983" xr:uid="{D6AA25C4-027B-43E5-8CD2-5A564B273BC0}"/>
    <cellStyle name="Total 3 13" xfId="4599" xr:uid="{00000000-0005-0000-0000-00004F1D0000}"/>
    <cellStyle name="Total 3 13 2" xfId="26952" xr:uid="{1A8FAA6A-BF96-45A8-BDDD-3D917EB20E59}"/>
    <cellStyle name="Total 3 14" xfId="4909" xr:uid="{00000000-0005-0000-0000-0000501D0000}"/>
    <cellStyle name="Total 3 14 2" xfId="27262" xr:uid="{B886F5C2-9625-4661-B8BD-483495CCB77A}"/>
    <cellStyle name="Total 3 15" xfId="4610" xr:uid="{00000000-0005-0000-0000-0000511D0000}"/>
    <cellStyle name="Total 3 15 2" xfId="26963" xr:uid="{EED6EFC0-D235-4409-B5A6-79C6BB2B6561}"/>
    <cellStyle name="Total 3 16" xfId="5878" xr:uid="{00000000-0005-0000-0000-0000521D0000}"/>
    <cellStyle name="Total 3 16 2" xfId="28192" xr:uid="{E67F71CA-87FB-4662-B9EE-8BE1AA3C888F}"/>
    <cellStyle name="Total 3 17" xfId="6674" xr:uid="{00000000-0005-0000-0000-0000531D0000}"/>
    <cellStyle name="Total 3 17 2" xfId="28971" xr:uid="{AA5D86D3-F3E7-44D6-B12C-EF088FA53273}"/>
    <cellStyle name="Total 3 18" xfId="5610" xr:uid="{00000000-0005-0000-0000-0000541D0000}"/>
    <cellStyle name="Total 3 18 2" xfId="27952" xr:uid="{62B99EA6-5D26-48C9-AC35-A3FC63238CB9}"/>
    <cellStyle name="Total 3 19" xfId="7236" xr:uid="{00000000-0005-0000-0000-0000551D0000}"/>
    <cellStyle name="Total 3 19 2" xfId="29531" xr:uid="{ECE29628-60E7-4D97-97EF-10B8CB675AEA}"/>
    <cellStyle name="Total 3 2" xfId="623" xr:uid="{00000000-0005-0000-0000-0000561D0000}"/>
    <cellStyle name="Total 3 2 10" xfId="4561" xr:uid="{00000000-0005-0000-0000-0000571D0000}"/>
    <cellStyle name="Total 3 2 10 2" xfId="26914" xr:uid="{DDFEBFEE-C635-4E6B-A159-A0756110CC7B}"/>
    <cellStyle name="Total 3 2 11" xfId="5074" xr:uid="{00000000-0005-0000-0000-0000581D0000}"/>
    <cellStyle name="Total 3 2 11 2" xfId="27427" xr:uid="{5DF9B30E-002A-441D-AEFB-E930D4EC3D3D}"/>
    <cellStyle name="Total 3 2 12" xfId="5521" xr:uid="{00000000-0005-0000-0000-0000591D0000}"/>
    <cellStyle name="Total 3 2 12 2" xfId="27874" xr:uid="{22969719-4498-4397-A37B-752835165844}"/>
    <cellStyle name="Total 3 2 13" xfId="6348" xr:uid="{00000000-0005-0000-0000-00005A1D0000}"/>
    <cellStyle name="Total 3 2 13 2" xfId="28645" xr:uid="{625BE906-BF53-460C-B0F7-BA2B406522C8}"/>
    <cellStyle name="Total 3 2 14" xfId="6119" xr:uid="{00000000-0005-0000-0000-00005B1D0000}"/>
    <cellStyle name="Total 3 2 14 2" xfId="28416" xr:uid="{5F173308-E506-405B-A8AD-2C9D6671BD9E}"/>
    <cellStyle name="Total 3 2 15" xfId="7102" xr:uid="{00000000-0005-0000-0000-00005C1D0000}"/>
    <cellStyle name="Total 3 2 15 2" xfId="29399" xr:uid="{8D8929AD-69C5-4BDB-8387-CA7DF5045CC3}"/>
    <cellStyle name="Total 3 2 16" xfId="7352" xr:uid="{00000000-0005-0000-0000-00005D1D0000}"/>
    <cellStyle name="Total 3 2 16 2" xfId="29647" xr:uid="{73294C3C-1B15-4FED-8784-1B96D8F292C2}"/>
    <cellStyle name="Total 3 2 17" xfId="7838" xr:uid="{4AC68517-86C6-44E3-87C7-D7B00F082AA6}"/>
    <cellStyle name="Total 3 2 17 2" xfId="30124" xr:uid="{9EE5B8FB-2AD8-4771-A659-E33C285B22D3}"/>
    <cellStyle name="Total 3 2 18" xfId="8323" xr:uid="{BDF6A704-171B-4F6C-9F26-B21B02E5444B}"/>
    <cellStyle name="Total 3 2 18 2" xfId="30592" xr:uid="{9578D308-3FDF-4751-92D7-2D70BA577EC4}"/>
    <cellStyle name="Total 3 2 19" xfId="9208" xr:uid="{13BE557A-BC7B-43B1-AF13-52B0655F3669}"/>
    <cellStyle name="Total 3 2 19 2" xfId="31349" xr:uid="{DAA7E4C7-9625-4704-9FC2-D338E7DFFB87}"/>
    <cellStyle name="Total 3 2 2" xfId="838" xr:uid="{00000000-0005-0000-0000-00005E1D0000}"/>
    <cellStyle name="Total 3 2 2 10" xfId="5285" xr:uid="{00000000-0005-0000-0000-00005F1D0000}"/>
    <cellStyle name="Total 3 2 2 10 2" xfId="27638" xr:uid="{FA655ACD-6AAF-457D-9A09-0CC5AD7D822B}"/>
    <cellStyle name="Total 3 2 2 11" xfId="4809" xr:uid="{00000000-0005-0000-0000-0000601D0000}"/>
    <cellStyle name="Total 3 2 2 11 2" xfId="27162" xr:uid="{4C70BC6E-7975-4C70-8AB5-260E2BADA0C6}"/>
    <cellStyle name="Total 3 2 2 12" xfId="6121" xr:uid="{00000000-0005-0000-0000-0000611D0000}"/>
    <cellStyle name="Total 3 2 2 12 2" xfId="28418" xr:uid="{FB0816A1-2E9B-4C07-B2D4-55558AB80C60}"/>
    <cellStyle name="Total 3 2 2 13" xfId="6559" xr:uid="{00000000-0005-0000-0000-0000621D0000}"/>
    <cellStyle name="Total 3 2 2 13 2" xfId="28856" xr:uid="{4257A1DB-61DD-468F-B665-B308F0FCFAFA}"/>
    <cellStyle name="Total 3 2 2 14" xfId="6491" xr:uid="{00000000-0005-0000-0000-0000631D0000}"/>
    <cellStyle name="Total 3 2 2 14 2" xfId="28788" xr:uid="{6DE2EED9-0AAB-456A-B647-06035D2F5D83}"/>
    <cellStyle name="Total 3 2 2 15" xfId="7558" xr:uid="{00000000-0005-0000-0000-0000641D0000}"/>
    <cellStyle name="Total 3 2 2 15 2" xfId="29853" xr:uid="{F2BD5D3D-03D3-45CA-86A5-B32BE731C932}"/>
    <cellStyle name="Total 3 2 2 16" xfId="8044" xr:uid="{01C4B887-1E7B-4F47-924B-7669AC2A2DE3}"/>
    <cellStyle name="Total 3 2 2 16 2" xfId="30330" xr:uid="{85156C31-5CA9-4496-B37A-285D65BDC51D}"/>
    <cellStyle name="Total 3 2 2 17" xfId="8533" xr:uid="{0A96ECE3-33E3-4887-A1B0-C23B4EDC5F13}"/>
    <cellStyle name="Total 3 2 2 17 2" xfId="30802" xr:uid="{488A39A9-1B95-41FC-9586-13BF119742D5}"/>
    <cellStyle name="Total 3 2 2 18" xfId="9423" xr:uid="{622C079E-1302-4ACD-BCA1-3218274E167F}"/>
    <cellStyle name="Total 3 2 2 18 2" xfId="31562" xr:uid="{458AA2EB-157D-422A-832C-A5BAB0855DA8}"/>
    <cellStyle name="Total 3 2 2 19" xfId="8959" xr:uid="{871DD534-EF48-44D9-BB12-4CE7E23D0231}"/>
    <cellStyle name="Total 3 2 2 19 2" xfId="31132" xr:uid="{7515E617-90DD-41B2-90E1-B9AB805EE469}"/>
    <cellStyle name="Total 3 2 2 2" xfId="1044" xr:uid="{00000000-0005-0000-0000-0000651D0000}"/>
    <cellStyle name="Total 3 2 2 2 2" xfId="23481" xr:uid="{F87D7B7A-034C-4F35-9CE5-BF2B82EABD80}"/>
    <cellStyle name="Total 3 2 2 20" xfId="9547" xr:uid="{102B8414-ABB4-4045-B19E-8EA7D6A7241A}"/>
    <cellStyle name="Total 3 2 2 20 2" xfId="31676" xr:uid="{3C070D31-2F22-4341-B70B-A4828B63A5DB}"/>
    <cellStyle name="Total 3 2 2 21" xfId="12591" xr:uid="{BAF384DF-F211-4353-AA4E-858994351BB2}"/>
    <cellStyle name="Total 3 2 2 21 2" xfId="33156" xr:uid="{F661B6AF-DDCA-42E0-85FF-C99385824137}"/>
    <cellStyle name="Total 3 2 2 22" xfId="12744" xr:uid="{E57987EE-EB30-480B-84C0-4AC0D76C587A}"/>
    <cellStyle name="Total 3 2 2 22 2" xfId="33309" xr:uid="{C6DFB5B4-4889-4654-8CEB-1581834D0A5F}"/>
    <cellStyle name="Total 3 2 2 23" xfId="12091" xr:uid="{2E8E5D8F-E4FD-461E-87E1-FA3D372ECB0F}"/>
    <cellStyle name="Total 3 2 2 23 2" xfId="32656" xr:uid="{72AADE12-9018-42A9-92D5-F3371F98A991}"/>
    <cellStyle name="Total 3 2 2 24" xfId="13920" xr:uid="{997A5A83-21F6-4851-828E-0B16464FEB47}"/>
    <cellStyle name="Total 3 2 2 24 2" xfId="34484" xr:uid="{FE236D79-146A-4F7D-9D55-8B478D572AFD}"/>
    <cellStyle name="Total 3 2 2 25" xfId="13035" xr:uid="{4CE087C7-4D35-4F14-92BA-4EC825BAFE8E}"/>
    <cellStyle name="Total 3 2 2 25 2" xfId="33600" xr:uid="{623C1E3C-1A43-4C29-8728-8A9CAA71D4AC}"/>
    <cellStyle name="Total 3 2 2 26" xfId="14448" xr:uid="{1B7DAFF1-CB81-458A-B5F3-1EDE8B6FAB88}"/>
    <cellStyle name="Total 3 2 2 26 2" xfId="35009" xr:uid="{166B5D68-672A-43A2-A093-7128F3200AE7}"/>
    <cellStyle name="Total 3 2 2 27" xfId="15023" xr:uid="{0B7423E0-0471-4887-BE95-65897F5A29EE}"/>
    <cellStyle name="Total 3 2 2 27 2" xfId="35575" xr:uid="{1C964BD0-2EF6-4751-BA63-171A2178D2C9}"/>
    <cellStyle name="Total 3 2 2 28" xfId="16095" xr:uid="{944BA04D-3C64-49B3-BA46-836184464788}"/>
    <cellStyle name="Total 3 2 2 28 2" xfId="36503" xr:uid="{F7AFCE13-657A-4428-B0E9-A08FA0400F62}"/>
    <cellStyle name="Total 3 2 2 29" xfId="16568" xr:uid="{79C500A4-40B6-4601-BED3-F4304069E820}"/>
    <cellStyle name="Total 3 2 2 29 2" xfId="36974" xr:uid="{D840D6EC-CE22-445D-ABCE-5F4170653485}"/>
    <cellStyle name="Total 3 2 2 3" xfId="2029" xr:uid="{00000000-0005-0000-0000-0000661D0000}"/>
    <cellStyle name="Total 3 2 2 3 2" xfId="24411" xr:uid="{2CC3C13C-2B9A-4611-AF1E-53201F8CC6A7}"/>
    <cellStyle name="Total 3 2 2 30" xfId="17312" xr:uid="{330534B2-98D1-496F-80C8-4860C883A7D9}"/>
    <cellStyle name="Total 3 2 2 30 2" xfId="37716" xr:uid="{967EEEC6-5F1A-47EF-8A6D-AF63EB98BE3F}"/>
    <cellStyle name="Total 3 2 2 31" xfId="17493" xr:uid="{B4FAC1A1-9DBC-41A0-ADD8-8FAFCCFBACA1}"/>
    <cellStyle name="Total 3 2 2 31 2" xfId="37897" xr:uid="{287C930C-10C4-4DC9-93C9-9FB6F930BEEA}"/>
    <cellStyle name="Total 3 2 2 32" xfId="18061" xr:uid="{95AAE6F1-FCC4-4EB0-98D0-8C787A254E9E}"/>
    <cellStyle name="Total 3 2 2 32 2" xfId="38465" xr:uid="{1FDBBF11-FDD2-4A1C-8EE0-4D101B494AAE}"/>
    <cellStyle name="Total 3 2 2 33" xfId="18440" xr:uid="{D18BCFEA-D1BB-487F-B53A-2DF769ADB2BC}"/>
    <cellStyle name="Total 3 2 2 33 2" xfId="38844" xr:uid="{1EC508FF-AD05-47F8-A1D8-0E7237871917}"/>
    <cellStyle name="Total 3 2 2 34" xfId="19284" xr:uid="{173B7B79-BBCC-4F58-96BF-B673B27D9200}"/>
    <cellStyle name="Total 3 2 2 34 2" xfId="39686" xr:uid="{964DC39F-E455-4021-942A-6198CEE4B566}"/>
    <cellStyle name="Total 3 2 2 35" xfId="19431" xr:uid="{5785DC73-0C0B-4078-A9F9-C262DA856BFF}"/>
    <cellStyle name="Total 3 2 2 35 2" xfId="39833" xr:uid="{B924A702-B9ED-4EF1-A1F9-64E432EC6E12}"/>
    <cellStyle name="Total 3 2 2 36" xfId="20122" xr:uid="{8055B211-7591-447F-8B7D-983D0B4281D5}"/>
    <cellStyle name="Total 3 2 2 36 2" xfId="40524" xr:uid="{D2434380-0A37-43B2-B696-7833F4A892B5}"/>
    <cellStyle name="Total 3 2 2 37" xfId="20544" xr:uid="{4A56628B-036F-4A69-9CE0-189BE0546D7E}"/>
    <cellStyle name="Total 3 2 2 37 2" xfId="40946" xr:uid="{F2A15B45-AEBF-4122-AEFC-18E7C3C3390B}"/>
    <cellStyle name="Total 3 2 2 38" xfId="18662" xr:uid="{A276EFE4-88ED-414C-8AB2-99DE6B3028E7}"/>
    <cellStyle name="Total 3 2 2 38 2" xfId="39064" xr:uid="{D3FF2B33-7BA4-49E6-A718-A19CAD750077}"/>
    <cellStyle name="Total 3 2 2 39" xfId="21738" xr:uid="{81DD5C77-D83F-493F-A1E1-821A648AA7D4}"/>
    <cellStyle name="Total 3 2 2 39 2" xfId="42138" xr:uid="{784FB00B-F622-4601-AC70-B4784A7149B5}"/>
    <cellStyle name="Total 3 2 2 4" xfId="1529" xr:uid="{00000000-0005-0000-0000-0000671D0000}"/>
    <cellStyle name="Total 3 2 2 4 2" xfId="23915" xr:uid="{4E6659E9-C023-4E36-9AF0-FCC762E26875}"/>
    <cellStyle name="Total 3 2 2 40" xfId="21961" xr:uid="{5DBD0655-E10A-4A55-8F62-11C5A18C61F9}"/>
    <cellStyle name="Total 3 2 2 40 2" xfId="42361" xr:uid="{86F979DA-41C3-41EB-BA39-1E38CB2D47C8}"/>
    <cellStyle name="Total 3 2 2 41" xfId="22401" xr:uid="{DAB04899-75A4-4C0B-AED1-ECED85F828EA}"/>
    <cellStyle name="Total 3 2 2 41 2" xfId="42801" xr:uid="{9A796FB8-3D09-403B-ABD6-42DD1F059714}"/>
    <cellStyle name="Total 3 2 2 42" xfId="22591" xr:uid="{C0E12170-00AD-408A-BE7B-BC0366379A34}"/>
    <cellStyle name="Total 3 2 2 42 2" xfId="42991" xr:uid="{D8721AD1-E69C-472B-B46D-FF7E52430866}"/>
    <cellStyle name="Total 3 2 2 43" xfId="22781" xr:uid="{05552C33-AA7C-41D8-B6DC-453F712D9156}"/>
    <cellStyle name="Total 3 2 2 43 2" xfId="43181" xr:uid="{32BC8FBA-E3DD-4B67-B801-1823FEAD2F38}"/>
    <cellStyle name="Total 3 2 2 5" xfId="3152" xr:uid="{00000000-0005-0000-0000-0000681D0000}"/>
    <cellStyle name="Total 3 2 2 5 2" xfId="25518" xr:uid="{AE385E33-C5EC-4C63-AF21-D46DBD3709BF}"/>
    <cellStyle name="Total 3 2 2 6" xfId="2508" xr:uid="{00000000-0005-0000-0000-0000691D0000}"/>
    <cellStyle name="Total 3 2 2 6 2" xfId="24875" xr:uid="{E07CE953-EB45-47D5-B8CC-124DE8D443AC}"/>
    <cellStyle name="Total 3 2 2 7" xfId="4046" xr:uid="{00000000-0005-0000-0000-00006A1D0000}"/>
    <cellStyle name="Total 3 2 2 7 2" xfId="26409" xr:uid="{2E3A3116-5437-4048-B7A0-5C14732F4774}"/>
    <cellStyle name="Total 3 2 2 8" xfId="2368" xr:uid="{00000000-0005-0000-0000-00006B1D0000}"/>
    <cellStyle name="Total 3 2 2 8 2" xfId="24735" xr:uid="{0A03FD38-B82E-4E3E-8951-B10B43720542}"/>
    <cellStyle name="Total 3 2 2 9" xfId="3640" xr:uid="{00000000-0005-0000-0000-00006C1D0000}"/>
    <cellStyle name="Total 3 2 2 9 2" xfId="26003" xr:uid="{1CFFFAB8-C128-45A6-8A0D-DE3433B74B69}"/>
    <cellStyle name="Total 3 2 20" xfId="8821" xr:uid="{72B2F440-78AA-428D-B334-A7ED04850997}"/>
    <cellStyle name="Total 3 2 20 2" xfId="31028" xr:uid="{A9D278A2-F900-44E0-A94F-3D8DE90D55B4}"/>
    <cellStyle name="Total 3 2 21" xfId="9122" xr:uid="{E722DBB4-D938-469F-B982-E7F88AB7BA85}"/>
    <cellStyle name="Total 3 2 21 2" xfId="31266" xr:uid="{1B13CD50-F43D-40E5-AC92-5BE3A5630F11}"/>
    <cellStyle name="Total 3 2 22" xfId="10917" xr:uid="{08DCA45F-72B2-4231-8052-73BADD411A28}"/>
    <cellStyle name="Total 3 2 22 2" xfId="32335" xr:uid="{B6F2A0B6-B9FC-4CF0-B08B-564F783A984A}"/>
    <cellStyle name="Total 3 2 23" xfId="12376" xr:uid="{87D4D390-DDC4-4CFF-9A8E-FA01F282389B}"/>
    <cellStyle name="Total 3 2 23 2" xfId="32941" xr:uid="{6660D1CF-98E9-4CC9-8837-828815878CF1}"/>
    <cellStyle name="Total 3 2 24" xfId="12115" xr:uid="{6B96AD0D-D1BC-4DB1-BC6C-8D949D1F4287}"/>
    <cellStyle name="Total 3 2 24 2" xfId="32680" xr:uid="{5C503D1B-F18C-489E-ACD2-867B4A37E8E8}"/>
    <cellStyle name="Total 3 2 25" xfId="11941" xr:uid="{4ABA7B23-A8E8-4644-8B9A-E4E15481FBF9}"/>
    <cellStyle name="Total 3 2 25 2" xfId="32506" xr:uid="{7D04D371-178E-4C9E-9006-C54F4B472FA7}"/>
    <cellStyle name="Total 3 2 26" xfId="13018" xr:uid="{EBA4596B-AFE9-4D88-9E7F-35F634D5D020}"/>
    <cellStyle name="Total 3 2 26 2" xfId="33583" xr:uid="{1ECFE4F6-8EB0-49A0-8077-6551959C84AD}"/>
    <cellStyle name="Total 3 2 27" xfId="12158" xr:uid="{AAE866B7-6F99-4664-91F3-C2E2D488DE96}"/>
    <cellStyle name="Total 3 2 27 2" xfId="32723" xr:uid="{3A9DCF82-CACF-4539-A49E-6C21F8C34097}"/>
    <cellStyle name="Total 3 2 28" xfId="14385" xr:uid="{A16D0B65-6F05-4D6F-A20B-40C4A2F66308}"/>
    <cellStyle name="Total 3 2 28 2" xfId="34948" xr:uid="{B6ABE342-7074-4C2F-A23E-B500454BD99F}"/>
    <cellStyle name="Total 3 2 29" xfId="14774" xr:uid="{FDA821B6-8814-4964-B2F1-0778507320DA}"/>
    <cellStyle name="Total 3 2 29 2" xfId="35329" xr:uid="{AC8A26EA-A2E3-47F2-8725-591E82813BC2}"/>
    <cellStyle name="Total 3 2 3" xfId="1312" xr:uid="{00000000-0005-0000-0000-00006D1D0000}"/>
    <cellStyle name="Total 3 2 3 2" xfId="23749" xr:uid="{00342A19-3FC9-43D4-A80D-686CE2549D7F}"/>
    <cellStyle name="Total 3 2 30" xfId="15517" xr:uid="{DBFDB385-1F4D-4892-B5A0-891D0C620D9E}"/>
    <cellStyle name="Total 3 2 30 2" xfId="36041" xr:uid="{9F4D8BA3-62BA-461F-8D5E-DE8699B82C8F}"/>
    <cellStyle name="Total 3 2 31" xfId="15691" xr:uid="{3AC8E03D-7FE0-4254-909F-8C821FFFC4BF}"/>
    <cellStyle name="Total 3 2 31 2" xfId="36154" xr:uid="{CB8E99F0-9298-444E-9DC9-650FE6B8CF6F}"/>
    <cellStyle name="Total 3 2 32" xfId="16362" xr:uid="{4F371A51-79EC-4653-8EB5-A72E42753087}"/>
    <cellStyle name="Total 3 2 32 2" xfId="36768" xr:uid="{8B6C2068-5FCE-47B5-BB59-E81C7B179CCB}"/>
    <cellStyle name="Total 3 2 33" xfId="17103" xr:uid="{DB777576-E255-4E39-BE6D-CDD256A51952}"/>
    <cellStyle name="Total 3 2 33 2" xfId="37507" xr:uid="{95F28A4C-511A-4454-B427-8249F0CEF875}"/>
    <cellStyle name="Total 3 2 34" xfId="16782" xr:uid="{C061E5ED-4182-42C4-8FD3-AE17980043E6}"/>
    <cellStyle name="Total 3 2 34 2" xfId="37186" xr:uid="{CFE824ED-6618-43B5-B93B-05FD60113EF9}"/>
    <cellStyle name="Total 3 2 35" xfId="17854" xr:uid="{C1259C50-CC4A-48EC-86AE-06F78D8C38E0}"/>
    <cellStyle name="Total 3 2 35 2" xfId="38258" xr:uid="{D9EC01B5-9CF7-4333-925E-61B57CD7FA4D}"/>
    <cellStyle name="Total 3 2 36" xfId="18226" xr:uid="{44D31BBB-B2D3-489A-9795-4B33AE44706D}"/>
    <cellStyle name="Total 3 2 36 2" xfId="38630" xr:uid="{1DA751EC-7A18-4A73-8E7A-861E13F716E1}"/>
    <cellStyle name="Total 3 2 37" xfId="19069" xr:uid="{8BBBC065-3F91-4D04-B956-F0BFABEEB11E}"/>
    <cellStyle name="Total 3 2 37 2" xfId="39471" xr:uid="{2B845182-B535-42F1-865A-B511FED06D3F}"/>
    <cellStyle name="Total 3 2 38" xfId="18953" xr:uid="{F4794E7C-363C-48FC-AD8C-296058F955D4}"/>
    <cellStyle name="Total 3 2 38 2" xfId="39355" xr:uid="{A567B7CF-0EAA-417A-AEF8-198B0D447ED5}"/>
    <cellStyle name="Total 3 2 39" xfId="19907" xr:uid="{7783DAA7-8DE1-41B5-96E5-5A39093A53B3}"/>
    <cellStyle name="Total 3 2 39 2" xfId="40309" xr:uid="{FD013BF8-02CD-43D3-A7DC-C3788DE05298}"/>
    <cellStyle name="Total 3 2 4" xfId="1816" xr:uid="{00000000-0005-0000-0000-00006E1D0000}"/>
    <cellStyle name="Total 3 2 4 2" xfId="24199" xr:uid="{B5ECAD12-87EE-46AF-B62F-B3AE97637EDC}"/>
    <cellStyle name="Total 3 2 40" xfId="20331" xr:uid="{B511FA9B-B4DD-460E-BDFF-3033B10209D1}"/>
    <cellStyle name="Total 3 2 40 2" xfId="40733" xr:uid="{C03791D1-AE39-4AEF-87F2-CC77236E42B9}"/>
    <cellStyle name="Total 3 2 41" xfId="19704" xr:uid="{D3330F2F-4FFC-471B-AD8C-B6FA49012193}"/>
    <cellStyle name="Total 3 2 41 2" xfId="40106" xr:uid="{10FA79C8-60A6-439F-88EB-BB8326F0D5B2}"/>
    <cellStyle name="Total 3 2 42" xfId="21526" xr:uid="{11596169-7250-42EA-A618-2F96C1177F65}"/>
    <cellStyle name="Total 3 2 42 2" xfId="41926" xr:uid="{4C4E1866-5388-4424-BA8D-48BD1B61F27C}"/>
    <cellStyle name="Total 3 2 43" xfId="21122" xr:uid="{4FB45FE3-C840-4C8A-92C4-48AEBD4D8B88}"/>
    <cellStyle name="Total 3 2 43 2" xfId="41522" xr:uid="{8E4ADE4B-BEBD-48B9-8BC1-CF4077999D56}"/>
    <cellStyle name="Total 3 2 44" xfId="22545" xr:uid="{079606AD-FC55-4B5F-BF0F-CA18974C5053}"/>
    <cellStyle name="Total 3 2 44 2" xfId="42945" xr:uid="{40D83251-D006-442C-89E4-431469F74B3C}"/>
    <cellStyle name="Total 3 2 45" xfId="23014" xr:uid="{5BA6CC8C-CD3D-4242-9CBF-541F2FB66034}"/>
    <cellStyle name="Total 3 2 45 2" xfId="43414" xr:uid="{38F11E3D-8EE7-4C15-9D0C-65AA7504F851}"/>
    <cellStyle name="Total 3 2 46" xfId="23251" xr:uid="{6B3A7287-92F1-42F7-9BFA-9478EFD7B1FD}"/>
    <cellStyle name="Total 3 2 46 2" xfId="43651" xr:uid="{5FE7A533-8002-489F-B69A-77E01AB08A78}"/>
    <cellStyle name="Total 3 2 5" xfId="2291" xr:uid="{00000000-0005-0000-0000-00006F1D0000}"/>
    <cellStyle name="Total 3 2 5 2" xfId="24666" xr:uid="{6E7E296A-64B7-4070-B6FF-CCE8C808EC21}"/>
    <cellStyle name="Total 3 2 6" xfId="2937" xr:uid="{00000000-0005-0000-0000-0000701D0000}"/>
    <cellStyle name="Total 3 2 6 2" xfId="25303" xr:uid="{201E4D2A-3539-4A55-9073-CE5153E4DE02}"/>
    <cellStyle name="Total 3 2 7" xfId="3603" xr:uid="{00000000-0005-0000-0000-0000711D0000}"/>
    <cellStyle name="Total 3 2 7 2" xfId="25966" xr:uid="{3862FAD5-0E78-45E9-BDDB-947C035DA075}"/>
    <cellStyle name="Total 3 2 8" xfId="3835" xr:uid="{00000000-0005-0000-0000-0000721D0000}"/>
    <cellStyle name="Total 3 2 8 2" xfId="26198" xr:uid="{998D2231-79A3-4082-A8F0-95B68E5D97F9}"/>
    <cellStyle name="Total 3 2 9" xfId="4406" xr:uid="{00000000-0005-0000-0000-0000731D0000}"/>
    <cellStyle name="Total 3 2 9 2" xfId="26760" xr:uid="{2A92EF41-BC47-4E61-8F59-58C9E7A39F78}"/>
    <cellStyle name="Total 3 20" xfId="7699" xr:uid="{FDBBFB89-671C-4F59-8011-342990C9554E}"/>
    <cellStyle name="Total 3 20 2" xfId="29985" xr:uid="{C287EE1E-5BC7-4136-974E-D7850AE8D508}"/>
    <cellStyle name="Total 3 21" xfId="8207" xr:uid="{D09F8E01-D975-42A5-A1CF-BBB6387EB272}"/>
    <cellStyle name="Total 3 21 2" xfId="30476" xr:uid="{41E89895-952B-47CC-92E2-6BA9841AA249}"/>
    <cellStyle name="Total 3 22" xfId="8871" xr:uid="{F2E3481A-4107-41F9-8ED5-8BF38B73D714}"/>
    <cellStyle name="Total 3 22 2" xfId="31056" xr:uid="{FCA0977C-1389-4C96-892F-31B634130187}"/>
    <cellStyle name="Total 3 23" xfId="8982" xr:uid="{EBAEC811-E707-4030-B94F-D172AE551A0B}"/>
    <cellStyle name="Total 3 23 2" xfId="31151" xr:uid="{149308E0-DAF7-4662-B025-C977F58D11DD}"/>
    <cellStyle name="Total 3 24" xfId="9883" xr:uid="{F3F84AAF-92EA-45BA-8BAA-5AB82108E286}"/>
    <cellStyle name="Total 3 24 2" xfId="31918" xr:uid="{0DDF713D-E95E-4449-9EB8-8C99C019E5BE}"/>
    <cellStyle name="Total 3 25" xfId="10799" xr:uid="{419CE6D4-D2F1-47E1-BB24-9F899DF1E8A6}"/>
    <cellStyle name="Total 3 25 2" xfId="32278" xr:uid="{42F39064-F901-4041-BC27-BA5DE7DACB38}"/>
    <cellStyle name="Total 3 26" xfId="12028" xr:uid="{6218D8A0-A9A7-4B19-9DC5-007CD5A03142}"/>
    <cellStyle name="Total 3 26 2" xfId="32593" xr:uid="{1EAE3919-6942-478D-87D1-4755A9ED3226}"/>
    <cellStyle name="Total 3 27" xfId="13420" xr:uid="{DC75EC14-DE47-4CEB-96E6-91B0F6DD0D9C}"/>
    <cellStyle name="Total 3 27 2" xfId="33984" xr:uid="{EAB1224A-62C5-4C2B-B404-3CA57F4738C2}"/>
    <cellStyle name="Total 3 28" xfId="13967" xr:uid="{DDFEE909-04A8-4A4B-ABD4-934559B3BCA5}"/>
    <cellStyle name="Total 3 28 2" xfId="34531" xr:uid="{4691C4CA-8D64-4315-BCA8-1BD746AC00DF}"/>
    <cellStyle name="Total 3 29" xfId="14625" xr:uid="{7BD43DB0-A6A2-4205-85B6-39975B0C57FB}"/>
    <cellStyle name="Total 3 29 2" xfId="35185" xr:uid="{442A6425-0C2D-4184-BCF8-998724CC9139}"/>
    <cellStyle name="Total 3 3" xfId="586" xr:uid="{00000000-0005-0000-0000-0000741D0000}"/>
    <cellStyle name="Total 3 3 10" xfId="2395" xr:uid="{00000000-0005-0000-0000-0000751D0000}"/>
    <cellStyle name="Total 3 3 10 2" xfId="24762" xr:uid="{4D2F0823-5821-4F24-84EF-BFA728642E8F}"/>
    <cellStyle name="Total 3 3 11" xfId="5037" xr:uid="{00000000-0005-0000-0000-0000761D0000}"/>
    <cellStyle name="Total 3 3 11 2" xfId="27390" xr:uid="{AA6C3EAC-12AF-4662-BF2F-2869BC3293F0}"/>
    <cellStyle name="Total 3 3 12" xfId="5500" xr:uid="{00000000-0005-0000-0000-0000771D0000}"/>
    <cellStyle name="Total 3 3 12 2" xfId="27853" xr:uid="{A08B68BF-30B3-4727-8F6A-01BF9705E1AD}"/>
    <cellStyle name="Total 3 3 13" xfId="6282" xr:uid="{00000000-0005-0000-0000-0000781D0000}"/>
    <cellStyle name="Total 3 3 13 2" xfId="28579" xr:uid="{27F691C6-71BC-4941-B215-95A69E05ADFA}"/>
    <cellStyle name="Total 3 3 14" xfId="5642" xr:uid="{00000000-0005-0000-0000-0000791D0000}"/>
    <cellStyle name="Total 3 3 14 2" xfId="27975" xr:uid="{C322F252-BFA3-4A0A-BD08-23AB4E14A115}"/>
    <cellStyle name="Total 3 3 15" xfId="7076" xr:uid="{00000000-0005-0000-0000-00007A1D0000}"/>
    <cellStyle name="Total 3 3 15 2" xfId="29373" xr:uid="{C1AD2F11-F550-4A90-86D9-44113C1DE017}"/>
    <cellStyle name="Total 3 3 16" xfId="7315" xr:uid="{00000000-0005-0000-0000-00007B1D0000}"/>
    <cellStyle name="Total 3 3 16 2" xfId="29610" xr:uid="{27B52E5A-B99D-449B-BF86-0AC45D4F361A}"/>
    <cellStyle name="Total 3 3 17" xfId="7801" xr:uid="{34F2DD8A-E263-425A-AEFC-0C8DF1DC9C40}"/>
    <cellStyle name="Total 3 3 17 2" xfId="30087" xr:uid="{969014D2-70FD-4345-8754-4D4B64E12EC7}"/>
    <cellStyle name="Total 3 3 18" xfId="8286" xr:uid="{6FE21E21-2708-44E3-8DE5-C06A1A3531A4}"/>
    <cellStyle name="Total 3 3 18 2" xfId="30555" xr:uid="{2FDBF7DB-2D86-4D11-A9AB-E95136584616}"/>
    <cellStyle name="Total 3 3 19" xfId="9171" xr:uid="{4858D34C-D220-40CE-94CA-D747692CE1D2}"/>
    <cellStyle name="Total 3 3 19 2" xfId="31312" xr:uid="{9D7977D0-3B3E-43A5-98EA-5A53EB003EA7}"/>
    <cellStyle name="Total 3 3 2" xfId="801" xr:uid="{00000000-0005-0000-0000-00007C1D0000}"/>
    <cellStyle name="Total 3 3 2 10" xfId="5248" xr:uid="{00000000-0005-0000-0000-00007D1D0000}"/>
    <cellStyle name="Total 3 3 2 10 2" xfId="27601" xr:uid="{5C65F607-CC06-4AA9-95BA-492FE6AF6941}"/>
    <cellStyle name="Total 3 3 2 11" xfId="4967" xr:uid="{00000000-0005-0000-0000-00007E1D0000}"/>
    <cellStyle name="Total 3 3 2 11 2" xfId="27320" xr:uid="{2CF2AB3E-EBD0-4B91-8009-EF4309F1F274}"/>
    <cellStyle name="Total 3 3 2 12" xfId="6407" xr:uid="{00000000-0005-0000-0000-00007F1D0000}"/>
    <cellStyle name="Total 3 3 2 12 2" xfId="28704" xr:uid="{97441652-73CA-481F-A5C5-17FB7F81189B}"/>
    <cellStyle name="Total 3 3 2 13" xfId="6184" xr:uid="{00000000-0005-0000-0000-0000801D0000}"/>
    <cellStyle name="Total 3 3 2 13 2" xfId="28481" xr:uid="{F7D5EA5C-7CB6-48E9-8973-D9D812734815}"/>
    <cellStyle name="Total 3 3 2 14" xfId="6078" xr:uid="{00000000-0005-0000-0000-0000811D0000}"/>
    <cellStyle name="Total 3 3 2 14 2" xfId="28375" xr:uid="{0FABA12C-59B6-4A5F-BD3B-F6E3B902B062}"/>
    <cellStyle name="Total 3 3 2 15" xfId="7521" xr:uid="{00000000-0005-0000-0000-0000821D0000}"/>
    <cellStyle name="Total 3 3 2 15 2" xfId="29816" xr:uid="{78F9C427-131A-47EF-8CC9-9BCD43E266B9}"/>
    <cellStyle name="Total 3 3 2 16" xfId="8007" xr:uid="{C25B2AA8-7420-4798-AB9D-7D602BFB033C}"/>
    <cellStyle name="Total 3 3 2 16 2" xfId="30293" xr:uid="{C6A7B918-9F09-425C-B10E-F7A32B3129FC}"/>
    <cellStyle name="Total 3 3 2 17" xfId="8496" xr:uid="{76B56A2A-48F2-43CD-9679-AC084CFBCD86}"/>
    <cellStyle name="Total 3 3 2 17 2" xfId="30765" xr:uid="{C8A0682D-BB00-4753-99D1-F9DB5D4A02DB}"/>
    <cellStyle name="Total 3 3 2 18" xfId="9386" xr:uid="{43086528-4F64-4822-A143-A3B3FD77F898}"/>
    <cellStyle name="Total 3 3 2 18 2" xfId="31525" xr:uid="{1B011E9C-353E-4C97-8C7F-D84FCEFEC381}"/>
    <cellStyle name="Total 3 3 2 19" xfId="9032" xr:uid="{CF7CC2DD-F91A-42FE-A426-928ED7522F74}"/>
    <cellStyle name="Total 3 3 2 19 2" xfId="31193" xr:uid="{73D43468-3464-4B6C-8C9C-F38B92D72994}"/>
    <cellStyle name="Total 3 3 2 2" xfId="998" xr:uid="{00000000-0005-0000-0000-0000831D0000}"/>
    <cellStyle name="Total 3 3 2 2 2" xfId="23435" xr:uid="{3B9697B4-F466-425F-8F19-F240544B45A0}"/>
    <cellStyle name="Total 3 3 2 20" xfId="9690" xr:uid="{8B95E897-A6DE-4B8D-8E86-05E20AA2274E}"/>
    <cellStyle name="Total 3 3 2 20 2" xfId="31767" xr:uid="{2AAC07F1-6B96-4E27-B26C-F22193EE174D}"/>
    <cellStyle name="Total 3 3 2 21" xfId="12554" xr:uid="{ED017E75-3ACD-4A7E-9F5B-A3C79E1E64B9}"/>
    <cellStyle name="Total 3 3 2 21 2" xfId="33119" xr:uid="{3F3A5DA0-CB6A-4917-AAB0-A3DE4F4A3377}"/>
    <cellStyle name="Total 3 3 2 22" xfId="11965" xr:uid="{ED03ED56-CE99-471F-B706-8732BDE6A84B}"/>
    <cellStyle name="Total 3 3 2 22 2" xfId="32530" xr:uid="{E1A1DE8E-AA88-4249-8218-BBFF25E1B8B8}"/>
    <cellStyle name="Total 3 3 2 23" xfId="12906" xr:uid="{87CDBE45-1E81-4B2E-B310-8212A85FE303}"/>
    <cellStyle name="Total 3 3 2 23 2" xfId="33471" xr:uid="{1E031D07-99A6-410E-983B-6476DADF4FCB}"/>
    <cellStyle name="Total 3 3 2 24" xfId="12702" xr:uid="{998CEF1C-BAE0-424E-90D4-8AB2BC07D72E}"/>
    <cellStyle name="Total 3 3 2 24 2" xfId="33267" xr:uid="{CB414584-3A92-4A32-AA68-36646068CD7D}"/>
    <cellStyle name="Total 3 3 2 25" xfId="13947" xr:uid="{78F3CA22-4EB3-4563-9862-D440C05479C0}"/>
    <cellStyle name="Total 3 3 2 25 2" xfId="34511" xr:uid="{2A30F002-64F5-4294-B54F-F0C3B09A1E17}"/>
    <cellStyle name="Total 3 3 2 26" xfId="13332" xr:uid="{524169FC-E3F4-4543-9C56-644EA5DC530D}"/>
    <cellStyle name="Total 3 3 2 26 2" xfId="33896" xr:uid="{4FAC13B2-05E2-48D5-9015-10094DE7A982}"/>
    <cellStyle name="Total 3 3 2 27" xfId="14883" xr:uid="{EECBD1CD-74EA-42C0-96D4-97F12E7841D2}"/>
    <cellStyle name="Total 3 3 2 27 2" xfId="35436" xr:uid="{A5316224-C727-4C2B-A9AB-21AFE94FC8E7}"/>
    <cellStyle name="Total 3 3 2 28" xfId="16058" xr:uid="{704D1AAD-AEE5-48C0-8649-8718DB262CC7}"/>
    <cellStyle name="Total 3 3 2 28 2" xfId="36466" xr:uid="{243BD6AA-BD45-4A03-ACA8-04491DD2AB09}"/>
    <cellStyle name="Total 3 3 2 29" xfId="16531" xr:uid="{FA91D95B-9FA0-4B67-B628-172474174462}"/>
    <cellStyle name="Total 3 3 2 29 2" xfId="36937" xr:uid="{F90D5456-C94B-46DB-88E0-DE9041D63E18}"/>
    <cellStyle name="Total 3 3 2 3" xfId="1992" xr:uid="{00000000-0005-0000-0000-0000841D0000}"/>
    <cellStyle name="Total 3 3 2 3 2" xfId="24374" xr:uid="{AA700BFF-E2E5-49E2-A0B8-F49FB142A5BB}"/>
    <cellStyle name="Total 3 3 2 30" xfId="17275" xr:uid="{3AAFC854-C640-4CB5-B0C7-8E0967CBE610}"/>
    <cellStyle name="Total 3 3 2 30 2" xfId="37679" xr:uid="{E01B1CDC-77BC-4D62-9896-1B644CEDED3F}"/>
    <cellStyle name="Total 3 3 2 31" xfId="17655" xr:uid="{206A9FC4-D725-4258-948C-2022D7069337}"/>
    <cellStyle name="Total 3 3 2 31 2" xfId="38059" xr:uid="{30C73D08-393D-47EB-98A3-5FEAAF01D0E2}"/>
    <cellStyle name="Total 3 3 2 32" xfId="18024" xr:uid="{64DC09AE-DE5A-484A-9832-6567DCA75965}"/>
    <cellStyle name="Total 3 3 2 32 2" xfId="38428" xr:uid="{355DAA16-4007-428B-B087-59C945C4F7A3}"/>
    <cellStyle name="Total 3 3 2 33" xfId="18403" xr:uid="{445D3451-5BED-425D-93FE-4F348F3D308C}"/>
    <cellStyle name="Total 3 3 2 33 2" xfId="38807" xr:uid="{45AEE029-E268-48B4-8A6C-DAB16126B3BF}"/>
    <cellStyle name="Total 3 3 2 34" xfId="19247" xr:uid="{A1A09DFF-3D43-4650-A2B2-8031CFCD04A5}"/>
    <cellStyle name="Total 3 3 2 34 2" xfId="39649" xr:uid="{F1D2D4C9-FB6E-4D3B-9AEA-4E91FE84C32D}"/>
    <cellStyle name="Total 3 3 2 35" xfId="18924" xr:uid="{D6220152-DA19-4563-B298-F36BCCA040A7}"/>
    <cellStyle name="Total 3 3 2 35 2" xfId="39326" xr:uid="{98507B1D-DF5A-438C-BB9C-63E6970FD33F}"/>
    <cellStyle name="Total 3 3 2 36" xfId="20085" xr:uid="{3A2F679C-2EE2-4436-A5B5-68512110A8E0}"/>
    <cellStyle name="Total 3 3 2 36 2" xfId="40487" xr:uid="{A22F1999-082F-410B-9938-F312B718E4BF}"/>
    <cellStyle name="Total 3 3 2 37" xfId="20507" xr:uid="{08EEA7C2-F393-47D9-984F-14F94457CAFE}"/>
    <cellStyle name="Total 3 3 2 37 2" xfId="40909" xr:uid="{8BE7B0EB-A388-4DAE-9B8A-0F2722C31AF3}"/>
    <cellStyle name="Total 3 3 2 38" xfId="20819" xr:uid="{103A64A2-913D-4968-AD02-8F3493576817}"/>
    <cellStyle name="Total 3 3 2 38 2" xfId="41221" xr:uid="{3F5AE9F7-675F-452C-BF49-212053C3659B}"/>
    <cellStyle name="Total 3 3 2 39" xfId="21701" xr:uid="{0F685DB0-2A06-4AC3-896D-B6D44870515B}"/>
    <cellStyle name="Total 3 3 2 39 2" xfId="42101" xr:uid="{CE84C5EF-0F2E-4308-A291-B514496FD77F}"/>
    <cellStyle name="Total 3 3 2 4" xfId="1702" xr:uid="{00000000-0005-0000-0000-0000851D0000}"/>
    <cellStyle name="Total 3 3 2 4 2" xfId="24086" xr:uid="{49837881-EF81-4C2B-BB91-00531ABF6A9B}"/>
    <cellStyle name="Total 3 3 2 40" xfId="22189" xr:uid="{1DA8B9CF-EA7F-4F7B-9609-3D46757C79C9}"/>
    <cellStyle name="Total 3 3 2 40 2" xfId="42589" xr:uid="{350CB320-37DD-4B11-B3CB-8BDFB6B5C4CC}"/>
    <cellStyle name="Total 3 3 2 41" xfId="22702" xr:uid="{EA71FC8C-85A4-4474-9E4B-DFB07FF3B6A5}"/>
    <cellStyle name="Total 3 3 2 41 2" xfId="43102" xr:uid="{07956C90-ECBC-41D9-89F6-FA4A687F98D8}"/>
    <cellStyle name="Total 3 3 2 42" xfId="22624" xr:uid="{61DD1EBC-E56C-4D7F-906D-4447B1A2D3E5}"/>
    <cellStyle name="Total 3 3 2 42 2" xfId="43024" xr:uid="{13EBEE12-09E9-4429-BA4C-C2D274F5FAE8}"/>
    <cellStyle name="Total 3 3 2 43" xfId="22939" xr:uid="{6638BE6A-DC94-4E39-B3C2-7B00DA49FCF5}"/>
    <cellStyle name="Total 3 3 2 43 2" xfId="43339" xr:uid="{F3376A7F-3FA7-4B25-B5C6-C3FDB8D4E6C5}"/>
    <cellStyle name="Total 3 3 2 5" xfId="3115" xr:uid="{00000000-0005-0000-0000-0000861D0000}"/>
    <cellStyle name="Total 3 3 2 5 2" xfId="25481" xr:uid="{37680D11-2271-4AC4-BBEF-06003BC23FEE}"/>
    <cellStyle name="Total 3 3 2 6" xfId="2808" xr:uid="{00000000-0005-0000-0000-0000871D0000}"/>
    <cellStyle name="Total 3 3 2 6 2" xfId="25174" xr:uid="{58333B96-1DB5-4AA5-AA99-0EF4A2644132}"/>
    <cellStyle name="Total 3 3 2 7" xfId="4009" xr:uid="{00000000-0005-0000-0000-0000881D0000}"/>
    <cellStyle name="Total 3 3 2 7 2" xfId="26372" xr:uid="{6ECFAA7D-E3F0-4FEF-8A43-3DDB48FB649A}"/>
    <cellStyle name="Total 3 3 2 8" xfId="2840" xr:uid="{00000000-0005-0000-0000-0000891D0000}"/>
    <cellStyle name="Total 3 3 2 8 2" xfId="25206" xr:uid="{43713B1C-665F-40F2-B955-558542A68B49}"/>
    <cellStyle name="Total 3 3 2 9" xfId="4539" xr:uid="{00000000-0005-0000-0000-00008A1D0000}"/>
    <cellStyle name="Total 3 3 2 9 2" xfId="26892" xr:uid="{BBBDAF60-3656-4308-B56F-CFB7058AF6A7}"/>
    <cellStyle name="Total 3 3 20" xfId="9859" xr:uid="{56806CF5-082D-4404-BFC4-FC81B62C946B}"/>
    <cellStyle name="Total 3 3 20 2" xfId="31899" xr:uid="{E5BCA595-C2B3-4EC7-9FF0-C690E91D786C}"/>
    <cellStyle name="Total 3 3 21" xfId="10270" xr:uid="{BD72CA26-16DA-428A-89C2-C8C4EE3C719C}"/>
    <cellStyle name="Total 3 3 21 2" xfId="32125" xr:uid="{9156CE04-345A-4D69-B133-46DE7A79E29E}"/>
    <cellStyle name="Total 3 3 22" xfId="12339" xr:uid="{7FAA9B6B-C7C8-4B54-BE9C-FC027B7E4760}"/>
    <cellStyle name="Total 3 3 22 2" xfId="32904" xr:uid="{D1D34F92-11C9-4CE5-B1A7-DF78D566EDCE}"/>
    <cellStyle name="Total 3 3 23" xfId="12018" xr:uid="{46F47F72-7139-47A3-9C4E-10BB2D9CB277}"/>
    <cellStyle name="Total 3 3 23 2" xfId="32583" xr:uid="{406A9682-7AEA-43E6-848F-D9E2AA571C15}"/>
    <cellStyle name="Total 3 3 24" xfId="11901" xr:uid="{1B593FBE-E94D-4A02-9C0F-EB010C4A307D}"/>
    <cellStyle name="Total 3 3 24 2" xfId="32468" xr:uid="{0C46B537-3CBC-423C-AD9F-4C3834EEF90D}"/>
    <cellStyle name="Total 3 3 25" xfId="13913" xr:uid="{63D57501-868B-4B1C-9A76-91598C440E42}"/>
    <cellStyle name="Total 3 3 25 2" xfId="34477" xr:uid="{E3400236-CFCB-4BB4-846F-FA18B84CB643}"/>
    <cellStyle name="Total 3 3 26" xfId="14235" xr:uid="{5513EB0B-3C1B-4A0E-ADA2-3F012CD784F3}"/>
    <cellStyle name="Total 3 3 26 2" xfId="34798" xr:uid="{4EB3C298-D3EA-4FD8-B784-70067035C500}"/>
    <cellStyle name="Total 3 3 27" xfId="14490" xr:uid="{7D9085FC-4DB1-4849-8BC4-2060CAD80906}"/>
    <cellStyle name="Total 3 3 27 2" xfId="35051" xr:uid="{AEA3F4EC-ED2F-4D99-A17A-80F421670923}"/>
    <cellStyle name="Total 3 3 28" xfId="14427" xr:uid="{E029307A-789F-46A0-A64B-D355118F484E}"/>
    <cellStyle name="Total 3 3 28 2" xfId="34989" xr:uid="{87F8F777-BF66-44BF-8A65-8D83774A34F9}"/>
    <cellStyle name="Total 3 3 29" xfId="15683" xr:uid="{01C70E68-7B80-4AFD-A485-54A722FE79C2}"/>
    <cellStyle name="Total 3 3 29 2" xfId="36150" xr:uid="{F8B9C8E8-9F60-4CF8-9084-94823BA0EC11}"/>
    <cellStyle name="Total 3 3 3" xfId="1292" xr:uid="{00000000-0005-0000-0000-00008B1D0000}"/>
    <cellStyle name="Total 3 3 3 2" xfId="23729" xr:uid="{34F5319C-94E6-4F80-8FF5-6098E39B9EB3}"/>
    <cellStyle name="Total 3 3 30" xfId="16325" xr:uid="{6B047814-85D0-4FBD-AB96-477891C02AFF}"/>
    <cellStyle name="Total 3 3 30 2" xfId="36731" xr:uid="{E214A5E8-8539-4024-8A2F-F55A8115C674}"/>
    <cellStyle name="Total 3 3 31" xfId="17066" xr:uid="{A60140F9-7541-4D67-912F-3F1FC50C516F}"/>
    <cellStyle name="Total 3 3 31 2" xfId="37470" xr:uid="{46D26253-2E24-44EC-B45C-64D5A714F347}"/>
    <cellStyle name="Total 3 3 32" xfId="17444" xr:uid="{3DAF14DD-DBCD-4977-8F93-61ED5B842AB8}"/>
    <cellStyle name="Total 3 3 32 2" xfId="37848" xr:uid="{E2101DE2-94EC-4890-955A-4ACC03577177}"/>
    <cellStyle name="Total 3 3 33" xfId="17817" xr:uid="{5E824902-F0A0-48B5-BD7E-8BF34191F2D8}"/>
    <cellStyle name="Total 3 3 33 2" xfId="38221" xr:uid="{3B719DEA-2B9F-4175-8D47-20A5EE2CC991}"/>
    <cellStyle name="Total 3 3 34" xfId="18189" xr:uid="{53414399-A06B-4B21-9B68-1545189C1D1A}"/>
    <cellStyle name="Total 3 3 34 2" xfId="38593" xr:uid="{BDB13AC7-E268-4648-815D-20C388B95ABD}"/>
    <cellStyle name="Total 3 3 35" xfId="19032" xr:uid="{F8FBC120-98A3-4B50-A657-70B65B49CBC2}"/>
    <cellStyle name="Total 3 3 35 2" xfId="39434" xr:uid="{AA0DB882-A61A-4A9D-8F04-5398F574341D}"/>
    <cellStyle name="Total 3 3 36" xfId="18663" xr:uid="{F9ACC347-0831-42BB-AF9D-975A95373815}"/>
    <cellStyle name="Total 3 3 36 2" xfId="39065" xr:uid="{E46635AE-CF5E-4612-9629-1C098A4F6FAD}"/>
    <cellStyle name="Total 3 3 37" xfId="19870" xr:uid="{6E4A02FB-C651-4102-81B3-D92DC0F5CC7B}"/>
    <cellStyle name="Total 3 3 37 2" xfId="40272" xr:uid="{9CD0BE55-0DD5-4F3B-AF1E-346BB819F02F}"/>
    <cellStyle name="Total 3 3 38" xfId="20294" xr:uid="{32EACAD3-4B10-4717-BC5D-E07F5796FB8B}"/>
    <cellStyle name="Total 3 3 38 2" xfId="40696" xr:uid="{0FE093FD-80A1-42CB-A13D-36E6079ED534}"/>
    <cellStyle name="Total 3 3 39" xfId="20790" xr:uid="{67220D39-4E49-4041-A065-31393CDAF9E2}"/>
    <cellStyle name="Total 3 3 39 2" xfId="41192" xr:uid="{894E30E2-F790-4B41-9EBC-005EBA820F44}"/>
    <cellStyle name="Total 3 3 4" xfId="1779" xr:uid="{00000000-0005-0000-0000-00008C1D0000}"/>
    <cellStyle name="Total 3 3 4 2" xfId="24162" xr:uid="{20EBF4AC-BC09-4B1C-AAD3-5FF9F02B442C}"/>
    <cellStyle name="Total 3 3 40" xfId="21489" xr:uid="{54C8A16E-EC58-4E49-85CE-3B243216CF17}"/>
    <cellStyle name="Total 3 3 40 2" xfId="41889" xr:uid="{0D3C91CB-5E6C-4CE7-9EB8-08E5E26FC008}"/>
    <cellStyle name="Total 3 3 41" xfId="21886" xr:uid="{C0521A6F-D402-4EE1-AAA8-1DF5A495DADB}"/>
    <cellStyle name="Total 3 3 41 2" xfId="42286" xr:uid="{BDE11549-AA22-4170-B890-911E3620467C}"/>
    <cellStyle name="Total 3 3 42" xfId="21943" xr:uid="{9CBC7C38-0F72-4D7F-90A2-B2D21EF208EE}"/>
    <cellStyle name="Total 3 3 42 2" xfId="42343" xr:uid="{09D87B7E-B18D-45F3-AD87-D994938BDCAB}"/>
    <cellStyle name="Total 3 3 43" xfId="22983" xr:uid="{75E45DDF-4706-4658-80C2-A990719BE1A8}"/>
    <cellStyle name="Total 3 3 43 2" xfId="43383" xr:uid="{292CEA47-6458-49EF-ABFD-1B82BCF6875D}"/>
    <cellStyle name="Total 3 3 44" xfId="23232" xr:uid="{4CF24CD8-DB15-4E48-BB39-76A844BBA2C4}"/>
    <cellStyle name="Total 3 3 44 2" xfId="43632" xr:uid="{7083933E-FA4A-482A-A6A2-E6B70153CE41}"/>
    <cellStyle name="Total 3 3 5" xfId="2271" xr:uid="{00000000-0005-0000-0000-00008D1D0000}"/>
    <cellStyle name="Total 3 3 5 2" xfId="24646" xr:uid="{8A8815C9-D8AF-4230-8C39-64166E07A62C}"/>
    <cellStyle name="Total 3 3 6" xfId="2900" xr:uid="{00000000-0005-0000-0000-00008E1D0000}"/>
    <cellStyle name="Total 3 3 6 2" xfId="25266" xr:uid="{67EF77F7-1A43-4BF2-A8EB-EA8EA15DB976}"/>
    <cellStyle name="Total 3 3 7" xfId="3561" xr:uid="{00000000-0005-0000-0000-00008F1D0000}"/>
    <cellStyle name="Total 3 3 7 2" xfId="25925" xr:uid="{0C8913D1-6A61-4CC3-BF57-03BA40883025}"/>
    <cellStyle name="Total 3 3 8" xfId="3798" xr:uid="{00000000-0005-0000-0000-0000901D0000}"/>
    <cellStyle name="Total 3 3 8 2" xfId="26161" xr:uid="{EE0F7640-D6CA-45D5-BF2D-BF4BC8E61B8A}"/>
    <cellStyle name="Total 3 3 9" xfId="4373" xr:uid="{00000000-0005-0000-0000-0000911D0000}"/>
    <cellStyle name="Total 3 3 9 2" xfId="26728" xr:uid="{49593178-33BA-40C6-ABE0-0878E9D18867}"/>
    <cellStyle name="Total 3 30" xfId="15194" xr:uid="{5AF7FD95-EC0D-4EFA-9606-6F7870129C76}"/>
    <cellStyle name="Total 3 30 2" xfId="35735" xr:uid="{97F2A8BC-255D-408F-B14D-7D0F5C407E6D}"/>
    <cellStyle name="Total 3 31" xfId="15436" xr:uid="{4B5FEAFA-C126-4418-85E2-87FF663F6B12}"/>
    <cellStyle name="Total 3 31 2" xfId="35973" xr:uid="{170607E7-6F87-48D8-8B47-89073D1350CB}"/>
    <cellStyle name="Total 3 32" xfId="15607" xr:uid="{BE146788-7B9A-4BBA-BA91-0DAC492846A0}"/>
    <cellStyle name="Total 3 32 2" xfId="36104" xr:uid="{046E74A8-58A2-4634-9857-D580A8121401}"/>
    <cellStyle name="Total 3 33" xfId="16223" xr:uid="{1E35E91B-E93F-4998-8B45-BADB0C40AFAA}"/>
    <cellStyle name="Total 3 33 2" xfId="36629" xr:uid="{891B1248-364C-4D61-A2F0-367827C40A95}"/>
    <cellStyle name="Total 3 34" xfId="16829" xr:uid="{D69E99A1-D755-45FB-AACE-009840B03F78}"/>
    <cellStyle name="Total 3 34 2" xfId="37233" xr:uid="{D35AB808-4305-4378-AB87-5DCB7FC106AB}"/>
    <cellStyle name="Total 3 35" xfId="16772" xr:uid="{2C337B50-3A3E-4CBF-B1CA-F95EEC61D64E}"/>
    <cellStyle name="Total 3 35 2" xfId="37176" xr:uid="{17C84AAE-5E0A-414B-995F-AFA56B92C506}"/>
    <cellStyle name="Total 3 36" xfId="17482" xr:uid="{0779B03D-37BD-4992-8CE7-E34E9B87E0DB}"/>
    <cellStyle name="Total 3 36 2" xfId="37886" xr:uid="{5161B246-59F1-48D4-B2A6-D092A6C7A8A9}"/>
    <cellStyle name="Total 3 37" xfId="17547" xr:uid="{418BE94A-8463-4D9A-ADF2-80998FD32EBF}"/>
    <cellStyle name="Total 3 37 2" xfId="37951" xr:uid="{8A9C8D54-A3EE-464E-8493-F2077BA9997E}"/>
    <cellStyle name="Total 3 38" xfId="18750" xr:uid="{46169379-86EF-454B-A285-5E29D5CC6CD4}"/>
    <cellStyle name="Total 3 38 2" xfId="39152" xr:uid="{B615CE6C-FBCD-441E-8F44-91441A396096}"/>
    <cellStyle name="Total 3 39" xfId="18700" xr:uid="{336028C5-4336-4AF0-B025-CB40AA669CAC}"/>
    <cellStyle name="Total 3 39 2" xfId="39102" xr:uid="{E38BFC1C-17CF-4D84-A9D4-3FB0E433C080}"/>
    <cellStyle name="Total 3 4" xfId="627" xr:uid="{00000000-0005-0000-0000-0000921D0000}"/>
    <cellStyle name="Total 3 4 10" xfId="4764" xr:uid="{00000000-0005-0000-0000-0000931D0000}"/>
    <cellStyle name="Total 3 4 10 2" xfId="27117" xr:uid="{25518681-AC42-4362-8993-B1B68F913195}"/>
    <cellStyle name="Total 3 4 11" xfId="5078" xr:uid="{00000000-0005-0000-0000-0000941D0000}"/>
    <cellStyle name="Total 3 4 11 2" xfId="27431" xr:uid="{9890DC36-152E-41FF-A5B6-650BD96347BA}"/>
    <cellStyle name="Total 3 4 12" xfId="4631" xr:uid="{00000000-0005-0000-0000-0000951D0000}"/>
    <cellStyle name="Total 3 4 12 2" xfId="26984" xr:uid="{2633344B-0133-4CA1-BBD3-367D2673353B}"/>
    <cellStyle name="Total 3 4 13" xfId="6145" xr:uid="{00000000-0005-0000-0000-0000961D0000}"/>
    <cellStyle name="Total 3 4 13 2" xfId="28442" xr:uid="{80A80FA7-C838-4368-BA87-1CD6807452D1}"/>
    <cellStyle name="Total 3 4 14" xfId="5741" xr:uid="{00000000-0005-0000-0000-0000971D0000}"/>
    <cellStyle name="Total 3 4 14 2" xfId="28060" xr:uid="{6AAB7640-0339-43D5-9608-C8A790C39C22}"/>
    <cellStyle name="Total 3 4 15" xfId="6719" xr:uid="{00000000-0005-0000-0000-0000981D0000}"/>
    <cellStyle name="Total 3 4 15 2" xfId="29016" xr:uid="{A23E3990-66B3-41BE-9817-2C6021D48767}"/>
    <cellStyle name="Total 3 4 16" xfId="7356" xr:uid="{00000000-0005-0000-0000-0000991D0000}"/>
    <cellStyle name="Total 3 4 16 2" xfId="29651" xr:uid="{ECA46321-990E-4A4E-A668-91E71E27830D}"/>
    <cellStyle name="Total 3 4 17" xfId="7842" xr:uid="{0F7161D7-84F2-4AB3-8293-5FBA55DA3216}"/>
    <cellStyle name="Total 3 4 17 2" xfId="30128" xr:uid="{A0964947-FA6D-4DA3-B7DA-29EDBFE567FE}"/>
    <cellStyle name="Total 3 4 18" xfId="8327" xr:uid="{915275E1-6BA3-490B-9FF0-9EE036895B84}"/>
    <cellStyle name="Total 3 4 18 2" xfId="30596" xr:uid="{1C028ECE-2C0F-4D87-B846-1249CC665F21}"/>
    <cellStyle name="Total 3 4 19" xfId="9212" xr:uid="{65D4B30D-E870-49C3-A55F-05E7C75DC7B1}"/>
    <cellStyle name="Total 3 4 19 2" xfId="31353" xr:uid="{BB11A2F5-21E5-4B34-A8E9-6799A17BD287}"/>
    <cellStyle name="Total 3 4 2" xfId="842" xr:uid="{00000000-0005-0000-0000-00009A1D0000}"/>
    <cellStyle name="Total 3 4 2 10" xfId="5289" xr:uid="{00000000-0005-0000-0000-00009B1D0000}"/>
    <cellStyle name="Total 3 4 2 10 2" xfId="27642" xr:uid="{A92E41F6-82CE-4C6E-B1A4-3B8207112FB6}"/>
    <cellStyle name="Total 3 4 2 11" xfId="4863" xr:uid="{00000000-0005-0000-0000-00009C1D0000}"/>
    <cellStyle name="Total 3 4 2 11 2" xfId="27216" xr:uid="{5A28367F-B5E5-489F-8ACA-57F0B12DCB49}"/>
    <cellStyle name="Total 3 4 2 12" xfId="5916" xr:uid="{00000000-0005-0000-0000-00009D1D0000}"/>
    <cellStyle name="Total 3 4 2 12 2" xfId="28230" xr:uid="{A728E5A9-1536-4D32-AAB1-2F8C3DE5D11E}"/>
    <cellStyle name="Total 3 4 2 13" xfId="5867" xr:uid="{00000000-0005-0000-0000-00009E1D0000}"/>
    <cellStyle name="Total 3 4 2 13 2" xfId="28181" xr:uid="{78FF972C-059A-44BD-9B58-6A7397F2BE06}"/>
    <cellStyle name="Total 3 4 2 14" xfId="6815" xr:uid="{00000000-0005-0000-0000-00009F1D0000}"/>
    <cellStyle name="Total 3 4 2 14 2" xfId="29112" xr:uid="{3E4A7C42-579A-47E1-8950-3D0FD578E310}"/>
    <cellStyle name="Total 3 4 2 15" xfId="7562" xr:uid="{00000000-0005-0000-0000-0000A01D0000}"/>
    <cellStyle name="Total 3 4 2 15 2" xfId="29857" xr:uid="{414C8436-3375-4A29-9C80-E4BD0EFD28A7}"/>
    <cellStyle name="Total 3 4 2 16" xfId="8048" xr:uid="{BE5B429A-8752-49FD-9D1B-151AAD68B9AA}"/>
    <cellStyle name="Total 3 4 2 16 2" xfId="30334" xr:uid="{65692756-ED03-4313-ABA1-2E606E4273B7}"/>
    <cellStyle name="Total 3 4 2 17" xfId="8537" xr:uid="{546C8F9D-DA7E-4AE2-8DE0-4B52AC34E9D7}"/>
    <cellStyle name="Total 3 4 2 17 2" xfId="30806" xr:uid="{249AF1E9-AAF1-416F-B4DF-EAA1666B5C65}"/>
    <cellStyle name="Total 3 4 2 18" xfId="9427" xr:uid="{FF36128C-3D03-4F2B-9E77-0C28A1DE610B}"/>
    <cellStyle name="Total 3 4 2 18 2" xfId="31566" xr:uid="{42D8A59B-0C10-4DDE-9681-39DCBE5EFDCA}"/>
    <cellStyle name="Total 3 4 2 19" xfId="8875" xr:uid="{D53E321D-2C09-4BCE-B7DD-A057A1319D00}"/>
    <cellStyle name="Total 3 4 2 19 2" xfId="31060" xr:uid="{8B5EA891-7FE7-404E-99E5-BD4CBACAA281}"/>
    <cellStyle name="Total 3 4 2 2" xfId="1042" xr:uid="{00000000-0005-0000-0000-0000A11D0000}"/>
    <cellStyle name="Total 3 4 2 2 2" xfId="23479" xr:uid="{FDC6521C-CA5A-437F-A797-3F5A95C11E1C}"/>
    <cellStyle name="Total 3 4 2 20" xfId="8970" xr:uid="{E926F84E-3047-47F7-B583-3AC6A0C8F2C7}"/>
    <cellStyle name="Total 3 4 2 20 2" xfId="31141" xr:uid="{8C31E2CB-1A32-4FFC-BAEB-23321AFD5CA9}"/>
    <cellStyle name="Total 3 4 2 21" xfId="12595" xr:uid="{6CF0F050-4DB6-4836-87F8-1A3C0D4184A5}"/>
    <cellStyle name="Total 3 4 2 21 2" xfId="33160" xr:uid="{832C9F3A-F80D-455B-B2CC-45A9ACF8E4A8}"/>
    <cellStyle name="Total 3 4 2 22" xfId="11888" xr:uid="{C5114086-412D-4F73-AAEA-30CE2418335A}"/>
    <cellStyle name="Total 3 4 2 22 2" xfId="32455" xr:uid="{19E454B2-8A93-4358-8832-AF9220E7CE3D}"/>
    <cellStyle name="Total 3 4 2 23" xfId="12004" xr:uid="{F0BDB5F3-18EF-4DEA-9A94-9FB28F4739ED}"/>
    <cellStyle name="Total 3 4 2 23 2" xfId="32569" xr:uid="{C8BA8BC1-2BA1-4B6B-873F-59F26D1A2BBD}"/>
    <cellStyle name="Total 3 4 2 24" xfId="12685" xr:uid="{618CE879-3403-461F-AD7D-2F262C749172}"/>
    <cellStyle name="Total 3 4 2 24 2" xfId="33250" xr:uid="{8301F66A-A619-43F7-8063-EF6E5EE9742B}"/>
    <cellStyle name="Total 3 4 2 25" xfId="12866" xr:uid="{A34ED11F-047A-401E-86EF-FDF66BCE1B7F}"/>
    <cellStyle name="Total 3 4 2 25 2" xfId="33431" xr:uid="{625A8799-D2E2-4A09-B95B-FD7F93020E65}"/>
    <cellStyle name="Total 3 4 2 26" xfId="14244" xr:uid="{F93A5F67-70FD-4E3F-B067-30DEEC94F353}"/>
    <cellStyle name="Total 3 4 2 26 2" xfId="34807" xr:uid="{D2415BA4-E232-4636-A815-67DB131E8117}"/>
    <cellStyle name="Total 3 4 2 27" xfId="14337" xr:uid="{E2603970-8C60-4170-9C37-70A009935A50}"/>
    <cellStyle name="Total 3 4 2 27 2" xfId="34900" xr:uid="{552D0196-A8CD-4655-B1B0-501C5E09CB00}"/>
    <cellStyle name="Total 3 4 2 28" xfId="16099" xr:uid="{3DFDEB1F-2C8D-4B2B-9FEB-EF75E5F02DBB}"/>
    <cellStyle name="Total 3 4 2 28 2" xfId="36507" xr:uid="{07739426-A801-4135-96D1-CC4E2566ABB9}"/>
    <cellStyle name="Total 3 4 2 29" xfId="16572" xr:uid="{0837E571-DF3A-4D73-B7E7-C70E3612A39B}"/>
    <cellStyle name="Total 3 4 2 29 2" xfId="36978" xr:uid="{0D047648-9670-43B8-986C-9B4853C08379}"/>
    <cellStyle name="Total 3 4 2 3" xfId="2033" xr:uid="{00000000-0005-0000-0000-0000A21D0000}"/>
    <cellStyle name="Total 3 4 2 3 2" xfId="24415" xr:uid="{D6405A22-9D4E-4AC0-85E4-FDFB0D7DF88C}"/>
    <cellStyle name="Total 3 4 2 30" xfId="17316" xr:uid="{CD35DAF5-8C43-4942-8921-C9D07590DB53}"/>
    <cellStyle name="Total 3 4 2 30 2" xfId="37720" xr:uid="{806803BA-5E86-4D37-93BD-3E67459763AE}"/>
    <cellStyle name="Total 3 4 2 31" xfId="16974" xr:uid="{A0AD8F08-0870-4285-9A0C-DBB992F00A16}"/>
    <cellStyle name="Total 3 4 2 31 2" xfId="37378" xr:uid="{3263EC68-66E6-4B9F-A4DD-78EC5CB8E09D}"/>
    <cellStyle name="Total 3 4 2 32" xfId="18065" xr:uid="{B0FA5BDC-C8B0-4F77-96AF-78145A11B313}"/>
    <cellStyle name="Total 3 4 2 32 2" xfId="38469" xr:uid="{4C4B63CA-D67D-4A44-B7D4-691706A4B67C}"/>
    <cellStyle name="Total 3 4 2 33" xfId="18444" xr:uid="{12C5F26A-0724-4A2B-9926-A1B79765DC31}"/>
    <cellStyle name="Total 3 4 2 33 2" xfId="38848" xr:uid="{51928FAB-C220-4C6E-B763-DFD2CBF537A2}"/>
    <cellStyle name="Total 3 4 2 34" xfId="19288" xr:uid="{C9515339-CC4B-4563-B62B-6784FB1A10A3}"/>
    <cellStyle name="Total 3 4 2 34 2" xfId="39690" xr:uid="{470F1B20-1CF1-4073-A86E-9B8566CF70A2}"/>
    <cellStyle name="Total 3 4 2 35" xfId="18852" xr:uid="{189F1CCA-855B-4578-9E22-776DAAB26D1B}"/>
    <cellStyle name="Total 3 4 2 35 2" xfId="39254" xr:uid="{949F6F32-37C7-424A-8EBA-9CF9C668F440}"/>
    <cellStyle name="Total 3 4 2 36" xfId="20126" xr:uid="{97071796-2F1C-49FF-885F-D576F019F689}"/>
    <cellStyle name="Total 3 4 2 36 2" xfId="40528" xr:uid="{165C2C6A-5DCA-42A2-80AA-136D96954458}"/>
    <cellStyle name="Total 3 4 2 37" xfId="20548" xr:uid="{98E4B01A-18B4-46F0-9C2A-C570C5B15423}"/>
    <cellStyle name="Total 3 4 2 37 2" xfId="40950" xr:uid="{2038E313-DE8E-4E0D-9559-6E2DF522B0C8}"/>
    <cellStyle name="Total 3 4 2 38" xfId="19825" xr:uid="{809DEA09-F95B-4136-AB2D-260C7FFFFBDD}"/>
    <cellStyle name="Total 3 4 2 38 2" xfId="40227" xr:uid="{3F6F7F25-7106-4BDF-814B-39663AA847BA}"/>
    <cellStyle name="Total 3 4 2 39" xfId="21742" xr:uid="{2CA0795C-29C5-4634-95E5-4CBB7E0C1B9E}"/>
    <cellStyle name="Total 3 4 2 39 2" xfId="42142" xr:uid="{702DC917-6673-4C93-A4F0-F8636602C6BC}"/>
    <cellStyle name="Total 3 4 2 4" xfId="1662" xr:uid="{00000000-0005-0000-0000-0000A31D0000}"/>
    <cellStyle name="Total 3 4 2 4 2" xfId="24046" xr:uid="{718991F5-D7EA-4622-B8DD-C3D401F8ECC1}"/>
    <cellStyle name="Total 3 4 2 40" xfId="21384" xr:uid="{5BDB2831-B06C-415F-ADE2-06FF73EC4A90}"/>
    <cellStyle name="Total 3 4 2 40 2" xfId="41784" xr:uid="{1D1A7EB8-A171-4DD4-87FB-21840A9AE433}"/>
    <cellStyle name="Total 3 4 2 41" xfId="22494" xr:uid="{B34AEF59-D292-4906-AEF0-58C56B3AAFD0}"/>
    <cellStyle name="Total 3 4 2 41 2" xfId="42894" xr:uid="{77C376BC-5CD2-46CC-9DFB-E6805802F1A1}"/>
    <cellStyle name="Total 3 4 2 42" xfId="22457" xr:uid="{789DEF40-864D-4722-B9C1-15C7CDB39325}"/>
    <cellStyle name="Total 3 4 2 42 2" xfId="42857" xr:uid="{D247708D-D877-42AC-9898-7710436D2E50}"/>
    <cellStyle name="Total 3 4 2 43" xfId="22956" xr:uid="{F6F00FE0-FB8F-43E7-A7A0-51E1E84FD35B}"/>
    <cellStyle name="Total 3 4 2 43 2" xfId="43356" xr:uid="{9403AF51-2D26-4132-8935-E4C73ECF2B7F}"/>
    <cellStyle name="Total 3 4 2 5" xfId="3156" xr:uid="{00000000-0005-0000-0000-0000A41D0000}"/>
    <cellStyle name="Total 3 4 2 5 2" xfId="25522" xr:uid="{569B5FEF-9E93-4408-8070-31FB049C50E8}"/>
    <cellStyle name="Total 3 4 2 6" xfId="2723" xr:uid="{00000000-0005-0000-0000-0000A51D0000}"/>
    <cellStyle name="Total 3 4 2 6 2" xfId="25089" xr:uid="{B8459AC8-2F54-4157-835A-E4F8FA7F6344}"/>
    <cellStyle name="Total 3 4 2 7" xfId="4050" xr:uid="{00000000-0005-0000-0000-0000A61D0000}"/>
    <cellStyle name="Total 3 4 2 7 2" xfId="26413" xr:uid="{B895D7AA-5092-4C54-B8A5-4ED947661566}"/>
    <cellStyle name="Total 3 4 2 8" xfId="2524" xr:uid="{00000000-0005-0000-0000-0000A71D0000}"/>
    <cellStyle name="Total 3 4 2 8 2" xfId="24891" xr:uid="{EB8FE794-AE96-4668-B446-2B931F46A53A}"/>
    <cellStyle name="Total 3 4 2 9" xfId="4151" xr:uid="{00000000-0005-0000-0000-0000A81D0000}"/>
    <cellStyle name="Total 3 4 2 9 2" xfId="26513" xr:uid="{B04C486A-9646-4D7C-940B-1027DB893ECA}"/>
    <cellStyle name="Total 3 4 20" xfId="9685" xr:uid="{55E7AAB9-F8CC-4130-BB9D-4DCC2F0805A1}"/>
    <cellStyle name="Total 3 4 20 2" xfId="31763" xr:uid="{4408E62B-13E6-41C2-BF2D-2CBE5ABD41B9}"/>
    <cellStyle name="Total 3 4 21" xfId="10346" xr:uid="{F39804BB-2EB8-4256-8F25-A7F2BABC076A}"/>
    <cellStyle name="Total 3 4 21 2" xfId="32159" xr:uid="{5445CA6C-C901-4D89-B7D7-9325DC076492}"/>
    <cellStyle name="Total 3 4 22" xfId="12380" xr:uid="{4E3B489C-0362-4B09-9947-48413E07CF98}"/>
    <cellStyle name="Total 3 4 22 2" xfId="32945" xr:uid="{4D63144B-BE7C-4A8F-9E32-EC1CA0AA8A54}"/>
    <cellStyle name="Total 3 4 23" xfId="11784" xr:uid="{80EC66A6-1397-4269-9F10-22590BC563C1}"/>
    <cellStyle name="Total 3 4 23 2" xfId="32351" xr:uid="{986D7593-CD7D-413C-9B04-B692D3F42F99}"/>
    <cellStyle name="Total 3 4 24" xfId="12992" xr:uid="{4DCB927B-67A2-4BF0-99C5-52518B1540DB}"/>
    <cellStyle name="Total 3 4 24 2" xfId="33557" xr:uid="{80515CA4-0A8A-4DA2-931C-B91DEA7633A7}"/>
    <cellStyle name="Total 3 4 25" xfId="14027" xr:uid="{FCD73330-58A5-4891-B64B-0E18173BF58A}"/>
    <cellStyle name="Total 3 4 25 2" xfId="34591" xr:uid="{5875E01E-5554-4AF1-9B1E-1F0671A1B8AF}"/>
    <cellStyle name="Total 3 4 26" xfId="14046" xr:uid="{1AFE0F75-5B7E-4150-8D1E-0E2BDE67CD87}"/>
    <cellStyle name="Total 3 4 26 2" xfId="34610" xr:uid="{01743E07-E8B7-4742-B5AF-406A63AE41E6}"/>
    <cellStyle name="Total 3 4 27" xfId="14803" xr:uid="{21315556-5301-4EFC-83E8-ABB5999935D5}"/>
    <cellStyle name="Total 3 4 27 2" xfId="35357" xr:uid="{F0BF13F0-5727-49BE-B354-AEA1F41564FB}"/>
    <cellStyle name="Total 3 4 28" xfId="14998" xr:uid="{F22559EB-CA91-4737-B483-D6A8FF8F6A03}"/>
    <cellStyle name="Total 3 4 28 2" xfId="35550" xr:uid="{3E66096A-E8A4-4874-BFE4-22C531ABC01C}"/>
    <cellStyle name="Total 3 4 29" xfId="15601" xr:uid="{633C1793-C8B8-433F-8161-A65B09F8BB06}"/>
    <cellStyle name="Total 3 4 29 2" xfId="36099" xr:uid="{B6506677-5C14-41B9-B941-EF5CB340CDB0}"/>
    <cellStyle name="Total 3 4 3" xfId="1090" xr:uid="{00000000-0005-0000-0000-0000A91D0000}"/>
    <cellStyle name="Total 3 4 3 2" xfId="23527" xr:uid="{6724AAD1-5084-4D23-9E42-E4FB5D106B1F}"/>
    <cellStyle name="Total 3 4 30" xfId="16366" xr:uid="{0EDEA561-7B89-4BA7-A706-151E184CAA98}"/>
    <cellStyle name="Total 3 4 30 2" xfId="36772" xr:uid="{47ACFE88-3781-408F-884B-9F37F9809F64}"/>
    <cellStyle name="Total 3 4 31" xfId="17107" xr:uid="{98E27101-D02A-4029-88EC-5509A8E976D0}"/>
    <cellStyle name="Total 3 4 31 2" xfId="37511" xr:uid="{EE444664-0456-4025-AD7B-6519795E5BAA}"/>
    <cellStyle name="Total 3 4 32" xfId="17554" xr:uid="{0579A85B-7B0E-4EA1-B87F-527EA4DD8785}"/>
    <cellStyle name="Total 3 4 32 2" xfId="37958" xr:uid="{4620F94E-F779-4E9C-96A1-DF8F74BA8DB7}"/>
    <cellStyle name="Total 3 4 33" xfId="17858" xr:uid="{19DF3E09-3962-4953-9330-DD4EE7CDBF84}"/>
    <cellStyle name="Total 3 4 33 2" xfId="38262" xr:uid="{D76EF1A9-ADDD-4535-9817-D401842F8612}"/>
    <cellStyle name="Total 3 4 34" xfId="18230" xr:uid="{AE80A878-1EF6-4A73-9030-63A615D86A18}"/>
    <cellStyle name="Total 3 4 34 2" xfId="38634" xr:uid="{8B7DD9E7-933D-447D-B16F-2E26837886DF}"/>
    <cellStyle name="Total 3 4 35" xfId="19073" xr:uid="{A62EE14A-FD3D-49F0-B193-4A8D24594DE4}"/>
    <cellStyle name="Total 3 4 35 2" xfId="39475" xr:uid="{A8D01239-650F-4F18-A7B3-1EC37A4E3646}"/>
    <cellStyle name="Total 3 4 36" xfId="19398" xr:uid="{D56D3C58-4870-4538-9A78-82E5B74E817C}"/>
    <cellStyle name="Total 3 4 36 2" xfId="39800" xr:uid="{9879F7CB-C479-4FD3-BF0E-9B2BC0CF4795}"/>
    <cellStyle name="Total 3 4 37" xfId="19911" xr:uid="{80107F11-E711-45EE-A1F5-B0D0992874D4}"/>
    <cellStyle name="Total 3 4 37 2" xfId="40313" xr:uid="{8EA6657E-A052-4B55-90F6-4B9A5A8E4160}"/>
    <cellStyle name="Total 3 4 38" xfId="20335" xr:uid="{33013E19-C137-4934-8019-F5A26F0AECC5}"/>
    <cellStyle name="Total 3 4 38 2" xfId="40737" xr:uid="{50050259-5BCF-4D3E-9CD3-BCD20F115764}"/>
    <cellStyle name="Total 3 4 39" xfId="20678" xr:uid="{9145CB22-1D65-4639-A1BC-A01BC78EA241}"/>
    <cellStyle name="Total 3 4 39 2" xfId="41080" xr:uid="{09ED7115-B966-4A99-8FF8-636DD7461488}"/>
    <cellStyle name="Total 3 4 4" xfId="1820" xr:uid="{00000000-0005-0000-0000-0000AA1D0000}"/>
    <cellStyle name="Total 3 4 4 2" xfId="24203" xr:uid="{6CB418A5-F07D-465C-B543-51D8BA3DFB1A}"/>
    <cellStyle name="Total 3 4 40" xfId="21530" xr:uid="{9C9E1B60-EBF3-49EB-B450-F51C33959909}"/>
    <cellStyle name="Total 3 4 40 2" xfId="41930" xr:uid="{C6F38C0A-692B-4FD8-8757-CA34849F62F6}"/>
    <cellStyle name="Total 3 4 41" xfId="22051" xr:uid="{04632B69-DB65-447A-9A40-1789D35FA097}"/>
    <cellStyle name="Total 3 4 41 2" xfId="42451" xr:uid="{43401830-611D-4203-9403-4C443190C637}"/>
    <cellStyle name="Total 3 4 42" xfId="22416" xr:uid="{C8A31D5F-6852-4B53-AE5D-91FF63B7DA0B}"/>
    <cellStyle name="Total 3 4 42 2" xfId="42816" xr:uid="{C428C14B-1870-4225-8A47-85A009C3DB33}"/>
    <cellStyle name="Total 3 4 43" xfId="22355" xr:uid="{C2B0615D-3B8E-4306-9F4E-377843530B0A}"/>
    <cellStyle name="Total 3 4 43 2" xfId="42755" xr:uid="{256AD826-4538-40DE-B29D-6DC9BA76E1A5}"/>
    <cellStyle name="Total 3 4 44" xfId="22106" xr:uid="{58A1AC46-367F-4E46-B541-8C7173C7B240}"/>
    <cellStyle name="Total 3 4 44 2" xfId="42506" xr:uid="{16991A06-DB99-4BD2-B4CB-9CDB81F51782}"/>
    <cellStyle name="Total 3 4 5" xfId="1442" xr:uid="{00000000-0005-0000-0000-0000AB1D0000}"/>
    <cellStyle name="Total 3 4 5 2" xfId="23830" xr:uid="{745DBA09-6F76-4B97-BF3B-211A6BF7A1F2}"/>
    <cellStyle name="Total 3 4 6" xfId="2941" xr:uid="{00000000-0005-0000-0000-0000AC1D0000}"/>
    <cellStyle name="Total 3 4 6 2" xfId="25307" xr:uid="{E4EC0595-F2F2-4F68-B8BD-7242340CAA0D}"/>
    <cellStyle name="Total 3 4 7" xfId="2488" xr:uid="{00000000-0005-0000-0000-0000AD1D0000}"/>
    <cellStyle name="Total 3 4 7 2" xfId="24855" xr:uid="{43B95EDD-7ABC-4779-B637-D953D2FA8E6F}"/>
    <cellStyle name="Total 3 4 8" xfId="3839" xr:uid="{00000000-0005-0000-0000-0000AE1D0000}"/>
    <cellStyle name="Total 3 4 8 2" xfId="26202" xr:uid="{ECCD9F0D-62E4-47A9-A953-B08C27C80148}"/>
    <cellStyle name="Total 3 4 9" xfId="2796" xr:uid="{00000000-0005-0000-0000-0000AF1D0000}"/>
    <cellStyle name="Total 3 4 9 2" xfId="25162" xr:uid="{52F68168-FEA3-4C37-A1B5-C5976B00EA04}"/>
    <cellStyle name="Total 3 40" xfId="19598" xr:uid="{D583FCE3-E685-4184-8BAB-82572EE4133E}"/>
    <cellStyle name="Total 3 40 2" xfId="40000" xr:uid="{5F2CA822-036B-41A0-B4C4-74AB947357C4}"/>
    <cellStyle name="Total 3 41" xfId="18672" xr:uid="{1B32BDD1-30F0-4373-BE01-2AEEE254D9A1}"/>
    <cellStyle name="Total 3 41 2" xfId="39074" xr:uid="{B2CCCF7C-7C83-44A6-A4FD-F14D2DA81FDE}"/>
    <cellStyle name="Total 3 42" xfId="20788" xr:uid="{9C899F57-8567-4949-BAF5-63003ADC4139}"/>
    <cellStyle name="Total 3 42 2" xfId="41190" xr:uid="{7945FC26-0470-4226-B200-FAA0636ADF36}"/>
    <cellStyle name="Total 3 43" xfId="21190" xr:uid="{2945C7C3-9560-4C77-94FF-D76984D5E92B}"/>
    <cellStyle name="Total 3 43 2" xfId="41590" xr:uid="{938FC9CA-74B2-49D0-8243-0B83CCD564D7}"/>
    <cellStyle name="Total 3 44" xfId="21110" xr:uid="{9DA5BC59-0F12-4000-A663-C2916C66BEE7}"/>
    <cellStyle name="Total 3 44 2" xfId="41510" xr:uid="{0EECD95C-12CA-4C2C-B736-B4A26381B35C}"/>
    <cellStyle name="Total 3 45" xfId="22118" xr:uid="{0E3730D7-072B-433A-986E-BA2EE74182DB}"/>
    <cellStyle name="Total 3 45 2" xfId="42518" xr:uid="{179ECA45-9521-41CE-8AC0-2382B3F40681}"/>
    <cellStyle name="Total 3 46" xfId="22422" xr:uid="{AABE1C8C-BF5C-4602-82DD-C05E7598D7AC}"/>
    <cellStyle name="Total 3 46 2" xfId="42822" xr:uid="{8C4B127F-5C95-4852-BFB7-B2B04ED89C39}"/>
    <cellStyle name="Total 3 5" xfId="724" xr:uid="{00000000-0005-0000-0000-0000B01D0000}"/>
    <cellStyle name="Total 3 5 10" xfId="5174" xr:uid="{00000000-0005-0000-0000-0000B11D0000}"/>
    <cellStyle name="Total 3 5 10 2" xfId="27527" xr:uid="{906D87B0-051D-410B-9502-A46C30B0F8C7}"/>
    <cellStyle name="Total 3 5 11" xfId="5543" xr:uid="{00000000-0005-0000-0000-0000B21D0000}"/>
    <cellStyle name="Total 3 5 11 2" xfId="27896" xr:uid="{3D2367EE-7766-41B9-B1CF-6E99DFFE2F9A}"/>
    <cellStyle name="Total 3 5 12" xfId="5700" xr:uid="{00000000-0005-0000-0000-0000B31D0000}"/>
    <cellStyle name="Total 3 5 12 2" xfId="28025" xr:uid="{9F757E60-4A20-473B-9C1C-FEAF0C991EE2}"/>
    <cellStyle name="Total 3 5 13" xfId="6021" xr:uid="{00000000-0005-0000-0000-0000B41D0000}"/>
    <cellStyle name="Total 3 5 13 2" xfId="28318" xr:uid="{4C9CC5CC-2A97-4F05-B145-970FC1B31B70}"/>
    <cellStyle name="Total 3 5 14" xfId="7128" xr:uid="{00000000-0005-0000-0000-0000B51D0000}"/>
    <cellStyle name="Total 3 5 14 2" xfId="29425" xr:uid="{DD08C693-4C13-4896-8F66-3F8C286AA6B0}"/>
    <cellStyle name="Total 3 5 15" xfId="7452" xr:uid="{00000000-0005-0000-0000-0000B61D0000}"/>
    <cellStyle name="Total 3 5 15 2" xfId="29747" xr:uid="{16A59E41-D7A0-4A18-8AA9-0AA4D7EEC68A}"/>
    <cellStyle name="Total 3 5 16" xfId="7938" xr:uid="{3A9F7FE7-8B8E-46AD-B443-A8C20833429E}"/>
    <cellStyle name="Total 3 5 16 2" xfId="30224" xr:uid="{E35D9C57-D70A-4BA4-8200-C3F20FA0F430}"/>
    <cellStyle name="Total 3 5 17" xfId="8423" xr:uid="{F20C0D63-0DFC-4DED-B805-FDE39E60929E}"/>
    <cellStyle name="Total 3 5 17 2" xfId="30692" xr:uid="{F51C1FB7-572D-4EE5-9C04-AC828196036B}"/>
    <cellStyle name="Total 3 5 18" xfId="9309" xr:uid="{0FDE59B0-9ACE-41EA-B8C3-461E0CFC9861}"/>
    <cellStyle name="Total 3 5 18 2" xfId="31449" xr:uid="{17787FFC-E3F1-4630-96C9-4B200B2F0FA7}"/>
    <cellStyle name="Total 3 5 19" xfId="9713" xr:uid="{E890AF21-86A8-4585-9E74-EF762302B4FC}"/>
    <cellStyle name="Total 3 5 19 2" xfId="31785" xr:uid="{884ED10E-710F-4C65-8E6C-2A08154BD582}"/>
    <cellStyle name="Total 3 5 2" xfId="1334" xr:uid="{00000000-0005-0000-0000-0000B71D0000}"/>
    <cellStyle name="Total 3 5 2 2" xfId="23771" xr:uid="{C06EEBC2-42FF-4E0A-A18F-E56BB9FC496F}"/>
    <cellStyle name="Total 3 5 20" xfId="10373" xr:uid="{A69D65AA-C714-4283-8129-C5C022F1F646}"/>
    <cellStyle name="Total 3 5 20 2" xfId="32171" xr:uid="{AC4DE00F-8BA7-4346-9B54-8FB01B544F5B}"/>
    <cellStyle name="Total 3 5 21" xfId="12477" xr:uid="{47626FE4-F323-42D1-925A-9DC0D9A7BB9B}"/>
    <cellStyle name="Total 3 5 21 2" xfId="33042" xr:uid="{B8BA3A22-9273-4FED-9936-D2D3BAEE85CE}"/>
    <cellStyle name="Total 3 5 22" xfId="12120" xr:uid="{C3D05409-C2AE-4A1D-BAAB-AFD4FB869243}"/>
    <cellStyle name="Total 3 5 22 2" xfId="32685" xr:uid="{DC4EC80E-05E8-457D-B9EC-AA74AB9FF7D7}"/>
    <cellStyle name="Total 3 5 23" xfId="12485" xr:uid="{43FBC93C-171C-440D-938C-F1722E74C4CD}"/>
    <cellStyle name="Total 3 5 23 2" xfId="33050" xr:uid="{51755DCB-AB47-4E3B-8AB3-8B9D3C65C6C4}"/>
    <cellStyle name="Total 3 5 24" xfId="12697" xr:uid="{1E1E92DB-8927-4C60-BEE3-14B8BDF78BE5}"/>
    <cellStyle name="Total 3 5 24 2" xfId="33262" xr:uid="{B9105C99-A858-4C9E-A190-DCA8347677D5}"/>
    <cellStyle name="Total 3 5 25" xfId="14503" xr:uid="{DBFE245A-5143-4E42-9E4E-5C913C2659FD}"/>
    <cellStyle name="Total 3 5 25 2" xfId="35064" xr:uid="{B6D43401-33C9-4BCC-8531-A53892D4C36F}"/>
    <cellStyle name="Total 3 5 26" xfId="14248" xr:uid="{7B6D6BB9-F19D-4C27-A754-40D39CC05DD4}"/>
    <cellStyle name="Total 3 5 26 2" xfId="34811" xr:uid="{16C7AB88-6CE3-4B4F-82D5-0EF3981C76CF}"/>
    <cellStyle name="Total 3 5 27" xfId="14418" xr:uid="{8361EC6D-35C1-4ABF-805F-1BB99FDDE4AC}"/>
    <cellStyle name="Total 3 5 27 2" xfId="34980" xr:uid="{2A71FFBB-7F7F-43BB-82BE-C0786DDDF8D3}"/>
    <cellStyle name="Total 3 5 28" xfId="15987" xr:uid="{7E5E4892-2174-44D5-9F35-8B31288A483F}"/>
    <cellStyle name="Total 3 5 28 2" xfId="36395" xr:uid="{57F99426-9818-49F2-B79C-74CE220B6879}"/>
    <cellStyle name="Total 3 5 29" xfId="16462" xr:uid="{FF6E79A3-8718-47F5-9FC6-5391D29AC14D}"/>
    <cellStyle name="Total 3 5 29 2" xfId="36868" xr:uid="{056F7A6D-252D-4237-882F-858E3EECDED0}"/>
    <cellStyle name="Total 3 5 3" xfId="1917" xr:uid="{00000000-0005-0000-0000-0000B81D0000}"/>
    <cellStyle name="Total 3 5 3 2" xfId="24299" xr:uid="{EB56A0FC-7042-4E00-9997-000C53C4A736}"/>
    <cellStyle name="Total 3 5 30" xfId="17203" xr:uid="{36A56465-1F7D-40AF-AD53-455D5ABE01B3}"/>
    <cellStyle name="Total 3 5 30 2" xfId="37607" xr:uid="{DD4F483C-74FF-4B80-B9E9-77D5C83F84CD}"/>
    <cellStyle name="Total 3 5 31" xfId="17609" xr:uid="{A47747F5-D67C-4E67-B781-F10A8F19A781}"/>
    <cellStyle name="Total 3 5 31 2" xfId="38013" xr:uid="{B2D8F999-2CD2-4168-9F00-72CB2FE2216D}"/>
    <cellStyle name="Total 3 5 32" xfId="17954" xr:uid="{22069441-009C-4688-A9D9-54C8878C3C1B}"/>
    <cellStyle name="Total 3 5 32 2" xfId="38358" xr:uid="{39CBC8B6-E7FB-4677-813F-12EDF88D72ED}"/>
    <cellStyle name="Total 3 5 33" xfId="18326" xr:uid="{08F01B24-99D9-4121-976B-5E39809A4F04}"/>
    <cellStyle name="Total 3 5 33 2" xfId="38730" xr:uid="{CC7F4EA8-FC80-47E3-AB6B-B6721991AF70}"/>
    <cellStyle name="Total 3 5 34" xfId="19170" xr:uid="{E3CE4C90-EAED-4B70-ABE1-7A99B8CFA156}"/>
    <cellStyle name="Total 3 5 34 2" xfId="39572" xr:uid="{32FFC3ED-8ED6-44DD-A306-02B0D4E720B6}"/>
    <cellStyle name="Total 3 5 35" xfId="18811" xr:uid="{47336540-CA8E-4A24-ACA6-C3DD4D14F9E8}"/>
    <cellStyle name="Total 3 5 35 2" xfId="39213" xr:uid="{A132220E-19AC-41B6-BF7C-8E0D4E5096A0}"/>
    <cellStyle name="Total 3 5 36" xfId="20008" xr:uid="{D5AB28F5-4FE8-4D4F-956F-85E1F296C1F7}"/>
    <cellStyle name="Total 3 5 36 2" xfId="40410" xr:uid="{FB5F7F27-62DE-442A-BB71-48B1598FA0F2}"/>
    <cellStyle name="Total 3 5 37" xfId="20432" xr:uid="{3707B951-5F09-406E-A1B2-9344144817A0}"/>
    <cellStyle name="Total 3 5 37 2" xfId="40834" xr:uid="{8530BADC-9344-40AE-897E-B44F8A136026}"/>
    <cellStyle name="Total 3 5 38" xfId="20826" xr:uid="{E0A38643-9209-43EE-B6AD-175A9D653FE2}"/>
    <cellStyle name="Total 3 5 38 2" xfId="41228" xr:uid="{B2ED049E-ECBF-494B-A65A-561B3B93E850}"/>
    <cellStyle name="Total 3 5 39" xfId="21627" xr:uid="{94AB10A5-D173-40B7-8788-C8990329A99D}"/>
    <cellStyle name="Total 3 5 39 2" xfId="42027" xr:uid="{332A98FD-6D19-4CB4-AA71-0F43AAD3E4AB}"/>
    <cellStyle name="Total 3 5 4" xfId="2313" xr:uid="{00000000-0005-0000-0000-0000B91D0000}"/>
    <cellStyle name="Total 3 5 4 2" xfId="24688" xr:uid="{22076CB7-13B7-4333-B77E-2C1C387F6879}"/>
    <cellStyle name="Total 3 5 40" xfId="22126" xr:uid="{8C706EC1-018D-4928-B4C2-56819FD84E42}"/>
    <cellStyle name="Total 3 5 40 2" xfId="42526" xr:uid="{FFF467A0-65AC-4569-BB0F-F4F8513A3963}"/>
    <cellStyle name="Total 3 5 41" xfId="21921" xr:uid="{4F0E617D-546D-44BD-9387-B416C1EAB596}"/>
    <cellStyle name="Total 3 5 41 2" xfId="42321" xr:uid="{F882034B-610C-423B-A170-0B506F898F28}"/>
    <cellStyle name="Total 3 5 42" xfId="23043" xr:uid="{FF012542-CDDC-49AF-8BF8-F4460616F931}"/>
    <cellStyle name="Total 3 5 42 2" xfId="43443" xr:uid="{13BF56E8-DE33-4DC4-BFBC-5D9F388A0076}"/>
    <cellStyle name="Total 3 5 43" xfId="23274" xr:uid="{D34043C6-0C43-4D50-A9C7-A4B7FCADDDCF}"/>
    <cellStyle name="Total 3 5 43 2" xfId="43674" xr:uid="{F7070EE6-8AF0-47F0-B43B-BC59B28E1A74}"/>
    <cellStyle name="Total 3 5 5" xfId="3038" xr:uid="{00000000-0005-0000-0000-0000BA1D0000}"/>
    <cellStyle name="Total 3 5 5 2" xfId="25404" xr:uid="{75EA55A7-995B-4882-BFCC-94CEBF002E03}"/>
    <cellStyle name="Total 3 5 6" xfId="3642" xr:uid="{00000000-0005-0000-0000-0000BB1D0000}"/>
    <cellStyle name="Total 3 5 6 2" xfId="26005" xr:uid="{A66BABC1-41F9-40B1-9F7B-A8B906B19E01}"/>
    <cellStyle name="Total 3 5 7" xfId="3936" xr:uid="{00000000-0005-0000-0000-0000BC1D0000}"/>
    <cellStyle name="Total 3 5 7 2" xfId="26299" xr:uid="{FC9D297F-1D2C-4FD6-9977-3B2DAB35EF00}"/>
    <cellStyle name="Total 3 5 8" xfId="4443" xr:uid="{00000000-0005-0000-0000-0000BD1D0000}"/>
    <cellStyle name="Total 3 5 8 2" xfId="26796" xr:uid="{8070576F-B46E-4FE4-8377-D2FC84664964}"/>
    <cellStyle name="Total 3 5 9" xfId="2753" xr:uid="{00000000-0005-0000-0000-0000BE1D0000}"/>
    <cellStyle name="Total 3 5 9 2" xfId="25119" xr:uid="{E4A9B9E2-DAC2-4181-A2FA-925B7379A3A5}"/>
    <cellStyle name="Total 3 6" xfId="1106" xr:uid="{00000000-0005-0000-0000-0000BF1D0000}"/>
    <cellStyle name="Total 3 6 2" xfId="23543" xr:uid="{03F2A470-BE8D-4DBC-B5A0-327EA2A7D4C6}"/>
    <cellStyle name="Total 3 7" xfId="1581" xr:uid="{00000000-0005-0000-0000-0000C01D0000}"/>
    <cellStyle name="Total 3 7 2" xfId="23966" xr:uid="{7B59D4D2-62EA-4B78-A27C-F5C4B17B1044}"/>
    <cellStyle name="Total 3 8" xfId="1563" xr:uid="{00000000-0005-0000-0000-0000C11D0000}"/>
    <cellStyle name="Total 3 8 2" xfId="23948" xr:uid="{35EEB1D7-D8AB-4C6B-84A3-C54840F9BC8D}"/>
    <cellStyle name="Total 3 9" xfId="2602" xr:uid="{00000000-0005-0000-0000-0000C21D0000}"/>
    <cellStyle name="Total 3 9 2" xfId="24969" xr:uid="{4C00E7B1-9F7E-42C5-89EF-03E49A424D8C}"/>
    <cellStyle name="Total 4" xfId="10800" xr:uid="{AE3A4FEA-67E4-455A-B27B-150983EB2AC0}"/>
    <cellStyle name="Total 4 2" xfId="10918" xr:uid="{700DAA40-3A8B-4327-9F67-0E8C786972AE}"/>
    <cellStyle name="Total 4 2 2" xfId="15518" xr:uid="{A02AE10E-8E46-49CB-B32B-965E9EB15AD5}"/>
    <cellStyle name="Total 4 2 2 2" xfId="36042" xr:uid="{994D4A64-377C-4CFA-93D9-984185751BC1}"/>
    <cellStyle name="Total 4 2 3" xfId="32336" xr:uid="{3D2EE5B7-B0A9-4C86-B377-395FFA552A2F}"/>
    <cellStyle name="Total 4 3" xfId="15437" xr:uid="{E6C279BB-BB13-4B67-916E-72B293D33615}"/>
    <cellStyle name="Total 4 3 2" xfId="35974" xr:uid="{0366C613-BFF2-4519-B81B-9A7BC5D09E40}"/>
    <cellStyle name="Total 4 4" xfId="32279" xr:uid="{CC4F933C-A1DC-4E2E-9359-C406F14A9F9D}"/>
    <cellStyle name="Total 5" xfId="10801" xr:uid="{0ACDDA09-3917-4714-8085-0C8F764AEF2D}"/>
    <cellStyle name="Total 5 2" xfId="10919" xr:uid="{883DBFF5-F899-4678-85AB-523552EC3C19}"/>
    <cellStyle name="Total 5 2 2" xfId="15519" xr:uid="{476F3AF7-4FEA-425A-8732-9665D34F05ED}"/>
    <cellStyle name="Total 5 2 2 2" xfId="36043" xr:uid="{BBA3DE0E-BDCE-4E39-8A39-7AEF80E5152B}"/>
    <cellStyle name="Total 5 2 3" xfId="32337" xr:uid="{A4688920-EE2E-4A1A-A548-495ECA2ACA83}"/>
    <cellStyle name="Total 5 3" xfId="15438" xr:uid="{227DC6FB-0C73-4196-BF67-DC26CBA8EC24}"/>
    <cellStyle name="Total 5 3 2" xfId="35975" xr:uid="{99E5BBD1-E3DE-400E-BD32-B777463673DB}"/>
    <cellStyle name="Total 5 4" xfId="32280" xr:uid="{4FC6A31D-0DF1-44D2-98FE-F23BE2477A46}"/>
    <cellStyle name="Total 6" xfId="10802" xr:uid="{26530516-5019-4B85-A2AE-27A71255BE2A}"/>
    <cellStyle name="Total 6 2" xfId="10920" xr:uid="{6D69EE3B-6DDE-4A3E-8940-D74FF6AF51FE}"/>
    <cellStyle name="Total 6 2 2" xfId="15520" xr:uid="{E7A3B25C-E740-4D95-96A5-FA8BBD9FA26A}"/>
    <cellStyle name="Total 6 2 2 2" xfId="36044" xr:uid="{7B53B1FC-6FCE-43FF-938B-A445E089AFFE}"/>
    <cellStyle name="Total 6 2 3" xfId="32338" xr:uid="{6E87A66A-4ECB-4D47-B826-B34A9D4DCCB1}"/>
    <cellStyle name="Total 6 3" xfId="15439" xr:uid="{1FF4F705-8A66-4A57-B850-64BD6D3C88DF}"/>
    <cellStyle name="Total 6 3 2" xfId="35976" xr:uid="{D08A66E0-051D-4762-8686-D5226DB7DB8E}"/>
    <cellStyle name="Total 6 4" xfId="32281" xr:uid="{31DE40B2-95C8-4C59-8626-D49B173E1979}"/>
    <cellStyle name="Total 7" xfId="10803" xr:uid="{A0EB5408-B367-43D9-BC54-99F0A86AE1CA}"/>
    <cellStyle name="Total 7 2" xfId="10921" xr:uid="{B3F88D05-4C2D-424E-8A6A-70CE450325D5}"/>
    <cellStyle name="Total 7 2 2" xfId="15521" xr:uid="{AD676482-3BB8-4B5A-9425-B4BDBA34B58C}"/>
    <cellStyle name="Total 7 2 2 2" xfId="36045" xr:uid="{28E972A9-7184-40E1-B94C-9389EA550CB1}"/>
    <cellStyle name="Total 7 2 3" xfId="32339" xr:uid="{9A6C11C6-0D7E-45A4-B554-7F6C6DBC24D5}"/>
    <cellStyle name="Total 7 3" xfId="15440" xr:uid="{46B8C20D-3E9F-4AF7-B095-5C54BAB6F2DF}"/>
    <cellStyle name="Total 7 3 2" xfId="35977" xr:uid="{AF559A0F-1165-44EC-8FB6-8318DC8531F5}"/>
    <cellStyle name="Total 7 4" xfId="32282" xr:uid="{0F4E931B-D381-4796-A422-9218F616559D}"/>
    <cellStyle name="Total 8" xfId="10804" xr:uid="{A64D0FC3-1A66-407A-9032-BF1F88C9031E}"/>
    <cellStyle name="Total 8 2" xfId="10922" xr:uid="{A5464ACF-EFD3-412E-8E70-D60AA9C5258C}"/>
    <cellStyle name="Total 8 2 2" xfId="15522" xr:uid="{8D4DF3AA-7F3B-4282-B1C3-8CE984B87CC2}"/>
    <cellStyle name="Total 8 2 2 2" xfId="36046" xr:uid="{9057A224-518A-4500-AEC3-92D0A06ED0F6}"/>
    <cellStyle name="Total 8 2 3" xfId="32340" xr:uid="{26D000F0-2074-4450-8A78-B0549402631B}"/>
    <cellStyle name="Total 8 3" xfId="15441" xr:uid="{42836F5E-5A14-4DA9-B7AE-F2DAEFF3F3CB}"/>
    <cellStyle name="Total 8 3 2" xfId="35978" xr:uid="{CFB9E2CA-06DC-4853-80A0-3581BC26A36F}"/>
    <cellStyle name="Total 8 4" xfId="32283" xr:uid="{DB00BCA9-9351-4106-A60C-ED073CECCEE8}"/>
    <cellStyle name="Total 9" xfId="10805" xr:uid="{4CA3FBDB-F07F-4597-A636-7A5B77CED2C4}"/>
    <cellStyle name="Total 9 2" xfId="10923" xr:uid="{658502E9-DFFA-4505-B6C0-48B7D634EA63}"/>
    <cellStyle name="Total 9 2 2" xfId="15523" xr:uid="{2F2D1A9A-B68C-4F0B-8A9D-8F4347780AAF}"/>
    <cellStyle name="Total 9 2 2 2" xfId="36047" xr:uid="{E46511E1-DF55-4ADB-85DE-798359512556}"/>
    <cellStyle name="Total 9 2 3" xfId="32341" xr:uid="{9EB26E76-D310-4205-872B-2A463A4283B5}"/>
    <cellStyle name="Total 9 3" xfId="15442" xr:uid="{A6EC842B-1B84-4AF8-B5D8-3A7623988561}"/>
    <cellStyle name="Total 9 3 2" xfId="35979" xr:uid="{3E928F7F-9B1C-4E79-8823-59EC874D81DD}"/>
    <cellStyle name="Total 9 4" xfId="32284" xr:uid="{5C059EFD-8E8C-47C3-AE2C-31CA4AE728C5}"/>
    <cellStyle name="Überschrift" xfId="8813" xr:uid="{FD5B79EB-A187-41A8-91CF-ED271EC06AD8}"/>
    <cellStyle name="Überschrift 1" xfId="8814" xr:uid="{2C5C51ED-5A80-46EE-A129-58544D29C624}"/>
    <cellStyle name="Überschrift 1 2" xfId="8197" xr:uid="{5568AF81-14CD-45F1-B2E1-CB115F8ECD08}"/>
    <cellStyle name="Überschrift 2" xfId="8815" xr:uid="{FB3276F9-47C6-448A-8102-6980A2F58C01}"/>
    <cellStyle name="Überschrift 2 2" xfId="8198" xr:uid="{912DED29-CB96-40F7-A3EA-A5AA034C925F}"/>
    <cellStyle name="Überschrift 3" xfId="8816" xr:uid="{9459EE9A-BA79-4A01-B962-5401C2154216}"/>
    <cellStyle name="Überschrift 3 2" xfId="8199" xr:uid="{4E1F611E-6333-4B99-ACBF-7A3EE9DD2885}"/>
    <cellStyle name="Überschrift 4" xfId="8817" xr:uid="{2D35FC11-6E2F-46D0-A5EB-AE0E3BE3125E}"/>
    <cellStyle name="Überschrift 4 2" xfId="8200" xr:uid="{08B4523E-DD76-43F7-A9D1-003743AEE864}"/>
    <cellStyle name="Überschrift 5" xfId="8196" xr:uid="{557BEDAF-EAA5-409F-A1B3-19CFD16D8ABA}"/>
    <cellStyle name="Vérification" xfId="220" builtinId="23" customBuiltin="1"/>
    <cellStyle name="Verknüpfte Zelle" xfId="8818" xr:uid="{284C9BB2-5A45-4752-B465-BFE78BD2E32A}"/>
    <cellStyle name="Verknüpfte Zelle 2" xfId="8201" xr:uid="{2E5ED38C-BD8D-44B4-ABC6-64531490E59F}"/>
    <cellStyle name="Warnender Text" xfId="2610" hidden="1" xr:uid="{00000000-0005-0000-0000-0000D51D0000}"/>
    <cellStyle name="Warnender Text" xfId="2790" hidden="1" xr:uid="{00000000-0005-0000-0000-0000D31D0000}"/>
    <cellStyle name="Warnender Text" xfId="4345" hidden="1" xr:uid="{00000000-0005-0000-0000-0000D71D0000}"/>
    <cellStyle name="Warnender Text" xfId="1455" hidden="1" xr:uid="{00000000-0005-0000-0000-0000CD1D0000}"/>
    <cellStyle name="Warnender Text" xfId="4841" hidden="1" xr:uid="{00000000-0005-0000-0000-0000DB1D0000}"/>
    <cellStyle name="Warnender Text" xfId="4227" hidden="1" xr:uid="{00000000-0005-0000-0000-0000DA1D0000}"/>
    <cellStyle name="Warnender Text" xfId="2414" hidden="1" xr:uid="{00000000-0005-0000-0000-0000D01D0000}"/>
    <cellStyle name="Warnender Text" xfId="949" hidden="1" xr:uid="{00000000-0005-0000-0000-0000CB1D0000}"/>
    <cellStyle name="Warnender Text" xfId="3265" hidden="1" xr:uid="{00000000-0005-0000-0000-0000D21D0000}"/>
    <cellStyle name="Warnender Text" xfId="78" hidden="1" xr:uid="{00000000-0005-0000-0000-0000CA1D0000}"/>
    <cellStyle name="Warnender Text" xfId="3266" hidden="1" xr:uid="{00000000-0005-0000-0000-0000D41D0000}"/>
    <cellStyle name="Warnender Text" xfId="1156" hidden="1" xr:uid="{00000000-0005-0000-0000-0000CC1D0000}"/>
    <cellStyle name="Warnender Text" xfId="3316" hidden="1" xr:uid="{00000000-0005-0000-0000-0000D61D0000}"/>
    <cellStyle name="Warnender Text" xfId="6218" hidden="1" xr:uid="{00000000-0005-0000-0000-0000E41D0000}"/>
    <cellStyle name="Warnender Text" xfId="6872" hidden="1" xr:uid="{00000000-0005-0000-0000-0000E31D0000}"/>
    <cellStyle name="Warnender Text" xfId="2512" hidden="1" xr:uid="{00000000-0005-0000-0000-0000D91D0000}"/>
    <cellStyle name="Warnender Text" xfId="2697" hidden="1" xr:uid="{00000000-0005-0000-0000-0000D11D0000}"/>
    <cellStyle name="Warnender Text" xfId="6862" hidden="1" xr:uid="{00000000-0005-0000-0000-0000E61D0000}"/>
    <cellStyle name="Warnender Text" xfId="5652" hidden="1" xr:uid="{00000000-0005-0000-0000-0000DC1D0000}"/>
    <cellStyle name="Warnender Text" xfId="7195" hidden="1" xr:uid="{00000000-0005-0000-0000-0000E81D0000}"/>
    <cellStyle name="Warnender Text" xfId="6227" hidden="1" xr:uid="{00000000-0005-0000-0000-0000DE1D0000}"/>
    <cellStyle name="Warnender Text" xfId="7175" hidden="1" xr:uid="{00000000-0005-0000-0000-0000E71D0000}"/>
    <cellStyle name="Warnender Text" xfId="6154" hidden="1" xr:uid="{00000000-0005-0000-0000-0000E01D0000}"/>
    <cellStyle name="Warnender Text" xfId="4213" hidden="1" xr:uid="{00000000-0005-0000-0000-0000D81D0000}"/>
    <cellStyle name="Warnender Text" xfId="6676" hidden="1" xr:uid="{00000000-0005-0000-0000-0000E21D0000}"/>
    <cellStyle name="Warnender Text" xfId="2128" hidden="1" xr:uid="{00000000-0005-0000-0000-0000CF1D0000}"/>
    <cellStyle name="Warnender Text" xfId="1647" hidden="1" xr:uid="{00000000-0005-0000-0000-0000CE1D0000}"/>
    <cellStyle name="Warnender Text" xfId="5847" hidden="1" xr:uid="{00000000-0005-0000-0000-0000E51D0000}"/>
    <cellStyle name="Warnender Text" xfId="6309" hidden="1" xr:uid="{00000000-0005-0000-0000-0000DD1D0000}"/>
    <cellStyle name="Warnender Text" xfId="6228" hidden="1" xr:uid="{00000000-0005-0000-0000-0000E11D0000}"/>
    <cellStyle name="Warnender Text" xfId="6242" hidden="1" xr:uid="{00000000-0005-0000-0000-0000DF1D0000}"/>
    <cellStyle name="Warnender Text" xfId="7653" hidden="1" xr:uid="{CDE20E41-6ADC-4E80-B574-81C37957FB55}"/>
    <cellStyle name="Warnender Text" xfId="7757" hidden="1" xr:uid="{9EE41613-6202-4B7A-85BF-E50B342D1221}"/>
    <cellStyle name="Warnender Text" xfId="8140" hidden="1" xr:uid="{77CD5DED-EC77-4729-9680-BF3E6C44E2B4}"/>
    <cellStyle name="Warnender Text" xfId="8672" hidden="1" xr:uid="{7B6AF938-46A5-47D5-A860-6E9C44FC1D69}"/>
    <cellStyle name="Warnender Text" xfId="9113" hidden="1" xr:uid="{30B134F5-728C-4E17-9105-F51231078BE3}"/>
    <cellStyle name="Warnender Text" xfId="9835" hidden="1" xr:uid="{3965100A-9782-4FBF-9E74-C9A00DB1664A}"/>
    <cellStyle name="Warnender Text" xfId="8741" hidden="1" xr:uid="{83903F1B-14E4-4879-925A-8D6B4F3E4D9E}"/>
    <cellStyle name="Warnender Text" xfId="9754" hidden="1" xr:uid="{ADC928B0-26CA-4EA2-8453-5305959A9B60}"/>
    <cellStyle name="Warnender Text" xfId="11830" hidden="1" xr:uid="{69611BBF-24BA-4157-9AA2-8E9E55421EA5}"/>
    <cellStyle name="Warnender Text" xfId="12289" hidden="1" xr:uid="{1E74386E-9428-4F78-8145-821938647630}"/>
    <cellStyle name="Warnender Text" xfId="12987" hidden="1" xr:uid="{78CC1286-B270-4C30-8B7E-C9375F568CEE}"/>
    <cellStyle name="Warnender Text" xfId="11910" hidden="1" xr:uid="{75EA172D-F66C-4F1D-98E7-70FD98F9933D}"/>
    <cellStyle name="Warnender Text" xfId="11949" hidden="1" xr:uid="{ACC32A1C-7190-4AFD-AD21-DA0FFB189D1C}"/>
    <cellStyle name="Warnender Text" xfId="13445" hidden="1" xr:uid="{2FF61098-6DEB-45ED-AC89-E90D8E8660E4}"/>
    <cellStyle name="Warnender Text" xfId="12915" hidden="1" xr:uid="{F270B626-1952-4DAD-91A6-FF0B8B7ADB65}"/>
    <cellStyle name="Warnender Text" xfId="13122" hidden="1" xr:uid="{80E72939-60ED-4689-809C-9CD88095F46A}"/>
    <cellStyle name="Warnender Text" xfId="13659" hidden="1" xr:uid="{EFE39DFA-058C-40BD-B33A-6B1E8C97C350}"/>
    <cellStyle name="Warnender Text" xfId="13752" hidden="1" xr:uid="{0CF2C3C4-AC95-404E-8223-FD80CB65D58C}"/>
    <cellStyle name="Warnender Text" xfId="13197" hidden="1" xr:uid="{B2862B50-8541-4250-9CFD-13871257A7DA}"/>
    <cellStyle name="Warnender Text" xfId="14084" hidden="1" xr:uid="{C92E5B52-D2EA-431F-9EE5-0BFB05A8B051}"/>
    <cellStyle name="Warnender Text" xfId="11897" hidden="1" xr:uid="{C1322A63-22B5-441A-B68A-02DA846ACF25}"/>
    <cellStyle name="Warnender Text" xfId="13847" hidden="1" xr:uid="{67737601-962C-404C-A67C-76B9803316D3}"/>
    <cellStyle name="Warnender Text" xfId="13404" hidden="1" xr:uid="{B496BFD9-E7AE-446D-8FCB-F870FFBFD3F4}"/>
    <cellStyle name="Warnender Text" xfId="13738" hidden="1" xr:uid="{1731840F-8381-46D5-BC25-A50BA8A36AF4}"/>
    <cellStyle name="Warnender Text" xfId="14391" hidden="1" xr:uid="{94123ADB-808C-4E6F-9381-BAD049A35A25}"/>
    <cellStyle name="Warnender Text" xfId="14701" hidden="1" xr:uid="{07F5662E-C9F0-4E8F-A138-6EA9D46B98F6}"/>
    <cellStyle name="Warnender Text" xfId="13069" hidden="1" xr:uid="{354D19A2-EE1C-4353-8978-C85855D8C53A}"/>
    <cellStyle name="Warnender Text" xfId="15053" hidden="1" xr:uid="{3FF894CF-034C-45B6-A431-9E66DE936D32}"/>
    <cellStyle name="Warnender Text" xfId="15820" hidden="1" xr:uid="{B9C99DA4-C499-4EA5-B1F1-49472451687F}"/>
    <cellStyle name="Warnender Text" xfId="15570" hidden="1" xr:uid="{4BF1607A-6D86-4864-916A-EC8ABF940415}"/>
    <cellStyle name="Warnender Text" xfId="16182" hidden="1" xr:uid="{9A66CA01-D6C5-44F3-A0E0-B76A4B559806}"/>
    <cellStyle name="Warnender Text" xfId="16258" hidden="1" xr:uid="{2F77A876-FEB2-453F-9C53-F92CC85ACD26}"/>
    <cellStyle name="Warnender Text" xfId="16692" hidden="1" xr:uid="{C8D23145-F46A-488F-830C-4F621B872DA7}"/>
    <cellStyle name="Warnender Text" xfId="16906" hidden="1" xr:uid="{9C27A08F-F92A-497E-9C59-6CC33DDCB511}"/>
    <cellStyle name="Warnender Text" xfId="17418" hidden="1" xr:uid="{BE3F842D-2080-4D89-9E9C-7266F4C19AAD}"/>
    <cellStyle name="Warnender Text" xfId="17528" hidden="1" xr:uid="{147CF8CE-B0A5-4A31-A55A-BFD8BC98EF80}"/>
    <cellStyle name="Warnender Text" xfId="17488" hidden="1" xr:uid="{5B8B7645-047C-480B-B4E9-1310781FE8D4}"/>
    <cellStyle name="Warnender Text" xfId="17708" hidden="1" xr:uid="{85CB8240-07EC-470C-BB38-EF72084F370C}"/>
    <cellStyle name="Warnender Text" xfId="17009" hidden="1" xr:uid="{01CA97A5-700D-4732-B612-E9809CA8CFBF}"/>
    <cellStyle name="Warnender Text" xfId="18573" hidden="1" xr:uid="{E8925267-6B9D-4EC9-85DB-68CA92B26BEF}"/>
    <cellStyle name="Warnender Text" xfId="18836" hidden="1" xr:uid="{31222AA1-D442-4D4D-BD51-784B9ADFD1A9}"/>
    <cellStyle name="Warnender Text" xfId="19390" hidden="1" xr:uid="{0258B8E9-6D74-4CC8-8C5D-F59FD5438DFE}"/>
    <cellStyle name="Warnender Text" xfId="19535" hidden="1" xr:uid="{90B07F36-6D58-41B1-B13E-92F5B4FF4AA9}"/>
    <cellStyle name="Warnender Text" xfId="19681" hidden="1" xr:uid="{19CEA786-820E-48DF-94F7-CD6CB29DA366}"/>
    <cellStyle name="Warnender Text" xfId="19822" hidden="1" xr:uid="{BB513B63-599C-4959-91F0-5F31EED32548}"/>
    <cellStyle name="Warnender Text" xfId="20235" hidden="1" xr:uid="{EF53D0E9-E3AA-4091-8ACD-3AAFD1543993}"/>
    <cellStyle name="Warnender Text" xfId="20632" hidden="1" xr:uid="{AA87D02E-BED0-4C3D-8685-87F55B1CE122}"/>
    <cellStyle name="Warnender Text" xfId="20718" hidden="1" xr:uid="{D748B80D-0020-43F1-BDDF-F7FC797CA6F0}"/>
    <cellStyle name="Warnender Text" xfId="20685" hidden="1" xr:uid="{1FEFB0ED-DC40-40B9-8A74-90282845FD7C}"/>
    <cellStyle name="Warnender Text" xfId="20442" hidden="1" xr:uid="{BD7FFEDD-629C-4CC2-B201-E8F167A33E4D}"/>
    <cellStyle name="Warnender Text" xfId="19648" hidden="1" xr:uid="{CDA4F84F-8CB6-4AD4-8098-51B4DC76D265}"/>
    <cellStyle name="Warnender Text" xfId="19513" hidden="1" xr:uid="{875F2E8A-C9DD-4D95-BA3A-90317CAC46F6}"/>
    <cellStyle name="Warnender Text" xfId="21006" hidden="1" xr:uid="{F40E581B-875A-431D-9759-80C420DDF54E}"/>
    <cellStyle name="Warnender Text" xfId="21284" hidden="1" xr:uid="{CF1D0E09-6547-4720-810A-1105D213625F}"/>
    <cellStyle name="Warnender Text" xfId="21850" hidden="1" xr:uid="{D8FB24FE-2782-4AD6-8DC1-AFEC4B91C21E}"/>
    <cellStyle name="Warnender Text" xfId="22016" hidden="1" xr:uid="{F22F8358-8B73-4316-847C-3DB930B5A7E9}"/>
    <cellStyle name="Warnender Text" xfId="21952" hidden="1" xr:uid="{D97A0899-A29B-472D-9C56-9BBB782ED7F0}"/>
    <cellStyle name="Warnender Text" xfId="22274" hidden="1" xr:uid="{9509AC82-548C-4D23-890A-155C63B527D5}"/>
    <cellStyle name="Warnender Text" xfId="22681" hidden="1" xr:uid="{70816011-A317-491C-852F-814D89120AA1}"/>
    <cellStyle name="Warnender Text" xfId="21374" hidden="1" xr:uid="{9921D535-ED61-44FE-95EE-7C0D80CBFD1E}"/>
    <cellStyle name="Warnender Text" xfId="22303" hidden="1" xr:uid="{1193ABE8-F62F-4DE6-8018-054E6A3E6E1D}"/>
    <cellStyle name="Warnender Text" xfId="22356" hidden="1" xr:uid="{EFEDD5FE-8370-4B4A-ADD1-4E274EC28B72}"/>
    <cellStyle name="Warnender Text" xfId="22929" hidden="1" xr:uid="{E4139A98-EFA8-4A86-A6B6-BF00D93D3169}"/>
    <cellStyle name="Warnender Text" xfId="23108" hidden="1" xr:uid="{B2D27AB0-346E-4298-BB3A-D0915AADDCE2}"/>
    <cellStyle name="Warnender Text" xfId="24977" hidden="1" xr:uid="{3D43CD15-3C80-41DC-BAEF-9C2A5AA59777}"/>
    <cellStyle name="Warnender Text" xfId="25156" hidden="1" xr:uid="{96EFC8C1-E87D-4C78-AD33-B1968D8981BE}"/>
    <cellStyle name="Warnender Text" xfId="26701" hidden="1" xr:uid="{29E83E75-26BE-47BA-BBB6-3FA33A769E01}"/>
    <cellStyle name="Warnender Text" xfId="23843" hidden="1" xr:uid="{2EA15716-8744-4FB7-BD9E-1853EF6881B5}"/>
    <cellStyle name="Warnender Text" xfId="27194" hidden="1" xr:uid="{A44D7575-3170-436C-883E-AEFDDCEA9551}"/>
    <cellStyle name="Warnender Text" xfId="26585" hidden="1" xr:uid="{6BAE5037-7EBA-4E29-807C-93F4AB311710}"/>
    <cellStyle name="Warnender Text" xfId="24781" hidden="1" xr:uid="{2317563F-A1C4-4BE6-BB77-A88625109355}"/>
    <cellStyle name="Warnender Text" xfId="23386" hidden="1" xr:uid="{479ADF05-66BD-4F0E-9450-659322A7ED5C}"/>
    <cellStyle name="Warnender Text" xfId="25631" hidden="1" xr:uid="{50552F8C-1605-4CC8-BBA3-D738FD1D7AE6}"/>
    <cellStyle name="Warnender Text" xfId="23330" hidden="1" xr:uid="{B96BBCF4-461B-417F-B322-A91C89746953}"/>
    <cellStyle name="Warnender Text" xfId="25632" hidden="1" xr:uid="{6E24096F-20E2-47E8-892C-ACBECF54809E}"/>
    <cellStyle name="Warnender Text" xfId="23593" hidden="1" xr:uid="{854F596E-41BC-4512-B134-AF89871085C5}"/>
    <cellStyle name="Warnender Text" xfId="25682" hidden="1" xr:uid="{989AC6D2-C24D-4ED1-9C76-0168B2E669C7}"/>
    <cellStyle name="Warnender Text" xfId="28515" hidden="1" xr:uid="{0D6CC768-CE1B-4D94-8458-9476DAB84EC4}"/>
    <cellStyle name="Warnender Text" xfId="29169" hidden="1" xr:uid="{76AA5EAB-B387-48C5-B3A6-166576A45766}"/>
    <cellStyle name="Warnender Text" xfId="24879" hidden="1" xr:uid="{6091C7BD-60C0-4E5B-ABEF-BBA58ADC459D}"/>
    <cellStyle name="Warnender Text" xfId="25063" hidden="1" xr:uid="{C6FE0E5C-A918-4678-B5F5-468846171EC7}"/>
    <cellStyle name="Warnender Text" xfId="29159" hidden="1" xr:uid="{DCD34FB9-DE53-4020-A920-C901EB8C9BC8}"/>
    <cellStyle name="Warnender Text" xfId="27985" hidden="1" xr:uid="{C1881D80-90AE-4C13-B0C1-9F3300648445}"/>
    <cellStyle name="Warnender Text" xfId="29492" hidden="1" xr:uid="{BB2E8CFC-73FC-4C7F-B530-FCF8B8CE46AE}"/>
    <cellStyle name="Warnender Text" xfId="28524" hidden="1" xr:uid="{578FF5A6-6FCC-4706-9731-9F883498DCC0}"/>
    <cellStyle name="Warnender Text" xfId="29472" hidden="1" xr:uid="{B48E5216-2085-4085-8CFA-F1AD5FAC92A7}"/>
    <cellStyle name="Warnender Text" xfId="28451" hidden="1" xr:uid="{A17E36F7-4E4F-4380-8B1D-B7A689E324F9}"/>
    <cellStyle name="Warnender Text" xfId="26571" hidden="1" xr:uid="{24CAF0F7-C3E5-46FE-9AA2-CE55A0BA892B}"/>
    <cellStyle name="Warnender Text" xfId="28973" hidden="1" xr:uid="{B670A09B-9093-4A5A-B59B-EF97B9715C06}"/>
    <cellStyle name="Warnender Text" xfId="24510" hidden="1" xr:uid="{969007A3-571A-40CE-8B83-D87708F638D2}"/>
    <cellStyle name="Warnender Text" xfId="24031" hidden="1" xr:uid="{3CF0FC0D-B712-447A-BD94-A15058BF2952}"/>
    <cellStyle name="Warnender Text" xfId="28161" hidden="1" xr:uid="{EF264749-C3A8-49CF-AADF-C99267098D9F}"/>
    <cellStyle name="Warnender Text" xfId="28606" hidden="1" xr:uid="{A3460EFF-5B0D-437D-A703-DB23F563775D}"/>
    <cellStyle name="Warnender Text" xfId="28525" hidden="1" xr:uid="{6F22A2B7-8D42-4425-86D7-BDC914530E1B}"/>
    <cellStyle name="Warnender Text" xfId="28539" hidden="1" xr:uid="{2194D9FF-BBCC-4A30-809C-B840D78F348A}"/>
    <cellStyle name="Warnender Text" xfId="29941" hidden="1" xr:uid="{985B7D3B-D087-49D0-AEE0-A6EC7BA1BA23}"/>
    <cellStyle name="Warnender Text" xfId="30043" hidden="1" xr:uid="{AA4C0C1F-C166-4277-B0F2-D8D247FC0340}"/>
    <cellStyle name="Warnender Text" xfId="30426" hidden="1" xr:uid="{68772AAD-7C99-4A32-83DC-7E6C6BA2774D}"/>
    <cellStyle name="Warnender Text" xfId="30928" hidden="1" xr:uid="{477719DD-E08B-40CA-8AFD-6DB32845270C}"/>
    <cellStyle name="Warnender Text" xfId="31258" hidden="1" xr:uid="{78E55BA0-DD55-45AF-8875-EBBBECA08D50}"/>
    <cellStyle name="Warnender Text" xfId="31880" hidden="1" xr:uid="{1587F5BB-EC3E-4203-BAE1-F12AD0F1AC8E}"/>
    <cellStyle name="Warnender Text" xfId="30980" hidden="1" xr:uid="{78D8F597-C24F-471E-A82B-DE94B469ACF5}"/>
    <cellStyle name="Warnender Text" xfId="31814" hidden="1" xr:uid="{7763C854-68D8-41A4-8101-98BA634756BF}"/>
    <cellStyle name="Warnender Text" xfId="32397" hidden="1" xr:uid="{07065ADF-0907-49C0-A24F-2961E9F35FE5}"/>
    <cellStyle name="Warnender Text" xfId="32854" hidden="1" xr:uid="{8337052B-5F60-4834-A009-92B46622CEB9}"/>
    <cellStyle name="Warnender Text" xfId="33552" hidden="1" xr:uid="{9E0AE989-9785-480E-ACC1-F5E930A19218}"/>
    <cellStyle name="Warnender Text" xfId="32477" hidden="1" xr:uid="{EB160544-49AB-4D3C-ABDD-3F2FC410B2CC}"/>
    <cellStyle name="Warnender Text" xfId="32514" hidden="1" xr:uid="{1365543F-D237-4F97-90CF-86D19F8E4829}"/>
    <cellStyle name="Warnender Text" xfId="34009" hidden="1" xr:uid="{450ED6D3-AC12-48A0-81DF-1747A5B8A4FA}"/>
    <cellStyle name="Warnender Text" xfId="33480" hidden="1" xr:uid="{37912B0E-26C5-4D3D-8A41-9EC8DA565B2F}"/>
    <cellStyle name="Warnender Text" xfId="33687" hidden="1" xr:uid="{196566A3-052F-4221-850F-987446A38D72}"/>
    <cellStyle name="Warnender Text" xfId="34223" hidden="1" xr:uid="{EF215047-84B5-4357-BFE0-BCCB3FC2F85C}"/>
    <cellStyle name="Warnender Text" xfId="34316" hidden="1" xr:uid="{27C2E3CC-063E-4873-9487-0CE8E208607D}"/>
    <cellStyle name="Warnender Text" xfId="33761" hidden="1" xr:uid="{D65BF13A-31F0-45D5-A66D-0CEA40B9A0FF}"/>
    <cellStyle name="Warnender Text" xfId="34648" hidden="1" xr:uid="{8B2F3FCA-1CB2-4C26-AD29-ECB5E7B2B598}"/>
    <cellStyle name="Warnender Text" xfId="32464" hidden="1" xr:uid="{B125EE35-50FE-475C-AF83-CBE3EF6268F3}"/>
    <cellStyle name="Warnender Text" xfId="34411" hidden="1" xr:uid="{4CF8D84A-27DC-41F3-9D1E-5553BD04B6B4}"/>
    <cellStyle name="Warnender Text" xfId="33968" hidden="1" xr:uid="{507ECB59-BACC-4110-896C-C9899DCDE23D}"/>
    <cellStyle name="Warnender Text" xfId="34302" hidden="1" xr:uid="{82DD39AD-56FB-4720-AAB6-CB7F3BB17275}"/>
    <cellStyle name="Warnender Text" xfId="34954" hidden="1" xr:uid="{F159CF14-A81C-47F3-B016-240F7409C3B6}"/>
    <cellStyle name="Warnender Text" xfId="35259" hidden="1" xr:uid="{B0FA2E16-1935-416A-9F71-647717A9B101}"/>
    <cellStyle name="Warnender Text" xfId="33634" hidden="1" xr:uid="{F80F1C3B-47C0-4973-A014-9B0D212F0AA6}"/>
    <cellStyle name="Warnender Text" xfId="35602" hidden="1" xr:uid="{46481D27-68C1-464B-B326-BE8D3CFEBD1E}"/>
    <cellStyle name="Warnender Text" xfId="36232" hidden="1" xr:uid="{EADB19AB-5719-4EB4-A791-379D6326722E}"/>
    <cellStyle name="Warnender Text" xfId="36076" hidden="1" xr:uid="{FE9D452F-2BB1-42E0-A2DD-1E7725D2E03A}"/>
    <cellStyle name="Warnender Text" xfId="36590" hidden="1" xr:uid="{9C2BBD4D-49E2-40D1-8D7F-4C63C83674D8}"/>
    <cellStyle name="Warnender Text" xfId="36664" hidden="1" xr:uid="{5236763F-84BD-47BA-8769-D874560D6DBD}"/>
    <cellStyle name="Warnender Text" xfId="37098" hidden="1" xr:uid="{74CBB2B3-A7C9-4EEA-ADA3-6B9D5DC42133}"/>
    <cellStyle name="Warnender Text" xfId="37310" hidden="1" xr:uid="{A29D7DA8-DB5F-4FF4-909D-18254CE6E602}"/>
    <cellStyle name="Warnender Text" xfId="37822" hidden="1" xr:uid="{616A3727-2CF3-4D5B-9E89-BAC0761ED46A}"/>
    <cellStyle name="Warnender Text" xfId="37932" hidden="1" xr:uid="{F00EF0B2-BB62-40EE-8F60-FC14C3A3DEC2}"/>
    <cellStyle name="Warnender Text" xfId="37892" hidden="1" xr:uid="{D188DD46-98EE-4462-9342-0DBF7B87BEB2}"/>
    <cellStyle name="Warnender Text" xfId="38112" hidden="1" xr:uid="{3C380E03-3727-409E-9C4E-87E045742729}"/>
    <cellStyle name="Warnender Text" xfId="37413" hidden="1" xr:uid="{A82A2D9D-CA17-48C4-A1F7-187BC73212F4}"/>
    <cellStyle name="Warnender Text" xfId="38977" hidden="1" xr:uid="{FC40E5C4-58E8-4A93-8FE6-AED7219809BD}"/>
    <cellStyle name="Warnender Text" xfId="39238" hidden="1" xr:uid="{B1A8750F-15A4-488F-AFEF-33C8BF6494F3}"/>
    <cellStyle name="Warnender Text" xfId="39792" hidden="1" xr:uid="{B89F5479-B717-4E26-BFED-EE31AE490813}"/>
    <cellStyle name="Warnender Text" xfId="39937" hidden="1" xr:uid="{E8E955DE-EBBD-4364-8B4E-8F44B2ADD966}"/>
    <cellStyle name="Warnender Text" xfId="40083" hidden="1" xr:uid="{E28213C3-E93B-4239-8A01-1FC7DF7B85D8}"/>
    <cellStyle name="Warnender Text" xfId="40224" hidden="1" xr:uid="{79B7B7D4-51E4-4CFD-A2E6-87358D2FFEF7}"/>
    <cellStyle name="Warnender Text" xfId="40637" hidden="1" xr:uid="{B55BBD0E-8D83-4F22-B48B-3F1640EC18C1}"/>
    <cellStyle name="Warnender Text" xfId="41034" hidden="1" xr:uid="{6768A6E6-DE3A-4BED-86D8-EEEDDF2B44C2}"/>
    <cellStyle name="Warnender Text" xfId="41120" hidden="1" xr:uid="{478B00A5-1176-4691-B855-3F0A65995136}"/>
    <cellStyle name="Warnender Text" xfId="41087" hidden="1" xr:uid="{3FD9DBFA-E82B-492E-B26D-88F576BA1D27}"/>
    <cellStyle name="Warnender Text" xfId="40844" hidden="1" xr:uid="{0E938969-D564-4991-9F59-18A694808C20}"/>
    <cellStyle name="Warnender Text" xfId="40050" hidden="1" xr:uid="{71A7A677-E453-4F93-A999-61D9C148631B}"/>
    <cellStyle name="Warnender Text" xfId="39915" hidden="1" xr:uid="{B241C138-BB00-4EAD-B746-64ED02BA3791}"/>
    <cellStyle name="Warnender Text" xfId="41408" hidden="1" xr:uid="{8A5E4389-A1B7-4A55-8B21-4D60100694F7}"/>
    <cellStyle name="Warnender Text" xfId="41684" hidden="1" xr:uid="{4470B338-CDDE-484B-92E4-4715A22FC783}"/>
    <cellStyle name="Warnender Text" xfId="42250" hidden="1" xr:uid="{F5602B8C-44AE-4E82-834E-71DABB990B1B}"/>
    <cellStyle name="Warnender Text" xfId="42416" hidden="1" xr:uid="{D7528AAF-E5BA-4410-8559-E197C4041FB2}"/>
    <cellStyle name="Warnender Text" xfId="42352" hidden="1" xr:uid="{17463167-52C4-4968-9963-6ADA170373DC}"/>
    <cellStyle name="Warnender Text" xfId="42674" hidden="1" xr:uid="{647E2C31-AB51-4E09-A056-2B4E5430A978}"/>
    <cellStyle name="Warnender Text" xfId="43081" hidden="1" xr:uid="{4FAFE90F-E2CE-493D-8239-88D2145BF511}"/>
    <cellStyle name="Warnender Text" xfId="41774" hidden="1" xr:uid="{D6ABA629-2648-47FF-B93D-331D7B90BEDB}"/>
    <cellStyle name="Warnender Text" xfId="42703" hidden="1" xr:uid="{16D963B0-E6D5-4AB3-8761-13093F284BE0}"/>
    <cellStyle name="Warnender Text" xfId="42756" hidden="1" xr:uid="{5C062476-B66F-4950-B4D1-E32FC579BA80}"/>
    <cellStyle name="Warnender Text" xfId="43329" hidden="1" xr:uid="{321A2329-A2C5-428A-BC25-313CBA6AFB3A}"/>
    <cellStyle name="Warnender Text" xfId="43508" hidden="1" xr:uid="{310EB563-D717-4ABF-8C97-8ACD8BF31726}"/>
    <cellStyle name="Warnender Text 2" xfId="428" xr:uid="{00000000-0005-0000-0000-0000E91D0000}"/>
    <cellStyle name="Warnender Text 3" xfId="319" xr:uid="{00000000-0005-0000-0000-0000EA1D0000}"/>
    <cellStyle name="Warnender Text 4" xfId="8149" hidden="1" xr:uid="{7B76BB50-A6C5-40EF-A2C6-4FA87C81CC6D}"/>
    <cellStyle name="Warnender Text 4" xfId="30435" hidden="1" xr:uid="{41A49717-ECF6-4EE5-9F95-70754624F9B8}"/>
    <cellStyle name="Warning Text 2" xfId="219" xr:uid="{00000000-0005-0000-0000-0000EB1D0000}"/>
    <cellStyle name="Warning Text 3" xfId="272" xr:uid="{00000000-0005-0000-0000-0000EC1D0000}"/>
    <cellStyle name="Warning Text 4" xfId="10806" xr:uid="{97BE3ED0-6357-40FC-A039-3725CEDEB80B}"/>
    <cellStyle name="Zelle überprüfen" xfId="8820" xr:uid="{CEE86ECC-1498-4235-808E-78EC1F01751E}"/>
    <cellStyle name="Zelle überprüfen 2" xfId="8202" xr:uid="{6C0C3306-710B-4E28-A242-603475901627}"/>
    <cellStyle name="Гиперссылка" xfId="221" xr:uid="{00000000-0005-0000-0000-0000EE1D0000}"/>
    <cellStyle name="Гиперссылка 2" xfId="222" xr:uid="{00000000-0005-0000-0000-0000EF1D0000}"/>
    <cellStyle name="Гиперссылка 3" xfId="230" xr:uid="{00000000-0005-0000-0000-0000F01D0000}"/>
    <cellStyle name="Гиперссылка 4" xfId="402" xr:uid="{00000000-0005-0000-0000-0000F11D0000}"/>
    <cellStyle name="Обычный_2++" xfId="57" xr:uid="{00000000-0005-0000-0000-0000F21D0000}"/>
  </cellStyles>
  <dxfs count="14">
    <dxf>
      <font>
        <b val="0"/>
        <i val="0"/>
        <strike val="0"/>
        <condense val="0"/>
        <extend val="0"/>
        <outline val="0"/>
        <shadow val="0"/>
        <u val="none"/>
        <vertAlign val="baseline"/>
        <sz val="11"/>
        <color rgb="FF000000"/>
        <name val="Calibri"/>
        <family val="2"/>
        <scheme val="minor"/>
      </font>
      <numFmt numFmtId="168" formatCode="_-* #,##0_-;\-* #,##0_-;_-* &quot;-&quot;??_-;_-@_-"/>
      <alignment horizontal="right" vertical="center" textRotation="0" wrapText="1" indent="0" justifyLastLine="0" shrinkToFit="0" readingOrder="0"/>
    </dxf>
    <dxf>
      <numFmt numFmtId="168" formatCode="_-* #,##0_-;\-* #,##0_-;_-* &quot;-&quot;??_-;_-@_-"/>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strike val="0"/>
        <outline val="0"/>
        <shadow val="0"/>
        <u val="none"/>
        <vertAlign val="baseline"/>
        <sz val="11"/>
        <name val="Calibri"/>
        <scheme val="minor"/>
      </font>
      <fill>
        <patternFill patternType="none">
          <fgColor indexed="64"/>
          <bgColor auto="1"/>
        </patternFill>
      </fill>
    </dxf>
    <dxf>
      <font>
        <b/>
        <strike val="0"/>
        <outline val="0"/>
        <shadow val="0"/>
        <u val="none"/>
        <vertAlign val="baseline"/>
        <sz val="11"/>
        <name val="Calibri"/>
        <scheme val="minor"/>
      </font>
      <fill>
        <patternFill patternType="none">
          <fgColor indexed="64"/>
          <bgColor auto="1"/>
        </patternFill>
      </fill>
    </dxf>
    <dxf>
      <font>
        <strike val="0"/>
        <outline val="0"/>
        <shadow val="0"/>
        <u val="none"/>
        <vertAlign val="baseline"/>
        <sz val="11"/>
        <name val="Calibri"/>
        <scheme val="minor"/>
      </font>
      <numFmt numFmtId="2" formatCode="0.00"/>
      <fill>
        <patternFill patternType="none">
          <fgColor indexed="64"/>
          <bgColor auto="1"/>
        </patternFill>
      </fill>
    </dxf>
    <dxf>
      <font>
        <b/>
        <strike val="0"/>
        <outline val="0"/>
        <shadow val="0"/>
        <u val="none"/>
        <vertAlign val="baseline"/>
        <sz val="11"/>
        <name val="Calibri"/>
        <scheme val="minor"/>
      </font>
      <numFmt numFmtId="1" formatCode="0"/>
      <fill>
        <patternFill patternType="none">
          <fgColor indexed="64"/>
          <bgColor indexed="65"/>
        </patternFill>
      </fill>
    </dxf>
    <dxf>
      <font>
        <b/>
        <strike val="0"/>
        <outline val="0"/>
        <shadow val="0"/>
        <u val="none"/>
        <vertAlign val="baseline"/>
        <sz val="11"/>
        <name val="Calibri"/>
        <scheme val="minor"/>
      </font>
      <fill>
        <patternFill patternType="none">
          <fgColor indexed="64"/>
          <bgColor auto="1"/>
        </patternFill>
      </fill>
    </dxf>
    <dxf>
      <font>
        <strike val="0"/>
        <outline val="0"/>
        <shadow val="0"/>
        <u val="none"/>
        <vertAlign val="baseline"/>
        <sz val="11"/>
        <name val="Calibri"/>
        <scheme val="none"/>
      </font>
    </dxf>
    <dxf>
      <font>
        <strike val="0"/>
        <outline val="0"/>
        <shadow val="0"/>
        <u val="none"/>
        <vertAlign val="baseline"/>
        <sz val="11"/>
        <name val="Calibri"/>
        <scheme val="none"/>
      </font>
      <fill>
        <patternFill patternType="none">
          <fgColor rgb="FF000000"/>
          <bgColor auto="1"/>
        </patternFill>
      </fill>
    </dxf>
    <dxf>
      <font>
        <b/>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dxf>
  </dxfs>
  <tableStyles count="0" defaultTableStyle="TableStyleMedium2" defaultPivotStyle="PivotStyleLight16"/>
  <colors>
    <mruColors>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285750</xdr:colOff>
      <xdr:row>0</xdr:row>
      <xdr:rowOff>0</xdr:rowOff>
    </xdr:from>
    <xdr:to>
      <xdr:col>1</xdr:col>
      <xdr:colOff>656443</xdr:colOff>
      <xdr:row>2</xdr:row>
      <xdr:rowOff>6350</xdr:rowOff>
    </xdr:to>
    <xdr:pic>
      <xdr:nvPicPr>
        <xdr:cNvPr id="2" name="Picture 2">
          <a:extLst>
            <a:ext uri="{FF2B5EF4-FFF2-40B4-BE49-F238E27FC236}">
              <a16:creationId xmlns:a16="http://schemas.microsoft.com/office/drawing/2014/main" id="{BAF7E37C-692C-486D-BDDA-364DDAAB94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7100" y="0"/>
          <a:ext cx="370693" cy="48895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BFBF88A-C791-4A31-8E36-9E44A1A57D45}" name="Table24634" displayName="Table24634" ref="A1:Q486" totalsRowCount="1" headerRowDxfId="13" dataDxfId="12" totalsRowDxfId="11">
  <autoFilter ref="A1:Q485" xr:uid="{00000000-0009-0000-0100-000003000000}">
    <filterColumn colId="4">
      <filters>
        <filter val="2015"/>
        <filter val="2016"/>
        <filter val="2017"/>
        <filter val="2018"/>
        <filter val="2019"/>
        <filter val="2020"/>
        <filter val="2021"/>
        <filter val="2022"/>
      </filters>
    </filterColumn>
  </autoFilter>
  <sortState xmlns:xlrd2="http://schemas.microsoft.com/office/spreadsheetml/2017/richdata2" ref="A2:Q484">
    <sortCondition ref="A1:A485"/>
  </sortState>
  <tableColumns count="17">
    <tableColumn id="1" xr3:uid="{BF13079D-6B43-46C8-A564-C87705F21C3B}" name="Initiative" dataDxfId="10" totalsRowDxfId="5"/>
    <tableColumn id="10" xr3:uid="{30125CD7-7C6D-45C7-ABBD-2F9B2BF569F0}" name="Émissions couvertes_x000a_(Mt éq. CO2)" dataDxfId="9"/>
    <tableColumn id="14" xr3:uid="{6F2925CB-0396-4749-8D5F-6C2EF9952739}" name="Prix du carbone (dollars américains)" dataDxfId="8">
      <calculatedColumnFormula>Table24634[[#This Row],[Prix du carbone (devise nationale)]]*#REF!</calculatedColumnFormula>
    </tableColumn>
    <tableColumn id="3" xr3:uid="{E0D011B5-B122-4196-980C-7244C533497A}" name="Année_x000a_(émissions couvertes)" dataDxfId="7" totalsRowDxfId="4"/>
    <tableColumn id="6" xr3:uid="{D9087B1E-657E-404B-84C2-64D08E36571E}" name="Année (prix du carbone)" dataDxfId="6"/>
    <tableColumn id="5" xr3:uid="{AC4E446B-2866-4E67-86AA-A6CF9B9D314D}" name="État des données"/>
    <tableColumn id="2" xr3:uid="{52C5541B-60CE-4BA3-B3A0-C084E9626309}" name="Type de système"/>
    <tableColumn id="4" xr3:uid="{0F75DFBB-5997-40A3-B924-073BBB3830B1}" name="Administration"/>
    <tableColumn id="13" xr3:uid="{4B25FBCB-D9F7-4DC7-B72B-8D42F3B72712}" name="Pays" totalsRowDxfId="3"/>
    <tableColumn id="21" xr3:uid="{9135C035-4428-4C33-8F79-F29E1593CD2B}" name="Région" totalsRowDxfId="2"/>
    <tableColumn id="7" xr3:uid="{D3E60ECA-1544-4966-AE05-2727C17CF033}" name="Émissions totales de l'administration_x000a_(Mt éq. CO2)"/>
    <tableColumn id="25" xr3:uid="{B72FE451-78DE-4522-8B64-D9E55833FB8E}" name="Année_x000a_(émissions totales de l'administration)"/>
    <tableColumn id="11" xr3:uid="{6D9C43D7-065F-4C7D-BCC2-0E9AF711250F}" name="Taux de couverture_x000a_(pourcentage)">
      <calculatedColumnFormula>Table24634[[#This Row],[Émissions couvertes
(Mt éq. CO2)]]/Table24634[[#This Row],[Émissions totales de l''administration
(Mt éq. CO2)]]</calculatedColumnFormula>
    </tableColumn>
    <tableColumn id="12" xr3:uid="{1C6F6A21-D4A9-4CAE-BEE6-E0D810FE1EBD}" name="Prix du carbone (devise nationale)"/>
    <tableColumn id="23" xr3:uid="{3752B24C-2379-4871-BB87-C2761FC02606}" name="Taux de change (dollars américains/devise nationale; moyenne annuelle)"/>
    <tableColumn id="15" xr3:uid="{7FB032C4-4CEE-43CA-B5EA-B231A35EB7CB}" name="Revenus des taxes sur le carbone (dollars américains)" totalsRowDxfId="1"/>
    <tableColumn id="22" xr3:uid="{B0558461-9B71-4B12-BAF2-B8ABC6CCAC0A}" name="Revenus des taxes sur le carbone (devise nationale)" totalsRowDxfId="0"/>
  </tableColumns>
  <tableStyleInfo showFirstColumn="0" showLastColumn="0" showRowStripes="1" showColumnStripes="0"/>
</table>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R14"/>
  <sheetViews>
    <sheetView topLeftCell="A2" zoomScale="87" zoomScaleNormal="87" workbookViewId="0">
      <selection activeCell="E20" sqref="E20"/>
    </sheetView>
  </sheetViews>
  <sheetFormatPr baseColWidth="10" defaultColWidth="0" defaultRowHeight="14.5" x14ac:dyDescent="0.35"/>
  <cols>
    <col min="1" max="1" width="9.1796875" style="3" customWidth="1"/>
    <col min="2" max="2" width="16.81640625" style="3" customWidth="1"/>
    <col min="3" max="3" width="19.453125" style="3" customWidth="1"/>
    <col min="4" max="4" width="27.26953125" style="3" customWidth="1"/>
    <col min="5" max="5" width="25.81640625" style="3" customWidth="1"/>
    <col min="6" max="6" width="24.26953125" style="3" customWidth="1"/>
    <col min="7" max="7" width="13.26953125" style="3" customWidth="1"/>
    <col min="8" max="8" width="9.1796875" style="3" customWidth="1"/>
    <col min="9" max="9" width="7.26953125" style="3" customWidth="1"/>
    <col min="10" max="11" width="9.1796875" style="3" customWidth="1"/>
    <col min="12" max="18" width="0" style="3" hidden="1" customWidth="1"/>
    <col min="19" max="16384" width="9.1796875" style="3" hidden="1"/>
  </cols>
  <sheetData>
    <row r="1" spans="1:11" customFormat="1" ht="22.5" customHeight="1" x14ac:dyDescent="0.35">
      <c r="A1" s="62" t="s">
        <v>33</v>
      </c>
      <c r="B1" s="63"/>
      <c r="C1" s="63"/>
      <c r="D1" s="63"/>
      <c r="E1" s="63"/>
      <c r="F1" s="63"/>
      <c r="G1" s="63"/>
    </row>
    <row r="2" spans="1:11" customFormat="1" ht="230" customHeight="1" x14ac:dyDescent="0.35">
      <c r="A2" s="64" t="s">
        <v>250</v>
      </c>
      <c r="B2" s="64"/>
      <c r="C2" s="64"/>
      <c r="D2" s="64"/>
      <c r="E2" s="64"/>
      <c r="F2" s="64"/>
      <c r="G2" s="64"/>
      <c r="I2" s="42"/>
    </row>
    <row r="3" spans="1:11" customFormat="1" ht="16.5" customHeight="1" x14ac:dyDescent="0.35">
      <c r="A3" s="22"/>
      <c r="B3" s="22"/>
      <c r="C3" s="22"/>
      <c r="D3" s="22"/>
      <c r="E3" s="22"/>
      <c r="F3" s="22"/>
      <c r="G3" s="22"/>
    </row>
    <row r="4" spans="1:11" customFormat="1" ht="71.25" customHeight="1" x14ac:dyDescent="0.45">
      <c r="A4" s="23"/>
      <c r="B4" s="24" t="s">
        <v>28</v>
      </c>
      <c r="C4" s="24" t="s">
        <v>29</v>
      </c>
      <c r="D4" s="24" t="s">
        <v>30</v>
      </c>
      <c r="E4" s="25" t="s">
        <v>234</v>
      </c>
      <c r="F4" s="25" t="s">
        <v>31</v>
      </c>
      <c r="G4" s="24" t="s">
        <v>32</v>
      </c>
    </row>
    <row r="5" spans="1:11" customFormat="1" x14ac:dyDescent="0.35">
      <c r="A5" s="26">
        <v>2015</v>
      </c>
      <c r="B5" s="36">
        <v>12.437281556525075</v>
      </c>
      <c r="C5" s="37">
        <f>0.787466950448054*100</f>
        <v>78.746695044805406</v>
      </c>
      <c r="D5" s="38">
        <v>9.7939481791806244</v>
      </c>
      <c r="E5" s="39">
        <v>49568.474099371662</v>
      </c>
      <c r="F5" s="38">
        <v>0.96183964110270692</v>
      </c>
      <c r="G5" s="40">
        <f>ROUND(D5/F5,1)</f>
        <v>10.199999999999999</v>
      </c>
      <c r="H5" s="46"/>
    </row>
    <row r="6" spans="1:11" customFormat="1" x14ac:dyDescent="0.35">
      <c r="A6" s="26">
        <v>2016</v>
      </c>
      <c r="B6" s="36">
        <v>12.73</v>
      </c>
      <c r="C6" s="37">
        <f>0.781706960475815*100</f>
        <v>78.170696047581501</v>
      </c>
      <c r="D6" s="38">
        <v>9.9511296068571262</v>
      </c>
      <c r="E6" s="39">
        <v>49742.481940799007</v>
      </c>
      <c r="F6" s="38">
        <v>0.92703538990493939</v>
      </c>
      <c r="G6" s="40">
        <f t="shared" ref="G6:G9" si="0">ROUND(D6/F6,1)</f>
        <v>10.7</v>
      </c>
      <c r="H6" s="46"/>
    </row>
    <row r="7" spans="1:11" customFormat="1" x14ac:dyDescent="0.35">
      <c r="A7" s="26">
        <v>2017</v>
      </c>
      <c r="B7" s="36">
        <v>14.486740520427823</v>
      </c>
      <c r="C7" s="37">
        <f>0.79014626274003*100</f>
        <v>79.014626274002993</v>
      </c>
      <c r="D7" s="38">
        <v>11.446643881500602</v>
      </c>
      <c r="E7" s="39">
        <v>50448.688529902254</v>
      </c>
      <c r="F7" s="38">
        <v>1.1660491242581612</v>
      </c>
      <c r="G7" s="40">
        <f t="shared" si="0"/>
        <v>9.8000000000000007</v>
      </c>
      <c r="H7" s="46"/>
    </row>
    <row r="8" spans="1:11" customFormat="1" x14ac:dyDescent="0.35">
      <c r="A8" s="26">
        <v>2018</v>
      </c>
      <c r="B8" s="36">
        <v>14.880124463738204</v>
      </c>
      <c r="C8" s="37">
        <f>0.784434018275418*100</f>
        <v>78.443401827541805</v>
      </c>
      <c r="D8" s="38">
        <v>11.672475825528513</v>
      </c>
      <c r="E8" s="39">
        <v>51339.637817806586</v>
      </c>
      <c r="F8" s="38">
        <v>1.6895831729328583</v>
      </c>
      <c r="G8" s="40">
        <f t="shared" si="0"/>
        <v>6.9</v>
      </c>
      <c r="H8" s="46"/>
    </row>
    <row r="9" spans="1:11" customFormat="1" x14ac:dyDescent="0.35">
      <c r="A9" s="26">
        <v>2019</v>
      </c>
      <c r="B9" s="36">
        <v>16.778473581511626</v>
      </c>
      <c r="C9" s="37">
        <f>0.789599806626883*100</f>
        <v>78.959980662688295</v>
      </c>
      <c r="D9" s="38">
        <v>13.248279495455851</v>
      </c>
      <c r="E9" s="39">
        <v>51653.13695908575</v>
      </c>
      <c r="F9" s="38">
        <v>2.0414424960957822</v>
      </c>
      <c r="G9" s="40">
        <f t="shared" si="0"/>
        <v>6.5</v>
      </c>
      <c r="H9" s="46"/>
    </row>
    <row r="10" spans="1:11" customFormat="1" x14ac:dyDescent="0.35">
      <c r="A10" s="26">
        <v>2020</v>
      </c>
      <c r="B10" s="36">
        <v>17.1180838726224</v>
      </c>
      <c r="C10" s="37">
        <f>0.777112749797759*100</f>
        <v>77.711274979775908</v>
      </c>
      <c r="D10" s="38">
        <v>13.302681229522273</v>
      </c>
      <c r="E10" s="39">
        <v>49765.436715370299</v>
      </c>
      <c r="F10" s="38">
        <v>2.0460434422825857</v>
      </c>
      <c r="G10" s="40">
        <f t="shared" ref="G10" si="1">ROUND(D10/F10,1)</f>
        <v>6.5</v>
      </c>
      <c r="H10" s="46"/>
    </row>
    <row r="11" spans="1:11" customFormat="1" x14ac:dyDescent="0.35">
      <c r="A11" s="26">
        <v>2021</v>
      </c>
      <c r="B11" s="36">
        <v>22.235634395651498</v>
      </c>
      <c r="C11" s="37">
        <f>0.785027363981753*100</f>
        <v>78.502736398175301</v>
      </c>
      <c r="D11" s="38">
        <v>17.455581456080267</v>
      </c>
      <c r="E11" s="39">
        <v>51657.743874330758</v>
      </c>
      <c r="F11" s="38">
        <v>3.9366986170879965</v>
      </c>
      <c r="G11" s="40">
        <f>ROUND(D11/F11,1)</f>
        <v>4.4000000000000004</v>
      </c>
      <c r="H11" s="46"/>
    </row>
    <row r="12" spans="1:11" customFormat="1" x14ac:dyDescent="0.35">
      <c r="A12" s="41">
        <v>2022</v>
      </c>
      <c r="B12" s="36">
        <v>28.46</v>
      </c>
      <c r="C12" s="48">
        <f>0.785027363981753*100</f>
        <v>78.502736398175301</v>
      </c>
      <c r="D12" s="38">
        <v>22.342980681491277</v>
      </c>
      <c r="E12" s="39">
        <v>51658.25575678132</v>
      </c>
      <c r="F12" s="38">
        <v>4.8201450508615835</v>
      </c>
      <c r="G12" s="40">
        <f>ROUND(D12/F12,1)</f>
        <v>4.5999999999999996</v>
      </c>
      <c r="H12" s="46"/>
      <c r="I12" s="42"/>
    </row>
    <row r="13" spans="1:11" customFormat="1" ht="172" customHeight="1" x14ac:dyDescent="0.35">
      <c r="A13" s="65" t="s">
        <v>255</v>
      </c>
      <c r="B13" s="65"/>
      <c r="C13" s="65"/>
      <c r="D13" s="65"/>
      <c r="E13" s="65"/>
      <c r="F13" s="65"/>
      <c r="G13" s="65"/>
    </row>
    <row r="14" spans="1:11" ht="15" x14ac:dyDescent="0.35">
      <c r="A14" s="47" t="s">
        <v>231</v>
      </c>
      <c r="B14" s="6"/>
      <c r="C14" s="6"/>
      <c r="D14" s="6"/>
      <c r="E14" s="6"/>
      <c r="F14" s="6"/>
      <c r="G14" s="8"/>
      <c r="H14" s="8"/>
      <c r="I14" s="42"/>
      <c r="J14" s="8"/>
      <c r="K14" s="8"/>
    </row>
  </sheetData>
  <mergeCells count="3">
    <mergeCell ref="A1:G1"/>
    <mergeCell ref="A2:G2"/>
    <mergeCell ref="A13:G13"/>
  </mergeCells>
  <phoneticPr fontId="16" type="noConversion"/>
  <pageMargins left="0.7" right="0.7" top="0.75" bottom="0.75" header="0.3" footer="0.3"/>
  <pageSetup paperSize="9" scale="67" orientation="landscape"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D83FD-8B0D-4BB2-B0E7-BCE35DFA7DD7}">
  <dimension ref="A1:XFC21"/>
  <sheetViews>
    <sheetView topLeftCell="A9" zoomScale="90" zoomScaleNormal="90" workbookViewId="0">
      <selection activeCell="A16" sqref="A16:M16"/>
    </sheetView>
  </sheetViews>
  <sheetFormatPr baseColWidth="10" defaultColWidth="0" defaultRowHeight="14.5" x14ac:dyDescent="0.35"/>
  <cols>
    <col min="1" max="1" width="9.1796875" style="3" customWidth="1"/>
    <col min="2" max="2" width="16.81640625" style="3" customWidth="1"/>
    <col min="3" max="3" width="19.453125" style="3" customWidth="1"/>
    <col min="4" max="4" width="27.26953125" style="3" customWidth="1"/>
    <col min="5" max="5" width="25.81640625" style="3" customWidth="1"/>
    <col min="6" max="6" width="24.26953125" style="3" customWidth="1"/>
    <col min="7" max="7" width="10.54296875" style="3" customWidth="1"/>
    <col min="8" max="8" width="12.26953125" style="3" customWidth="1"/>
    <col min="9" max="9" width="9.54296875" style="3" bestFit="1" customWidth="1"/>
    <col min="10" max="13" width="9.1796875" style="3" customWidth="1"/>
    <col min="14" max="18" width="0" style="3" hidden="1" customWidth="1"/>
    <col min="19" max="16383" width="9.1796875" style="3" hidden="1"/>
    <col min="16384" max="16384" width="0" style="3" hidden="1"/>
  </cols>
  <sheetData>
    <row r="1" spans="1:18" ht="18.5" x14ac:dyDescent="0.45">
      <c r="A1" s="69" t="s">
        <v>222</v>
      </c>
      <c r="B1" s="69"/>
      <c r="C1" s="69"/>
      <c r="D1" s="69"/>
      <c r="E1" s="69"/>
      <c r="F1" s="69"/>
      <c r="G1" s="69"/>
      <c r="H1" s="69"/>
      <c r="I1" s="69"/>
      <c r="J1" s="69"/>
      <c r="K1" s="69"/>
      <c r="L1" s="69"/>
      <c r="M1" s="69"/>
    </row>
    <row r="2" spans="1:18" ht="19.5" customHeight="1" x14ac:dyDescent="0.45">
      <c r="A2" s="69"/>
      <c r="B2" s="69"/>
      <c r="C2" s="69"/>
      <c r="D2" s="69"/>
      <c r="E2" s="69"/>
      <c r="F2" s="69"/>
      <c r="G2" s="69"/>
      <c r="H2" s="69"/>
      <c r="I2" s="69"/>
      <c r="J2" s="69"/>
      <c r="K2" s="69"/>
      <c r="L2" s="69"/>
      <c r="M2" s="69"/>
    </row>
    <row r="3" spans="1:18" x14ac:dyDescent="0.35">
      <c r="A3" s="70" t="s">
        <v>223</v>
      </c>
      <c r="B3" s="71"/>
      <c r="C3" s="71"/>
      <c r="D3" s="71"/>
      <c r="E3" s="71"/>
      <c r="F3" s="71"/>
      <c r="G3" s="71"/>
      <c r="H3" s="71"/>
      <c r="I3" s="71"/>
      <c r="J3" s="71"/>
      <c r="K3" s="71"/>
      <c r="L3" s="71"/>
      <c r="M3" s="72"/>
    </row>
    <row r="4" spans="1:18" ht="240.65" customHeight="1" x14ac:dyDescent="0.35">
      <c r="A4" s="73" t="s">
        <v>252</v>
      </c>
      <c r="B4" s="73"/>
      <c r="C4" s="73"/>
      <c r="D4" s="73"/>
      <c r="E4" s="73"/>
      <c r="F4" s="73"/>
      <c r="G4" s="73"/>
      <c r="H4" s="73"/>
      <c r="I4" s="73"/>
      <c r="J4" s="73"/>
      <c r="K4" s="73"/>
      <c r="L4" s="73"/>
      <c r="M4" s="73"/>
    </row>
    <row r="5" spans="1:18" x14ac:dyDescent="0.35">
      <c r="A5" s="8"/>
      <c r="B5" s="8"/>
      <c r="C5" s="8"/>
      <c r="D5" s="8"/>
      <c r="E5" s="8"/>
      <c r="F5" s="8"/>
      <c r="G5" s="8"/>
      <c r="H5" s="8"/>
      <c r="I5" s="8"/>
      <c r="J5" s="8"/>
      <c r="K5" s="8"/>
      <c r="L5" s="8"/>
      <c r="M5" s="8"/>
    </row>
    <row r="6" spans="1:18" x14ac:dyDescent="0.35">
      <c r="A6" s="74" t="s">
        <v>224</v>
      </c>
      <c r="B6" s="74"/>
      <c r="C6" s="74"/>
      <c r="D6" s="74"/>
      <c r="E6" s="74"/>
      <c r="F6" s="74"/>
      <c r="G6" s="74"/>
      <c r="H6" s="74"/>
      <c r="I6" s="74"/>
      <c r="J6" s="74"/>
      <c r="K6" s="74"/>
      <c r="L6" s="74"/>
      <c r="M6" s="74"/>
    </row>
    <row r="7" spans="1:18" s="10" customFormat="1" ht="125.5" customHeight="1" x14ac:dyDescent="0.35">
      <c r="A7" s="75" t="s">
        <v>253</v>
      </c>
      <c r="B7" s="76"/>
      <c r="C7" s="76"/>
      <c r="D7" s="76"/>
      <c r="E7" s="76"/>
      <c r="F7" s="76"/>
      <c r="G7" s="76"/>
      <c r="H7" s="76"/>
      <c r="I7" s="76"/>
      <c r="J7" s="76"/>
      <c r="K7" s="76"/>
      <c r="L7" s="76"/>
      <c r="M7" s="76"/>
    </row>
    <row r="8" spans="1:18" s="10" customFormat="1" ht="129" customHeight="1" x14ac:dyDescent="0.35">
      <c r="A8" s="66" t="s">
        <v>251</v>
      </c>
      <c r="B8" s="67"/>
      <c r="C8" s="67"/>
      <c r="D8" s="67"/>
      <c r="E8" s="67"/>
      <c r="F8" s="67"/>
      <c r="G8" s="67"/>
      <c r="H8" s="67"/>
      <c r="I8" s="67"/>
      <c r="J8" s="67"/>
      <c r="K8" s="67"/>
      <c r="L8" s="67"/>
      <c r="M8" s="67"/>
    </row>
    <row r="9" spans="1:18" ht="42" customHeight="1" x14ac:dyDescent="0.35">
      <c r="A9" s="77" t="s">
        <v>225</v>
      </c>
      <c r="B9" s="73"/>
      <c r="C9" s="73"/>
      <c r="D9" s="73"/>
      <c r="E9" s="73"/>
      <c r="F9" s="73"/>
      <c r="G9" s="73"/>
      <c r="H9" s="73"/>
      <c r="I9" s="73"/>
      <c r="J9" s="73"/>
      <c r="K9" s="73"/>
      <c r="L9" s="73"/>
      <c r="M9" s="73"/>
    </row>
    <row r="10" spans="1:18" s="78" customFormat="1" ht="25" customHeight="1" x14ac:dyDescent="0.35">
      <c r="A10" s="78" t="s">
        <v>226</v>
      </c>
      <c r="B10" s="79"/>
      <c r="C10" s="79"/>
      <c r="D10" s="79"/>
      <c r="E10" s="79"/>
      <c r="F10" s="79"/>
      <c r="G10" s="79"/>
      <c r="H10" s="79"/>
      <c r="I10" s="79"/>
      <c r="J10" s="79"/>
      <c r="K10" s="79"/>
      <c r="L10" s="79"/>
      <c r="M10" s="79"/>
      <c r="N10" s="79"/>
      <c r="O10" s="79"/>
      <c r="P10" s="79"/>
      <c r="Q10" s="79"/>
    </row>
    <row r="11" spans="1:18" s="10" customFormat="1" ht="59.5" customHeight="1" x14ac:dyDescent="0.35">
      <c r="A11" s="66" t="s">
        <v>227</v>
      </c>
      <c r="B11" s="67"/>
      <c r="C11" s="67"/>
      <c r="D11" s="67"/>
      <c r="E11" s="67"/>
      <c r="F11" s="67"/>
      <c r="G11" s="67"/>
      <c r="H11" s="67"/>
      <c r="I11" s="67"/>
      <c r="J11" s="67"/>
      <c r="K11" s="67"/>
      <c r="L11" s="67"/>
      <c r="M11" s="68"/>
    </row>
    <row r="12" spans="1:18" ht="28.5" customHeight="1" x14ac:dyDescent="0.35">
      <c r="A12" s="80" t="s">
        <v>236</v>
      </c>
      <c r="B12" s="81"/>
      <c r="C12" s="81"/>
      <c r="D12" s="81"/>
      <c r="E12" s="81"/>
      <c r="F12" s="81"/>
      <c r="G12" s="81"/>
      <c r="H12" s="81"/>
      <c r="I12" s="81"/>
      <c r="J12" s="81"/>
      <c r="K12" s="81"/>
      <c r="L12" s="81"/>
      <c r="M12" s="81"/>
    </row>
    <row r="13" spans="1:18" ht="26.15" customHeight="1" x14ac:dyDescent="0.35">
      <c r="A13" s="66" t="s">
        <v>228</v>
      </c>
      <c r="B13" s="67"/>
      <c r="C13" s="67"/>
      <c r="D13" s="67"/>
      <c r="E13" s="67"/>
      <c r="F13" s="67"/>
      <c r="G13" s="67"/>
      <c r="H13" s="67"/>
      <c r="I13" s="67"/>
      <c r="J13" s="67"/>
      <c r="K13" s="67"/>
      <c r="L13" s="68"/>
    </row>
    <row r="14" spans="1:18" s="66" customFormat="1" ht="29.15" customHeight="1" x14ac:dyDescent="0.35">
      <c r="A14" s="66" t="s">
        <v>229</v>
      </c>
      <c r="B14" s="67"/>
      <c r="C14" s="67"/>
      <c r="D14" s="67"/>
      <c r="E14" s="67"/>
      <c r="F14" s="67"/>
      <c r="G14" s="67"/>
      <c r="H14" s="67"/>
      <c r="I14" s="67"/>
      <c r="J14" s="67"/>
      <c r="K14" s="67"/>
      <c r="L14" s="67"/>
      <c r="M14" s="67"/>
      <c r="N14" s="67"/>
      <c r="O14" s="67"/>
      <c r="P14" s="67"/>
      <c r="Q14" s="67"/>
    </row>
    <row r="15" spans="1:18" s="20" customFormat="1" ht="31.5" customHeight="1" x14ac:dyDescent="0.35">
      <c r="A15" s="66" t="s">
        <v>244</v>
      </c>
      <c r="B15" s="67"/>
      <c r="C15" s="67"/>
      <c r="D15" s="67"/>
      <c r="E15" s="67"/>
      <c r="F15" s="67"/>
      <c r="G15" s="67"/>
      <c r="H15" s="67"/>
      <c r="I15" s="67"/>
      <c r="J15" s="67"/>
      <c r="K15" s="67"/>
      <c r="L15" s="67"/>
      <c r="M15" s="67"/>
      <c r="N15" s="21"/>
      <c r="O15" s="21"/>
      <c r="P15" s="21"/>
      <c r="Q15" s="21"/>
    </row>
    <row r="16" spans="1:18" s="43" customFormat="1" ht="135" customHeight="1" x14ac:dyDescent="0.35">
      <c r="A16" s="66" t="s">
        <v>254</v>
      </c>
      <c r="B16" s="67"/>
      <c r="C16" s="67"/>
      <c r="D16" s="67"/>
      <c r="E16" s="67"/>
      <c r="F16" s="67"/>
      <c r="G16" s="67"/>
      <c r="H16" s="67"/>
      <c r="I16" s="67"/>
      <c r="J16" s="67"/>
      <c r="K16" s="67"/>
      <c r="L16" s="67"/>
      <c r="M16" s="67"/>
      <c r="N16" s="44"/>
      <c r="O16" s="44"/>
      <c r="P16" s="44"/>
      <c r="Q16" s="44"/>
      <c r="R16" s="44"/>
    </row>
    <row r="17" spans="1:13" s="10" customFormat="1" ht="20.25" customHeight="1" x14ac:dyDescent="0.45">
      <c r="A17" s="79" t="s">
        <v>247</v>
      </c>
      <c r="B17" s="79"/>
      <c r="C17" s="79"/>
      <c r="D17" s="79"/>
      <c r="E17" s="79"/>
      <c r="F17" s="79"/>
      <c r="G17" s="79"/>
      <c r="H17" s="79"/>
      <c r="I17" s="79"/>
      <c r="J17" s="79"/>
      <c r="K17" s="79"/>
      <c r="L17" s="79"/>
      <c r="M17" s="82"/>
    </row>
    <row r="18" spans="1:13" s="10" customFormat="1" ht="39" customHeight="1" x14ac:dyDescent="0.45">
      <c r="A18" s="79" t="s">
        <v>246</v>
      </c>
      <c r="B18" s="79"/>
      <c r="C18" s="79"/>
      <c r="D18" s="79"/>
      <c r="E18" s="79"/>
      <c r="F18" s="79"/>
      <c r="G18" s="79"/>
      <c r="H18" s="79"/>
      <c r="I18" s="79"/>
      <c r="J18" s="79"/>
      <c r="K18" s="79"/>
      <c r="L18" s="79"/>
      <c r="M18" s="82"/>
    </row>
    <row r="19" spans="1:13" ht="44.25" customHeight="1" x14ac:dyDescent="0.35">
      <c r="A19" s="79" t="s">
        <v>233</v>
      </c>
      <c r="B19" s="79"/>
      <c r="C19" s="79"/>
      <c r="D19" s="79"/>
      <c r="E19" s="79"/>
      <c r="F19" s="79"/>
      <c r="G19" s="79"/>
      <c r="H19" s="79"/>
      <c r="I19" s="79"/>
      <c r="J19" s="79"/>
      <c r="K19" s="79"/>
      <c r="L19" s="79"/>
      <c r="M19" s="82"/>
    </row>
    <row r="20" spans="1:13" ht="42" customHeight="1" x14ac:dyDescent="0.35">
      <c r="A20" s="79" t="s">
        <v>230</v>
      </c>
      <c r="B20" s="79"/>
      <c r="C20" s="79"/>
      <c r="D20" s="79"/>
      <c r="E20" s="79"/>
      <c r="F20" s="79"/>
      <c r="G20" s="79"/>
      <c r="H20" s="79"/>
      <c r="I20" s="79"/>
      <c r="J20" s="79"/>
      <c r="K20" s="79"/>
      <c r="L20" s="79"/>
      <c r="M20" s="82"/>
    </row>
    <row r="21" spans="1:13" ht="34.5" customHeight="1" x14ac:dyDescent="0.35">
      <c r="A21" s="79" t="s">
        <v>256</v>
      </c>
      <c r="B21" s="79"/>
      <c r="C21" s="79"/>
      <c r="D21" s="79"/>
      <c r="E21" s="79"/>
      <c r="F21" s="79"/>
      <c r="G21" s="79"/>
      <c r="H21" s="79"/>
      <c r="I21" s="79"/>
      <c r="J21" s="79"/>
      <c r="K21" s="79"/>
      <c r="L21" s="79"/>
      <c r="M21" s="82"/>
    </row>
  </sheetData>
  <mergeCells count="20">
    <mergeCell ref="A20:M20"/>
    <mergeCell ref="A21:M21"/>
    <mergeCell ref="A14:XFD14"/>
    <mergeCell ref="A15:M15"/>
    <mergeCell ref="A17:M17"/>
    <mergeCell ref="A18:M18"/>
    <mergeCell ref="A19:M19"/>
    <mergeCell ref="A16:M16"/>
    <mergeCell ref="A13:L13"/>
    <mergeCell ref="A1:M1"/>
    <mergeCell ref="A2:M2"/>
    <mergeCell ref="A3:M3"/>
    <mergeCell ref="A4:M4"/>
    <mergeCell ref="A6:M6"/>
    <mergeCell ref="A7:M7"/>
    <mergeCell ref="A8:M8"/>
    <mergeCell ref="A9:M9"/>
    <mergeCell ref="A10:XFD10"/>
    <mergeCell ref="A11:M11"/>
    <mergeCell ref="A12:M12"/>
  </mergeCells>
  <pageMargins left="0.7" right="0.7" top="0.75" bottom="0.75" header="0.3" footer="0.3"/>
  <pageSetup paperSize="9" orientation="portrait"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732F2-9313-488F-B4BC-B8A78BDA98F2}">
  <dimension ref="A1:R495"/>
  <sheetViews>
    <sheetView tabSelected="1" zoomScale="90" zoomScaleNormal="90" workbookViewId="0">
      <pane xSplit="1" ySplit="1" topLeftCell="B292" activePane="bottomRight" state="frozen"/>
      <selection pane="topRight" activeCell="A13" sqref="A13:R13"/>
      <selection pane="bottomLeft" activeCell="A13" sqref="A13:R13"/>
      <selection pane="bottomRight" activeCell="Q309" sqref="Q309"/>
    </sheetView>
  </sheetViews>
  <sheetFormatPr baseColWidth="10" defaultColWidth="9.1796875" defaultRowHeight="14.5" x14ac:dyDescent="0.35"/>
  <cols>
    <col min="1" max="1" width="45.7265625" customWidth="1"/>
    <col min="2" max="6" width="15.453125" customWidth="1"/>
    <col min="7" max="7" width="42" bestFit="1" customWidth="1"/>
    <col min="8" max="8" width="20.54296875" customWidth="1"/>
    <col min="9" max="9" width="19.453125" customWidth="1"/>
    <col min="10" max="10" width="34.1796875" customWidth="1"/>
    <col min="11" max="11" width="16.26953125" customWidth="1"/>
    <col min="12" max="12" width="15.7265625" customWidth="1"/>
    <col min="13" max="13" width="18.453125" customWidth="1"/>
    <col min="14" max="14" width="15.81640625" customWidth="1"/>
    <col min="15" max="15" width="25.26953125" customWidth="1"/>
    <col min="16" max="16" width="23.54296875" style="33" customWidth="1"/>
    <col min="17" max="17" width="25.1796875" style="13" customWidth="1"/>
    <col min="18" max="18" width="15.1796875" customWidth="1"/>
    <col min="19" max="19" width="16" customWidth="1"/>
  </cols>
  <sheetData>
    <row r="1" spans="1:17" s="1" customFormat="1" ht="71.25" customHeight="1" x14ac:dyDescent="0.35">
      <c r="A1" s="2" t="s">
        <v>0</v>
      </c>
      <c r="B1" s="2" t="s">
        <v>235</v>
      </c>
      <c r="C1" s="2" t="s">
        <v>164</v>
      </c>
      <c r="D1" s="2" t="s">
        <v>165</v>
      </c>
      <c r="E1" s="2" t="s">
        <v>166</v>
      </c>
      <c r="F1" s="2" t="s">
        <v>171</v>
      </c>
      <c r="G1" s="2" t="s">
        <v>167</v>
      </c>
      <c r="H1" s="2" t="s">
        <v>168</v>
      </c>
      <c r="I1" s="2" t="s">
        <v>169</v>
      </c>
      <c r="J1" s="2" t="s">
        <v>170</v>
      </c>
      <c r="K1" s="2" t="s">
        <v>245</v>
      </c>
      <c r="L1" s="35" t="s">
        <v>248</v>
      </c>
      <c r="M1" s="2" t="s">
        <v>172</v>
      </c>
      <c r="N1" s="2" t="s">
        <v>173</v>
      </c>
      <c r="O1" s="2" t="s">
        <v>174</v>
      </c>
      <c r="P1" s="2" t="s">
        <v>175</v>
      </c>
      <c r="Q1" s="2" t="s">
        <v>176</v>
      </c>
    </row>
    <row r="2" spans="1:17" x14ac:dyDescent="0.35">
      <c r="A2" t="s">
        <v>148</v>
      </c>
      <c r="B2" s="57">
        <f>Table24634[[#This Row],[Revenus des taxes sur le carbone (dollars américains)]]/Table24634[[#This Row],[Prix du carbone (dollars américains)]]/1000000</f>
        <v>0</v>
      </c>
      <c r="C2" s="16">
        <f>Table24634[[#This Row],[Prix du carbone (devise nationale)]]*Table24634[[#This Row],[Taux de change (dollars américains/devise nationale; moyenne annuelle)]]</f>
        <v>8.3054023489606923</v>
      </c>
      <c r="D2" s="31">
        <v>2019</v>
      </c>
      <c r="E2" s="31">
        <v>2019</v>
      </c>
      <c r="F2" s="53" t="s">
        <v>221</v>
      </c>
      <c r="G2" s="53" t="s">
        <v>177</v>
      </c>
      <c r="H2" s="53" t="s">
        <v>179</v>
      </c>
      <c r="I2" s="53" t="s">
        <v>179</v>
      </c>
      <c r="J2" s="53" t="s">
        <v>218</v>
      </c>
      <c r="K2" s="49">
        <v>512.66070000000002</v>
      </c>
      <c r="L2" s="31">
        <v>2017</v>
      </c>
      <c r="M2" s="16">
        <f>Table24634[[#This Row],[Émissions couvertes
(Mt éq. CO2)]]/Table24634[[#This Row],[Émissions totales de l''administration
(Mt éq. CO2)]]</f>
        <v>0</v>
      </c>
      <c r="N2" s="57">
        <v>120</v>
      </c>
      <c r="O2" s="19">
        <v>6.9211686241339096E-2</v>
      </c>
      <c r="P2" s="50">
        <f>Table24634[[#This Row],[Revenus des taxes sur le carbone (devise nationale)]]*Table24634[[#This Row],[Taux de change (dollars américains/devise nationale; moyenne annuelle)]]</f>
        <v>0</v>
      </c>
      <c r="Q2" s="50">
        <v>0</v>
      </c>
    </row>
    <row r="3" spans="1:17" x14ac:dyDescent="0.35">
      <c r="A3" t="s">
        <v>148</v>
      </c>
      <c r="B3" s="57">
        <f>Table24634[[#This Row],[Revenus des taxes sur le carbone (dollars américains)]]/Table24634[[#This Row],[Prix du carbone (dollars américains)]]/1000000</f>
        <v>5.1210551181102355</v>
      </c>
      <c r="C3" s="16">
        <f>Table24634[[#This Row],[Prix du carbone (devise nationale)]]*Table24634[[#This Row],[Taux de change (dollars américains/devise nationale; moyenne annuelle)]]</f>
        <v>7.7160937358472079</v>
      </c>
      <c r="D3" s="31">
        <v>2020</v>
      </c>
      <c r="E3" s="31">
        <v>2020</v>
      </c>
      <c r="F3" s="53" t="s">
        <v>221</v>
      </c>
      <c r="G3" s="53" t="s">
        <v>177</v>
      </c>
      <c r="H3" s="53" t="s">
        <v>179</v>
      </c>
      <c r="I3" s="53" t="s">
        <v>179</v>
      </c>
      <c r="J3" s="53" t="s">
        <v>218</v>
      </c>
      <c r="K3" s="49">
        <v>512.66070000000002</v>
      </c>
      <c r="L3" s="31">
        <v>2017</v>
      </c>
      <c r="M3" s="16">
        <f>Table24634[[#This Row],[Émissions couvertes
(Mt éq. CO2)]]/Table24634[[#This Row],[Émissions totales de l''administration
(Mt éq. CO2)]]</f>
        <v>9.9891704554498431E-3</v>
      </c>
      <c r="N3" s="57">
        <v>127</v>
      </c>
      <c r="O3" s="19">
        <v>6.0756643589348097E-2</v>
      </c>
      <c r="P3" s="50">
        <f>Table24634[[#This Row],[Revenus des taxes sur le carbone (devise nationale)]]*Table24634[[#This Row],[Taux de change (dollars américains/devise nationale; moyenne annuelle)]]</f>
        <v>39514541.317778677</v>
      </c>
      <c r="Q3" s="50">
        <v>650374000</v>
      </c>
    </row>
    <row r="4" spans="1:17" x14ac:dyDescent="0.35">
      <c r="A4" t="s">
        <v>148</v>
      </c>
      <c r="B4" s="57">
        <f>Table24634[[#This Row],[Revenus des taxes sur le carbone (dollars américains)]]/Table24634[[#This Row],[Prix du carbone (dollars américains)]]/1000000</f>
        <v>10.429985074626865</v>
      </c>
      <c r="C4" s="16">
        <f>Table24634[[#This Row],[Prix du carbone (devise nationale)]]*Table24634[[#This Row],[Taux de change (dollars américains/devise nationale; moyenne annuelle)]]</f>
        <v>9.0671166974740736</v>
      </c>
      <c r="D4" s="31">
        <v>2021</v>
      </c>
      <c r="E4" s="31">
        <v>2021</v>
      </c>
      <c r="F4" s="53" t="s">
        <v>114</v>
      </c>
      <c r="G4" s="53" t="s">
        <v>177</v>
      </c>
      <c r="H4" s="53" t="s">
        <v>179</v>
      </c>
      <c r="I4" s="53" t="s">
        <v>179</v>
      </c>
      <c r="J4" s="53" t="s">
        <v>218</v>
      </c>
      <c r="K4" s="49">
        <v>512.66070000000002</v>
      </c>
      <c r="L4" s="31">
        <v>2017</v>
      </c>
      <c r="M4" s="16">
        <f>Table24634[[#This Row],[Émissions couvertes
(Mt éq. CO2)]]/Table24634[[#This Row],[Émissions totales de l''administration
(Mt éq. CO2)]]</f>
        <v>2.0344811050714177E-2</v>
      </c>
      <c r="N4" s="57">
        <v>134</v>
      </c>
      <c r="O4" s="19">
        <v>6.7665049981149805E-2</v>
      </c>
      <c r="P4" s="50">
        <f>Table24634[[#This Row],[Revenus des taxes sur le carbone (devise nationale)]]*Table24634[[#This Row],[Taux de change (dollars américains/devise nationale; moyenne annuelle)]]</f>
        <v>94569891.824554622</v>
      </c>
      <c r="Q4" s="50">
        <v>1397618000</v>
      </c>
    </row>
    <row r="5" spans="1:17" x14ac:dyDescent="0.35">
      <c r="A5" t="s">
        <v>148</v>
      </c>
      <c r="B5" s="57">
        <f>Table24634[[#This Row],[Revenus des taxes sur le carbone (dollars américains)]]/Table24634[[#This Row],[Prix du carbone (dollars américains)]]/1000000</f>
        <v>11.729458333333332</v>
      </c>
      <c r="C5" s="16">
        <f>Table24634[[#This Row],[Prix du carbone (devise nationale)]]*Table24634[[#This Row],[Taux de change (dollars américains/devise nationale; moyenne annuelle)]]</f>
        <v>8.8041874510837879</v>
      </c>
      <c r="D5" s="31">
        <v>2022</v>
      </c>
      <c r="E5" s="31">
        <v>2022</v>
      </c>
      <c r="F5" s="53" t="s">
        <v>114</v>
      </c>
      <c r="G5" s="53" t="s">
        <v>177</v>
      </c>
      <c r="H5" s="53" t="s">
        <v>179</v>
      </c>
      <c r="I5" s="53" t="s">
        <v>179</v>
      </c>
      <c r="J5" s="53" t="s">
        <v>218</v>
      </c>
      <c r="K5" s="49">
        <v>512.66070000000002</v>
      </c>
      <c r="L5" s="31">
        <v>2017</v>
      </c>
      <c r="M5" s="16">
        <f>Table24634[[#This Row],[Émissions couvertes
(Mt éq. CO2)]]/Table24634[[#This Row],[Émissions totales de l''administration
(Mt éq. CO2)]]</f>
        <v>2.287957382598926E-2</v>
      </c>
      <c r="N5" s="57">
        <v>144</v>
      </c>
      <c r="O5" s="19">
        <v>6.1140190632526299E-2</v>
      </c>
      <c r="P5" s="50">
        <f>Table24634[[#This Row],[Revenus des taxes sur le carbone (devise nationale)]]*Table24634[[#This Row],[Taux de change (dollars américains/devise nationale; moyenne annuelle)]]</f>
        <v>103268349.86634348</v>
      </c>
      <c r="Q5" s="50">
        <v>1689042000</v>
      </c>
    </row>
    <row r="6" spans="1:17" x14ac:dyDescent="0.35">
      <c r="A6" s="14" t="s">
        <v>78</v>
      </c>
      <c r="B6" s="57">
        <v>140.75476750000001</v>
      </c>
      <c r="C6" s="16">
        <f>Table24634[[#This Row],[Prix du carbone (devise nationale)]]*Table24634[[#This Row],[Taux de change (dollars américains/devise nationale; moyenne annuelle)]]</f>
        <v>23.151400631699492</v>
      </c>
      <c r="D6" s="31">
        <v>2018</v>
      </c>
      <c r="E6" s="31">
        <v>2018</v>
      </c>
      <c r="F6" s="53" t="s">
        <v>114</v>
      </c>
      <c r="G6" s="53" t="s">
        <v>115</v>
      </c>
      <c r="H6" s="53" t="s">
        <v>1</v>
      </c>
      <c r="I6" s="53" t="s">
        <v>2</v>
      </c>
      <c r="J6" s="53" t="s">
        <v>116</v>
      </c>
      <c r="K6" s="49">
        <v>273.664647774684</v>
      </c>
      <c r="L6" s="31">
        <v>2018</v>
      </c>
      <c r="M6" s="16">
        <f>Table24634[[#This Row],[Émissions couvertes
(Mt éq. CO2)]]/Table24634[[#This Row],[Émissions totales de l''administration
(Mt éq. CO2)]]</f>
        <v>0.51433303002252406</v>
      </c>
      <c r="N6" s="57">
        <v>30</v>
      </c>
      <c r="O6" s="19">
        <v>0.77171335438998301</v>
      </c>
      <c r="P6" s="50" t="s">
        <v>237</v>
      </c>
      <c r="Q6" s="50" t="s">
        <v>237</v>
      </c>
    </row>
    <row r="7" spans="1:17" x14ac:dyDescent="0.35">
      <c r="A7" s="14" t="s">
        <v>78</v>
      </c>
      <c r="B7" s="57">
        <v>140.98529590000001</v>
      </c>
      <c r="C7" s="16">
        <f>Table24634[[#This Row],[Prix du carbone (devise nationale)]]*Table24634[[#This Row],[Taux de change (dollars américains/devise nationale; moyenne annuelle)]]</f>
        <v>22.6109059965843</v>
      </c>
      <c r="D7" s="31">
        <v>2019</v>
      </c>
      <c r="E7" s="31">
        <v>2019</v>
      </c>
      <c r="F7" s="53" t="s">
        <v>114</v>
      </c>
      <c r="G7" s="53" t="s">
        <v>115</v>
      </c>
      <c r="H7" s="53" t="s">
        <v>1</v>
      </c>
      <c r="I7" s="53" t="s">
        <v>2</v>
      </c>
      <c r="J7" s="53" t="s">
        <v>116</v>
      </c>
      <c r="K7" s="49">
        <v>274.846325282968</v>
      </c>
      <c r="L7" s="31">
        <v>2019</v>
      </c>
      <c r="M7" s="16">
        <f>Table24634[[#This Row],[Émissions couvertes
(Mt éq. CO2)]]/Table24634[[#This Row],[Émissions totales de l''administration
(Mt éq. CO2)]]</f>
        <v>0.51296045437336157</v>
      </c>
      <c r="N7" s="57">
        <v>30</v>
      </c>
      <c r="O7" s="19">
        <v>0.75369686655280999</v>
      </c>
      <c r="P7" s="50" t="s">
        <v>237</v>
      </c>
      <c r="Q7" s="50" t="s">
        <v>237</v>
      </c>
    </row>
    <row r="8" spans="1:17" x14ac:dyDescent="0.35">
      <c r="A8" s="14" t="s">
        <v>76</v>
      </c>
      <c r="B8" s="59">
        <f>Table24634[[#This Row],[Revenus des taxes sur le carbone (dollars américains)]]/Table24634[[#This Row],[Prix du carbone (dollars américains)]]/1000000</f>
        <v>37.026666666666671</v>
      </c>
      <c r="C8" s="16">
        <f>Table24634[[#This Row],[Prix du carbone (devise nationale)]]*Table24634[[#This Row],[Taux de change (dollars américains/devise nationale; moyenne annuelle)]]</f>
        <v>22.368817973761978</v>
      </c>
      <c r="D8" s="31">
        <v>2020</v>
      </c>
      <c r="E8" s="31">
        <v>2020</v>
      </c>
      <c r="F8" s="53" t="s">
        <v>221</v>
      </c>
      <c r="G8" s="53" t="s">
        <v>177</v>
      </c>
      <c r="H8" s="53" t="s">
        <v>1</v>
      </c>
      <c r="I8" s="53" t="s">
        <v>2</v>
      </c>
      <c r="J8" s="53" t="s">
        <v>116</v>
      </c>
      <c r="K8" s="49">
        <v>254.23122221837801</v>
      </c>
      <c r="L8" s="31">
        <v>2020</v>
      </c>
      <c r="M8" s="16">
        <f>Table24634[[#This Row],[Émissions couvertes
(Mt éq. CO2)]]/Table24634[[#This Row],[Émissions totales de l''administration
(Mt éq. CO2)]]</f>
        <v>0.14564169712743516</v>
      </c>
      <c r="N8" s="57">
        <v>30</v>
      </c>
      <c r="O8" s="19">
        <v>0.74562726579206595</v>
      </c>
      <c r="P8" s="50">
        <f>Table24634[[#This Row],[Revenus des taxes sur le carbone (devise nationale)]]*Table24634[[#This Row],[Taux de change (dollars américains/devise nationale; moyenne annuelle)]]</f>
        <v>828242766.84182692</v>
      </c>
      <c r="Q8" s="50">
        <v>1110800000</v>
      </c>
    </row>
    <row r="9" spans="1:17" x14ac:dyDescent="0.35">
      <c r="A9" s="14" t="s">
        <v>76</v>
      </c>
      <c r="B9" s="59">
        <f>Table24634[[#This Row],[Revenus des taxes sur le carbone (dollars américains)]]/Table24634[[#This Row],[Prix du carbone (dollars américains)]]/1000000</f>
        <v>42.2</v>
      </c>
      <c r="C9" s="16">
        <f>Table24634[[#This Row],[Prix du carbone (devise nationale)]]*Table24634[[#This Row],[Taux de change (dollars américains/devise nationale; moyenne annuelle)]]</f>
        <v>31.901058175768998</v>
      </c>
      <c r="D9" s="31">
        <v>2021</v>
      </c>
      <c r="E9" s="31">
        <v>2021</v>
      </c>
      <c r="F9" s="53" t="s">
        <v>221</v>
      </c>
      <c r="G9" s="53" t="s">
        <v>177</v>
      </c>
      <c r="H9" s="53" t="s">
        <v>1</v>
      </c>
      <c r="I9" s="54" t="s">
        <v>2</v>
      </c>
      <c r="J9" s="54" t="s">
        <v>116</v>
      </c>
      <c r="K9" s="49">
        <v>256.148803204248</v>
      </c>
      <c r="L9" s="31">
        <v>2021</v>
      </c>
      <c r="M9" s="16">
        <f>Table24634[[#This Row],[Émissions couvertes
(Mt éq. CO2)]]/Table24634[[#This Row],[Émissions totales de l''administration
(Mt éq. CO2)]]</f>
        <v>0.16474798816979269</v>
      </c>
      <c r="N9" s="57">
        <v>40</v>
      </c>
      <c r="O9" s="19">
        <v>0.79752645439422498</v>
      </c>
      <c r="P9" s="50">
        <f>Table24634[[#This Row],[Revenus des taxes sur le carbone (devise nationale)]]*Table24634[[#This Row],[Taux de change (dollars américains/devise nationale; moyenne annuelle)]]</f>
        <v>1346224655.0174518</v>
      </c>
      <c r="Q9" s="50">
        <v>1688000000</v>
      </c>
    </row>
    <row r="10" spans="1:17" x14ac:dyDescent="0.35">
      <c r="A10" s="14" t="s">
        <v>76</v>
      </c>
      <c r="B10" s="59">
        <f>B9</f>
        <v>42.2</v>
      </c>
      <c r="C10" s="16">
        <f>Table24634[[#This Row],[Prix du carbone (devise nationale)]]*Table24634[[#This Row],[Taux de change (dollars américains/devise nationale; moyenne annuelle)]]</f>
        <v>38.4155941572659</v>
      </c>
      <c r="D10" s="31">
        <v>2021</v>
      </c>
      <c r="E10" s="31">
        <v>2022</v>
      </c>
      <c r="F10" s="53" t="s">
        <v>114</v>
      </c>
      <c r="G10" s="53" t="s">
        <v>177</v>
      </c>
      <c r="H10" s="53" t="s">
        <v>1</v>
      </c>
      <c r="I10" s="54" t="s">
        <v>2</v>
      </c>
      <c r="J10" s="54" t="s">
        <v>116</v>
      </c>
      <c r="K10" s="49">
        <v>256.148803204248</v>
      </c>
      <c r="L10" s="31">
        <v>2021</v>
      </c>
      <c r="M10" s="16">
        <f>Table24634[[#This Row],[Émissions couvertes
(Mt éq. CO2)]]/Table24634[[#This Row],[Émissions totales de l''administration
(Mt éq. CO2)]]</f>
        <v>0.16474798816979269</v>
      </c>
      <c r="N10" s="57">
        <v>50</v>
      </c>
      <c r="O10" s="19">
        <v>0.76831188314531795</v>
      </c>
      <c r="P10" s="50">
        <f>Table24634[[#This Row],[Revenus des taxes sur le carbone (devise nationale)]]*Table24634[[#This Row],[Taux de change (dollars américains/devise nationale; moyenne annuelle)]]</f>
        <v>1296910458.7492967</v>
      </c>
      <c r="Q10" s="50">
        <v>1688000000</v>
      </c>
    </row>
    <row r="11" spans="1:17" x14ac:dyDescent="0.35">
      <c r="A11" s="14" t="s">
        <v>79</v>
      </c>
      <c r="B11" s="59">
        <v>135.27760369999999</v>
      </c>
      <c r="C11" s="16">
        <f>Table24634[[#This Row],[Prix du carbone (devise nationale)]]*Table24634[[#This Row],[Taux de change (dollars américains/devise nationale; moyenne annuelle)]]</f>
        <v>11.729873185582425</v>
      </c>
      <c r="D11" s="31">
        <v>2015</v>
      </c>
      <c r="E11" s="31">
        <v>2015</v>
      </c>
      <c r="F11" s="53" t="s">
        <v>114</v>
      </c>
      <c r="G11" s="53" t="s">
        <v>115</v>
      </c>
      <c r="H11" s="53" t="s">
        <v>1</v>
      </c>
      <c r="I11" s="53" t="s">
        <v>2</v>
      </c>
      <c r="J11" s="53" t="s">
        <v>116</v>
      </c>
      <c r="K11" s="49">
        <v>281.34499360110902</v>
      </c>
      <c r="L11" s="31">
        <v>2015</v>
      </c>
      <c r="M11" s="16">
        <f>Table24634[[#This Row],[Émissions couvertes
(Mt éq. CO2)]]/Table24634[[#This Row],[Émissions totales de l''administration
(Mt éq. CO2)]]</f>
        <v>0.48082463444079121</v>
      </c>
      <c r="N11" s="57">
        <v>15</v>
      </c>
      <c r="O11" s="19">
        <v>0.78199154570549501</v>
      </c>
      <c r="P11" s="50" t="s">
        <v>237</v>
      </c>
      <c r="Q11" s="50" t="s">
        <v>237</v>
      </c>
    </row>
    <row r="12" spans="1:17" x14ac:dyDescent="0.35">
      <c r="A12" s="14" t="s">
        <v>79</v>
      </c>
      <c r="B12" s="59">
        <v>134.4205632</v>
      </c>
      <c r="C12" s="16">
        <f>Table24634[[#This Row],[Prix du carbone (devise nationale)]]*Table24634[[#This Row],[Taux de change (dollars américains/devise nationale; moyenne annuelle)]]</f>
        <v>15.087334957341401</v>
      </c>
      <c r="D12" s="31">
        <v>2016</v>
      </c>
      <c r="E12" s="31">
        <v>2016</v>
      </c>
      <c r="F12" s="53" t="s">
        <v>114</v>
      </c>
      <c r="G12" s="53" t="s">
        <v>115</v>
      </c>
      <c r="H12" s="53" t="s">
        <v>1</v>
      </c>
      <c r="I12" s="53" t="s">
        <v>2</v>
      </c>
      <c r="J12" s="53" t="s">
        <v>116</v>
      </c>
      <c r="K12" s="49">
        <v>267.01163321663802</v>
      </c>
      <c r="L12" s="31">
        <v>2016</v>
      </c>
      <c r="M12" s="16">
        <f>Table24634[[#This Row],[Émissions couvertes
(Mt éq. CO2)]]/Table24634[[#This Row],[Émissions totales de l''administration
(Mt éq. CO2)]]</f>
        <v>0.50342586793189947</v>
      </c>
      <c r="N12" s="57">
        <v>20</v>
      </c>
      <c r="O12" s="19">
        <v>0.75436674786707003</v>
      </c>
      <c r="P12" s="50" t="s">
        <v>237</v>
      </c>
      <c r="Q12" s="50" t="s">
        <v>237</v>
      </c>
    </row>
    <row r="13" spans="1:17" x14ac:dyDescent="0.35">
      <c r="A13" s="14" t="s">
        <v>79</v>
      </c>
      <c r="B13" s="59">
        <v>142.70443030000001</v>
      </c>
      <c r="C13" s="16">
        <f>Table24634[[#This Row],[Prix du carbone (devise nationale)]]*Table24634[[#This Row],[Taux de change (dollars américains/devise nationale; moyenne annuelle)]]</f>
        <v>23.11362312845673</v>
      </c>
      <c r="D13" s="31">
        <v>2017</v>
      </c>
      <c r="E13" s="31">
        <v>2017</v>
      </c>
      <c r="F13" s="53" t="s">
        <v>114</v>
      </c>
      <c r="G13" s="53" t="s">
        <v>115</v>
      </c>
      <c r="H13" s="53" t="s">
        <v>1</v>
      </c>
      <c r="I13" s="53" t="s">
        <v>2</v>
      </c>
      <c r="J13" s="53" t="s">
        <v>116</v>
      </c>
      <c r="K13" s="49">
        <v>273.11247671870399</v>
      </c>
      <c r="L13" s="31">
        <v>2017</v>
      </c>
      <c r="M13" s="16">
        <f>Table24634[[#This Row],[Émissions couvertes
(Mt éq. CO2)]]/Table24634[[#This Row],[Émissions totales de l''administration
(Mt éq. CO2)]]</f>
        <v>0.52251157477137322</v>
      </c>
      <c r="N13" s="57">
        <v>30</v>
      </c>
      <c r="O13" s="19">
        <v>0.77045410428189098</v>
      </c>
      <c r="P13" s="50" t="s">
        <v>237</v>
      </c>
      <c r="Q13" s="50" t="s">
        <v>237</v>
      </c>
    </row>
    <row r="14" spans="1:17" x14ac:dyDescent="0.35">
      <c r="A14" s="14" t="s">
        <v>77</v>
      </c>
      <c r="B14" s="59">
        <f>Table24634[[#This Row],[Revenus des taxes sur le carbone (dollars américains)]]/Table24634[[#This Row],[Prix du carbone (dollars américains)]]/1000000</f>
        <v>63.1</v>
      </c>
      <c r="C14" s="16">
        <f>Table24634[[#This Row],[Prix du carbone (devise nationale)]]*Table24634[[#This Row],[Taux de change (dollars américains/devise nationale; moyenne annuelle)]]</f>
        <v>15.40908208563782</v>
      </c>
      <c r="D14" s="31">
        <v>2017</v>
      </c>
      <c r="E14" s="31">
        <v>2017</v>
      </c>
      <c r="F14" s="53" t="s">
        <v>221</v>
      </c>
      <c r="G14" s="53" t="s">
        <v>177</v>
      </c>
      <c r="H14" s="53" t="s">
        <v>1</v>
      </c>
      <c r="I14" s="53" t="s">
        <v>2</v>
      </c>
      <c r="J14" s="53" t="s">
        <v>116</v>
      </c>
      <c r="K14" s="49">
        <v>273.11247671870399</v>
      </c>
      <c r="L14" s="31">
        <v>2017</v>
      </c>
      <c r="M14" s="16">
        <f>Table24634[[#This Row],[Émissions couvertes
(Mt éq. CO2)]]/Table24634[[#This Row],[Émissions totales de l''administration
(Mt éq. CO2)]]</f>
        <v>0.23104034190642533</v>
      </c>
      <c r="N14" s="57">
        <v>20</v>
      </c>
      <c r="O14" s="19">
        <v>0.77045410428189098</v>
      </c>
      <c r="P14" s="50">
        <f>Table24634[[#This Row],[Revenus des taxes sur le carbone (devise nationale)]]*Table24634[[#This Row],[Taux de change (dollars américains/devise nationale; moyenne annuelle)]]</f>
        <v>972313079.60374641</v>
      </c>
      <c r="Q14" s="50">
        <f>250000000+1012000000</f>
        <v>1262000000</v>
      </c>
    </row>
    <row r="15" spans="1:17" x14ac:dyDescent="0.35">
      <c r="A15" s="14" t="s">
        <v>77</v>
      </c>
      <c r="B15" s="59">
        <f>Table24634[[#This Row],[Revenus des taxes sur le carbone (dollars américains)]]/Table24634[[#This Row],[Prix du carbone (dollars américains)]]/1000000</f>
        <v>44.133333333333326</v>
      </c>
      <c r="C15" s="16">
        <f>Table24634[[#This Row],[Prix du carbone (devise nationale)]]*Table24634[[#This Row],[Taux de change (dollars américains/devise nationale; moyenne annuelle)]]</f>
        <v>23.151400631699492</v>
      </c>
      <c r="D15" s="31">
        <v>2018</v>
      </c>
      <c r="E15" s="31">
        <v>2018</v>
      </c>
      <c r="F15" s="53" t="s">
        <v>221</v>
      </c>
      <c r="G15" s="53" t="s">
        <v>177</v>
      </c>
      <c r="H15" s="53" t="s">
        <v>1</v>
      </c>
      <c r="I15" s="53" t="s">
        <v>2</v>
      </c>
      <c r="J15" s="53" t="s">
        <v>116</v>
      </c>
      <c r="K15" s="49">
        <v>273.664647774684</v>
      </c>
      <c r="L15" s="31">
        <v>2018</v>
      </c>
      <c r="M15" s="16">
        <f>Table24634[[#This Row],[Émissions couvertes
(Mt éq. CO2)]]/Table24634[[#This Row],[Émissions totales de l''administration
(Mt éq. CO2)]]</f>
        <v>0.1612679375732505</v>
      </c>
      <c r="N15" s="57">
        <v>30</v>
      </c>
      <c r="O15" s="19">
        <v>0.77171335438998301</v>
      </c>
      <c r="P15" s="50">
        <f>Table24634[[#This Row],[Revenus des taxes sur le carbone (devise nationale)]]*Table24634[[#This Row],[Taux de change (dollars américains/devise nationale; moyenne annuelle)]]</f>
        <v>1021748481.2123375</v>
      </c>
      <c r="Q15" s="50">
        <v>1324000000</v>
      </c>
    </row>
    <row r="16" spans="1:17" x14ac:dyDescent="0.35">
      <c r="A16" s="14" t="s">
        <v>77</v>
      </c>
      <c r="B16" s="59">
        <f>Table24634[[#This Row],[Revenus des taxes sur le carbone (dollars américains)]]/Table24634[[#This Row],[Prix du carbone (dollars américains)]]/1000000</f>
        <v>6.3</v>
      </c>
      <c r="C16" s="16">
        <f>Table24634[[#This Row],[Prix du carbone (devise nationale)]]*Table24634[[#This Row],[Taux de change (dollars américains/devise nationale; moyenne annuelle)]]</f>
        <v>22.6109059965843</v>
      </c>
      <c r="D16" s="31">
        <v>2019</v>
      </c>
      <c r="E16" s="31">
        <v>2019</v>
      </c>
      <c r="F16" s="53" t="s">
        <v>221</v>
      </c>
      <c r="G16" s="53" t="s">
        <v>177</v>
      </c>
      <c r="H16" s="53" t="s">
        <v>1</v>
      </c>
      <c r="I16" s="53" t="s">
        <v>2</v>
      </c>
      <c r="J16" s="53" t="s">
        <v>116</v>
      </c>
      <c r="K16" s="49">
        <v>274.846325282968</v>
      </c>
      <c r="L16" s="31">
        <v>2019</v>
      </c>
      <c r="M16" s="16">
        <f>Table24634[[#This Row],[Émissions couvertes
(Mt éq. CO2)]]/Table24634[[#This Row],[Émissions totales de l''administration
(Mt éq. CO2)]]</f>
        <v>2.2921900060020216E-2</v>
      </c>
      <c r="N16" s="57">
        <v>30</v>
      </c>
      <c r="O16" s="19">
        <v>0.75369686655280999</v>
      </c>
      <c r="P16" s="50">
        <f>Table24634[[#This Row],[Revenus des taxes sur le carbone (devise nationale)]]*Table24634[[#This Row],[Taux de change (dollars américains/devise nationale; moyenne annuelle)]]</f>
        <v>142448707.7784811</v>
      </c>
      <c r="Q16" s="50">
        <v>189000000</v>
      </c>
    </row>
    <row r="17" spans="1:18" x14ac:dyDescent="0.35">
      <c r="A17" s="14" t="s">
        <v>80</v>
      </c>
      <c r="B17" s="59">
        <v>131.6236672</v>
      </c>
      <c r="C17" s="16">
        <f>Table24634[[#This Row],[Prix du carbone (devise nationale)]]*Table24634[[#This Row],[Taux de change (dollars américains/devise nationale; moyenne annuelle)]]</f>
        <v>22.368817973761978</v>
      </c>
      <c r="D17" s="31">
        <v>2020</v>
      </c>
      <c r="E17" s="31">
        <v>2020</v>
      </c>
      <c r="F17" s="53" t="s">
        <v>114</v>
      </c>
      <c r="G17" s="53" t="s">
        <v>115</v>
      </c>
      <c r="H17" s="53" t="s">
        <v>1</v>
      </c>
      <c r="I17" s="53" t="s">
        <v>2</v>
      </c>
      <c r="J17" s="53" t="s">
        <v>116</v>
      </c>
      <c r="K17" s="49">
        <v>254.23122221837801</v>
      </c>
      <c r="L17" s="31">
        <v>2020</v>
      </c>
      <c r="M17" s="16">
        <f>Table24634[[#This Row],[Émissions couvertes
(Mt éq. CO2)]]/Table24634[[#This Row],[Émissions totales de l''administration
(Mt éq. CO2)]]</f>
        <v>0.51773211036580979</v>
      </c>
      <c r="N17" s="57">
        <v>30</v>
      </c>
      <c r="O17" s="19">
        <v>0.74562726579206595</v>
      </c>
      <c r="P17" s="50" t="s">
        <v>237</v>
      </c>
      <c r="Q17" s="50" t="s">
        <v>237</v>
      </c>
    </row>
    <row r="18" spans="1:18" x14ac:dyDescent="0.35">
      <c r="A18" s="14" t="s">
        <v>80</v>
      </c>
      <c r="B18" s="59">
        <v>134.8760729</v>
      </c>
      <c r="C18" s="16">
        <f>Table24634[[#This Row],[Prix du carbone (devise nationale)]]*Table24634[[#This Row],[Taux de change (dollars américains/devise nationale; moyenne annuelle)]]</f>
        <v>31.901058175768998</v>
      </c>
      <c r="D18" s="31">
        <v>2021</v>
      </c>
      <c r="E18" s="31">
        <v>2021</v>
      </c>
      <c r="F18" s="53" t="s">
        <v>221</v>
      </c>
      <c r="G18" s="53" t="s">
        <v>115</v>
      </c>
      <c r="H18" s="53" t="s">
        <v>1</v>
      </c>
      <c r="I18" s="54" t="s">
        <v>2</v>
      </c>
      <c r="J18" s="54" t="s">
        <v>116</v>
      </c>
      <c r="K18" s="49">
        <v>256.148803204248</v>
      </c>
      <c r="L18" s="31">
        <v>2021</v>
      </c>
      <c r="M18" s="16">
        <f>Table24634[[#This Row],[Émissions couvertes
(Mt éq. CO2)]]/Table24634[[#This Row],[Émissions totales de l''administration
(Mt éq. CO2)]]</f>
        <v>0.52655359389851408</v>
      </c>
      <c r="N18" s="57">
        <v>40</v>
      </c>
      <c r="O18" s="19">
        <v>0.79752645439422498</v>
      </c>
      <c r="P18" s="50" t="s">
        <v>237</v>
      </c>
      <c r="Q18" s="50" t="s">
        <v>237</v>
      </c>
    </row>
    <row r="19" spans="1:18" x14ac:dyDescent="0.35">
      <c r="A19" s="14" t="s">
        <v>80</v>
      </c>
      <c r="B19" s="59">
        <v>134.8760729</v>
      </c>
      <c r="C19" s="16">
        <f>Table24634[[#This Row],[Prix du carbone (devise nationale)]]*Table24634[[#This Row],[Taux de change (dollars américains/devise nationale; moyenne annuelle)]]</f>
        <v>38.4155941572659</v>
      </c>
      <c r="D19" s="31">
        <v>2021</v>
      </c>
      <c r="E19" s="31">
        <v>2022</v>
      </c>
      <c r="F19" s="53" t="s">
        <v>221</v>
      </c>
      <c r="G19" s="53" t="s">
        <v>115</v>
      </c>
      <c r="H19" s="53" t="s">
        <v>1</v>
      </c>
      <c r="I19" s="54" t="s">
        <v>2</v>
      </c>
      <c r="J19" s="54" t="s">
        <v>116</v>
      </c>
      <c r="K19" s="49">
        <v>256.148803204248</v>
      </c>
      <c r="L19" s="31">
        <v>2021</v>
      </c>
      <c r="M19" s="16">
        <f>Table24634[[#This Row],[Émissions couvertes
(Mt éq. CO2)]]/Table24634[[#This Row],[Émissions totales de l''administration
(Mt éq. CO2)]]</f>
        <v>0.52655359389851408</v>
      </c>
      <c r="N19" s="57">
        <v>50</v>
      </c>
      <c r="O19" s="19">
        <v>0.76831188314531795</v>
      </c>
      <c r="P19" s="50" t="s">
        <v>237</v>
      </c>
      <c r="Q19" s="50" t="s">
        <v>237</v>
      </c>
    </row>
    <row r="20" spans="1:18" x14ac:dyDescent="0.35">
      <c r="A20" s="14" t="s">
        <v>101</v>
      </c>
      <c r="B20" s="59">
        <v>306.2</v>
      </c>
      <c r="C20" s="16">
        <f>Table24634[[#This Row],[Prix du carbone (devise nationale)]]*Table24634[[#This Row],[Taux de change (dollars américains/devise nationale; moyenne annuelle)]]</f>
        <v>29.568507751937499</v>
      </c>
      <c r="D20" s="31">
        <v>2021</v>
      </c>
      <c r="E20" s="31">
        <v>2021</v>
      </c>
      <c r="F20" s="55" t="s">
        <v>221</v>
      </c>
      <c r="G20" s="53" t="s">
        <v>178</v>
      </c>
      <c r="H20" s="53" t="s">
        <v>180</v>
      </c>
      <c r="I20" s="53" t="s">
        <v>180</v>
      </c>
      <c r="J20" s="53" t="s">
        <v>6</v>
      </c>
      <c r="K20" s="49">
        <v>760.35800805783379</v>
      </c>
      <c r="L20" s="31">
        <v>2021</v>
      </c>
      <c r="M20" s="16">
        <f>Table24634[[#This Row],[Émissions couvertes
(Mt éq. CO2)]]/Table24634[[#This Row],[Émissions totales de l''administration
(Mt éq. CO2)]]</f>
        <v>0.4027050373048876</v>
      </c>
      <c r="N20" s="57">
        <v>25</v>
      </c>
      <c r="O20" s="19">
        <v>1.1827403100775</v>
      </c>
      <c r="P20" s="50" t="s">
        <v>237</v>
      </c>
      <c r="Q20" s="50" t="s">
        <v>237</v>
      </c>
    </row>
    <row r="21" spans="1:18" hidden="1" x14ac:dyDescent="0.35">
      <c r="A21" s="14" t="s">
        <v>36</v>
      </c>
      <c r="B21" s="15"/>
      <c r="C21" s="17">
        <f>Table24634[[#This Row],[Prix du carbone (devise nationale)]]*Table24634[[#This Row],[Taux de change (dollars américains/devise nationale; moyenne annuelle)]]</f>
        <v>0</v>
      </c>
      <c r="D21" s="14"/>
      <c r="E21" s="14">
        <v>2023</v>
      </c>
      <c r="F21" s="18" t="s">
        <v>114</v>
      </c>
      <c r="G21" s="14" t="s">
        <v>34</v>
      </c>
      <c r="H21" s="14" t="s">
        <v>37</v>
      </c>
      <c r="I21" s="14" t="s">
        <v>37</v>
      </c>
      <c r="J21" s="14" t="s">
        <v>38</v>
      </c>
      <c r="K21" s="18"/>
      <c r="L21" s="14"/>
      <c r="M21" s="18" t="e">
        <f>Table24634[[#This Row],[Émissions couvertes
(Mt éq. CO2)]]/Table24634[[#This Row],[Émissions totales de l''administration
(Mt éq. CO2)]]</f>
        <v>#DIV/0!</v>
      </c>
      <c r="N21" s="14">
        <v>686</v>
      </c>
      <c r="O21" s="19"/>
      <c r="P21" s="28"/>
      <c r="Q21" s="28"/>
    </row>
    <row r="22" spans="1:18" x14ac:dyDescent="0.35">
      <c r="A22" s="14" t="s">
        <v>101</v>
      </c>
      <c r="B22" s="59">
        <v>306.2</v>
      </c>
      <c r="C22" s="16">
        <f>Table24634[[#This Row],[Prix du carbone (devise nationale)]]*Table24634[[#This Row],[Taux de change (dollars américains/devise nationale; moyenne annuelle)]]</f>
        <v>31.591459143969004</v>
      </c>
      <c r="D22" s="31">
        <v>2021</v>
      </c>
      <c r="E22" s="31">
        <v>2022</v>
      </c>
      <c r="F22" s="53" t="s">
        <v>221</v>
      </c>
      <c r="G22" s="53" t="s">
        <v>178</v>
      </c>
      <c r="H22" s="53" t="s">
        <v>180</v>
      </c>
      <c r="I22" s="53" t="s">
        <v>180</v>
      </c>
      <c r="J22" s="53" t="s">
        <v>6</v>
      </c>
      <c r="K22" s="49">
        <v>760.35800805783379</v>
      </c>
      <c r="L22" s="31">
        <v>2021</v>
      </c>
      <c r="M22" s="16">
        <f>Table24634[[#This Row],[Émissions couvertes
(Mt éq. CO2)]]/Table24634[[#This Row],[Émissions totales de l''administration
(Mt éq. CO2)]]</f>
        <v>0.4027050373048876</v>
      </c>
      <c r="N22" s="57">
        <v>30</v>
      </c>
      <c r="O22" s="19">
        <v>1.0530486381323001</v>
      </c>
      <c r="P22" s="50" t="s">
        <v>237</v>
      </c>
      <c r="Q22" s="50" t="s">
        <v>237</v>
      </c>
    </row>
    <row r="23" spans="1:18" ht="14.5" customHeight="1" x14ac:dyDescent="0.35">
      <c r="A23" s="14" t="s">
        <v>81</v>
      </c>
      <c r="B23" s="59">
        <f>Table24634[[#This Row],[Revenus des taxes sur le carbone (dollars américains)]]/Table24634[[#This Row],[Prix du carbone (dollars américains)]]/1000000</f>
        <v>34.771795244621373</v>
      </c>
      <c r="C23" s="16">
        <f>Table24634[[#This Row],[Prix du carbone (devise nationale)]]*Table24634[[#This Row],[Taux de change (dollars américains/devise nationale; moyenne annuelle)]]</f>
        <v>6.7271776493971771</v>
      </c>
      <c r="D23" s="31">
        <v>2018</v>
      </c>
      <c r="E23" s="31">
        <v>2018</v>
      </c>
      <c r="F23" s="53" t="s">
        <v>221</v>
      </c>
      <c r="G23" s="53" t="s">
        <v>177</v>
      </c>
      <c r="H23" s="53" t="s">
        <v>181</v>
      </c>
      <c r="I23" s="53" t="s">
        <v>181</v>
      </c>
      <c r="J23" s="53" t="s">
        <v>219</v>
      </c>
      <c r="K23" s="49">
        <f>365.88979-39.28365+2.44148</f>
        <v>329.04761999999999</v>
      </c>
      <c r="L23" s="31">
        <v>2018</v>
      </c>
      <c r="M23" s="16">
        <f>Table24634[[#This Row],[Émissions couvertes
(Mt éq. CO2)]]/Table24634[[#This Row],[Émissions totales de l''administration
(Mt éq. CO2)]]</f>
        <v>0.10567405181238318</v>
      </c>
      <c r="N23" s="57">
        <v>189</v>
      </c>
      <c r="O23" s="19">
        <v>3.5593532536493E-2</v>
      </c>
      <c r="P23" s="50">
        <f>Table24634[[#This Row],[Revenus des taxes sur le carbone (devise nationale)]]*Table24634[[#This Row],[Taux de change (dollars américains/devise nationale; moyenne annuelle)]]</f>
        <v>233916043.79903197</v>
      </c>
      <c r="Q23" s="50">
        <v>6571869301.2334404</v>
      </c>
    </row>
    <row r="24" spans="1:18" ht="14.5" customHeight="1" x14ac:dyDescent="0.35">
      <c r="A24" s="14" t="s">
        <v>81</v>
      </c>
      <c r="B24" s="59">
        <f>Table24634[[#This Row],[Revenus des taxes sur le carbone (dollars américains)]]/Table24634[[#This Row],[Prix du carbone (dollars américains)]]/1000000</f>
        <v>29.558718782627086</v>
      </c>
      <c r="C24" s="16">
        <f>Table24634[[#This Row],[Prix du carbone (devise nationale)]]*Table24634[[#This Row],[Taux de change (dollars américains/devise nationale; moyenne annuelle)]]</f>
        <v>6.0646476905271207</v>
      </c>
      <c r="D24" s="31">
        <v>2019</v>
      </c>
      <c r="E24" s="31">
        <v>2019</v>
      </c>
      <c r="F24" s="53" t="s">
        <v>221</v>
      </c>
      <c r="G24" s="53" t="s">
        <v>177</v>
      </c>
      <c r="H24" s="53" t="s">
        <v>181</v>
      </c>
      <c r="I24" s="53" t="s">
        <v>181</v>
      </c>
      <c r="J24" s="53" t="s">
        <v>219</v>
      </c>
      <c r="K24" s="49">
        <f>365.88979-39.28365+2.44148</f>
        <v>329.04761999999999</v>
      </c>
      <c r="L24" s="31">
        <v>2018</v>
      </c>
      <c r="M24" s="16">
        <f>Table24634[[#This Row],[Émissions couvertes
(Mt éq. CO2)]]/Table24634[[#This Row],[Émissions totales de l''administration
(Mt éq. CO2)]]</f>
        <v>8.9831127733508861E-2</v>
      </c>
      <c r="N24" s="57">
        <v>292</v>
      </c>
      <c r="O24" s="19">
        <v>2.0769341405914798E-2</v>
      </c>
      <c r="P24" s="50">
        <v>179263215.59999999</v>
      </c>
      <c r="Q24" s="50" t="s">
        <v>237</v>
      </c>
    </row>
    <row r="25" spans="1:18" ht="14.5" customHeight="1" x14ac:dyDescent="0.35">
      <c r="A25" s="14" t="s">
        <v>81</v>
      </c>
      <c r="B25" s="59">
        <f>Table24634[[#This Row],[Revenus des taxes sur le carbone (dollars américains)]]/Table24634[[#This Row],[Prix du carbone (dollars américains)]]/1000000</f>
        <v>45.092391109203987</v>
      </c>
      <c r="C25" s="16">
        <f>Table24634[[#This Row],[Prix du carbone (devise nationale)]]*Table24634[[#This Row],[Taux de change (dollars américains/devise nationale; moyenne annuelle)]]</f>
        <v>4.0200000000000005</v>
      </c>
      <c r="D25" s="31">
        <v>2020</v>
      </c>
      <c r="E25" s="31">
        <v>2020</v>
      </c>
      <c r="F25" s="53" t="s">
        <v>221</v>
      </c>
      <c r="G25" s="53" t="s">
        <v>177</v>
      </c>
      <c r="H25" s="53" t="s">
        <v>181</v>
      </c>
      <c r="I25" s="53" t="s">
        <v>181</v>
      </c>
      <c r="J25" s="53" t="s">
        <v>219</v>
      </c>
      <c r="K25" s="49">
        <f>365.88979-39.28365+2.44148</f>
        <v>329.04761999999999</v>
      </c>
      <c r="L25" s="31">
        <v>2018</v>
      </c>
      <c r="M25" s="16">
        <f>Table24634[[#This Row],[Émissions couvertes
(Mt éq. CO2)]]/Table24634[[#This Row],[Émissions totales de l''administration
(Mt éq. CO2)]]</f>
        <v>0.13703910427677304</v>
      </c>
      <c r="N25" s="57">
        <v>402</v>
      </c>
      <c r="O25" s="19">
        <v>0.01</v>
      </c>
      <c r="P25" s="50">
        <f>Table24634[[#This Row],[Revenus des taxes sur le carbone (devise nationale)]]*Table24634[[#This Row],[Taux de change (dollars américains/devise nationale; moyenne annuelle)]]</f>
        <v>181271412.25900003</v>
      </c>
      <c r="Q25" s="50">
        <v>18127141225.900002</v>
      </c>
    </row>
    <row r="26" spans="1:18" ht="14.5" customHeight="1" x14ac:dyDescent="0.35">
      <c r="A26" s="14" t="s">
        <v>81</v>
      </c>
      <c r="B26" s="59">
        <f>Table24634[[#This Row],[Revenus des taxes sur le carbone (dollars américains)]]/Table24634[[#This Row],[Prix du carbone (dollars américains)]]/1000000</f>
        <v>47.243697708336143</v>
      </c>
      <c r="C26" s="16">
        <f>Table24634[[#This Row],[Prix du carbone (devise nationale)]]*Table24634[[#This Row],[Taux de change (dollars américains/devise nationale; moyenne annuelle)]]</f>
        <v>5.7584559337318053</v>
      </c>
      <c r="D26" s="31">
        <v>2021</v>
      </c>
      <c r="E26" s="31">
        <v>2021</v>
      </c>
      <c r="F26" s="53" t="s">
        <v>221</v>
      </c>
      <c r="G26" s="53" t="s">
        <v>177</v>
      </c>
      <c r="H26" s="53" t="s">
        <v>181</v>
      </c>
      <c r="I26" s="53" t="s">
        <v>181</v>
      </c>
      <c r="J26" s="53" t="s">
        <v>219</v>
      </c>
      <c r="K26" s="49">
        <f>365.88979-39.28365+2.44148</f>
        <v>329.04761999999999</v>
      </c>
      <c r="L26" s="31">
        <v>2018</v>
      </c>
      <c r="M26" s="16">
        <f>Table24634[[#This Row],[Émissions couvertes
(Mt éq. CO2)]]/Table24634[[#This Row],[Émissions totales de l''administration
(Mt éq. CO2)]]</f>
        <v>0.1435770837921154</v>
      </c>
      <c r="N26" s="57">
        <v>547</v>
      </c>
      <c r="O26" s="19">
        <v>1.0527341743568199E-2</v>
      </c>
      <c r="P26" s="83">
        <v>272050751.39999998</v>
      </c>
      <c r="Q26" s="50" t="s">
        <v>237</v>
      </c>
    </row>
    <row r="27" spans="1:18" ht="14.5" customHeight="1" x14ac:dyDescent="0.35">
      <c r="A27" s="14" t="s">
        <v>81</v>
      </c>
      <c r="B27" s="59">
        <f>Table24634[[#This Row],[Revenus des taxes sur le carbone (dollars américains)]]/Table24634[[#This Row],[Prix du carbone (dollars américains)]]/1000000</f>
        <v>39.969897277250318</v>
      </c>
      <c r="C27" s="16">
        <f>Table24634[[#This Row],[Prix du carbone (devise nationale)]]*Table24634[[#This Row],[Taux de change (dollars américains/devise nationale; moyenne annuelle)]]</f>
        <v>4.1878307151735363</v>
      </c>
      <c r="D27" s="31">
        <v>2022</v>
      </c>
      <c r="E27" s="31">
        <v>2022</v>
      </c>
      <c r="F27" s="53" t="s">
        <v>221</v>
      </c>
      <c r="G27" s="53" t="s">
        <v>177</v>
      </c>
      <c r="H27" s="53" t="s">
        <v>181</v>
      </c>
      <c r="I27" s="53" t="s">
        <v>181</v>
      </c>
      <c r="J27" s="53" t="s">
        <v>219</v>
      </c>
      <c r="K27" s="49">
        <f>365.88979-39.28365+2.44148</f>
        <v>329.04761999999999</v>
      </c>
      <c r="L27" s="31">
        <v>2018</v>
      </c>
      <c r="M27" s="16">
        <f>Table24634[[#This Row],[Émissions couvertes
(Mt éq. CO2)]]/Table24634[[#This Row],[Émissions totales de l''administration
(Mt éq. CO2)]]</f>
        <v>0.12147146749534404</v>
      </c>
      <c r="N27" s="57">
        <v>547</v>
      </c>
      <c r="O27" s="19">
        <v>7.6559976511399201E-3</v>
      </c>
      <c r="P27" s="27">
        <v>167387163.5</v>
      </c>
      <c r="Q27" s="50" t="s">
        <v>237</v>
      </c>
      <c r="R27" s="5"/>
    </row>
    <row r="28" spans="1:18" ht="14.5" customHeight="1" x14ac:dyDescent="0.35">
      <c r="A28" s="14" t="s">
        <v>82</v>
      </c>
      <c r="B28" s="59">
        <v>131.30000000000001</v>
      </c>
      <c r="C28" s="16">
        <f>Table24634[[#This Row],[Prix du carbone (devise nationale)]]*Table24634[[#This Row],[Taux de change (dollars américains/devise nationale; moyenne annuelle)]]</f>
        <v>11.496384094249127</v>
      </c>
      <c r="D28" s="31">
        <v>2017</v>
      </c>
      <c r="E28" s="31">
        <v>2017</v>
      </c>
      <c r="F28" s="53" t="s">
        <v>221</v>
      </c>
      <c r="G28" s="53" t="s">
        <v>115</v>
      </c>
      <c r="H28" s="53" t="s">
        <v>182</v>
      </c>
      <c r="I28" s="53" t="s">
        <v>182</v>
      </c>
      <c r="J28" s="53" t="s">
        <v>220</v>
      </c>
      <c r="K28" s="49">
        <v>559.58111089064801</v>
      </c>
      <c r="L28" s="31">
        <v>2017</v>
      </c>
      <c r="M28" s="16">
        <f>Table24634[[#This Row],[Émissions couvertes
(Mt éq. CO2)]]/Table24634[[#This Row],[Émissions totales de l''administration
(Mt éq. CO2)]]</f>
        <v>0.23463980010157695</v>
      </c>
      <c r="N28" s="57">
        <v>15</v>
      </c>
      <c r="O28" s="19">
        <v>0.76642560628327505</v>
      </c>
      <c r="P28" s="50" t="s">
        <v>237</v>
      </c>
      <c r="Q28" s="50" t="s">
        <v>237</v>
      </c>
      <c r="R28" s="5"/>
    </row>
    <row r="29" spans="1:18" ht="14.5" customHeight="1" x14ac:dyDescent="0.35">
      <c r="A29" s="14" t="s">
        <v>82</v>
      </c>
      <c r="B29" s="59">
        <v>138.4</v>
      </c>
      <c r="C29" s="16">
        <f>Table24634[[#This Row],[Prix du carbone (devise nationale)]]*Table24634[[#This Row],[Taux de change (dollars américains/devise nationale; moyenne annuelle)]]</f>
        <v>12.440114238339754</v>
      </c>
      <c r="D29" s="31">
        <v>2018</v>
      </c>
      <c r="E29" s="31">
        <v>2018</v>
      </c>
      <c r="F29" s="53" t="s">
        <v>221</v>
      </c>
      <c r="G29" s="53" t="s">
        <v>115</v>
      </c>
      <c r="H29" s="53" t="s">
        <v>182</v>
      </c>
      <c r="I29" s="53" t="s">
        <v>182</v>
      </c>
      <c r="J29" s="53" t="s">
        <v>220</v>
      </c>
      <c r="K29" s="49">
        <v>560.82741413698022</v>
      </c>
      <c r="L29" s="31">
        <v>2018</v>
      </c>
      <c r="M29" s="16">
        <f>Table24634[[#This Row],[Émissions couvertes
(Mt éq. CO2)]]/Table24634[[#This Row],[Émissions totales de l''administration
(Mt éq. CO2)]]</f>
        <v>0.24677823606924512</v>
      </c>
      <c r="N29" s="57">
        <v>16.649999999999999</v>
      </c>
      <c r="O29" s="19">
        <v>0.74715400830869405</v>
      </c>
      <c r="P29" s="50" t="s">
        <v>237</v>
      </c>
      <c r="Q29" s="50" t="s">
        <v>237</v>
      </c>
      <c r="R29" s="5"/>
    </row>
    <row r="30" spans="1:18" ht="14.5" customHeight="1" x14ac:dyDescent="0.35">
      <c r="A30" s="14" t="s">
        <v>82</v>
      </c>
      <c r="B30" s="59">
        <v>144</v>
      </c>
      <c r="C30" s="16">
        <f>Table24634[[#This Row],[Prix du carbone (devise nationale)]]*Table24634[[#This Row],[Taux de change (dollars américains/devise nationale; moyenne annuelle)]]</f>
        <v>10.427481237631696</v>
      </c>
      <c r="D30" s="31">
        <v>2019</v>
      </c>
      <c r="E30" s="31">
        <v>2019</v>
      </c>
      <c r="F30" s="53" t="s">
        <v>221</v>
      </c>
      <c r="G30" s="53" t="s">
        <v>115</v>
      </c>
      <c r="H30" s="53" t="s">
        <v>182</v>
      </c>
      <c r="I30" s="53" t="s">
        <v>182</v>
      </c>
      <c r="J30" s="53" t="s">
        <v>220</v>
      </c>
      <c r="K30" s="49">
        <v>555.2449312037694</v>
      </c>
      <c r="L30" s="31">
        <v>2019</v>
      </c>
      <c r="M30" s="16">
        <f>Table24634[[#This Row],[Émissions couvertes
(Mt éq. CO2)]]/Table24634[[#This Row],[Émissions totales de l''administration
(Mt éq. CO2)]]</f>
        <v>0.25934500597386528</v>
      </c>
      <c r="N30" s="57">
        <v>15</v>
      </c>
      <c r="O30" s="19">
        <v>0.695165415842113</v>
      </c>
      <c r="P30" s="50" t="s">
        <v>237</v>
      </c>
      <c r="Q30" s="50" t="s">
        <v>237</v>
      </c>
      <c r="R30" s="5"/>
    </row>
    <row r="31" spans="1:18" ht="14.5" customHeight="1" x14ac:dyDescent="0.35">
      <c r="A31" s="14" t="s">
        <v>82</v>
      </c>
      <c r="B31" s="59">
        <v>143</v>
      </c>
      <c r="C31" s="16">
        <f>Table24634[[#This Row],[Prix du carbone (devise nationale)]]*Table24634[[#This Row],[Taux de change (dollars américains/devise nationale; moyenne annuelle)]]</f>
        <v>10.936499999999999</v>
      </c>
      <c r="D31" s="31">
        <v>2020</v>
      </c>
      <c r="E31" s="31">
        <v>2020</v>
      </c>
      <c r="F31" s="53" t="s">
        <v>221</v>
      </c>
      <c r="G31" s="53" t="s">
        <v>115</v>
      </c>
      <c r="H31" s="53" t="s">
        <v>182</v>
      </c>
      <c r="I31" s="53" t="s">
        <v>182</v>
      </c>
      <c r="J31" s="53" t="s">
        <v>220</v>
      </c>
      <c r="K31" s="49">
        <v>534.0193900113901</v>
      </c>
      <c r="L31" s="31">
        <v>2020</v>
      </c>
      <c r="M31" s="16">
        <f>Table24634[[#This Row],[Émissions couvertes
(Mt éq. CO2)]]/Table24634[[#This Row],[Émissions totales de l''administration
(Mt éq. CO2)]]</f>
        <v>0.26778053882453584</v>
      </c>
      <c r="N31" s="57">
        <v>15.85</v>
      </c>
      <c r="O31" s="19">
        <v>0.69</v>
      </c>
      <c r="P31" s="50" t="s">
        <v>237</v>
      </c>
      <c r="Q31" s="50" t="s">
        <v>237</v>
      </c>
      <c r="R31" s="5"/>
    </row>
    <row r="32" spans="1:18" ht="14.5" customHeight="1" x14ac:dyDescent="0.35">
      <c r="A32" s="14" t="s">
        <v>82</v>
      </c>
      <c r="B32" s="59">
        <v>136.9</v>
      </c>
      <c r="C32" s="16">
        <f>Table24634[[#This Row],[Prix du carbone (devise nationale)]]*Table24634[[#This Row],[Taux de change (dollars américains/devise nationale; moyenne annuelle)]]</f>
        <v>14.497932907429425</v>
      </c>
      <c r="D32" s="31">
        <v>2021</v>
      </c>
      <c r="E32" s="31">
        <v>2021</v>
      </c>
      <c r="F32" s="53" t="s">
        <v>221</v>
      </c>
      <c r="G32" s="53" t="s">
        <v>115</v>
      </c>
      <c r="H32" s="53" t="s">
        <v>182</v>
      </c>
      <c r="I32" s="53" t="s">
        <v>182</v>
      </c>
      <c r="J32" s="53" t="s">
        <v>220</v>
      </c>
      <c r="K32" s="49">
        <v>526.46105396033863</v>
      </c>
      <c r="L32" s="31">
        <v>2021</v>
      </c>
      <c r="M32" s="16">
        <f>Table24634[[#This Row],[Émissions couvertes
(Mt éq. CO2)]]/Table24634[[#This Row],[Émissions totales de l''administration
(Mt éq. CO2)]]</f>
        <v>0.2600382287923495</v>
      </c>
      <c r="N32" s="57">
        <v>19.3</v>
      </c>
      <c r="O32" s="19">
        <v>0.75118823354556596</v>
      </c>
      <c r="P32" s="50" t="s">
        <v>237</v>
      </c>
      <c r="Q32" s="50" t="s">
        <v>237</v>
      </c>
      <c r="R32" s="5"/>
    </row>
    <row r="33" spans="1:18" ht="14.5" customHeight="1" x14ac:dyDescent="0.35">
      <c r="A33" s="14" t="s">
        <v>82</v>
      </c>
      <c r="B33" s="59">
        <v>137.5</v>
      </c>
      <c r="C33" s="16">
        <f>Table24634[[#This Row],[Prix du carbone (devise nationale)]]*Table24634[[#This Row],[Taux de change (dollars américains/devise nationale; moyenne annuelle)]]</f>
        <v>22.092519380592194</v>
      </c>
      <c r="D33" s="31">
        <v>2022</v>
      </c>
      <c r="E33" s="31">
        <v>2022</v>
      </c>
      <c r="F33" s="53" t="s">
        <v>114</v>
      </c>
      <c r="G33" s="53" t="s">
        <v>115</v>
      </c>
      <c r="H33" s="53" t="s">
        <v>182</v>
      </c>
      <c r="I33" s="53" t="s">
        <v>182</v>
      </c>
      <c r="J33" s="53" t="s">
        <v>220</v>
      </c>
      <c r="K33" s="49">
        <v>526.46105396033863</v>
      </c>
      <c r="L33" s="31">
        <v>2021</v>
      </c>
      <c r="M33" s="16">
        <f>Table24634[[#This Row],[Émissions couvertes
(Mt éq. CO2)]]/Table24634[[#This Row],[Émissions totales de l''administration
(Mt éq. CO2)]]</f>
        <v>0.26117791423628967</v>
      </c>
      <c r="N33" s="57">
        <v>31.85</v>
      </c>
      <c r="O33" s="19">
        <v>0.69364268070933099</v>
      </c>
      <c r="P33" s="50" t="s">
        <v>237</v>
      </c>
      <c r="Q33" s="50" t="s">
        <v>237</v>
      </c>
      <c r="R33" s="5"/>
    </row>
    <row r="34" spans="1:18" ht="14.5" customHeight="1" x14ac:dyDescent="0.35">
      <c r="A34" s="14" t="s">
        <v>238</v>
      </c>
      <c r="B34" s="59">
        <v>32.022272790000002</v>
      </c>
      <c r="C34" s="16">
        <f>Table24634[[#This Row],[Prix du carbone (devise nationale)]]*Table24634[[#This Row],[Taux de change (dollars américains/devise nationale; moyenne annuelle)]]</f>
        <v>31.591459143969004</v>
      </c>
      <c r="D34" s="31">
        <v>2022</v>
      </c>
      <c r="E34" s="31">
        <v>2022</v>
      </c>
      <c r="F34" s="53" t="s">
        <v>221</v>
      </c>
      <c r="G34" s="53" t="s">
        <v>178</v>
      </c>
      <c r="H34" s="53" t="s">
        <v>183</v>
      </c>
      <c r="I34" s="53" t="s">
        <v>183</v>
      </c>
      <c r="J34" s="54" t="s">
        <v>6</v>
      </c>
      <c r="K34" s="49">
        <v>77.532351179992204</v>
      </c>
      <c r="L34" s="31">
        <v>2021</v>
      </c>
      <c r="M34" s="16">
        <f>Table24634[[#This Row],[Émissions couvertes
(Mt éq. CO2)]]/Table24634[[#This Row],[Émissions totales de l''administration
(Mt éq. CO2)]]</f>
        <v>0.41301820856251276</v>
      </c>
      <c r="N34" s="57">
        <v>30</v>
      </c>
      <c r="O34" s="19">
        <v>1.0530486381323001</v>
      </c>
      <c r="P34" s="50" t="s">
        <v>237</v>
      </c>
      <c r="Q34" s="50" t="s">
        <v>237</v>
      </c>
    </row>
    <row r="35" spans="1:18" ht="14.5" customHeight="1" x14ac:dyDescent="0.35">
      <c r="A35" s="14" t="s">
        <v>83</v>
      </c>
      <c r="B35" s="59">
        <f>Table24634[[#This Row],[Revenus des taxes sur le carbone (dollars américains)]]/Table24634[[#This Row],[Prix du carbone (dollars américains)]]/1000000</f>
        <v>7.0136293470588237E-2</v>
      </c>
      <c r="C35" s="16">
        <f>Table24634[[#This Row],[Prix du carbone (devise nationale)]]*Table24634[[#This Row],[Taux de change (dollars américains/devise nationale; moyenne annuelle)]]</f>
        <v>7.912273060300449</v>
      </c>
      <c r="D35" s="31">
        <v>2020</v>
      </c>
      <c r="E35" s="31">
        <v>2020</v>
      </c>
      <c r="F35" s="53" t="s">
        <v>221</v>
      </c>
      <c r="G35" s="53" t="s">
        <v>177</v>
      </c>
      <c r="H35" s="53" t="s">
        <v>184</v>
      </c>
      <c r="I35" s="53" t="s">
        <v>189</v>
      </c>
      <c r="J35" s="53" t="s">
        <v>116</v>
      </c>
      <c r="K35" s="49">
        <v>17.684439999999999</v>
      </c>
      <c r="L35" s="31">
        <v>2005</v>
      </c>
      <c r="M35" s="16">
        <f>Table24634[[#This Row],[Émissions couvertes
(Mt éq. CO2)]]/Table24634[[#This Row],[Émissions totales de l''administration
(Mt éq. CO2)]]</f>
        <v>3.9659889411589079E-3</v>
      </c>
      <c r="N35" s="57">
        <v>170</v>
      </c>
      <c r="O35" s="19">
        <v>4.6542782707649701E-2</v>
      </c>
      <c r="P35" s="50">
        <f>Table24634[[#This Row],[Revenus des taxes sur le carbone (devise nationale)]]*Table24634[[#This Row],[Taux de change (dollars américains/devise nationale; moyenne annuelle)]]</f>
        <v>554937.50537666155</v>
      </c>
      <c r="Q35" s="50">
        <v>11923169.889999999</v>
      </c>
    </row>
    <row r="36" spans="1:18" ht="14.5" customHeight="1" x14ac:dyDescent="0.35">
      <c r="A36" s="14" t="s">
        <v>83</v>
      </c>
      <c r="B36" s="59">
        <f>Table24634[[#This Row],[Revenus des taxes sur le carbone (dollars américains)]]/Table24634[[#This Row],[Prix du carbone (dollars américains)]]/1000000</f>
        <v>0.14172514217647059</v>
      </c>
      <c r="C36" s="16">
        <f>Table24634[[#This Row],[Prix du carbone (devise nationale)]]*Table24634[[#This Row],[Taux de change (dollars américains/devise nationale; moyenne annuelle)]]</f>
        <v>8.3857821530002372</v>
      </c>
      <c r="D36" s="31">
        <v>2021</v>
      </c>
      <c r="E36" s="31">
        <v>2021</v>
      </c>
      <c r="F36" s="53" t="s">
        <v>221</v>
      </c>
      <c r="G36" s="53" t="s">
        <v>177</v>
      </c>
      <c r="H36" s="53" t="s">
        <v>184</v>
      </c>
      <c r="I36" s="53" t="s">
        <v>189</v>
      </c>
      <c r="J36" s="53" t="s">
        <v>116</v>
      </c>
      <c r="K36" s="49">
        <v>17.684439999999999</v>
      </c>
      <c r="L36" s="31">
        <v>2005</v>
      </c>
      <c r="M36" s="16">
        <f>Table24634[[#This Row],[Émissions couvertes
(Mt éq. CO2)]]/Table24634[[#This Row],[Émissions totales de l''administration
(Mt éq. CO2)]]</f>
        <v>8.014115356577341E-3</v>
      </c>
      <c r="N36" s="57">
        <v>170</v>
      </c>
      <c r="O36" s="19">
        <v>4.9328130311766097E-2</v>
      </c>
      <c r="P36" s="50">
        <f>Table24634[[#This Row],[Revenus des taxes sur le carbone (devise nationale)]]*Table24634[[#This Row],[Taux de change (dollars américains/devise nationale; moyenne annuelle)]]</f>
        <v>1188476.1678948682</v>
      </c>
      <c r="Q36" s="50">
        <v>24093274.170000002</v>
      </c>
    </row>
    <row r="37" spans="1:18" ht="14.5" customHeight="1" x14ac:dyDescent="0.35">
      <c r="A37" s="14" t="s">
        <v>83</v>
      </c>
      <c r="B37" s="59">
        <f>Table24634[[#This Row],[Revenus des taxes sur le carbone (dollars américains)]]/Table24634[[#This Row],[Prix du carbone (dollars américains)]]/1000000</f>
        <v>3.2957564294117649E-2</v>
      </c>
      <c r="C37" s="16">
        <f>Table24634[[#This Row],[Prix du carbone (devise nationale)]]*Table24634[[#This Row],[Taux de change (dollars américains/devise nationale; moyenne annuelle)]]</f>
        <v>8.4462187024123843</v>
      </c>
      <c r="D37" s="31">
        <v>2022</v>
      </c>
      <c r="E37" s="31">
        <v>2022</v>
      </c>
      <c r="F37" s="53" t="s">
        <v>221</v>
      </c>
      <c r="G37" s="53" t="s">
        <v>177</v>
      </c>
      <c r="H37" s="53" t="s">
        <v>184</v>
      </c>
      <c r="I37" s="53" t="s">
        <v>189</v>
      </c>
      <c r="J37" s="53" t="s">
        <v>116</v>
      </c>
      <c r="K37" s="49">
        <v>17.684439999999999</v>
      </c>
      <c r="L37" s="31">
        <v>2005</v>
      </c>
      <c r="M37" s="16">
        <f>Table24634[[#This Row],[Émissions couvertes
(Mt éq. CO2)]]/Table24634[[#This Row],[Émissions totales de l''administration
(Mt éq. CO2)]]</f>
        <v>1.8636476073948427E-3</v>
      </c>
      <c r="N37" s="57">
        <v>170</v>
      </c>
      <c r="O37" s="19">
        <v>4.9683639425955203E-2</v>
      </c>
      <c r="P37" s="50">
        <f>Table24634[[#This Row],[Revenus des taxes sur le carbone (devise nationale)]]*Table24634[[#This Row],[Taux de change (dollars américains/devise nationale; moyenne annuelle)]]</f>
        <v>278366.7959269351</v>
      </c>
      <c r="Q37" s="50">
        <v>5602785.9299999997</v>
      </c>
    </row>
    <row r="38" spans="1:18" ht="14.5" customHeight="1" x14ac:dyDescent="0.35">
      <c r="A38" s="14" t="s">
        <v>86</v>
      </c>
      <c r="B38" s="59">
        <v>50</v>
      </c>
      <c r="C38" s="16">
        <f>Table24634[[#This Row],[Prix du carbone (devise nationale)]]*Table24634[[#This Row],[Taux de change (dollars américains/devise nationale; moyenne annuelle)]]</f>
        <v>6.3375402754583217</v>
      </c>
      <c r="D38" s="31">
        <v>2015</v>
      </c>
      <c r="E38" s="31">
        <v>2015</v>
      </c>
      <c r="F38" s="53" t="s">
        <v>221</v>
      </c>
      <c r="G38" s="53" t="s">
        <v>178</v>
      </c>
      <c r="H38" s="53" t="s">
        <v>4</v>
      </c>
      <c r="I38" s="53" t="s">
        <v>190</v>
      </c>
      <c r="J38" s="53" t="s">
        <v>220</v>
      </c>
      <c r="K38" s="49">
        <v>188.1</v>
      </c>
      <c r="L38" s="31">
        <v>2012</v>
      </c>
      <c r="M38" s="16">
        <f>Table24634[[#This Row],[Émissions couvertes
(Mt éq. CO2)]]/Table24634[[#This Row],[Émissions totales de l''administration
(Mt éq. CO2)]]</f>
        <v>0.26581605528973951</v>
      </c>
      <c r="N38" s="57">
        <v>39.466960280000002</v>
      </c>
      <c r="O38" s="19">
        <v>0.16057837316318199</v>
      </c>
      <c r="P38" s="50" t="s">
        <v>237</v>
      </c>
      <c r="Q38" s="50" t="s">
        <v>237</v>
      </c>
    </row>
    <row r="39" spans="1:18" ht="14.5" customHeight="1" x14ac:dyDescent="0.35">
      <c r="A39" s="14" t="s">
        <v>86</v>
      </c>
      <c r="B39" s="59">
        <v>46</v>
      </c>
      <c r="C39" s="16">
        <f>Table24634[[#This Row],[Prix du carbone (devise nationale)]]*Table24634[[#This Row],[Taux de change (dollars américains/devise nationale; moyenne annuelle)]]</f>
        <v>6.7525737735414246</v>
      </c>
      <c r="D39" s="31">
        <v>2016</v>
      </c>
      <c r="E39" s="31">
        <v>2016</v>
      </c>
      <c r="F39" s="53" t="s">
        <v>221</v>
      </c>
      <c r="G39" s="53" t="s">
        <v>178</v>
      </c>
      <c r="H39" s="53" t="s">
        <v>4</v>
      </c>
      <c r="I39" s="53" t="s">
        <v>190</v>
      </c>
      <c r="J39" s="53" t="s">
        <v>220</v>
      </c>
      <c r="K39" s="49">
        <v>188.1</v>
      </c>
      <c r="L39" s="31">
        <v>2012</v>
      </c>
      <c r="M39" s="16">
        <f>Table24634[[#This Row],[Émissions couvertes
(Mt éq. CO2)]]/Table24634[[#This Row],[Émissions totales de l''administration
(Mt éq. CO2)]]</f>
        <v>0.24455077086656035</v>
      </c>
      <c r="N39" s="57">
        <v>44.867326730000002</v>
      </c>
      <c r="O39" s="19">
        <v>0.150500916049148</v>
      </c>
      <c r="P39" s="50" t="s">
        <v>237</v>
      </c>
      <c r="Q39" s="50" t="s">
        <v>237</v>
      </c>
    </row>
    <row r="40" spans="1:18" ht="14.5" customHeight="1" x14ac:dyDescent="0.35">
      <c r="A40" s="14" t="s">
        <v>86</v>
      </c>
      <c r="B40" s="59">
        <v>50</v>
      </c>
      <c r="C40" s="16">
        <f>Table24634[[#This Row],[Prix du carbone (devise nationale)]]*Table24634[[#This Row],[Taux de change (dollars américains/devise nationale; moyenne annuelle)]]</f>
        <v>7.4464418960450987</v>
      </c>
      <c r="D40" s="31">
        <v>2017</v>
      </c>
      <c r="E40" s="31">
        <v>2017</v>
      </c>
      <c r="F40" s="53" t="s">
        <v>221</v>
      </c>
      <c r="G40" s="53" t="s">
        <v>178</v>
      </c>
      <c r="H40" s="53" t="s">
        <v>4</v>
      </c>
      <c r="I40" s="53" t="s">
        <v>190</v>
      </c>
      <c r="J40" s="53" t="s">
        <v>220</v>
      </c>
      <c r="K40" s="49">
        <v>188.1</v>
      </c>
      <c r="L40" s="31">
        <v>2012</v>
      </c>
      <c r="M40" s="16">
        <f>Table24634[[#This Row],[Émissions couvertes
(Mt éq. CO2)]]/Table24634[[#This Row],[Émissions totales de l''administration
(Mt éq. CO2)]]</f>
        <v>0.26581605528973951</v>
      </c>
      <c r="N40" s="57">
        <v>50.328677040000002</v>
      </c>
      <c r="O40" s="19">
        <v>0.14795624153058601</v>
      </c>
      <c r="P40" s="50" t="s">
        <v>237</v>
      </c>
      <c r="Q40" s="50" t="s">
        <v>237</v>
      </c>
    </row>
    <row r="41" spans="1:18" x14ac:dyDescent="0.35">
      <c r="A41" s="14" t="s">
        <v>86</v>
      </c>
      <c r="B41" s="59">
        <v>50</v>
      </c>
      <c r="C41" s="16">
        <f>Table24634[[#This Row],[Prix du carbone (devise nationale)]]*Table24634[[#This Row],[Taux de change (dollars américains/devise nationale; moyenne annuelle)]]</f>
        <v>10.173257791084177</v>
      </c>
      <c r="D41" s="31">
        <v>2017</v>
      </c>
      <c r="E41" s="31">
        <v>2018</v>
      </c>
      <c r="F41" s="53" t="s">
        <v>221</v>
      </c>
      <c r="G41" s="53" t="s">
        <v>178</v>
      </c>
      <c r="H41" s="53" t="s">
        <v>4</v>
      </c>
      <c r="I41" s="53" t="s">
        <v>190</v>
      </c>
      <c r="J41" s="53" t="s">
        <v>220</v>
      </c>
      <c r="K41" s="49">
        <v>188.1</v>
      </c>
      <c r="L41" s="31">
        <v>2012</v>
      </c>
      <c r="M41" s="16">
        <f>Table24634[[#This Row],[Émissions couvertes
(Mt éq. CO2)]]/Table24634[[#This Row],[Émissions totales de l''administration
(Mt éq. CO2)]]</f>
        <v>0.26581605528973951</v>
      </c>
      <c r="N41" s="57">
        <v>67.3058379</v>
      </c>
      <c r="O41" s="19">
        <v>0.15114970868053301</v>
      </c>
      <c r="P41" s="50" t="s">
        <v>237</v>
      </c>
      <c r="Q41" s="50" t="s">
        <v>237</v>
      </c>
    </row>
    <row r="42" spans="1:18" ht="14.5" customHeight="1" x14ac:dyDescent="0.35">
      <c r="A42" s="14" t="s">
        <v>86</v>
      </c>
      <c r="B42" s="59">
        <v>50</v>
      </c>
      <c r="C42" s="16">
        <f>Table24634[[#This Row],[Prix du carbone (devise nationale)]]*Table24634[[#This Row],[Taux de change (dollars américains/devise nationale; moyenne annuelle)]]</f>
        <v>12.624430557163778</v>
      </c>
      <c r="D42" s="31">
        <v>2017</v>
      </c>
      <c r="E42" s="31">
        <v>2019</v>
      </c>
      <c r="F42" s="55" t="s">
        <v>221</v>
      </c>
      <c r="G42" s="53" t="s">
        <v>178</v>
      </c>
      <c r="H42" s="53" t="s">
        <v>4</v>
      </c>
      <c r="I42" s="53" t="s">
        <v>190</v>
      </c>
      <c r="J42" s="53" t="s">
        <v>220</v>
      </c>
      <c r="K42" s="49">
        <v>188.1</v>
      </c>
      <c r="L42" s="31">
        <v>2012</v>
      </c>
      <c r="M42" s="16">
        <f>Table24634[[#This Row],[Émissions couvertes
(Mt éq. CO2)]]/Table24634[[#This Row],[Émissions totales de l''administration
(Mt éq. CO2)]]</f>
        <v>0.26581605528973951</v>
      </c>
      <c r="N42" s="57">
        <v>87.21442682</v>
      </c>
      <c r="O42" s="19">
        <v>0.14475163132378399</v>
      </c>
      <c r="P42" s="50" t="s">
        <v>237</v>
      </c>
      <c r="Q42" s="50" t="s">
        <v>237</v>
      </c>
    </row>
    <row r="43" spans="1:18" ht="14.5" customHeight="1" x14ac:dyDescent="0.35">
      <c r="A43" s="14" t="s">
        <v>86</v>
      </c>
      <c r="B43" s="59">
        <v>50</v>
      </c>
      <c r="C43" s="16">
        <f>Table24634[[#This Row],[Prix du carbone (devise nationale)]]*Table24634[[#This Row],[Taux de change (dollars américains/devise nationale; moyenne annuelle)]]</f>
        <v>13.476762274207552</v>
      </c>
      <c r="D43" s="31">
        <v>2020</v>
      </c>
      <c r="E43" s="31">
        <v>2020</v>
      </c>
      <c r="F43" s="55" t="s">
        <v>221</v>
      </c>
      <c r="G43" s="53" t="s">
        <v>178</v>
      </c>
      <c r="H43" s="53" t="s">
        <v>4</v>
      </c>
      <c r="I43" s="53" t="s">
        <v>190</v>
      </c>
      <c r="J43" s="53" t="s">
        <v>220</v>
      </c>
      <c r="K43" s="49">
        <v>188.1</v>
      </c>
      <c r="L43" s="31">
        <v>2012</v>
      </c>
      <c r="M43" s="16">
        <f>Table24634[[#This Row],[Émissions couvertes
(Mt éq. CO2)]]/Table24634[[#This Row],[Émissions totales de l''administration
(Mt éq. CO2)]]</f>
        <v>0.26581605528973951</v>
      </c>
      <c r="N43" s="57">
        <v>93</v>
      </c>
      <c r="O43" s="19">
        <v>0.144911422303307</v>
      </c>
      <c r="P43" s="50" t="s">
        <v>237</v>
      </c>
      <c r="Q43" s="50" t="s">
        <v>237</v>
      </c>
    </row>
    <row r="44" spans="1:18" ht="14.5" customHeight="1" x14ac:dyDescent="0.35">
      <c r="A44" s="14" t="s">
        <v>86</v>
      </c>
      <c r="B44" s="59">
        <v>35</v>
      </c>
      <c r="C44" s="16">
        <f>Table24634[[#This Row],[Prix du carbone (devise nationale)]]*Table24634[[#This Row],[Taux de change (dollars américains/devise nationale; moyenne annuelle)]]</f>
        <v>12.187983021053647</v>
      </c>
      <c r="D44" s="31">
        <v>2021</v>
      </c>
      <c r="E44" s="31">
        <v>2021</v>
      </c>
      <c r="F44" s="55" t="s">
        <v>221</v>
      </c>
      <c r="G44" s="53" t="s">
        <v>178</v>
      </c>
      <c r="H44" s="53" t="s">
        <v>4</v>
      </c>
      <c r="I44" s="53" t="s">
        <v>190</v>
      </c>
      <c r="J44" s="53" t="s">
        <v>220</v>
      </c>
      <c r="K44" s="49">
        <v>147.19999999999999</v>
      </c>
      <c r="L44" s="31">
        <v>2020</v>
      </c>
      <c r="M44" s="16">
        <f>Table24634[[#This Row],[Émissions couvertes
(Mt éq. CO2)]]/Table24634[[#This Row],[Émissions totales de l''administration
(Mt éq. CO2)]]</f>
        <v>0.23777173913043481</v>
      </c>
      <c r="N44" s="57">
        <v>78.599999999999994</v>
      </c>
      <c r="O44" s="19">
        <v>0.155063397214423</v>
      </c>
      <c r="P44" s="50" t="s">
        <v>237</v>
      </c>
      <c r="Q44" s="50" t="s">
        <v>237</v>
      </c>
    </row>
    <row r="45" spans="1:18" ht="14.5" customHeight="1" x14ac:dyDescent="0.35">
      <c r="A45" s="14" t="s">
        <v>86</v>
      </c>
      <c r="B45" s="59">
        <v>35</v>
      </c>
      <c r="C45" s="16">
        <f>Table24634[[#This Row],[Prix du carbone (devise nationale)]]*Table24634[[#This Row],[Taux de change (dollars américains/devise nationale; moyenne annuelle)]]</f>
        <v>11.831398145997467</v>
      </c>
      <c r="D45" s="31">
        <v>2022</v>
      </c>
      <c r="E45" s="31">
        <v>2022</v>
      </c>
      <c r="F45" s="53" t="s">
        <v>221</v>
      </c>
      <c r="G45" s="53" t="s">
        <v>178</v>
      </c>
      <c r="H45" s="53" t="s">
        <v>4</v>
      </c>
      <c r="I45" s="53" t="s">
        <v>190</v>
      </c>
      <c r="J45" s="53" t="s">
        <v>220</v>
      </c>
      <c r="K45" s="49">
        <v>147.19999999999999</v>
      </c>
      <c r="L45" s="31">
        <v>2022</v>
      </c>
      <c r="M45" s="16">
        <f>Table24634[[#This Row],[Émissions couvertes
(Mt éq. CO2)]]/Table24634[[#This Row],[Émissions totales de l''administration
(Mt éq. CO2)]]</f>
        <v>0.23777173913043481</v>
      </c>
      <c r="N45" s="57">
        <v>79.709999999999994</v>
      </c>
      <c r="O45" s="19">
        <v>0.148430537523491</v>
      </c>
      <c r="P45" s="50" t="s">
        <v>237</v>
      </c>
      <c r="Q45" s="50" t="s">
        <v>237</v>
      </c>
    </row>
    <row r="46" spans="1:18" ht="14.5" customHeight="1" x14ac:dyDescent="0.35">
      <c r="A46" s="14" t="s">
        <v>87</v>
      </c>
      <c r="B46" s="59">
        <v>340.42679099999998</v>
      </c>
      <c r="C46" s="16">
        <f>Table24634[[#This Row],[Prix du carbone (devise nationale)]]*Table24634[[#This Row],[Taux de change (dollars américains/devise nationale; moyenne annuelle)]]</f>
        <v>12.29</v>
      </c>
      <c r="D46" s="31">
        <v>2015</v>
      </c>
      <c r="E46" s="31">
        <v>2015</v>
      </c>
      <c r="F46" s="53" t="s">
        <v>221</v>
      </c>
      <c r="G46" s="53" t="s">
        <v>178</v>
      </c>
      <c r="H46" s="53" t="s">
        <v>185</v>
      </c>
      <c r="I46" s="53" t="s">
        <v>191</v>
      </c>
      <c r="J46" s="53" t="s">
        <v>116</v>
      </c>
      <c r="K46" s="49">
        <v>426.6</v>
      </c>
      <c r="L46" s="31">
        <v>2015</v>
      </c>
      <c r="M46" s="16">
        <f>Table24634[[#This Row],[Émissions couvertes
(Mt éq. CO2)]]/Table24634[[#This Row],[Émissions totales de l''administration
(Mt éq. CO2)]]</f>
        <v>0.79799997890295349</v>
      </c>
      <c r="N46" s="57">
        <v>12.29</v>
      </c>
      <c r="O46" s="56">
        <v>1</v>
      </c>
      <c r="P46" s="50" t="s">
        <v>237</v>
      </c>
      <c r="Q46" s="50" t="s">
        <v>237</v>
      </c>
    </row>
    <row r="47" spans="1:18" ht="14.5" customHeight="1" x14ac:dyDescent="0.35">
      <c r="A47" s="14" t="s">
        <v>87</v>
      </c>
      <c r="B47" s="59">
        <v>324.06592699999999</v>
      </c>
      <c r="C47" s="16">
        <f>Table24634[[#This Row],[Prix du carbone (devise nationale)]]*Table24634[[#This Row],[Taux de change (dollars américains/devise nationale; moyenne annuelle)]]</f>
        <v>12.73</v>
      </c>
      <c r="D47" s="31">
        <v>2016</v>
      </c>
      <c r="E47" s="31">
        <v>2016</v>
      </c>
      <c r="F47" s="53" t="s">
        <v>221</v>
      </c>
      <c r="G47" s="53" t="s">
        <v>178</v>
      </c>
      <c r="H47" s="53" t="s">
        <v>185</v>
      </c>
      <c r="I47" s="53" t="s">
        <v>191</v>
      </c>
      <c r="J47" s="53" t="s">
        <v>116</v>
      </c>
      <c r="K47" s="49">
        <v>414.4</v>
      </c>
      <c r="L47" s="31">
        <v>2016</v>
      </c>
      <c r="M47" s="16">
        <f>Table24634[[#This Row],[Émissions couvertes
(Mt éq. CO2)]]/Table24634[[#This Row],[Émissions totales de l''administration
(Mt éq. CO2)]]</f>
        <v>0.78201237210424712</v>
      </c>
      <c r="N47" s="57">
        <v>12.73</v>
      </c>
      <c r="O47" s="56">
        <v>1</v>
      </c>
      <c r="P47" s="50" t="s">
        <v>237</v>
      </c>
      <c r="Q47" s="50" t="s">
        <v>237</v>
      </c>
    </row>
    <row r="48" spans="1:18" x14ac:dyDescent="0.35">
      <c r="A48" s="14" t="s">
        <v>87</v>
      </c>
      <c r="B48" s="59">
        <v>320.58340099999998</v>
      </c>
      <c r="C48" s="16">
        <f>Table24634[[#This Row],[Prix du carbone (devise nationale)]]*Table24634[[#This Row],[Taux de change (dollars américains/devise nationale; moyenne annuelle)]]</f>
        <v>13.8</v>
      </c>
      <c r="D48" s="31">
        <v>2017</v>
      </c>
      <c r="E48" s="31">
        <v>2017</v>
      </c>
      <c r="F48" s="53" t="s">
        <v>221</v>
      </c>
      <c r="G48" s="53" t="s">
        <v>178</v>
      </c>
      <c r="H48" s="53" t="s">
        <v>185</v>
      </c>
      <c r="I48" s="53" t="s">
        <v>191</v>
      </c>
      <c r="J48" s="53" t="s">
        <v>116</v>
      </c>
      <c r="K48" s="49">
        <v>410.6</v>
      </c>
      <c r="L48" s="31">
        <v>2017</v>
      </c>
      <c r="M48" s="16">
        <f>Table24634[[#This Row],[Émissions couvertes
(Mt éq. CO2)]]/Table24634[[#This Row],[Émissions totales de l''administration
(Mt éq. CO2)]]</f>
        <v>0.78076814661471006</v>
      </c>
      <c r="N48" s="57">
        <v>13.8</v>
      </c>
      <c r="O48" s="56">
        <v>1</v>
      </c>
      <c r="P48" s="50" t="s">
        <v>237</v>
      </c>
      <c r="Q48" s="50" t="s">
        <v>237</v>
      </c>
    </row>
    <row r="49" spans="1:17" x14ac:dyDescent="0.35">
      <c r="A49" s="14" t="s">
        <v>87</v>
      </c>
      <c r="B49" s="59">
        <v>319.88251250155099</v>
      </c>
      <c r="C49" s="16">
        <f>Table24634[[#This Row],[Prix du carbone (devise nationale)]]*Table24634[[#This Row],[Taux de change (dollars américains/devise nationale; moyenne annuelle)]]</f>
        <v>14.65</v>
      </c>
      <c r="D49" s="31">
        <v>2018</v>
      </c>
      <c r="E49" s="31">
        <v>2018</v>
      </c>
      <c r="F49" s="53" t="s">
        <v>221</v>
      </c>
      <c r="G49" s="53" t="s">
        <v>178</v>
      </c>
      <c r="H49" s="53" t="s">
        <v>185</v>
      </c>
      <c r="I49" s="53" t="s">
        <v>191</v>
      </c>
      <c r="J49" s="53" t="s">
        <v>116</v>
      </c>
      <c r="K49" s="49">
        <v>411</v>
      </c>
      <c r="L49" s="31">
        <v>2018</v>
      </c>
      <c r="M49" s="16">
        <f>Table24634[[#This Row],[Émissions couvertes
(Mt éq. CO2)]]/Table24634[[#This Row],[Émissions totales de l''administration
(Mt éq. CO2)]]</f>
        <v>0.77830295012542816</v>
      </c>
      <c r="N49" s="57">
        <v>14.65</v>
      </c>
      <c r="O49" s="56">
        <v>1</v>
      </c>
      <c r="P49" s="50" t="s">
        <v>237</v>
      </c>
      <c r="Q49" s="50" t="s">
        <v>237</v>
      </c>
    </row>
    <row r="50" spans="1:17" x14ac:dyDescent="0.35">
      <c r="A50" s="14" t="s">
        <v>87</v>
      </c>
      <c r="B50" s="59">
        <v>311.19237228880797</v>
      </c>
      <c r="C50" s="16">
        <f>Table24634[[#This Row],[Prix du carbone (devise nationale)]]*Table24634[[#This Row],[Taux de change (dollars américains/devise nationale; moyenne annuelle)]]</f>
        <v>17.45</v>
      </c>
      <c r="D50" s="31">
        <v>2019</v>
      </c>
      <c r="E50" s="31">
        <v>2019</v>
      </c>
      <c r="F50" s="53" t="s">
        <v>221</v>
      </c>
      <c r="G50" s="53" t="s">
        <v>178</v>
      </c>
      <c r="H50" s="53" t="s">
        <v>185</v>
      </c>
      <c r="I50" s="53" t="s">
        <v>191</v>
      </c>
      <c r="J50" s="53" t="s">
        <v>116</v>
      </c>
      <c r="K50" s="49">
        <v>404.5</v>
      </c>
      <c r="L50" s="31">
        <v>2019</v>
      </c>
      <c r="M50" s="16">
        <f>Table24634[[#This Row],[Émissions couvertes
(Mt éq. CO2)]]/Table24634[[#This Row],[Émissions totales de l''administration
(Mt éq. CO2)]]</f>
        <v>0.76932601307492698</v>
      </c>
      <c r="N50" s="57">
        <v>17.45</v>
      </c>
      <c r="O50" s="56">
        <v>1</v>
      </c>
      <c r="P50" s="50" t="s">
        <v>237</v>
      </c>
      <c r="Q50" s="50" t="s">
        <v>237</v>
      </c>
    </row>
    <row r="51" spans="1:17" x14ac:dyDescent="0.35">
      <c r="A51" s="14" t="s">
        <v>87</v>
      </c>
      <c r="B51" s="59">
        <v>278.69311199999999</v>
      </c>
      <c r="C51" s="16">
        <f>Table24634[[#This Row],[Prix du carbone (devise nationale)]]*Table24634[[#This Row],[Taux de change (dollars américains/devise nationale; moyenne annuelle)]]</f>
        <v>16.68</v>
      </c>
      <c r="D51" s="31">
        <v>2020</v>
      </c>
      <c r="E51" s="31">
        <v>2020</v>
      </c>
      <c r="F51" s="53" t="s">
        <v>114</v>
      </c>
      <c r="G51" s="53" t="s">
        <v>178</v>
      </c>
      <c r="H51" s="53" t="s">
        <v>185</v>
      </c>
      <c r="I51" s="53" t="s">
        <v>191</v>
      </c>
      <c r="J51" s="53" t="s">
        <v>116</v>
      </c>
      <c r="K51" s="49">
        <v>369.2</v>
      </c>
      <c r="L51" s="31">
        <v>2020</v>
      </c>
      <c r="M51" s="16">
        <f>Table24634[[#This Row],[Émissions couvertes
(Mt éq. CO2)]]/Table24634[[#This Row],[Émissions totales de l''administration
(Mt éq. CO2)]]</f>
        <v>0.75485674972914407</v>
      </c>
      <c r="N51" s="57">
        <v>16.68</v>
      </c>
      <c r="O51" s="56">
        <v>1</v>
      </c>
      <c r="P51" s="50" t="s">
        <v>237</v>
      </c>
      <c r="Q51" s="50" t="s">
        <v>237</v>
      </c>
    </row>
    <row r="52" spans="1:17" x14ac:dyDescent="0.35">
      <c r="A52" s="14" t="s">
        <v>87</v>
      </c>
      <c r="B52" s="59">
        <v>292.22940432032402</v>
      </c>
      <c r="C52" s="16">
        <f>Table24634[[#This Row],[Prix du carbone (devise nationale)]]*Table24634[[#This Row],[Taux de change (dollars américains/devise nationale; moyenne annuelle)]]</f>
        <v>18.8</v>
      </c>
      <c r="D52" s="31">
        <v>2021</v>
      </c>
      <c r="E52" s="31">
        <v>2021</v>
      </c>
      <c r="F52" s="53" t="s">
        <v>114</v>
      </c>
      <c r="G52" s="53" t="s">
        <v>178</v>
      </c>
      <c r="H52" s="53" t="s">
        <v>185</v>
      </c>
      <c r="I52" s="53" t="s">
        <v>191</v>
      </c>
      <c r="J52" s="54" t="s">
        <v>116</v>
      </c>
      <c r="K52" s="49">
        <v>369.2</v>
      </c>
      <c r="L52" s="31">
        <v>2020</v>
      </c>
      <c r="M52" s="16">
        <f>Table24634[[#This Row],[Émissions couvertes
(Mt éq. CO2)]]/Table24634[[#This Row],[Émissions totales de l''administration
(Mt éq. CO2)]]</f>
        <v>0.79152059675060682</v>
      </c>
      <c r="N52" s="57">
        <v>18.8</v>
      </c>
      <c r="O52" s="56">
        <v>1</v>
      </c>
      <c r="P52" s="50" t="s">
        <v>237</v>
      </c>
      <c r="Q52" s="50" t="s">
        <v>237</v>
      </c>
    </row>
    <row r="53" spans="1:17" x14ac:dyDescent="0.35">
      <c r="A53" s="14" t="s">
        <v>87</v>
      </c>
      <c r="B53" s="59">
        <v>292.22940432032402</v>
      </c>
      <c r="C53" s="16">
        <f>Table24634[[#This Row],[Prix du carbone (devise nationale)]]*Table24634[[#This Row],[Taux de change (dollars américains/devise nationale; moyenne annuelle)]]</f>
        <v>30.85</v>
      </c>
      <c r="D53" s="31">
        <v>2021</v>
      </c>
      <c r="E53" s="31">
        <v>2022</v>
      </c>
      <c r="F53" s="53" t="s">
        <v>221</v>
      </c>
      <c r="G53" s="53" t="s">
        <v>178</v>
      </c>
      <c r="H53" s="53" t="s">
        <v>185</v>
      </c>
      <c r="I53" s="53" t="s">
        <v>191</v>
      </c>
      <c r="J53" s="54" t="s">
        <v>116</v>
      </c>
      <c r="K53" s="49">
        <v>369.2</v>
      </c>
      <c r="L53" s="31">
        <v>2020</v>
      </c>
      <c r="M53" s="16">
        <f>Table24634[[#This Row],[Émissions couvertes
(Mt éq. CO2)]]/Table24634[[#This Row],[Émissions totales de l''administration
(Mt éq. CO2)]]</f>
        <v>0.79152059675060682</v>
      </c>
      <c r="N53" s="57">
        <v>30.85</v>
      </c>
      <c r="O53" s="56">
        <v>1</v>
      </c>
      <c r="P53" s="50" t="s">
        <v>237</v>
      </c>
      <c r="Q53" s="50" t="s">
        <v>237</v>
      </c>
    </row>
    <row r="54" spans="1:17" x14ac:dyDescent="0.35">
      <c r="A54" s="14" t="s">
        <v>88</v>
      </c>
      <c r="B54" s="60" t="s">
        <v>39</v>
      </c>
      <c r="C54" s="16">
        <f>Table24634[[#This Row],[Prix du carbone (devise nationale)]]*Table24634[[#This Row],[Taux de change (dollars américains/devise nationale; moyenne annuelle)]]</f>
        <v>15.0739373310562</v>
      </c>
      <c r="D54" s="31">
        <v>2019</v>
      </c>
      <c r="E54" s="31">
        <v>2019</v>
      </c>
      <c r="F54" s="53" t="s">
        <v>221</v>
      </c>
      <c r="G54" s="53" t="s">
        <v>177</v>
      </c>
      <c r="H54" s="53" t="s">
        <v>2</v>
      </c>
      <c r="I54" s="53" t="s">
        <v>2</v>
      </c>
      <c r="J54" s="53" t="s">
        <v>116</v>
      </c>
      <c r="K54" s="49">
        <v>723.6793027498079</v>
      </c>
      <c r="L54" s="31">
        <v>2019</v>
      </c>
      <c r="M54" s="16">
        <f>Table24634[[#This Row],[Émissions couvertes
(Mt éq. CO2)]]/Table24634[[#This Row],[Émissions totales de l''administration
(Mt éq. CO2)]]</f>
        <v>0.18240123698222629</v>
      </c>
      <c r="N54" s="57">
        <v>20</v>
      </c>
      <c r="O54" s="19">
        <v>0.75369686655280999</v>
      </c>
      <c r="P54" s="50">
        <f>Table24634[[#This Row],[Revenus des taxes sur le carbone (devise nationale)]]*Table24634[[#This Row],[Taux de change (dollars américains/devise nationale; moyenne annuelle)]]</f>
        <v>1990333441.7542384</v>
      </c>
      <c r="Q54" s="50">
        <f>2632300000+8461200</f>
        <v>2640761200</v>
      </c>
    </row>
    <row r="55" spans="1:17" x14ac:dyDescent="0.35">
      <c r="A55" s="14" t="s">
        <v>88</v>
      </c>
      <c r="B55" s="60" t="s">
        <v>40</v>
      </c>
      <c r="C55" s="16">
        <f>Table24634[[#This Row],[Prix du carbone (devise nationale)]]*Table24634[[#This Row],[Taux de change (dollars américains/devise nationale; moyenne annuelle)]]</f>
        <v>22.368817973761978</v>
      </c>
      <c r="D55" s="31">
        <v>2020</v>
      </c>
      <c r="E55" s="31">
        <v>2020</v>
      </c>
      <c r="F55" s="53" t="s">
        <v>221</v>
      </c>
      <c r="G55" s="53" t="s">
        <v>177</v>
      </c>
      <c r="H55" s="53" t="s">
        <v>2</v>
      </c>
      <c r="I55" s="53" t="s">
        <v>2</v>
      </c>
      <c r="J55" s="53" t="s">
        <v>116</v>
      </c>
      <c r="K55" s="49">
        <v>658.78818230050899</v>
      </c>
      <c r="L55" s="31">
        <v>2020</v>
      </c>
      <c r="M55" s="16">
        <f>Table24634[[#This Row],[Émissions couvertes
(Mt éq. CO2)]]/Table24634[[#This Row],[Émissions totales de l''administration
(Mt éq. CO2)]]</f>
        <v>0.18063469138813065</v>
      </c>
      <c r="N55" s="57">
        <v>30</v>
      </c>
      <c r="O55" s="19">
        <v>0.74562726579206595</v>
      </c>
      <c r="P55" s="50">
        <f>Table24634[[#This Row],[Revenus des taxes sur le carbone (devise nationale)]]*Table24634[[#This Row],[Taux de change (dollars américains/devise nationale; moyenne annuelle)]]</f>
        <v>2656584200.8815651</v>
      </c>
      <c r="Q55" s="50">
        <v>3562885000</v>
      </c>
    </row>
    <row r="56" spans="1:17" x14ac:dyDescent="0.35">
      <c r="A56" s="14" t="s">
        <v>88</v>
      </c>
      <c r="B56" s="60" t="s">
        <v>41</v>
      </c>
      <c r="C56" s="16">
        <f>Table24634[[#This Row],[Prix du carbone (devise nationale)]]*Table24634[[#This Row],[Taux de change (dollars américains/devise nationale; moyenne annuelle)]]</f>
        <v>31.901058175768998</v>
      </c>
      <c r="D56" s="31">
        <v>2021</v>
      </c>
      <c r="E56" s="31">
        <v>2021</v>
      </c>
      <c r="F56" s="53" t="s">
        <v>114</v>
      </c>
      <c r="G56" s="53" t="s">
        <v>177</v>
      </c>
      <c r="H56" s="53" t="s">
        <v>2</v>
      </c>
      <c r="I56" s="53" t="s">
        <v>2</v>
      </c>
      <c r="J56" s="53" t="s">
        <v>116</v>
      </c>
      <c r="K56" s="49">
        <v>670.42768655717202</v>
      </c>
      <c r="L56" s="31">
        <v>2021</v>
      </c>
      <c r="M56" s="16">
        <f>Table24634[[#This Row],[Émissions couvertes
(Mt éq. CO2)]]/Table24634[[#This Row],[Émissions totales de l''administration
(Mt éq. CO2)]]</f>
        <v>0.2252293618353173</v>
      </c>
      <c r="N56" s="57">
        <v>40</v>
      </c>
      <c r="O56" s="19">
        <v>0.79752645439422498</v>
      </c>
      <c r="P56" s="50">
        <f>Table24634[[#This Row],[Revenus des taxes sur le carbone (devise nationale)]]*Table24634[[#This Row],[Taux de change (dollars américains/devise nationale; moyenne annuelle)]]</f>
        <v>4820501908.7182846</v>
      </c>
      <c r="Q56" s="50">
        <v>6044316000</v>
      </c>
    </row>
    <row r="57" spans="1:17" x14ac:dyDescent="0.35">
      <c r="A57" s="14" t="s">
        <v>88</v>
      </c>
      <c r="B57" s="60" t="str">
        <f>B56</f>
        <v>151</v>
      </c>
      <c r="C57" s="16">
        <f>Table24634[[#This Row],[Prix du carbone (devise nationale)]]*Table24634[[#This Row],[Taux de change (dollars américains/devise nationale; moyenne annuelle)]]</f>
        <v>38.4155941572659</v>
      </c>
      <c r="D57" s="31">
        <v>2021</v>
      </c>
      <c r="E57" s="31">
        <v>2022</v>
      </c>
      <c r="F57" s="53" t="s">
        <v>114</v>
      </c>
      <c r="G57" s="53" t="s">
        <v>177</v>
      </c>
      <c r="H57" s="53" t="s">
        <v>2</v>
      </c>
      <c r="I57" s="53" t="s">
        <v>2</v>
      </c>
      <c r="J57" s="53" t="s">
        <v>116</v>
      </c>
      <c r="K57" s="49">
        <v>670.42768655717202</v>
      </c>
      <c r="L57" s="31">
        <v>2021</v>
      </c>
      <c r="M57" s="16">
        <f>Table24634[[#This Row],[Émissions couvertes
(Mt éq. CO2)]]/Table24634[[#This Row],[Émissions totales de l''administration
(Mt éq. CO2)]]</f>
        <v>0.2252293618353173</v>
      </c>
      <c r="N57" s="57">
        <v>50</v>
      </c>
      <c r="O57" s="19">
        <v>0.76831188314531795</v>
      </c>
      <c r="P57" s="50">
        <f>Table24634[[#This Row],[Revenus des taxes sur le carbone (devise nationale)]]*Table24634[[#This Row],[Taux de change (dollars américains/devise nationale; moyenne annuelle)]]</f>
        <v>4643919808.2853756</v>
      </c>
      <c r="Q57" s="50">
        <v>6044316000</v>
      </c>
    </row>
    <row r="58" spans="1:17" x14ac:dyDescent="0.35">
      <c r="A58" s="14" t="s">
        <v>89</v>
      </c>
      <c r="B58" s="60" t="s">
        <v>42</v>
      </c>
      <c r="C58" s="16">
        <f>Table24634[[#This Row],[Prix du carbone (devise nationale)]]*Table24634[[#This Row],[Taux de change (dollars américains/devise nationale; moyenne annuelle)]]</f>
        <v>15.0739373310562</v>
      </c>
      <c r="D58" s="31">
        <v>2019</v>
      </c>
      <c r="E58" s="31">
        <v>2019</v>
      </c>
      <c r="F58" s="53" t="s">
        <v>114</v>
      </c>
      <c r="G58" s="53" t="s">
        <v>115</v>
      </c>
      <c r="H58" s="53" t="s">
        <v>2</v>
      </c>
      <c r="I58" s="53" t="s">
        <v>2</v>
      </c>
      <c r="J58" s="53" t="s">
        <v>116</v>
      </c>
      <c r="K58" s="49">
        <v>723.6793027498079</v>
      </c>
      <c r="L58" s="31">
        <v>2019</v>
      </c>
      <c r="M58" s="16">
        <f>Table24634[[#This Row],[Émissions couvertes
(Mt éq. CO2)]]/Table24634[[#This Row],[Émissions totales de l''administration
(Mt éq. CO2)]]</f>
        <v>8.5673308279530527E-2</v>
      </c>
      <c r="N58" s="57">
        <v>20</v>
      </c>
      <c r="O58" s="19">
        <v>0.75369686655280999</v>
      </c>
      <c r="P58" s="50" t="s">
        <v>237</v>
      </c>
      <c r="Q58" s="50" t="s">
        <v>237</v>
      </c>
    </row>
    <row r="59" spans="1:17" x14ac:dyDescent="0.35">
      <c r="A59" s="14" t="s">
        <v>89</v>
      </c>
      <c r="B59" s="60" t="s">
        <v>43</v>
      </c>
      <c r="C59" s="16">
        <f>Table24634[[#This Row],[Prix du carbone (devise nationale)]]*Table24634[[#This Row],[Taux de change (dollars américains/devise nationale; moyenne annuelle)]]</f>
        <v>22.368817973761978</v>
      </c>
      <c r="D59" s="31">
        <v>2019</v>
      </c>
      <c r="E59" s="31">
        <v>2020</v>
      </c>
      <c r="F59" s="53" t="s">
        <v>114</v>
      </c>
      <c r="G59" s="53" t="s">
        <v>115</v>
      </c>
      <c r="H59" s="53" t="s">
        <v>2</v>
      </c>
      <c r="I59" s="53" t="s">
        <v>2</v>
      </c>
      <c r="J59" s="53" t="s">
        <v>116</v>
      </c>
      <c r="K59" s="49">
        <v>658.78818230050899</v>
      </c>
      <c r="L59" s="31">
        <v>2020</v>
      </c>
      <c r="M59" s="16">
        <f>Table24634[[#This Row],[Émissions couvertes
(Mt éq. CO2)]]/Table24634[[#This Row],[Émissions totales de l''administration
(Mt éq. CO2)]]</f>
        <v>8.6522499236331485E-2</v>
      </c>
      <c r="N59" s="57">
        <v>30</v>
      </c>
      <c r="O59" s="19">
        <v>0.74562726579206595</v>
      </c>
      <c r="P59" s="50" t="s">
        <v>237</v>
      </c>
      <c r="Q59" s="50" t="s">
        <v>237</v>
      </c>
    </row>
    <row r="60" spans="1:17" x14ac:dyDescent="0.35">
      <c r="A60" s="14" t="s">
        <v>89</v>
      </c>
      <c r="B60" s="60" t="s">
        <v>44</v>
      </c>
      <c r="C60" s="16">
        <f>Table24634[[#This Row],[Prix du carbone (devise nationale)]]*Table24634[[#This Row],[Taux de change (dollars américains/devise nationale; moyenne annuelle)]]</f>
        <v>31.901058175768998</v>
      </c>
      <c r="D60" s="31">
        <v>2021</v>
      </c>
      <c r="E60" s="31">
        <v>2021</v>
      </c>
      <c r="F60" s="53" t="s">
        <v>114</v>
      </c>
      <c r="G60" s="53" t="s">
        <v>115</v>
      </c>
      <c r="H60" s="53" t="s">
        <v>2</v>
      </c>
      <c r="I60" s="53" t="s">
        <v>2</v>
      </c>
      <c r="J60" s="53" t="s">
        <v>116</v>
      </c>
      <c r="K60" s="49">
        <v>670.42768655717202</v>
      </c>
      <c r="L60" s="31">
        <v>2021</v>
      </c>
      <c r="M60" s="16">
        <f>Table24634[[#This Row],[Émissions couvertes
(Mt éq. CO2)]]/Table24634[[#This Row],[Émissions totales de l''administration
(Mt éq. CO2)]]</f>
        <v>8.203718477445332E-2</v>
      </c>
      <c r="N60" s="57">
        <v>40</v>
      </c>
      <c r="O60" s="19">
        <v>0.79752645439422498</v>
      </c>
      <c r="P60" s="50" t="s">
        <v>237</v>
      </c>
      <c r="Q60" s="50" t="s">
        <v>237</v>
      </c>
    </row>
    <row r="61" spans="1:17" x14ac:dyDescent="0.35">
      <c r="A61" s="14" t="s">
        <v>89</v>
      </c>
      <c r="B61" s="60" t="s">
        <v>45</v>
      </c>
      <c r="C61" s="16">
        <f>Table24634[[#This Row],[Prix du carbone (devise nationale)]]*Table24634[[#This Row],[Taux de change (dollars américains/devise nationale; moyenne annuelle)]]</f>
        <v>38.4155941572659</v>
      </c>
      <c r="D61" s="31">
        <v>2021</v>
      </c>
      <c r="E61" s="31">
        <v>2022</v>
      </c>
      <c r="F61" s="53" t="s">
        <v>221</v>
      </c>
      <c r="G61" s="53" t="s">
        <v>115</v>
      </c>
      <c r="H61" s="53" t="s">
        <v>2</v>
      </c>
      <c r="I61" s="53" t="s">
        <v>2</v>
      </c>
      <c r="J61" s="53" t="s">
        <v>116</v>
      </c>
      <c r="K61" s="49">
        <v>670.42768655717202</v>
      </c>
      <c r="L61" s="31">
        <v>2021</v>
      </c>
      <c r="M61" s="16">
        <f>Table24634[[#This Row],[Émissions couvertes
(Mt éq. CO2)]]/Table24634[[#This Row],[Émissions totales de l''administration
(Mt éq. CO2)]]</f>
        <v>2.2373777665759997E-2</v>
      </c>
      <c r="N61" s="57">
        <v>50</v>
      </c>
      <c r="O61" s="19">
        <v>0.76831188314531795</v>
      </c>
      <c r="P61" s="50" t="s">
        <v>237</v>
      </c>
      <c r="Q61" s="50" t="s">
        <v>237</v>
      </c>
    </row>
    <row r="62" spans="1:17" x14ac:dyDescent="0.35">
      <c r="A62" s="14" t="s">
        <v>90</v>
      </c>
      <c r="B62" s="59">
        <f>Table24634[[#This Row],[Revenus des taxes sur le carbone (dollars américains)]]/Table24634[[#This Row],[Prix du carbone (dollars américains)]]/1000000</f>
        <v>28.9</v>
      </c>
      <c r="C62" s="16">
        <v>5</v>
      </c>
      <c r="D62" s="31">
        <v>2017</v>
      </c>
      <c r="E62" s="31">
        <v>2017</v>
      </c>
      <c r="F62" s="53" t="s">
        <v>221</v>
      </c>
      <c r="G62" s="53" t="s">
        <v>177</v>
      </c>
      <c r="H62" s="53" t="s">
        <v>186</v>
      </c>
      <c r="I62" s="53" t="s">
        <v>186</v>
      </c>
      <c r="J62" s="53" t="s">
        <v>219</v>
      </c>
      <c r="K62" s="49">
        <v>108.02460521846412</v>
      </c>
      <c r="L62" s="31">
        <v>2017</v>
      </c>
      <c r="M62" s="16">
        <f>Table24634[[#This Row],[Émissions couvertes
(Mt éq. CO2)]]/Table24634[[#This Row],[Émissions totales de l''administration
(Mt éq. CO2)]]</f>
        <v>0.2675316419028233</v>
      </c>
      <c r="N62" s="50" t="s">
        <v>237</v>
      </c>
      <c r="O62" s="19">
        <v>1.5412267539202801E-3</v>
      </c>
      <c r="P62" s="50">
        <v>144500000</v>
      </c>
      <c r="Q62" s="50" t="s">
        <v>237</v>
      </c>
    </row>
    <row r="63" spans="1:17" x14ac:dyDescent="0.35">
      <c r="A63" s="14" t="s">
        <v>90</v>
      </c>
      <c r="B63" s="59">
        <f>Table24634[[#This Row],[Revenus des taxes sur le carbone (dollars américains)]]/Table24634[[#This Row],[Prix du carbone (dollars américains)]]/1000000</f>
        <v>33.1</v>
      </c>
      <c r="C63" s="16">
        <v>5</v>
      </c>
      <c r="D63" s="31">
        <v>2018</v>
      </c>
      <c r="E63" s="31">
        <v>2018</v>
      </c>
      <c r="F63" s="53" t="s">
        <v>221</v>
      </c>
      <c r="G63" s="53" t="s">
        <v>177</v>
      </c>
      <c r="H63" s="53" t="s">
        <v>186</v>
      </c>
      <c r="I63" s="53" t="s">
        <v>186</v>
      </c>
      <c r="J63" s="53" t="s">
        <v>219</v>
      </c>
      <c r="K63" s="49">
        <v>109.46080610161633</v>
      </c>
      <c r="L63" s="31">
        <v>2018</v>
      </c>
      <c r="M63" s="16">
        <f>Table24634[[#This Row],[Émissions couvertes
(Mt éq. CO2)]]/Table24634[[#This Row],[Émissions totales de l''administration
(Mt éq. CO2)]]</f>
        <v>0.30239134151151875</v>
      </c>
      <c r="N63" s="50" t="s">
        <v>237</v>
      </c>
      <c r="O63" s="19">
        <v>1.5593889871338099E-3</v>
      </c>
      <c r="P63" s="50">
        <v>165500000</v>
      </c>
      <c r="Q63" s="50" t="s">
        <v>237</v>
      </c>
    </row>
    <row r="64" spans="1:17" x14ac:dyDescent="0.35">
      <c r="A64" s="14" t="s">
        <v>90</v>
      </c>
      <c r="B64" s="59">
        <f>Table24634[[#This Row],[Revenus des taxes sur le carbone (dollars américains)]]/Table24634[[#This Row],[Prix du carbone (dollars américains)]]/1000000</f>
        <v>33.1</v>
      </c>
      <c r="C64" s="16">
        <v>5</v>
      </c>
      <c r="D64" s="31">
        <v>2019</v>
      </c>
      <c r="E64" s="31">
        <v>2019</v>
      </c>
      <c r="F64" s="53" t="s">
        <v>221</v>
      </c>
      <c r="G64" s="53" t="s">
        <v>177</v>
      </c>
      <c r="H64" s="53" t="s">
        <v>186</v>
      </c>
      <c r="I64" s="53" t="s">
        <v>186</v>
      </c>
      <c r="J64" s="53" t="s">
        <v>219</v>
      </c>
      <c r="K64" s="49">
        <v>111.02659509526453</v>
      </c>
      <c r="L64" s="31">
        <v>2019</v>
      </c>
      <c r="M64" s="16">
        <f>Table24634[[#This Row],[Émissions couvertes
(Mt éq. CO2)]]/Table24634[[#This Row],[Émissions totales de l''administration
(Mt éq. CO2)]]</f>
        <v>0.29812676838012636</v>
      </c>
      <c r="N64" s="50" t="s">
        <v>237</v>
      </c>
      <c r="O64" s="19">
        <v>1.42268269579899E-3</v>
      </c>
      <c r="P64" s="50">
        <v>165500000</v>
      </c>
      <c r="Q64" s="50" t="s">
        <v>237</v>
      </c>
    </row>
    <row r="65" spans="1:17" x14ac:dyDescent="0.35">
      <c r="A65" s="14" t="s">
        <v>90</v>
      </c>
      <c r="B65" s="59">
        <f>Table24634[[#This Row],[Revenus des taxes sur le carbone (dollars américains)]]/Table24634[[#This Row],[Prix du carbone (dollars américains)]]/1000000</f>
        <v>33</v>
      </c>
      <c r="C65" s="16">
        <v>5</v>
      </c>
      <c r="D65" s="31">
        <v>2020</v>
      </c>
      <c r="E65" s="31">
        <v>2020</v>
      </c>
      <c r="F65" s="53" t="s">
        <v>221</v>
      </c>
      <c r="G65" s="53" t="s">
        <v>177</v>
      </c>
      <c r="H65" s="53" t="s">
        <v>186</v>
      </c>
      <c r="I65" s="53" t="s">
        <v>186</v>
      </c>
      <c r="J65" s="53" t="s">
        <v>219</v>
      </c>
      <c r="K65" s="49">
        <v>105.55191461011719</v>
      </c>
      <c r="L65" s="31">
        <v>2020</v>
      </c>
      <c r="M65" s="16">
        <f>Table24634[[#This Row],[Émissions couvertes
(Mt éq. CO2)]]/Table24634[[#This Row],[Émissions totales de l''administration
(Mt éq. CO2)]]</f>
        <v>0.31264236297270287</v>
      </c>
      <c r="N65" s="50" t="s">
        <v>237</v>
      </c>
      <c r="O65" s="19">
        <v>1.2614679959272899E-3</v>
      </c>
      <c r="P65" s="50">
        <v>165000000</v>
      </c>
      <c r="Q65" s="50" t="s">
        <v>237</v>
      </c>
    </row>
    <row r="66" spans="1:17" x14ac:dyDescent="0.35">
      <c r="A66" s="14" t="s">
        <v>90</v>
      </c>
      <c r="B66" s="59">
        <f>Table24634[[#This Row],[Revenus des taxes sur le carbone (dollars américains)]]/Table24634[[#This Row],[Prix du carbone (dollars américains)]]/1000000</f>
        <v>33.6</v>
      </c>
      <c r="C66" s="16">
        <v>5</v>
      </c>
      <c r="D66" s="31">
        <v>2021</v>
      </c>
      <c r="E66" s="31">
        <v>2021</v>
      </c>
      <c r="F66" s="53" t="s">
        <v>221</v>
      </c>
      <c r="G66" s="53" t="s">
        <v>177</v>
      </c>
      <c r="H66" s="53" t="s">
        <v>186</v>
      </c>
      <c r="I66" s="53" t="s">
        <v>186</v>
      </c>
      <c r="J66" s="53" t="s">
        <v>219</v>
      </c>
      <c r="K66" s="49">
        <v>105.55191461011719</v>
      </c>
      <c r="L66" s="31">
        <v>2020</v>
      </c>
      <c r="M66" s="16">
        <f>Table24634[[#This Row],[Émissions couvertes
(Mt éq. CO2)]]/Table24634[[#This Row],[Émissions totales de l''administration
(Mt éq. CO2)]]</f>
        <v>0.31832676957220657</v>
      </c>
      <c r="N66" s="50" t="s">
        <v>237</v>
      </c>
      <c r="O66" s="19">
        <v>1.3176005179210001E-3</v>
      </c>
      <c r="P66" s="50">
        <v>168000000</v>
      </c>
      <c r="Q66" s="50" t="s">
        <v>237</v>
      </c>
    </row>
    <row r="67" spans="1:17" x14ac:dyDescent="0.35">
      <c r="A67" s="14" t="s">
        <v>90</v>
      </c>
      <c r="B67" s="59">
        <f>Table24634[[#This Row],[Revenus des taxes sur le carbone (dollars américains)]]/Table24634[[#This Row],[Prix du carbone (dollars américains)]]/1000000</f>
        <v>34.200000000000003</v>
      </c>
      <c r="C67" s="16">
        <v>5</v>
      </c>
      <c r="D67" s="31">
        <v>2022</v>
      </c>
      <c r="E67" s="31">
        <v>2022</v>
      </c>
      <c r="F67" s="53" t="s">
        <v>221</v>
      </c>
      <c r="G67" s="53" t="s">
        <v>177</v>
      </c>
      <c r="H67" s="53" t="s">
        <v>186</v>
      </c>
      <c r="I67" s="53" t="s">
        <v>186</v>
      </c>
      <c r="J67" s="53" t="s">
        <v>219</v>
      </c>
      <c r="K67" s="49">
        <v>105.55191461011719</v>
      </c>
      <c r="L67" s="31">
        <v>2020</v>
      </c>
      <c r="M67" s="16">
        <f>Table24634[[#This Row],[Émissions couvertes
(Mt éq. CO2)]]/Table24634[[#This Row],[Émissions totales de l''administration
(Mt éq. CO2)]]</f>
        <v>0.32401117617171027</v>
      </c>
      <c r="N67" s="50" t="s">
        <v>237</v>
      </c>
      <c r="O67" s="19">
        <v>1.1450632681501199E-3</v>
      </c>
      <c r="P67" s="50">
        <v>171000000</v>
      </c>
      <c r="Q67" s="50" t="s">
        <v>237</v>
      </c>
    </row>
    <row r="68" spans="1:17" x14ac:dyDescent="0.35">
      <c r="A68" s="14" t="s">
        <v>91</v>
      </c>
      <c r="B68" s="59">
        <v>4500</v>
      </c>
      <c r="C68" s="16">
        <f>Table24634[[#This Row],[Prix du carbone (devise nationale)]]*Table24634[[#This Row],[Taux de change (dollars américains/devise nationale; moyenne annuelle)]]</f>
        <v>7.9438978392948894</v>
      </c>
      <c r="D68" s="31">
        <v>2020</v>
      </c>
      <c r="E68" s="31">
        <v>2021</v>
      </c>
      <c r="F68" s="53" t="s">
        <v>221</v>
      </c>
      <c r="G68" s="53" t="s">
        <v>178</v>
      </c>
      <c r="H68" s="53" t="s">
        <v>190</v>
      </c>
      <c r="I68" s="53" t="s">
        <v>190</v>
      </c>
      <c r="J68" s="53" t="s">
        <v>220</v>
      </c>
      <c r="K68" s="49">
        <v>12301</v>
      </c>
      <c r="L68" s="31">
        <v>2014</v>
      </c>
      <c r="M68" s="16">
        <f>Table24634[[#This Row],[Émissions couvertes
(Mt éq. CO2)]]/Table24634[[#This Row],[Émissions totales de l''administration
(Mt éq. CO2)]]</f>
        <v>0.36582391675473541</v>
      </c>
      <c r="N68" s="57">
        <v>51.23</v>
      </c>
      <c r="O68" s="19">
        <v>0.155063397214423</v>
      </c>
      <c r="P68" s="50" t="s">
        <v>237</v>
      </c>
      <c r="Q68" s="50" t="s">
        <v>237</v>
      </c>
    </row>
    <row r="69" spans="1:17" x14ac:dyDescent="0.35">
      <c r="A69" s="14" t="s">
        <v>91</v>
      </c>
      <c r="B69" s="59">
        <v>4500</v>
      </c>
      <c r="C69" s="16">
        <f>Table24634[[#This Row],[Prix du carbone (devise nationale)]]*Table24634[[#This Row],[Taux de change (dollars américains/devise nationale; moyenne annuelle)]]</f>
        <v>8.6089711763624788</v>
      </c>
      <c r="D69" s="31">
        <v>2020</v>
      </c>
      <c r="E69" s="31">
        <v>2022</v>
      </c>
      <c r="F69" s="53" t="s">
        <v>221</v>
      </c>
      <c r="G69" s="53" t="s">
        <v>178</v>
      </c>
      <c r="H69" s="53" t="s">
        <v>190</v>
      </c>
      <c r="I69" s="53" t="s">
        <v>190</v>
      </c>
      <c r="J69" s="53" t="s">
        <v>220</v>
      </c>
      <c r="K69" s="49">
        <v>12301</v>
      </c>
      <c r="L69" s="31">
        <v>2014</v>
      </c>
      <c r="M69" s="16">
        <f>Table24634[[#This Row],[Émissions couvertes
(Mt éq. CO2)]]/Table24634[[#This Row],[Émissions totales de l''administration
(Mt éq. CO2)]]</f>
        <v>0.36582391675473541</v>
      </c>
      <c r="N69" s="57">
        <v>58</v>
      </c>
      <c r="O69" s="19">
        <v>0.148430537523491</v>
      </c>
      <c r="P69" s="50" t="s">
        <v>237</v>
      </c>
      <c r="Q69" s="50" t="s">
        <v>237</v>
      </c>
    </row>
    <row r="70" spans="1:17" x14ac:dyDescent="0.35">
      <c r="A70" t="s">
        <v>92</v>
      </c>
      <c r="B70" s="59">
        <v>106</v>
      </c>
      <c r="C70" s="16">
        <f>Table24634[[#This Row],[Prix du carbone (devise nationale)]]*Table24634[[#This Row],[Taux de change (dollars américains/devise nationale; moyenne annuelle)]]</f>
        <v>2.8904107169372759</v>
      </c>
      <c r="D70" s="31">
        <v>2014</v>
      </c>
      <c r="E70" s="31">
        <v>2015</v>
      </c>
      <c r="F70" s="53" t="s">
        <v>221</v>
      </c>
      <c r="G70" s="53" t="s">
        <v>178</v>
      </c>
      <c r="H70" s="53" t="s">
        <v>5</v>
      </c>
      <c r="I70" s="53" t="s">
        <v>190</v>
      </c>
      <c r="J70" s="53" t="s">
        <v>220</v>
      </c>
      <c r="K70" s="49">
        <v>250</v>
      </c>
      <c r="L70" s="31">
        <v>2014</v>
      </c>
      <c r="M70" s="16">
        <f>Table24634[[#This Row],[Émissions couvertes
(Mt éq. CO2)]]/Table24634[[#This Row],[Émissions totales de l''administration
(Mt éq. CO2)]]</f>
        <v>0.42399999999999999</v>
      </c>
      <c r="N70" s="57">
        <v>18</v>
      </c>
      <c r="O70" s="19">
        <v>0.16057837316318199</v>
      </c>
      <c r="P70" s="50" t="s">
        <v>237</v>
      </c>
      <c r="Q70" s="50" t="s">
        <v>237</v>
      </c>
    </row>
    <row r="71" spans="1:17" x14ac:dyDescent="0.35">
      <c r="A71" t="s">
        <v>92</v>
      </c>
      <c r="B71" s="59">
        <v>100.4</v>
      </c>
      <c r="C71" s="16">
        <f>Table24634[[#This Row],[Prix du carbone (devise nationale)]]*Table24634[[#This Row],[Taux de change (dollars américains/devise nationale; moyenne annuelle)]]</f>
        <v>1.5050091604914799</v>
      </c>
      <c r="D71" s="31">
        <v>2016</v>
      </c>
      <c r="E71" s="31">
        <v>2016</v>
      </c>
      <c r="F71" s="53" t="s">
        <v>221</v>
      </c>
      <c r="G71" s="53" t="s">
        <v>178</v>
      </c>
      <c r="H71" s="53" t="s">
        <v>5</v>
      </c>
      <c r="I71" s="53" t="s">
        <v>190</v>
      </c>
      <c r="J71" s="53" t="s">
        <v>220</v>
      </c>
      <c r="K71" s="49">
        <v>250</v>
      </c>
      <c r="L71" s="31">
        <v>2014</v>
      </c>
      <c r="M71" s="16">
        <f>Table24634[[#This Row],[Émissions couvertes
(Mt éq. CO2)]]/Table24634[[#This Row],[Émissions totales de l''administration
(Mt éq. CO2)]]</f>
        <v>0.40160000000000001</v>
      </c>
      <c r="N71" s="57">
        <v>10</v>
      </c>
      <c r="O71" s="19">
        <v>0.150500916049148</v>
      </c>
      <c r="P71" s="50" t="s">
        <v>237</v>
      </c>
      <c r="Q71" s="50" t="s">
        <v>237</v>
      </c>
    </row>
    <row r="72" spans="1:17" x14ac:dyDescent="0.35">
      <c r="A72" t="s">
        <v>92</v>
      </c>
      <c r="B72" s="59">
        <v>100.4</v>
      </c>
      <c r="C72" s="16">
        <f>Table24634[[#This Row],[Prix du carbone (devise nationale)]]*Table24634[[#This Row],[Taux de change (dollars américains/devise nationale; moyenne annuelle)]]</f>
        <v>0.22193436229587901</v>
      </c>
      <c r="D72" s="31">
        <v>2016</v>
      </c>
      <c r="E72" s="31">
        <v>2017</v>
      </c>
      <c r="F72" s="53" t="s">
        <v>221</v>
      </c>
      <c r="G72" s="53" t="s">
        <v>178</v>
      </c>
      <c r="H72" s="53" t="s">
        <v>5</v>
      </c>
      <c r="I72" s="53" t="s">
        <v>190</v>
      </c>
      <c r="J72" s="53" t="s">
        <v>220</v>
      </c>
      <c r="K72" s="49">
        <v>250</v>
      </c>
      <c r="L72" s="31">
        <v>2014</v>
      </c>
      <c r="M72" s="16">
        <f>Table24634[[#This Row],[Émissions couvertes
(Mt éq. CO2)]]/Table24634[[#This Row],[Émissions totales de l''administration
(Mt éq. CO2)]]</f>
        <v>0.40160000000000001</v>
      </c>
      <c r="N72" s="57">
        <v>1.5</v>
      </c>
      <c r="O72" s="19">
        <v>0.14795624153058601</v>
      </c>
      <c r="P72" s="50" t="s">
        <v>237</v>
      </c>
      <c r="Q72" s="50" t="s">
        <v>237</v>
      </c>
    </row>
    <row r="73" spans="1:17" x14ac:dyDescent="0.35">
      <c r="A73" t="s">
        <v>92</v>
      </c>
      <c r="B73" s="59">
        <v>97</v>
      </c>
      <c r="C73" s="16">
        <f>Table24634[[#This Row],[Prix du carbone (devise nationale)]]*Table24634[[#This Row],[Taux de change (dollars américains/devise nationale; moyenne annuelle)]]</f>
        <v>0.48670206195131632</v>
      </c>
      <c r="D73" s="31">
        <v>2018</v>
      </c>
      <c r="E73" s="31">
        <v>2018</v>
      </c>
      <c r="F73" s="53" t="s">
        <v>221</v>
      </c>
      <c r="G73" s="53" t="s">
        <v>178</v>
      </c>
      <c r="H73" s="53" t="s">
        <v>5</v>
      </c>
      <c r="I73" s="53" t="s">
        <v>190</v>
      </c>
      <c r="J73" s="53" t="s">
        <v>220</v>
      </c>
      <c r="K73" s="49">
        <v>156</v>
      </c>
      <c r="L73" s="31">
        <v>2018</v>
      </c>
      <c r="M73" s="16">
        <f>Table24634[[#This Row],[Émissions couvertes
(Mt éq. CO2)]]/Table24634[[#This Row],[Émissions totales de l''administration
(Mt éq. CO2)]]</f>
        <v>0.62179487179487181</v>
      </c>
      <c r="N73" s="57">
        <v>3.22</v>
      </c>
      <c r="O73" s="19">
        <v>0.15114970868053301</v>
      </c>
      <c r="P73" s="50" t="s">
        <v>237</v>
      </c>
      <c r="Q73" s="50" t="s">
        <v>237</v>
      </c>
    </row>
    <row r="74" spans="1:17" x14ac:dyDescent="0.35">
      <c r="A74" t="s">
        <v>92</v>
      </c>
      <c r="B74" s="59">
        <v>97</v>
      </c>
      <c r="C74" s="16">
        <f>Table24634[[#This Row],[Prix du carbone (devise nationale)]]*Table24634[[#This Row],[Taux de change (dollars américains/devise nationale; moyenne annuelle)]]</f>
        <v>1.5126545473335427</v>
      </c>
      <c r="D74" s="31">
        <v>2018</v>
      </c>
      <c r="E74" s="31">
        <v>2019</v>
      </c>
      <c r="F74" s="55" t="s">
        <v>221</v>
      </c>
      <c r="G74" s="53" t="s">
        <v>178</v>
      </c>
      <c r="H74" s="53" t="s">
        <v>5</v>
      </c>
      <c r="I74" s="53" t="s">
        <v>190</v>
      </c>
      <c r="J74" s="53" t="s">
        <v>220</v>
      </c>
      <c r="K74" s="49">
        <v>156</v>
      </c>
      <c r="L74" s="31">
        <v>2018</v>
      </c>
      <c r="M74" s="16">
        <f>Table24634[[#This Row],[Émissions couvertes
(Mt éq. CO2)]]/Table24634[[#This Row],[Émissions totales de l''administration
(Mt éq. CO2)]]</f>
        <v>0.62179487179487181</v>
      </c>
      <c r="N74" s="57">
        <v>10.45</v>
      </c>
      <c r="O74" s="19">
        <v>0.14475163132378399</v>
      </c>
      <c r="P74" s="50" t="s">
        <v>237</v>
      </c>
      <c r="Q74" s="50" t="s">
        <v>237</v>
      </c>
    </row>
    <row r="75" spans="1:17" x14ac:dyDescent="0.35">
      <c r="A75" t="s">
        <v>92</v>
      </c>
      <c r="B75" s="59">
        <v>78.39</v>
      </c>
      <c r="C75" s="16">
        <f>Table24634[[#This Row],[Prix du carbone (devise nationale)]]*Table24634[[#This Row],[Taux de change (dollars américains/devise nationale; moyenne annuelle)]]</f>
        <v>3.2605070018244078</v>
      </c>
      <c r="D75" s="31">
        <v>2020</v>
      </c>
      <c r="E75" s="31">
        <v>2020</v>
      </c>
      <c r="F75" s="55" t="s">
        <v>221</v>
      </c>
      <c r="G75" s="53" t="s">
        <v>178</v>
      </c>
      <c r="H75" s="53" t="s">
        <v>5</v>
      </c>
      <c r="I75" s="53" t="s">
        <v>190</v>
      </c>
      <c r="J75" s="53" t="s">
        <v>220</v>
      </c>
      <c r="K75" s="49">
        <v>156</v>
      </c>
      <c r="L75" s="31">
        <v>2018</v>
      </c>
      <c r="M75" s="16">
        <f>Table24634[[#This Row],[Émissions couvertes
(Mt éq. CO2)]]/Table24634[[#This Row],[Émissions totales de l''administration
(Mt éq. CO2)]]</f>
        <v>0.50250000000000006</v>
      </c>
      <c r="N75" s="57">
        <v>22.5</v>
      </c>
      <c r="O75" s="19">
        <v>0.144911422303307</v>
      </c>
      <c r="P75" s="50" t="s">
        <v>237</v>
      </c>
      <c r="Q75" s="50" t="s">
        <v>237</v>
      </c>
    </row>
    <row r="76" spans="1:17" x14ac:dyDescent="0.35">
      <c r="A76" t="s">
        <v>92</v>
      </c>
      <c r="B76" s="59">
        <v>78.39</v>
      </c>
      <c r="C76" s="16">
        <f>Table24634[[#This Row],[Prix du carbone (devise nationale)]]*Table24634[[#This Row],[Taux de change (dollars américains/devise nationale; moyenne annuelle)]]</f>
        <v>4.9186109596414971</v>
      </c>
      <c r="D76" s="31">
        <v>2020</v>
      </c>
      <c r="E76" s="31">
        <v>2021</v>
      </c>
      <c r="F76" s="55" t="s">
        <v>221</v>
      </c>
      <c r="G76" s="53" t="s">
        <v>178</v>
      </c>
      <c r="H76" s="53" t="s">
        <v>5</v>
      </c>
      <c r="I76" s="53" t="s">
        <v>190</v>
      </c>
      <c r="J76" s="53" t="s">
        <v>220</v>
      </c>
      <c r="K76" s="49">
        <v>142.88999999999999</v>
      </c>
      <c r="L76" s="31">
        <v>2020</v>
      </c>
      <c r="M76" s="16">
        <f>Table24634[[#This Row],[Émissions couvertes
(Mt éq. CO2)]]/Table24634[[#This Row],[Émissions totales de l''administration
(Mt éq. CO2)]]</f>
        <v>0.54860382112114214</v>
      </c>
      <c r="N76" s="57">
        <v>31.72</v>
      </c>
      <c r="O76" s="19">
        <v>0.155063397214423</v>
      </c>
      <c r="P76" s="50" t="s">
        <v>237</v>
      </c>
      <c r="Q76" s="50" t="s">
        <v>237</v>
      </c>
    </row>
    <row r="77" spans="1:17" hidden="1" x14ac:dyDescent="0.35">
      <c r="A77" s="14" t="s">
        <v>46</v>
      </c>
      <c r="B77" s="15"/>
      <c r="C77" s="17">
        <v>5</v>
      </c>
      <c r="D77" s="14"/>
      <c r="E77" s="14">
        <v>2023</v>
      </c>
      <c r="F77" s="14" t="s">
        <v>221</v>
      </c>
      <c r="G77" s="14" t="s">
        <v>34</v>
      </c>
      <c r="H77" s="14" t="s">
        <v>47</v>
      </c>
      <c r="I77" s="14" t="s">
        <v>47</v>
      </c>
      <c r="J77" s="14" t="s">
        <v>38</v>
      </c>
      <c r="K77" s="18"/>
      <c r="L77" s="14"/>
      <c r="M77" s="18" t="e">
        <f>Table24634[[#This Row],[Émissions couvertes
(Mt éq. CO2)]]/Table24634[[#This Row],[Émissions totales de l''administration
(Mt éq. CO2)]]</f>
        <v>#DIV/0!</v>
      </c>
      <c r="N77" s="14"/>
      <c r="O77" s="19">
        <v>1.1450632681501199E-3</v>
      </c>
      <c r="P77" s="28"/>
      <c r="Q77" s="28"/>
    </row>
    <row r="78" spans="1:17" x14ac:dyDescent="0.35">
      <c r="A78" t="s">
        <v>92</v>
      </c>
      <c r="B78" s="59">
        <v>78.39</v>
      </c>
      <c r="C78" s="16">
        <f>Table24634[[#This Row],[Prix du carbone (devise nationale)]]*Table24634[[#This Row],[Taux de change (dollars américains/devise nationale; moyenne annuelle)]]</f>
        <v>7.273096338651059</v>
      </c>
      <c r="D78" s="31">
        <v>2020</v>
      </c>
      <c r="E78" s="31">
        <v>2022</v>
      </c>
      <c r="F78" s="53" t="s">
        <v>221</v>
      </c>
      <c r="G78" s="53" t="s">
        <v>178</v>
      </c>
      <c r="H78" s="53" t="s">
        <v>5</v>
      </c>
      <c r="I78" s="53" t="s">
        <v>190</v>
      </c>
      <c r="J78" s="53" t="s">
        <v>220</v>
      </c>
      <c r="K78" s="49">
        <v>142.88999999999999</v>
      </c>
      <c r="L78" s="31">
        <v>2020</v>
      </c>
      <c r="M78" s="16">
        <f>Table24634[[#This Row],[Émissions couvertes
(Mt éq. CO2)]]/Table24634[[#This Row],[Émissions totales de l''administration
(Mt éq. CO2)]]</f>
        <v>0.54860382112114214</v>
      </c>
      <c r="N78" s="57">
        <v>49</v>
      </c>
      <c r="O78" s="19">
        <v>0.148430537523491</v>
      </c>
      <c r="P78" s="50" t="s">
        <v>237</v>
      </c>
      <c r="Q78" s="50" t="s">
        <v>237</v>
      </c>
    </row>
    <row r="79" spans="1:17" ht="14.5" customHeight="1" x14ac:dyDescent="0.35">
      <c r="A79" t="s">
        <v>93</v>
      </c>
      <c r="B79" s="59">
        <f>Table24634[[#This Row],[Revenus des taxes sur le carbone (dollars américains)]]/Table24634[[#This Row],[Prix du carbone (dollars américains)]]/1000000</f>
        <v>31.790800000000001</v>
      </c>
      <c r="C79" s="16">
        <f>Table24634[[#This Row],[Prix du carbone (devise nationale)]]*Table24634[[#This Row],[Taux de change (dollars américains/devise nationale; moyenne annuelle)]]</f>
        <v>5.0824588244829894</v>
      </c>
      <c r="D79" s="31">
        <v>2017</v>
      </c>
      <c r="E79" s="31">
        <v>2017</v>
      </c>
      <c r="F79" s="53" t="s">
        <v>221</v>
      </c>
      <c r="G79" s="53" t="s">
        <v>177</v>
      </c>
      <c r="H79" s="53" t="s">
        <v>187</v>
      </c>
      <c r="I79" s="53" t="s">
        <v>187</v>
      </c>
      <c r="J79" s="53" t="s">
        <v>219</v>
      </c>
      <c r="K79" s="49">
        <f>300.702-129.622</f>
        <v>171.07999999999998</v>
      </c>
      <c r="L79" s="31">
        <v>2017</v>
      </c>
      <c r="M79" s="16">
        <f>Table24634[[#This Row],[Émissions couvertes
(Mt éq. CO2)]]/Table24634[[#This Row],[Émissions totales de l''administration
(Mt éq. CO2)]]</f>
        <v>0.18582417582417585</v>
      </c>
      <c r="N79" s="57">
        <v>15000</v>
      </c>
      <c r="O79" s="19">
        <v>3.3883058829886598E-4</v>
      </c>
      <c r="P79" s="50">
        <f>Table24634[[#This Row],[Revenus des taxes sur le carbone (devise nationale)]]*Table24634[[#This Row],[Taux de change (dollars américains/devise nationale; moyenne annuelle)]]</f>
        <v>161575431.99737382</v>
      </c>
      <c r="Q79" s="50">
        <v>476862000000</v>
      </c>
    </row>
    <row r="80" spans="1:17" ht="14.5" customHeight="1" x14ac:dyDescent="0.35">
      <c r="A80" t="s">
        <v>93</v>
      </c>
      <c r="B80" s="59">
        <f>Table24634[[#This Row],[Revenus des taxes sur le carbone (dollars américains)]]/Table24634[[#This Row],[Prix du carbone (dollars américains)]]/1000000</f>
        <v>18.654704833798533</v>
      </c>
      <c r="C80" s="16">
        <f>Table24634[[#This Row],[Prix du carbone (devise nationale)]]*Table24634[[#This Row],[Taux de change (dollars américains/devise nationale; moyenne annuelle)]]</f>
        <v>5.3334163908556453</v>
      </c>
      <c r="D80" s="31">
        <v>2018</v>
      </c>
      <c r="E80" s="31">
        <v>2018</v>
      </c>
      <c r="F80" s="53" t="s">
        <v>221</v>
      </c>
      <c r="G80" s="53" t="s">
        <v>177</v>
      </c>
      <c r="H80" s="53" t="s">
        <v>187</v>
      </c>
      <c r="I80" s="53" t="s">
        <v>187</v>
      </c>
      <c r="J80" s="53" t="s">
        <v>219</v>
      </c>
      <c r="K80" s="49">
        <f>279.19863-99.06062+0.58924</f>
        <v>180.72724999999997</v>
      </c>
      <c r="L80" s="31">
        <v>2018</v>
      </c>
      <c r="M80" s="16">
        <f>Table24634[[#This Row],[Émissions couvertes
(Mt éq. CO2)]]/Table24634[[#This Row],[Émissions totales de l''administration
(Mt éq. CO2)]]</f>
        <v>0.10322021075293591</v>
      </c>
      <c r="N80" s="57">
        <v>15764</v>
      </c>
      <c r="O80" s="19">
        <v>3.38328875339739E-4</v>
      </c>
      <c r="P80" s="50">
        <f>Table24634[[#This Row],[Revenus des taxes sur le carbone (devise nationale)]]*Table24634[[#This Row],[Taux de change (dollars américains/devise nationale; moyenne annuelle)]]</f>
        <v>99493308.527155116</v>
      </c>
      <c r="Q80" s="50">
        <v>294072767000</v>
      </c>
    </row>
    <row r="81" spans="1:18" ht="14.5" customHeight="1" x14ac:dyDescent="0.35">
      <c r="A81" t="s">
        <v>93</v>
      </c>
      <c r="B81" s="59">
        <f>Table24634[[#This Row],[Revenus des taxes sur le carbone (dollars américains)]]/Table24634[[#This Row],[Prix du carbone (dollars américains)]]/1000000</f>
        <v>27.465954268663989</v>
      </c>
      <c r="C81" s="16">
        <f>Table24634[[#This Row],[Prix du carbone (devise nationale)]]*Table24634[[#This Row],[Taux de change (dollars américains/devise nationale; moyenne annuelle)]]</f>
        <v>5.0054382077526274</v>
      </c>
      <c r="D81" s="31">
        <v>2019</v>
      </c>
      <c r="E81" s="31">
        <v>2019</v>
      </c>
      <c r="F81" s="53" t="s">
        <v>221</v>
      </c>
      <c r="G81" s="53" t="s">
        <v>177</v>
      </c>
      <c r="H81" s="53" t="s">
        <v>187</v>
      </c>
      <c r="I81" s="53" t="s">
        <v>187</v>
      </c>
      <c r="J81" s="53" t="s">
        <v>219</v>
      </c>
      <c r="K81" s="49">
        <f>279.19863-99.06062+0.58924</f>
        <v>180.72724999999997</v>
      </c>
      <c r="L81" s="31">
        <v>2018</v>
      </c>
      <c r="M81" s="16">
        <f>Table24634[[#This Row],[Émissions couvertes
(Mt éq. CO2)]]/Table24634[[#This Row],[Émissions totales de l''administration
(Mt éq. CO2)]]</f>
        <v>0.1519746151654717</v>
      </c>
      <c r="N81" s="57">
        <v>16422</v>
      </c>
      <c r="O81" s="19">
        <v>3.0480076773551501E-4</v>
      </c>
      <c r="P81" s="50">
        <f>Table24634[[#This Row],[Revenus des taxes sur le carbone (devise nationale)]]*Table24634[[#This Row],[Taux de change (dollars américains/devise nationale; moyenne annuelle)]]</f>
        <v>137479136.90875709</v>
      </c>
      <c r="Q81" s="50">
        <v>451045901000</v>
      </c>
    </row>
    <row r="82" spans="1:18" x14ac:dyDescent="0.35">
      <c r="A82" t="s">
        <v>93</v>
      </c>
      <c r="B82" s="59">
        <f>Table24634[[#This Row],[Revenus des taxes sur le carbone (dollars américains)]]/Table24634[[#This Row],[Prix du carbone (dollars américains)]]/1000000</f>
        <v>17.134493297426065</v>
      </c>
      <c r="C82" s="16">
        <f>Table24634[[#This Row],[Prix du carbone (devise nationale)]]*Table24634[[#This Row],[Taux de change (dollars américains/devise nationale; moyenne annuelle)]]</f>
        <v>4.6581000669531223</v>
      </c>
      <c r="D82" s="31">
        <v>2020</v>
      </c>
      <c r="E82" s="31">
        <v>2020</v>
      </c>
      <c r="F82" s="53" t="s">
        <v>221</v>
      </c>
      <c r="G82" s="53" t="s">
        <v>177</v>
      </c>
      <c r="H82" s="53" t="s">
        <v>187</v>
      </c>
      <c r="I82" s="53" t="s">
        <v>187</v>
      </c>
      <c r="J82" s="53" t="s">
        <v>219</v>
      </c>
      <c r="K82" s="49">
        <f>279.19863-99.06062+0.58924</f>
        <v>180.72724999999997</v>
      </c>
      <c r="L82" s="31">
        <v>2018</v>
      </c>
      <c r="M82" s="16">
        <f>Table24634[[#This Row],[Émissions couvertes
(Mt éq. CO2)]]/Table24634[[#This Row],[Émissions totales de l''administration
(Mt éq. CO2)]]</f>
        <v>9.480857644558896E-2</v>
      </c>
      <c r="N82" s="57">
        <v>17211</v>
      </c>
      <c r="O82" s="19">
        <v>2.70646683339325E-4</v>
      </c>
      <c r="P82" s="50">
        <f>Table24634[[#This Row],[Revenus des taxes sur le carbone (devise nationale)]]*Table24634[[#This Row],[Taux de change (dollars américains/devise nationale; moyenne annuelle)]]</f>
        <v>79814184.375948176</v>
      </c>
      <c r="Q82" s="50">
        <v>294901764142</v>
      </c>
      <c r="R82" s="5"/>
    </row>
    <row r="83" spans="1:18" x14ac:dyDescent="0.35">
      <c r="A83" t="s">
        <v>93</v>
      </c>
      <c r="B83" s="59">
        <f>Table24634[[#This Row],[Revenus des taxes sur le carbone (dollars américains)]]/Table24634[[#This Row],[Prix du carbone (dollars américains)]]/1000000</f>
        <v>18.930309229898072</v>
      </c>
      <c r="C83" s="16">
        <f>Table24634[[#This Row],[Prix du carbone (devise nationale)]]*Table24634[[#This Row],[Taux de change (dollars américains/devise nationale; moyenne annuelle)]]</f>
        <v>4.7173971649994231</v>
      </c>
      <c r="D83" s="31">
        <v>2021</v>
      </c>
      <c r="E83" s="31">
        <v>2021</v>
      </c>
      <c r="F83" s="53" t="s">
        <v>114</v>
      </c>
      <c r="G83" s="53" t="s">
        <v>177</v>
      </c>
      <c r="H83" s="53" t="s">
        <v>187</v>
      </c>
      <c r="I83" s="53" t="s">
        <v>187</v>
      </c>
      <c r="J83" s="53" t="s">
        <v>219</v>
      </c>
      <c r="K83" s="49">
        <f>279.19863-99.06062+0.58924</f>
        <v>180.72724999999997</v>
      </c>
      <c r="L83" s="31">
        <v>2018</v>
      </c>
      <c r="M83" s="16">
        <f>Table24634[[#This Row],[Émissions couvertes
(Mt éq. CO2)]]/Table24634[[#This Row],[Émissions totales de l''administration
(Mt éq. CO2)]]</f>
        <v>0.10474518496739188</v>
      </c>
      <c r="N83" s="57">
        <v>17660</v>
      </c>
      <c r="O83" s="19">
        <v>2.6712328227629801E-4</v>
      </c>
      <c r="P83" s="50">
        <f>Table24634[[#This Row],[Revenus des taxes sur le carbone (devise nationale)]]*Table24634[[#This Row],[Taux de change (dollars américains/devise nationale; moyenne annuelle)]]</f>
        <v>89301787.093683586</v>
      </c>
      <c r="Q83" s="50">
        <v>334309261000</v>
      </c>
    </row>
    <row r="84" spans="1:18" x14ac:dyDescent="0.35">
      <c r="A84" t="s">
        <v>93</v>
      </c>
      <c r="B84" s="59">
        <f>Table24634[[#This Row],[Revenus des taxes sur le carbone (dollars américains)]]/Table24634[[#This Row],[Prix du carbone (dollars américains)]]/1000000</f>
        <v>22.513351001115304</v>
      </c>
      <c r="C84" s="16">
        <f>Table24634[[#This Row],[Prix du carbone (devise nationale)]]*Table24634[[#This Row],[Taux de change (dollars américains/devise nationale; moyenne annuelle)]]</f>
        <v>4.4239053160364561</v>
      </c>
      <c r="D84" s="31">
        <v>2022</v>
      </c>
      <c r="E84" s="31">
        <v>2022</v>
      </c>
      <c r="F84" s="53" t="s">
        <v>114</v>
      </c>
      <c r="G84" s="53" t="s">
        <v>177</v>
      </c>
      <c r="H84" s="53" t="s">
        <v>187</v>
      </c>
      <c r="I84" s="53" t="s">
        <v>187</v>
      </c>
      <c r="J84" s="53" t="s">
        <v>219</v>
      </c>
      <c r="K84" s="49">
        <f>279.19863-99.06062+0.58924</f>
        <v>180.72724999999997</v>
      </c>
      <c r="L84" s="31">
        <v>2018</v>
      </c>
      <c r="M84" s="16">
        <f>Table24634[[#This Row],[Émissions couvertes
(Mt éq. CO2)]]/Table24634[[#This Row],[Émissions totales de l''administration
(Mt éq. CO2)]]</f>
        <v>0.12457087130532506</v>
      </c>
      <c r="N84" s="57">
        <v>18829</v>
      </c>
      <c r="O84" s="19">
        <v>2.3495168708037901E-4</v>
      </c>
      <c r="P84" s="50">
        <f>Table24634[[#This Row],[Revenus des taxes sur le carbone (devise nationale)]]*Table24634[[#This Row],[Taux de change (dollars américains/devise nationale; moyenne annuelle)]]</f>
        <v>99596933.175628662</v>
      </c>
      <c r="Q84" s="50">
        <v>423903886000</v>
      </c>
      <c r="R84" s="5"/>
    </row>
    <row r="85" spans="1:18" x14ac:dyDescent="0.35">
      <c r="A85" s="14" t="s">
        <v>85</v>
      </c>
      <c r="B85" s="59">
        <v>0</v>
      </c>
      <c r="C85" s="16">
        <f>Table24634[[#This Row],[Prix du carbone (devise nationale)]]*Table24634[[#This Row],[Taux de change (dollars américains/devise nationale; moyenne annuelle)]]</f>
        <v>18.85916869667675</v>
      </c>
      <c r="D85" s="31" t="s">
        <v>237</v>
      </c>
      <c r="E85" s="31">
        <v>2016</v>
      </c>
      <c r="F85" s="53" t="s">
        <v>114</v>
      </c>
      <c r="G85" s="53" t="s">
        <v>115</v>
      </c>
      <c r="H85" s="53" t="s">
        <v>188</v>
      </c>
      <c r="I85" s="53" t="s">
        <v>2</v>
      </c>
      <c r="J85" s="53" t="s">
        <v>116</v>
      </c>
      <c r="K85" s="49">
        <v>60.740682489673404</v>
      </c>
      <c r="L85" s="31">
        <v>2016</v>
      </c>
      <c r="M85" s="16">
        <f>Table24634[[#This Row],[Émissions couvertes
(Mt éq. CO2)]]/Table24634[[#This Row],[Émissions totales de l''administration
(Mt éq. CO2)]]</f>
        <v>0</v>
      </c>
      <c r="N85" s="57">
        <v>25</v>
      </c>
      <c r="O85" s="19">
        <v>0.75436674786707003</v>
      </c>
      <c r="P85" s="50" t="s">
        <v>237</v>
      </c>
      <c r="Q85" s="50" t="s">
        <v>237</v>
      </c>
      <c r="R85" s="5"/>
    </row>
    <row r="86" spans="1:18" x14ac:dyDescent="0.35">
      <c r="A86" s="14" t="s">
        <v>85</v>
      </c>
      <c r="B86" s="59">
        <v>0</v>
      </c>
      <c r="C86" s="16">
        <f>Table24634[[#This Row],[Prix du carbone (devise nationale)]]*Table24634[[#This Row],[Taux de change (dollars américains/devise nationale; moyenne annuelle)]]</f>
        <v>19.261352607047275</v>
      </c>
      <c r="D86" s="31" t="s">
        <v>237</v>
      </c>
      <c r="E86" s="31">
        <v>2017</v>
      </c>
      <c r="F86" s="53" t="s">
        <v>114</v>
      </c>
      <c r="G86" s="53" t="s">
        <v>115</v>
      </c>
      <c r="H86" s="53" t="s">
        <v>188</v>
      </c>
      <c r="I86" s="53" t="s">
        <v>2</v>
      </c>
      <c r="J86" s="53" t="s">
        <v>116</v>
      </c>
      <c r="K86" s="49">
        <v>61.692758532718699</v>
      </c>
      <c r="L86" s="31">
        <v>2017</v>
      </c>
      <c r="M86" s="16">
        <f>Table24634[[#This Row],[Émissions couvertes
(Mt éq. CO2)]]/Table24634[[#This Row],[Émissions totales de l''administration
(Mt éq. CO2)]]</f>
        <v>0</v>
      </c>
      <c r="N86" s="57">
        <v>25</v>
      </c>
      <c r="O86" s="19">
        <v>0.77045410428189098</v>
      </c>
      <c r="P86" s="50" t="s">
        <v>237</v>
      </c>
      <c r="Q86" s="50" t="s">
        <v>237</v>
      </c>
    </row>
    <row r="87" spans="1:18" x14ac:dyDescent="0.35">
      <c r="A87" s="14" t="s">
        <v>85</v>
      </c>
      <c r="B87" s="59">
        <v>0</v>
      </c>
      <c r="C87" s="16">
        <f>Table24634[[#This Row],[Prix du carbone (devise nationale)]]*Table24634[[#This Row],[Taux de change (dollars américains/devise nationale; moyenne annuelle)]]</f>
        <v>19.292833859749575</v>
      </c>
      <c r="D87" s="31" t="s">
        <v>237</v>
      </c>
      <c r="E87" s="31">
        <v>2018</v>
      </c>
      <c r="F87" s="53" t="s">
        <v>114</v>
      </c>
      <c r="G87" s="53" t="s">
        <v>115</v>
      </c>
      <c r="H87" s="53" t="s">
        <v>188</v>
      </c>
      <c r="I87" s="53" t="s">
        <v>2</v>
      </c>
      <c r="J87" s="53" t="s">
        <v>116</v>
      </c>
      <c r="K87" s="49">
        <v>63.626616684927001</v>
      </c>
      <c r="L87" s="31">
        <v>2018</v>
      </c>
      <c r="M87" s="16">
        <f>Table24634[[#This Row],[Émissions couvertes
(Mt éq. CO2)]]/Table24634[[#This Row],[Émissions totales de l''administration
(Mt éq. CO2)]]</f>
        <v>0</v>
      </c>
      <c r="N87" s="57">
        <v>25</v>
      </c>
      <c r="O87" s="19">
        <v>0.77171335438998301</v>
      </c>
      <c r="P87" s="50" t="s">
        <v>237</v>
      </c>
      <c r="Q87" s="50" t="s">
        <v>237</v>
      </c>
    </row>
    <row r="88" spans="1:18" x14ac:dyDescent="0.35">
      <c r="A88" s="14" t="s">
        <v>85</v>
      </c>
      <c r="B88" s="59">
        <v>0</v>
      </c>
      <c r="C88" s="16">
        <f>Table24634[[#This Row],[Prix du carbone (devise nationale)]]*Table24634[[#This Row],[Taux de change (dollars américains/devise nationale; moyenne annuelle)]]</f>
        <v>18.84242166382025</v>
      </c>
      <c r="D88" s="31" t="s">
        <v>237</v>
      </c>
      <c r="E88" s="31">
        <v>2019</v>
      </c>
      <c r="F88" s="53" t="s">
        <v>114</v>
      </c>
      <c r="G88" s="53" t="s">
        <v>115</v>
      </c>
      <c r="H88" s="53" t="s">
        <v>188</v>
      </c>
      <c r="I88" s="53" t="s">
        <v>2</v>
      </c>
      <c r="J88" s="53" t="s">
        <v>116</v>
      </c>
      <c r="K88" s="49">
        <v>62.5222681943061</v>
      </c>
      <c r="L88" s="31">
        <v>2019</v>
      </c>
      <c r="M88" s="16">
        <f>Table24634[[#This Row],[Émissions couvertes
(Mt éq. CO2)]]/Table24634[[#This Row],[Émissions totales de l''administration
(Mt éq. CO2)]]</f>
        <v>0</v>
      </c>
      <c r="N88" s="57">
        <v>25</v>
      </c>
      <c r="O88" s="19">
        <v>0.75369686655280999</v>
      </c>
      <c r="P88" s="50" t="s">
        <v>237</v>
      </c>
      <c r="Q88" s="50" t="s">
        <v>237</v>
      </c>
    </row>
    <row r="89" spans="1:18" x14ac:dyDescent="0.35">
      <c r="A89" s="14" t="s">
        <v>85</v>
      </c>
      <c r="B89" s="59">
        <v>0</v>
      </c>
      <c r="C89" s="16">
        <f>Table24634[[#This Row],[Prix du carbone (devise nationale)]]*Table24634[[#This Row],[Taux de change (dollars américains/devise nationale; moyenne annuelle)]]</f>
        <v>18.640681644801649</v>
      </c>
      <c r="D89" s="31" t="s">
        <v>237</v>
      </c>
      <c r="E89" s="31">
        <v>2020</v>
      </c>
      <c r="F89" s="53" t="s">
        <v>114</v>
      </c>
      <c r="G89" s="53" t="s">
        <v>115</v>
      </c>
      <c r="H89" s="53" t="s">
        <v>188</v>
      </c>
      <c r="I89" s="54" t="s">
        <v>2</v>
      </c>
      <c r="J89" s="54" t="s">
        <v>116</v>
      </c>
      <c r="K89" s="49">
        <v>58.799127873066602</v>
      </c>
      <c r="L89" s="31">
        <v>2020</v>
      </c>
      <c r="M89" s="16">
        <f>Table24634[[#This Row],[Émissions couvertes
(Mt éq. CO2)]]/Table24634[[#This Row],[Émissions totales de l''administration
(Mt éq. CO2)]]</f>
        <v>0</v>
      </c>
      <c r="N89" s="57">
        <v>25</v>
      </c>
      <c r="O89" s="19">
        <v>0.74562726579206595</v>
      </c>
      <c r="P89" s="50" t="s">
        <v>237</v>
      </c>
      <c r="Q89" s="50" t="s">
        <v>237</v>
      </c>
    </row>
    <row r="90" spans="1:18" x14ac:dyDescent="0.35">
      <c r="A90" s="14" t="s">
        <v>85</v>
      </c>
      <c r="B90" s="59">
        <v>0</v>
      </c>
      <c r="C90" s="16">
        <f>Table24634[[#This Row],[Prix du carbone (devise nationale)]]*Table24634[[#This Row],[Taux de change (dollars américains/devise nationale; moyenne annuelle)]]</f>
        <v>19.938161359855624</v>
      </c>
      <c r="D90" s="31" t="s">
        <v>237</v>
      </c>
      <c r="E90" s="31">
        <v>2021</v>
      </c>
      <c r="F90" s="53" t="s">
        <v>221</v>
      </c>
      <c r="G90" s="53" t="s">
        <v>115</v>
      </c>
      <c r="H90" s="53" t="s">
        <v>188</v>
      </c>
      <c r="I90" s="54" t="s">
        <v>2</v>
      </c>
      <c r="J90" s="54" t="s">
        <v>116</v>
      </c>
      <c r="K90" s="49">
        <v>59.436464010613598</v>
      </c>
      <c r="L90" s="31">
        <v>2021</v>
      </c>
      <c r="M90" s="16">
        <f>Table24634[[#This Row],[Émissions couvertes
(Mt éq. CO2)]]/Table24634[[#This Row],[Émissions totales de l''administration
(Mt éq. CO2)]]</f>
        <v>0</v>
      </c>
      <c r="N90" s="57">
        <v>25</v>
      </c>
      <c r="O90" s="19">
        <v>0.79752645439422498</v>
      </c>
      <c r="P90" s="50" t="s">
        <v>237</v>
      </c>
      <c r="Q90" s="50" t="s">
        <v>237</v>
      </c>
    </row>
    <row r="91" spans="1:18" x14ac:dyDescent="0.35">
      <c r="A91" s="14" t="s">
        <v>85</v>
      </c>
      <c r="B91" s="59">
        <v>0</v>
      </c>
      <c r="C91" s="16">
        <f>Table24634[[#This Row],[Prix du carbone (devise nationale)]]*Table24634[[#This Row],[Taux de change (dollars américains/devise nationale; moyenne annuelle)]]</f>
        <v>19.20779707863295</v>
      </c>
      <c r="D91" s="31" t="s">
        <v>237</v>
      </c>
      <c r="E91" s="31">
        <v>2022</v>
      </c>
      <c r="F91" s="53" t="s">
        <v>221</v>
      </c>
      <c r="G91" s="53" t="s">
        <v>115</v>
      </c>
      <c r="H91" s="53" t="s">
        <v>188</v>
      </c>
      <c r="I91" s="54" t="s">
        <v>2</v>
      </c>
      <c r="J91" s="54" t="s">
        <v>116</v>
      </c>
      <c r="K91" s="49">
        <v>59.436464010613598</v>
      </c>
      <c r="L91" s="31">
        <v>2021</v>
      </c>
      <c r="M91" s="16">
        <f>Table24634[[#This Row],[Émissions couvertes
(Mt éq. CO2)]]/Table24634[[#This Row],[Émissions totales de l''administration
(Mt éq. CO2)]]</f>
        <v>0</v>
      </c>
      <c r="N91" s="57">
        <v>25</v>
      </c>
      <c r="O91" s="19">
        <v>0.76831188314531795</v>
      </c>
      <c r="P91" s="50" t="s">
        <v>237</v>
      </c>
      <c r="Q91" s="50" t="s">
        <v>237</v>
      </c>
    </row>
    <row r="92" spans="1:18" x14ac:dyDescent="0.35">
      <c r="A92" s="14" t="s">
        <v>84</v>
      </c>
      <c r="B92" s="59">
        <f>Table24634[[#This Row],[Revenus des taxes sur le carbone (dollars américains)]]/Table24634[[#This Row],[Prix du carbone (dollars américains)]]/1000000</f>
        <v>39.93333333333333</v>
      </c>
      <c r="C92" s="16">
        <f>Table24634[[#This Row],[Prix du carbone (devise nationale)]]*Table24634[[#This Row],[Taux de change (dollars américains/devise nationale; moyenne annuelle)]]</f>
        <v>23.459746371164851</v>
      </c>
      <c r="D92" s="31">
        <v>2015</v>
      </c>
      <c r="E92" s="31">
        <v>2015</v>
      </c>
      <c r="F92" s="53" t="s">
        <v>221</v>
      </c>
      <c r="G92" s="53" t="s">
        <v>177</v>
      </c>
      <c r="H92" s="53" t="s">
        <v>188</v>
      </c>
      <c r="I92" s="53" t="s">
        <v>2</v>
      </c>
      <c r="J92" s="53" t="s">
        <v>116</v>
      </c>
      <c r="K92" s="49">
        <v>58.305876673682498</v>
      </c>
      <c r="L92" s="31">
        <v>2015</v>
      </c>
      <c r="M92" s="16">
        <f>Table24634[[#This Row],[Émissions couvertes
(Mt éq. CO2)]]/Table24634[[#This Row],[Émissions totales de l''administration
(Mt éq. CO2)]]</f>
        <v>0.68489379821567842</v>
      </c>
      <c r="N92" s="57">
        <v>30</v>
      </c>
      <c r="O92" s="19">
        <v>0.78199154570549501</v>
      </c>
      <c r="P92" s="50">
        <f>Table24634[[#This Row],[Revenus des taxes sur le carbone (devise nationale)]]*Table24634[[#This Row],[Taux de change (dollars américains/devise nationale; moyenne annuelle)]]</f>
        <v>936825871.75518298</v>
      </c>
      <c r="Q92" s="50">
        <v>1198000000</v>
      </c>
    </row>
    <row r="93" spans="1:18" x14ac:dyDescent="0.35">
      <c r="A93" s="14" t="s">
        <v>84</v>
      </c>
      <c r="B93" s="59">
        <f>Table24634[[#This Row],[Revenus des taxes sur le carbone (dollars américains)]]/Table24634[[#This Row],[Prix du carbone (dollars américains)]]/1000000</f>
        <v>39.666666666666671</v>
      </c>
      <c r="C93" s="16">
        <f>Table24634[[#This Row],[Prix du carbone (devise nationale)]]*Table24634[[#This Row],[Taux de change (dollars américains/devise nationale; moyenne annuelle)]]</f>
        <v>22.6310024360121</v>
      </c>
      <c r="D93" s="31">
        <v>2016</v>
      </c>
      <c r="E93" s="31">
        <v>2016</v>
      </c>
      <c r="F93" s="53" t="s">
        <v>221</v>
      </c>
      <c r="G93" s="53" t="s">
        <v>177</v>
      </c>
      <c r="H93" s="53" t="s">
        <v>188</v>
      </c>
      <c r="I93" s="53" t="s">
        <v>2</v>
      </c>
      <c r="J93" s="53" t="s">
        <v>116</v>
      </c>
      <c r="K93" s="49">
        <v>60.740682489673404</v>
      </c>
      <c r="L93" s="31">
        <v>2016</v>
      </c>
      <c r="M93" s="16">
        <f>Table24634[[#This Row],[Émissions couvertes
(Mt éq. CO2)]]/Table24634[[#This Row],[Émissions totales de l''administration
(Mt éq. CO2)]]</f>
        <v>0.65304940676967949</v>
      </c>
      <c r="N93" s="57">
        <v>30</v>
      </c>
      <c r="O93" s="19">
        <v>0.75436674786707003</v>
      </c>
      <c r="P93" s="50">
        <f>Table24634[[#This Row],[Revenus des taxes sur le carbone (devise nationale)]]*Table24634[[#This Row],[Taux de change (dollars américains/devise nationale; moyenne annuelle)]]</f>
        <v>897696429.96181333</v>
      </c>
      <c r="Q93" s="50">
        <v>1190000000</v>
      </c>
    </row>
    <row r="94" spans="1:18" hidden="1" x14ac:dyDescent="0.35">
      <c r="A94" s="14" t="s">
        <v>48</v>
      </c>
      <c r="B94" s="15"/>
      <c r="C94" s="17">
        <f>Table24634[[#This Row],[Prix du carbone (devise nationale)]]*Table24634[[#This Row],[Taux de change (dollars américains/devise nationale; moyenne annuelle)]]</f>
        <v>5.4966007385706348</v>
      </c>
      <c r="D94" s="14"/>
      <c r="E94" s="14">
        <v>2023</v>
      </c>
      <c r="F94" s="14" t="s">
        <v>221</v>
      </c>
      <c r="G94" s="14" t="s">
        <v>34</v>
      </c>
      <c r="H94" s="14" t="s">
        <v>49</v>
      </c>
      <c r="I94" s="14" t="s">
        <v>49</v>
      </c>
      <c r="J94" s="14" t="s">
        <v>38</v>
      </c>
      <c r="K94" s="18"/>
      <c r="L94" s="14"/>
      <c r="M94" s="18" t="e">
        <f>Table24634[[#This Row],[Émissions couvertes
(Mt éq. CO2)]]/Table24634[[#This Row],[Émissions totales de l''administration
(Mt éq. CO2)]]</f>
        <v>#DIV/0!</v>
      </c>
      <c r="N94" s="14">
        <v>23394.6</v>
      </c>
      <c r="O94" s="19">
        <v>2.3495168708037901E-4</v>
      </c>
      <c r="P94" s="28"/>
      <c r="Q94" s="28"/>
    </row>
    <row r="95" spans="1:18" x14ac:dyDescent="0.35">
      <c r="A95" s="14" t="s">
        <v>84</v>
      </c>
      <c r="B95" s="59">
        <f>Table24634[[#This Row],[Revenus des taxes sur le carbone (dollars américains)]]/Table24634[[#This Row],[Prix du carbone (dollars américains)]]/1000000</f>
        <v>40.666666666666664</v>
      </c>
      <c r="C95" s="16">
        <f>Table24634[[#This Row],[Prix du carbone (devise nationale)]]*Table24634[[#This Row],[Taux de change (dollars américains/devise nationale; moyenne annuelle)]]</f>
        <v>23.11362312845673</v>
      </c>
      <c r="D95" s="31">
        <v>2017</v>
      </c>
      <c r="E95" s="31">
        <v>2017</v>
      </c>
      <c r="F95" s="55" t="s">
        <v>221</v>
      </c>
      <c r="G95" s="53" t="s">
        <v>177</v>
      </c>
      <c r="H95" s="53" t="s">
        <v>188</v>
      </c>
      <c r="I95" s="53" t="s">
        <v>2</v>
      </c>
      <c r="J95" s="53" t="s">
        <v>116</v>
      </c>
      <c r="K95" s="49">
        <v>61.692758532718699</v>
      </c>
      <c r="L95" s="31">
        <v>2017</v>
      </c>
      <c r="M95" s="16">
        <f>Table24634[[#This Row],[Émissions couvertes
(Mt éq. CO2)]]/Table24634[[#This Row],[Émissions totales de l''administration
(Mt éq. CO2)]]</f>
        <v>0.65918055269159559</v>
      </c>
      <c r="N95" s="57">
        <v>30</v>
      </c>
      <c r="O95" s="19">
        <v>0.77045410428189098</v>
      </c>
      <c r="P95" s="50">
        <f>Table24634[[#This Row],[Revenus des taxes sur le carbone (devise nationale)]]*Table24634[[#This Row],[Taux de change (dollars américains/devise nationale; moyenne annuelle)]]</f>
        <v>939954007.22390699</v>
      </c>
      <c r="Q95" s="50">
        <v>1220000000</v>
      </c>
    </row>
    <row r="96" spans="1:18" ht="14.25" customHeight="1" x14ac:dyDescent="0.35">
      <c r="A96" s="14" t="s">
        <v>84</v>
      </c>
      <c r="B96" s="59">
        <f>Table24634[[#This Row],[Revenus des taxes sur le carbone (dollars américains)]]/Table24634[[#This Row],[Prix du carbone (dollars américains)]]/1000000</f>
        <v>35.857142857142861</v>
      </c>
      <c r="C96" s="16">
        <f>Table24634[[#This Row],[Prix du carbone (devise nationale)]]*Table24634[[#This Row],[Taux de change (dollars américains/devise nationale; moyenne annuelle)]]</f>
        <v>27.009967403649405</v>
      </c>
      <c r="D96" s="31">
        <v>2018</v>
      </c>
      <c r="E96" s="31">
        <v>2018</v>
      </c>
      <c r="F96" s="55" t="s">
        <v>221</v>
      </c>
      <c r="G96" s="53" t="s">
        <v>177</v>
      </c>
      <c r="H96" s="53" t="s">
        <v>188</v>
      </c>
      <c r="I96" s="53" t="s">
        <v>2</v>
      </c>
      <c r="J96" s="53" t="s">
        <v>116</v>
      </c>
      <c r="K96" s="49">
        <v>63.626616684927001</v>
      </c>
      <c r="L96" s="31">
        <v>2018</v>
      </c>
      <c r="M96" s="16">
        <f>Table24634[[#This Row],[Émissions couvertes
(Mt éq. CO2)]]/Table24634[[#This Row],[Émissions totales de l''administration
(Mt éq. CO2)]]</f>
        <v>0.56355570554228973</v>
      </c>
      <c r="N96" s="57">
        <v>35</v>
      </c>
      <c r="O96" s="19">
        <v>0.77171335438998301</v>
      </c>
      <c r="P96" s="50">
        <f>Table24634[[#This Row],[Revenus des taxes sur le carbone (devise nationale)]]*Table24634[[#This Row],[Taux de change (dollars américains/devise nationale; moyenne annuelle)]]</f>
        <v>968500259.75942862</v>
      </c>
      <c r="Q96" s="50">
        <v>1255000000</v>
      </c>
      <c r="R96" s="5"/>
    </row>
    <row r="97" spans="1:18" ht="14.25" customHeight="1" x14ac:dyDescent="0.35">
      <c r="A97" s="14" t="s">
        <v>84</v>
      </c>
      <c r="B97" s="59">
        <f>Table24634[[#This Row],[Revenus des taxes sur le carbone (dollars américains)]]/Table24634[[#This Row],[Prix du carbone (dollars américains)]]/1000000</f>
        <v>36.625</v>
      </c>
      <c r="C97" s="16">
        <f>Table24634[[#This Row],[Prix du carbone (devise nationale)]]*Table24634[[#This Row],[Taux de change (dollars américains/devise nationale; moyenne annuelle)]]</f>
        <v>30.1478746621124</v>
      </c>
      <c r="D97" s="31">
        <v>2019</v>
      </c>
      <c r="E97" s="31">
        <v>2019</v>
      </c>
      <c r="F97" s="55" t="s">
        <v>221</v>
      </c>
      <c r="G97" s="53" t="s">
        <v>177</v>
      </c>
      <c r="H97" s="53" t="s">
        <v>188</v>
      </c>
      <c r="I97" s="53" t="s">
        <v>2</v>
      </c>
      <c r="J97" s="53" t="s">
        <v>116</v>
      </c>
      <c r="K97" s="49">
        <v>62.5222681943061</v>
      </c>
      <c r="L97" s="31">
        <v>2019</v>
      </c>
      <c r="M97" s="16">
        <f>Table24634[[#This Row],[Émissions couvertes
(Mt éq. CO2)]]/Table24634[[#This Row],[Émissions totales de l''administration
(Mt éq. CO2)]]</f>
        <v>0.585791287772497</v>
      </c>
      <c r="N97" s="57">
        <v>40</v>
      </c>
      <c r="O97" s="19">
        <v>0.75369686655280999</v>
      </c>
      <c r="P97" s="50">
        <f>Table24634[[#This Row],[Revenus des taxes sur le carbone (devise nationale)]]*Table24634[[#This Row],[Taux de change (dollars américains/devise nationale; moyenne annuelle)]]</f>
        <v>1104165909.4998667</v>
      </c>
      <c r="Q97" s="50">
        <v>1465000000</v>
      </c>
      <c r="R97" s="5"/>
    </row>
    <row r="98" spans="1:18" x14ac:dyDescent="0.35">
      <c r="A98" s="14" t="s">
        <v>84</v>
      </c>
      <c r="B98" s="59">
        <f>Table24634[[#This Row],[Revenus des taxes sur le carbone (dollars américains)]]/Table24634[[#This Row],[Prix du carbone (dollars américains)]]/1000000</f>
        <v>42.05</v>
      </c>
      <c r="C98" s="16">
        <f>Table24634[[#This Row],[Prix du carbone (devise nationale)]]*Table24634[[#This Row],[Taux de change (dollars américains/devise nationale; moyenne annuelle)]]</f>
        <v>29.825090631682638</v>
      </c>
      <c r="D98" s="31">
        <v>2020</v>
      </c>
      <c r="E98" s="31">
        <v>2020</v>
      </c>
      <c r="F98" s="53" t="s">
        <v>221</v>
      </c>
      <c r="G98" s="53" t="s">
        <v>177</v>
      </c>
      <c r="H98" s="53" t="s">
        <v>188</v>
      </c>
      <c r="I98" s="53" t="s">
        <v>2</v>
      </c>
      <c r="J98" s="53" t="s">
        <v>116</v>
      </c>
      <c r="K98" s="49">
        <v>58.799127873066602</v>
      </c>
      <c r="L98" s="31">
        <v>2020</v>
      </c>
      <c r="M98" s="16">
        <f>Table24634[[#This Row],[Émissions couvertes
(Mt éq. CO2)]]/Table24634[[#This Row],[Émissions totales de l''administration
(Mt éq. CO2)]]</f>
        <v>0.7151466615419193</v>
      </c>
      <c r="N98" s="57">
        <v>40</v>
      </c>
      <c r="O98" s="19">
        <v>0.74562726579206595</v>
      </c>
      <c r="P98" s="50">
        <f>Table24634[[#This Row],[Revenus des taxes sur le carbone (devise nationale)]]*Table24634[[#This Row],[Taux de change (dollars américains/devise nationale; moyenne annuelle)]]</f>
        <v>1254145061.0622549</v>
      </c>
      <c r="Q98" s="50">
        <v>1682000000</v>
      </c>
      <c r="R98" s="5"/>
    </row>
    <row r="99" spans="1:18" x14ac:dyDescent="0.35">
      <c r="A99" s="14" t="s">
        <v>84</v>
      </c>
      <c r="B99" s="59">
        <f>Table24634[[#This Row],[Revenus des taxes sur le carbone (dollars américains)]]/Table24634[[#This Row],[Prix du carbone (dollars américains)]]/1000000</f>
        <v>37.4</v>
      </c>
      <c r="C99" s="16">
        <f>Table24634[[#This Row],[Prix du carbone (devise nationale)]]*Table24634[[#This Row],[Taux de change (dollars américains/devise nationale; moyenne annuelle)]]</f>
        <v>35.888690447740125</v>
      </c>
      <c r="D99" s="31">
        <v>2021</v>
      </c>
      <c r="E99" s="31">
        <v>2021</v>
      </c>
      <c r="F99" s="53" t="s">
        <v>221</v>
      </c>
      <c r="G99" s="53" t="s">
        <v>177</v>
      </c>
      <c r="H99" s="53" t="s">
        <v>188</v>
      </c>
      <c r="I99" s="54" t="s">
        <v>2</v>
      </c>
      <c r="J99" s="54" t="s">
        <v>116</v>
      </c>
      <c r="K99" s="49">
        <v>59.436464010613598</v>
      </c>
      <c r="L99" s="31">
        <v>2021</v>
      </c>
      <c r="M99" s="16">
        <f>Table24634[[#This Row],[Émissions couvertes
(Mt éq. CO2)]]/Table24634[[#This Row],[Émissions totales de l''administration
(Mt éq. CO2)]]</f>
        <v>0.62924335460671854</v>
      </c>
      <c r="N99" s="57">
        <v>45</v>
      </c>
      <c r="O99" s="19">
        <v>0.79752645439422498</v>
      </c>
      <c r="P99" s="50">
        <f>Table24634[[#This Row],[Revenus des taxes sur le carbone (devise nationale)]]*Table24634[[#This Row],[Taux de change (dollars américains/devise nationale; moyenne annuelle)]]</f>
        <v>1342237022.7454805</v>
      </c>
      <c r="Q99" s="50">
        <v>1683000000</v>
      </c>
      <c r="R99" s="5"/>
    </row>
    <row r="100" spans="1:18" x14ac:dyDescent="0.35">
      <c r="A100" s="14" t="s">
        <v>84</v>
      </c>
      <c r="B100" s="59">
        <f>Table24634[[#This Row],[Revenus des taxes sur le carbone (dollars américains)]]/Table24634[[#This Row],[Prix du carbone (dollars américains)]]/1000000</f>
        <v>40.22</v>
      </c>
      <c r="C100" s="16">
        <f>Table24634[[#This Row],[Prix du carbone (devise nationale)]]*Table24634[[#This Row],[Taux de change (dollars américains/devise nationale; moyenne annuelle)]]</f>
        <v>38.4155941572659</v>
      </c>
      <c r="D100" s="31">
        <v>2022</v>
      </c>
      <c r="E100" s="31">
        <v>2022</v>
      </c>
      <c r="F100" s="53" t="s">
        <v>221</v>
      </c>
      <c r="G100" s="53" t="s">
        <v>177</v>
      </c>
      <c r="H100" s="53" t="s">
        <v>188</v>
      </c>
      <c r="I100" s="54" t="s">
        <v>2</v>
      </c>
      <c r="J100" s="54" t="s">
        <v>116</v>
      </c>
      <c r="K100" s="49">
        <v>59.436464010613598</v>
      </c>
      <c r="L100" s="31">
        <v>2021</v>
      </c>
      <c r="M100" s="16">
        <f>Table24634[[#This Row],[Émissions couvertes
(Mt éq. CO2)]]/Table24634[[#This Row],[Émissions totales de l''administration
(Mt éq. CO2)]]</f>
        <v>0.6766889765316102</v>
      </c>
      <c r="N100" s="57">
        <v>50</v>
      </c>
      <c r="O100" s="19">
        <v>0.76831188314531795</v>
      </c>
      <c r="P100" s="50">
        <f>Table24634[[#This Row],[Revenus des taxes sur le carbone (devise nationale)]]*Table24634[[#This Row],[Taux de change (dollars américains/devise nationale; moyenne annuelle)]]</f>
        <v>1545075197.0052345</v>
      </c>
      <c r="Q100" s="50">
        <v>2011000000</v>
      </c>
      <c r="R100" s="5"/>
    </row>
    <row r="101" spans="1:18" x14ac:dyDescent="0.35">
      <c r="A101" t="s">
        <v>108</v>
      </c>
      <c r="B101" s="59">
        <v>541.67103899999995</v>
      </c>
      <c r="C101" s="16">
        <f>Table24634[[#This Row],[Prix du carbone (devise nationale)]]*Table24634[[#This Row],[Taux de change (dollars américains/devise nationale; moyenne annuelle)]]</f>
        <v>9.1057169315502033</v>
      </c>
      <c r="D101" s="31">
        <v>2015</v>
      </c>
      <c r="E101" s="31">
        <v>2015</v>
      </c>
      <c r="F101" s="53" t="s">
        <v>221</v>
      </c>
      <c r="G101" s="53" t="s">
        <v>178</v>
      </c>
      <c r="H101" s="53" t="s">
        <v>192</v>
      </c>
      <c r="I101" s="53" t="s">
        <v>192</v>
      </c>
      <c r="J101" s="53" t="s">
        <v>220</v>
      </c>
      <c r="K101" s="49">
        <v>692.62648999999999</v>
      </c>
      <c r="L101" s="31">
        <v>2015</v>
      </c>
      <c r="M101" s="16">
        <f>Table24634[[#This Row],[Émissions couvertes
(Mt éq. CO2)]]/Table24634[[#This Row],[Émissions totales de l''administration
(Mt éq. CO2)]]</f>
        <v>0.7820535986141679</v>
      </c>
      <c r="N101" s="57">
        <v>10300</v>
      </c>
      <c r="O101" s="19">
        <v>8.8405018752914601E-4</v>
      </c>
      <c r="P101" s="50" t="s">
        <v>237</v>
      </c>
      <c r="Q101" s="50" t="s">
        <v>237</v>
      </c>
    </row>
    <row r="102" spans="1:18" x14ac:dyDescent="0.35">
      <c r="A102" t="s">
        <v>108</v>
      </c>
      <c r="B102" s="59">
        <v>554.39900799999998</v>
      </c>
      <c r="C102" s="16">
        <f>Table24634[[#This Row],[Prix du carbone (devise nationale)]]*Table24634[[#This Row],[Taux de change (dollars américains/devise nationale; moyenne annuelle)]]</f>
        <v>14.649698541203421</v>
      </c>
      <c r="D102" s="31">
        <v>2016</v>
      </c>
      <c r="E102" s="31">
        <v>2016</v>
      </c>
      <c r="F102" s="53" t="s">
        <v>221</v>
      </c>
      <c r="G102" s="53" t="s">
        <v>178</v>
      </c>
      <c r="H102" s="53" t="s">
        <v>192</v>
      </c>
      <c r="I102" s="53" t="s">
        <v>192</v>
      </c>
      <c r="J102" s="53" t="s">
        <v>220</v>
      </c>
      <c r="K102" s="49">
        <v>693.68772999999999</v>
      </c>
      <c r="L102" s="31">
        <v>2016</v>
      </c>
      <c r="M102" s="16">
        <f>Table24634[[#This Row],[Émissions couvertes
(Mt éq. CO2)]]/Table24634[[#This Row],[Émissions totales de l''administration
(Mt éq. CO2)]]</f>
        <v>0.79920544075357947</v>
      </c>
      <c r="N102" s="57">
        <v>17000</v>
      </c>
      <c r="O102" s="19">
        <v>8.6174697301196596E-4</v>
      </c>
      <c r="P102" s="50" t="s">
        <v>237</v>
      </c>
      <c r="Q102" s="50" t="s">
        <v>237</v>
      </c>
      <c r="R102" s="5"/>
    </row>
    <row r="103" spans="1:18" x14ac:dyDescent="0.35">
      <c r="A103" t="s">
        <v>108</v>
      </c>
      <c r="B103" s="59">
        <v>571.89371000000006</v>
      </c>
      <c r="C103" s="16">
        <f>Table24634[[#This Row],[Prix du carbone (devise nationale)]]*Table24634[[#This Row],[Taux de change (dollars américains/devise nationale; moyenne annuelle)]]</f>
        <v>19.019401732621287</v>
      </c>
      <c r="D103" s="31">
        <v>2017</v>
      </c>
      <c r="E103" s="31">
        <v>2017</v>
      </c>
      <c r="F103" s="53" t="s">
        <v>221</v>
      </c>
      <c r="G103" s="53" t="s">
        <v>178</v>
      </c>
      <c r="H103" s="53" t="s">
        <v>192</v>
      </c>
      <c r="I103" s="53" t="s">
        <v>192</v>
      </c>
      <c r="J103" s="53" t="s">
        <v>220</v>
      </c>
      <c r="K103" s="49">
        <v>710.64538000000005</v>
      </c>
      <c r="L103" s="31">
        <v>2017</v>
      </c>
      <c r="M103" s="16">
        <f>Table24634[[#This Row],[Émissions couvertes
(Mt éq. CO2)]]/Table24634[[#This Row],[Émissions totales de l''administration
(Mt éq. CO2)]]</f>
        <v>0.80475258982194464</v>
      </c>
      <c r="N103" s="57">
        <v>21500</v>
      </c>
      <c r="O103" s="19">
        <v>8.8462333640099004E-4</v>
      </c>
      <c r="P103" s="50" t="s">
        <v>237</v>
      </c>
      <c r="Q103" s="50" t="s">
        <v>237</v>
      </c>
      <c r="R103" s="5"/>
    </row>
    <row r="104" spans="1:18" hidden="1" x14ac:dyDescent="0.35">
      <c r="A104" s="14" t="s">
        <v>50</v>
      </c>
      <c r="B104" s="15" t="e">
        <f>Table24634[[#This Row],[Revenus des taxes sur le carbone (dollars américains)]]/Table24634[[#This Row],[Prix du carbone (dollars américains)]]/1000000</f>
        <v>#DIV/0!</v>
      </c>
      <c r="C104" s="17">
        <f>Table24634[[#This Row],[Prix du carbone (devise nationale)]]*Table24634[[#This Row],[Taux de change (dollars américains/devise nationale; moyenne annuelle)]]</f>
        <v>0</v>
      </c>
      <c r="D104" s="14"/>
      <c r="E104" s="14">
        <v>2023</v>
      </c>
      <c r="F104" s="14" t="s">
        <v>221</v>
      </c>
      <c r="G104" s="14" t="s">
        <v>34</v>
      </c>
      <c r="H104" s="14" t="s">
        <v>51</v>
      </c>
      <c r="I104" t="s">
        <v>3</v>
      </c>
      <c r="J104" t="s">
        <v>35</v>
      </c>
      <c r="K104" s="18"/>
      <c r="L104" s="14"/>
      <c r="M104" s="18" t="e">
        <f>Table24634[[#This Row],[Émissions couvertes
(Mt éq. CO2)]]/Table24634[[#This Row],[Émissions totales de l''administration
(Mt éq. CO2)]]</f>
        <v>#DIV/0!</v>
      </c>
      <c r="N104" s="14">
        <v>43</v>
      </c>
      <c r="O104" s="19"/>
      <c r="P104" s="28">
        <f>Table24634[[#This Row],[Revenus des taxes sur le carbone (devise nationale)]]*Table24634[[#This Row],[Taux de change (dollars américains/devise nationale; moyenne annuelle)]]</f>
        <v>0</v>
      </c>
      <c r="Q104" s="28"/>
      <c r="R104" s="5"/>
    </row>
    <row r="105" spans="1:18" x14ac:dyDescent="0.35">
      <c r="A105" t="s">
        <v>108</v>
      </c>
      <c r="B105" s="59">
        <v>601.44666800000005</v>
      </c>
      <c r="C105" s="16">
        <f>Table24634[[#This Row],[Prix du carbone (devise nationale)]]*Table24634[[#This Row],[Taux de change (dollars américains/devise nationale; moyenne annuelle)]]</f>
        <v>25.442980463425727</v>
      </c>
      <c r="D105" s="31">
        <v>2018</v>
      </c>
      <c r="E105" s="31">
        <v>2018</v>
      </c>
      <c r="F105" s="53" t="s">
        <v>221</v>
      </c>
      <c r="G105" s="53" t="s">
        <v>178</v>
      </c>
      <c r="H105" s="53" t="s">
        <v>192</v>
      </c>
      <c r="I105" s="53" t="s">
        <v>192</v>
      </c>
      <c r="J105" s="53" t="s">
        <v>220</v>
      </c>
      <c r="K105" s="49">
        <v>726.97758999999996</v>
      </c>
      <c r="L105" s="31">
        <v>2018</v>
      </c>
      <c r="M105" s="16">
        <f>Table24634[[#This Row],[Émissions couvertes
(Mt éq. CO2)]]/Table24634[[#This Row],[Émissions totales de l''administration
(Mt éq. CO2)]]</f>
        <v>0.82732490832351524</v>
      </c>
      <c r="N105" s="57">
        <v>28000</v>
      </c>
      <c r="O105" s="19">
        <v>9.0867787369377595E-4</v>
      </c>
      <c r="P105" s="50" t="s">
        <v>237</v>
      </c>
      <c r="Q105" s="50" t="s">
        <v>237</v>
      </c>
      <c r="R105" s="5"/>
    </row>
    <row r="106" spans="1:18" x14ac:dyDescent="0.35">
      <c r="A106" t="s">
        <v>108</v>
      </c>
      <c r="B106" s="59">
        <v>587.82049400000005</v>
      </c>
      <c r="C106" s="16">
        <f>Table24634[[#This Row],[Prix du carbone (devise nationale)]]*Table24634[[#This Row],[Taux de change (dollars américains/devise nationale; moyenne annuelle)]]</f>
        <v>24.069866972152337</v>
      </c>
      <c r="D106" s="31">
        <v>2019</v>
      </c>
      <c r="E106" s="31">
        <v>2019</v>
      </c>
      <c r="F106" s="53" t="s">
        <v>221</v>
      </c>
      <c r="G106" s="53" t="s">
        <v>178</v>
      </c>
      <c r="H106" s="53" t="s">
        <v>192</v>
      </c>
      <c r="I106" s="53" t="s">
        <v>192</v>
      </c>
      <c r="J106" s="53" t="s">
        <v>220</v>
      </c>
      <c r="K106" s="49">
        <v>701.21374000000003</v>
      </c>
      <c r="L106" s="31">
        <v>2019</v>
      </c>
      <c r="M106" s="16">
        <f>Table24634[[#This Row],[Émissions couvertes
(Mt éq. CO2)]]/Table24634[[#This Row],[Émissions totales de l''administration
(Mt éq. CO2)]]</f>
        <v>0.83829003978159355</v>
      </c>
      <c r="N106" s="57">
        <v>28050</v>
      </c>
      <c r="O106" s="19">
        <v>8.5810577440828301E-4</v>
      </c>
      <c r="P106" s="50" t="s">
        <v>237</v>
      </c>
      <c r="Q106" s="50" t="s">
        <v>237</v>
      </c>
      <c r="R106" s="5"/>
    </row>
    <row r="107" spans="1:18" x14ac:dyDescent="0.35">
      <c r="A107" t="s">
        <v>108</v>
      </c>
      <c r="B107" s="59">
        <v>554.30996200000004</v>
      </c>
      <c r="C107" s="16">
        <f>Table24634[[#This Row],[Prix du carbone (devise nationale)]]*Table24634[[#This Row],[Taux de change (dollars américains/devise nationale; moyenne annuelle)]]</f>
        <v>27.95980284102664</v>
      </c>
      <c r="D107" s="31">
        <v>2020</v>
      </c>
      <c r="E107" s="31">
        <v>2020</v>
      </c>
      <c r="F107" s="53" t="s">
        <v>221</v>
      </c>
      <c r="G107" s="53" t="s">
        <v>178</v>
      </c>
      <c r="H107" s="53" t="s">
        <v>192</v>
      </c>
      <c r="I107" s="53" t="s">
        <v>192</v>
      </c>
      <c r="J107" s="53" t="s">
        <v>220</v>
      </c>
      <c r="K107" s="49">
        <v>656.22288000000003</v>
      </c>
      <c r="L107" s="31">
        <v>2020</v>
      </c>
      <c r="M107" s="16">
        <f>Table24634[[#This Row],[Émissions couvertes
(Mt éq. CO2)]]/Table24634[[#This Row],[Émissions totales de l''administration
(Mt éq. CO2)]]</f>
        <v>0.84469770697419144</v>
      </c>
      <c r="N107" s="57">
        <v>33000</v>
      </c>
      <c r="O107" s="19">
        <v>8.4726675275838303E-4</v>
      </c>
      <c r="P107" s="50" t="s">
        <v>237</v>
      </c>
      <c r="Q107" s="50" t="s">
        <v>237</v>
      </c>
    </row>
    <row r="108" spans="1:18" x14ac:dyDescent="0.35">
      <c r="A108" t="s">
        <v>108</v>
      </c>
      <c r="B108" s="59">
        <v>590.97570399999995</v>
      </c>
      <c r="C108" s="16">
        <f>Table24634[[#This Row],[Prix du carbone (devise nationale)]]*Table24634[[#This Row],[Taux de change (dollars américains/devise nationale; moyenne annuelle)]]</f>
        <v>15.516389824162156</v>
      </c>
      <c r="D108" s="31">
        <v>2021</v>
      </c>
      <c r="E108" s="31">
        <v>2021</v>
      </c>
      <c r="F108" s="53" t="s">
        <v>221</v>
      </c>
      <c r="G108" s="53" t="s">
        <v>178</v>
      </c>
      <c r="H108" s="53" t="s">
        <v>192</v>
      </c>
      <c r="I108" s="53" t="s">
        <v>192</v>
      </c>
      <c r="J108" s="53" t="s">
        <v>220</v>
      </c>
      <c r="K108" s="49">
        <v>656.22288000000003</v>
      </c>
      <c r="L108" s="31">
        <v>2020</v>
      </c>
      <c r="M108" s="16">
        <f>Table24634[[#This Row],[Émissions couvertes
(Mt éq. CO2)]]/Table24634[[#This Row],[Émissions totales de l''administration
(Mt éq. CO2)]]</f>
        <v>0.90057162286081816</v>
      </c>
      <c r="N108" s="57">
        <v>17750</v>
      </c>
      <c r="O108" s="19">
        <v>8.7416280699505102E-4</v>
      </c>
      <c r="P108" s="50" t="s">
        <v>237</v>
      </c>
      <c r="Q108" s="50" t="s">
        <v>237</v>
      </c>
    </row>
    <row r="109" spans="1:18" x14ac:dyDescent="0.35">
      <c r="A109" t="s">
        <v>108</v>
      </c>
      <c r="B109" s="59">
        <v>571.97865899999999</v>
      </c>
      <c r="C109" s="16">
        <f>Table24634[[#This Row],[Prix du carbone (devise nationale)]]*Table24634[[#This Row],[Taux de change (dollars américains/devise nationale; moyenne annuelle)]]</f>
        <v>15.912387658285015</v>
      </c>
      <c r="D109" s="31">
        <v>2022</v>
      </c>
      <c r="E109" s="31">
        <v>2022</v>
      </c>
      <c r="F109" s="53" t="s">
        <v>221</v>
      </c>
      <c r="G109" s="53" t="s">
        <v>178</v>
      </c>
      <c r="H109" s="53" t="s">
        <v>192</v>
      </c>
      <c r="I109" s="53" t="s">
        <v>192</v>
      </c>
      <c r="J109" s="53" t="s">
        <v>220</v>
      </c>
      <c r="K109" s="49">
        <v>656.22288000000003</v>
      </c>
      <c r="L109" s="31">
        <v>2020</v>
      </c>
      <c r="M109" s="16">
        <f>Table24634[[#This Row],[Émissions couvertes
(Mt éq. CO2)]]/Table24634[[#This Row],[Émissions totales de l''administration
(Mt éq. CO2)]]</f>
        <v>0.87162254842440112</v>
      </c>
      <c r="N109" s="57">
        <v>20550</v>
      </c>
      <c r="O109" s="19">
        <v>7.7432543349318804E-4</v>
      </c>
      <c r="P109" s="50" t="s">
        <v>237</v>
      </c>
      <c r="Q109" s="50" t="s">
        <v>237</v>
      </c>
    </row>
    <row r="110" spans="1:18" x14ac:dyDescent="0.35">
      <c r="A110" t="s">
        <v>94</v>
      </c>
      <c r="B110" s="59">
        <f>Table24634[[#This Row],[Revenus des taxes sur le carbone (dollars américains)]]/Table24634[[#This Row],[Prix du carbone (dollars américains)]]/1000000</f>
        <v>21.488235294117647</v>
      </c>
      <c r="C110" s="16">
        <f>Table24634[[#This Row],[Prix du carbone (devise nationale)]]*Table24634[[#This Row],[Taux de change (dollars américains/devise nationale; moyenne annuelle)]]</f>
        <v>25.26788855178674</v>
      </c>
      <c r="D110" s="31">
        <v>2015</v>
      </c>
      <c r="E110" s="31">
        <v>2015</v>
      </c>
      <c r="F110" s="53" t="s">
        <v>221</v>
      </c>
      <c r="G110" s="53" t="s">
        <v>177</v>
      </c>
      <c r="H110" s="53" t="s">
        <v>193</v>
      </c>
      <c r="I110" s="53" t="s">
        <v>193</v>
      </c>
      <c r="J110" s="53" t="s">
        <v>6</v>
      </c>
      <c r="K110" s="49">
        <v>51.152738873371476</v>
      </c>
      <c r="L110" s="31">
        <v>2015</v>
      </c>
      <c r="M110" s="16">
        <f>Table24634[[#This Row],[Émissions couvertes
(Mt éq. CO2)]]/Table24634[[#This Row],[Émissions totales de l''administration
(Mt éq. CO2)]]</f>
        <v>0.42007985823225885</v>
      </c>
      <c r="N110" s="57">
        <v>170</v>
      </c>
      <c r="O110" s="19">
        <v>0.14863463853992201</v>
      </c>
      <c r="P110" s="50">
        <f>Table24634[[#This Row],[Revenus des taxes sur le carbone (devise nationale)]]*Table24634[[#This Row],[Taux de change (dollars américains/devise nationale; moyenne annuelle)]]</f>
        <v>542962334.58633506</v>
      </c>
      <c r="Q110" s="50">
        <v>3653000000</v>
      </c>
    </row>
    <row r="111" spans="1:18" x14ac:dyDescent="0.35">
      <c r="A111" t="s">
        <v>94</v>
      </c>
      <c r="B111" s="59">
        <f>Table24634[[#This Row],[Revenus des taxes sur le carbone (dollars américains)]]/Table24634[[#This Row],[Prix du carbone (dollars américains)]]/1000000</f>
        <v>20.781796966161025</v>
      </c>
      <c r="C111" s="16">
        <f>Table24634[[#This Row],[Prix du carbone (devise nationale)]]*Table24634[[#This Row],[Taux de change (dollars américains/devise nationale; moyenne annuelle)]]</f>
        <v>25.461552823530063</v>
      </c>
      <c r="D111" s="31">
        <v>2016</v>
      </c>
      <c r="E111" s="31">
        <v>2016</v>
      </c>
      <c r="F111" s="55" t="s">
        <v>221</v>
      </c>
      <c r="G111" s="53" t="s">
        <v>177</v>
      </c>
      <c r="H111" s="53" t="s">
        <v>193</v>
      </c>
      <c r="I111" s="53" t="s">
        <v>193</v>
      </c>
      <c r="J111" s="53" t="s">
        <v>6</v>
      </c>
      <c r="K111" s="49">
        <v>53.212271913072613</v>
      </c>
      <c r="L111" s="31">
        <v>2016</v>
      </c>
      <c r="M111" s="16">
        <f>Table24634[[#This Row],[Émissions couvertes
(Mt éq. CO2)]]/Table24634[[#This Row],[Émissions totales de l''administration
(Mt éq. CO2)]]</f>
        <v>0.39054519228402984</v>
      </c>
      <c r="N111" s="57">
        <v>171.4</v>
      </c>
      <c r="O111" s="19">
        <v>0.14855048321779499</v>
      </c>
      <c r="P111" s="50">
        <f>Table24634[[#This Row],[Revenus des taxes sur le carbone (devise nationale)]]*Table24634[[#This Row],[Taux de change (dollars américains/devise nationale; moyenne annuelle)]]</f>
        <v>529136821.22178572</v>
      </c>
      <c r="Q111" s="50">
        <v>3562000000</v>
      </c>
    </row>
    <row r="112" spans="1:18" x14ac:dyDescent="0.35">
      <c r="A112" t="s">
        <v>94</v>
      </c>
      <c r="B112" s="59">
        <f>Table24634[[#This Row],[Revenus des taxes sur le carbone (dollars américains)]]/Table24634[[#This Row],[Prix du carbone (dollars américains)]]/1000000</f>
        <v>21.334106728538281</v>
      </c>
      <c r="C112" s="16">
        <f>Table24634[[#This Row],[Prix du carbone (devise nationale)]]*Table24634[[#This Row],[Taux de change (dollars américains/devise nationale; moyenne annuelle)]]</f>
        <v>26.109765498687686</v>
      </c>
      <c r="D112" s="31">
        <v>2017</v>
      </c>
      <c r="E112" s="31">
        <v>2017</v>
      </c>
      <c r="F112" s="53" t="s">
        <v>221</v>
      </c>
      <c r="G112" s="53" t="s">
        <v>177</v>
      </c>
      <c r="H112" s="53" t="s">
        <v>193</v>
      </c>
      <c r="I112" s="53" t="s">
        <v>193</v>
      </c>
      <c r="J112" s="53" t="s">
        <v>6</v>
      </c>
      <c r="K112" s="49">
        <v>51.074160684881974</v>
      </c>
      <c r="L112" s="31">
        <v>2017</v>
      </c>
      <c r="M112" s="16">
        <f>Table24634[[#This Row],[Émissions couvertes
(Mt éq. CO2)]]/Table24634[[#This Row],[Émissions totales de l''administration
(Mt éq. CO2)]]</f>
        <v>0.41770841541901649</v>
      </c>
      <c r="N112" s="57">
        <v>172.4</v>
      </c>
      <c r="O112" s="19">
        <v>0.151448755792852</v>
      </c>
      <c r="P112" s="50">
        <f>Table24634[[#This Row],[Revenus des taxes sur le carbone (devise nationale)]]*Table24634[[#This Row],[Taux de change (dollars américains/devise nationale; moyenne annuelle)]]</f>
        <v>557028523.80610967</v>
      </c>
      <c r="Q112" s="50">
        <v>3678000000</v>
      </c>
    </row>
    <row r="113" spans="1:18" hidden="1" x14ac:dyDescent="0.35">
      <c r="A113" s="14" t="s">
        <v>52</v>
      </c>
      <c r="B113" s="15" t="e">
        <f>Table24634[[#This Row],[Revenus des taxes sur le carbone (dollars américains)]]/Table24634[[#This Row],[Prix du carbone (dollars américains)]]/1000000</f>
        <v>#DIV/0!</v>
      </c>
      <c r="C113" s="17">
        <f>Table24634[[#This Row],[Prix du carbone (devise nationale)]]*Table24634[[#This Row],[Taux de change (dollars américains/devise nationale; moyenne annuelle)]]</f>
        <v>0</v>
      </c>
      <c r="D113" s="14"/>
      <c r="E113" s="14">
        <v>2023</v>
      </c>
      <c r="F113" s="14" t="s">
        <v>221</v>
      </c>
      <c r="G113" s="14" t="s">
        <v>34</v>
      </c>
      <c r="H113" s="14" t="s">
        <v>53</v>
      </c>
      <c r="I113" s="14" t="s">
        <v>53</v>
      </c>
      <c r="J113" s="14" t="s">
        <v>6</v>
      </c>
      <c r="K113" s="18"/>
      <c r="L113" s="14"/>
      <c r="M113" s="18" t="e">
        <f>Table24634[[#This Row],[Émissions couvertes
(Mt éq. CO2)]]/Table24634[[#This Row],[Émissions totales de l''administration
(Mt éq. CO2)]]</f>
        <v>#DIV/0!</v>
      </c>
      <c r="N113" s="14">
        <v>2</v>
      </c>
      <c r="O113" s="19"/>
      <c r="P113" s="28"/>
      <c r="Q113" s="28"/>
    </row>
    <row r="114" spans="1:18" x14ac:dyDescent="0.35">
      <c r="A114" t="s">
        <v>94</v>
      </c>
      <c r="B114" s="59">
        <f>Table24634[[#This Row],[Revenus des taxes sur le carbone (dollars américains)]]/Table24634[[#This Row],[Prix du carbone (dollars américains)]]/1000000</f>
        <v>20.964203233256356</v>
      </c>
      <c r="C114" s="16">
        <f>Table24634[[#This Row],[Prix du carbone (devise nationale)]]*Table24634[[#This Row],[Taux de change (dollars américains/devise nationale; moyenne annuelle)]]</f>
        <v>27.428417431264748</v>
      </c>
      <c r="D114" s="31">
        <v>2018</v>
      </c>
      <c r="E114" s="31">
        <v>2018</v>
      </c>
      <c r="F114" s="53" t="s">
        <v>221</v>
      </c>
      <c r="G114" s="53" t="s">
        <v>177</v>
      </c>
      <c r="H114" s="53" t="s">
        <v>193</v>
      </c>
      <c r="I114" s="53" t="s">
        <v>193</v>
      </c>
      <c r="J114" s="53" t="s">
        <v>6</v>
      </c>
      <c r="K114" s="49">
        <v>51.012152656155884</v>
      </c>
      <c r="L114" s="31">
        <v>2018</v>
      </c>
      <c r="M114" s="16">
        <f>Table24634[[#This Row],[Émissions couvertes
(Mt éq. CO2)]]/Table24634[[#This Row],[Émissions totales de l''administration
(Mt éq. CO2)]]</f>
        <v>0.41096488075232213</v>
      </c>
      <c r="N114" s="57">
        <v>173.2</v>
      </c>
      <c r="O114" s="19">
        <v>0.15836268724748701</v>
      </c>
      <c r="P114" s="50">
        <f>Table24634[[#This Row],[Revenus des taxes sur le carbone (devise nationale)]]*Table24634[[#This Row],[Taux de change (dollars américains/devise nationale; moyenne annuelle)]]</f>
        <v>575014917.39562535</v>
      </c>
      <c r="Q114" s="50">
        <v>3631000000</v>
      </c>
    </row>
    <row r="115" spans="1:18" x14ac:dyDescent="0.35">
      <c r="A115" t="s">
        <v>94</v>
      </c>
      <c r="B115" s="59">
        <f>Table24634[[#This Row],[Revenus des taxes sur le carbone (dollars américains)]]/Table24634[[#This Row],[Prix du carbone (dollars américains)]]/1000000</f>
        <v>20.165430690245294</v>
      </c>
      <c r="C115" s="16">
        <f>Table24634[[#This Row],[Prix du carbone (devise nationale)]]*Table24634[[#This Row],[Taux de change (dollars américains/devise nationale; moyenne annuelle)]]</f>
        <v>26.284039759121779</v>
      </c>
      <c r="D115" s="31">
        <v>2019</v>
      </c>
      <c r="E115" s="31">
        <v>2019</v>
      </c>
      <c r="F115" s="53" t="s">
        <v>221</v>
      </c>
      <c r="G115" s="53" t="s">
        <v>177</v>
      </c>
      <c r="H115" s="53" t="s">
        <v>193</v>
      </c>
      <c r="I115" s="53" t="s">
        <v>193</v>
      </c>
      <c r="J115" s="53" t="s">
        <v>6</v>
      </c>
      <c r="K115" s="49">
        <v>47.214141945656415</v>
      </c>
      <c r="L115" s="31">
        <v>2019</v>
      </c>
      <c r="M115" s="16">
        <f>Table24634[[#This Row],[Émissions couvertes
(Mt éq. CO2)]]/Table24634[[#This Row],[Émissions totales de l''administration
(Mt éq. CO2)]]</f>
        <v>0.42710573271575603</v>
      </c>
      <c r="N115" s="57">
        <v>175.3</v>
      </c>
      <c r="O115" s="19">
        <v>0.14993747723400899</v>
      </c>
      <c r="P115" s="50">
        <f>Table24634[[#This Row],[Revenus des taxes sur le carbone (devise nationale)]]*Table24634[[#This Row],[Taux de change (dollars américains/devise nationale; moyenne annuelle)]]</f>
        <v>530028982.0222218</v>
      </c>
      <c r="Q115" s="50">
        <v>3535000000</v>
      </c>
    </row>
    <row r="116" spans="1:18" x14ac:dyDescent="0.35">
      <c r="A116" t="s">
        <v>94</v>
      </c>
      <c r="B116" s="59">
        <f>Table24634[[#This Row],[Revenus des taxes sur le carbone (dollars américains)]]/Table24634[[#This Row],[Prix du carbone (dollars américains)]]/1000000</f>
        <v>18.768361581920903</v>
      </c>
      <c r="C116" s="16">
        <f>Table24634[[#This Row],[Prix du carbone (devise nationale)]]*Table24634[[#This Row],[Taux de change (dollars américains/devise nationale; moyenne annuelle)]]</f>
        <v>27.05531673311874</v>
      </c>
      <c r="D116" s="31">
        <v>2020</v>
      </c>
      <c r="E116" s="31">
        <v>2020</v>
      </c>
      <c r="F116" s="53" t="s">
        <v>221</v>
      </c>
      <c r="G116" s="53" t="s">
        <v>177</v>
      </c>
      <c r="H116" s="53" t="s">
        <v>193</v>
      </c>
      <c r="I116" s="53" t="s">
        <v>193</v>
      </c>
      <c r="J116" s="53" t="s">
        <v>6</v>
      </c>
      <c r="K116" s="49">
        <v>44.725343710307925</v>
      </c>
      <c r="L116" s="31">
        <v>2020</v>
      </c>
      <c r="M116" s="16">
        <f>Table24634[[#This Row],[Émissions couvertes
(Mt éq. CO2)]]/Table24634[[#This Row],[Émissions totales de l''administration
(Mt éq. CO2)]]</f>
        <v>0.41963593848458963</v>
      </c>
      <c r="N116" s="57">
        <v>177</v>
      </c>
      <c r="O116" s="19">
        <v>0.15285489679728101</v>
      </c>
      <c r="P116" s="50">
        <f>Table24634[[#This Row],[Revenus des taxes sur le carbone (devise nationale)]]*Table24634[[#This Row],[Taux de change (dollars américains/devise nationale; moyenne annuelle)]]</f>
        <v>507783967.16056752</v>
      </c>
      <c r="Q116" s="50">
        <v>3322000000</v>
      </c>
    </row>
    <row r="117" spans="1:18" x14ac:dyDescent="0.35">
      <c r="A117" t="s">
        <v>94</v>
      </c>
      <c r="B117" s="59">
        <f>Table24634[[#This Row],[Revenus des taxes sur le carbone (dollars américains)]]/Table24634[[#This Row],[Prix du carbone (dollars américains)]]/1000000</f>
        <v>19.294117647058822</v>
      </c>
      <c r="C117" s="16">
        <f>Table24634[[#This Row],[Prix du carbone (devise nationale)]]*Table24634[[#This Row],[Taux de change (dollars américains/devise nationale; moyenne annuelle)]]</f>
        <v>28.391409166291307</v>
      </c>
      <c r="D117" s="31">
        <v>2021</v>
      </c>
      <c r="E117" s="31">
        <v>2021</v>
      </c>
      <c r="F117" s="53" t="s">
        <v>221</v>
      </c>
      <c r="G117" s="53" t="s">
        <v>177</v>
      </c>
      <c r="H117" s="53" t="s">
        <v>193</v>
      </c>
      <c r="I117" s="53" t="s">
        <v>193</v>
      </c>
      <c r="J117" s="54" t="s">
        <v>6</v>
      </c>
      <c r="K117" s="49">
        <v>45.761001345800111</v>
      </c>
      <c r="L117" s="31">
        <v>2021</v>
      </c>
      <c r="M117" s="16">
        <f>Table24634[[#This Row],[Émissions couvertes
(Mt éq. CO2)]]/Table24634[[#This Row],[Émissions totales de l''administration
(Mt éq. CO2)]]</f>
        <v>0.42162796004527581</v>
      </c>
      <c r="N117" s="57">
        <v>178.5</v>
      </c>
      <c r="O117" s="19">
        <v>0.15905551353664599</v>
      </c>
      <c r="P117" s="50">
        <f>Table24634[[#This Row],[Revenus des taxes sur le carbone (devise nationale)]]*Table24634[[#This Row],[Taux de change (dollars américains/devise nationale; moyenne annuelle)]]</f>
        <v>547787188.62020874</v>
      </c>
      <c r="Q117" s="50">
        <v>3444000000</v>
      </c>
    </row>
    <row r="118" spans="1:18" x14ac:dyDescent="0.35">
      <c r="A118" t="s">
        <v>94</v>
      </c>
      <c r="B118" s="59">
        <f>Table24634[[#This Row],[Revenus des taxes sur le carbone (dollars américains)]]/Table24634[[#This Row],[Prix du carbone (dollars américains)]]/1000000</f>
        <v>18.40946615299945</v>
      </c>
      <c r="C118" s="16">
        <f>Table24634[[#This Row],[Prix du carbone (devise nationale)]]*Table24634[[#This Row],[Taux de change (dollars américains/devise nationale; moyenne annuelle)]]</f>
        <v>25.677798262487446</v>
      </c>
      <c r="D118" s="31">
        <v>2022</v>
      </c>
      <c r="E118" s="31">
        <v>2022</v>
      </c>
      <c r="F118" s="53" t="s">
        <v>221</v>
      </c>
      <c r="G118" s="53" t="s">
        <v>177</v>
      </c>
      <c r="H118" s="53" t="s">
        <v>193</v>
      </c>
      <c r="I118" s="53" t="s">
        <v>193</v>
      </c>
      <c r="J118" s="54" t="s">
        <v>6</v>
      </c>
      <c r="K118" s="49">
        <v>45.761001345800111</v>
      </c>
      <c r="L118" s="31">
        <v>2021</v>
      </c>
      <c r="M118" s="16">
        <f>Table24634[[#This Row],[Émissions couvertes
(Mt éq. CO2)]]/Table24634[[#This Row],[Émissions totales de l''administration
(Mt éq. CO2)]]</f>
        <v>0.4022959640652411</v>
      </c>
      <c r="N118" s="57">
        <v>181.7</v>
      </c>
      <c r="O118" s="19">
        <v>0.141319748280063</v>
      </c>
      <c r="P118" s="50">
        <f>Table24634[[#This Row],[Revenus des taxes sur le carbone (devise nationale)]]*Table24634[[#This Row],[Taux de change (dollars américains/devise nationale; moyenne annuelle)]]</f>
        <v>472714557.99681073</v>
      </c>
      <c r="Q118" s="50">
        <v>3345000000</v>
      </c>
    </row>
    <row r="119" spans="1:18" x14ac:dyDescent="0.35">
      <c r="A119" t="s">
        <v>149</v>
      </c>
      <c r="B119" s="59">
        <f>Table24634[[#This Row],[Revenus des taxes sur le carbone (dollars américains)]]/Table24634[[#This Row],[Prix du carbone (dollars américains)]]/1000000</f>
        <v>7.4583333333333339</v>
      </c>
      <c r="C119" s="16">
        <f>Table24634[[#This Row],[Prix du carbone (devise nationale)]]*Table24634[[#This Row],[Taux de change (dollars américains/devise nationale; moyenne annuelle)]]</f>
        <v>14.645570156249999</v>
      </c>
      <c r="D119" s="31">
        <v>2015</v>
      </c>
      <c r="E119" s="31">
        <v>2015</v>
      </c>
      <c r="F119" s="53" t="s">
        <v>221</v>
      </c>
      <c r="G119" s="53" t="s">
        <v>177</v>
      </c>
      <c r="H119" s="53" t="s">
        <v>194</v>
      </c>
      <c r="I119" s="53" t="s">
        <v>194</v>
      </c>
      <c r="J119" s="53" t="s">
        <v>6</v>
      </c>
      <c r="K119" s="49">
        <v>333.62340767983773</v>
      </c>
      <c r="L119" s="31">
        <v>2015</v>
      </c>
      <c r="M119" s="16">
        <f>Table24634[[#This Row],[Émissions couvertes
(Mt éq. CO2)]]/Table24634[[#This Row],[Émissions totales de l''administration
(Mt éq. CO2)]]</f>
        <v>2.2355545689080474E-2</v>
      </c>
      <c r="N119" s="57">
        <v>13.2</v>
      </c>
      <c r="O119" s="19">
        <v>1.109512890625</v>
      </c>
      <c r="P119" s="50">
        <f>Table24634[[#This Row],[Revenus des taxes sur le carbone (devise nationale)]]*Table24634[[#This Row],[Taux de change (dollars américains/devise nationale; moyenne annuelle)]]</f>
        <v>109231544.08203125</v>
      </c>
      <c r="Q119" s="50">
        <v>98450000</v>
      </c>
      <c r="R119" s="5"/>
    </row>
    <row r="120" spans="1:18" x14ac:dyDescent="0.35">
      <c r="A120" t="s">
        <v>149</v>
      </c>
      <c r="B120" s="59">
        <f>Table24634[[#This Row],[Revenus des taxes sur le carbone (dollars américains)]]/Table24634[[#This Row],[Prix du carbone (dollars américains)]]/1000000</f>
        <v>7.5346969696969701</v>
      </c>
      <c r="C120" s="16">
        <f>Table24634[[#This Row],[Prix du carbone (devise nationale)]]*Table24634[[#This Row],[Taux de change (dollars américains/devise nationale; moyenne annuelle)]]</f>
        <v>14.611121089494205</v>
      </c>
      <c r="D120" s="31">
        <v>2016</v>
      </c>
      <c r="E120" s="31">
        <v>2016</v>
      </c>
      <c r="F120" s="53" t="s">
        <v>114</v>
      </c>
      <c r="G120" s="53" t="s">
        <v>177</v>
      </c>
      <c r="H120" s="53" t="s">
        <v>194</v>
      </c>
      <c r="I120" s="53" t="s">
        <v>194</v>
      </c>
      <c r="J120" s="53" t="s">
        <v>6</v>
      </c>
      <c r="K120" s="49">
        <v>321.64969571911013</v>
      </c>
      <c r="L120" s="31">
        <v>2016</v>
      </c>
      <c r="M120" s="16">
        <f>Table24634[[#This Row],[Émissions couvertes
(Mt éq. CO2)]]/Table24634[[#This Row],[Émissions totales de l''administration
(Mt éq. CO2)]]</f>
        <v>2.3425164301342481E-2</v>
      </c>
      <c r="N120" s="57">
        <v>13.2</v>
      </c>
      <c r="O120" s="19">
        <v>1.10690311284047</v>
      </c>
      <c r="P120" s="50">
        <f>Table24634[[#This Row],[Revenus des taxes sur le carbone (devise nationale)]]*Table24634[[#This Row],[Taux de change (dollars américains/devise nationale; moyenne annuelle)]]</f>
        <v>110090369.79688747</v>
      </c>
      <c r="Q120" s="50">
        <v>99458000</v>
      </c>
      <c r="R120" s="5"/>
    </row>
    <row r="121" spans="1:18" x14ac:dyDescent="0.35">
      <c r="A121" t="s">
        <v>149</v>
      </c>
      <c r="B121" s="59">
        <f>Table24634[[#This Row],[Revenus des taxes sur le carbone (dollars américains)]]/Table24634[[#This Row],[Prix du carbone (dollars américains)]]/1000000</f>
        <v>5.9387500000000006</v>
      </c>
      <c r="C121" s="16">
        <f>Table24634[[#This Row],[Prix du carbone (devise nationale)]]*Table24634[[#This Row],[Taux de change (dollars américains/devise nationale; moyenne annuelle)]]</f>
        <v>22.593623529411801</v>
      </c>
      <c r="D121" s="31">
        <v>2017</v>
      </c>
      <c r="E121" s="31">
        <v>2017</v>
      </c>
      <c r="F121" s="53" t="s">
        <v>114</v>
      </c>
      <c r="G121" s="53" t="s">
        <v>177</v>
      </c>
      <c r="H121" s="53" t="s">
        <v>194</v>
      </c>
      <c r="I121" s="53" t="s">
        <v>194</v>
      </c>
      <c r="J121" s="53" t="s">
        <v>6</v>
      </c>
      <c r="K121" s="49">
        <v>334.70352101499759</v>
      </c>
      <c r="L121" s="31">
        <v>2017</v>
      </c>
      <c r="M121" s="16">
        <f>Table24634[[#This Row],[Émissions couvertes
(Mt éq. CO2)]]/Table24634[[#This Row],[Émissions totales de l''administration
(Mt éq. CO2)]]</f>
        <v>1.7743314985126473E-2</v>
      </c>
      <c r="N121" s="57">
        <v>20</v>
      </c>
      <c r="O121" s="19">
        <v>1.1296811764705901</v>
      </c>
      <c r="P121" s="50">
        <f>Table24634[[#This Row],[Revenus des taxes sur le carbone (devise nationale)]]*Table24634[[#This Row],[Taux de change (dollars américains/devise nationale; moyenne annuelle)]]</f>
        <v>134177881.73529434</v>
      </c>
      <c r="Q121" s="50">
        <v>118775000</v>
      </c>
      <c r="R121" s="5"/>
    </row>
    <row r="122" spans="1:18" x14ac:dyDescent="0.35">
      <c r="A122" t="s">
        <v>149</v>
      </c>
      <c r="B122" s="59">
        <f>Table24634[[#This Row],[Revenus des taxes sur le carbone (dollars américains)]]/Table24634[[#This Row],[Prix du carbone (dollars américains)]]/1000000</f>
        <v>4.5875000000000004</v>
      </c>
      <c r="C122" s="16">
        <f>Table24634[[#This Row],[Prix du carbone (devise nationale)]]*Table24634[[#This Row],[Taux de change (dollars américains/devise nationale; moyenne annuelle)]]</f>
        <v>23.6190901960784</v>
      </c>
      <c r="D122" s="31">
        <v>2018</v>
      </c>
      <c r="E122" s="31">
        <v>2018</v>
      </c>
      <c r="F122" s="53" t="s">
        <v>221</v>
      </c>
      <c r="G122" s="53" t="s">
        <v>177</v>
      </c>
      <c r="H122" s="53" t="s">
        <v>194</v>
      </c>
      <c r="I122" s="53" t="s">
        <v>194</v>
      </c>
      <c r="J122" s="53" t="s">
        <v>6</v>
      </c>
      <c r="K122" s="49">
        <v>328.90509403329861</v>
      </c>
      <c r="L122" s="31">
        <v>2018</v>
      </c>
      <c r="M122" s="16">
        <f>Table24634[[#This Row],[Émissions couvertes
(Mt éq. CO2)]]/Table24634[[#This Row],[Émissions totales de l''administration
(Mt éq. CO2)]]</f>
        <v>1.3947792488539439E-2</v>
      </c>
      <c r="N122" s="57">
        <v>20</v>
      </c>
      <c r="O122" s="19">
        <v>1.18095450980392</v>
      </c>
      <c r="P122" s="50">
        <f>Table24634[[#This Row],[Revenus des taxes sur le carbone (devise nationale)]]*Table24634[[#This Row],[Taux de change (dollars américains/devise nationale; moyenne annuelle)]]</f>
        <v>108352576.27450967</v>
      </c>
      <c r="Q122" s="50">
        <v>91750000</v>
      </c>
      <c r="R122" s="5"/>
    </row>
    <row r="123" spans="1:18" x14ac:dyDescent="0.35">
      <c r="A123" t="s">
        <v>149</v>
      </c>
      <c r="B123" s="59">
        <f>Table24634[[#This Row],[Revenus des taxes sur le carbone (dollars américains)]]/Table24634[[#This Row],[Prix du carbone (dollars américains)]]/1000000</f>
        <v>4.9085333333333327</v>
      </c>
      <c r="C123" s="16">
        <f>Table24634[[#This Row],[Prix du carbone (devise nationale)]]*Table24634[[#This Row],[Taux de change (dollars américains/devise nationale; moyenne annuelle)]]</f>
        <v>16.792117647058802</v>
      </c>
      <c r="D123" s="31">
        <v>2019</v>
      </c>
      <c r="E123" s="31">
        <v>2019</v>
      </c>
      <c r="F123" s="53" t="s">
        <v>221</v>
      </c>
      <c r="G123" s="53" t="s">
        <v>177</v>
      </c>
      <c r="H123" s="53" t="s">
        <v>194</v>
      </c>
      <c r="I123" s="53" t="s">
        <v>194</v>
      </c>
      <c r="J123" s="53" t="s">
        <v>6</v>
      </c>
      <c r="K123" s="49">
        <v>309.81416654012503</v>
      </c>
      <c r="L123" s="31">
        <v>2019</v>
      </c>
      <c r="M123" s="16">
        <f>Table24634[[#This Row],[Émissions couvertes
(Mt éq. CO2)]]/Table24634[[#This Row],[Émissions totales de l''administration
(Mt éq. CO2)]]</f>
        <v>1.5843476068734298E-2</v>
      </c>
      <c r="N123" s="57">
        <v>15</v>
      </c>
      <c r="O123" s="19">
        <v>1.11947450980392</v>
      </c>
      <c r="P123" s="50">
        <f>Table24634[[#This Row],[Revenus des taxes sur le carbone (devise nationale)]]*Table24634[[#This Row],[Taux de change (dollars américains/devise nationale; moyenne annuelle)]]</f>
        <v>82424669.207843021</v>
      </c>
      <c r="Q123" s="50">
        <v>73628000</v>
      </c>
      <c r="R123" s="5"/>
    </row>
    <row r="124" spans="1:18" x14ac:dyDescent="0.35">
      <c r="A124" t="s">
        <v>149</v>
      </c>
      <c r="B124" s="59">
        <f>Table24634[[#This Row],[Revenus des taxes sur le carbone (dollars américains)]]/Table24634[[#This Row],[Prix du carbone (dollars américains)]]/1000000</f>
        <v>4.1273333333333326</v>
      </c>
      <c r="C124" s="16">
        <f>Table24634[[#This Row],[Prix du carbone (devise nationale)]]*Table24634[[#This Row],[Taux de change (dollars américains/devise nationale; moyenne annuelle)]]</f>
        <v>17.132941634241298</v>
      </c>
      <c r="D124" s="31">
        <v>2020</v>
      </c>
      <c r="E124" s="31">
        <v>2020</v>
      </c>
      <c r="F124" s="53" t="s">
        <v>221</v>
      </c>
      <c r="G124" s="53" t="s">
        <v>177</v>
      </c>
      <c r="H124" s="53" t="s">
        <v>194</v>
      </c>
      <c r="I124" s="53" t="s">
        <v>194</v>
      </c>
      <c r="J124" s="53" t="s">
        <v>6</v>
      </c>
      <c r="K124" s="49">
        <v>272.2443621210885</v>
      </c>
      <c r="L124" s="31">
        <v>2020</v>
      </c>
      <c r="M124" s="16">
        <f>Table24634[[#This Row],[Émissions couvertes
(Mt éq. CO2)]]/Table24634[[#This Row],[Émissions totales de l''administration
(Mt éq. CO2)]]</f>
        <v>1.5160399654107742E-2</v>
      </c>
      <c r="N124" s="57">
        <v>15</v>
      </c>
      <c r="O124" s="19">
        <v>1.1421961089494199</v>
      </c>
      <c r="P124" s="50">
        <f>Table24634[[#This Row],[Revenus des taxes sur le carbone (devise nationale)]]*Table24634[[#This Row],[Taux de change (dollars américains/devise nationale; moyenne annuelle)]]</f>
        <v>70713361.105058581</v>
      </c>
      <c r="Q124" s="50">
        <v>61910000</v>
      </c>
      <c r="R124" s="5"/>
    </row>
    <row r="125" spans="1:18" x14ac:dyDescent="0.35">
      <c r="A125" t="s">
        <v>149</v>
      </c>
      <c r="B125" s="59">
        <f>Table24634[[#This Row],[Revenus des taxes sur le carbone (dollars américains)]]/Table24634[[#This Row],[Prix du carbone (dollars américains)]]/1000000</f>
        <v>4.1798666666666664</v>
      </c>
      <c r="C125" s="16">
        <f>Table24634[[#This Row],[Prix du carbone (devise nationale)]]*Table24634[[#This Row],[Taux de change (dollars américains/devise nationale; moyenne annuelle)]]</f>
        <v>17.741104651162502</v>
      </c>
      <c r="D125" s="31">
        <v>2021</v>
      </c>
      <c r="E125" s="31">
        <v>2021</v>
      </c>
      <c r="F125" s="53" t="s">
        <v>221</v>
      </c>
      <c r="G125" s="53" t="s">
        <v>177</v>
      </c>
      <c r="H125" s="53" t="s">
        <v>194</v>
      </c>
      <c r="I125" s="53" t="s">
        <v>194</v>
      </c>
      <c r="J125" s="53" t="s">
        <v>6</v>
      </c>
      <c r="K125" s="49">
        <v>288.84781551132733</v>
      </c>
      <c r="L125" s="31">
        <v>2021</v>
      </c>
      <c r="M125" s="16">
        <f>Table24634[[#This Row],[Émissions couvertes
(Mt éq. CO2)]]/Table24634[[#This Row],[Émissions totales de l''administration
(Mt éq. CO2)]]</f>
        <v>1.4470826650592241E-2</v>
      </c>
      <c r="N125" s="57">
        <v>15</v>
      </c>
      <c r="O125" s="19">
        <v>1.1827403100775</v>
      </c>
      <c r="P125" s="50">
        <f>Table24634[[#This Row],[Revenus des taxes sur le carbone (devise nationale)]]*Table24634[[#This Row],[Taux de change (dollars américains/devise nationale; moyenne annuelle)]]</f>
        <v>74155451.9612391</v>
      </c>
      <c r="Q125" s="50">
        <v>62698000</v>
      </c>
    </row>
    <row r="126" spans="1:18" x14ac:dyDescent="0.35">
      <c r="A126" t="s">
        <v>149</v>
      </c>
      <c r="B126" s="59">
        <f>Table24634[[#This Row],[Revenus des taxes sur le carbone (dollars américains)]]/Table24634[[#This Row],[Prix du carbone (dollars américains)]]/1000000</f>
        <v>6.1871999999999989</v>
      </c>
      <c r="C126" s="16">
        <f>Table24634[[#This Row],[Prix du carbone (devise nationale)]]*Table24634[[#This Row],[Taux de change (dollars américains/devise nationale; moyenne annuelle)]]</f>
        <v>15.795729571984502</v>
      </c>
      <c r="D126" s="31">
        <v>2022</v>
      </c>
      <c r="E126" s="31">
        <v>2022</v>
      </c>
      <c r="F126" s="53" t="s">
        <v>221</v>
      </c>
      <c r="G126" s="53" t="s">
        <v>177</v>
      </c>
      <c r="H126" s="53" t="s">
        <v>194</v>
      </c>
      <c r="I126" s="53" t="s">
        <v>194</v>
      </c>
      <c r="J126" s="53" t="s">
        <v>6</v>
      </c>
      <c r="K126" s="49">
        <v>288.84781551132733</v>
      </c>
      <c r="L126" s="31">
        <v>2021</v>
      </c>
      <c r="M126" s="16">
        <f>Table24634[[#This Row],[Émissions couvertes
(Mt éq. CO2)]]/Table24634[[#This Row],[Émissions totales de l''administration
(Mt éq. CO2)]]</f>
        <v>2.1420276241477632E-2</v>
      </c>
      <c r="N126" s="57">
        <v>15</v>
      </c>
      <c r="O126" s="19">
        <v>1.0530486381323001</v>
      </c>
      <c r="P126" s="50">
        <f>Table24634[[#This Row],[Revenus des taxes sur le carbone (devise nationale)]]*Table24634[[#This Row],[Taux de change (dollars américains/devise nationale; moyenne annuelle)]]</f>
        <v>97731338.007782504</v>
      </c>
      <c r="Q126" s="50">
        <v>92808000</v>
      </c>
    </row>
    <row r="127" spans="1:18" x14ac:dyDescent="0.35">
      <c r="A127" t="s">
        <v>96</v>
      </c>
      <c r="B127" s="59">
        <f>Table24634[[#This Row],[Revenus des taxes sur le carbone (dollars américains)]]/Table24634[[#This Row],[Prix du carbone (dollars américains)]]/1000000</f>
        <v>1.0975931963386243</v>
      </c>
      <c r="C127" s="16">
        <f>Table24634[[#This Row],[Prix du carbone (devise nationale)]]*Table24634[[#This Row],[Taux de change (dollars américains/devise nationale; moyenne annuelle)]]</f>
        <v>2.2190257812500001</v>
      </c>
      <c r="D127" s="31">
        <v>2015</v>
      </c>
      <c r="E127" s="31">
        <v>2015</v>
      </c>
      <c r="F127" s="53" t="s">
        <v>221</v>
      </c>
      <c r="G127" s="53" t="s">
        <v>177</v>
      </c>
      <c r="H127" s="53" t="s">
        <v>195</v>
      </c>
      <c r="I127" s="53" t="s">
        <v>195</v>
      </c>
      <c r="J127" s="53" t="s">
        <v>6</v>
      </c>
      <c r="K127" s="49">
        <v>17.972591185047541</v>
      </c>
      <c r="L127" s="31">
        <v>2015</v>
      </c>
      <c r="M127" s="16">
        <f>Table24634[[#This Row],[Émissions couvertes
(Mt éq. CO2)]]/Table24634[[#This Row],[Émissions totales de l''administration
(Mt éq. CO2)]]</f>
        <v>6.1070392412407221E-2</v>
      </c>
      <c r="N127" s="57">
        <v>2</v>
      </c>
      <c r="O127" s="19">
        <v>1.109512890625</v>
      </c>
      <c r="P127" s="50">
        <v>2435587.6</v>
      </c>
      <c r="Q127" s="50" t="s">
        <v>237</v>
      </c>
    </row>
    <row r="128" spans="1:18" x14ac:dyDescent="0.35">
      <c r="A128" t="s">
        <v>96</v>
      </c>
      <c r="B128" s="59">
        <f>Table24634[[#This Row],[Revenus des taxes sur le carbone (dollars américains)]]/Table24634[[#This Row],[Prix du carbone (dollars américains)]]/1000000</f>
        <v>0.99709431087223477</v>
      </c>
      <c r="C128" s="16">
        <f>Table24634[[#This Row],[Prix du carbone (devise nationale)]]*Table24634[[#This Row],[Taux de change (dollars américains/devise nationale; moyenne annuelle)]]</f>
        <v>2.2138062256809401</v>
      </c>
      <c r="D128" s="31">
        <v>2016</v>
      </c>
      <c r="E128" s="31">
        <v>2016</v>
      </c>
      <c r="F128" s="53" t="s">
        <v>221</v>
      </c>
      <c r="G128" s="53" t="s">
        <v>177</v>
      </c>
      <c r="H128" s="53" t="s">
        <v>195</v>
      </c>
      <c r="I128" s="53" t="s">
        <v>195</v>
      </c>
      <c r="J128" s="53" t="s">
        <v>6</v>
      </c>
      <c r="K128" s="49">
        <v>19.603128667012573</v>
      </c>
      <c r="L128" s="31">
        <v>2016</v>
      </c>
      <c r="M128" s="16">
        <f>Table24634[[#This Row],[Émissions couvertes
(Mt éq. CO2)]]/Table24634[[#This Row],[Émissions totales de l''administration
(Mt éq. CO2)]]</f>
        <v>5.0864039501516335E-2</v>
      </c>
      <c r="N128" s="57">
        <v>2</v>
      </c>
      <c r="O128" s="19">
        <v>1.10690311284047</v>
      </c>
      <c r="P128" s="50">
        <v>2207373.5929999999</v>
      </c>
      <c r="Q128" s="50" t="s">
        <v>237</v>
      </c>
    </row>
    <row r="129" spans="1:18" x14ac:dyDescent="0.35">
      <c r="A129" t="s">
        <v>96</v>
      </c>
      <c r="B129" s="59">
        <f>Table24634[[#This Row],[Revenus des taxes sur le carbone (dollars américains)]]/Table24634[[#This Row],[Prix du carbone (dollars américains)]]/1000000</f>
        <v>1.0618093799239539</v>
      </c>
      <c r="C129" s="16">
        <f>Table24634[[#This Row],[Prix du carbone (devise nationale)]]*Table24634[[#This Row],[Taux de change (dollars américains/devise nationale; moyenne annuelle)]]</f>
        <v>2.2593623529411802</v>
      </c>
      <c r="D129" s="31">
        <v>2017</v>
      </c>
      <c r="E129" s="31">
        <v>2017</v>
      </c>
      <c r="F129" s="53" t="s">
        <v>221</v>
      </c>
      <c r="G129" s="53" t="s">
        <v>177</v>
      </c>
      <c r="H129" s="53" t="s">
        <v>195</v>
      </c>
      <c r="I129" s="53" t="s">
        <v>195</v>
      </c>
      <c r="J129" s="53" t="s">
        <v>6</v>
      </c>
      <c r="K129" s="49">
        <v>20.896114607856461</v>
      </c>
      <c r="L129" s="31">
        <v>2017</v>
      </c>
      <c r="M129" s="16">
        <f>Table24634[[#This Row],[Émissions couvertes
(Mt éq. CO2)]]/Table24634[[#This Row],[Émissions totales de l''administration
(Mt éq. CO2)]]</f>
        <v>5.0813723022209011E-2</v>
      </c>
      <c r="N129" s="57">
        <v>2</v>
      </c>
      <c r="O129" s="19">
        <v>1.1296811764705901</v>
      </c>
      <c r="P129" s="50">
        <v>2399012.139</v>
      </c>
      <c r="Q129" s="50" t="s">
        <v>237</v>
      </c>
    </row>
    <row r="130" spans="1:18" x14ac:dyDescent="0.35">
      <c r="A130" t="s">
        <v>96</v>
      </c>
      <c r="B130" s="59">
        <f>Table24634[[#This Row],[Revenus des taxes sur le carbone (dollars américains)]]/Table24634[[#This Row],[Prix du carbone (dollars américains)]]/1000000</f>
        <v>1.1945244141827462</v>
      </c>
      <c r="C130" s="16">
        <f>Table24634[[#This Row],[Prix du carbone (devise nationale)]]*Table24634[[#This Row],[Taux de change (dollars américains/devise nationale; moyenne annuelle)]]</f>
        <v>2.3619090196078401</v>
      </c>
      <c r="D130" s="31">
        <v>2018</v>
      </c>
      <c r="E130" s="31">
        <v>2018</v>
      </c>
      <c r="F130" s="53" t="s">
        <v>221</v>
      </c>
      <c r="G130" s="53" t="s">
        <v>177</v>
      </c>
      <c r="H130" s="53" t="s">
        <v>195</v>
      </c>
      <c r="I130" s="53" t="s">
        <v>195</v>
      </c>
      <c r="J130" s="53" t="s">
        <v>6</v>
      </c>
      <c r="K130" s="49">
        <v>20.030103248255845</v>
      </c>
      <c r="L130" s="31">
        <v>2018</v>
      </c>
      <c r="M130" s="16">
        <f>Table24634[[#This Row],[Émissions couvertes
(Mt éq. CO2)]]/Table24634[[#This Row],[Émissions totales de l''administration
(Mt éq. CO2)]]</f>
        <v>5.9636458153892014E-2</v>
      </c>
      <c r="N130" s="57">
        <v>2</v>
      </c>
      <c r="O130" s="19">
        <v>1.18095450980392</v>
      </c>
      <c r="P130" s="50">
        <v>2821357.9879999999</v>
      </c>
      <c r="Q130" s="50" t="s">
        <v>237</v>
      </c>
    </row>
    <row r="131" spans="1:18" x14ac:dyDescent="0.35">
      <c r="A131" t="s">
        <v>96</v>
      </c>
      <c r="B131" s="59">
        <f>Table24634[[#This Row],[Revenus des taxes sur le carbone (dollars américains)]]/Table24634[[#This Row],[Prix du carbone (dollars américains)]]/1000000</f>
        <v>1.2264818635669414</v>
      </c>
      <c r="C131" s="16">
        <f>Table24634[[#This Row],[Prix du carbone (devise nationale)]]*Table24634[[#This Row],[Taux de change (dollars américains/devise nationale; moyenne annuelle)]]</f>
        <v>2.2389490196078401</v>
      </c>
      <c r="D131" s="31">
        <v>2019</v>
      </c>
      <c r="E131" s="31">
        <v>2019</v>
      </c>
      <c r="F131" s="53" t="s">
        <v>221</v>
      </c>
      <c r="G131" s="53" t="s">
        <v>177</v>
      </c>
      <c r="H131" s="53" t="s">
        <v>195</v>
      </c>
      <c r="I131" s="53" t="s">
        <v>195</v>
      </c>
      <c r="J131" s="53" t="s">
        <v>6</v>
      </c>
      <c r="K131" s="49">
        <v>14.537851647382253</v>
      </c>
      <c r="L131" s="31">
        <v>2019</v>
      </c>
      <c r="M131" s="16">
        <f>Table24634[[#This Row],[Émissions couvertes
(Mt éq. CO2)]]/Table24634[[#This Row],[Émissions totales de l''administration
(Mt éq. CO2)]]</f>
        <v>8.4364725498336401E-2</v>
      </c>
      <c r="N131" s="57">
        <v>2</v>
      </c>
      <c r="O131" s="19">
        <v>1.11947450980392</v>
      </c>
      <c r="P131" s="50">
        <v>2746030.3659999999</v>
      </c>
      <c r="Q131" s="50" t="s">
        <v>237</v>
      </c>
    </row>
    <row r="132" spans="1:18" x14ac:dyDescent="0.35">
      <c r="A132" t="s">
        <v>96</v>
      </c>
      <c r="B132" s="59">
        <f>Table24634[[#This Row],[Revenus des taxes sur le carbone (dollars américains)]]/Table24634[[#This Row],[Prix du carbone (dollars américains)]]/1000000</f>
        <v>0.73014256787048004</v>
      </c>
      <c r="C132" s="16">
        <f>Table24634[[#This Row],[Prix du carbone (devise nationale)]]*Table24634[[#This Row],[Taux de change (dollars américains/devise nationale; moyenne annuelle)]]</f>
        <v>2.2843922178988398</v>
      </c>
      <c r="D132" s="31">
        <v>2020</v>
      </c>
      <c r="E132" s="31">
        <v>2020</v>
      </c>
      <c r="F132" s="53" t="s">
        <v>221</v>
      </c>
      <c r="G132" s="53" t="s">
        <v>177</v>
      </c>
      <c r="H132" s="53" t="s">
        <v>195</v>
      </c>
      <c r="I132" s="53" t="s">
        <v>195</v>
      </c>
      <c r="J132" s="53" t="s">
        <v>6</v>
      </c>
      <c r="K132" s="49">
        <v>11.407083162753093</v>
      </c>
      <c r="L132" s="31">
        <v>2020</v>
      </c>
      <c r="M132" s="16">
        <f>Table24634[[#This Row],[Émissions couvertes
(Mt éq. CO2)]]/Table24634[[#This Row],[Émissions totales de l''administration
(Mt éq. CO2)]]</f>
        <v>6.4007823687528942E-2</v>
      </c>
      <c r="N132" s="57">
        <v>2</v>
      </c>
      <c r="O132" s="19">
        <v>1.1421961089494199</v>
      </c>
      <c r="P132" s="50">
        <v>1667932</v>
      </c>
      <c r="Q132" s="50" t="s">
        <v>237</v>
      </c>
    </row>
    <row r="133" spans="1:18" x14ac:dyDescent="0.35">
      <c r="A133" t="s">
        <v>96</v>
      </c>
      <c r="B133" s="59">
        <f>Table24634[[#This Row],[Revenus des taxes sur le carbone (dollars américains)]]/Table24634[[#This Row],[Prix du carbone (dollars américains)]]/1000000</f>
        <v>0.79894630456797544</v>
      </c>
      <c r="C133" s="16">
        <f>Table24634[[#This Row],[Prix du carbone (devise nationale)]]*Table24634[[#This Row],[Taux de change (dollars américains/devise nationale; moyenne annuelle)]]</f>
        <v>2.365480620155</v>
      </c>
      <c r="D133" s="31">
        <v>2021</v>
      </c>
      <c r="E133" s="31">
        <v>2021</v>
      </c>
      <c r="F133" s="53" t="s">
        <v>221</v>
      </c>
      <c r="G133" s="53" t="s">
        <v>177</v>
      </c>
      <c r="H133" s="53" t="s">
        <v>195</v>
      </c>
      <c r="I133" s="53" t="s">
        <v>195</v>
      </c>
      <c r="J133" s="53" t="s">
        <v>6</v>
      </c>
      <c r="K133" s="49">
        <v>12.615171509819087</v>
      </c>
      <c r="L133" s="31">
        <v>2021</v>
      </c>
      <c r="M133" s="16">
        <f>Table24634[[#This Row],[Émissions couvertes
(Mt éq. CO2)]]/Table24634[[#This Row],[Émissions totales de l''administration
(Mt éq. CO2)]]</f>
        <v>6.3332179348184942E-2</v>
      </c>
      <c r="N133" s="57">
        <v>2</v>
      </c>
      <c r="O133" s="19">
        <v>1.1827403100775</v>
      </c>
      <c r="P133" s="50">
        <v>1889892</v>
      </c>
      <c r="Q133" s="50" t="s">
        <v>237</v>
      </c>
    </row>
    <row r="134" spans="1:18" x14ac:dyDescent="0.35">
      <c r="A134" t="s">
        <v>96</v>
      </c>
      <c r="B134" s="59">
        <f>Table24634[[#This Row],[Revenus des taxes sur le carbone (dollars américains)]]/Table24634[[#This Row],[Prix du carbone (dollars américains)]]/1000000</f>
        <v>0.81326371735206127</v>
      </c>
      <c r="C134" s="16">
        <f>Table24634[[#This Row],[Prix du carbone (devise nationale)]]*Table24634[[#This Row],[Taux de change (dollars américains/devise nationale; moyenne annuelle)]]</f>
        <v>2.1060972762646002</v>
      </c>
      <c r="D134" s="31">
        <v>2022</v>
      </c>
      <c r="E134" s="31">
        <v>2022</v>
      </c>
      <c r="F134" s="53" t="s">
        <v>221</v>
      </c>
      <c r="G134" s="53" t="s">
        <v>177</v>
      </c>
      <c r="H134" s="53" t="s">
        <v>195</v>
      </c>
      <c r="I134" s="53" t="s">
        <v>195</v>
      </c>
      <c r="J134" s="53" t="s">
        <v>6</v>
      </c>
      <c r="K134" s="49">
        <v>12.615171509819087</v>
      </c>
      <c r="L134" s="31">
        <v>2021</v>
      </c>
      <c r="M134" s="16">
        <f>Table24634[[#This Row],[Émissions couvertes
(Mt éq. CO2)]]/Table24634[[#This Row],[Émissions totales de l''administration
(Mt éq. CO2)]]</f>
        <v>6.4467115387139451E-2</v>
      </c>
      <c r="N134" s="57">
        <v>2</v>
      </c>
      <c r="O134" s="19">
        <v>1.0530486381323001</v>
      </c>
      <c r="P134" s="50">
        <v>1712812.5</v>
      </c>
      <c r="Q134" s="50" t="s">
        <v>237</v>
      </c>
      <c r="R134" s="5"/>
    </row>
    <row r="135" spans="1:18" x14ac:dyDescent="0.35">
      <c r="A135" s="14" t="s">
        <v>95</v>
      </c>
      <c r="B135" s="59">
        <f>Table24634[[#This Row],[Revenus des taxes sur le carbone (dollars américains)]]/Table24634[[#This Row],[Prix du carbone (dollars américains)]]/1000000</f>
        <v>1.098441860465116</v>
      </c>
      <c r="C135" s="16">
        <f>Table24634[[#This Row],[Prix du carbone (devise nationale)]]*Table24634[[#This Row],[Taux de change (dollars américains/devise nationale; moyenne annuelle)]]</f>
        <v>2.1363964953160739</v>
      </c>
      <c r="D135" s="31">
        <v>2022</v>
      </c>
      <c r="E135" s="31">
        <v>2022</v>
      </c>
      <c r="F135" s="53" t="s">
        <v>221</v>
      </c>
      <c r="G135" s="53" t="s">
        <v>177</v>
      </c>
      <c r="H135" s="53" t="s">
        <v>196</v>
      </c>
      <c r="I135" s="54" t="s">
        <v>189</v>
      </c>
      <c r="J135" s="54" t="s">
        <v>116</v>
      </c>
      <c r="K135" s="49">
        <v>40.634909999999998</v>
      </c>
      <c r="L135" s="31">
        <v>2018</v>
      </c>
      <c r="M135" s="16">
        <f>Table24634[[#This Row],[Émissions couvertes
(Mt éq. CO2)]]/Table24634[[#This Row],[Émissions totales de l''administration
(Mt éq. CO2)]]</f>
        <v>2.7031974734658355E-2</v>
      </c>
      <c r="N135" s="57">
        <v>43</v>
      </c>
      <c r="O135" s="19">
        <v>4.9683639425955203E-2</v>
      </c>
      <c r="P135" s="50">
        <f>Table24634[[#This Row],[Revenus des taxes sur le carbone (devise nationale)]]*Table24634[[#This Row],[Taux de change (dollars américains/devise nationale; moyenne annuelle)]]</f>
        <v>2346707.3410061421</v>
      </c>
      <c r="Q135" s="50">
        <v>47233000</v>
      </c>
      <c r="R135" s="5"/>
    </row>
    <row r="136" spans="1:18" x14ac:dyDescent="0.35">
      <c r="A136" t="s">
        <v>98</v>
      </c>
      <c r="B136" s="59">
        <f>Table24634[[#This Row],[Revenus des taxes sur le carbone (dollars américains)]]/Table24634[[#This Row],[Prix du carbone (dollars américains)]]/1000000</f>
        <v>55.064176156025511</v>
      </c>
      <c r="C136" s="16">
        <f>Table24634[[#This Row],[Revenus des taxes sur le carbone (dollars américains)]]/(Table24634[[#This Row],[Émissions totales de l''administration
(Mt éq. CO2)]]*1000000)</f>
        <v>22.462099043548239</v>
      </c>
      <c r="D136" s="31">
        <v>2015</v>
      </c>
      <c r="E136" s="31">
        <v>2015</v>
      </c>
      <c r="F136" s="53" t="s">
        <v>221</v>
      </c>
      <c r="G136" s="53" t="s">
        <v>177</v>
      </c>
      <c r="H136" s="53" t="s">
        <v>197</v>
      </c>
      <c r="I136" s="53" t="s">
        <v>197</v>
      </c>
      <c r="J136" s="53" t="s">
        <v>6</v>
      </c>
      <c r="K136" s="49">
        <v>55.064176156025518</v>
      </c>
      <c r="L136" s="31">
        <v>2015</v>
      </c>
      <c r="M136" s="16">
        <f>Table24634[[#This Row],[Émissions couvertes
(Mt éq. CO2)]]/Table24634[[#This Row],[Émissions totales de l''administration
(Mt éq. CO2)]]</f>
        <v>0.99999999999999989</v>
      </c>
      <c r="N136" s="50" t="s">
        <v>237</v>
      </c>
      <c r="O136" s="19">
        <v>1.109512890625</v>
      </c>
      <c r="P136" s="50">
        <f>Table24634[[#This Row],[Revenus des taxes sur le carbone (devise nationale)]]*Table24634[[#This Row],[Taux de change (dollars américains/devise nationale; moyenne annuelle)]]</f>
        <v>1236856978.5680325</v>
      </c>
      <c r="Q136" s="50">
        <v>1114774771</v>
      </c>
      <c r="R136" s="5"/>
    </row>
    <row r="137" spans="1:18" x14ac:dyDescent="0.35">
      <c r="A137" t="s">
        <v>98</v>
      </c>
      <c r="B137" s="59">
        <f>Table24634[[#This Row],[Revenus des taxes sur le carbone (dollars américains)]]/Table24634[[#This Row],[Prix du carbone (dollars américains)]]/1000000</f>
        <v>57.888496496018199</v>
      </c>
      <c r="C137" s="16">
        <f>Table24634[[#This Row],[Revenus des taxes sur le carbone (dollars américains)]]/(Table24634[[#This Row],[Émissions totales de l''administration
(Mt éq. CO2)]]*1000000)</f>
        <v>25.692590321005216</v>
      </c>
      <c r="D137" s="31">
        <v>2016</v>
      </c>
      <c r="E137" s="31">
        <v>2016</v>
      </c>
      <c r="F137" s="53" t="s">
        <v>221</v>
      </c>
      <c r="G137" s="53" t="s">
        <v>177</v>
      </c>
      <c r="H137" s="53" t="s">
        <v>197</v>
      </c>
      <c r="I137" s="53" t="s">
        <v>197</v>
      </c>
      <c r="J137" s="53" t="s">
        <v>6</v>
      </c>
      <c r="K137" s="49">
        <v>57.888496496018199</v>
      </c>
      <c r="L137" s="31">
        <v>2016</v>
      </c>
      <c r="M137" s="16">
        <f>Table24634[[#This Row],[Émissions couvertes
(Mt éq. CO2)]]/Table24634[[#This Row],[Émissions totales de l''administration
(Mt éq. CO2)]]</f>
        <v>1</v>
      </c>
      <c r="N137" s="50" t="s">
        <v>237</v>
      </c>
      <c r="O137" s="19">
        <v>1.10690311284047</v>
      </c>
      <c r="P137" s="50">
        <f>Table24634[[#This Row],[Revenus des taxes sur le carbone (devise nationale)]]*Table24634[[#This Row],[Taux de change (dollars américains/devise nationale; moyenne annuelle)]]</f>
        <v>1487305424.7711415</v>
      </c>
      <c r="Q137" s="50">
        <v>1343663603</v>
      </c>
      <c r="R137" s="5"/>
    </row>
    <row r="138" spans="1:18" x14ac:dyDescent="0.35">
      <c r="A138" t="s">
        <v>98</v>
      </c>
      <c r="B138" s="59">
        <f>Table24634[[#This Row],[Revenus des taxes sur le carbone (dollars américains)]]/Table24634[[#This Row],[Prix du carbone (dollars américains)]]/1000000</f>
        <v>55.084246195135265</v>
      </c>
      <c r="C138" s="16">
        <f>Table24634[[#This Row],[Revenus des taxes sur le carbone (dollars américains)]]/(Table24634[[#This Row],[Émissions totales de l''administration
(Mt éq. CO2)]]*1000000)</f>
        <v>27.468703349798361</v>
      </c>
      <c r="D138" s="31">
        <v>2017</v>
      </c>
      <c r="E138" s="31">
        <v>2017</v>
      </c>
      <c r="F138" s="53" t="s">
        <v>221</v>
      </c>
      <c r="G138" s="53" t="s">
        <v>177</v>
      </c>
      <c r="H138" s="53" t="s">
        <v>197</v>
      </c>
      <c r="I138" s="53" t="s">
        <v>197</v>
      </c>
      <c r="J138" s="53" t="s">
        <v>6</v>
      </c>
      <c r="K138" s="49">
        <v>55.084246195135265</v>
      </c>
      <c r="L138" s="31">
        <v>2017</v>
      </c>
      <c r="M138" s="16">
        <f>Table24634[[#This Row],[Émissions couvertes
(Mt éq. CO2)]]/Table24634[[#This Row],[Émissions totales de l''administration
(Mt éq. CO2)]]</f>
        <v>1</v>
      </c>
      <c r="N138" s="50" t="s">
        <v>237</v>
      </c>
      <c r="O138" s="19">
        <v>1.1296811764705901</v>
      </c>
      <c r="P138" s="50">
        <f>Table24634[[#This Row],[Revenus des taxes sur le carbone (devise nationale)]]*Table24634[[#This Row],[Taux de change (dollars américains/devise nationale; moyenne annuelle)]]</f>
        <v>1513092817.9814296</v>
      </c>
      <c r="Q138" s="50">
        <v>1339398097</v>
      </c>
      <c r="R138" s="5"/>
    </row>
    <row r="139" spans="1:18" x14ac:dyDescent="0.35">
      <c r="A139" t="s">
        <v>98</v>
      </c>
      <c r="B139" s="59">
        <f>Table24634[[#This Row],[Revenus des taxes sur le carbone (dollars américains)]]/Table24634[[#This Row],[Prix du carbone (dollars américains)]]/1000000</f>
        <v>56.003272181481783</v>
      </c>
      <c r="C139" s="16">
        <f>Table24634[[#This Row],[Revenus des taxes sur le carbone (dollars américains)]]/(Table24634[[#This Row],[Émissions totales de l''administration
(Mt éq. CO2)]]*1000000)</f>
        <v>29.36995948590317</v>
      </c>
      <c r="D139" s="31">
        <v>2018</v>
      </c>
      <c r="E139" s="31">
        <v>2018</v>
      </c>
      <c r="F139" s="53" t="s">
        <v>221</v>
      </c>
      <c r="G139" s="53" t="s">
        <v>177</v>
      </c>
      <c r="H139" s="53" t="s">
        <v>197</v>
      </c>
      <c r="I139" s="53" t="s">
        <v>197</v>
      </c>
      <c r="J139" s="53" t="s">
        <v>6</v>
      </c>
      <c r="K139" s="49">
        <v>56.003272181481783</v>
      </c>
      <c r="L139" s="31">
        <v>2018</v>
      </c>
      <c r="M139" s="16">
        <f>Table24634[[#This Row],[Émissions couvertes
(Mt éq. CO2)]]/Table24634[[#This Row],[Émissions totales de l''administration
(Mt éq. CO2)]]</f>
        <v>1</v>
      </c>
      <c r="N139" s="50" t="s">
        <v>237</v>
      </c>
      <c r="O139" s="19">
        <v>1.18095450980392</v>
      </c>
      <c r="P139" s="50">
        <f>Table24634[[#This Row],[Revenus des taxes sur le carbone (devise nationale)]]*Table24634[[#This Row],[Taux de change (dollars américains/devise nationale; moyenne annuelle)]]</f>
        <v>1644813835.0481281</v>
      </c>
      <c r="Q139" s="50">
        <v>1392783398</v>
      </c>
      <c r="R139" s="5"/>
    </row>
    <row r="140" spans="1:18" x14ac:dyDescent="0.35">
      <c r="A140" t="s">
        <v>98</v>
      </c>
      <c r="B140" s="59">
        <f>Table24634[[#This Row],[Revenus des taxes sur le carbone (dollars américains)]]/Table24634[[#This Row],[Prix du carbone (dollars américains)]]/1000000</f>
        <v>52.779442685183604</v>
      </c>
      <c r="C140" s="16">
        <f>Table24634[[#This Row],[Revenus des taxes sur le carbone (dollars américains)]]/(Table24634[[#This Row],[Émissions totales de l''administration
(Mt éq. CO2)]]*1000000)</f>
        <v>30.83396852479428</v>
      </c>
      <c r="D140" s="31">
        <v>2019</v>
      </c>
      <c r="E140" s="31">
        <v>2019</v>
      </c>
      <c r="F140" s="53" t="s">
        <v>221</v>
      </c>
      <c r="G140" s="53" t="s">
        <v>177</v>
      </c>
      <c r="H140" s="53" t="s">
        <v>197</v>
      </c>
      <c r="I140" s="53" t="s">
        <v>197</v>
      </c>
      <c r="J140" s="53" t="s">
        <v>6</v>
      </c>
      <c r="K140" s="49">
        <v>52.779442685183611</v>
      </c>
      <c r="L140" s="31">
        <v>2019</v>
      </c>
      <c r="M140" s="16">
        <f>Table24634[[#This Row],[Émissions couvertes
(Mt éq. CO2)]]/Table24634[[#This Row],[Émissions totales de l''administration
(Mt éq. CO2)]]</f>
        <v>0.99999999999999989</v>
      </c>
      <c r="N140" s="50" t="s">
        <v>237</v>
      </c>
      <c r="O140" s="19">
        <v>1.11947450980392</v>
      </c>
      <c r="P140" s="50">
        <f>Table24634[[#This Row],[Revenus des taxes sur le carbone (devise nationale)]]*Table24634[[#This Row],[Taux de change (dollars américains/devise nationale; moyenne annuelle)]]</f>
        <v>1627399674.5111351</v>
      </c>
      <c r="Q140" s="50">
        <v>1453717490</v>
      </c>
      <c r="R140" s="5"/>
    </row>
    <row r="141" spans="1:18" x14ac:dyDescent="0.35">
      <c r="A141" t="s">
        <v>98</v>
      </c>
      <c r="B141" s="59">
        <f>Table24634[[#This Row],[Revenus des taxes sur le carbone (dollars américains)]]/Table24634[[#This Row],[Prix du carbone (dollars américains)]]/1000000</f>
        <v>47.822229113953782</v>
      </c>
      <c r="C141" s="16">
        <f>Table24634[[#This Row],[Revenus des taxes sur le carbone (dollars américains)]]/(Table24634[[#This Row],[Émissions totales de l''administration
(Mt éq. CO2)]]*1000000)</f>
        <v>34.856792653811368</v>
      </c>
      <c r="D141" s="31">
        <v>2020</v>
      </c>
      <c r="E141" s="31">
        <v>2020</v>
      </c>
      <c r="F141" s="53" t="s">
        <v>221</v>
      </c>
      <c r="G141" s="53" t="s">
        <v>177</v>
      </c>
      <c r="H141" s="53" t="s">
        <v>197</v>
      </c>
      <c r="I141" s="53" t="s">
        <v>197</v>
      </c>
      <c r="J141" s="53" t="s">
        <v>6</v>
      </c>
      <c r="K141" s="49">
        <v>47.822229113953782</v>
      </c>
      <c r="L141" s="31">
        <v>2020</v>
      </c>
      <c r="M141" s="16">
        <f>Table24634[[#This Row],[Émissions couvertes
(Mt éq. CO2)]]/Table24634[[#This Row],[Émissions totales de l''administration
(Mt éq. CO2)]]</f>
        <v>1</v>
      </c>
      <c r="N141" s="50" t="s">
        <v>237</v>
      </c>
      <c r="O141" s="19">
        <v>1.1421961089494199</v>
      </c>
      <c r="P141" s="50">
        <f>Table24634[[#This Row],[Revenus des taxes sur le carbone (devise nationale)]]*Table24634[[#This Row],[Taux de change (dollars américains/devise nationale; moyenne annuelle)]]</f>
        <v>1666929524.4681485</v>
      </c>
      <c r="Q141" s="50">
        <v>1459407462</v>
      </c>
    </row>
    <row r="142" spans="1:18" x14ac:dyDescent="0.35">
      <c r="A142" t="s">
        <v>98</v>
      </c>
      <c r="B142" s="59">
        <f>Table24634[[#This Row],[Revenus des taxes sur le carbone (dollars américains)]]/Table24634[[#This Row],[Prix du carbone (dollars américains)]]/1000000</f>
        <v>47.856052459042445</v>
      </c>
      <c r="C142" s="16">
        <f>Table24634[[#This Row],[Revenus des taxes sur le carbone (dollars américains)]]/(Table24634[[#This Row],[Émissions totales de l''administration
(Mt éq. CO2)]]*1000000)</f>
        <v>36.02086917671992</v>
      </c>
      <c r="D142" s="31">
        <v>2021</v>
      </c>
      <c r="E142" s="31">
        <v>2021</v>
      </c>
      <c r="F142" s="53" t="s">
        <v>221</v>
      </c>
      <c r="G142" s="53" t="s">
        <v>177</v>
      </c>
      <c r="H142" s="53" t="s">
        <v>197</v>
      </c>
      <c r="I142" s="53" t="s">
        <v>197</v>
      </c>
      <c r="J142" s="54" t="s">
        <v>6</v>
      </c>
      <c r="K142" s="49">
        <v>47.856052459042452</v>
      </c>
      <c r="L142" s="31">
        <v>2021</v>
      </c>
      <c r="M142" s="16">
        <f>Table24634[[#This Row],[Émissions couvertes
(Mt éq. CO2)]]/Table24634[[#This Row],[Émissions totales de l''administration
(Mt éq. CO2)]]</f>
        <v>0.99999999999999989</v>
      </c>
      <c r="N142" s="50" t="s">
        <v>237</v>
      </c>
      <c r="O142" s="19">
        <v>1.1827403100775</v>
      </c>
      <c r="P142" s="50">
        <f>Table24634[[#This Row],[Revenus des taxes sur le carbone (devise nationale)]]*Table24634[[#This Row],[Taux de change (dollars américains/devise nationale; moyenne annuelle)]]</f>
        <v>1723816604.9414136</v>
      </c>
      <c r="Q142" s="50">
        <f>238568816+1218908020</f>
        <v>1457476836</v>
      </c>
      <c r="R142" s="5"/>
    </row>
    <row r="143" spans="1:18" x14ac:dyDescent="0.35">
      <c r="A143" t="s">
        <v>98</v>
      </c>
      <c r="B143" s="59">
        <f>Table24634[[#This Row],[Revenus des taxes sur le carbone (dollars américains)]]/Table24634[[#This Row],[Prix du carbone (dollars américains)]]/1000000</f>
        <v>47.856052459042452</v>
      </c>
      <c r="C143" s="16">
        <f>Table24634[[#This Row],[Revenus des taxes sur le carbone (dollars américains)]]/(Table24634[[#This Row],[Émissions totales de l''administration
(Mt éq. CO2)]]*1000000)</f>
        <v>31.790291065729889</v>
      </c>
      <c r="D143" s="31">
        <v>2022</v>
      </c>
      <c r="E143" s="31">
        <v>2022</v>
      </c>
      <c r="F143" s="53" t="s">
        <v>221</v>
      </c>
      <c r="G143" s="53" t="s">
        <v>177</v>
      </c>
      <c r="H143" s="53" t="s">
        <v>197</v>
      </c>
      <c r="I143" s="53" t="s">
        <v>197</v>
      </c>
      <c r="J143" s="54" t="s">
        <v>6</v>
      </c>
      <c r="K143" s="49">
        <v>47.856052459042452</v>
      </c>
      <c r="L143" s="31">
        <v>2021</v>
      </c>
      <c r="M143" s="16">
        <f>Table24634[[#This Row],[Émissions couvertes
(Mt éq. CO2)]]/Table24634[[#This Row],[Émissions totales de l''administration
(Mt éq. CO2)]]</f>
        <v>1</v>
      </c>
      <c r="N143" s="50" t="s">
        <v>237</v>
      </c>
      <c r="O143" s="19">
        <v>1.0530486381323001</v>
      </c>
      <c r="P143" s="50">
        <f>Table24634[[#This Row],[Revenus des taxes sur le carbone (devise nationale)]]*Table24634[[#This Row],[Taux de change (dollars américains/devise nationale; moyenne annuelle)]]</f>
        <v>1521357836.9297981</v>
      </c>
      <c r="Q143" s="50">
        <f>208432174+1236285365</f>
        <v>1444717539</v>
      </c>
      <c r="R143" s="5"/>
    </row>
    <row r="144" spans="1:18" x14ac:dyDescent="0.35">
      <c r="A144" t="s">
        <v>99</v>
      </c>
      <c r="B144" s="59">
        <f>Table24634[[#This Row],[Revenus des taxes sur le carbone (dollars américains)]]/Table24634[[#This Row],[Prix du carbone (dollars américains)]]/1000000</f>
        <v>193.10344827586206</v>
      </c>
      <c r="C144" s="16">
        <f>Table24634[[#This Row],[Prix du carbone (devise nationale)]]*Table24634[[#This Row],[Taux de change (dollars américains/devise nationale; moyenne annuelle)]]</f>
        <v>16.087936914062499</v>
      </c>
      <c r="D144" s="31">
        <v>2015</v>
      </c>
      <c r="E144" s="31">
        <v>2015</v>
      </c>
      <c r="F144" s="53" t="s">
        <v>221</v>
      </c>
      <c r="G144" s="53" t="s">
        <v>177</v>
      </c>
      <c r="H144" s="53" t="s">
        <v>7</v>
      </c>
      <c r="I144" s="53" t="s">
        <v>7</v>
      </c>
      <c r="J144" s="53" t="s">
        <v>6</v>
      </c>
      <c r="K144" s="49">
        <v>461.1346362562964</v>
      </c>
      <c r="L144" s="31">
        <v>2015</v>
      </c>
      <c r="M144" s="16">
        <f>Table24634[[#This Row],[Émissions couvertes
(Mt éq. CO2)]]/Table24634[[#This Row],[Émissions totales de l''administration
(Mt éq. CO2)]]</f>
        <v>0.41875719820910634</v>
      </c>
      <c r="N144" s="57">
        <v>14.5</v>
      </c>
      <c r="O144" s="19">
        <v>1.109512890625</v>
      </c>
      <c r="P144" s="50">
        <f>Table24634[[#This Row],[Revenus des taxes sur le carbone (devise nationale)]]*Table24634[[#This Row],[Taux de change (dollars américains/devise nationale; moyenne annuelle)]]</f>
        <v>3106636093.75</v>
      </c>
      <c r="Q144" s="50">
        <v>2800000000</v>
      </c>
      <c r="R144" s="5"/>
    </row>
    <row r="145" spans="1:18" x14ac:dyDescent="0.35">
      <c r="A145" t="s">
        <v>99</v>
      </c>
      <c r="B145" s="59">
        <f>Table24634[[#This Row],[Revenus des taxes sur le carbone (dollars américains)]]/Table24634[[#This Row],[Prix du carbone (dollars américains)]]/1000000</f>
        <v>190.90909090909091</v>
      </c>
      <c r="C145" s="16">
        <f>Table24634[[#This Row],[Prix du carbone (devise nationale)]]*Table24634[[#This Row],[Taux de change (dollars américains/devise nationale; moyenne annuelle)]]</f>
        <v>24.351868482490342</v>
      </c>
      <c r="D145" s="31">
        <v>2016</v>
      </c>
      <c r="E145" s="31">
        <v>2016</v>
      </c>
      <c r="F145" s="53" t="s">
        <v>221</v>
      </c>
      <c r="G145" s="53" t="s">
        <v>177</v>
      </c>
      <c r="H145" s="53" t="s">
        <v>7</v>
      </c>
      <c r="I145" s="53" t="s">
        <v>7</v>
      </c>
      <c r="J145" s="53" t="s">
        <v>6</v>
      </c>
      <c r="K145" s="49">
        <v>463.48505322615705</v>
      </c>
      <c r="L145" s="31">
        <v>2016</v>
      </c>
      <c r="M145" s="16">
        <f>Table24634[[#This Row],[Émissions couvertes
(Mt éq. CO2)]]/Table24634[[#This Row],[Émissions totales de l''administration
(Mt éq. CO2)]]</f>
        <v>0.41189913154747843</v>
      </c>
      <c r="N145" s="57">
        <v>22</v>
      </c>
      <c r="O145" s="19">
        <v>1.10690311284047</v>
      </c>
      <c r="P145" s="50">
        <f>Table24634[[#This Row],[Revenus des taxes sur le carbone (devise nationale)]]*Table24634[[#This Row],[Taux de change (dollars américains/devise nationale; moyenne annuelle)]]</f>
        <v>4648993073.9299746</v>
      </c>
      <c r="Q145" s="50">
        <v>4200000000</v>
      </c>
      <c r="R145" s="5"/>
    </row>
    <row r="146" spans="1:18" x14ac:dyDescent="0.35">
      <c r="A146" t="s">
        <v>99</v>
      </c>
      <c r="B146" s="59">
        <f>Table24634[[#This Row],[Revenus des taxes sur le carbone (dollars américains)]]/Table24634[[#This Row],[Prix du carbone (dollars américains)]]/1000000</f>
        <v>193.44262295081964</v>
      </c>
      <c r="C146" s="16">
        <f>Table24634[[#This Row],[Prix du carbone (devise nationale)]]*Table24634[[#This Row],[Taux de change (dollars américains/devise nationale; moyenne annuelle)]]</f>
        <v>34.455275882353</v>
      </c>
      <c r="D146" s="31">
        <v>2017</v>
      </c>
      <c r="E146" s="31">
        <v>2017</v>
      </c>
      <c r="F146" s="53" t="s">
        <v>114</v>
      </c>
      <c r="G146" s="53" t="s">
        <v>177</v>
      </c>
      <c r="H146" s="53" t="s">
        <v>7</v>
      </c>
      <c r="I146" s="53" t="s">
        <v>7</v>
      </c>
      <c r="J146" s="53" t="s">
        <v>6</v>
      </c>
      <c r="K146" s="49">
        <v>466.15316808102631</v>
      </c>
      <c r="L146" s="31">
        <v>2017</v>
      </c>
      <c r="M146" s="16">
        <f>Table24634[[#This Row],[Émissions couvertes
(Mt éq. CO2)]]/Table24634[[#This Row],[Émissions totales de l''administration
(Mt éq. CO2)]]</f>
        <v>0.41497652745158564</v>
      </c>
      <c r="N146" s="57">
        <v>30.5</v>
      </c>
      <c r="O146" s="19">
        <v>1.1296811764705901</v>
      </c>
      <c r="P146" s="50">
        <f>Table24634[[#This Row],[Revenus des taxes sur le carbone (devise nationale)]]*Table24634[[#This Row],[Taux de change (dollars américains/devise nationale; moyenne annuelle)]]</f>
        <v>6665118941.1764812</v>
      </c>
      <c r="Q146" s="50">
        <v>5900000000</v>
      </c>
      <c r="R146" s="5"/>
    </row>
    <row r="147" spans="1:18" x14ac:dyDescent="0.35">
      <c r="A147" t="s">
        <v>99</v>
      </c>
      <c r="B147" s="59">
        <f>Table24634[[#This Row],[Revenus des taxes sur le carbone (dollars américains)]]/Table24634[[#This Row],[Prix du carbone (dollars américains)]]/1000000</f>
        <v>186.09865470852017</v>
      </c>
      <c r="C147" s="16">
        <f>Table24634[[#This Row],[Prix du carbone (devise nationale)]]*Table24634[[#This Row],[Taux de change (dollars américains/devise nationale; moyenne annuelle)]]</f>
        <v>52.670571137254832</v>
      </c>
      <c r="D147" s="31">
        <v>2018</v>
      </c>
      <c r="E147" s="31">
        <v>2018</v>
      </c>
      <c r="F147" s="53" t="s">
        <v>221</v>
      </c>
      <c r="G147" s="53" t="s">
        <v>177</v>
      </c>
      <c r="H147" s="53" t="s">
        <v>7</v>
      </c>
      <c r="I147" s="53" t="s">
        <v>7</v>
      </c>
      <c r="J147" s="53" t="s">
        <v>6</v>
      </c>
      <c r="K147" s="49">
        <v>447.90720901299881</v>
      </c>
      <c r="L147" s="31">
        <v>2018</v>
      </c>
      <c r="M147" s="16">
        <f>Table24634[[#This Row],[Émissions couvertes
(Mt éq. CO2)]]/Table24634[[#This Row],[Émissions totales de l''administration
(Mt éq. CO2)]]</f>
        <v>0.41548483918935847</v>
      </c>
      <c r="N147" s="57">
        <v>44.6</v>
      </c>
      <c r="O147" s="19">
        <v>1.18095450980392</v>
      </c>
      <c r="P147" s="50">
        <f>Table24634[[#This Row],[Revenus des taxes sur le carbone (devise nationale)]]*Table24634[[#This Row],[Taux de change (dollars américains/devise nationale; moyenne annuelle)]]</f>
        <v>9801922431.3725357</v>
      </c>
      <c r="Q147" s="50">
        <v>8300000000</v>
      </c>
      <c r="R147" s="5"/>
    </row>
    <row r="148" spans="1:18" x14ac:dyDescent="0.35">
      <c r="A148" t="s">
        <v>99</v>
      </c>
      <c r="B148" s="59">
        <f>Table24634[[#This Row],[Revenus des taxes sur le carbone (dollars américains)]]/Table24634[[#This Row],[Prix du carbone (dollars américains)]]/1000000</f>
        <v>183.85650224215249</v>
      </c>
      <c r="C148" s="16">
        <f>Table24634[[#This Row],[Prix du carbone (devise nationale)]]*Table24634[[#This Row],[Taux de change (dollars américains/devise nationale; moyenne annuelle)]]</f>
        <v>49.928563137254834</v>
      </c>
      <c r="D148" s="31">
        <v>2019</v>
      </c>
      <c r="E148" s="31">
        <v>2019</v>
      </c>
      <c r="F148" s="53" t="s">
        <v>221</v>
      </c>
      <c r="G148" s="53" t="s">
        <v>177</v>
      </c>
      <c r="H148" s="53" t="s">
        <v>7</v>
      </c>
      <c r="I148" s="53" t="s">
        <v>7</v>
      </c>
      <c r="J148" s="53" t="s">
        <v>6</v>
      </c>
      <c r="K148" s="49">
        <v>438.46701229563394</v>
      </c>
      <c r="L148" s="31">
        <v>2019</v>
      </c>
      <c r="M148" s="16">
        <f>Table24634[[#This Row],[Émissions couvertes
(Mt éq. CO2)]]/Table24634[[#This Row],[Émissions totales de l''administration
(Mt éq. CO2)]]</f>
        <v>0.41931661239360984</v>
      </c>
      <c r="N148" s="57">
        <v>44.6</v>
      </c>
      <c r="O148" s="19">
        <v>1.11947450980392</v>
      </c>
      <c r="P148" s="50">
        <f>Table24634[[#This Row],[Revenus des taxes sur le carbone (devise nationale)]]*Table24634[[#This Row],[Taux de change (dollars américains/devise nationale; moyenne annuelle)]]</f>
        <v>9179690980.3921452</v>
      </c>
      <c r="Q148" s="50">
        <v>8200000000</v>
      </c>
      <c r="R148" s="5"/>
    </row>
    <row r="149" spans="1:18" x14ac:dyDescent="0.35">
      <c r="A149" t="s">
        <v>99</v>
      </c>
      <c r="B149" s="59">
        <f>Table24634[[#This Row],[Revenus des taxes sur le carbone (dollars américains)]]/Table24634[[#This Row],[Prix du carbone (dollars américains)]]/1000000</f>
        <v>161.43497757847535</v>
      </c>
      <c r="C149" s="16">
        <f>Table24634[[#This Row],[Prix du carbone (devise nationale)]]*Table24634[[#This Row],[Taux de change (dollars américains/devise nationale; moyenne annuelle)]]</f>
        <v>50.941946459144127</v>
      </c>
      <c r="D149" s="31">
        <v>2020</v>
      </c>
      <c r="E149" s="31">
        <v>2020</v>
      </c>
      <c r="F149" s="53" t="s">
        <v>221</v>
      </c>
      <c r="G149" s="53" t="s">
        <v>177</v>
      </c>
      <c r="H149" s="53" t="s">
        <v>7</v>
      </c>
      <c r="I149" s="53" t="s">
        <v>7</v>
      </c>
      <c r="J149" s="53" t="s">
        <v>6</v>
      </c>
      <c r="K149" s="49">
        <v>399.19690480390335</v>
      </c>
      <c r="L149" s="31">
        <v>2020</v>
      </c>
      <c r="M149" s="16">
        <f>Table24634[[#This Row],[Émissions couvertes
(Mt éq. CO2)]]/Table24634[[#This Row],[Émissions totales de l''administration
(Mt éq. CO2)]]</f>
        <v>0.40439937192843894</v>
      </c>
      <c r="N149" s="57">
        <v>44.6</v>
      </c>
      <c r="O149" s="19">
        <v>1.1421961089494199</v>
      </c>
      <c r="P149" s="50">
        <f>Table24634[[#This Row],[Revenus des taxes sur le carbone (devise nationale)]]*Table24634[[#This Row],[Taux de change (dollars américains/devise nationale; moyenne annuelle)]]</f>
        <v>8223811984.4358234</v>
      </c>
      <c r="Q149" s="50">
        <v>7200000000</v>
      </c>
      <c r="R149" s="5"/>
    </row>
    <row r="150" spans="1:18" ht="14.5" customHeight="1" x14ac:dyDescent="0.35">
      <c r="A150" t="s">
        <v>99</v>
      </c>
      <c r="B150" s="59">
        <f>Table24634[[#This Row],[Revenus des taxes sur le carbone (dollars américains)]]/Table24634[[#This Row],[Prix du carbone (dollars américains)]]/1000000</f>
        <v>159.23194909177386</v>
      </c>
      <c r="C150" s="16">
        <f>Table24634[[#This Row],[Prix du carbone (devise nationale)]]*Table24634[[#This Row],[Taux de change (dollars américains/devise nationale; moyenne annuelle)]]</f>
        <v>52.750217829456503</v>
      </c>
      <c r="D150" s="31">
        <v>2021</v>
      </c>
      <c r="E150" s="31">
        <v>2021</v>
      </c>
      <c r="F150" s="53" t="s">
        <v>221</v>
      </c>
      <c r="G150" s="53" t="s">
        <v>177</v>
      </c>
      <c r="H150" s="53" t="s">
        <v>7</v>
      </c>
      <c r="I150" s="53" t="s">
        <v>7</v>
      </c>
      <c r="J150" s="53" t="s">
        <v>6</v>
      </c>
      <c r="K150" s="49">
        <v>421.07731391346397</v>
      </c>
      <c r="L150" s="31">
        <v>2021</v>
      </c>
      <c r="M150" s="16">
        <f>Table24634[[#This Row],[Émissions couvertes
(Mt éq. CO2)]]/Table24634[[#This Row],[Émissions totales de l''administration
(Mt éq. CO2)]]</f>
        <v>0.37815371151649785</v>
      </c>
      <c r="N150" s="57">
        <v>44.6</v>
      </c>
      <c r="O150" s="19">
        <v>1.1827403100775</v>
      </c>
      <c r="P150" s="50">
        <v>8399520000</v>
      </c>
      <c r="Q150" s="50" t="s">
        <v>237</v>
      </c>
    </row>
    <row r="151" spans="1:18" x14ac:dyDescent="0.35">
      <c r="A151" t="s">
        <v>99</v>
      </c>
      <c r="B151" s="59">
        <f>Table24634[[#This Row],[Revenus des taxes sur le carbone (dollars américains)]]/Table24634[[#This Row],[Prix du carbone (dollars américains)]]/1000000</f>
        <v>178.84268401607147</v>
      </c>
      <c r="C151" s="16">
        <f>Table24634[[#This Row],[Prix du carbone (devise nationale)]]*Table24634[[#This Row],[Taux de change (dollars américains/devise nationale; moyenne annuelle)]]</f>
        <v>46.965969260700582</v>
      </c>
      <c r="D151" s="31">
        <v>2021</v>
      </c>
      <c r="E151" s="31">
        <v>2022</v>
      </c>
      <c r="F151" s="55" t="s">
        <v>221</v>
      </c>
      <c r="G151" s="53" t="s">
        <v>177</v>
      </c>
      <c r="H151" s="53" t="s">
        <v>7</v>
      </c>
      <c r="I151" s="53" t="s">
        <v>7</v>
      </c>
      <c r="J151" s="53" t="s">
        <v>6</v>
      </c>
      <c r="K151" s="49">
        <v>421.07731391346397</v>
      </c>
      <c r="L151" s="31">
        <v>2021</v>
      </c>
      <c r="M151" s="16">
        <f>Table24634[[#This Row],[Émissions couvertes
(Mt éq. CO2)]]/Table24634[[#This Row],[Émissions totales de l''administration
(Mt éq. CO2)]]</f>
        <v>0.42472647684084358</v>
      </c>
      <c r="N151" s="57">
        <v>44.6</v>
      </c>
      <c r="O151" s="19">
        <v>1.0530486381323001</v>
      </c>
      <c r="P151" s="50">
        <v>8399520000</v>
      </c>
      <c r="Q151" s="50" t="s">
        <v>237</v>
      </c>
    </row>
    <row r="152" spans="1:18" x14ac:dyDescent="0.35">
      <c r="A152" t="s">
        <v>100</v>
      </c>
      <c r="B152" s="59">
        <v>200</v>
      </c>
      <c r="C152" s="16">
        <f>Table24634[[#This Row],[Prix du carbone (devise nationale)]]*Table24634[[#This Row],[Taux de change (dollars américains/devise nationale; moyenne annuelle)]]</f>
        <v>5.2494719517942832</v>
      </c>
      <c r="D152" s="31">
        <v>2016</v>
      </c>
      <c r="E152" s="31">
        <v>2016</v>
      </c>
      <c r="F152" s="55" t="s">
        <v>221</v>
      </c>
      <c r="G152" s="53" t="s">
        <v>178</v>
      </c>
      <c r="H152" s="53" t="s">
        <v>8</v>
      </c>
      <c r="I152" s="53" t="s">
        <v>190</v>
      </c>
      <c r="J152" s="53" t="s">
        <v>220</v>
      </c>
      <c r="K152" s="49">
        <v>240</v>
      </c>
      <c r="L152" s="31">
        <v>2014</v>
      </c>
      <c r="M152" s="16">
        <f>Table24634[[#This Row],[Émissions couvertes
(Mt éq. CO2)]]/Table24634[[#This Row],[Émissions totales de l''administration
(Mt éq. CO2)]]</f>
        <v>0.83333333333333337</v>
      </c>
      <c r="N152" s="57">
        <v>34.880000000000003</v>
      </c>
      <c r="O152" s="19">
        <v>0.150500916049148</v>
      </c>
      <c r="P152" s="50" t="s">
        <v>237</v>
      </c>
      <c r="Q152" s="50" t="s">
        <v>237</v>
      </c>
    </row>
    <row r="153" spans="1:18" x14ac:dyDescent="0.35">
      <c r="A153" t="s">
        <v>100</v>
      </c>
      <c r="B153" s="59">
        <v>200</v>
      </c>
      <c r="C153" s="16">
        <f>Table24634[[#This Row],[Prix du carbone (devise nationale)]]*Table24634[[#This Row],[Taux de change (dollars américains/devise nationale; moyenne annuelle)]]</f>
        <v>3.7677438455319385</v>
      </c>
      <c r="D153" s="31">
        <v>2017</v>
      </c>
      <c r="E153" s="31">
        <v>2017</v>
      </c>
      <c r="F153" s="55" t="s">
        <v>221</v>
      </c>
      <c r="G153" s="53" t="s">
        <v>178</v>
      </c>
      <c r="H153" s="53" t="s">
        <v>8</v>
      </c>
      <c r="I153" s="53" t="s">
        <v>190</v>
      </c>
      <c r="J153" s="53" t="s">
        <v>220</v>
      </c>
      <c r="K153" s="49">
        <v>240</v>
      </c>
      <c r="L153" s="31">
        <v>2014</v>
      </c>
      <c r="M153" s="16">
        <f>Table24634[[#This Row],[Émissions couvertes
(Mt éq. CO2)]]/Table24634[[#This Row],[Émissions totales de l''administration
(Mt éq. CO2)]]</f>
        <v>0.83333333333333337</v>
      </c>
      <c r="N153" s="57">
        <v>25.465257879999999</v>
      </c>
      <c r="O153" s="19">
        <v>0.14795624153058601</v>
      </c>
      <c r="P153" s="50" t="s">
        <v>237</v>
      </c>
      <c r="Q153" s="50" t="s">
        <v>237</v>
      </c>
    </row>
    <row r="154" spans="1:18" x14ac:dyDescent="0.35">
      <c r="A154" t="s">
        <v>100</v>
      </c>
      <c r="B154" s="59">
        <v>200</v>
      </c>
      <c r="C154" s="16">
        <f>Table24634[[#This Row],[Prix du carbone (devise nationale)]]*Table24634[[#This Row],[Taux de change (dollars américains/devise nationale; moyenne annuelle)]]</f>
        <v>2.9474193192703937</v>
      </c>
      <c r="D154" s="31">
        <v>2017</v>
      </c>
      <c r="E154" s="31">
        <v>2018</v>
      </c>
      <c r="F154" s="53" t="s">
        <v>221</v>
      </c>
      <c r="G154" s="53" t="s">
        <v>178</v>
      </c>
      <c r="H154" s="53" t="s">
        <v>8</v>
      </c>
      <c r="I154" s="53" t="s">
        <v>190</v>
      </c>
      <c r="J154" s="53" t="s">
        <v>220</v>
      </c>
      <c r="K154" s="49">
        <v>240</v>
      </c>
      <c r="L154" s="31">
        <v>2014</v>
      </c>
      <c r="M154" s="16">
        <f>Table24634[[#This Row],[Émissions couvertes
(Mt éq. CO2)]]/Table24634[[#This Row],[Émissions totales de l''administration
(Mt éq. CO2)]]</f>
        <v>0.83333333333333337</v>
      </c>
      <c r="N154" s="57">
        <v>19.5</v>
      </c>
      <c r="O154" s="19">
        <v>0.15114970868053301</v>
      </c>
      <c r="P154" s="50" t="s">
        <v>237</v>
      </c>
      <c r="Q154" s="50" t="s">
        <v>237</v>
      </c>
    </row>
    <row r="155" spans="1:18" x14ac:dyDescent="0.35">
      <c r="A155" t="s">
        <v>100</v>
      </c>
      <c r="B155" s="59">
        <v>220</v>
      </c>
      <c r="C155" s="16">
        <f>Table24634[[#This Row],[Prix du carbone (devise nationale)]]*Table24634[[#This Row],[Taux de change (dollars américains/devise nationale; moyenne annuelle)]]</f>
        <v>2.4383886563695585</v>
      </c>
      <c r="D155" s="31">
        <v>2019</v>
      </c>
      <c r="E155" s="31">
        <v>2019</v>
      </c>
      <c r="F155" s="53" t="s">
        <v>221</v>
      </c>
      <c r="G155" s="53" t="s">
        <v>178</v>
      </c>
      <c r="H155" s="53" t="s">
        <v>8</v>
      </c>
      <c r="I155" s="53" t="s">
        <v>190</v>
      </c>
      <c r="J155" s="53" t="s">
        <v>220</v>
      </c>
      <c r="K155" s="49">
        <v>240</v>
      </c>
      <c r="L155" s="31">
        <v>2014</v>
      </c>
      <c r="M155" s="16">
        <f>Table24634[[#This Row],[Émissions couvertes
(Mt éq. CO2)]]/Table24634[[#This Row],[Émissions totales de l''administration
(Mt éq. CO2)]]</f>
        <v>0.91666666666666663</v>
      </c>
      <c r="N155" s="57">
        <v>16.845327642044399</v>
      </c>
      <c r="O155" s="19">
        <v>0.14475163132378399</v>
      </c>
      <c r="P155" s="50" t="s">
        <v>237</v>
      </c>
      <c r="Q155" s="50" t="s">
        <v>237</v>
      </c>
    </row>
    <row r="156" spans="1:18" x14ac:dyDescent="0.35">
      <c r="A156" t="s">
        <v>100</v>
      </c>
      <c r="B156" s="59">
        <v>126</v>
      </c>
      <c r="C156" s="16">
        <f>Table24634[[#This Row],[Prix du carbone (devise nationale)]]*Table24634[[#This Row],[Taux de change (dollars américains/devise nationale; moyenne annuelle)]]</f>
        <v>1.4505633372561031</v>
      </c>
      <c r="D156" s="31">
        <v>2020</v>
      </c>
      <c r="E156" s="31">
        <v>2020</v>
      </c>
      <c r="F156" s="53" t="s">
        <v>221</v>
      </c>
      <c r="G156" s="53" t="s">
        <v>178</v>
      </c>
      <c r="H156" s="53" t="s">
        <v>8</v>
      </c>
      <c r="I156" s="53" t="s">
        <v>190</v>
      </c>
      <c r="J156" s="53" t="s">
        <v>220</v>
      </c>
      <c r="K156" s="49">
        <v>245.4</v>
      </c>
      <c r="L156" s="31">
        <v>2020</v>
      </c>
      <c r="M156" s="16">
        <f>Table24634[[#This Row],[Émissions couvertes
(Mt éq. CO2)]]/Table24634[[#This Row],[Émissions totales de l''administration
(Mt éq. CO2)]]</f>
        <v>0.51344743276283622</v>
      </c>
      <c r="N156" s="57">
        <v>10.01</v>
      </c>
      <c r="O156" s="19">
        <v>0.144911422303307</v>
      </c>
      <c r="P156" s="50" t="s">
        <v>237</v>
      </c>
      <c r="Q156" s="50" t="s">
        <v>237</v>
      </c>
    </row>
    <row r="157" spans="1:18" x14ac:dyDescent="0.35">
      <c r="A157" t="s">
        <v>100</v>
      </c>
      <c r="B157" s="59">
        <v>132</v>
      </c>
      <c r="C157" s="16">
        <f>Table24634[[#This Row],[Prix du carbone (devise nationale)]]*Table24634[[#This Row],[Taux de change (dollars américains/devise nationale; moyenne annuelle)]]</f>
        <v>1.3955705749298071</v>
      </c>
      <c r="D157" s="31">
        <v>2021</v>
      </c>
      <c r="E157" s="31">
        <v>2021</v>
      </c>
      <c r="F157" s="53" t="s">
        <v>221</v>
      </c>
      <c r="G157" s="53" t="s">
        <v>178</v>
      </c>
      <c r="H157" s="53" t="s">
        <v>8</v>
      </c>
      <c r="I157" s="53" t="s">
        <v>190</v>
      </c>
      <c r="J157" s="53" t="s">
        <v>220</v>
      </c>
      <c r="K157" s="49">
        <v>245.4</v>
      </c>
      <c r="L157" s="31">
        <v>2020</v>
      </c>
      <c r="M157" s="16">
        <f>Table24634[[#This Row],[Émissions couvertes
(Mt éq. CO2)]]/Table24634[[#This Row],[Émissions totales de l''administration
(Mt éq. CO2)]]</f>
        <v>0.53789731051344747</v>
      </c>
      <c r="N157" s="57">
        <v>9</v>
      </c>
      <c r="O157" s="19">
        <v>0.155063397214423</v>
      </c>
      <c r="P157" s="50" t="s">
        <v>237</v>
      </c>
      <c r="Q157" s="50" t="s">
        <v>237</v>
      </c>
      <c r="R157" s="5"/>
    </row>
    <row r="158" spans="1:18" ht="15.65" customHeight="1" x14ac:dyDescent="0.35">
      <c r="A158" t="s">
        <v>100</v>
      </c>
      <c r="B158" s="59">
        <v>132</v>
      </c>
      <c r="C158" s="16">
        <f>Table24634[[#This Row],[Prix du carbone (devise nationale)]]*Table24634[[#This Row],[Taux de change (dollars américains/devise nationale; moyenne annuelle)]]</f>
        <v>3.3871848662860646</v>
      </c>
      <c r="D158" s="31">
        <v>2021</v>
      </c>
      <c r="E158" s="31">
        <v>2022</v>
      </c>
      <c r="F158" s="53" t="s">
        <v>221</v>
      </c>
      <c r="G158" s="53" t="s">
        <v>178</v>
      </c>
      <c r="H158" s="53" t="s">
        <v>8</v>
      </c>
      <c r="I158" s="53" t="s">
        <v>190</v>
      </c>
      <c r="J158" s="53" t="s">
        <v>220</v>
      </c>
      <c r="K158" s="49">
        <v>245.4</v>
      </c>
      <c r="L158" s="31">
        <v>2020</v>
      </c>
      <c r="M158" s="16">
        <f>Table24634[[#This Row],[Émissions couvertes
(Mt éq. CO2)]]/Table24634[[#This Row],[Émissions totales de l''administration
(Mt éq. CO2)]]</f>
        <v>0.53789731051344747</v>
      </c>
      <c r="N158" s="57">
        <v>22.82</v>
      </c>
      <c r="O158" s="19">
        <v>0.148430537523491</v>
      </c>
      <c r="P158" s="50" t="s">
        <v>237</v>
      </c>
      <c r="Q158" s="50" t="s">
        <v>237</v>
      </c>
    </row>
    <row r="159" spans="1:18" ht="15.65" customHeight="1" x14ac:dyDescent="0.35">
      <c r="A159" t="s">
        <v>102</v>
      </c>
      <c r="B159" s="59">
        <v>408</v>
      </c>
      <c r="C159" s="16">
        <f>Table24634[[#This Row],[Prix du carbone (devise nationale)]]*Table24634[[#This Row],[Taux de change (dollars américains/devise nationale; moyenne annuelle)]]</f>
        <v>2.4889647840293208</v>
      </c>
      <c r="D159" s="31">
        <v>2015</v>
      </c>
      <c r="E159" s="31">
        <v>2015</v>
      </c>
      <c r="F159" s="55" t="s">
        <v>221</v>
      </c>
      <c r="G159" s="53" t="s">
        <v>178</v>
      </c>
      <c r="H159" s="53" t="s">
        <v>198</v>
      </c>
      <c r="I159" s="53" t="s">
        <v>190</v>
      </c>
      <c r="J159" s="53" t="s">
        <v>220</v>
      </c>
      <c r="K159" s="49">
        <v>610.5</v>
      </c>
      <c r="L159" s="31">
        <v>2012</v>
      </c>
      <c r="M159" s="16">
        <f>Table24634[[#This Row],[Émissions couvertes
(Mt éq. CO2)]]/Table24634[[#This Row],[Émissions totales de l''administration
(Mt éq. CO2)]]</f>
        <v>0.66830466830466828</v>
      </c>
      <c r="N159" s="57">
        <v>15.5</v>
      </c>
      <c r="O159" s="19">
        <v>0.16057837316318199</v>
      </c>
      <c r="P159" s="50" t="s">
        <v>237</v>
      </c>
      <c r="Q159" s="50" t="s">
        <v>237</v>
      </c>
    </row>
    <row r="160" spans="1:18" ht="15.65" customHeight="1" x14ac:dyDescent="0.35">
      <c r="A160" t="s">
        <v>102</v>
      </c>
      <c r="B160" s="59">
        <v>422</v>
      </c>
      <c r="C160" s="16">
        <f>Table24634[[#This Row],[Prix du carbone (devise nationale)]]*Table24634[[#This Row],[Taux de change (dollars américains/devise nationale; moyenne annuelle)]]</f>
        <v>1.2190574199980988</v>
      </c>
      <c r="D160" s="31">
        <v>2016</v>
      </c>
      <c r="E160" s="31">
        <v>2016</v>
      </c>
      <c r="F160" s="55" t="s">
        <v>221</v>
      </c>
      <c r="G160" s="53" t="s">
        <v>178</v>
      </c>
      <c r="H160" s="53" t="s">
        <v>198</v>
      </c>
      <c r="I160" s="53" t="s">
        <v>190</v>
      </c>
      <c r="J160" s="53" t="s">
        <v>220</v>
      </c>
      <c r="K160" s="49">
        <v>610.5</v>
      </c>
      <c r="L160" s="31">
        <v>2012</v>
      </c>
      <c r="M160" s="16">
        <f>Table24634[[#This Row],[Émissions couvertes
(Mt éq. CO2)]]/Table24634[[#This Row],[Émissions totales de l''administration
(Mt éq. CO2)]]</f>
        <v>0.69123669123669129</v>
      </c>
      <c r="N160" s="57">
        <v>8.1</v>
      </c>
      <c r="O160" s="19">
        <v>0.150500916049148</v>
      </c>
      <c r="P160" s="50" t="s">
        <v>237</v>
      </c>
      <c r="Q160" s="50" t="s">
        <v>237</v>
      </c>
    </row>
    <row r="161" spans="1:18" ht="15.65" customHeight="1" x14ac:dyDescent="0.35">
      <c r="A161" t="s">
        <v>102</v>
      </c>
      <c r="B161" s="59">
        <v>422</v>
      </c>
      <c r="C161" s="16">
        <f>Table24634[[#This Row],[Prix du carbone (devise nationale)]]*Table24634[[#This Row],[Taux de change (dollars américains/devise nationale; moyenne annuelle)]]</f>
        <v>1.9008085743442198</v>
      </c>
      <c r="D161" s="31">
        <v>2017</v>
      </c>
      <c r="E161" s="31">
        <v>2017</v>
      </c>
      <c r="F161" s="55" t="s">
        <v>221</v>
      </c>
      <c r="G161" s="53" t="s">
        <v>178</v>
      </c>
      <c r="H161" s="53" t="s">
        <v>198</v>
      </c>
      <c r="I161" s="53" t="s">
        <v>190</v>
      </c>
      <c r="J161" s="53" t="s">
        <v>220</v>
      </c>
      <c r="K161" s="49">
        <v>610.5</v>
      </c>
      <c r="L161" s="31">
        <v>2012</v>
      </c>
      <c r="M161" s="16">
        <f>Table24634[[#This Row],[Émissions couvertes
(Mt éq. CO2)]]/Table24634[[#This Row],[Émissions totales de l''administration
(Mt éq. CO2)]]</f>
        <v>0.69123669123669129</v>
      </c>
      <c r="N161" s="57">
        <v>12.84709962</v>
      </c>
      <c r="O161" s="19">
        <v>0.14795624153058601</v>
      </c>
      <c r="P161" s="50" t="s">
        <v>237</v>
      </c>
      <c r="Q161" s="50" t="s">
        <v>237</v>
      </c>
    </row>
    <row r="162" spans="1:18" x14ac:dyDescent="0.35">
      <c r="A162" t="s">
        <v>102</v>
      </c>
      <c r="B162" s="59">
        <v>422</v>
      </c>
      <c r="C162" s="16">
        <f>Table24634[[#This Row],[Prix du carbone (devise nationale)]]*Table24634[[#This Row],[Taux de change (dollars américains/devise nationale; moyenne annuelle)]]</f>
        <v>2.395620611670561</v>
      </c>
      <c r="D162" s="31">
        <v>2018</v>
      </c>
      <c r="E162" s="31">
        <v>2018</v>
      </c>
      <c r="F162" s="53" t="s">
        <v>221</v>
      </c>
      <c r="G162" s="53" t="s">
        <v>178</v>
      </c>
      <c r="H162" s="53" t="s">
        <v>198</v>
      </c>
      <c r="I162" s="53" t="s">
        <v>190</v>
      </c>
      <c r="J162" s="53" t="s">
        <v>220</v>
      </c>
      <c r="K162" s="49">
        <v>610.5</v>
      </c>
      <c r="L162" s="31">
        <v>2012</v>
      </c>
      <c r="M162" s="16">
        <f>Table24634[[#This Row],[Émissions couvertes
(Mt éq. CO2)]]/Table24634[[#This Row],[Émissions totales de l''administration
(Mt éq. CO2)]]</f>
        <v>0.69123669123669129</v>
      </c>
      <c r="N162" s="57">
        <v>15.84932338</v>
      </c>
      <c r="O162" s="19">
        <v>0.15114970868053301</v>
      </c>
      <c r="P162" s="50" t="s">
        <v>237</v>
      </c>
      <c r="Q162" s="50" t="s">
        <v>237</v>
      </c>
    </row>
    <row r="163" spans="1:18" x14ac:dyDescent="0.35">
      <c r="A163" t="s">
        <v>102</v>
      </c>
      <c r="B163" s="59">
        <v>465</v>
      </c>
      <c r="C163" s="16">
        <f>Table24634[[#This Row],[Prix du carbone (devise nationale)]]*Table24634[[#This Row],[Taux de change (dollars américains/devise nationale; moyenne annuelle)]]</f>
        <v>3.3567903303985509</v>
      </c>
      <c r="D163" s="31">
        <v>2019</v>
      </c>
      <c r="E163" s="31">
        <v>2019</v>
      </c>
      <c r="F163" s="53" t="s">
        <v>221</v>
      </c>
      <c r="G163" s="53" t="s">
        <v>178</v>
      </c>
      <c r="H163" s="53" t="s">
        <v>198</v>
      </c>
      <c r="I163" s="53" t="s">
        <v>190</v>
      </c>
      <c r="J163" s="53" t="s">
        <v>220</v>
      </c>
      <c r="K163" s="49">
        <v>610.5</v>
      </c>
      <c r="L163" s="31">
        <v>2012</v>
      </c>
      <c r="M163" s="16">
        <f>Table24634[[#This Row],[Émissions couvertes
(Mt éq. CO2)]]/Table24634[[#This Row],[Émissions totales de l''administration
(Mt éq. CO2)]]</f>
        <v>0.76167076167076164</v>
      </c>
      <c r="N163" s="57">
        <v>23.19</v>
      </c>
      <c r="O163" s="19">
        <v>0.14475163132378399</v>
      </c>
      <c r="P163" s="50" t="s">
        <v>237</v>
      </c>
      <c r="Q163" s="50" t="s">
        <v>237</v>
      </c>
    </row>
    <row r="164" spans="1:18" x14ac:dyDescent="0.35">
      <c r="A164" t="s">
        <v>102</v>
      </c>
      <c r="B164" s="59">
        <v>465</v>
      </c>
      <c r="C164" s="16">
        <f>Table24634[[#This Row],[Prix du carbone (devise nationale)]]*Table24634[[#This Row],[Taux de change (dollars américains/devise nationale; moyenne annuelle)]]</f>
        <v>3.9995552555712734</v>
      </c>
      <c r="D164" s="31">
        <v>2020</v>
      </c>
      <c r="E164" s="31">
        <v>2020</v>
      </c>
      <c r="F164" s="53" t="s">
        <v>221</v>
      </c>
      <c r="G164" s="53" t="s">
        <v>178</v>
      </c>
      <c r="H164" s="53" t="s">
        <v>198</v>
      </c>
      <c r="I164" s="53" t="s">
        <v>190</v>
      </c>
      <c r="J164" s="53" t="s">
        <v>220</v>
      </c>
      <c r="K164" s="49">
        <v>610.5</v>
      </c>
      <c r="L164" s="31">
        <v>2012</v>
      </c>
      <c r="M164" s="16">
        <f>Table24634[[#This Row],[Émissions couvertes
(Mt éq. CO2)]]/Table24634[[#This Row],[Émissions totales de l''administration
(Mt éq. CO2)]]</f>
        <v>0.76167076167076164</v>
      </c>
      <c r="N164" s="57">
        <v>27.6</v>
      </c>
      <c r="O164" s="19">
        <v>0.144911422303307</v>
      </c>
      <c r="P164" s="50" t="s">
        <v>237</v>
      </c>
      <c r="Q164" s="50" t="s">
        <v>237</v>
      </c>
    </row>
    <row r="165" spans="1:18" x14ac:dyDescent="0.35">
      <c r="A165" t="s">
        <v>102</v>
      </c>
      <c r="B165" s="59">
        <v>265</v>
      </c>
      <c r="C165" s="16">
        <f>Table24634[[#This Row],[Prix du carbone (devise nationale)]]*Table24634[[#This Row],[Taux de change (dollars américains/devise nationale; moyenne annuelle)]]</f>
        <v>6.7018400276073615</v>
      </c>
      <c r="D165" s="31">
        <v>2021</v>
      </c>
      <c r="E165" s="31">
        <v>2021</v>
      </c>
      <c r="F165" s="53" t="s">
        <v>221</v>
      </c>
      <c r="G165" s="53" t="s">
        <v>178</v>
      </c>
      <c r="H165" s="53" t="s">
        <v>198</v>
      </c>
      <c r="I165" s="53" t="s">
        <v>190</v>
      </c>
      <c r="J165" s="53" t="s">
        <v>220</v>
      </c>
      <c r="K165" s="49">
        <v>693.5</v>
      </c>
      <c r="L165" s="31">
        <v>2020</v>
      </c>
      <c r="M165" s="16">
        <f>Table24634[[#This Row],[Émissions couvertes
(Mt éq. CO2)]]/Table24634[[#This Row],[Émissions totales de l''administration
(Mt éq. CO2)]]</f>
        <v>0.38211968276856523</v>
      </c>
      <c r="N165" s="57">
        <v>43.22</v>
      </c>
      <c r="O165" s="19">
        <v>0.155063397214423</v>
      </c>
      <c r="P165" s="50" t="s">
        <v>237</v>
      </c>
      <c r="Q165" s="50" t="s">
        <v>237</v>
      </c>
      <c r="R165" s="5"/>
    </row>
    <row r="166" spans="1:18" x14ac:dyDescent="0.35">
      <c r="A166" t="s">
        <v>102</v>
      </c>
      <c r="B166" s="59">
        <v>265</v>
      </c>
      <c r="C166" s="16">
        <f>Table24634[[#This Row],[Prix du carbone (devise nationale)]]*Table24634[[#This Row],[Taux de change (dollars américains/devise nationale; moyenne annuelle)]]</f>
        <v>11.580550537582768</v>
      </c>
      <c r="D166" s="31">
        <v>2022</v>
      </c>
      <c r="E166" s="31">
        <v>2022</v>
      </c>
      <c r="F166" s="53" t="s">
        <v>221</v>
      </c>
      <c r="G166" s="53" t="s">
        <v>178</v>
      </c>
      <c r="H166" s="53" t="s">
        <v>198</v>
      </c>
      <c r="I166" s="53" t="s">
        <v>190</v>
      </c>
      <c r="J166" s="53" t="s">
        <v>220</v>
      </c>
      <c r="K166" s="49">
        <v>693.5</v>
      </c>
      <c r="L166" s="31">
        <v>2020</v>
      </c>
      <c r="M166" s="16">
        <f>Table24634[[#This Row],[Émissions couvertes
(Mt éq. CO2)]]/Table24634[[#This Row],[Émissions totales de l''administration
(Mt éq. CO2)]]</f>
        <v>0.38211968276856523</v>
      </c>
      <c r="N166" s="57">
        <v>78.02</v>
      </c>
      <c r="O166" s="19">
        <v>0.148430537523491</v>
      </c>
      <c r="P166" s="50" t="s">
        <v>237</v>
      </c>
      <c r="Q166" s="50" t="s">
        <v>237</v>
      </c>
    </row>
    <row r="167" spans="1:18" x14ac:dyDescent="0.35">
      <c r="A167" t="s">
        <v>103</v>
      </c>
      <c r="B167" s="59">
        <v>281</v>
      </c>
      <c r="C167" s="16">
        <f>Table24634[[#This Row],[Prix du carbone (devise nationale)]]*Table24634[[#This Row],[Taux de change (dollars américains/devise nationale; moyenne annuelle)]]</f>
        <v>4.0609268210647764</v>
      </c>
      <c r="D167" s="31">
        <v>2015</v>
      </c>
      <c r="E167" s="31">
        <v>2015</v>
      </c>
      <c r="F167" s="55" t="s">
        <v>221</v>
      </c>
      <c r="G167" s="53" t="s">
        <v>178</v>
      </c>
      <c r="H167" s="53" t="s">
        <v>9</v>
      </c>
      <c r="I167" s="53" t="s">
        <v>190</v>
      </c>
      <c r="J167" s="53" t="s">
        <v>220</v>
      </c>
      <c r="K167" s="49">
        <v>463.1</v>
      </c>
      <c r="L167" s="31">
        <v>2012</v>
      </c>
      <c r="M167" s="16">
        <f>Table24634[[#This Row],[Émissions couvertes
(Mt éq. CO2)]]/Table24634[[#This Row],[Émissions totales de l''administration
(Mt éq. CO2)]]</f>
        <v>0.60678039300367093</v>
      </c>
      <c r="N167" s="57">
        <v>25.28937578</v>
      </c>
      <c r="O167" s="19">
        <v>0.16057837316318199</v>
      </c>
      <c r="P167" s="50" t="s">
        <v>237</v>
      </c>
      <c r="Q167" s="50" t="s">
        <v>237</v>
      </c>
    </row>
    <row r="168" spans="1:18" x14ac:dyDescent="0.35">
      <c r="A168" t="s">
        <v>103</v>
      </c>
      <c r="B168" s="59">
        <v>253</v>
      </c>
      <c r="C168" s="16">
        <f>Table24634[[#This Row],[Prix du carbone (devise nationale)]]*Table24634[[#This Row],[Taux de change (dollars américains/devise nationale; moyenne annuelle)]]</f>
        <v>2.5221581364498622</v>
      </c>
      <c r="D168" s="31">
        <v>2016</v>
      </c>
      <c r="E168" s="31">
        <v>2016</v>
      </c>
      <c r="F168" s="55" t="s">
        <v>221</v>
      </c>
      <c r="G168" s="53" t="s">
        <v>178</v>
      </c>
      <c r="H168" s="53" t="s">
        <v>9</v>
      </c>
      <c r="I168" s="53" t="s">
        <v>190</v>
      </c>
      <c r="J168" s="53" t="s">
        <v>220</v>
      </c>
      <c r="K168" s="49">
        <v>463.1</v>
      </c>
      <c r="L168" s="31">
        <v>2012</v>
      </c>
      <c r="M168" s="16">
        <f>Table24634[[#This Row],[Émissions couvertes
(Mt éq. CO2)]]/Table24634[[#This Row],[Émissions totales de l''administration
(Mt éq. CO2)]]</f>
        <v>0.54631828978622321</v>
      </c>
      <c r="N168" s="57">
        <v>16.758423820000001</v>
      </c>
      <c r="O168" s="19">
        <v>0.150500916049148</v>
      </c>
      <c r="P168" s="50" t="s">
        <v>237</v>
      </c>
      <c r="Q168" s="50" t="s">
        <v>237</v>
      </c>
      <c r="R168" s="5"/>
    </row>
    <row r="169" spans="1:18" x14ac:dyDescent="0.35">
      <c r="A169" t="s">
        <v>103</v>
      </c>
      <c r="B169" s="59">
        <v>257</v>
      </c>
      <c r="C169" s="16">
        <f>Table24634[[#This Row],[Prix du carbone (devise nationale)]]*Table24634[[#This Row],[Taux de change (dollars américains/devise nationale; moyenne annuelle)]]</f>
        <v>2.0087327365134748</v>
      </c>
      <c r="D169" s="31">
        <v>2017</v>
      </c>
      <c r="E169" s="31">
        <v>2017</v>
      </c>
      <c r="F169" s="55" t="s">
        <v>221</v>
      </c>
      <c r="G169" s="53" t="s">
        <v>178</v>
      </c>
      <c r="H169" s="53" t="s">
        <v>9</v>
      </c>
      <c r="I169" s="53" t="s">
        <v>190</v>
      </c>
      <c r="J169" s="53" t="s">
        <v>220</v>
      </c>
      <c r="K169" s="49">
        <v>463.1</v>
      </c>
      <c r="L169" s="31">
        <v>2012</v>
      </c>
      <c r="M169" s="16">
        <f>Table24634[[#This Row],[Émissions couvertes
(Mt éq. CO2)]]/Table24634[[#This Row],[Émissions totales de l''administration
(Mt éq. CO2)]]</f>
        <v>0.5549557331030015</v>
      </c>
      <c r="N169" s="57">
        <v>13.5765326</v>
      </c>
      <c r="O169" s="19">
        <v>0.14795624153058601</v>
      </c>
      <c r="P169" s="50" t="s">
        <v>237</v>
      </c>
      <c r="Q169" s="50" t="s">
        <v>237</v>
      </c>
      <c r="R169" s="5"/>
    </row>
    <row r="170" spans="1:18" x14ac:dyDescent="0.35">
      <c r="A170" t="s">
        <v>103</v>
      </c>
      <c r="B170" s="59">
        <v>256</v>
      </c>
      <c r="C170" s="16">
        <f>Table24634[[#This Row],[Prix du carbone (devise nationale)]]*Table24634[[#This Row],[Taux de change (dollars américains/devise nationale; moyenne annuelle)]]</f>
        <v>2.5395292577632071</v>
      </c>
      <c r="D170" s="31">
        <v>2018</v>
      </c>
      <c r="E170" s="31">
        <v>2018</v>
      </c>
      <c r="F170" s="53" t="s">
        <v>221</v>
      </c>
      <c r="G170" s="53" t="s">
        <v>178</v>
      </c>
      <c r="H170" s="53" t="s">
        <v>9</v>
      </c>
      <c r="I170" s="53" t="s">
        <v>190</v>
      </c>
      <c r="J170" s="53" t="s">
        <v>220</v>
      </c>
      <c r="K170" s="49">
        <v>463.1</v>
      </c>
      <c r="L170" s="31">
        <v>2012</v>
      </c>
      <c r="M170" s="16">
        <f>Table24634[[#This Row],[Émissions couvertes
(Mt éq. CO2)]]/Table24634[[#This Row],[Émissions totales de l''administration
(Mt éq. CO2)]]</f>
        <v>0.55279637227380696</v>
      </c>
      <c r="N170" s="57">
        <v>16.80141682</v>
      </c>
      <c r="O170" s="19">
        <v>0.15114970868053301</v>
      </c>
      <c r="P170" s="50" t="s">
        <v>237</v>
      </c>
      <c r="Q170" s="50" t="s">
        <v>237</v>
      </c>
      <c r="R170" s="5"/>
    </row>
    <row r="171" spans="1:18" x14ac:dyDescent="0.35">
      <c r="A171" t="s">
        <v>103</v>
      </c>
      <c r="B171" s="59">
        <v>270</v>
      </c>
      <c r="C171" s="16">
        <f>Table24634[[#This Row],[Prix du carbone (devise nationale)]]*Table24634[[#This Row],[Taux de change (dollars américains/devise nationale; moyenne annuelle)]]</f>
        <v>5.5045500717580733</v>
      </c>
      <c r="D171" s="31">
        <v>2019</v>
      </c>
      <c r="E171" s="31">
        <v>2019</v>
      </c>
      <c r="F171" s="53" t="s">
        <v>221</v>
      </c>
      <c r="G171" s="53" t="s">
        <v>178</v>
      </c>
      <c r="H171" s="53" t="s">
        <v>9</v>
      </c>
      <c r="I171" s="53" t="s">
        <v>190</v>
      </c>
      <c r="J171" s="53" t="s">
        <v>220</v>
      </c>
      <c r="K171" s="49">
        <v>463.1</v>
      </c>
      <c r="L171" s="31">
        <v>2012</v>
      </c>
      <c r="M171" s="16">
        <f>Table24634[[#This Row],[Émissions couvertes
(Mt éq. CO2)]]/Table24634[[#This Row],[Émissions totales de l''administration
(Mt éq. CO2)]]</f>
        <v>0.5830274238825307</v>
      </c>
      <c r="N171" s="57">
        <v>38.027551202137133</v>
      </c>
      <c r="O171" s="19">
        <v>0.14475163132378399</v>
      </c>
      <c r="P171" s="50" t="s">
        <v>237</v>
      </c>
      <c r="Q171" s="50" t="s">
        <v>237</v>
      </c>
      <c r="R171" s="5"/>
    </row>
    <row r="172" spans="1:18" x14ac:dyDescent="0.35">
      <c r="A172" t="s">
        <v>103</v>
      </c>
      <c r="B172" s="59">
        <v>166</v>
      </c>
      <c r="C172" s="16">
        <f>Table24634[[#This Row],[Prix du carbone (devise nationale)]]*Table24634[[#This Row],[Taux de change (dollars américains/devise nationale; moyenne annuelle)]]</f>
        <v>3.7738005874669942</v>
      </c>
      <c r="D172" s="31">
        <v>2020</v>
      </c>
      <c r="E172" s="31">
        <v>2020</v>
      </c>
      <c r="F172" s="53" t="s">
        <v>221</v>
      </c>
      <c r="G172" s="53" t="s">
        <v>178</v>
      </c>
      <c r="H172" s="53" t="s">
        <v>9</v>
      </c>
      <c r="I172" s="53" t="s">
        <v>190</v>
      </c>
      <c r="J172" s="53" t="s">
        <v>220</v>
      </c>
      <c r="K172" s="49">
        <v>463.1</v>
      </c>
      <c r="L172" s="31">
        <v>2012</v>
      </c>
      <c r="M172" s="16">
        <f>Table24634[[#This Row],[Émissions couvertes
(Mt éq. CO2)]]/Table24634[[#This Row],[Émissions totales de l''administration
(Mt éq. CO2)]]</f>
        <v>0.3584538976462967</v>
      </c>
      <c r="N172" s="57">
        <v>26.04211957542061</v>
      </c>
      <c r="O172" s="19">
        <v>0.144911422303307</v>
      </c>
      <c r="P172" s="50" t="s">
        <v>237</v>
      </c>
      <c r="Q172" s="50" t="s">
        <v>237</v>
      </c>
      <c r="R172" s="5"/>
    </row>
    <row r="173" spans="1:18" x14ac:dyDescent="0.35">
      <c r="A173" t="s">
        <v>103</v>
      </c>
      <c r="B173" s="59">
        <v>182</v>
      </c>
      <c r="C173" s="16">
        <f>Table24634[[#This Row],[Prix du carbone (devise nationale)]]*Table24634[[#This Row],[Taux de change (dollars américains/devise nationale; moyenne annuelle)]]</f>
        <v>5.1155414741038152</v>
      </c>
      <c r="D173" s="31">
        <v>2021</v>
      </c>
      <c r="E173" s="31">
        <v>2021</v>
      </c>
      <c r="F173" s="53" t="s">
        <v>114</v>
      </c>
      <c r="G173" s="53" t="s">
        <v>178</v>
      </c>
      <c r="H173" s="53" t="s">
        <v>9</v>
      </c>
      <c r="I173" s="53" t="s">
        <v>190</v>
      </c>
      <c r="J173" s="53" t="s">
        <v>220</v>
      </c>
      <c r="K173" s="49">
        <v>463.1</v>
      </c>
      <c r="L173" s="31">
        <v>2012</v>
      </c>
      <c r="M173" s="16">
        <f>Table24634[[#This Row],[Émissions couvertes
(Mt éq. CO2)]]/Table24634[[#This Row],[Émissions totales de l''administration
(Mt éq. CO2)]]</f>
        <v>0.3930036709134096</v>
      </c>
      <c r="N173" s="57">
        <v>32.99</v>
      </c>
      <c r="O173" s="19">
        <v>0.155063397214423</v>
      </c>
      <c r="P173" s="50" t="s">
        <v>237</v>
      </c>
      <c r="Q173" s="50" t="s">
        <v>237</v>
      </c>
      <c r="R173" s="4"/>
    </row>
    <row r="174" spans="1:18" x14ac:dyDescent="0.35">
      <c r="A174" t="s">
        <v>103</v>
      </c>
      <c r="B174" s="59">
        <v>182</v>
      </c>
      <c r="C174" s="16">
        <f>Table24634[[#This Row],[Prix du carbone (devise nationale)]]*Table24634[[#This Row],[Taux de change (dollars américains/devise nationale; moyenne annuelle)]]</f>
        <v>7.1899752376379036</v>
      </c>
      <c r="D174" s="31">
        <v>2021</v>
      </c>
      <c r="E174" s="31">
        <v>2022</v>
      </c>
      <c r="F174" s="53" t="s">
        <v>221</v>
      </c>
      <c r="G174" s="53" t="s">
        <v>178</v>
      </c>
      <c r="H174" s="53" t="s">
        <v>9</v>
      </c>
      <c r="I174" s="53" t="s">
        <v>190</v>
      </c>
      <c r="J174" s="53" t="s">
        <v>220</v>
      </c>
      <c r="K174" s="49">
        <v>463.1</v>
      </c>
      <c r="L174" s="31">
        <v>2012</v>
      </c>
      <c r="M174" s="16">
        <f>Table24634[[#This Row],[Émissions couvertes
(Mt éq. CO2)]]/Table24634[[#This Row],[Émissions totales de l''administration
(Mt éq. CO2)]]</f>
        <v>0.3930036709134096</v>
      </c>
      <c r="N174" s="57">
        <v>48.44</v>
      </c>
      <c r="O174" s="19">
        <v>0.148430537523491</v>
      </c>
      <c r="P174" s="50" t="s">
        <v>237</v>
      </c>
      <c r="Q174" s="50" t="s">
        <v>237</v>
      </c>
      <c r="R174" s="4"/>
    </row>
    <row r="175" spans="1:18" x14ac:dyDescent="0.35">
      <c r="A175" t="s">
        <v>138</v>
      </c>
      <c r="B175" s="59">
        <v>7.9895060000000004E-2</v>
      </c>
      <c r="C175" s="16">
        <f>Table24634[[#This Row],[Prix du carbone (devise nationale)]]*Table24634[[#This Row],[Taux de change (dollars américains/devise nationale; moyenne annuelle)]]</f>
        <v>15.0739373310562</v>
      </c>
      <c r="D175" s="31">
        <v>2019</v>
      </c>
      <c r="E175" s="31">
        <v>2019</v>
      </c>
      <c r="F175" s="53" t="s">
        <v>221</v>
      </c>
      <c r="G175" s="53" t="s">
        <v>115</v>
      </c>
      <c r="H175" s="53" t="s">
        <v>199</v>
      </c>
      <c r="I175" s="53" t="s">
        <v>2</v>
      </c>
      <c r="J175" s="53" t="s">
        <v>116</v>
      </c>
      <c r="K175" s="49">
        <v>1.61870448693387</v>
      </c>
      <c r="L175" s="31">
        <v>2019</v>
      </c>
      <c r="M175" s="16">
        <f>Table24634[[#This Row],[Émissions couvertes
(Mt éq. CO2)]]/Table24634[[#This Row],[Émissions totales de l''administration
(Mt éq. CO2)]]</f>
        <v>4.9357409363420146E-2</v>
      </c>
      <c r="N175" s="57">
        <v>20</v>
      </c>
      <c r="O175" s="19">
        <v>0.75369686655280999</v>
      </c>
      <c r="P175" s="50" t="s">
        <v>237</v>
      </c>
      <c r="Q175" s="50" t="s">
        <v>237</v>
      </c>
      <c r="R175" s="5"/>
    </row>
    <row r="176" spans="1:18" x14ac:dyDescent="0.35">
      <c r="A176" t="s">
        <v>138</v>
      </c>
      <c r="B176" s="59">
        <v>7.6690270000000005E-2</v>
      </c>
      <c r="C176" s="16">
        <f>Table24634[[#This Row],[Prix du carbone (devise nationale)]]*Table24634[[#This Row],[Taux de change (dollars américains/devise nationale; moyenne annuelle)]]</f>
        <v>22.368817973761978</v>
      </c>
      <c r="D176" s="31">
        <v>2020</v>
      </c>
      <c r="E176" s="31">
        <v>2020</v>
      </c>
      <c r="F176" s="53" t="s">
        <v>221</v>
      </c>
      <c r="G176" s="53" t="s">
        <v>115</v>
      </c>
      <c r="H176" s="53" t="s">
        <v>199</v>
      </c>
      <c r="I176" s="53" t="s">
        <v>2</v>
      </c>
      <c r="J176" s="53" t="s">
        <v>116</v>
      </c>
      <c r="K176" s="49">
        <v>1.5824095499272302</v>
      </c>
      <c r="L176" s="31">
        <v>2020</v>
      </c>
      <c r="M176" s="16">
        <f>Table24634[[#This Row],[Émissions couvertes
(Mt éq. CO2)]]/Table24634[[#This Row],[Émissions totales de l''administration
(Mt éq. CO2)]]</f>
        <v>4.8464236078154824E-2</v>
      </c>
      <c r="N176" s="57">
        <v>30</v>
      </c>
      <c r="O176" s="19">
        <v>0.74562726579206595</v>
      </c>
      <c r="P176" s="50" t="s">
        <v>237</v>
      </c>
      <c r="Q176" s="50" t="s">
        <v>237</v>
      </c>
      <c r="R176" s="11"/>
    </row>
    <row r="177" spans="1:18" x14ac:dyDescent="0.35">
      <c r="A177" t="s">
        <v>138</v>
      </c>
      <c r="B177" s="59">
        <v>8.8297929999999997E-2</v>
      </c>
      <c r="C177" s="16">
        <f>Table24634[[#This Row],[Prix du carbone (devise nationale)]]*Table24634[[#This Row],[Taux de change (dollars américains/devise nationale; moyenne annuelle)]]</f>
        <v>31.901058175768998</v>
      </c>
      <c r="D177" s="31">
        <v>2021</v>
      </c>
      <c r="E177" s="31">
        <v>2021</v>
      </c>
      <c r="F177" s="53" t="s">
        <v>114</v>
      </c>
      <c r="G177" s="53" t="s">
        <v>115</v>
      </c>
      <c r="H177" s="53" t="s">
        <v>199</v>
      </c>
      <c r="I177" s="54" t="s">
        <v>2</v>
      </c>
      <c r="J177" s="54" t="s">
        <v>116</v>
      </c>
      <c r="K177" s="49">
        <v>1.62698822280069</v>
      </c>
      <c r="L177" s="31">
        <v>2021</v>
      </c>
      <c r="M177" s="16">
        <f>Table24634[[#This Row],[Émissions couvertes
(Mt éq. CO2)]]/Table24634[[#This Row],[Émissions totales de l''administration
(Mt éq. CO2)]]</f>
        <v>5.4270786206432615E-2</v>
      </c>
      <c r="N177" s="57">
        <v>40</v>
      </c>
      <c r="O177" s="19">
        <v>0.79752645439422498</v>
      </c>
      <c r="P177" s="50" t="s">
        <v>237</v>
      </c>
      <c r="Q177" s="50" t="s">
        <v>237</v>
      </c>
    </row>
    <row r="178" spans="1:18" x14ac:dyDescent="0.35">
      <c r="A178" t="s">
        <v>138</v>
      </c>
      <c r="B178" s="59">
        <v>8.8297929999999997E-2</v>
      </c>
      <c r="C178" s="16">
        <f>Table24634[[#This Row],[Prix du carbone (devise nationale)]]*Table24634[[#This Row],[Taux de change (dollars américains/devise nationale; moyenne annuelle)]]</f>
        <v>38.4155941572659</v>
      </c>
      <c r="D178" s="31">
        <v>2021</v>
      </c>
      <c r="E178" s="31">
        <v>2022</v>
      </c>
      <c r="F178" s="53" t="s">
        <v>221</v>
      </c>
      <c r="G178" s="53" t="s">
        <v>115</v>
      </c>
      <c r="H178" s="53" t="s">
        <v>199</v>
      </c>
      <c r="I178" s="53" t="s">
        <v>2</v>
      </c>
      <c r="J178" s="53" t="s">
        <v>116</v>
      </c>
      <c r="K178" s="49">
        <v>1.62698822280069</v>
      </c>
      <c r="L178" s="31">
        <v>2021</v>
      </c>
      <c r="M178" s="16">
        <f>Table24634[[#This Row],[Émissions couvertes
(Mt éq. CO2)]]/Table24634[[#This Row],[Émissions totales de l''administration
(Mt éq. CO2)]]</f>
        <v>5.4270786206432615E-2</v>
      </c>
      <c r="N178" s="57">
        <v>50</v>
      </c>
      <c r="O178" s="19">
        <v>0.76831188314531795</v>
      </c>
      <c r="P178" s="50" t="s">
        <v>237</v>
      </c>
      <c r="Q178" s="50" t="s">
        <v>237</v>
      </c>
    </row>
    <row r="179" spans="1:18" x14ac:dyDescent="0.35">
      <c r="A179" t="s">
        <v>139</v>
      </c>
      <c r="B179" s="59">
        <f>Table24634[[#This Row],[Revenus des taxes sur le carbone (dollars américains)]]/Table24634[[#This Row],[Prix du carbone (dollars américains)]]/1000000</f>
        <v>0.65410000000000001</v>
      </c>
      <c r="C179" s="16">
        <f>Table24634[[#This Row],[Prix du carbone (devise nationale)]]*Table24634[[#This Row],[Taux de change (dollars américains/devise nationale; moyenne annuelle)]]</f>
        <v>15.0739373310562</v>
      </c>
      <c r="D179" s="31">
        <v>2019</v>
      </c>
      <c r="E179" s="31">
        <v>2019</v>
      </c>
      <c r="F179" s="53" t="s">
        <v>221</v>
      </c>
      <c r="G179" s="53" t="s">
        <v>177</v>
      </c>
      <c r="H179" s="53" t="s">
        <v>199</v>
      </c>
      <c r="I179" s="53" t="s">
        <v>2</v>
      </c>
      <c r="J179" s="53" t="s">
        <v>116</v>
      </c>
      <c r="K179" s="49">
        <v>1.61870448693387</v>
      </c>
      <c r="L179" s="31">
        <v>2019</v>
      </c>
      <c r="M179" s="16">
        <f>Table24634[[#This Row],[Émissions couvertes
(Mt éq. CO2)]]/Table24634[[#This Row],[Émissions totales de l''administration
(Mt éq. CO2)]]</f>
        <v>0.40408858150445243</v>
      </c>
      <c r="N179" s="57">
        <v>20</v>
      </c>
      <c r="O179" s="19">
        <v>0.75369686655280999</v>
      </c>
      <c r="P179" s="50">
        <f>Table24634[[#This Row],[Revenus des taxes sur le carbone (devise nationale)]]*Table24634[[#This Row],[Taux de change (dollars américains/devise nationale; moyenne annuelle)]]</f>
        <v>9859862.408243861</v>
      </c>
      <c r="Q179" s="50">
        <v>13082000</v>
      </c>
    </row>
    <row r="180" spans="1:18" x14ac:dyDescent="0.35">
      <c r="A180" t="s">
        <v>139</v>
      </c>
      <c r="B180" s="59">
        <f>Table24634[[#This Row],[Revenus des taxes sur le carbone (dollars américains)]]/Table24634[[#This Row],[Prix du carbone (dollars américains)]]/1000000</f>
        <v>0.5917</v>
      </c>
      <c r="C180" s="16">
        <f>Table24634[[#This Row],[Prix du carbone (devise nationale)]]*Table24634[[#This Row],[Taux de change (dollars américains/devise nationale; moyenne annuelle)]]</f>
        <v>22.368817973761978</v>
      </c>
      <c r="D180" s="31">
        <v>2020</v>
      </c>
      <c r="E180" s="31">
        <v>2020</v>
      </c>
      <c r="F180" s="53" t="s">
        <v>221</v>
      </c>
      <c r="G180" s="53" t="s">
        <v>177</v>
      </c>
      <c r="H180" s="53" t="s">
        <v>199</v>
      </c>
      <c r="I180" s="53" t="s">
        <v>2</v>
      </c>
      <c r="J180" s="53" t="s">
        <v>116</v>
      </c>
      <c r="K180" s="49">
        <v>1.5824095499272302</v>
      </c>
      <c r="L180" s="31">
        <v>2020</v>
      </c>
      <c r="M180" s="16">
        <f>Table24634[[#This Row],[Émissions couvertes
(Mt éq. CO2)]]/Table24634[[#This Row],[Émissions totales de l''administration
(Mt éq. CO2)]]</f>
        <v>0.37392342584586297</v>
      </c>
      <c r="N180" s="57">
        <v>30</v>
      </c>
      <c r="O180" s="19">
        <v>0.74562726579206595</v>
      </c>
      <c r="P180" s="50">
        <f>Table24634[[#This Row],[Revenus des taxes sur le carbone (devise nationale)]]*Table24634[[#This Row],[Taux de change (dollars américains/devise nationale; moyenne annuelle)]]</f>
        <v>13235629.595074963</v>
      </c>
      <c r="Q180" s="50">
        <v>17751000</v>
      </c>
    </row>
    <row r="181" spans="1:18" x14ac:dyDescent="0.35">
      <c r="A181" t="s">
        <v>139</v>
      </c>
      <c r="B181" s="59">
        <f>Table24634[[#This Row],[Revenus des taxes sur le carbone (dollars américains)]]/Table24634[[#This Row],[Prix du carbone (dollars américains)]]/1000000</f>
        <v>0.61636666666666662</v>
      </c>
      <c r="C181" s="16">
        <f>Table24634[[#This Row],[Prix du carbone (devise nationale)]]*Table24634[[#This Row],[Taux de change (dollars américains/devise nationale; moyenne annuelle)]]</f>
        <v>23.92579363182675</v>
      </c>
      <c r="D181" s="31">
        <v>2021</v>
      </c>
      <c r="E181" s="31">
        <v>2021</v>
      </c>
      <c r="F181" s="53" t="s">
        <v>221</v>
      </c>
      <c r="G181" s="53" t="s">
        <v>177</v>
      </c>
      <c r="H181" s="53" t="s">
        <v>199</v>
      </c>
      <c r="I181" s="53" t="s">
        <v>2</v>
      </c>
      <c r="J181" s="53" t="s">
        <v>116</v>
      </c>
      <c r="K181" s="49">
        <v>1.62698822280069</v>
      </c>
      <c r="L181" s="31">
        <v>2021</v>
      </c>
      <c r="M181" s="16">
        <f>Table24634[[#This Row],[Émissions couvertes
(Mt éq. CO2)]]/Table24634[[#This Row],[Émissions totales de l''administration
(Mt éq. CO2)]]</f>
        <v>0.37883904629970577</v>
      </c>
      <c r="N181" s="57">
        <v>30</v>
      </c>
      <c r="O181" s="19">
        <v>0.79752645439422498</v>
      </c>
      <c r="P181" s="50">
        <f>Table24634[[#This Row],[Revenus des taxes sur le carbone (devise nationale)]]*Table24634[[#This Row],[Taux de change (dollars américains/devise nationale; moyenne annuelle)]]</f>
        <v>14747061.668203615</v>
      </c>
      <c r="Q181" s="50">
        <v>18491000</v>
      </c>
    </row>
    <row r="182" spans="1:18" x14ac:dyDescent="0.35">
      <c r="A182" t="s">
        <v>139</v>
      </c>
      <c r="B182" s="59">
        <f>Table24634[[#This Row],[Revenus des taxes sur le carbone (dollars américains)]]/Table24634[[#This Row],[Prix du carbone (dollars américains)]]/1000000</f>
        <v>0.36981999999999993</v>
      </c>
      <c r="C182" s="16">
        <f>Table24634[[#This Row],[Prix du carbone (devise nationale)]]*Table24634[[#This Row],[Taux de change (dollars américains/devise nationale; moyenne annuelle)]]</f>
        <v>38.4155941572659</v>
      </c>
      <c r="D182" s="31">
        <v>2022</v>
      </c>
      <c r="E182" s="31">
        <v>2022</v>
      </c>
      <c r="F182" s="53" t="s">
        <v>221</v>
      </c>
      <c r="G182" s="53" t="s">
        <v>177</v>
      </c>
      <c r="H182" s="53" t="s">
        <v>199</v>
      </c>
      <c r="I182" s="53" t="s">
        <v>2</v>
      </c>
      <c r="J182" s="53" t="s">
        <v>116</v>
      </c>
      <c r="K182" s="49">
        <v>1.62698822280069</v>
      </c>
      <c r="L182" s="31">
        <v>2021</v>
      </c>
      <c r="M182" s="16">
        <f>Table24634[[#This Row],[Émissions couvertes
(Mt éq. CO2)]]/Table24634[[#This Row],[Émissions totales de l''administration
(Mt éq. CO2)]]</f>
        <v>0.22730342777982343</v>
      </c>
      <c r="N182" s="57">
        <v>50</v>
      </c>
      <c r="O182" s="19">
        <v>0.76831188314531795</v>
      </c>
      <c r="P182" s="50">
        <f>Table24634[[#This Row],[Revenus des taxes sur le carbone (devise nationale)]]*Table24634[[#This Row],[Taux de change (dollars américains/devise nationale; moyenne annuelle)]]</f>
        <v>14206855.031240074</v>
      </c>
      <c r="Q182" s="50">
        <v>18491000</v>
      </c>
    </row>
    <row r="183" spans="1:18" x14ac:dyDescent="0.35">
      <c r="A183" t="s">
        <v>105</v>
      </c>
      <c r="B183" s="59">
        <f>Table24634[[#This Row],[Revenus des taxes sur le carbone (dollars américains)]]/Table24634[[#This Row],[Prix du carbone (dollars américains)]]/1000000</f>
        <v>20.95</v>
      </c>
      <c r="C183" s="16">
        <f>Table24634[[#This Row],[Prix du carbone (devise nationale)]]*Table24634[[#This Row],[Taux de change (dollars américains/devise nationale; moyenne annuelle)]]</f>
        <v>22.190257812500001</v>
      </c>
      <c r="D183" s="31">
        <v>2015</v>
      </c>
      <c r="E183" s="31">
        <v>2015</v>
      </c>
      <c r="F183" s="55" t="s">
        <v>221</v>
      </c>
      <c r="G183" s="53" t="s">
        <v>177</v>
      </c>
      <c r="H183" s="53" t="s">
        <v>200</v>
      </c>
      <c r="I183" s="53" t="s">
        <v>200</v>
      </c>
      <c r="J183" s="53" t="s">
        <v>6</v>
      </c>
      <c r="K183" s="49">
        <v>61.724028312110903</v>
      </c>
      <c r="L183" s="31">
        <v>2015</v>
      </c>
      <c r="M183" s="16">
        <f>Table24634[[#This Row],[Émissions couvertes
(Mt éq. CO2)]]/Table24634[[#This Row],[Émissions totales de l''administration
(Mt éq. CO2)]]</f>
        <v>0.33941401060321574</v>
      </c>
      <c r="N183" s="57">
        <v>20</v>
      </c>
      <c r="O183" s="19">
        <v>1.109512890625</v>
      </c>
      <c r="P183" s="50">
        <f>Table24634[[#This Row],[Revenus des taxes sur le carbone (devise nationale)]]*Table24634[[#This Row],[Taux de change (dollars américains/devise nationale; moyenne annuelle)]]</f>
        <v>464885901.171875</v>
      </c>
      <c r="Q183" s="50">
        <v>419000000</v>
      </c>
    </row>
    <row r="184" spans="1:18" x14ac:dyDescent="0.35">
      <c r="A184" t="s">
        <v>105</v>
      </c>
      <c r="B184" s="59">
        <f>Table24634[[#This Row],[Revenus des taxes sur le carbone (dollars américains)]]/Table24634[[#This Row],[Prix du carbone (dollars américains)]]/1000000</f>
        <v>21.5</v>
      </c>
      <c r="C184" s="16">
        <f>Table24634[[#This Row],[Prix du carbone (devise nationale)]]*Table24634[[#This Row],[Taux de change (dollars américains/devise nationale; moyenne annuelle)]]</f>
        <v>22.138062256809402</v>
      </c>
      <c r="D184" s="31">
        <v>2016</v>
      </c>
      <c r="E184" s="31">
        <v>2016</v>
      </c>
      <c r="F184" s="53" t="s">
        <v>221</v>
      </c>
      <c r="G184" s="53" t="s">
        <v>177</v>
      </c>
      <c r="H184" s="53" t="s">
        <v>200</v>
      </c>
      <c r="I184" s="53" t="s">
        <v>200</v>
      </c>
      <c r="J184" s="53" t="s">
        <v>6</v>
      </c>
      <c r="K184" s="49">
        <v>64.005357170111296</v>
      </c>
      <c r="L184" s="31">
        <v>2016</v>
      </c>
      <c r="M184" s="16">
        <f>Table24634[[#This Row],[Émissions couvertes
(Mt éq. CO2)]]/Table24634[[#This Row],[Émissions totales de l''administration
(Mt éq. CO2)]]</f>
        <v>0.33590938244212931</v>
      </c>
      <c r="N184" s="57">
        <v>20</v>
      </c>
      <c r="O184" s="19">
        <v>1.10690311284047</v>
      </c>
      <c r="P184" s="50">
        <f>Table24634[[#This Row],[Revenus des taxes sur le carbone (devise nationale)]]*Table24634[[#This Row],[Taux de change (dollars américains/devise nationale; moyenne annuelle)]]</f>
        <v>475968338.52140212</v>
      </c>
      <c r="Q184" s="50">
        <v>430000000</v>
      </c>
      <c r="R184" s="5"/>
    </row>
    <row r="185" spans="1:18" x14ac:dyDescent="0.35">
      <c r="A185" t="s">
        <v>105</v>
      </c>
      <c r="B185" s="59">
        <f>Table24634[[#This Row],[Revenus des taxes sur le carbone (dollars américains)]]/Table24634[[#This Row],[Prix du carbone (dollars américains)]]/1000000</f>
        <v>21</v>
      </c>
      <c r="C185" s="16">
        <f>Table24634[[#This Row],[Prix du carbone (devise nationale)]]*Table24634[[#This Row],[Taux de change (dollars américains/devise nationale; moyenne annuelle)]]</f>
        <v>22.593623529411801</v>
      </c>
      <c r="D185" s="31">
        <v>2017</v>
      </c>
      <c r="E185" s="31">
        <v>2017</v>
      </c>
      <c r="F185" s="53" t="s">
        <v>221</v>
      </c>
      <c r="G185" s="53" t="s">
        <v>177</v>
      </c>
      <c r="H185" s="53" t="s">
        <v>200</v>
      </c>
      <c r="I185" s="53" t="s">
        <v>200</v>
      </c>
      <c r="J185" s="53" t="s">
        <v>6</v>
      </c>
      <c r="K185" s="49">
        <v>63.424534744706001</v>
      </c>
      <c r="L185" s="31">
        <v>2017</v>
      </c>
      <c r="M185" s="16">
        <f>Table24634[[#This Row],[Émissions couvertes
(Mt éq. CO2)]]/Table24634[[#This Row],[Émissions totales de l''administration
(Mt éq. CO2)]]</f>
        <v>0.33110215288970418</v>
      </c>
      <c r="N185" s="57">
        <v>20</v>
      </c>
      <c r="O185" s="19">
        <v>1.1296811764705901</v>
      </c>
      <c r="P185" s="50">
        <f>Table24634[[#This Row],[Revenus des taxes sur le carbone (devise nationale)]]*Table24634[[#This Row],[Taux de change (dollars américains/devise nationale; moyenne annuelle)]]</f>
        <v>474466094.11764783</v>
      </c>
      <c r="Q185" s="50">
        <v>420000000</v>
      </c>
    </row>
    <row r="186" spans="1:18" x14ac:dyDescent="0.35">
      <c r="A186" t="s">
        <v>105</v>
      </c>
      <c r="B186" s="59">
        <f>Table24634[[#This Row],[Revenus des taxes sur le carbone (dollars américains)]]/Table24634[[#This Row],[Prix du carbone (dollars américains)]]/1000000</f>
        <v>21.550000000000004</v>
      </c>
      <c r="C186" s="16">
        <f>Table24634[[#This Row],[Prix du carbone (devise nationale)]]*Table24634[[#This Row],[Taux de change (dollars américains/devise nationale; moyenne annuelle)]]</f>
        <v>23.6190901960784</v>
      </c>
      <c r="D186" s="31">
        <v>2018</v>
      </c>
      <c r="E186" s="31">
        <v>2018</v>
      </c>
      <c r="F186" s="53" t="s">
        <v>221</v>
      </c>
      <c r="G186" s="53" t="s">
        <v>177</v>
      </c>
      <c r="H186" s="53" t="s">
        <v>200</v>
      </c>
      <c r="I186" s="53" t="s">
        <v>200</v>
      </c>
      <c r="J186" s="53" t="s">
        <v>6</v>
      </c>
      <c r="K186" s="49">
        <v>63.734108308296001</v>
      </c>
      <c r="L186" s="31">
        <v>2018</v>
      </c>
      <c r="M186" s="16">
        <f>Table24634[[#This Row],[Émissions couvertes
(Mt éq. CO2)]]/Table24634[[#This Row],[Émissions totales de l''administration
(Mt éq. CO2)]]</f>
        <v>0.33812350359964055</v>
      </c>
      <c r="N186" s="57">
        <v>20</v>
      </c>
      <c r="O186" s="19">
        <v>1.18095450980392</v>
      </c>
      <c r="P186" s="50">
        <f>Table24634[[#This Row],[Revenus des taxes sur le carbone (devise nationale)]]*Table24634[[#This Row],[Taux de change (dollars américains/devise nationale; moyenne annuelle)]]</f>
        <v>508991393.72548956</v>
      </c>
      <c r="Q186" s="50">
        <v>431000000</v>
      </c>
      <c r="R186" s="5"/>
    </row>
    <row r="187" spans="1:18" x14ac:dyDescent="0.35">
      <c r="A187" t="s">
        <v>105</v>
      </c>
      <c r="B187" s="59">
        <f>Table24634[[#This Row],[Revenus des taxes sur le carbone (dollars américains)]]/Table24634[[#This Row],[Prix du carbone (dollars américains)]]/1000000</f>
        <v>21.5</v>
      </c>
      <c r="C187" s="16">
        <f>Table24634[[#This Row],[Prix du carbone (devise nationale)]]*Table24634[[#This Row],[Taux de change (dollars américains/devise nationale; moyenne annuelle)]]</f>
        <v>22.389490196078402</v>
      </c>
      <c r="D187" s="31">
        <v>2019</v>
      </c>
      <c r="E187" s="31">
        <v>2019</v>
      </c>
      <c r="F187" s="53" t="s">
        <v>221</v>
      </c>
      <c r="G187" s="53" t="s">
        <v>177</v>
      </c>
      <c r="H187" s="53" t="s">
        <v>200</v>
      </c>
      <c r="I187" s="53" t="s">
        <v>200</v>
      </c>
      <c r="J187" s="53" t="s">
        <v>6</v>
      </c>
      <c r="K187" s="49">
        <v>61.165038621593901</v>
      </c>
      <c r="L187" s="31">
        <v>2019</v>
      </c>
      <c r="M187" s="16">
        <f>Table24634[[#This Row],[Émissions couvertes
(Mt éq. CO2)]]/Table24634[[#This Row],[Émissions totales de l''administration
(Mt éq. CO2)]]</f>
        <v>0.3515079935289957</v>
      </c>
      <c r="N187" s="57">
        <v>20</v>
      </c>
      <c r="O187" s="19">
        <v>1.11947450980392</v>
      </c>
      <c r="P187" s="50">
        <f>Table24634[[#This Row],[Revenus des taxes sur le carbone (devise nationale)]]*Table24634[[#This Row],[Taux de change (dollars américains/devise nationale; moyenne annuelle)]]</f>
        <v>481374039.21568561</v>
      </c>
      <c r="Q187" s="50">
        <v>430000000</v>
      </c>
      <c r="R187" s="5"/>
    </row>
    <row r="188" spans="1:18" x14ac:dyDescent="0.35">
      <c r="A188" t="s">
        <v>105</v>
      </c>
      <c r="B188" s="59">
        <f>Table24634[[#This Row],[Revenus des taxes sur le carbone (dollars américains)]]/Table24634[[#This Row],[Prix du carbone (dollars américains)]]/1000000</f>
        <v>19</v>
      </c>
      <c r="C188" s="16">
        <f>Table24634[[#This Row],[Prix du carbone (devise nationale)]]*Table24634[[#This Row],[Taux de change (dollars américains/devise nationale; moyenne annuelle)]]</f>
        <v>29.697098832684919</v>
      </c>
      <c r="D188" s="31">
        <v>2020</v>
      </c>
      <c r="E188" s="31">
        <v>2020</v>
      </c>
      <c r="F188" s="53" t="s">
        <v>221</v>
      </c>
      <c r="G188" s="53" t="s">
        <v>177</v>
      </c>
      <c r="H188" s="53" t="s">
        <v>200</v>
      </c>
      <c r="I188" s="53" t="s">
        <v>200</v>
      </c>
      <c r="J188" s="53" t="s">
        <v>6</v>
      </c>
      <c r="K188" s="49">
        <v>59.056300594348201</v>
      </c>
      <c r="L188" s="31">
        <v>2020</v>
      </c>
      <c r="M188" s="16">
        <f>Table24634[[#This Row],[Émissions couvertes
(Mt éq. CO2)]]/Table24634[[#This Row],[Émissions totales de l''administration
(Mt éq. CO2)]]</f>
        <v>0.32172689126786136</v>
      </c>
      <c r="N188" s="57">
        <v>26</v>
      </c>
      <c r="O188" s="19">
        <v>1.1421961089494199</v>
      </c>
      <c r="P188" s="50">
        <f>Table24634[[#This Row],[Revenus des taxes sur le carbone (devise nationale)]]*Table24634[[#This Row],[Taux de change (dollars américains/devise nationale; moyenne annuelle)]]</f>
        <v>564244877.82101345</v>
      </c>
      <c r="Q188" s="50">
        <v>494000000</v>
      </c>
      <c r="R188" s="5"/>
    </row>
    <row r="189" spans="1:18" x14ac:dyDescent="0.35">
      <c r="A189" t="s">
        <v>105</v>
      </c>
      <c r="B189" s="59">
        <f>Table24634[[#This Row],[Revenus des taxes sur le carbone (dollars américains)]]/Table24634[[#This Row],[Prix du carbone (dollars américains)]]/1000000</f>
        <v>19.462686567164177</v>
      </c>
      <c r="C189" s="16">
        <f>Table24634[[#This Row],[Prix du carbone (devise nationale)]]*Table24634[[#This Row],[Taux de change (dollars américains/devise nationale; moyenne annuelle)]]</f>
        <v>39.621800387596252</v>
      </c>
      <c r="D189" s="31">
        <v>2021</v>
      </c>
      <c r="E189" s="31">
        <v>2021</v>
      </c>
      <c r="F189" s="53" t="s">
        <v>221</v>
      </c>
      <c r="G189" s="53" t="s">
        <v>177</v>
      </c>
      <c r="H189" s="53" t="s">
        <v>200</v>
      </c>
      <c r="I189" s="53" t="s">
        <v>200</v>
      </c>
      <c r="J189" s="54" t="s">
        <v>6</v>
      </c>
      <c r="K189" s="49">
        <v>62.1098692380655</v>
      </c>
      <c r="L189" s="31">
        <v>2021</v>
      </c>
      <c r="M189" s="16">
        <f>Table24634[[#This Row],[Émissions couvertes
(Mt éq. CO2)]]/Table24634[[#This Row],[Émissions totales de l''administration
(Mt éq. CO2)]]</f>
        <v>0.31335900084677704</v>
      </c>
      <c r="N189" s="57">
        <v>33.5</v>
      </c>
      <c r="O189" s="19">
        <v>1.1827403100775</v>
      </c>
      <c r="P189" s="50">
        <f>Table24634[[#This Row],[Revenus des taxes sur le carbone (devise nationale)]]*Table24634[[#This Row],[Taux de change (dollars américains/devise nationale; moyenne annuelle)]]</f>
        <v>771146682.17052996</v>
      </c>
      <c r="Q189" s="50">
        <v>652000000</v>
      </c>
      <c r="R189" s="4"/>
    </row>
    <row r="190" spans="1:18" x14ac:dyDescent="0.35">
      <c r="A190" t="s">
        <v>105</v>
      </c>
      <c r="B190" s="59">
        <f>Table24634[[#This Row],[Revenus des taxes sur le carbone (dollars américains)]]/Table24634[[#This Row],[Prix du carbone (dollars américains)]]/1000000</f>
        <v>19.292682926829272</v>
      </c>
      <c r="C190" s="16">
        <f>Table24634[[#This Row],[Prix du carbone (devise nationale)]]*Table24634[[#This Row],[Taux de change (dollars américains/devise nationale; moyenne annuelle)]]</f>
        <v>43.174994163424302</v>
      </c>
      <c r="D190" s="31">
        <v>2022</v>
      </c>
      <c r="E190" s="31">
        <v>2022</v>
      </c>
      <c r="F190" s="53" t="s">
        <v>221</v>
      </c>
      <c r="G190" s="53" t="s">
        <v>177</v>
      </c>
      <c r="H190" s="53" t="s">
        <v>200</v>
      </c>
      <c r="I190" s="53" t="s">
        <v>200</v>
      </c>
      <c r="J190" s="54" t="s">
        <v>6</v>
      </c>
      <c r="K190" s="49">
        <v>62.1098692380655</v>
      </c>
      <c r="L190" s="31">
        <v>2021</v>
      </c>
      <c r="M190" s="16">
        <f>Table24634[[#This Row],[Émissions couvertes
(Mt éq. CO2)]]/Table24634[[#This Row],[Émissions totales de l''administration
(Mt éq. CO2)]]</f>
        <v>0.31062185709779755</v>
      </c>
      <c r="N190" s="57">
        <v>41</v>
      </c>
      <c r="O190" s="19">
        <v>1.0530486381323001</v>
      </c>
      <c r="P190" s="50">
        <f>Table24634[[#This Row],[Revenus des taxes sur le carbone (devise nationale)]]*Table24634[[#This Row],[Taux de change (dollars américains/devise nationale; moyenne annuelle)]]</f>
        <v>832961472.76264942</v>
      </c>
      <c r="Q190" s="50">
        <v>791000000</v>
      </c>
      <c r="R190" s="4"/>
    </row>
    <row r="191" spans="1:18" x14ac:dyDescent="0.35">
      <c r="A191" t="s">
        <v>104</v>
      </c>
      <c r="B191" s="59">
        <f>Table24634[[#This Row],[Revenus des taxes sur le carbone (dollars américains)]]/Table24634[[#This Row],[Prix du carbone (dollars américains)]]/1000000</f>
        <v>1.6767993068196938</v>
      </c>
      <c r="C191" s="16">
        <v>16.008094719999999</v>
      </c>
      <c r="D191" s="31">
        <v>2015</v>
      </c>
      <c r="E191" s="31">
        <v>2015</v>
      </c>
      <c r="F191" s="53" t="s">
        <v>114</v>
      </c>
      <c r="G191" s="53" t="s">
        <v>177</v>
      </c>
      <c r="H191" s="53" t="s">
        <v>201</v>
      </c>
      <c r="I191" s="53" t="s">
        <v>201</v>
      </c>
      <c r="J191" s="53" t="s">
        <v>6</v>
      </c>
      <c r="K191" s="49">
        <v>4.7727083329374498</v>
      </c>
      <c r="L191" s="31">
        <v>2015</v>
      </c>
      <c r="M191" s="16">
        <f>Table24634[[#This Row],[Émissions couvertes
(Mt éq. CO2)]]/Table24634[[#This Row],[Émissions totales de l''administration
(Mt éq. CO2)]]</f>
        <v>0.35133077277062041</v>
      </c>
      <c r="N191" s="50" t="s">
        <v>237</v>
      </c>
      <c r="O191" s="19">
        <v>7.5804259448141401E-3</v>
      </c>
      <c r="P191" s="50">
        <v>26842362.129999999</v>
      </c>
      <c r="Q191" s="50" t="s">
        <v>237</v>
      </c>
      <c r="R191" s="11"/>
    </row>
    <row r="192" spans="1:18" x14ac:dyDescent="0.35">
      <c r="A192" t="s">
        <v>104</v>
      </c>
      <c r="B192" s="59">
        <f>Table24634[[#This Row],[Revenus des taxes sur le carbone (dollars américains)]]/Table24634[[#This Row],[Prix du carbone (dollars américains)]]/1000000</f>
        <v>1.6916013807927821</v>
      </c>
      <c r="C192" s="16">
        <v>18.659793369999999</v>
      </c>
      <c r="D192" s="31">
        <v>2016</v>
      </c>
      <c r="E192" s="31">
        <v>2016</v>
      </c>
      <c r="F192" s="55" t="s">
        <v>114</v>
      </c>
      <c r="G192" s="53" t="s">
        <v>177</v>
      </c>
      <c r="H192" s="53" t="s">
        <v>201</v>
      </c>
      <c r="I192" s="53" t="s">
        <v>201</v>
      </c>
      <c r="J192" s="53" t="s">
        <v>6</v>
      </c>
      <c r="K192" s="49">
        <v>4.7155370933035998</v>
      </c>
      <c r="L192" s="31">
        <v>2016</v>
      </c>
      <c r="M192" s="16">
        <f>Table24634[[#This Row],[Émissions couvertes
(Mt éq. CO2)]]/Table24634[[#This Row],[Émissions totales de l''administration
(Mt éq. CO2)]]</f>
        <v>0.3587293127637522</v>
      </c>
      <c r="N192" s="50" t="s">
        <v>237</v>
      </c>
      <c r="O192" s="19">
        <v>8.27735440870268E-3</v>
      </c>
      <c r="P192" s="50">
        <v>31564932.23</v>
      </c>
      <c r="Q192" s="50" t="s">
        <v>237</v>
      </c>
      <c r="R192" s="11"/>
    </row>
    <row r="193" spans="1:18" x14ac:dyDescent="0.35">
      <c r="A193" t="s">
        <v>104</v>
      </c>
      <c r="B193" s="59">
        <f>Table24634[[#This Row],[Revenus des taxes sur le carbone (dollars américains)]]/Table24634[[#This Row],[Prix du carbone (dollars américains)]]/1000000</f>
        <v>3.3432092809663039</v>
      </c>
      <c r="C193" s="16">
        <f>Table24634[[#This Row],[Prix du carbone (devise nationale)]]*Table24634[[#This Row],[Taux de change (dollars américains/devise nationale; moyenne annuelle)]]</f>
        <v>11.138195123470441</v>
      </c>
      <c r="D193" s="31">
        <v>2017</v>
      </c>
      <c r="E193" s="31">
        <v>2017</v>
      </c>
      <c r="F193" s="53" t="s">
        <v>114</v>
      </c>
      <c r="G193" s="53" t="s">
        <v>177</v>
      </c>
      <c r="H193" s="53" t="s">
        <v>201</v>
      </c>
      <c r="I193" s="53" t="s">
        <v>201</v>
      </c>
      <c r="J193" s="53" t="s">
        <v>6</v>
      </c>
      <c r="K193" s="49">
        <v>4.7996991741305104</v>
      </c>
      <c r="L193" s="31">
        <v>2017</v>
      </c>
      <c r="M193" s="16">
        <f>Table24634[[#This Row],[Émissions couvertes
(Mt éq. CO2)]]/Table24634[[#This Row],[Émissions totales de l''administration
(Mt éq. CO2)]]</f>
        <v>0.69654558747881179</v>
      </c>
      <c r="N193" s="57">
        <v>1190</v>
      </c>
      <c r="O193" s="19">
        <v>9.3598278348491094E-3</v>
      </c>
      <c r="P193" s="50">
        <v>37237317.310000002</v>
      </c>
      <c r="Q193" s="50" t="s">
        <v>237</v>
      </c>
      <c r="R193" s="11"/>
    </row>
    <row r="194" spans="1:18" x14ac:dyDescent="0.35">
      <c r="A194" t="s">
        <v>104</v>
      </c>
      <c r="B194" s="59">
        <f>Table24634[[#This Row],[Revenus des taxes sur le carbone (dollars américains)]]/Table24634[[#This Row],[Prix du carbone (dollars américains)]]/1000000</f>
        <v>1.3627625031096633</v>
      </c>
      <c r="C194" s="16">
        <f>Table24634[[#This Row],[Prix du carbone (devise nationale)]]*Table24634[[#This Row],[Taux de change (dollars américains/devise nationale; moyenne annuelle)]]</f>
        <v>32.31758358444938</v>
      </c>
      <c r="D194" s="31">
        <v>2018</v>
      </c>
      <c r="E194" s="31">
        <v>2018</v>
      </c>
      <c r="F194" s="53" t="s">
        <v>221</v>
      </c>
      <c r="G194" s="53" t="s">
        <v>177</v>
      </c>
      <c r="H194" s="53" t="s">
        <v>201</v>
      </c>
      <c r="I194" s="53" t="s">
        <v>201</v>
      </c>
      <c r="J194" s="53" t="s">
        <v>6</v>
      </c>
      <c r="K194" s="49">
        <v>4.8704139973526104</v>
      </c>
      <c r="L194" s="31">
        <v>2018</v>
      </c>
      <c r="M194" s="16">
        <f>Table24634[[#This Row],[Émissions couvertes
(Mt éq. CO2)]]/Table24634[[#This Row],[Émissions totales de l''administration
(Mt éq. CO2)]]</f>
        <v>0.27980424330465831</v>
      </c>
      <c r="N194" s="57">
        <v>3500</v>
      </c>
      <c r="O194" s="19">
        <v>9.23359530984268E-3</v>
      </c>
      <c r="P194" s="50">
        <v>44041191.100000001</v>
      </c>
      <c r="Q194" s="50" t="s">
        <v>237</v>
      </c>
      <c r="R194" s="5"/>
    </row>
    <row r="195" spans="1:18" x14ac:dyDescent="0.35">
      <c r="A195" t="s">
        <v>104</v>
      </c>
      <c r="B195" s="59">
        <f>Table24634[[#This Row],[Revenus des taxes sur le carbone (dollars américains)]]/Table24634[[#This Row],[Prix du carbone (dollars américains)]]/1000000</f>
        <v>1.3166097085075252</v>
      </c>
      <c r="C195" s="16">
        <f>Table24634[[#This Row],[Prix du carbone (devise nationale)]]*Table24634[[#This Row],[Taux de change (dollars américains/devise nationale; moyenne annuelle)]]</f>
        <v>31.401201474403148</v>
      </c>
      <c r="D195" s="31">
        <v>2019</v>
      </c>
      <c r="E195" s="31">
        <v>2019</v>
      </c>
      <c r="F195" s="53" t="s">
        <v>221</v>
      </c>
      <c r="G195" s="53" t="s">
        <v>177</v>
      </c>
      <c r="H195" s="53" t="s">
        <v>201</v>
      </c>
      <c r="I195" s="53" t="s">
        <v>201</v>
      </c>
      <c r="J195" s="53" t="s">
        <v>6</v>
      </c>
      <c r="K195" s="49">
        <v>4.7239000000000004</v>
      </c>
      <c r="L195" s="31">
        <v>2019</v>
      </c>
      <c r="M195" s="16">
        <f>Table24634[[#This Row],[Émissions couvertes
(Mt éq. CO2)]]/Table24634[[#This Row],[Émissions totales de l''administration
(Mt éq. CO2)]]</f>
        <v>0.27871244279250729</v>
      </c>
      <c r="N195" s="57">
        <v>3850</v>
      </c>
      <c r="O195" s="19">
        <v>8.1561562271177009E-3</v>
      </c>
      <c r="P195" s="50">
        <v>41343126.719999999</v>
      </c>
      <c r="Q195" s="50" t="s">
        <v>237</v>
      </c>
      <c r="R195" s="5"/>
    </row>
    <row r="196" spans="1:18" x14ac:dyDescent="0.35">
      <c r="A196" t="s">
        <v>104</v>
      </c>
      <c r="B196" s="59">
        <f>Table24634[[#This Row],[Revenus des taxes sur le carbone (dollars américains)]]/Table24634[[#This Row],[Prix du carbone (dollars américains)]]/1000000</f>
        <v>4.5210592662095204</v>
      </c>
      <c r="C196" s="16">
        <f>Table24634[[#This Row],[Revenus des taxes sur le carbone (dollars américains)]]/Table24634[[#This Row],[Émissions totales de l''administration
(Mt éq. CO2)]]/1000000</f>
        <v>9.1445664136719653</v>
      </c>
      <c r="D196" s="31">
        <v>2020</v>
      </c>
      <c r="E196" s="31">
        <v>2020</v>
      </c>
      <c r="F196" s="53" t="s">
        <v>221</v>
      </c>
      <c r="G196" s="53" t="s">
        <v>177</v>
      </c>
      <c r="H196" s="53" t="s">
        <v>201</v>
      </c>
      <c r="I196" s="53" t="s">
        <v>201</v>
      </c>
      <c r="J196" s="53" t="s">
        <v>6</v>
      </c>
      <c r="K196" s="49">
        <v>4.5210592662095204</v>
      </c>
      <c r="L196" s="31">
        <v>2020</v>
      </c>
      <c r="M196" s="16">
        <f>Table24634[[#This Row],[Émissions couvertes
(Mt éq. CO2)]]/Table24634[[#This Row],[Émissions totales de l''administration
(Mt éq. CO2)]]</f>
        <v>1</v>
      </c>
      <c r="N196" s="50" t="s">
        <v>237</v>
      </c>
      <c r="O196" s="19">
        <v>7.3843402802209303E-3</v>
      </c>
      <c r="P196" s="50">
        <v>41343126.719999999</v>
      </c>
      <c r="Q196" s="50" t="s">
        <v>237</v>
      </c>
      <c r="R196" s="5"/>
    </row>
    <row r="197" spans="1:18" x14ac:dyDescent="0.35">
      <c r="A197" t="s">
        <v>104</v>
      </c>
      <c r="B197" s="59">
        <f>Table24634[[#This Row],[Revenus des taxes sur le carbone (dollars américains)]]/Table24634[[#This Row],[Prix du carbone (dollars américains)]]/1000000</f>
        <v>4.6622395149609899</v>
      </c>
      <c r="C197" s="16">
        <f>Table24634[[#This Row],[Revenus des taxes sur le carbone (dollars américains)]]/Table24634[[#This Row],[Émissions totales de l''administration
(Mt éq. CO2)]]/1000000</f>
        <v>10.317117251407979</v>
      </c>
      <c r="D197" s="31">
        <v>2021</v>
      </c>
      <c r="E197" s="31">
        <v>2021</v>
      </c>
      <c r="F197" s="53" t="s">
        <v>221</v>
      </c>
      <c r="G197" s="53" t="s">
        <v>177</v>
      </c>
      <c r="H197" s="53" t="s">
        <v>201</v>
      </c>
      <c r="I197" s="53" t="s">
        <v>201</v>
      </c>
      <c r="J197" s="54" t="s">
        <v>6</v>
      </c>
      <c r="K197" s="49">
        <v>4.6622395149609899</v>
      </c>
      <c r="L197" s="31">
        <v>2021</v>
      </c>
      <c r="M197" s="16">
        <f>Table24634[[#This Row],[Émissions couvertes
(Mt éq. CO2)]]/Table24634[[#This Row],[Émissions totales de l''administration
(Mt éq. CO2)]]</f>
        <v>1</v>
      </c>
      <c r="N197" s="50" t="s">
        <v>237</v>
      </c>
      <c r="O197" s="19">
        <v>7.8747064773175401E-3</v>
      </c>
      <c r="P197" s="50">
        <v>48100871.729999997</v>
      </c>
      <c r="Q197" s="50" t="s">
        <v>237</v>
      </c>
      <c r="R197" s="5"/>
    </row>
    <row r="198" spans="1:18" x14ac:dyDescent="0.35">
      <c r="A198" t="s">
        <v>104</v>
      </c>
      <c r="B198" s="59">
        <f>Table24634[[#This Row],[Revenus des taxes sur le carbone (dollars américains)]]/Table24634[[#This Row],[Prix du carbone (dollars américains)]]/1000000</f>
        <v>4.6622395149609899</v>
      </c>
      <c r="C198" s="16">
        <f>Table24634[[#This Row],[Revenus des taxes sur le carbone (dollars américains)]]/Table24634[[#This Row],[Émissions totales de l''administration
(Mt éq. CO2)]]/1000000</f>
        <v>11.088573813958712</v>
      </c>
      <c r="D198" s="31">
        <v>2022</v>
      </c>
      <c r="E198" s="31">
        <v>2022</v>
      </c>
      <c r="F198" s="55" t="s">
        <v>221</v>
      </c>
      <c r="G198" s="53" t="s">
        <v>177</v>
      </c>
      <c r="H198" s="53" t="s">
        <v>201</v>
      </c>
      <c r="I198" s="53" t="s">
        <v>201</v>
      </c>
      <c r="J198" s="53" t="s">
        <v>6</v>
      </c>
      <c r="K198" s="49">
        <v>4.6622395149609899</v>
      </c>
      <c r="L198" s="31">
        <v>2021</v>
      </c>
      <c r="M198" s="16">
        <f>Table24634[[#This Row],[Émissions couvertes
(Mt éq. CO2)]]/Table24634[[#This Row],[Émissions totales de l''administration
(Mt éq. CO2)]]</f>
        <v>1</v>
      </c>
      <c r="N198" s="50" t="s">
        <v>237</v>
      </c>
      <c r="O198" s="19">
        <v>7.3920810497763202E-3</v>
      </c>
      <c r="P198" s="50">
        <v>51697587</v>
      </c>
      <c r="Q198" s="50" t="s">
        <v>237</v>
      </c>
      <c r="R198" s="5"/>
    </row>
    <row r="199" spans="1:18" x14ac:dyDescent="0.35">
      <c r="A199" t="s">
        <v>106</v>
      </c>
      <c r="B199" s="59">
        <f>Table24634[[#This Row],[Revenus des taxes sur le carbone (dollars américains)]]/Table24634[[#This Row],[Prix du carbone (dollars américains)]]/1000000</f>
        <v>848.32033206382698</v>
      </c>
      <c r="C199" s="16">
        <f>Table24634[[#This Row],[Prix du carbone (devise nationale)]]*Table24634[[#This Row],[Taux de change (dollars américains/devise nationale; moyenne annuelle)]]</f>
        <v>2.3875610412565318</v>
      </c>
      <c r="D199" s="31">
        <v>2015</v>
      </c>
      <c r="E199" s="31">
        <v>2015</v>
      </c>
      <c r="F199" s="55" t="s">
        <v>221</v>
      </c>
      <c r="G199" s="53" t="s">
        <v>177</v>
      </c>
      <c r="H199" s="53" t="s">
        <v>202</v>
      </c>
      <c r="I199" s="53" t="s">
        <v>202</v>
      </c>
      <c r="J199" s="53" t="s">
        <v>220</v>
      </c>
      <c r="K199" s="49">
        <v>1320.0212788826207</v>
      </c>
      <c r="L199" s="31">
        <v>2015</v>
      </c>
      <c r="M199" s="16">
        <f>Table24634[[#This Row],[Émissions couvertes
(Mt éq. CO2)]]/Table24634[[#This Row],[Émissions totales de l''administration
(Mt éq. CO2)]]</f>
        <v>0.64265655837148183</v>
      </c>
      <c r="N199" s="57">
        <v>289</v>
      </c>
      <c r="O199" s="19">
        <v>8.2614568901610095E-3</v>
      </c>
      <c r="P199" s="50">
        <f>Table24634[[#This Row],[Revenus des taxes sur le carbone (devise nationale)]]*Table24634[[#This Row],[Taux de change (dollars américains/devise nationale; moyenne annuelle)]]</f>
        <v>2025416575.3413978</v>
      </c>
      <c r="Q199" s="50">
        <v>245164575966.44601</v>
      </c>
      <c r="R199" s="5"/>
    </row>
    <row r="200" spans="1:18" x14ac:dyDescent="0.35">
      <c r="A200" t="s">
        <v>106</v>
      </c>
      <c r="B200" s="59">
        <f>Table24634[[#This Row],[Revenus des taxes sur le carbone (dollars américains)]]/Table24634[[#This Row],[Prix du carbone (dollars américains)]]/1000000</f>
        <v>955.55729027401037</v>
      </c>
      <c r="C200" s="16">
        <f>Table24634[[#This Row],[Prix du carbone (devise nationale)]]*Table24634[[#This Row],[Taux de change (dollars américains/devise nationale; moyenne annuelle)]]</f>
        <v>2.6564233500126253</v>
      </c>
      <c r="D200" s="31">
        <v>2016</v>
      </c>
      <c r="E200" s="31">
        <v>2016</v>
      </c>
      <c r="F200" s="55" t="s">
        <v>221</v>
      </c>
      <c r="G200" s="53" t="s">
        <v>177</v>
      </c>
      <c r="H200" s="53" t="s">
        <v>202</v>
      </c>
      <c r="I200" s="53" t="s">
        <v>202</v>
      </c>
      <c r="J200" s="53" t="s">
        <v>220</v>
      </c>
      <c r="K200" s="49">
        <v>1302.2940038523336</v>
      </c>
      <c r="L200" s="31">
        <v>2016</v>
      </c>
      <c r="M200" s="16">
        <f>Table24634[[#This Row],[Émissions couvertes
(Mt éq. CO2)]]/Table24634[[#This Row],[Émissions totales de l''administration
(Mt éq. CO2)]]</f>
        <v>0.73374928199574241</v>
      </c>
      <c r="N200" s="57">
        <v>289</v>
      </c>
      <c r="O200" s="19">
        <v>9.1917762976215407E-3</v>
      </c>
      <c r="P200" s="50">
        <f>Table24634[[#This Row],[Revenus des taxes sur le carbone (devise nationale)]]*Table24634[[#This Row],[Taux de change (dollars américains/devise nationale; moyenne annuelle)]]</f>
        <v>2538364698.1586733</v>
      </c>
      <c r="Q200" s="50">
        <v>276156056889.18903</v>
      </c>
    </row>
    <row r="201" spans="1:18" x14ac:dyDescent="0.35">
      <c r="A201" t="s">
        <v>106</v>
      </c>
      <c r="B201" s="59">
        <f>Table24634[[#This Row],[Revenus des taxes sur le carbone (dollars américains)]]/Table24634[[#This Row],[Prix du carbone (dollars américains)]]/1000000</f>
        <v>954.19336261612102</v>
      </c>
      <c r="C201" s="16">
        <f>Table24634[[#This Row],[Prix du carbone (devise nationale)]]*Table24634[[#This Row],[Taux de change (dollars américains/devise nationale; moyenne annuelle)]]</f>
        <v>2.5765351041991913</v>
      </c>
      <c r="D201" s="31">
        <v>2017</v>
      </c>
      <c r="E201" s="31">
        <v>2017</v>
      </c>
      <c r="F201" s="55" t="s">
        <v>221</v>
      </c>
      <c r="G201" s="53" t="s">
        <v>177</v>
      </c>
      <c r="H201" s="53" t="s">
        <v>202</v>
      </c>
      <c r="I201" s="53" t="s">
        <v>202</v>
      </c>
      <c r="J201" s="53" t="s">
        <v>220</v>
      </c>
      <c r="K201" s="49">
        <v>1288.8476000809244</v>
      </c>
      <c r="L201" s="31">
        <v>2017</v>
      </c>
      <c r="M201" s="16">
        <f>Table24634[[#This Row],[Émissions couvertes
(Mt éq. CO2)]]/Table24634[[#This Row],[Émissions totales de l''administration
(Mt éq. CO2)]]</f>
        <v>0.74034615307210017</v>
      </c>
      <c r="N201" s="57">
        <v>289</v>
      </c>
      <c r="O201" s="19">
        <v>8.9153463813120802E-3</v>
      </c>
      <c r="P201" s="50">
        <f>Table24634[[#This Row],[Revenus des taxes sur le carbone (devise nationale)]]*Table24634[[#This Row],[Taux de change (dollars américains/devise nationale; moyenne annuelle)]]</f>
        <v>2458512694.9743042</v>
      </c>
      <c r="Q201" s="50">
        <v>275761881796.05902</v>
      </c>
    </row>
    <row r="202" spans="1:18" x14ac:dyDescent="0.35">
      <c r="A202" t="s">
        <v>106</v>
      </c>
      <c r="B202" s="59">
        <f>Table24634[[#This Row],[Revenus des taxes sur le carbone (dollars américains)]]/Table24634[[#This Row],[Prix du carbone (dollars américains)]]/1000000</f>
        <v>960.24448766733565</v>
      </c>
      <c r="C202" s="16">
        <f>Table24634[[#This Row],[Prix du carbone (devise nationale)]]*Table24634[[#This Row],[Taux de change (dollars américains/devise nationale; moyenne annuelle)]]</f>
        <v>2.6172041207704733</v>
      </c>
      <c r="D202" s="31">
        <v>2018</v>
      </c>
      <c r="E202" s="31">
        <v>2018</v>
      </c>
      <c r="F202" s="53" t="s">
        <v>221</v>
      </c>
      <c r="G202" s="53" t="s">
        <v>177</v>
      </c>
      <c r="H202" s="53" t="s">
        <v>202</v>
      </c>
      <c r="I202" s="53" t="s">
        <v>202</v>
      </c>
      <c r="J202" s="53" t="s">
        <v>220</v>
      </c>
      <c r="K202" s="49">
        <v>1244.7788184442509</v>
      </c>
      <c r="L202" s="31">
        <v>2018</v>
      </c>
      <c r="M202" s="16">
        <f>Table24634[[#This Row],[Émissions couvertes
(Mt éq. CO2)]]/Table24634[[#This Row],[Émissions totales de l''administration
(Mt éq. CO2)]]</f>
        <v>0.77141775987758865</v>
      </c>
      <c r="N202" s="57">
        <v>289</v>
      </c>
      <c r="O202" s="19">
        <v>9.05606962204316E-3</v>
      </c>
      <c r="P202" s="50">
        <f>Table24634[[#This Row],[Revenus des taxes sur le carbone (devise nationale)]]*Table24634[[#This Row],[Taux de change (dollars américains/devise nationale; moyenne annuelle)]]</f>
        <v>2513155830.0700827</v>
      </c>
      <c r="Q202" s="50">
        <v>277510656935.85999</v>
      </c>
    </row>
    <row r="203" spans="1:18" x14ac:dyDescent="0.35">
      <c r="A203" t="s">
        <v>106</v>
      </c>
      <c r="B203" s="59">
        <f>Table24634[[#This Row],[Revenus des taxes sur le carbone (dollars américains)]]/Table24634[[#This Row],[Prix du carbone (dollars américains)]]/1000000</f>
        <v>902.74081597285124</v>
      </c>
      <c r="C203" s="16">
        <f>Table24634[[#This Row],[Prix du carbone (devise nationale)]]*Table24634[[#This Row],[Taux de change (dollars américains/devise nationale; moyenne annuelle)]]</f>
        <v>2.6511410489307043</v>
      </c>
      <c r="D203" s="31">
        <v>2019</v>
      </c>
      <c r="E203" s="31">
        <v>2019</v>
      </c>
      <c r="F203" s="53" t="s">
        <v>221</v>
      </c>
      <c r="G203" s="53" t="s">
        <v>177</v>
      </c>
      <c r="H203" s="53" t="s">
        <v>202</v>
      </c>
      <c r="I203" s="53" t="s">
        <v>202</v>
      </c>
      <c r="J203" s="53" t="s">
        <v>220</v>
      </c>
      <c r="K203" s="49">
        <v>1209.7487588863312</v>
      </c>
      <c r="L203" s="31">
        <v>2019</v>
      </c>
      <c r="M203" s="16">
        <f>Table24634[[#This Row],[Émissions couvertes
(Mt éq. CO2)]]/Table24634[[#This Row],[Émissions totales de l''administration
(Mt éq. CO2)]]</f>
        <v>0.74622173351423404</v>
      </c>
      <c r="N203" s="57">
        <v>289</v>
      </c>
      <c r="O203" s="19">
        <v>9.1734984392065899E-3</v>
      </c>
      <c r="P203" s="50">
        <f>Table24634[[#This Row],[Revenus des taxes sur le carbone (devise nationale)]]*Table24634[[#This Row],[Taux de change (dollars américains/devise nationale; moyenne annuelle)]]</f>
        <v>2393293233.7708249</v>
      </c>
      <c r="Q203" s="50">
        <v>260892095816.15399</v>
      </c>
    </row>
    <row r="204" spans="1:18" x14ac:dyDescent="0.35">
      <c r="A204" t="s">
        <v>106</v>
      </c>
      <c r="B204" s="59">
        <f>Table24634[[#This Row],[Revenus des taxes sur le carbone (dollars américains)]]/Table24634[[#This Row],[Prix du carbone (dollars américains)]]/1000000</f>
        <v>842.47850212971287</v>
      </c>
      <c r="C204" s="16">
        <f>Table24634[[#This Row],[Prix du carbone (devise nationale)]]*Table24634[[#This Row],[Taux de change (dollars américains/devise nationale; moyenne annuelle)]]</f>
        <v>2.7066366721030843</v>
      </c>
      <c r="D204" s="31">
        <v>2020</v>
      </c>
      <c r="E204" s="31">
        <v>2020</v>
      </c>
      <c r="F204" s="53" t="s">
        <v>221</v>
      </c>
      <c r="G204" s="53" t="s">
        <v>177</v>
      </c>
      <c r="H204" s="53" t="s">
        <v>202</v>
      </c>
      <c r="I204" s="53" t="s">
        <v>202</v>
      </c>
      <c r="J204" s="53" t="s">
        <v>220</v>
      </c>
      <c r="K204" s="49">
        <v>1146.7991796942292</v>
      </c>
      <c r="L204" s="31">
        <v>2020</v>
      </c>
      <c r="M204" s="16">
        <f>Table24634[[#This Row],[Émissions couvertes
(Mt éq. CO2)]]/Table24634[[#This Row],[Émissions totales de l''administration
(Mt éq. CO2)]]</f>
        <v>0.73463472685282416</v>
      </c>
      <c r="N204" s="57">
        <v>289</v>
      </c>
      <c r="O204" s="19">
        <v>9.3655248169656896E-3</v>
      </c>
      <c r="P204" s="50">
        <f>Table24634[[#This Row],[Revenus des taxes sur le carbone (devise nationale)]]*Table24634[[#This Row],[Taux de change (dollars américains/devise nationale; moyenne annuelle)]]</f>
        <v>2280283209.3227572</v>
      </c>
      <c r="Q204" s="50">
        <v>243476287115.487</v>
      </c>
    </row>
    <row r="205" spans="1:18" x14ac:dyDescent="0.35">
      <c r="A205" t="s">
        <v>106</v>
      </c>
      <c r="B205" s="59">
        <f>Table24634[[#This Row],[Revenus des taxes sur le carbone (dollars américains)]]/Table24634[[#This Row],[Prix du carbone (dollars américains)]]/1000000</f>
        <v>856.43798822110375</v>
      </c>
      <c r="C205" s="16">
        <f>Table24634[[#This Row],[Prix du carbone (devise nationale)]]*Table24634[[#This Row],[Taux de change (dollars américains/devise nationale; moyenne annuelle)]]</f>
        <v>2.6331536643862812</v>
      </c>
      <c r="D205" s="31">
        <v>2021</v>
      </c>
      <c r="E205" s="31">
        <v>2021</v>
      </c>
      <c r="F205" s="53" t="s">
        <v>221</v>
      </c>
      <c r="G205" s="53" t="s">
        <v>177</v>
      </c>
      <c r="H205" s="53" t="s">
        <v>202</v>
      </c>
      <c r="I205" s="53" t="s">
        <v>202</v>
      </c>
      <c r="J205" s="53" t="s">
        <v>220</v>
      </c>
      <c r="K205" s="49">
        <v>1169.9661343423306</v>
      </c>
      <c r="L205" s="31">
        <v>2021</v>
      </c>
      <c r="M205" s="16">
        <f>Table24634[[#This Row],[Émissions couvertes
(Mt éq. CO2)]]/Table24634[[#This Row],[Émissions totales de l''administration
(Mt éq. CO2)]]</f>
        <v>0.7320194688391819</v>
      </c>
      <c r="N205" s="57">
        <v>289</v>
      </c>
      <c r="O205" s="19">
        <v>9.1112583542777899E-3</v>
      </c>
      <c r="P205" s="50">
        <f>Table24634[[#This Row],[Revenus des taxes sur le carbone (devise nationale)]]*Table24634[[#This Row],[Taux de change (dollars américains/devise nationale; moyenne annuelle)]]</f>
        <v>2255132827.004014</v>
      </c>
      <c r="Q205" s="50">
        <v>247510578595.89899</v>
      </c>
    </row>
    <row r="206" spans="1:18" x14ac:dyDescent="0.35">
      <c r="A206" t="s">
        <v>106</v>
      </c>
      <c r="B206" s="59">
        <f>Table24634[[#This Row],[Revenus des taxes sur le carbone (dollars américains)]]/Table24634[[#This Row],[Prix du carbone (dollars américains)]]/1000000</f>
        <v>856.43798822110375</v>
      </c>
      <c r="C206" s="16">
        <f>Table24634[[#This Row],[Prix du carbone (devise nationale)]]*Table24634[[#This Row],[Taux de change (dollars américains/devise nationale; moyenne annuelle)]]</f>
        <v>2.1977497098036363</v>
      </c>
      <c r="D206" s="31">
        <v>2021</v>
      </c>
      <c r="E206" s="31">
        <v>2022</v>
      </c>
      <c r="F206" s="53" t="s">
        <v>221</v>
      </c>
      <c r="G206" s="53" t="s">
        <v>177</v>
      </c>
      <c r="H206" s="53" t="s">
        <v>202</v>
      </c>
      <c r="I206" s="53" t="s">
        <v>202</v>
      </c>
      <c r="J206" s="53" t="s">
        <v>220</v>
      </c>
      <c r="K206" s="49">
        <v>1169.9661343423306</v>
      </c>
      <c r="L206" s="31">
        <v>2021</v>
      </c>
      <c r="M206" s="16">
        <f>Table24634[[#This Row],[Émissions couvertes
(Mt éq. CO2)]]/Table24634[[#This Row],[Émissions totales de l''administration
(Mt éq. CO2)]]</f>
        <v>0.7320194688391819</v>
      </c>
      <c r="N206" s="57">
        <v>289</v>
      </c>
      <c r="O206" s="19">
        <v>7.6046702761371496E-3</v>
      </c>
      <c r="P206" s="50">
        <f>Table24634[[#This Row],[Revenus des taxes sur le carbone (devise nationale)]]*Table24634[[#This Row],[Taux de change (dollars américains/devise nationale; moyenne annuelle)]]</f>
        <v>1882236340.0777409</v>
      </c>
      <c r="Q206" s="50">
        <v>247510578595.89899</v>
      </c>
    </row>
    <row r="207" spans="1:18" x14ac:dyDescent="0.35">
      <c r="A207" t="s">
        <v>107</v>
      </c>
      <c r="B207" s="59">
        <v>152.80000000000001</v>
      </c>
      <c r="C207" s="16">
        <f>Table24634[[#This Row],[Prix du carbone (devise nationale)]]*Table24634[[#This Row],[Taux de change (dollars américains/devise nationale; moyenne annuelle)]]</f>
        <v>1.7155227493103418</v>
      </c>
      <c r="D207" s="31">
        <v>2015</v>
      </c>
      <c r="E207" s="31">
        <v>2015</v>
      </c>
      <c r="F207" s="53" t="s">
        <v>221</v>
      </c>
      <c r="G207" s="53" t="s">
        <v>178</v>
      </c>
      <c r="H207" s="53" t="s">
        <v>10</v>
      </c>
      <c r="I207" s="53" t="s">
        <v>10</v>
      </c>
      <c r="J207" s="53" t="s">
        <v>239</v>
      </c>
      <c r="K207" s="49">
        <v>346.82710852182038</v>
      </c>
      <c r="L207" s="31">
        <v>2015</v>
      </c>
      <c r="M207" s="16">
        <f>Table24634[[#This Row],[Émissions couvertes
(Mt éq. CO2)]]/Table24634[[#This Row],[Émissions totales de l''administration
(Mt éq. CO2)]]</f>
        <v>0.44056533138725718</v>
      </c>
      <c r="N207" s="58">
        <v>380.38</v>
      </c>
      <c r="O207" s="19">
        <v>4.5100235272893998E-3</v>
      </c>
      <c r="P207" s="50" t="s">
        <v>237</v>
      </c>
      <c r="Q207" s="50" t="s">
        <v>237</v>
      </c>
    </row>
    <row r="208" spans="1:18" x14ac:dyDescent="0.35">
      <c r="A208" t="s">
        <v>107</v>
      </c>
      <c r="B208" s="59">
        <v>0</v>
      </c>
      <c r="C208" s="16">
        <f>Table24634[[#This Row],[Prix du carbone (devise nationale)]]*Table24634[[#This Row],[Taux de change (dollars américains/devise nationale; moyenne annuelle)]]</f>
        <v>0</v>
      </c>
      <c r="D208" s="31">
        <v>2016</v>
      </c>
      <c r="E208" s="31">
        <v>2016</v>
      </c>
      <c r="F208" s="53" t="s">
        <v>221</v>
      </c>
      <c r="G208" s="53" t="s">
        <v>178</v>
      </c>
      <c r="H208" s="53" t="s">
        <v>10</v>
      </c>
      <c r="I208" s="53" t="s">
        <v>10</v>
      </c>
      <c r="J208" s="53" t="s">
        <v>239</v>
      </c>
      <c r="K208" s="49">
        <v>346.78734411029285</v>
      </c>
      <c r="L208" s="31">
        <v>2016</v>
      </c>
      <c r="M208" s="16">
        <f>Table24634[[#This Row],[Émissions couvertes
(Mt éq. CO2)]]/Table24634[[#This Row],[Émissions totales de l''administration
(Mt éq. CO2)]]</f>
        <v>0</v>
      </c>
      <c r="N208" s="57">
        <v>0</v>
      </c>
      <c r="O208" s="19">
        <v>2.9226093055880302E-3</v>
      </c>
      <c r="P208" s="50" t="s">
        <v>237</v>
      </c>
      <c r="Q208" s="50" t="s">
        <v>237</v>
      </c>
    </row>
    <row r="209" spans="1:18" x14ac:dyDescent="0.35">
      <c r="A209" t="s">
        <v>107</v>
      </c>
      <c r="B209" s="59">
        <v>0</v>
      </c>
      <c r="C209" s="16">
        <f>Table24634[[#This Row],[Prix du carbone (devise nationale)]]*Table24634[[#This Row],[Taux de change (dollars américains/devise nationale; moyenne annuelle)]]</f>
        <v>0</v>
      </c>
      <c r="D209" s="31">
        <v>2017</v>
      </c>
      <c r="E209" s="31">
        <v>2017</v>
      </c>
      <c r="F209" s="53" t="s">
        <v>221</v>
      </c>
      <c r="G209" s="53" t="s">
        <v>178</v>
      </c>
      <c r="H209" s="53" t="s">
        <v>10</v>
      </c>
      <c r="I209" s="53" t="s">
        <v>10</v>
      </c>
      <c r="J209" s="53" t="s">
        <v>239</v>
      </c>
      <c r="K209" s="49">
        <v>366.65679775654195</v>
      </c>
      <c r="L209" s="31">
        <v>2017</v>
      </c>
      <c r="M209" s="16">
        <f>Table24634[[#This Row],[Émissions couvertes
(Mt éq. CO2)]]/Table24634[[#This Row],[Émissions totales de l''administration
(Mt éq. CO2)]]</f>
        <v>0</v>
      </c>
      <c r="N209" s="57">
        <v>0</v>
      </c>
      <c r="O209" s="19">
        <v>3.06747503929331E-3</v>
      </c>
      <c r="P209" s="50" t="s">
        <v>237</v>
      </c>
      <c r="Q209" s="50" t="s">
        <v>237</v>
      </c>
    </row>
    <row r="210" spans="1:18" x14ac:dyDescent="0.35">
      <c r="A210" t="s">
        <v>107</v>
      </c>
      <c r="B210" s="59">
        <v>162</v>
      </c>
      <c r="C210" s="16">
        <f>Table24634[[#This Row],[Prix du carbone (devise nationale)]]*Table24634[[#This Row],[Taux de change (dollars américains/devise nationale; moyenne annuelle)]]</f>
        <v>0</v>
      </c>
      <c r="D210" s="31">
        <v>2018</v>
      </c>
      <c r="E210" s="31">
        <v>2018</v>
      </c>
      <c r="F210" s="53" t="s">
        <v>221</v>
      </c>
      <c r="G210" s="53" t="s">
        <v>178</v>
      </c>
      <c r="H210" s="53" t="s">
        <v>10</v>
      </c>
      <c r="I210" s="53" t="s">
        <v>10</v>
      </c>
      <c r="J210" s="53" t="s">
        <v>239</v>
      </c>
      <c r="K210" s="49">
        <v>383.83656549006167</v>
      </c>
      <c r="L210" s="31">
        <v>2018</v>
      </c>
      <c r="M210" s="16">
        <f>Table24634[[#This Row],[Émissions couvertes
(Mt éq. CO2)]]/Table24634[[#This Row],[Émissions totales de l''administration
(Mt éq. CO2)]]</f>
        <v>0.42205463096817575</v>
      </c>
      <c r="N210" s="57">
        <v>0</v>
      </c>
      <c r="O210" s="19">
        <v>2.9010243033311001E-3</v>
      </c>
      <c r="P210" s="50" t="s">
        <v>237</v>
      </c>
      <c r="Q210" s="50" t="s">
        <v>237</v>
      </c>
    </row>
    <row r="211" spans="1:18" ht="14.15" hidden="1" customHeight="1" x14ac:dyDescent="0.35">
      <c r="A211" s="14" t="s">
        <v>54</v>
      </c>
      <c r="B211" s="15"/>
      <c r="C211" s="17">
        <f>Table24634[[#This Row],[Prix du carbone (devise nationale)]]*Table24634[[#This Row],[Taux de change (dollars américains/devise nationale; moyenne annuelle)]]</f>
        <v>0</v>
      </c>
      <c r="D211" s="14"/>
      <c r="E211" s="14">
        <v>2023</v>
      </c>
      <c r="F211" s="14" t="s">
        <v>221</v>
      </c>
      <c r="G211" s="14" t="s">
        <v>34</v>
      </c>
      <c r="H211" s="14" t="s">
        <v>55</v>
      </c>
      <c r="I211" s="14" t="s">
        <v>55</v>
      </c>
      <c r="J211" s="14" t="s">
        <v>6</v>
      </c>
      <c r="K211" s="18"/>
      <c r="L211" s="14"/>
      <c r="M211" s="18" t="e">
        <f>Table24634[[#This Row],[Émissions couvertes
(Mt éq. CO2)]]/Table24634[[#This Row],[Émissions totales de l''administration
(Mt éq. CO2)]]</f>
        <v>#DIV/0!</v>
      </c>
      <c r="N211" s="14">
        <v>15</v>
      </c>
      <c r="O211" s="19"/>
      <c r="P211" s="28"/>
      <c r="Q211" s="28"/>
    </row>
    <row r="212" spans="1:18" x14ac:dyDescent="0.35">
      <c r="A212" t="s">
        <v>107</v>
      </c>
      <c r="B212" s="59">
        <v>162</v>
      </c>
      <c r="C212" s="16">
        <f>Table24634[[#This Row],[Prix du carbone (devise nationale)]]*Table24634[[#This Row],[Taux de change (dollars américains/devise nationale; moyenne annuelle)]]</f>
        <v>1.3063449073182951</v>
      </c>
      <c r="D212" s="31">
        <v>2019</v>
      </c>
      <c r="E212" s="31">
        <v>2019</v>
      </c>
      <c r="F212" s="53" t="s">
        <v>221</v>
      </c>
      <c r="G212" s="53" t="s">
        <v>178</v>
      </c>
      <c r="H212" s="53" t="s">
        <v>10</v>
      </c>
      <c r="I212" s="53" t="s">
        <v>10</v>
      </c>
      <c r="J212" s="53" t="s">
        <v>239</v>
      </c>
      <c r="K212" s="49">
        <v>352.69065361500407</v>
      </c>
      <c r="L212" s="31">
        <v>2019</v>
      </c>
      <c r="M212" s="16">
        <f>Table24634[[#This Row],[Émissions couvertes
(Mt éq. CO2)]]/Table24634[[#This Row],[Émissions totales de l''administration
(Mt éq. CO2)]]</f>
        <v>0.45932603639913477</v>
      </c>
      <c r="N212" s="57">
        <v>500</v>
      </c>
      <c r="O212" s="19">
        <v>2.61268981463659E-3</v>
      </c>
      <c r="P212" s="50" t="s">
        <v>237</v>
      </c>
      <c r="Q212" s="50" t="s">
        <v>237</v>
      </c>
    </row>
    <row r="213" spans="1:18" x14ac:dyDescent="0.35">
      <c r="A213" t="s">
        <v>107</v>
      </c>
      <c r="B213" s="59">
        <v>162</v>
      </c>
      <c r="C213" s="16">
        <f>Table24634[[#This Row],[Prix du carbone (devise nationale)]]*Table24634[[#This Row],[Taux de change (dollars américains/devise nationale; moyenne annuelle)]]</f>
        <v>1.2107905655199149</v>
      </c>
      <c r="D213" s="31">
        <v>2020</v>
      </c>
      <c r="E213" s="31">
        <v>2020</v>
      </c>
      <c r="F213" s="53" t="s">
        <v>221</v>
      </c>
      <c r="G213" s="53" t="s">
        <v>178</v>
      </c>
      <c r="H213" s="53" t="s">
        <v>10</v>
      </c>
      <c r="I213" s="53" t="s">
        <v>10</v>
      </c>
      <c r="J213" s="53" t="s">
        <v>239</v>
      </c>
      <c r="K213" s="49">
        <v>333.97096169715189</v>
      </c>
      <c r="L213" s="51">
        <v>2020</v>
      </c>
      <c r="M213" s="16">
        <f>Table24634[[#This Row],[Émissions couvertes
(Mt éq. CO2)]]/Table24634[[#This Row],[Émissions totales de l''administration
(Mt éq. CO2)]]</f>
        <v>0.4850721127871685</v>
      </c>
      <c r="N213" s="57">
        <v>500</v>
      </c>
      <c r="O213" s="19">
        <v>2.4215811310398299E-3</v>
      </c>
      <c r="P213" s="50" t="s">
        <v>237</v>
      </c>
      <c r="Q213" s="50" t="s">
        <v>237</v>
      </c>
    </row>
    <row r="214" spans="1:18" x14ac:dyDescent="0.35">
      <c r="A214" t="s">
        <v>107</v>
      </c>
      <c r="B214" s="59">
        <v>159.9</v>
      </c>
      <c r="C214" s="16">
        <f>Table24634[[#This Row],[Prix du carbone (devise nationale)]]*Table24634[[#This Row],[Taux de change (dollars américains/devise nationale; moyenne annuelle)]]</f>
        <v>1.17396383017439</v>
      </c>
      <c r="D214" s="31">
        <v>2021</v>
      </c>
      <c r="E214" s="31">
        <v>2021</v>
      </c>
      <c r="F214" s="53" t="s">
        <v>221</v>
      </c>
      <c r="G214" s="53" t="s">
        <v>178</v>
      </c>
      <c r="H214" s="53" t="s">
        <v>10</v>
      </c>
      <c r="I214" s="53" t="s">
        <v>10</v>
      </c>
      <c r="J214" s="53" t="s">
        <v>239</v>
      </c>
      <c r="K214" s="49">
        <v>338.12335777991979</v>
      </c>
      <c r="L214" s="31">
        <v>2021</v>
      </c>
      <c r="M214" s="16">
        <f>Table24634[[#This Row],[Émissions couvertes
(Mt éq. CO2)]]/Table24634[[#This Row],[Émissions totales de l''administration
(Mt éq. CO2)]]</f>
        <v>0.47290433009386146</v>
      </c>
      <c r="N214" s="57">
        <v>500</v>
      </c>
      <c r="O214" s="19">
        <v>2.3479276603487801E-3</v>
      </c>
      <c r="P214" s="50" t="s">
        <v>237</v>
      </c>
      <c r="Q214" s="50" t="s">
        <v>237</v>
      </c>
    </row>
    <row r="215" spans="1:18" x14ac:dyDescent="0.35">
      <c r="A215" t="s">
        <v>107</v>
      </c>
      <c r="B215" s="59">
        <v>166.1</v>
      </c>
      <c r="C215" s="16">
        <f>Table24634[[#This Row],[Prix du carbone (devise nationale)]]*Table24634[[#This Row],[Taux de change (dollars américains/devise nationale; moyenne annuelle)]]</f>
        <v>1.3038801299533862</v>
      </c>
      <c r="D215" s="31">
        <v>2022</v>
      </c>
      <c r="E215" s="31">
        <v>2022</v>
      </c>
      <c r="F215" s="53" t="s">
        <v>221</v>
      </c>
      <c r="G215" s="53" t="s">
        <v>178</v>
      </c>
      <c r="H215" s="53" t="s">
        <v>10</v>
      </c>
      <c r="I215" s="53" t="s">
        <v>10</v>
      </c>
      <c r="J215" s="53" t="s">
        <v>239</v>
      </c>
      <c r="K215" s="49">
        <v>338.12335777991979</v>
      </c>
      <c r="L215" s="31">
        <v>2021</v>
      </c>
      <c r="M215" s="16">
        <f>Table24634[[#This Row],[Émissions couvertes
(Mt éq. CO2)]]/Table24634[[#This Row],[Émissions totales de l''administration
(Mt éq. CO2)]]</f>
        <v>0.49124083319943956</v>
      </c>
      <c r="N215" s="57">
        <v>600</v>
      </c>
      <c r="O215" s="19">
        <v>2.1731335499223102E-3</v>
      </c>
      <c r="P215" s="50" t="s">
        <v>237</v>
      </c>
      <c r="Q215" s="50" t="s">
        <v>237</v>
      </c>
    </row>
    <row r="216" spans="1:18" x14ac:dyDescent="0.35">
      <c r="A216" t="s">
        <v>109</v>
      </c>
      <c r="B216" s="59">
        <f>Table24634[[#This Row],[Revenus des taxes sur le carbone (dollars américains)]]/Table24634[[#This Row],[Prix du carbone (dollars américains)]]/1000000</f>
        <v>0.99143787706467668</v>
      </c>
      <c r="C216" s="16">
        <f>Table24634[[#This Row],[Prix du carbone (devise nationale)]]*Table24634[[#This Row],[Taux de change (dollars américains/devise nationale; moyenne annuelle)]]</f>
        <v>3.8832951171875001</v>
      </c>
      <c r="D216" s="31">
        <v>2015</v>
      </c>
      <c r="E216" s="31">
        <v>2015</v>
      </c>
      <c r="F216" s="53" t="s">
        <v>221</v>
      </c>
      <c r="G216" s="53" t="s">
        <v>177</v>
      </c>
      <c r="H216" s="53" t="s">
        <v>203</v>
      </c>
      <c r="I216" s="53" t="s">
        <v>203</v>
      </c>
      <c r="J216" s="53" t="s">
        <v>6</v>
      </c>
      <c r="K216" s="49">
        <v>10.761824081857498</v>
      </c>
      <c r="L216" s="31">
        <v>2015</v>
      </c>
      <c r="M216" s="16">
        <f>Table24634[[#This Row],[Émissions couvertes
(Mt éq. CO2)]]/Table24634[[#This Row],[Émissions totales de l''administration
(Mt éq. CO2)]]</f>
        <v>9.2125449136086779E-2</v>
      </c>
      <c r="N216" s="57">
        <v>3.5</v>
      </c>
      <c r="O216" s="19">
        <v>1.109512890625</v>
      </c>
      <c r="P216" s="50">
        <v>3850045.8670000001</v>
      </c>
      <c r="Q216" s="50" t="s">
        <v>237</v>
      </c>
    </row>
    <row r="217" spans="1:18" x14ac:dyDescent="0.35">
      <c r="A217" t="s">
        <v>109</v>
      </c>
      <c r="B217" s="59">
        <f>Table24634[[#This Row],[Revenus des taxes sur le carbone (dollars américains)]]/Table24634[[#This Row],[Prix du carbone (dollars américains)]]/1000000</f>
        <v>1.640183680367181</v>
      </c>
      <c r="C217" s="16">
        <f>Table24634[[#This Row],[Prix du carbone (devise nationale)]]*Table24634[[#This Row],[Taux de change (dollars américains/devise nationale; moyenne annuelle)]]</f>
        <v>3.8741608949416451</v>
      </c>
      <c r="D217" s="31">
        <v>2016</v>
      </c>
      <c r="E217" s="31">
        <v>2016</v>
      </c>
      <c r="F217" s="53" t="s">
        <v>221</v>
      </c>
      <c r="G217" s="53" t="s">
        <v>177</v>
      </c>
      <c r="H217" s="53" t="s">
        <v>203</v>
      </c>
      <c r="I217" s="53" t="s">
        <v>203</v>
      </c>
      <c r="J217" s="53" t="s">
        <v>6</v>
      </c>
      <c r="K217" s="49">
        <v>10.759878803202591</v>
      </c>
      <c r="L217" s="31">
        <v>2016</v>
      </c>
      <c r="M217" s="16">
        <f>Table24634[[#This Row],[Émissions couvertes
(Mt éq. CO2)]]/Table24634[[#This Row],[Émissions totales de l''administration
(Mt éq. CO2)]]</f>
        <v>0.15243514451844881</v>
      </c>
      <c r="N217" s="57">
        <v>3.5</v>
      </c>
      <c r="O217" s="19">
        <v>1.10690311284047</v>
      </c>
      <c r="P217" s="50">
        <v>6354335.4749999996</v>
      </c>
      <c r="Q217" s="50" t="s">
        <v>237</v>
      </c>
    </row>
    <row r="218" spans="1:18" x14ac:dyDescent="0.35">
      <c r="A218" t="s">
        <v>109</v>
      </c>
      <c r="B218" s="59">
        <f>Table24634[[#This Row],[Revenus des taxes sur le carbone (dollars américains)]]/Table24634[[#This Row],[Prix du carbone (dollars américains)]]/1000000</f>
        <v>1.9159749389410663</v>
      </c>
      <c r="C218" s="16">
        <f>Table24634[[#This Row],[Prix du carbone (devise nationale)]]*Table24634[[#This Row],[Taux de change (dollars américains/devise nationale; moyenne annuelle)]]</f>
        <v>5.0835652941176557</v>
      </c>
      <c r="D218" s="31">
        <v>2017</v>
      </c>
      <c r="E218" s="31">
        <v>2017</v>
      </c>
      <c r="F218" s="53" t="s">
        <v>221</v>
      </c>
      <c r="G218" s="53" t="s">
        <v>177</v>
      </c>
      <c r="H218" s="53" t="s">
        <v>203</v>
      </c>
      <c r="I218" s="53" t="s">
        <v>203</v>
      </c>
      <c r="J218" s="53" t="s">
        <v>6</v>
      </c>
      <c r="K218" s="49">
        <v>10.795224328625258</v>
      </c>
      <c r="L218" s="31">
        <v>2017</v>
      </c>
      <c r="M218" s="16">
        <f>Table24634[[#This Row],[Émissions couvertes
(Mt éq. CO2)]]/Table24634[[#This Row],[Émissions totales de l''administration
(Mt éq. CO2)]]</f>
        <v>0.17748356871663643</v>
      </c>
      <c r="N218" s="57">
        <v>4.5</v>
      </c>
      <c r="O218" s="19">
        <v>1.1296811764705901</v>
      </c>
      <c r="P218" s="50">
        <v>9739983.7039999999</v>
      </c>
      <c r="Q218" s="50" t="s">
        <v>237</v>
      </c>
      <c r="R218" s="5"/>
    </row>
    <row r="219" spans="1:18" x14ac:dyDescent="0.35">
      <c r="A219" t="s">
        <v>109</v>
      </c>
      <c r="B219" s="59">
        <f>Table24634[[#This Row],[Revenus des taxes sur le carbone (dollars américains)]]/Table24634[[#This Row],[Prix du carbone (dollars américains)]]/1000000</f>
        <v>1.7063191846033066</v>
      </c>
      <c r="C219" s="16">
        <f>Table24634[[#This Row],[Prix du carbone (devise nationale)]]*Table24634[[#This Row],[Taux de change (dollars américains/devise nationale; moyenne annuelle)]]</f>
        <v>5.31429529411764</v>
      </c>
      <c r="D219" s="31">
        <v>2018</v>
      </c>
      <c r="E219" s="31">
        <v>2018</v>
      </c>
      <c r="F219" s="53" t="s">
        <v>221</v>
      </c>
      <c r="G219" s="53" t="s">
        <v>177</v>
      </c>
      <c r="H219" s="53" t="s">
        <v>203</v>
      </c>
      <c r="I219" s="53" t="s">
        <v>203</v>
      </c>
      <c r="J219" s="53" t="s">
        <v>6</v>
      </c>
      <c r="K219" s="49">
        <v>11.284134006996888</v>
      </c>
      <c r="L219" s="31">
        <v>2018</v>
      </c>
      <c r="M219" s="16">
        <f>Table24634[[#This Row],[Émissions couvertes
(Mt éq. CO2)]]/Table24634[[#This Row],[Émissions totales de l''administration
(Mt éq. CO2)]]</f>
        <v>0.15121401283831609</v>
      </c>
      <c r="N219" s="57">
        <v>4.5</v>
      </c>
      <c r="O219" s="19">
        <v>1.18095450980392</v>
      </c>
      <c r="P219" s="50">
        <v>9067884.0130000003</v>
      </c>
      <c r="Q219" s="50" t="s">
        <v>237</v>
      </c>
      <c r="R219" s="5"/>
    </row>
    <row r="220" spans="1:18" hidden="1" x14ac:dyDescent="0.35">
      <c r="A220" s="14" t="s">
        <v>56</v>
      </c>
      <c r="B220" s="15" t="e">
        <f>Table24634[[#This Row],[Revenus des taxes sur le carbone (dollars américains)]]/Table24634[[#This Row],[Prix du carbone (dollars américains)]]/1000000</f>
        <v>#DIV/0!</v>
      </c>
      <c r="C220" s="17">
        <f>Table24634[[#This Row],[Prix du carbone (devise nationale)]]*Table24634[[#This Row],[Taux de change (dollars américains/devise nationale; moyenne annuelle)]]</f>
        <v>0</v>
      </c>
      <c r="D220" s="14"/>
      <c r="E220" s="14">
        <v>2023</v>
      </c>
      <c r="F220" s="14" t="s">
        <v>221</v>
      </c>
      <c r="G220" s="14" t="s">
        <v>34</v>
      </c>
      <c r="H220" s="14" t="s">
        <v>11</v>
      </c>
      <c r="I220" s="14" t="s">
        <v>11</v>
      </c>
      <c r="J220" s="14" t="s">
        <v>6</v>
      </c>
      <c r="K220" s="18">
        <v>0.18390422087040301</v>
      </c>
      <c r="L220" s="14">
        <v>2021</v>
      </c>
      <c r="M220" s="18" t="e">
        <f>Table24634[[#This Row],[Émissions couvertes
(Mt éq. CO2)]]/Table24634[[#This Row],[Émissions totales de l''administration
(Mt éq. CO2)]]</f>
        <v>#DIV/0!</v>
      </c>
      <c r="N220" s="14">
        <v>120</v>
      </c>
      <c r="O220" s="19"/>
      <c r="P220" s="28"/>
      <c r="Q220" s="28"/>
      <c r="R220" s="5"/>
    </row>
    <row r="221" spans="1:18" x14ac:dyDescent="0.35">
      <c r="A221" t="s">
        <v>109</v>
      </c>
      <c r="B221" s="59">
        <f>Table24634[[#This Row],[Revenus des taxes sur le carbone (dollars américains)]]/Table24634[[#This Row],[Prix du carbone (dollars américains)]]/1000000</f>
        <v>1.7984890707708354</v>
      </c>
      <c r="C221" s="16">
        <f>Table24634[[#This Row],[Prix du carbone (devise nationale)]]*Table24634[[#This Row],[Taux de change (dollars américains/devise nationale; moyenne annuelle)]]</f>
        <v>5.0376352941176403</v>
      </c>
      <c r="D221" s="31">
        <v>2019</v>
      </c>
      <c r="E221" s="31">
        <v>2019</v>
      </c>
      <c r="F221" s="53" t="s">
        <v>221</v>
      </c>
      <c r="G221" s="53" t="s">
        <v>177</v>
      </c>
      <c r="H221" s="53" t="s">
        <v>203</v>
      </c>
      <c r="I221" s="53" t="s">
        <v>203</v>
      </c>
      <c r="J221" s="53" t="s">
        <v>6</v>
      </c>
      <c r="K221" s="49">
        <v>11.144541734157388</v>
      </c>
      <c r="L221" s="31">
        <v>2019</v>
      </c>
      <c r="M221" s="16">
        <f>Table24634[[#This Row],[Émissions couvertes
(Mt éq. CO2)]]/Table24634[[#This Row],[Émissions totales de l''administration
(Mt éq. CO2)]]</f>
        <v>0.16137846792377011</v>
      </c>
      <c r="N221" s="57">
        <v>4.5</v>
      </c>
      <c r="O221" s="19">
        <v>1.11947450980392</v>
      </c>
      <c r="P221" s="50">
        <v>9060132.0189999994</v>
      </c>
      <c r="Q221" s="50" t="s">
        <v>237</v>
      </c>
      <c r="R221" s="5"/>
    </row>
    <row r="222" spans="1:18" x14ac:dyDescent="0.35">
      <c r="A222" t="s">
        <v>109</v>
      </c>
      <c r="B222" s="59">
        <f>Table24634[[#This Row],[Revenus des taxes sur le carbone (dollars américains)]]/Table24634[[#This Row],[Prix du carbone (dollars américains)]]/1000000</f>
        <v>0.48641892197568598</v>
      </c>
      <c r="C222" s="16">
        <f>Table24634[[#This Row],[Prix du carbone (devise nationale)]]*Table24634[[#This Row],[Taux de change (dollars américains/devise nationale; moyenne annuelle)]]</f>
        <v>10.27976498054478</v>
      </c>
      <c r="D222" s="31">
        <v>2020</v>
      </c>
      <c r="E222" s="31">
        <v>2020</v>
      </c>
      <c r="F222" s="53" t="s">
        <v>221</v>
      </c>
      <c r="G222" s="53" t="s">
        <v>177</v>
      </c>
      <c r="H222" s="53" t="s">
        <v>203</v>
      </c>
      <c r="I222" s="53" t="s">
        <v>203</v>
      </c>
      <c r="J222" s="53" t="s">
        <v>6</v>
      </c>
      <c r="K222" s="49">
        <v>10.496243293863039</v>
      </c>
      <c r="L222" s="31">
        <v>2020</v>
      </c>
      <c r="M222" s="16">
        <f>Table24634[[#This Row],[Émissions couvertes
(Mt éq. CO2)]]/Table24634[[#This Row],[Émissions totales de l''administration
(Mt éq. CO2)]]</f>
        <v>4.6342191997405989E-2</v>
      </c>
      <c r="N222" s="57">
        <v>9</v>
      </c>
      <c r="O222" s="19">
        <v>1.1421961089494199</v>
      </c>
      <c r="P222" s="50">
        <v>5000272.2</v>
      </c>
      <c r="Q222" s="50" t="s">
        <v>237</v>
      </c>
      <c r="R222" s="5"/>
    </row>
    <row r="223" spans="1:18" x14ac:dyDescent="0.35">
      <c r="A223" t="s">
        <v>109</v>
      </c>
      <c r="B223" s="59">
        <f>Table24634[[#This Row],[Revenus des taxes sur le carbone (dollars américains)]]/Table24634[[#This Row],[Prix du carbone (dollars américains)]]/1000000</f>
        <v>0.47111356166045332</v>
      </c>
      <c r="C223" s="16">
        <f>Table24634[[#This Row],[Prix du carbone (devise nationale)]]*Table24634[[#This Row],[Taux de change (dollars américains/devise nationale; moyenne annuelle)]]</f>
        <v>14.19288372093</v>
      </c>
      <c r="D223" s="31">
        <v>2021</v>
      </c>
      <c r="E223" s="31">
        <v>2021</v>
      </c>
      <c r="F223" s="55" t="s">
        <v>221</v>
      </c>
      <c r="G223" s="53" t="s">
        <v>177</v>
      </c>
      <c r="H223" s="53" t="s">
        <v>203</v>
      </c>
      <c r="I223" s="53" t="s">
        <v>203</v>
      </c>
      <c r="J223" s="53" t="s">
        <v>6</v>
      </c>
      <c r="K223" s="49">
        <v>10.738118742111384</v>
      </c>
      <c r="L223" s="31">
        <v>2021</v>
      </c>
      <c r="M223" s="16">
        <f>Table24634[[#This Row],[Émissions couvertes
(Mt éq. CO2)]]/Table24634[[#This Row],[Émissions totales de l''administration
(Mt éq. CO2)]]</f>
        <v>4.3873007272018726E-2</v>
      </c>
      <c r="N223" s="57">
        <v>12</v>
      </c>
      <c r="O223" s="19">
        <v>1.1827403100775</v>
      </c>
      <c r="P223" s="50">
        <v>6686460</v>
      </c>
      <c r="Q223" s="50" t="s">
        <v>237</v>
      </c>
      <c r="R223" s="5"/>
    </row>
    <row r="224" spans="1:18" x14ac:dyDescent="0.35">
      <c r="A224" t="s">
        <v>109</v>
      </c>
      <c r="B224" s="59">
        <f>Table24634[[#This Row],[Revenus des taxes sur le carbone (dollars américains)]]/Table24634[[#This Row],[Prix du carbone (dollars américains)]]/1000000</f>
        <v>0.52066089841057894</v>
      </c>
      <c r="C224" s="16">
        <f>Table24634[[#This Row],[Prix du carbone (devise nationale)]]*Table24634[[#This Row],[Taux de change (dollars américains/devise nationale; moyenne annuelle)]]</f>
        <v>15.795729571984502</v>
      </c>
      <c r="D224" s="31">
        <v>2022</v>
      </c>
      <c r="E224" s="31">
        <v>2022</v>
      </c>
      <c r="F224" s="55" t="s">
        <v>221</v>
      </c>
      <c r="G224" s="53" t="s">
        <v>177</v>
      </c>
      <c r="H224" s="53" t="s">
        <v>203</v>
      </c>
      <c r="I224" s="53" t="s">
        <v>203</v>
      </c>
      <c r="J224" s="53" t="s">
        <v>6</v>
      </c>
      <c r="K224" s="49">
        <v>10.738118742111384</v>
      </c>
      <c r="L224" s="31">
        <v>2021</v>
      </c>
      <c r="M224" s="16">
        <f>Table24634[[#This Row],[Émissions couvertes
(Mt éq. CO2)]]/Table24634[[#This Row],[Émissions totales de l''administration
(Mt éq. CO2)]]</f>
        <v>4.8487161570370557E-2</v>
      </c>
      <c r="N224" s="57">
        <v>15</v>
      </c>
      <c r="O224" s="19">
        <v>1.0530486381323001</v>
      </c>
      <c r="P224" s="50">
        <v>8224218.75</v>
      </c>
      <c r="Q224" s="50" t="s">
        <v>237</v>
      </c>
      <c r="R224" s="4"/>
    </row>
    <row r="225" spans="1:18" x14ac:dyDescent="0.35">
      <c r="A225" t="s">
        <v>110</v>
      </c>
      <c r="B225" s="59">
        <f>Table24634[[#This Row],[Revenus des taxes sur le carbone (dollars américains)]]/Table24634[[#This Row],[Prix du carbone (dollars américains)]]/1000000</f>
        <v>7.5017400000000012E-2</v>
      </c>
      <c r="C225" s="16">
        <f>Table24634[[#This Row],[Prix du carbone (devise nationale)]]*Table24634[[#This Row],[Taux de change (dollars américains/devise nationale; moyenne annuelle)]]</f>
        <v>62.345349243651</v>
      </c>
      <c r="D225" s="31">
        <v>2015</v>
      </c>
      <c r="E225" s="31">
        <v>2015</v>
      </c>
      <c r="F225" s="55" t="s">
        <v>114</v>
      </c>
      <c r="G225" s="53" t="s">
        <v>177</v>
      </c>
      <c r="H225" s="53" t="s">
        <v>11</v>
      </c>
      <c r="I225" s="53" t="s">
        <v>11</v>
      </c>
      <c r="J225" s="53" t="s">
        <v>6</v>
      </c>
      <c r="K225" s="49">
        <v>0.19863585144632401</v>
      </c>
      <c r="L225" s="31">
        <v>2015</v>
      </c>
      <c r="M225" s="16">
        <f>Table24634[[#This Row],[Émissions couvertes
(Mt éq. CO2)]]/Table24634[[#This Row],[Émissions totales de l''administration
(Mt éq. CO2)]]</f>
        <v>0.37766294177902443</v>
      </c>
      <c r="N225" s="57">
        <v>60</v>
      </c>
      <c r="O225" s="19">
        <v>1.03908915406085</v>
      </c>
      <c r="P225" s="50">
        <f>Table24634[[#This Row],[Revenus des taxes sur le carbone (devise nationale)]]*Table24634[[#This Row],[Taux de change (dollars américains/devise nationale; moyenne annuelle)]]</f>
        <v>4676986.0023506647</v>
      </c>
      <c r="Q225" s="50">
        <v>4501044</v>
      </c>
      <c r="R225" s="11"/>
    </row>
    <row r="226" spans="1:18" x14ac:dyDescent="0.35">
      <c r="A226" t="s">
        <v>110</v>
      </c>
      <c r="B226" s="59">
        <f>Table24634[[#This Row],[Revenus des taxes sur le carbone (dollars américains)]]/Table24634[[#This Row],[Prix du carbone (dollars américains)]]/1000000</f>
        <v>5.2378833333333333E-2</v>
      </c>
      <c r="C226" s="16">
        <f>Table24634[[#This Row],[Prix du carbone (devise nationale)]]*Table24634[[#This Row],[Taux de change (dollars américains/devise nationale; moyenne annuelle)]]</f>
        <v>85.245055675777195</v>
      </c>
      <c r="D226" s="31">
        <v>2016</v>
      </c>
      <c r="E226" s="31">
        <v>2016</v>
      </c>
      <c r="F226" s="55" t="s">
        <v>114</v>
      </c>
      <c r="G226" s="53" t="s">
        <v>177</v>
      </c>
      <c r="H226" s="53" t="s">
        <v>11</v>
      </c>
      <c r="I226" s="53" t="s">
        <v>11</v>
      </c>
      <c r="J226" s="53" t="s">
        <v>6</v>
      </c>
      <c r="K226" s="49">
        <v>0.18830678035555401</v>
      </c>
      <c r="L226" s="31">
        <v>2016</v>
      </c>
      <c r="M226" s="16">
        <f>Table24634[[#This Row],[Émissions couvertes
(Mt éq. CO2)]]/Table24634[[#This Row],[Émissions totales de l''administration
(Mt éq. CO2)]]</f>
        <v>0.27815691625353867</v>
      </c>
      <c r="N226" s="57">
        <v>84</v>
      </c>
      <c r="O226" s="19">
        <v>1.0148220913782999</v>
      </c>
      <c r="P226" s="50">
        <f>Table24634[[#This Row],[Revenus des taxes sur le carbone (devise nationale)]]*Table24634[[#This Row],[Taux de change (dollars américains/devise nationale; moyenne annuelle)]]</f>
        <v>4465036.5637322543</v>
      </c>
      <c r="Q226" s="50">
        <v>4399822</v>
      </c>
    </row>
    <row r="227" spans="1:18" x14ac:dyDescent="0.35">
      <c r="A227" t="s">
        <v>110</v>
      </c>
      <c r="B227" s="59">
        <f>Table24634[[#This Row],[Revenus des taxes sur le carbone (dollars américains)]]/Table24634[[#This Row],[Prix du carbone (dollars américains)]]/1000000</f>
        <v>6.7530988095238095E-2</v>
      </c>
      <c r="C227" s="16">
        <f>Table24634[[#This Row],[Prix du carbone (devise nationale)]]*Table24634[[#This Row],[Taux de change (dollars américains/devise nationale; moyenne annuelle)]]</f>
        <v>85.305891014953573</v>
      </c>
      <c r="D227" s="31">
        <v>2017</v>
      </c>
      <c r="E227" s="31">
        <v>2017</v>
      </c>
      <c r="F227" s="55" t="s">
        <v>114</v>
      </c>
      <c r="G227" s="53" t="s">
        <v>177</v>
      </c>
      <c r="H227" s="53" t="s">
        <v>11</v>
      </c>
      <c r="I227" s="53" t="s">
        <v>11</v>
      </c>
      <c r="J227" s="53" t="s">
        <v>6</v>
      </c>
      <c r="K227" s="49">
        <v>0.19391466448794401</v>
      </c>
      <c r="L227" s="31">
        <v>2017</v>
      </c>
      <c r="M227" s="16">
        <f>Table24634[[#This Row],[Émissions couvertes
(Mt éq. CO2)]]/Table24634[[#This Row],[Émissions totales de l''administration
(Mt éq. CO2)]]</f>
        <v>0.3482510632889067</v>
      </c>
      <c r="N227" s="57">
        <v>84</v>
      </c>
      <c r="O227" s="19">
        <v>1.0155463216065901</v>
      </c>
      <c r="P227" s="50">
        <f>Table24634[[#This Row],[Revenus des taxes sur le carbone (devise nationale)]]*Table24634[[#This Row],[Taux de change (dollars américains/devise nationale; moyenne annuelle)]]</f>
        <v>5760791.1105845077</v>
      </c>
      <c r="Q227" s="50">
        <v>5672603</v>
      </c>
    </row>
    <row r="228" spans="1:18" x14ac:dyDescent="0.35">
      <c r="A228" t="s">
        <v>110</v>
      </c>
      <c r="B228" s="59">
        <f>Table24634[[#This Row],[Revenus des taxes sur le carbone (dollars américains)]]/Table24634[[#This Row],[Prix du carbone (dollars américains)]]/1000000</f>
        <v>3.6907614583333338E-2</v>
      </c>
      <c r="C228" s="16">
        <f>Table24634[[#This Row],[Prix du carbone (devise nationale)]]*Table24634[[#This Row],[Taux de change (dollars américains/devise nationale; moyenne annuelle)]]</f>
        <v>98.171220152370239</v>
      </c>
      <c r="D228" s="31">
        <v>2018</v>
      </c>
      <c r="E228" s="31">
        <v>2018</v>
      </c>
      <c r="F228" s="53" t="s">
        <v>221</v>
      </c>
      <c r="G228" s="53" t="s">
        <v>177</v>
      </c>
      <c r="H228" s="53" t="s">
        <v>11</v>
      </c>
      <c r="I228" s="53" t="s">
        <v>11</v>
      </c>
      <c r="J228" s="53" t="s">
        <v>6</v>
      </c>
      <c r="K228" s="49">
        <v>0.181709705840091</v>
      </c>
      <c r="L228" s="31">
        <v>2018</v>
      </c>
      <c r="M228" s="16">
        <f>Table24634[[#This Row],[Émissions couvertes
(Mt éq. CO2)]]/Table24634[[#This Row],[Émissions totales de l''administration
(Mt éq. CO2)]]</f>
        <v>0.20311306109214081</v>
      </c>
      <c r="N228" s="57">
        <v>96</v>
      </c>
      <c r="O228" s="19">
        <v>1.0226168765871899</v>
      </c>
      <c r="P228" s="50">
        <f>Table24634[[#This Row],[Revenus des taxes sur le carbone (devise nationale)]]*Table24634[[#This Row],[Taux de change (dollars américains/devise nationale; moyenne annuelle)]]</f>
        <v>3623265.556559247</v>
      </c>
      <c r="Q228" s="50">
        <v>3543131</v>
      </c>
    </row>
    <row r="229" spans="1:18" x14ac:dyDescent="0.35">
      <c r="A229" t="s">
        <v>110</v>
      </c>
      <c r="B229" s="59">
        <f>Table24634[[#This Row],[Revenus des taxes sur le carbone (dollars américains)]]/Table24634[[#This Row],[Prix du carbone (dollars américains)]]/1000000</f>
        <v>6.9093218750000004E-2</v>
      </c>
      <c r="C229" s="16">
        <f>Table24634[[#This Row],[Prix du carbone (devise nationale)]]*Table24634[[#This Row],[Taux de change (dollars américains/devise nationale; moyenne annuelle)]]</f>
        <v>96.601343362431351</v>
      </c>
      <c r="D229" s="31">
        <v>2019</v>
      </c>
      <c r="E229" s="31">
        <v>2019</v>
      </c>
      <c r="F229" s="53" t="s">
        <v>221</v>
      </c>
      <c r="G229" s="53" t="s">
        <v>177</v>
      </c>
      <c r="H229" s="53" t="s">
        <v>11</v>
      </c>
      <c r="I229" s="53" t="s">
        <v>11</v>
      </c>
      <c r="J229" s="53" t="s">
        <v>6</v>
      </c>
      <c r="K229" s="49">
        <v>0.18832273961149101</v>
      </c>
      <c r="L229" s="31">
        <v>2019</v>
      </c>
      <c r="M229" s="16">
        <f>Table24634[[#This Row],[Émissions couvertes
(Mt éq. CO2)]]/Table24634[[#This Row],[Émissions totales de l''administration
(Mt éq. CO2)]]</f>
        <v>0.36688728558504941</v>
      </c>
      <c r="N229" s="57">
        <v>96</v>
      </c>
      <c r="O229" s="19">
        <v>1.0062639933586599</v>
      </c>
      <c r="P229" s="50">
        <f>Table24634[[#This Row],[Revenus des taxes sur le carbone (devise nationale)]]*Table24634[[#This Row],[Taux de change (dollars américains/devise nationale; moyenne annuelle)]]</f>
        <v>6674497.7484843303</v>
      </c>
      <c r="Q229" s="50">
        <v>6632949</v>
      </c>
    </row>
    <row r="230" spans="1:18" x14ac:dyDescent="0.35">
      <c r="A230" t="s">
        <v>110</v>
      </c>
      <c r="B230" s="59">
        <f>Table24634[[#This Row],[Revenus des taxes sur le carbone (dollars américains)]]/Table24634[[#This Row],[Prix du carbone (dollars américains)]]/1000000</f>
        <v>5.6172864583333336E-2</v>
      </c>
      <c r="C230" s="16">
        <f>Table24634[[#This Row],[Prix du carbone (devise nationale)]]*Table24634[[#This Row],[Taux de change (dollars américains/devise nationale; moyenne annuelle)]]</f>
        <v>102.25366364580481</v>
      </c>
      <c r="D230" s="31">
        <v>2020</v>
      </c>
      <c r="E230" s="31">
        <v>2020</v>
      </c>
      <c r="F230" s="53" t="s">
        <v>221</v>
      </c>
      <c r="G230" s="53" t="s">
        <v>177</v>
      </c>
      <c r="H230" s="53" t="s">
        <v>11</v>
      </c>
      <c r="I230" s="53" t="s">
        <v>11</v>
      </c>
      <c r="J230" s="53" t="s">
        <v>6</v>
      </c>
      <c r="K230" s="49">
        <v>0.18087137600695</v>
      </c>
      <c r="L230" s="31">
        <v>2020</v>
      </c>
      <c r="M230" s="16">
        <f>Table24634[[#This Row],[Émissions couvertes
(Mt éq. CO2)]]/Table24634[[#This Row],[Émissions totales de l''administration
(Mt éq. CO2)]]</f>
        <v>0.31056801702650222</v>
      </c>
      <c r="N230" s="57">
        <v>96</v>
      </c>
      <c r="O230" s="19">
        <v>1.0651423296438001</v>
      </c>
      <c r="P230" s="50">
        <f>Table24634[[#This Row],[Revenus des taxes sur le carbone (devise nationale)]]*Table24634[[#This Row],[Taux de change (dollars américains/devise nationale; moyenne annuelle)]]</f>
        <v>5743881.2011255082</v>
      </c>
      <c r="Q230" s="50">
        <v>5392595</v>
      </c>
    </row>
    <row r="231" spans="1:18" x14ac:dyDescent="0.35">
      <c r="A231" t="s">
        <v>110</v>
      </c>
      <c r="B231" s="59">
        <f>Table24634[[#This Row],[Revenus des taxes sur le carbone (dollars américains)]]/Table24634[[#This Row],[Prix du carbone (dollars américains)]]/1000000</f>
        <v>5.1802500000000001E-2</v>
      </c>
      <c r="C231" s="16">
        <f>Table24634[[#This Row],[Prix du carbone (devise nationale)]]*Table24634[[#This Row],[Taux de change (dollars américains/devise nationale; moyenne annuelle)]]</f>
        <v>113.54306976744</v>
      </c>
      <c r="D231" s="31">
        <v>2021</v>
      </c>
      <c r="E231" s="31">
        <v>2021</v>
      </c>
      <c r="F231" s="53" t="s">
        <v>114</v>
      </c>
      <c r="G231" s="53" t="s">
        <v>177</v>
      </c>
      <c r="H231" s="53" t="s">
        <v>11</v>
      </c>
      <c r="I231" s="53" t="s">
        <v>11</v>
      </c>
      <c r="J231" s="53" t="s">
        <v>6</v>
      </c>
      <c r="K231" s="49">
        <v>0.18390422087040301</v>
      </c>
      <c r="L231" s="31">
        <v>2021</v>
      </c>
      <c r="M231" s="16">
        <f>Table24634[[#This Row],[Émissions couvertes
(Mt éq. CO2)]]/Table24634[[#This Row],[Émissions totales de l''administration
(Mt éq. CO2)]]</f>
        <v>0.2816819524577695</v>
      </c>
      <c r="N231" s="57">
        <v>96</v>
      </c>
      <c r="O231" s="19">
        <v>1.1827403100775</v>
      </c>
      <c r="P231" s="50">
        <f>Table24634[[#This Row],[Revenus des taxes sur le carbone (devise nationale)]]*Table24634[[#This Row],[Taux de change (dollars américains/devise nationale; moyenne annuelle)]]</f>
        <v>5881814.8716278104</v>
      </c>
      <c r="Q231" s="50">
        <v>4973040</v>
      </c>
    </row>
    <row r="232" spans="1:18" x14ac:dyDescent="0.35">
      <c r="A232" t="s">
        <v>110</v>
      </c>
      <c r="B232" s="59">
        <f>Table24634[[#This Row],[Revenus des taxes sur le carbone (dollars américains)]]/Table24634[[#This Row],[Prix du carbone (dollars américains)]]/1000000</f>
        <v>4.1442E-2</v>
      </c>
      <c r="C232" s="16">
        <f>Table24634[[#This Row],[Prix du carbone (devise nationale)]]*Table24634[[#This Row],[Taux de change (dollars américains/devise nationale; moyenne annuelle)]]</f>
        <v>125.67649299746279</v>
      </c>
      <c r="D232" s="31">
        <v>2021</v>
      </c>
      <c r="E232" s="31">
        <v>2022</v>
      </c>
      <c r="F232" s="53" t="s">
        <v>221</v>
      </c>
      <c r="G232" s="53" t="s">
        <v>177</v>
      </c>
      <c r="H232" s="53" t="s">
        <v>11</v>
      </c>
      <c r="I232" s="53" t="s">
        <v>11</v>
      </c>
      <c r="J232" s="53" t="s">
        <v>6</v>
      </c>
      <c r="K232" s="49">
        <v>0.18390422087040301</v>
      </c>
      <c r="L232" s="31">
        <v>2021</v>
      </c>
      <c r="M232" s="16">
        <f>Table24634[[#This Row],[Émissions couvertes
(Mt éq. CO2)]]/Table24634[[#This Row],[Émissions totales de l''administration
(Mt éq. CO2)]]</f>
        <v>0.22534556196621558</v>
      </c>
      <c r="N232" s="57">
        <v>120</v>
      </c>
      <c r="O232" s="19">
        <v>1.0473041083121899</v>
      </c>
      <c r="P232" s="50">
        <f>Table24634[[#This Row],[Revenus des taxes sur le carbone (devise nationale)]]*Table24634[[#This Row],[Taux de change (dollars américains/devise nationale; moyenne annuelle)]]</f>
        <v>5208285.2228008527</v>
      </c>
      <c r="Q232" s="50">
        <v>4973040</v>
      </c>
    </row>
    <row r="233" spans="1:18" x14ac:dyDescent="0.35">
      <c r="A233" s="14" t="s">
        <v>111</v>
      </c>
      <c r="B233" s="59">
        <f>Table24634[[#This Row],[Revenus des taxes sur le carbone (dollars américains)]]/Table24634[[#This Row],[Prix du carbone (dollars américains)]]/1000000</f>
        <v>9.3907299343268065</v>
      </c>
      <c r="C233" s="16">
        <f>Table24634[[#This Row],[Prix du carbone (devise nationale)]]*Table24634[[#This Row],[Taux de change (dollars américains/devise nationale; moyenne annuelle)]]</f>
        <v>24.952849612240975</v>
      </c>
      <c r="D233" s="31">
        <v>2021</v>
      </c>
      <c r="E233" s="31">
        <v>2021</v>
      </c>
      <c r="F233" s="53" t="s">
        <v>221</v>
      </c>
      <c r="G233" s="53" t="s">
        <v>177</v>
      </c>
      <c r="H233" s="53" t="s">
        <v>27</v>
      </c>
      <c r="I233" s="53" t="s">
        <v>27</v>
      </c>
      <c r="J233" s="53" t="s">
        <v>6</v>
      </c>
      <c r="K233" s="49">
        <v>9.3907299343268065</v>
      </c>
      <c r="L233" s="31">
        <v>2021</v>
      </c>
      <c r="M233" s="16">
        <f>Table24634[[#This Row],[Émissions couvertes
(Mt éq. CO2)]]/Table24634[[#This Row],[Émissions totales de l''administration
(Mt éq. CO2)]]</f>
        <v>1</v>
      </c>
      <c r="N233" s="57">
        <f>Table24634[[#This Row],[Revenus des taxes sur le carbone (devise nationale)]]/(Table24634[[#This Row],[Émissions totales de l''administration
(Mt éq. CO2)]]*1000000)</f>
        <v>21.097488095764589</v>
      </c>
      <c r="O233" s="19">
        <v>1.1827403100775</v>
      </c>
      <c r="P233" s="50">
        <f>Table24634[[#This Row],[Revenus des taxes sur le carbone (devise nationale)]]*Table24634[[#This Row],[Taux de change (dollars américains/devise nationale; moyenne annuelle)]]</f>
        <v>234325471.80042639</v>
      </c>
      <c r="Q233" s="50">
        <v>198120813</v>
      </c>
    </row>
    <row r="234" spans="1:18" x14ac:dyDescent="0.35">
      <c r="A234" s="14" t="s">
        <v>111</v>
      </c>
      <c r="B234" s="59">
        <f>Table24634[[#This Row],[Revenus des taxes sur le carbone (dollars américains)]]/Table24634[[#This Row],[Prix du carbone (dollars américains)]]/1000000</f>
        <v>9.3907299343268065</v>
      </c>
      <c r="C234" s="16">
        <f>Table24634[[#This Row],[Prix du carbone (devise nationale)]]*Table24634[[#This Row],[Taux de change (dollars américains/devise nationale; moyenne annuelle)]]</f>
        <v>29.10895111825424</v>
      </c>
      <c r="D234" s="31">
        <v>2022</v>
      </c>
      <c r="E234" s="31">
        <v>2022</v>
      </c>
      <c r="F234" s="53" t="s">
        <v>221</v>
      </c>
      <c r="G234" s="53" t="s">
        <v>177</v>
      </c>
      <c r="H234" s="53" t="s">
        <v>27</v>
      </c>
      <c r="I234" s="53" t="s">
        <v>27</v>
      </c>
      <c r="J234" s="53" t="s">
        <v>6</v>
      </c>
      <c r="K234" s="49">
        <v>9.3907299343268065</v>
      </c>
      <c r="L234" s="31">
        <v>2021</v>
      </c>
      <c r="M234" s="16">
        <f>Table24634[[#This Row],[Émissions couvertes
(Mt éq. CO2)]]/Table24634[[#This Row],[Émissions totales de l''administration
(Mt éq. CO2)]]</f>
        <v>1</v>
      </c>
      <c r="N234" s="57">
        <f>Table24634[[#This Row],[Revenus des taxes sur le carbone (devise nationale)]]/(Table24634[[#This Row],[Émissions totales de l''administration
(Mt éq. CO2)]]*1000000)</f>
        <v>27.64255141137852</v>
      </c>
      <c r="O234" s="19">
        <v>1.0530486381323001</v>
      </c>
      <c r="P234" s="50">
        <f>Table24634[[#This Row],[Revenus des taxes sur le carbone (devise nationale)]]*Table24634[[#This Row],[Taux de change (dollars américains/devise nationale; moyenne annuelle)]]</f>
        <v>273354298.62304586</v>
      </c>
      <c r="Q234" s="50">
        <v>259583735</v>
      </c>
    </row>
    <row r="235" spans="1:18" x14ac:dyDescent="0.35">
      <c r="A235" t="s">
        <v>112</v>
      </c>
      <c r="B235" s="59">
        <f>Table24634[[#This Row],[Revenus des taxes sur le carbone (dollars américains)]]/Table24634[[#This Row],[Prix du carbone (dollars américains)]]/1000000</f>
        <v>9.5449999999999982</v>
      </c>
      <c r="C235" s="16">
        <f>Table24634[[#This Row],[Prix du carbone (devise nationale)]]*Table24634[[#This Row],[Taux de change (dollars américains/devise nationale; moyenne annuelle)]]</f>
        <v>15.0739373310562</v>
      </c>
      <c r="D235" s="31">
        <v>2019</v>
      </c>
      <c r="E235" s="31">
        <v>2019</v>
      </c>
      <c r="F235" s="53" t="s">
        <v>114</v>
      </c>
      <c r="G235" s="53" t="s">
        <v>177</v>
      </c>
      <c r="H235" s="53" t="s">
        <v>12</v>
      </c>
      <c r="I235" s="53" t="s">
        <v>2</v>
      </c>
      <c r="J235" s="53" t="s">
        <v>116</v>
      </c>
      <c r="K235" s="49">
        <v>21.9250603345508</v>
      </c>
      <c r="L235" s="31">
        <v>2019</v>
      </c>
      <c r="M235" s="16">
        <f>Table24634[[#This Row],[Émissions couvertes
(Mt éq. CO2)]]/Table24634[[#This Row],[Émissions totales de l''administration
(Mt éq. CO2)]]</f>
        <v>0.43534657849759373</v>
      </c>
      <c r="N235" s="57">
        <v>20</v>
      </c>
      <c r="O235" s="19">
        <v>0.75369686655280999</v>
      </c>
      <c r="P235" s="50">
        <f>Table24634[[#This Row],[Revenus des taxes sur le carbone (devise nationale)]]*Table24634[[#This Row],[Taux de change (dollars américains/devise nationale; moyenne annuelle)]]</f>
        <v>143880731.82493141</v>
      </c>
      <c r="Q235" s="50">
        <v>190900000</v>
      </c>
    </row>
    <row r="236" spans="1:18" x14ac:dyDescent="0.35">
      <c r="A236" t="s">
        <v>112</v>
      </c>
      <c r="B236" s="59">
        <f>Table24634[[#This Row],[Revenus des taxes sur le carbone (dollars américains)]]/Table24634[[#This Row],[Prix du carbone (dollars américains)]]/1000000</f>
        <v>8.76</v>
      </c>
      <c r="C236" s="16">
        <f>Table24634[[#This Row],[Prix du carbone (devise nationale)]]*Table24634[[#This Row],[Taux de change (dollars américains/devise nationale; moyenne annuelle)]]</f>
        <v>22.368817973761978</v>
      </c>
      <c r="D236" s="31">
        <v>2020</v>
      </c>
      <c r="E236" s="31">
        <v>2020</v>
      </c>
      <c r="F236" s="53" t="s">
        <v>221</v>
      </c>
      <c r="G236" s="53" t="s">
        <v>177</v>
      </c>
      <c r="H236" s="53" t="s">
        <v>12</v>
      </c>
      <c r="I236" s="53" t="s">
        <v>2</v>
      </c>
      <c r="J236" s="53" t="s">
        <v>116</v>
      </c>
      <c r="K236" s="49">
        <v>21.167267675290098</v>
      </c>
      <c r="L236" s="31">
        <v>2020</v>
      </c>
      <c r="M236" s="16">
        <f>Table24634[[#This Row],[Émissions couvertes
(Mt éq. CO2)]]/Table24634[[#This Row],[Émissions totales de l''administration
(Mt éq. CO2)]]</f>
        <v>0.41384651691375862</v>
      </c>
      <c r="N236" s="57">
        <v>30</v>
      </c>
      <c r="O236" s="19">
        <v>0.74562726579206595</v>
      </c>
      <c r="P236" s="50">
        <f>Table24634[[#This Row],[Revenus des taxes sur le carbone (devise nationale)]]*Table24634[[#This Row],[Taux de change (dollars américains/devise nationale; moyenne annuelle)]]</f>
        <v>195950845.45015493</v>
      </c>
      <c r="Q236" s="50">
        <v>262800000</v>
      </c>
    </row>
    <row r="237" spans="1:18" x14ac:dyDescent="0.35">
      <c r="A237" t="s">
        <v>112</v>
      </c>
      <c r="B237" s="59">
        <f>Table24634[[#This Row],[Revenus des taxes sur le carbone (dollars américains)]]/Table24634[[#This Row],[Prix du carbone (dollars américains)]]/1000000</f>
        <v>9.2249999999999996</v>
      </c>
      <c r="C237" s="16">
        <f>Table24634[[#This Row],[Prix du carbone (devise nationale)]]*Table24634[[#This Row],[Taux de change (dollars américains/devise nationale; moyenne annuelle)]]</f>
        <v>31.901058175768998</v>
      </c>
      <c r="D237" s="31">
        <v>2021</v>
      </c>
      <c r="E237" s="31">
        <v>2021</v>
      </c>
      <c r="F237" s="53" t="s">
        <v>221</v>
      </c>
      <c r="G237" s="53" t="s">
        <v>177</v>
      </c>
      <c r="H237" s="53" t="s">
        <v>12</v>
      </c>
      <c r="I237" s="54" t="s">
        <v>2</v>
      </c>
      <c r="J237" s="54" t="s">
        <v>116</v>
      </c>
      <c r="K237" s="49">
        <v>20.701853196063499</v>
      </c>
      <c r="L237" s="31">
        <v>2021</v>
      </c>
      <c r="M237" s="16">
        <f>Table24634[[#This Row],[Émissions couvertes
(Mt éq. CO2)]]/Table24634[[#This Row],[Émissions totales de l''administration
(Mt éq. CO2)]]</f>
        <v>0.44561227985879798</v>
      </c>
      <c r="N237" s="57">
        <v>40</v>
      </c>
      <c r="O237" s="19">
        <v>0.79752645439422498</v>
      </c>
      <c r="P237" s="50">
        <f>Table24634[[#This Row],[Revenus des taxes sur le carbone (devise nationale)]]*Table24634[[#This Row],[Taux de change (dollars américains/devise nationale; moyenne annuelle)]]</f>
        <v>294287261.67146903</v>
      </c>
      <c r="Q237" s="50">
        <v>369000000</v>
      </c>
    </row>
    <row r="238" spans="1:18" x14ac:dyDescent="0.35">
      <c r="A238" t="s">
        <v>112</v>
      </c>
      <c r="B238" s="59">
        <f>B237</f>
        <v>9.2249999999999996</v>
      </c>
      <c r="C238" s="16">
        <f>Table24634[[#This Row],[Prix du carbone (devise nationale)]]*Table24634[[#This Row],[Taux de change (dollars américains/devise nationale; moyenne annuelle)]]</f>
        <v>38.4155941572659</v>
      </c>
      <c r="D238" s="31">
        <v>2021</v>
      </c>
      <c r="E238" s="31">
        <v>2022</v>
      </c>
      <c r="F238" s="53" t="s">
        <v>221</v>
      </c>
      <c r="G238" s="53" t="s">
        <v>177</v>
      </c>
      <c r="H238" s="53" t="s">
        <v>12</v>
      </c>
      <c r="I238" s="54" t="s">
        <v>2</v>
      </c>
      <c r="J238" s="54" t="s">
        <v>116</v>
      </c>
      <c r="K238" s="49">
        <v>20.701853196063499</v>
      </c>
      <c r="L238" s="31">
        <v>2021</v>
      </c>
      <c r="M238" s="16">
        <f>Table24634[[#This Row],[Émissions couvertes
(Mt éq. CO2)]]/Table24634[[#This Row],[Émissions totales de l''administration
(Mt éq. CO2)]]</f>
        <v>0.44561227985879798</v>
      </c>
      <c r="N238" s="57">
        <v>50</v>
      </c>
      <c r="O238" s="19">
        <v>0.76831188314531795</v>
      </c>
      <c r="P238" s="50">
        <f>Table24634[[#This Row],[Revenus des taxes sur le carbone (devise nationale)]]*Table24634[[#This Row],[Taux de change (dollars américains/devise nationale; moyenne annuelle)]]</f>
        <v>283507084.88062233</v>
      </c>
      <c r="Q238" s="50">
        <v>369000000</v>
      </c>
    </row>
    <row r="239" spans="1:18" x14ac:dyDescent="0.35">
      <c r="A239" t="s">
        <v>113</v>
      </c>
      <c r="B239" s="59">
        <v>1.743245819378</v>
      </c>
      <c r="C239" s="16">
        <f>Table24634[[#This Row],[Prix du carbone (devise nationale)]]*Table24634[[#This Row],[Taux de change (dollars américains/devise nationale; moyenne annuelle)]]</f>
        <v>15.0739373310562</v>
      </c>
      <c r="D239" s="31">
        <v>2019</v>
      </c>
      <c r="E239" s="31">
        <v>2019</v>
      </c>
      <c r="F239" s="53" t="s">
        <v>114</v>
      </c>
      <c r="G239" s="53" t="s">
        <v>115</v>
      </c>
      <c r="H239" s="53" t="s">
        <v>12</v>
      </c>
      <c r="I239" s="53" t="s">
        <v>2</v>
      </c>
      <c r="J239" s="53" t="s">
        <v>116</v>
      </c>
      <c r="K239" s="49">
        <v>21.9250603345508</v>
      </c>
      <c r="L239" s="31">
        <v>2019</v>
      </c>
      <c r="M239" s="16">
        <f>Table24634[[#This Row],[Émissions couvertes
(Mt éq. CO2)]]/Table24634[[#This Row],[Émissions totales de l''administration
(Mt éq. CO2)]]</f>
        <v>7.9509282655468486E-2</v>
      </c>
      <c r="N239" s="57">
        <v>20</v>
      </c>
      <c r="O239" s="19">
        <v>0.75369686655280999</v>
      </c>
      <c r="P239" s="50" t="s">
        <v>237</v>
      </c>
      <c r="Q239" s="50" t="s">
        <v>237</v>
      </c>
    </row>
    <row r="240" spans="1:18" x14ac:dyDescent="0.35">
      <c r="A240" t="s">
        <v>113</v>
      </c>
      <c r="B240" s="59">
        <v>1.7082677341459997</v>
      </c>
      <c r="C240" s="16">
        <f>Table24634[[#This Row],[Prix du carbone (devise nationale)]]*Table24634[[#This Row],[Taux de change (dollars américains/devise nationale; moyenne annuelle)]]</f>
        <v>22.368817973761978</v>
      </c>
      <c r="D240" s="31">
        <v>2020</v>
      </c>
      <c r="E240" s="31">
        <v>2020</v>
      </c>
      <c r="F240" s="53" t="s">
        <v>114</v>
      </c>
      <c r="G240" s="53" t="s">
        <v>115</v>
      </c>
      <c r="H240" s="53" t="s">
        <v>12</v>
      </c>
      <c r="I240" s="53" t="s">
        <v>2</v>
      </c>
      <c r="J240" s="53" t="s">
        <v>116</v>
      </c>
      <c r="K240" s="49">
        <v>21.167267675290098</v>
      </c>
      <c r="L240" s="31">
        <v>2020</v>
      </c>
      <c r="M240" s="16">
        <f>Table24634[[#This Row],[Émissions couvertes
(Mt éq. CO2)]]/Table24634[[#This Row],[Émissions totales de l''administration
(Mt éq. CO2)]]</f>
        <v>8.0703270745716968E-2</v>
      </c>
      <c r="N240" s="57">
        <v>30</v>
      </c>
      <c r="O240" s="19">
        <v>0.74562726579206595</v>
      </c>
      <c r="P240" s="50" t="s">
        <v>237</v>
      </c>
      <c r="Q240" s="50" t="s">
        <v>237</v>
      </c>
    </row>
    <row r="241" spans="1:17" x14ac:dyDescent="0.35">
      <c r="A241" t="s">
        <v>113</v>
      </c>
      <c r="B241" s="59">
        <v>1.8145262256580001</v>
      </c>
      <c r="C241" s="16">
        <f>Table24634[[#This Row],[Prix du carbone (devise nationale)]]*Table24634[[#This Row],[Taux de change (dollars américains/devise nationale; moyenne annuelle)]]</f>
        <v>31.901058175768998</v>
      </c>
      <c r="D241" s="31">
        <v>2021</v>
      </c>
      <c r="E241" s="31">
        <v>2021</v>
      </c>
      <c r="F241" s="53" t="s">
        <v>221</v>
      </c>
      <c r="G241" s="53" t="s">
        <v>115</v>
      </c>
      <c r="H241" s="53" t="s">
        <v>12</v>
      </c>
      <c r="I241" s="54" t="s">
        <v>2</v>
      </c>
      <c r="J241" s="54" t="s">
        <v>116</v>
      </c>
      <c r="K241" s="49">
        <v>20.701853196063499</v>
      </c>
      <c r="L241" s="31">
        <v>2021</v>
      </c>
      <c r="M241" s="16">
        <f>Table24634[[#This Row],[Émissions couvertes
(Mt éq. CO2)]]/Table24634[[#This Row],[Émissions totales de l''administration
(Mt éq. CO2)]]</f>
        <v>8.7650424745695524E-2</v>
      </c>
      <c r="N241" s="57">
        <v>40</v>
      </c>
      <c r="O241" s="19">
        <v>0.79752645439422498</v>
      </c>
      <c r="P241" s="50" t="s">
        <v>237</v>
      </c>
      <c r="Q241" s="50" t="s">
        <v>237</v>
      </c>
    </row>
    <row r="242" spans="1:17" x14ac:dyDescent="0.35">
      <c r="A242" t="s">
        <v>113</v>
      </c>
      <c r="B242" s="59">
        <v>1.8145262256580001</v>
      </c>
      <c r="C242" s="16">
        <f>Table24634[[#This Row],[Prix du carbone (devise nationale)]]*Table24634[[#This Row],[Taux de change (dollars américains/devise nationale; moyenne annuelle)]]</f>
        <v>38.4155941572659</v>
      </c>
      <c r="D242" s="31">
        <v>2021</v>
      </c>
      <c r="E242" s="31">
        <v>2022</v>
      </c>
      <c r="F242" s="53" t="s">
        <v>221</v>
      </c>
      <c r="G242" s="53" t="s">
        <v>115</v>
      </c>
      <c r="H242" s="53" t="s">
        <v>12</v>
      </c>
      <c r="I242" s="54" t="s">
        <v>2</v>
      </c>
      <c r="J242" s="54" t="s">
        <v>116</v>
      </c>
      <c r="K242" s="49">
        <v>20.701853196063499</v>
      </c>
      <c r="L242" s="31">
        <v>2021</v>
      </c>
      <c r="M242" s="16">
        <f>Table24634[[#This Row],[Émissions couvertes
(Mt éq. CO2)]]/Table24634[[#This Row],[Émissions totales de l''administration
(Mt éq. CO2)]]</f>
        <v>8.7650424745695524E-2</v>
      </c>
      <c r="N242" s="57">
        <v>50</v>
      </c>
      <c r="O242" s="19">
        <v>0.76831188314531795</v>
      </c>
      <c r="P242" s="50" t="s">
        <v>237</v>
      </c>
      <c r="Q242" s="50" t="s">
        <v>237</v>
      </c>
    </row>
    <row r="243" spans="1:17" x14ac:dyDescent="0.35">
      <c r="A243" t="s">
        <v>117</v>
      </c>
      <c r="B243" s="59">
        <v>7.31</v>
      </c>
      <c r="C243" s="16">
        <f>Table24634[[#This Row],[Prix du carbone (devise nationale)]]*Table24634[[#This Row],[Taux de change (dollars américains/devise nationale; moyenne annuelle)]]</f>
        <v>10</v>
      </c>
      <c r="D243" s="31">
        <v>2018</v>
      </c>
      <c r="E243" s="31">
        <v>2018</v>
      </c>
      <c r="F243" s="53" t="s">
        <v>221</v>
      </c>
      <c r="G243" s="53" t="s">
        <v>178</v>
      </c>
      <c r="H243" s="53" t="s">
        <v>57</v>
      </c>
      <c r="I243" s="53" t="s">
        <v>191</v>
      </c>
      <c r="J243" s="53" t="s">
        <v>116</v>
      </c>
      <c r="K243" s="49">
        <v>72.5</v>
      </c>
      <c r="L243" s="31">
        <v>2018</v>
      </c>
      <c r="M243" s="16">
        <f>Table24634[[#This Row],[Émissions couvertes
(Mt éq. CO2)]]/Table24634[[#This Row],[Émissions totales de l''administration
(Mt éq. CO2)]]</f>
        <v>0.10082758620689655</v>
      </c>
      <c r="N243" s="57">
        <v>10</v>
      </c>
      <c r="O243" s="56">
        <v>1</v>
      </c>
      <c r="P243" s="50" t="s">
        <v>237</v>
      </c>
      <c r="Q243" s="50" t="s">
        <v>237</v>
      </c>
    </row>
    <row r="244" spans="1:17" ht="14.5" customHeight="1" x14ac:dyDescent="0.35">
      <c r="A244" t="s">
        <v>117</v>
      </c>
      <c r="B244" s="59">
        <v>5.83</v>
      </c>
      <c r="C244" s="16">
        <f>Table24634[[#This Row],[Prix du carbone (devise nationale)]]*Table24634[[#This Row],[Taux de change (dollars américains/devise nationale; moyenne annuelle)]]</f>
        <v>8.36</v>
      </c>
      <c r="D244" s="31">
        <v>2019</v>
      </c>
      <c r="E244" s="31">
        <v>2019</v>
      </c>
      <c r="F244" s="53" t="s">
        <v>221</v>
      </c>
      <c r="G244" s="53" t="s">
        <v>178</v>
      </c>
      <c r="H244" s="53" t="s">
        <v>57</v>
      </c>
      <c r="I244" s="53" t="s">
        <v>191</v>
      </c>
      <c r="J244" s="53" t="s">
        <v>116</v>
      </c>
      <c r="K244" s="49">
        <v>71.7</v>
      </c>
      <c r="L244" s="31">
        <v>2019</v>
      </c>
      <c r="M244" s="16">
        <f>Table24634[[#This Row],[Émissions couvertes
(Mt éq. CO2)]]/Table24634[[#This Row],[Émissions totales de l''administration
(Mt éq. CO2)]]</f>
        <v>8.1311018131101809E-2</v>
      </c>
      <c r="N244" s="57">
        <v>8.36</v>
      </c>
      <c r="O244" s="56">
        <v>1</v>
      </c>
      <c r="P244" s="50" t="s">
        <v>237</v>
      </c>
      <c r="Q244" s="50" t="s">
        <v>237</v>
      </c>
    </row>
    <row r="245" spans="1:17" x14ac:dyDescent="0.35">
      <c r="A245" t="s">
        <v>117</v>
      </c>
      <c r="B245" s="59">
        <v>5.54</v>
      </c>
      <c r="C245" s="16">
        <f>Table24634[[#This Row],[Prix du carbone (devise nationale)]]*Table24634[[#This Row],[Taux de change (dollars américains/devise nationale; moyenne annuelle)]]</f>
        <v>7</v>
      </c>
      <c r="D245" s="31">
        <v>2020</v>
      </c>
      <c r="E245" s="31">
        <v>2020</v>
      </c>
      <c r="F245" s="53" t="s">
        <v>221</v>
      </c>
      <c r="G245" s="53" t="s">
        <v>178</v>
      </c>
      <c r="H245" s="53" t="s">
        <v>57</v>
      </c>
      <c r="I245" s="53" t="s">
        <v>191</v>
      </c>
      <c r="J245" s="53" t="s">
        <v>116</v>
      </c>
      <c r="K245" s="49">
        <v>63.9</v>
      </c>
      <c r="L245" s="31">
        <v>2020</v>
      </c>
      <c r="M245" s="16">
        <f>Table24634[[#This Row],[Émissions couvertes
(Mt éq. CO2)]]/Table24634[[#This Row],[Émissions totales de l''administration
(Mt éq. CO2)]]</f>
        <v>8.6697965571205016E-2</v>
      </c>
      <c r="N245" s="57">
        <v>7</v>
      </c>
      <c r="O245" s="56">
        <v>1</v>
      </c>
      <c r="P245" s="50" t="s">
        <v>237</v>
      </c>
      <c r="Q245" s="50" t="s">
        <v>237</v>
      </c>
    </row>
    <row r="246" spans="1:17" x14ac:dyDescent="0.35">
      <c r="A246" t="s">
        <v>117</v>
      </c>
      <c r="B246" s="59">
        <v>5.92</v>
      </c>
      <c r="C246" s="16">
        <f>Table24634[[#This Row],[Prix du carbone (devise nationale)]]*Table24634[[#This Row],[Taux de change (dollars américains/devise nationale; moyenne annuelle)]]</f>
        <v>7.75</v>
      </c>
      <c r="D246" s="31">
        <v>2021</v>
      </c>
      <c r="E246" s="31">
        <v>2021</v>
      </c>
      <c r="F246" s="53" t="s">
        <v>221</v>
      </c>
      <c r="G246" s="53" t="s">
        <v>178</v>
      </c>
      <c r="H246" s="53" t="s">
        <v>57</v>
      </c>
      <c r="I246" s="53" t="s">
        <v>191</v>
      </c>
      <c r="J246" s="54" t="s">
        <v>116</v>
      </c>
      <c r="K246" s="49">
        <v>63.9</v>
      </c>
      <c r="L246" s="31">
        <v>2020</v>
      </c>
      <c r="M246" s="16">
        <f>Table24634[[#This Row],[Émissions couvertes
(Mt éq. CO2)]]/Table24634[[#This Row],[Émissions totales de l''administration
(Mt éq. CO2)]]</f>
        <v>9.2644757433489835E-2</v>
      </c>
      <c r="N246" s="57">
        <v>7.75</v>
      </c>
      <c r="O246" s="56">
        <v>1</v>
      </c>
      <c r="P246" s="50" t="s">
        <v>237</v>
      </c>
      <c r="Q246" s="50" t="s">
        <v>237</v>
      </c>
    </row>
    <row r="247" spans="1:17" x14ac:dyDescent="0.35">
      <c r="A247" t="s">
        <v>117</v>
      </c>
      <c r="B247" s="59">
        <v>6.44</v>
      </c>
      <c r="C247" s="16">
        <f>Table24634[[#This Row],[Prix du carbone (devise nationale)]]*Table24634[[#This Row],[Taux de change (dollars américains/devise nationale; moyenne annuelle)]]</f>
        <v>10.27</v>
      </c>
      <c r="D247" s="31">
        <v>2022</v>
      </c>
      <c r="E247" s="31">
        <v>2022</v>
      </c>
      <c r="F247" s="53" t="s">
        <v>221</v>
      </c>
      <c r="G247" s="53" t="s">
        <v>178</v>
      </c>
      <c r="H247" s="53" t="s">
        <v>57</v>
      </c>
      <c r="I247" s="53" t="s">
        <v>191</v>
      </c>
      <c r="J247" s="53" t="s">
        <v>116</v>
      </c>
      <c r="K247" s="49">
        <v>63.9</v>
      </c>
      <c r="L247" s="31">
        <v>2020</v>
      </c>
      <c r="M247" s="16">
        <f>Table24634[[#This Row],[Émissions couvertes
(Mt éq. CO2)]]/Table24634[[#This Row],[Émissions totales de l''administration
(Mt éq. CO2)]]</f>
        <v>0.10078247261345853</v>
      </c>
      <c r="N247" s="57">
        <v>10.27</v>
      </c>
      <c r="O247" s="56">
        <v>1</v>
      </c>
      <c r="P247" s="50" t="s">
        <v>237</v>
      </c>
      <c r="Q247" s="50" t="s">
        <v>237</v>
      </c>
    </row>
    <row r="248" spans="1:17" x14ac:dyDescent="0.35">
      <c r="A248" t="s">
        <v>118</v>
      </c>
      <c r="B248" s="59">
        <v>271.3</v>
      </c>
      <c r="C248" s="16">
        <f>Table24634[[#This Row],[Prix du carbone (devise nationale)]]*Table24634[[#This Row],[Taux de change (dollars américains/devise nationale; moyenne annuelle)]]</f>
        <v>0</v>
      </c>
      <c r="D248" s="31">
        <v>2020</v>
      </c>
      <c r="E248" s="31">
        <v>2020</v>
      </c>
      <c r="F248" s="53" t="s">
        <v>221</v>
      </c>
      <c r="G248" s="53" t="s">
        <v>178</v>
      </c>
      <c r="H248" s="53" t="s">
        <v>189</v>
      </c>
      <c r="I248" s="53" t="s">
        <v>189</v>
      </c>
      <c r="J248" s="53" t="s">
        <v>116</v>
      </c>
      <c r="K248" s="49">
        <v>736.62957300000005</v>
      </c>
      <c r="L248" s="31">
        <v>2019</v>
      </c>
      <c r="M248" s="16">
        <f>Table24634[[#This Row],[Émissions couvertes
(Mt éq. CO2)]]/Table24634[[#This Row],[Émissions totales de l''administration
(Mt éq. CO2)]]</f>
        <v>0.36829908809539469</v>
      </c>
      <c r="N248" s="57">
        <v>0</v>
      </c>
      <c r="O248" s="19">
        <v>4.6542782707649701E-2</v>
      </c>
      <c r="P248" s="50" t="s">
        <v>237</v>
      </c>
      <c r="Q248" s="50" t="s">
        <v>237</v>
      </c>
    </row>
    <row r="249" spans="1:17" x14ac:dyDescent="0.35">
      <c r="A249" t="s">
        <v>118</v>
      </c>
      <c r="B249" s="59">
        <v>273.10000000000002</v>
      </c>
      <c r="C249" s="16">
        <f>Table24634[[#This Row],[Prix du carbone (devise nationale)]]*Table24634[[#This Row],[Taux de change (dollars américains/devise nationale; moyenne annuelle)]]</f>
        <v>0</v>
      </c>
      <c r="D249" s="31">
        <v>2021</v>
      </c>
      <c r="E249" s="31">
        <v>2021</v>
      </c>
      <c r="F249" s="53" t="s">
        <v>221</v>
      </c>
      <c r="G249" s="53" t="s">
        <v>178</v>
      </c>
      <c r="H249" s="53" t="s">
        <v>189</v>
      </c>
      <c r="I249" s="53" t="s">
        <v>189</v>
      </c>
      <c r="J249" s="53" t="s">
        <v>116</v>
      </c>
      <c r="K249" s="49">
        <v>736.62957300000005</v>
      </c>
      <c r="L249" s="31">
        <v>2019</v>
      </c>
      <c r="M249" s="16">
        <f>Table24634[[#This Row],[Émissions couvertes
(Mt éq. CO2)]]/Table24634[[#This Row],[Émissions totales de l''administration
(Mt éq. CO2)]]</f>
        <v>0.370742650051059</v>
      </c>
      <c r="N249" s="57">
        <v>0</v>
      </c>
      <c r="O249" s="19">
        <v>4.9328130311766097E-2</v>
      </c>
      <c r="P249" s="50" t="s">
        <v>237</v>
      </c>
      <c r="Q249" s="50" t="s">
        <v>237</v>
      </c>
    </row>
    <row r="250" spans="1:17" hidden="1" x14ac:dyDescent="0.35">
      <c r="A250" s="14" t="s">
        <v>58</v>
      </c>
      <c r="B250" s="15"/>
      <c r="C250" s="17">
        <f>Table24634[[#This Row],[Prix du carbone (devise nationale)]]*Table24634[[#This Row],[Taux de change (dollars américains/devise nationale; moyenne annuelle)]]</f>
        <v>0</v>
      </c>
      <c r="D250" s="14"/>
      <c r="E250" s="14">
        <v>2023</v>
      </c>
      <c r="F250" s="14" t="s">
        <v>221</v>
      </c>
      <c r="G250" s="14" t="s">
        <v>34</v>
      </c>
      <c r="H250" s="14" t="s">
        <v>59</v>
      </c>
      <c r="I250" s="14" t="s">
        <v>59</v>
      </c>
      <c r="J250" s="14" t="s">
        <v>6</v>
      </c>
      <c r="K250" s="18"/>
      <c r="L250" s="14"/>
      <c r="M250" s="18" t="e">
        <f>Table24634[[#This Row],[Émissions couvertes
(Mt éq. CO2)]]/Table24634[[#This Row],[Émissions totales de l''administration
(Mt éq. CO2)]]</f>
        <v>#DIV/0!</v>
      </c>
      <c r="N250" s="14">
        <v>55.94</v>
      </c>
      <c r="O250" s="19"/>
      <c r="P250" s="28"/>
      <c r="Q250" s="28"/>
    </row>
    <row r="251" spans="1:17" x14ac:dyDescent="0.35">
      <c r="A251" t="s">
        <v>118</v>
      </c>
      <c r="B251" s="59">
        <v>273.10000000000002</v>
      </c>
      <c r="C251" s="16">
        <f>Table24634[[#This Row],[Prix du carbone (devise nationale)]]*Table24634[[#This Row],[Taux de change (dollars américains/devise nationale; moyenne annuelle)]]</f>
        <v>0</v>
      </c>
      <c r="D251" s="31">
        <v>2021</v>
      </c>
      <c r="E251" s="31">
        <v>2022</v>
      </c>
      <c r="F251" s="53" t="s">
        <v>221</v>
      </c>
      <c r="G251" s="53" t="s">
        <v>178</v>
      </c>
      <c r="H251" s="53" t="s">
        <v>189</v>
      </c>
      <c r="I251" s="53" t="s">
        <v>189</v>
      </c>
      <c r="J251" s="53" t="s">
        <v>116</v>
      </c>
      <c r="K251" s="49">
        <v>736.62957300000005</v>
      </c>
      <c r="L251" s="31">
        <v>2019</v>
      </c>
      <c r="M251" s="16">
        <f>Table24634[[#This Row],[Émissions couvertes
(Mt éq. CO2)]]/Table24634[[#This Row],[Émissions totales de l''administration
(Mt éq. CO2)]]</f>
        <v>0.370742650051059</v>
      </c>
      <c r="N251" s="57">
        <v>0</v>
      </c>
      <c r="O251" s="19">
        <v>4.9683639425955203E-2</v>
      </c>
      <c r="P251" s="50" t="s">
        <v>237</v>
      </c>
      <c r="Q251" s="50" t="s">
        <v>237</v>
      </c>
    </row>
    <row r="252" spans="1:17" x14ac:dyDescent="0.35">
      <c r="A252" t="s">
        <v>119</v>
      </c>
      <c r="B252" s="59">
        <f>Table24634[[#This Row],[Revenus des taxes sur le carbone (dollars américains)]]/Table24634[[#This Row],[Prix du carbone (dollars américains)]]/1000000</f>
        <v>745.77883234363514</v>
      </c>
      <c r="C252" s="16">
        <f>Table24634[[#This Row],[Prix du carbone (devise nationale)]]*Table24634[[#This Row],[Taux de change (dollars américains/devise nationale; moyenne annuelle)]]</f>
        <v>0.64712045799166362</v>
      </c>
      <c r="D252" s="31">
        <v>2015</v>
      </c>
      <c r="E252" s="31">
        <v>2015</v>
      </c>
      <c r="F252" s="53" t="s">
        <v>114</v>
      </c>
      <c r="G252" s="53" t="s">
        <v>177</v>
      </c>
      <c r="H252" s="53" t="s">
        <v>189</v>
      </c>
      <c r="I252" s="53" t="s">
        <v>189</v>
      </c>
      <c r="J252" s="53" t="s">
        <v>116</v>
      </c>
      <c r="K252" s="49">
        <v>745.77883234363526</v>
      </c>
      <c r="L252" s="31">
        <v>2015</v>
      </c>
      <c r="M252" s="16">
        <f>Table24634[[#This Row],[Émissions couvertes
(Mt éq. CO2)]]/Table24634[[#This Row],[Émissions totales de l''administration
(Mt éq. CO2)]]</f>
        <v>0.99999999999999989</v>
      </c>
      <c r="N252" s="57">
        <f>Table24634[[#This Row],[Revenus des taxes sur le carbone (devise nationale)]]/(Table24634[[#This Row],[Émissions totales de l''administration
(Mt éq. CO2)]]*1000000)</f>
        <v>10.255737583707347</v>
      </c>
      <c r="O252" s="19">
        <v>6.3098382998771699E-2</v>
      </c>
      <c r="P252" s="50">
        <f>Table24634[[#This Row],[Revenus des taxes sur le carbone (devise nationale)]]*Table24634[[#This Row],[Taux de change (dollars américains/devise nationale; moyenne annuelle)]]</f>
        <v>482608739.54670131</v>
      </c>
      <c r="Q252" s="50">
        <v>7648512000</v>
      </c>
    </row>
    <row r="253" spans="1:17" x14ac:dyDescent="0.35">
      <c r="A253" t="s">
        <v>119</v>
      </c>
      <c r="B253" s="59">
        <f>Table24634[[#This Row],[Revenus des taxes sur le carbone (dollars américains)]]/Table24634[[#This Row],[Prix du carbone (dollars américains)]]/1000000</f>
        <v>785.54039109054645</v>
      </c>
      <c r="C253" s="16">
        <f>Table24634[[#This Row],[Prix du carbone (devise nationale)]]*Table24634[[#This Row],[Taux de change (dollars américains/devise nationale; moyenne annuelle)]]</f>
        <v>3.04127069182836E-2</v>
      </c>
      <c r="D253" s="31">
        <v>2016</v>
      </c>
      <c r="E253" s="31">
        <v>2016</v>
      </c>
      <c r="F253" s="53" t="s">
        <v>221</v>
      </c>
      <c r="G253" s="53" t="s">
        <v>177</v>
      </c>
      <c r="H253" s="53" t="s">
        <v>189</v>
      </c>
      <c r="I253" s="53" t="s">
        <v>189</v>
      </c>
      <c r="J253" s="53" t="s">
        <v>116</v>
      </c>
      <c r="K253" s="49">
        <v>785.54039109054645</v>
      </c>
      <c r="L253" s="31">
        <v>2016</v>
      </c>
      <c r="M253" s="16">
        <f>Table24634[[#This Row],[Émissions couvertes
(Mt éq. CO2)]]/Table24634[[#This Row],[Émissions totales de l''administration
(Mt éq. CO2)]]</f>
        <v>1</v>
      </c>
      <c r="N253" s="57">
        <f>Table24634[[#This Row],[Revenus des taxes sur le carbone (devise nationale)]]/(Table24634[[#This Row],[Émissions totales de l''administration
(Mt éq. CO2)]]*1000000)</f>
        <v>0.5676245359974158</v>
      </c>
      <c r="O253" s="19">
        <v>5.3578915268070897E-2</v>
      </c>
      <c r="P253" s="50">
        <f>Table24634[[#This Row],[Revenus des taxes sur le carbone (devise nationale)]]*Table24634[[#This Row],[Taux de change (dollars américains/devise nationale; moyenne annuelle)]]</f>
        <v>23890409.686710667</v>
      </c>
      <c r="Q253" s="50">
        <v>445892000</v>
      </c>
    </row>
    <row r="254" spans="1:17" x14ac:dyDescent="0.35">
      <c r="A254" t="s">
        <v>119</v>
      </c>
      <c r="B254" s="59">
        <f>Table24634[[#This Row],[Revenus des taxes sur le carbone (dollars américains)]]/Table24634[[#This Row],[Prix du carbone (dollars américains)]]/1000000</f>
        <v>757.1063551226996</v>
      </c>
      <c r="C254" s="16">
        <f>Table24634[[#This Row],[Prix du carbone (devise nationale)]]*Table24634[[#This Row],[Taux de change (dollars américains/devise nationale; moyenne annuelle)]]</f>
        <v>0.80514028729595222</v>
      </c>
      <c r="D254" s="31">
        <v>2017</v>
      </c>
      <c r="E254" s="31">
        <v>2017</v>
      </c>
      <c r="F254" s="53" t="s">
        <v>221</v>
      </c>
      <c r="G254" s="53" t="s">
        <v>177</v>
      </c>
      <c r="H254" s="53" t="s">
        <v>189</v>
      </c>
      <c r="I254" s="53" t="s">
        <v>189</v>
      </c>
      <c r="J254" s="53" t="s">
        <v>116</v>
      </c>
      <c r="K254" s="49">
        <v>757.10635512269971</v>
      </c>
      <c r="L254" s="31">
        <v>2017</v>
      </c>
      <c r="M254" s="16">
        <f>Table24634[[#This Row],[Émissions couvertes
(Mt éq. CO2)]]/Table24634[[#This Row],[Émissions totales de l''administration
(Mt éq. CO2)]]</f>
        <v>0.99999999999999989</v>
      </c>
      <c r="N254" s="57">
        <f>Table24634[[#This Row],[Revenus des taxes sur le carbone (devise nationale)]]/(Table24634[[#This Row],[Émissions totales de l''administration
(Mt éq. CO2)]]*1000000)</f>
        <v>15.23850106651164</v>
      </c>
      <c r="O254" s="19">
        <v>5.2835924201583097E-2</v>
      </c>
      <c r="P254" s="50">
        <f>Table24634[[#This Row],[Revenus des taxes sur le carbone (devise nationale)]]*Table24634[[#This Row],[Taux de change (dollars américains/devise nationale; moyenne annuelle)]]</f>
        <v>609576828.27708161</v>
      </c>
      <c r="Q254" s="50">
        <v>11537166000</v>
      </c>
    </row>
    <row r="255" spans="1:17" x14ac:dyDescent="0.35">
      <c r="A255" t="s">
        <v>119</v>
      </c>
      <c r="B255" s="59">
        <f>Table24634[[#This Row],[Revenus des taxes sur le carbone (dollars américains)]]/Table24634[[#This Row],[Prix du carbone (dollars américains)]]/1000000</f>
        <v>765.60079479110709</v>
      </c>
      <c r="C255" s="16">
        <f>Table24634[[#This Row],[Prix du carbone (devise nationale)]]*Table24634[[#This Row],[Taux de change (dollars américains/devise nationale; moyenne annuelle)]]</f>
        <v>0.39914369807485645</v>
      </c>
      <c r="D255" s="31">
        <v>2018</v>
      </c>
      <c r="E255" s="31">
        <v>2018</v>
      </c>
      <c r="F255" s="53" t="s">
        <v>221</v>
      </c>
      <c r="G255" s="53" t="s">
        <v>177</v>
      </c>
      <c r="H255" s="53" t="s">
        <v>189</v>
      </c>
      <c r="I255" s="53" t="s">
        <v>189</v>
      </c>
      <c r="J255" s="53" t="s">
        <v>116</v>
      </c>
      <c r="K255" s="49">
        <v>765.60079479110698</v>
      </c>
      <c r="L255" s="31">
        <v>2018</v>
      </c>
      <c r="M255" s="16">
        <f>Table24634[[#This Row],[Émissions couvertes
(Mt éq. CO2)]]/Table24634[[#This Row],[Émissions totales de l''administration
(Mt éq. CO2)]]</f>
        <v>1.0000000000000002</v>
      </c>
      <c r="N255" s="57">
        <f>Table24634[[#This Row],[Revenus des taxes sur le carbone (devise nationale)]]/(Table24634[[#This Row],[Émissions totales de l''administration
(Mt éq. CO2)]]*1000000)</f>
        <v>7.681257699849386</v>
      </c>
      <c r="O255" s="19">
        <v>5.1963326016608302E-2</v>
      </c>
      <c r="P255" s="50">
        <f>Table24634[[#This Row],[Revenus des taxes sur le carbone (devise nationale)]]*Table24634[[#This Row],[Taux de change (dollars américains/devise nationale; moyenne annuelle)]]</f>
        <v>305584732.48197174</v>
      </c>
      <c r="Q255" s="50">
        <v>5880777000</v>
      </c>
    </row>
    <row r="256" spans="1:17" x14ac:dyDescent="0.35">
      <c r="A256" t="s">
        <v>119</v>
      </c>
      <c r="B256" s="59">
        <f>Table24634[[#This Row],[Revenus des taxes sur le carbone (dollars américains)]]/Table24634[[#This Row],[Prix du carbone (dollars américains)]]/1000000</f>
        <v>736.62957274068287</v>
      </c>
      <c r="C256" s="16">
        <f>Table24634[[#This Row],[Prix du carbone (devise nationale)]]*Table24634[[#This Row],[Taux de change (dollars américains/devise nationale; moyenne annuelle)]]</f>
        <v>0.36315328908789213</v>
      </c>
      <c r="D256" s="31">
        <v>2019</v>
      </c>
      <c r="E256" s="31">
        <v>2019</v>
      </c>
      <c r="F256" s="53" t="s">
        <v>221</v>
      </c>
      <c r="G256" s="53" t="s">
        <v>177</v>
      </c>
      <c r="H256" s="53" t="s">
        <v>189</v>
      </c>
      <c r="I256" s="53" t="s">
        <v>189</v>
      </c>
      <c r="J256" s="53" t="s">
        <v>116</v>
      </c>
      <c r="K256" s="49">
        <v>736.62957274068287</v>
      </c>
      <c r="L256" s="31">
        <v>2019</v>
      </c>
      <c r="M256" s="16">
        <f>Table24634[[#This Row],[Émissions couvertes
(Mt éq. CO2)]]/Table24634[[#This Row],[Émissions totales de l''administration
(Mt éq. CO2)]]</f>
        <v>1</v>
      </c>
      <c r="N256" s="57">
        <f>Table24634[[#This Row],[Revenus des taxes sur le carbone (devise nationale)]]/(Table24634[[#This Row],[Émissions totales de l''administration
(Mt éq. CO2)]]*1000000)</f>
        <v>6.9956518047831517</v>
      </c>
      <c r="O256" s="19">
        <v>5.19112870711479E-2</v>
      </c>
      <c r="P256" s="50">
        <f>Table24634[[#This Row],[Revenus des taxes sur le carbone (devise nationale)]]*Table24634[[#This Row],[Taux de change (dollars américains/devise nationale; moyenne annuelle)]]</f>
        <v>267509452.18018764</v>
      </c>
      <c r="Q256" s="50">
        <v>5153204000</v>
      </c>
    </row>
    <row r="257" spans="1:17" x14ac:dyDescent="0.35">
      <c r="A257" t="s">
        <v>119</v>
      </c>
      <c r="B257" s="59">
        <f>Table24634[[#This Row],[Revenus des taxes sur le carbone (dollars américains)]]/Table24634[[#This Row],[Prix du carbone (dollars américains)]]/1000000</f>
        <v>736.62957300000005</v>
      </c>
      <c r="C257" s="16">
        <f>Table24634[[#This Row],[Prix du carbone (devise nationale)]]*Table24634[[#This Row],[Taux de change (dollars américains/devise nationale; moyenne annuelle)]]</f>
        <v>0.29691359386793736</v>
      </c>
      <c r="D257" s="31">
        <v>2020</v>
      </c>
      <c r="E257" s="31">
        <v>2020</v>
      </c>
      <c r="F257" s="53" t="s">
        <v>221</v>
      </c>
      <c r="G257" s="53" t="s">
        <v>177</v>
      </c>
      <c r="H257" s="53" t="s">
        <v>189</v>
      </c>
      <c r="I257" s="53" t="s">
        <v>189</v>
      </c>
      <c r="J257" s="53" t="s">
        <v>116</v>
      </c>
      <c r="K257" s="49">
        <v>736.62957300000005</v>
      </c>
      <c r="L257" s="31">
        <v>2019</v>
      </c>
      <c r="M257" s="16">
        <f>Table24634[[#This Row],[Émissions couvertes
(Mt éq. CO2)]]/Table24634[[#This Row],[Émissions totales de l''administration
(Mt éq. CO2)]]</f>
        <v>1</v>
      </c>
      <c r="N257" s="57">
        <f>Table24634[[#This Row],[Revenus des taxes sur le carbone (devise nationale)]]/(Table24634[[#This Row],[Émissions totales de l''administration
(Mt éq. CO2)]]*1000000)</f>
        <v>6.3793691866888977</v>
      </c>
      <c r="O257" s="19">
        <v>4.6542782707649701E-2</v>
      </c>
      <c r="P257" s="50">
        <f>Table24634[[#This Row],[Revenus des taxes sur le carbone (devise nationale)]]*Table24634[[#This Row],[Taux de change (dollars américains/devise nationale; moyenne annuelle)]]</f>
        <v>218715333.86883411</v>
      </c>
      <c r="Q257" s="50">
        <v>4699232000</v>
      </c>
    </row>
    <row r="258" spans="1:17" x14ac:dyDescent="0.35">
      <c r="A258" t="s">
        <v>119</v>
      </c>
      <c r="B258" s="59">
        <f>Table24634[[#This Row],[Revenus des taxes sur le carbone (dollars américains)]]/Table24634[[#This Row],[Prix du carbone (dollars américains)]]/1000000</f>
        <v>736.62957300000005</v>
      </c>
      <c r="C258" s="16">
        <f>Table24634[[#This Row],[Prix du carbone (devise nationale)]]*Table24634[[#This Row],[Taux de change (dollars américains/devise nationale; moyenne annuelle)]]</f>
        <v>0.41782878504933207</v>
      </c>
      <c r="D258" s="31">
        <v>2021</v>
      </c>
      <c r="E258" s="31">
        <v>2021</v>
      </c>
      <c r="F258" s="53" t="s">
        <v>221</v>
      </c>
      <c r="G258" s="53" t="s">
        <v>177</v>
      </c>
      <c r="H258" s="53" t="s">
        <v>189</v>
      </c>
      <c r="I258" s="53" t="s">
        <v>189</v>
      </c>
      <c r="J258" s="53" t="s">
        <v>116</v>
      </c>
      <c r="K258" s="49">
        <v>736.62957300000005</v>
      </c>
      <c r="L258" s="31">
        <v>2019</v>
      </c>
      <c r="M258" s="16">
        <f>Table24634[[#This Row],[Émissions couvertes
(Mt éq. CO2)]]/Table24634[[#This Row],[Émissions totales de l''administration
(Mt éq. CO2)]]</f>
        <v>1</v>
      </c>
      <c r="N258" s="57">
        <f>Table24634[[#This Row],[Revenus des taxes sur le carbone (devise nationale)]]/(Table24634[[#This Row],[Émissions totales de l''administration
(Mt éq. CO2)]]*1000000)</f>
        <v>8.4703957439406246</v>
      </c>
      <c r="O258" s="19">
        <v>4.9328130311766097E-2</v>
      </c>
      <c r="P258" s="50">
        <f>Table24634[[#This Row],[Revenus des taxes sur le carbone (devise nationale)]]*Table24634[[#This Row],[Taux de change (dollars américains/devise nationale; moyenne annuelle)]]</f>
        <v>307785039.51799828</v>
      </c>
      <c r="Q258" s="50">
        <v>6239544000</v>
      </c>
    </row>
    <row r="259" spans="1:17" x14ac:dyDescent="0.35">
      <c r="A259" t="s">
        <v>119</v>
      </c>
      <c r="B259" s="59">
        <f>Table24634[[#This Row],[Revenus des taxes sur le carbone (dollars américains)]]/Table24634[[#This Row],[Prix du carbone (dollars américains)]]/1000000</f>
        <v>736.62957300000016</v>
      </c>
      <c r="C259" s="16">
        <f>Table24634[[#This Row],[Prix du carbone (devise nationale)]]*Table24634[[#This Row],[Taux de change (dollars américains/devise nationale; moyenne annuelle)]]</f>
        <v>0.290416735013868</v>
      </c>
      <c r="D259" s="31">
        <v>2022</v>
      </c>
      <c r="E259" s="31">
        <v>2022</v>
      </c>
      <c r="F259" s="53" t="s">
        <v>221</v>
      </c>
      <c r="G259" s="53" t="s">
        <v>177</v>
      </c>
      <c r="H259" s="53" t="s">
        <v>189</v>
      </c>
      <c r="I259" s="53" t="s">
        <v>189</v>
      </c>
      <c r="J259" s="53" t="s">
        <v>116</v>
      </c>
      <c r="K259" s="49">
        <v>736.62957300000005</v>
      </c>
      <c r="L259" s="31">
        <v>2019</v>
      </c>
      <c r="M259" s="16">
        <f>Table24634[[#This Row],[Émissions couvertes
(Mt éq. CO2)]]/Table24634[[#This Row],[Émissions totales de l''administration
(Mt éq. CO2)]]</f>
        <v>1.0000000000000002</v>
      </c>
      <c r="N259" s="57">
        <f>Table24634[[#This Row],[Revenus des taxes sur le carbone (devise nationale)]]/(Table24634[[#This Row],[Émissions totales de l''administration
(Mt éq. CO2)]]*1000000)</f>
        <v>5.8453192714813795</v>
      </c>
      <c r="O259" s="19">
        <v>4.9683639425955203E-2</v>
      </c>
      <c r="P259" s="50">
        <f>Table24634[[#This Row],[Revenus des taxes sur le carbone (devise nationale)]]*Table24634[[#This Row],[Taux de change (dollars américains/devise nationale; moyenne annuelle)]]</f>
        <v>213929555.50531977</v>
      </c>
      <c r="Q259" s="50">
        <v>4305835039</v>
      </c>
    </row>
    <row r="260" spans="1:17" x14ac:dyDescent="0.35">
      <c r="A260" t="s">
        <v>241</v>
      </c>
      <c r="B260" s="59">
        <f>Table24634[[#This Row],[Émissions totales de l''administration
(Mt éq. CO2)]]*(B134/K134)</f>
        <v>0.23358047582645303</v>
      </c>
      <c r="C260" s="16">
        <f>Table24634[[#This Row],[Prix du carbone (devise nationale)]]*Table24634[[#This Row],[Taux de change (dollars américains/devise nationale; moyenne annuelle)]]</f>
        <v>0</v>
      </c>
      <c r="D260" s="31">
        <v>2019</v>
      </c>
      <c r="E260" s="31">
        <v>2022</v>
      </c>
      <c r="F260" s="53" t="s">
        <v>221</v>
      </c>
      <c r="G260" s="53" t="s">
        <v>178</v>
      </c>
      <c r="H260" s="54" t="s">
        <v>240</v>
      </c>
      <c r="I260" s="54" t="s">
        <v>240</v>
      </c>
      <c r="J260" s="54" t="s">
        <v>6</v>
      </c>
      <c r="K260" s="49">
        <v>3.6232500000000001</v>
      </c>
      <c r="L260" s="31">
        <v>2019</v>
      </c>
      <c r="M260" s="16">
        <f>Table24634[[#This Row],[Émissions couvertes
(Mt éq. CO2)]]/Table24634[[#This Row],[Émissions totales de l''administration
(Mt éq. CO2)]]</f>
        <v>6.4467115387139451E-2</v>
      </c>
      <c r="N260" s="57">
        <v>0</v>
      </c>
      <c r="O260" s="19">
        <v>1.05</v>
      </c>
      <c r="P260" s="50" t="s">
        <v>237</v>
      </c>
      <c r="Q260" s="50" t="s">
        <v>237</v>
      </c>
    </row>
    <row r="261" spans="1:17" x14ac:dyDescent="0.35">
      <c r="A261" t="s">
        <v>120</v>
      </c>
      <c r="B261" s="59">
        <f>Table24634[[#This Row],[Revenus des taxes sur le carbone (dollars américains)]]/Table24634[[#This Row],[Prix du carbone (dollars américains)]]/1000000</f>
        <v>54.690553916221802</v>
      </c>
      <c r="C261" s="16">
        <f>Table24634[[#This Row],[Revenus des taxes sur le carbone (dollars américains)]]/(Table24634[[#This Row],[Émissions totales de l''administration
(Mt éq. CO2)]]*1000000)</f>
        <v>24.265717073158228</v>
      </c>
      <c r="D261" s="31">
        <v>2015</v>
      </c>
      <c r="E261" s="31">
        <v>2015</v>
      </c>
      <c r="F261" s="53" t="s">
        <v>221</v>
      </c>
      <c r="G261" s="53" t="s">
        <v>177</v>
      </c>
      <c r="H261" s="53" t="s">
        <v>204</v>
      </c>
      <c r="I261" s="53" t="s">
        <v>204</v>
      </c>
      <c r="J261" s="53" t="s">
        <v>6</v>
      </c>
      <c r="K261" s="49">
        <v>54.690553916221802</v>
      </c>
      <c r="L261" s="31">
        <v>2015</v>
      </c>
      <c r="M261" s="16">
        <f>Table24634[[#This Row],[Émissions couvertes
(Mt éq. CO2)]]/Table24634[[#This Row],[Émissions totales de l''administration
(Mt éq. CO2)]]</f>
        <v>1</v>
      </c>
      <c r="N261" s="57">
        <f>Table24634[[#This Row],[Revenus des taxes sur le carbone (devise nationale)]]/(Table24634[[#This Row],[Émissions totales de l''administration
(Mt éq. CO2)]]*1000000)</f>
        <v>195.6827867641266</v>
      </c>
      <c r="O261" s="19">
        <v>0.124005373566188</v>
      </c>
      <c r="P261" s="50">
        <f>Table24634[[#This Row],[Revenus des taxes sur le carbone (devise nationale)]]*Table24634[[#This Row],[Taux de change (dollars américains/devise nationale; moyenne annuelle)]]</f>
        <v>1327105507.905344</v>
      </c>
      <c r="Q261" s="50">
        <f>4959000000+5743000000</f>
        <v>10702000000</v>
      </c>
    </row>
    <row r="262" spans="1:17" x14ac:dyDescent="0.35">
      <c r="A262" t="s">
        <v>120</v>
      </c>
      <c r="B262" s="59">
        <f>Table24634[[#This Row],[Revenus des taxes sur le carbone (dollars américains)]]/Table24634[[#This Row],[Prix du carbone (dollars américains)]]/1000000</f>
        <v>53.765376151653903</v>
      </c>
      <c r="C262" s="16">
        <f>Table24634[[#This Row],[Revenus des taxes sur le carbone (dollars américains)]]/(Table24634[[#This Row],[Émissions totales de l''administration
(Mt éq. CO2)]]*1000000)</f>
        <v>25.846426764004129</v>
      </c>
      <c r="D262" s="31">
        <v>2016</v>
      </c>
      <c r="E262" s="31">
        <v>2016</v>
      </c>
      <c r="F262" s="53" t="s">
        <v>221</v>
      </c>
      <c r="G262" s="53" t="s">
        <v>177</v>
      </c>
      <c r="H262" s="53" t="s">
        <v>204</v>
      </c>
      <c r="I262" s="53" t="s">
        <v>204</v>
      </c>
      <c r="J262" s="53" t="s">
        <v>6</v>
      </c>
      <c r="K262" s="49">
        <v>53.765376151653903</v>
      </c>
      <c r="L262" s="31">
        <v>2016</v>
      </c>
      <c r="M262" s="16">
        <f>Table24634[[#This Row],[Émissions couvertes
(Mt éq. CO2)]]/Table24634[[#This Row],[Émissions totales de l''administration
(Mt éq. CO2)]]</f>
        <v>1</v>
      </c>
      <c r="N262" s="57">
        <f>Table24634[[#This Row],[Revenus des taxes sur le carbone (devise nationale)]]/(Table24634[[#This Row],[Émissions totales de l''administration
(Mt éq. CO2)]]*1000000)</f>
        <v>217.10998481763474</v>
      </c>
      <c r="O262" s="19">
        <v>0.119047619047619</v>
      </c>
      <c r="P262" s="50">
        <f>Table24634[[#This Row],[Revenus des taxes sur le carbone (devise nationale)]]*Table24634[[#This Row],[Taux de change (dollars américains/devise nationale; moyenne annuelle)]]</f>
        <v>1389642857.1428566</v>
      </c>
      <c r="Q262" s="50">
        <f>5108000000+6565000000</f>
        <v>11673000000</v>
      </c>
    </row>
    <row r="263" spans="1:17" x14ac:dyDescent="0.35">
      <c r="A263" t="s">
        <v>120</v>
      </c>
      <c r="B263" s="59">
        <f>Table24634[[#This Row],[Revenus des taxes sur le carbone (dollars américains)]]/Table24634[[#This Row],[Prix du carbone (dollars américains)]]/1000000</f>
        <v>52.981008004815898</v>
      </c>
      <c r="C263" s="16">
        <f>Table24634[[#This Row],[Revenus des taxes sur le carbone (dollars américains)]]/(Table24634[[#This Row],[Émissions totales de l''administration
(Mt éq. CO2)]]*1000000)</f>
        <v>28.009687220183086</v>
      </c>
      <c r="D263" s="31">
        <v>2017</v>
      </c>
      <c r="E263" s="31">
        <v>2017</v>
      </c>
      <c r="F263" s="53" t="s">
        <v>221</v>
      </c>
      <c r="G263" s="53" t="s">
        <v>177</v>
      </c>
      <c r="H263" s="53" t="s">
        <v>204</v>
      </c>
      <c r="I263" s="53" t="s">
        <v>204</v>
      </c>
      <c r="J263" s="53" t="s">
        <v>6</v>
      </c>
      <c r="K263" s="49">
        <v>52.981008004815898</v>
      </c>
      <c r="L263" s="31">
        <v>2017</v>
      </c>
      <c r="M263" s="16">
        <f>Table24634[[#This Row],[Émissions couvertes
(Mt éq. CO2)]]/Table24634[[#This Row],[Émissions totales de l''administration
(Mt éq. CO2)]]</f>
        <v>1</v>
      </c>
      <c r="N263" s="57">
        <f>Table24634[[#This Row],[Revenus des taxes sur le carbone (devise nationale)]]/(Table24634[[#This Row],[Émissions totales de l''administration
(Mt éq. CO2)]]*1000000)</f>
        <v>231.68679612294693</v>
      </c>
      <c r="O263" s="19">
        <v>0.120894620189402</v>
      </c>
      <c r="P263" s="50">
        <f>Table24634[[#This Row],[Revenus des taxes sur le carbone (devise nationale)]]*Table24634[[#This Row],[Taux de change (dollars américains/devise nationale; moyenne annuelle)]]</f>
        <v>1483981462.8249097</v>
      </c>
      <c r="Q263" s="50">
        <f>5182000000+7093000000</f>
        <v>12275000000</v>
      </c>
    </row>
    <row r="264" spans="1:17" x14ac:dyDescent="0.35">
      <c r="A264" t="s">
        <v>120</v>
      </c>
      <c r="B264" s="59">
        <f>Table24634[[#This Row],[Revenus des taxes sur le carbone (dollars américains)]]/Table24634[[#This Row],[Prix du carbone (dollars américains)]]/1000000</f>
        <v>53.00073949372171</v>
      </c>
      <c r="C264" s="16">
        <f>Table24634[[#This Row],[Revenus des taxes sur le carbone (dollars américains)]]/(Table24634[[#This Row],[Émissions totales de l''administration
(Mt éq. CO2)]]*1000000)</f>
        <v>32.035003610355609</v>
      </c>
      <c r="D264" s="31">
        <v>2018</v>
      </c>
      <c r="E264" s="31">
        <v>2018</v>
      </c>
      <c r="F264" s="53" t="s">
        <v>221</v>
      </c>
      <c r="G264" s="53" t="s">
        <v>177</v>
      </c>
      <c r="H264" s="53" t="s">
        <v>204</v>
      </c>
      <c r="I264" s="53" t="s">
        <v>204</v>
      </c>
      <c r="J264" s="53" t="s">
        <v>6</v>
      </c>
      <c r="K264" s="49">
        <v>53.000739493721703</v>
      </c>
      <c r="L264" s="31">
        <v>2018</v>
      </c>
      <c r="M264" s="16">
        <f>Table24634[[#This Row],[Émissions couvertes
(Mt éq. CO2)]]/Table24634[[#This Row],[Émissions totales de l''administration
(Mt éq. CO2)]]</f>
        <v>1.0000000000000002</v>
      </c>
      <c r="N264" s="57">
        <f>Table24634[[#This Row],[Revenus des taxes sur le carbone (devise nationale)]]/(Table24634[[#This Row],[Émissions totales de l''administration
(Mt éq. CO2)]]*1000000)</f>
        <v>260.52466686121716</v>
      </c>
      <c r="O264" s="19">
        <v>0.122963418383031</v>
      </c>
      <c r="P264" s="50">
        <f>Table24634[[#This Row],[Revenus des taxes sur le carbone (devise nationale)]]*Table24634[[#This Row],[Taux de change (dollars américains/devise nationale; moyenne annuelle)]]</f>
        <v>1697878881.032892</v>
      </c>
      <c r="Q264" s="50">
        <f>5193000000+8615000000</f>
        <v>13808000000</v>
      </c>
    </row>
    <row r="265" spans="1:17" x14ac:dyDescent="0.35">
      <c r="A265" t="s">
        <v>120</v>
      </c>
      <c r="B265" s="59">
        <f>Table24634[[#This Row],[Revenus des taxes sur le carbone (dollars américains)]]/Table24634[[#This Row],[Prix du carbone (dollars américains)]]/1000000</f>
        <v>51.218576368547602</v>
      </c>
      <c r="C265" s="16">
        <f>Table24634[[#This Row],[Revenus des taxes sur le carbone (dollars américains)]]/(Table24634[[#This Row],[Émissions totales de l''administration
(Mt éq. CO2)]]*1000000)</f>
        <v>29.814289322637052</v>
      </c>
      <c r="D265" s="31">
        <v>2019</v>
      </c>
      <c r="E265" s="31">
        <v>2019</v>
      </c>
      <c r="F265" s="53" t="s">
        <v>114</v>
      </c>
      <c r="G265" s="53" t="s">
        <v>177</v>
      </c>
      <c r="H265" s="53" t="s">
        <v>204</v>
      </c>
      <c r="I265" s="53" t="s">
        <v>204</v>
      </c>
      <c r="J265" s="53" t="s">
        <v>6</v>
      </c>
      <c r="K265" s="49">
        <v>51.218576368547602</v>
      </c>
      <c r="L265" s="31">
        <v>2019</v>
      </c>
      <c r="M265" s="16">
        <f>Table24634[[#This Row],[Émissions couvertes
(Mt éq. CO2)]]/Table24634[[#This Row],[Émissions totales de l''administration
(Mt éq. CO2)]]</f>
        <v>1</v>
      </c>
      <c r="N265" s="57">
        <f>Table24634[[#This Row],[Revenus des taxes sur le carbone (devise nationale)]]/(Table24634[[#This Row],[Émissions totales de l''administration
(Mt éq. CO2)]]*1000000)</f>
        <v>262.36574603920525</v>
      </c>
      <c r="O265" s="19">
        <v>0.11363636363636399</v>
      </c>
      <c r="P265" s="50">
        <f>Table24634[[#This Row],[Revenus des taxes sur le carbone (devise nationale)]]*Table24634[[#This Row],[Taux de change (dollars américains/devise nationale; moyenne annuelle)]]</f>
        <v>1527045454.5454593</v>
      </c>
      <c r="Q265" s="50">
        <f>5371000000+8067000000</f>
        <v>13438000000</v>
      </c>
    </row>
    <row r="266" spans="1:17" x14ac:dyDescent="0.35">
      <c r="A266" t="s">
        <v>120</v>
      </c>
      <c r="B266" s="59">
        <f>Table24634[[#This Row],[Revenus des taxes sur le carbone (dollars américains)]]/Table24634[[#This Row],[Prix du carbone (dollars américains)]]/1000000</f>
        <v>49.497608243689101</v>
      </c>
      <c r="C266" s="16">
        <f>Table24634[[#This Row],[Revenus des taxes sur le carbone (dollars américains)]]/(Table24634[[#This Row],[Émissions totales de l''administration
(Mt éq. CO2)]]*1000000)</f>
        <v>29.54547412405822</v>
      </c>
      <c r="D266" s="31">
        <v>2020</v>
      </c>
      <c r="E266" s="31">
        <v>2020</v>
      </c>
      <c r="F266" s="53" t="s">
        <v>221</v>
      </c>
      <c r="G266" s="53" t="s">
        <v>177</v>
      </c>
      <c r="H266" s="53" t="s">
        <v>204</v>
      </c>
      <c r="I266" s="53" t="s">
        <v>204</v>
      </c>
      <c r="J266" s="53" t="s">
        <v>6</v>
      </c>
      <c r="K266" s="49">
        <v>49.497608243689101</v>
      </c>
      <c r="L266" s="31">
        <v>2020</v>
      </c>
      <c r="M266" s="16">
        <f>Table24634[[#This Row],[Émissions couvertes
(Mt éq. CO2)]]/Table24634[[#This Row],[Émissions totales de l''administration
(Mt éq. CO2)]]</f>
        <v>1</v>
      </c>
      <c r="N266" s="57">
        <f>Table24634[[#This Row],[Revenus des taxes sur le carbone (devise nationale)]]/(Table24634[[#This Row],[Émissions totales de l''administration
(Mt éq. CO2)]]*1000000)</f>
        <v>278.19526010644489</v>
      </c>
      <c r="O266" s="19">
        <v>0.106204088857421</v>
      </c>
      <c r="P266" s="50">
        <f>Table24634[[#This Row],[Revenus des taxes sur le carbone (devise nationale)]]*Table24634[[#This Row],[Taux de change (dollars américains/devise nationale; moyenne annuelle)]]</f>
        <v>1462430303.5666871</v>
      </c>
      <c r="Q266" s="50">
        <f>5371000000+8399000000</f>
        <v>13770000000</v>
      </c>
    </row>
    <row r="267" spans="1:17" x14ac:dyDescent="0.35">
      <c r="A267" t="s">
        <v>120</v>
      </c>
      <c r="B267" s="59">
        <f>Table24634[[#This Row],[Revenus des taxes sur le carbone (dollars américains)]]/Table24634[[#This Row],[Prix du carbone (dollars américains)]]/1000000</f>
        <v>49.158817627331302</v>
      </c>
      <c r="C267" s="16">
        <f>Table24634[[#This Row],[Revenus des taxes sur le carbone (dollars américains)]]/(Table24634[[#This Row],[Émissions totales de l''administration
(Mt éq. CO2)]]*1000000)</f>
        <v>34.423127213052346</v>
      </c>
      <c r="D267" s="31">
        <v>2021</v>
      </c>
      <c r="E267" s="31">
        <v>2021</v>
      </c>
      <c r="F267" s="53" t="s">
        <v>221</v>
      </c>
      <c r="G267" s="53" t="s">
        <v>177</v>
      </c>
      <c r="H267" s="53" t="s">
        <v>204</v>
      </c>
      <c r="I267" s="53" t="s">
        <v>204</v>
      </c>
      <c r="J267" s="53" t="s">
        <v>6</v>
      </c>
      <c r="K267" s="49">
        <v>49.158817627331302</v>
      </c>
      <c r="L267" s="31">
        <v>2021</v>
      </c>
      <c r="M267" s="16">
        <f>Table24634[[#This Row],[Émissions couvertes
(Mt éq. CO2)]]/Table24634[[#This Row],[Émissions totales de l''administration
(Mt éq. CO2)]]</f>
        <v>1</v>
      </c>
      <c r="N267" s="57">
        <f>Table24634[[#This Row],[Revenus des taxes sur le carbone (devise nationale)]]/(Table24634[[#This Row],[Émissions totales de l''administration
(Mt éq. CO2)]]*1000000)</f>
        <v>295.69466276012059</v>
      </c>
      <c r="O267" s="19">
        <v>0.116414435389988</v>
      </c>
      <c r="P267" s="50">
        <f>Table24634[[#This Row],[Revenus des taxes sur le carbone (devise nationale)]]*Table24634[[#This Row],[Taux de change (dollars américains/devise nationale; moyenne annuelle)]]</f>
        <v>1692200232.8288655</v>
      </c>
      <c r="Q267" s="50">
        <f>5197000000+9339000000</f>
        <v>14536000000</v>
      </c>
    </row>
    <row r="268" spans="1:17" x14ac:dyDescent="0.35">
      <c r="A268" t="s">
        <v>120</v>
      </c>
      <c r="B268" s="59">
        <f>Table24634[[#This Row],[Revenus des taxes sur le carbone (dollars américains)]]/Table24634[[#This Row],[Prix du carbone (dollars américains)]]/1000000</f>
        <v>49.158817627331302</v>
      </c>
      <c r="C268" s="16">
        <f>Table24634[[#This Row],[Revenus des taxes sur le carbone (dollars américains)]]/(Table24634[[#This Row],[Émissions totales de l''administration
(Mt éq. CO2)]]*1000000)</f>
        <v>30.756140704875175</v>
      </c>
      <c r="D268" s="31">
        <v>2021</v>
      </c>
      <c r="E268" s="31">
        <v>2022</v>
      </c>
      <c r="F268" s="53" t="s">
        <v>221</v>
      </c>
      <c r="G268" s="53" t="s">
        <v>177</v>
      </c>
      <c r="H268" s="53" t="s">
        <v>204</v>
      </c>
      <c r="I268" s="53" t="s">
        <v>204</v>
      </c>
      <c r="J268" s="53" t="s">
        <v>6</v>
      </c>
      <c r="K268" s="49">
        <v>49.158817627331302</v>
      </c>
      <c r="L268" s="31">
        <v>2021</v>
      </c>
      <c r="M268" s="16">
        <f>Table24634[[#This Row],[Émissions couvertes
(Mt éq. CO2)]]/Table24634[[#This Row],[Émissions totales de l''administration
(Mt éq. CO2)]]</f>
        <v>1</v>
      </c>
      <c r="N268" s="57">
        <f>Table24634[[#This Row],[Revenus des taxes sur le carbone (devise nationale)]]/(Table24634[[#This Row],[Émissions totales de l''administration
(Mt éq. CO2)]]*1000000)</f>
        <v>295.69466276012059</v>
      </c>
      <c r="O268" s="19">
        <v>0.104013175002167</v>
      </c>
      <c r="P268" s="50">
        <f>Table24634[[#This Row],[Revenus des taxes sur le carbone (devise nationale)]]*Table24634[[#This Row],[Taux de change (dollars américains/devise nationale; moyenne annuelle)]]</f>
        <v>1511935511.8314996</v>
      </c>
      <c r="Q268" s="50">
        <f>5197000000+9339000000</f>
        <v>14536000000</v>
      </c>
    </row>
    <row r="269" spans="1:17" x14ac:dyDescent="0.35">
      <c r="A269" t="s">
        <v>122</v>
      </c>
      <c r="B269" s="59">
        <f>Table24634[[#This Row],[Revenus des taxes sur le carbone (dollars américains)]]/Table24634[[#This Row],[Prix du carbone (dollars américains)]]/1000000</f>
        <v>4.5999999999999996</v>
      </c>
      <c r="C269" s="16">
        <f>Table24634[[#This Row],[Prix du carbone (devise nationale)]]*Table24634[[#This Row],[Taux de change (dollars américains/devise nationale; moyenne annuelle)]]</f>
        <v>15.0739373310562</v>
      </c>
      <c r="D269" s="31">
        <v>2019</v>
      </c>
      <c r="E269" s="31">
        <v>2019</v>
      </c>
      <c r="F269" s="53" t="s">
        <v>221</v>
      </c>
      <c r="G269" s="53" t="s">
        <v>177</v>
      </c>
      <c r="H269" s="53" t="s">
        <v>205</v>
      </c>
      <c r="I269" s="53" t="s">
        <v>2</v>
      </c>
      <c r="J269" s="53" t="s">
        <v>116</v>
      </c>
      <c r="K269" s="49">
        <v>12.8479021694182</v>
      </c>
      <c r="L269" s="31">
        <v>2019</v>
      </c>
      <c r="M269" s="16">
        <f>Table24634[[#This Row],[Émissions couvertes
(Mt éq. CO2)]]/Table24634[[#This Row],[Émissions totales de l''administration
(Mt éq. CO2)]]</f>
        <v>0.35803510482430023</v>
      </c>
      <c r="N269" s="57">
        <v>20</v>
      </c>
      <c r="O269" s="19">
        <v>0.75369686655280999</v>
      </c>
      <c r="P269" s="50">
        <f>Table24634[[#This Row],[Revenus des taxes sur le carbone (devise nationale)]]*Table24634[[#This Row],[Taux de change (dollars américains/devise nationale; moyenne annuelle)]]</f>
        <v>69340111.722858518</v>
      </c>
      <c r="Q269" s="50">
        <v>92000000</v>
      </c>
    </row>
    <row r="270" spans="1:17" x14ac:dyDescent="0.35">
      <c r="A270" t="s">
        <v>123</v>
      </c>
      <c r="B270" s="59">
        <v>6.5340283807200006</v>
      </c>
      <c r="C270" s="16">
        <f>Table24634[[#This Row],[Prix du carbone (devise nationale)]]*Table24634[[#This Row],[Taux de change (dollars américains/devise nationale; moyenne annuelle)]]</f>
        <v>15.0739373310562</v>
      </c>
      <c r="D270" s="31">
        <v>2019</v>
      </c>
      <c r="E270" s="31">
        <v>2019</v>
      </c>
      <c r="F270" s="53" t="s">
        <v>221</v>
      </c>
      <c r="G270" s="53" t="s">
        <v>115</v>
      </c>
      <c r="H270" s="53" t="s">
        <v>205</v>
      </c>
      <c r="I270" s="53" t="s">
        <v>2</v>
      </c>
      <c r="J270" s="53" t="s">
        <v>116</v>
      </c>
      <c r="K270" s="49">
        <v>12.8479021694182</v>
      </c>
      <c r="L270" s="31">
        <v>2019</v>
      </c>
      <c r="M270" s="16">
        <f>Table24634[[#This Row],[Émissions couvertes
(Mt éq. CO2)]]/Table24634[[#This Row],[Émissions totales de l''administration
(Mt éq. CO2)]]</f>
        <v>0.50856772526435612</v>
      </c>
      <c r="N270" s="57">
        <v>20</v>
      </c>
      <c r="O270" s="19">
        <v>0.75369686655280999</v>
      </c>
      <c r="P270" s="50" t="s">
        <v>237</v>
      </c>
      <c r="Q270" s="50" t="s">
        <v>237</v>
      </c>
    </row>
    <row r="271" spans="1:17" x14ac:dyDescent="0.35">
      <c r="A271" t="s">
        <v>123</v>
      </c>
      <c r="B271" s="59">
        <v>5.7671745921899999</v>
      </c>
      <c r="C271" s="16">
        <f>Table24634[[#This Row],[Prix du carbone (devise nationale)]]*Table24634[[#This Row],[Taux de change (dollars américains/devise nationale; moyenne annuelle)]]</f>
        <v>22.368817973761978</v>
      </c>
      <c r="D271" s="31">
        <v>2020</v>
      </c>
      <c r="E271" s="31">
        <v>2020</v>
      </c>
      <c r="F271" s="53" t="s">
        <v>114</v>
      </c>
      <c r="G271" s="53" t="s">
        <v>115</v>
      </c>
      <c r="H271" s="53" t="s">
        <v>205</v>
      </c>
      <c r="I271" s="53" t="s">
        <v>2</v>
      </c>
      <c r="J271" s="53" t="s">
        <v>116</v>
      </c>
      <c r="K271" s="49">
        <v>11.222741527537901</v>
      </c>
      <c r="L271" s="31">
        <v>2020</v>
      </c>
      <c r="M271" s="16">
        <f>Table24634[[#This Row],[Émissions couvertes
(Mt éq. CO2)]]/Table24634[[#This Row],[Émissions totales de l''administration
(Mt éq. CO2)]]</f>
        <v>0.51388286703732278</v>
      </c>
      <c r="N271" s="57">
        <v>30</v>
      </c>
      <c r="O271" s="19">
        <v>0.74562726579206595</v>
      </c>
      <c r="P271" s="50" t="s">
        <v>237</v>
      </c>
      <c r="Q271" s="50" t="s">
        <v>237</v>
      </c>
    </row>
    <row r="272" spans="1:17" x14ac:dyDescent="0.35">
      <c r="A272" t="s">
        <v>124</v>
      </c>
      <c r="B272" s="59">
        <v>6.2432031194580002</v>
      </c>
      <c r="C272" s="16">
        <f>Table24634[[#This Row],[Prix du carbone (devise nationale)]]*Table24634[[#This Row],[Taux de change (dollars américains/devise nationale; moyenne annuelle)]]</f>
        <v>31.901058175768998</v>
      </c>
      <c r="D272" s="31">
        <v>2021</v>
      </c>
      <c r="E272" s="31">
        <v>2021</v>
      </c>
      <c r="F272" s="53" t="s">
        <v>114</v>
      </c>
      <c r="G272" s="53" t="s">
        <v>115</v>
      </c>
      <c r="H272" s="53" t="s">
        <v>205</v>
      </c>
      <c r="I272" s="54" t="s">
        <v>2</v>
      </c>
      <c r="J272" s="54" t="s">
        <v>116</v>
      </c>
      <c r="K272" s="49">
        <v>11.8688518468566</v>
      </c>
      <c r="L272" s="31">
        <v>2021</v>
      </c>
      <c r="M272" s="16">
        <f>Table24634[[#This Row],[Émissions couvertes
(Mt éq. CO2)]]/Table24634[[#This Row],[Émissions totales de l''administration
(Mt éq. CO2)]]</f>
        <v>0.52601575957083646</v>
      </c>
      <c r="N272" s="57">
        <v>40</v>
      </c>
      <c r="O272" s="19">
        <v>0.79752645439422498</v>
      </c>
      <c r="P272" s="50" t="s">
        <v>237</v>
      </c>
      <c r="Q272" s="50" t="s">
        <v>237</v>
      </c>
    </row>
    <row r="273" spans="1:17" x14ac:dyDescent="0.35">
      <c r="A273" t="s">
        <v>124</v>
      </c>
      <c r="B273" s="59">
        <v>6.2432031194580002</v>
      </c>
      <c r="C273" s="16">
        <f>Table24634[[#This Row],[Prix du carbone (devise nationale)]]*Table24634[[#This Row],[Taux de change (dollars américains/devise nationale; moyenne annuelle)]]</f>
        <v>38.4155941572659</v>
      </c>
      <c r="D273" s="31">
        <v>2021</v>
      </c>
      <c r="E273" s="31">
        <v>2022</v>
      </c>
      <c r="F273" s="53" t="s">
        <v>221</v>
      </c>
      <c r="G273" s="53" t="s">
        <v>115</v>
      </c>
      <c r="H273" s="53" t="s">
        <v>205</v>
      </c>
      <c r="I273" s="54" t="s">
        <v>2</v>
      </c>
      <c r="J273" s="54" t="s">
        <v>116</v>
      </c>
      <c r="K273" s="49">
        <v>11.8688518468566</v>
      </c>
      <c r="L273" s="31">
        <v>2021</v>
      </c>
      <c r="M273" s="16">
        <f>Table24634[[#This Row],[Émissions couvertes
(Mt éq. CO2)]]/Table24634[[#This Row],[Émissions totales de l''administration
(Mt éq. CO2)]]</f>
        <v>0.52601575957083646</v>
      </c>
      <c r="N273" s="57">
        <v>50</v>
      </c>
      <c r="O273" s="19">
        <v>0.76831188314531795</v>
      </c>
      <c r="P273" s="50" t="s">
        <v>237</v>
      </c>
      <c r="Q273" s="50" t="s">
        <v>237</v>
      </c>
    </row>
    <row r="274" spans="1:17" x14ac:dyDescent="0.35">
      <c r="A274" t="s">
        <v>125</v>
      </c>
      <c r="B274" s="59">
        <f>Table24634[[#This Row],[Revenus des taxes sur le carbone (dollars américains)]]/Table24634[[#This Row],[Prix du carbone (dollars américains)]]/1000000</f>
        <v>3.8</v>
      </c>
      <c r="C274" s="16">
        <f>Table24634[[#This Row],[Prix du carbone (devise nationale)]]*Table24634[[#This Row],[Taux de change (dollars américains/devise nationale; moyenne annuelle)]]</f>
        <v>22.368817973761978</v>
      </c>
      <c r="D274" s="31">
        <v>2020</v>
      </c>
      <c r="E274" s="31">
        <v>2020</v>
      </c>
      <c r="F274" s="53" t="s">
        <v>221</v>
      </c>
      <c r="G274" s="53" t="s">
        <v>177</v>
      </c>
      <c r="H274" s="53" t="s">
        <v>205</v>
      </c>
      <c r="I274" s="53" t="s">
        <v>2</v>
      </c>
      <c r="J274" s="53" t="s">
        <v>116</v>
      </c>
      <c r="K274" s="49">
        <v>11.222741527537901</v>
      </c>
      <c r="L274" s="31">
        <v>2020</v>
      </c>
      <c r="M274" s="16">
        <f>Table24634[[#This Row],[Émissions couvertes
(Mt éq. CO2)]]/Table24634[[#This Row],[Émissions totales de l''administration
(Mt éq. CO2)]]</f>
        <v>0.33859819284581372</v>
      </c>
      <c r="N274" s="57">
        <v>30</v>
      </c>
      <c r="O274" s="19">
        <v>0.74562726579206595</v>
      </c>
      <c r="P274" s="50">
        <f>Table24634[[#This Row],[Revenus des taxes sur le carbone (devise nationale)]]*Table24634[[#This Row],[Taux de change (dollars américains/devise nationale; moyenne annuelle)]]</f>
        <v>85001508.300295517</v>
      </c>
      <c r="Q274" s="50">
        <v>114000000</v>
      </c>
    </row>
    <row r="275" spans="1:17" x14ac:dyDescent="0.35">
      <c r="A275" t="s">
        <v>125</v>
      </c>
      <c r="B275" s="59">
        <f>Table24634[[#This Row],[Revenus des taxes sur le carbone (dollars américains)]]/Table24634[[#This Row],[Prix du carbone (dollars américains)]]/1000000</f>
        <v>3.25</v>
      </c>
      <c r="C275" s="16">
        <f>Table24634[[#This Row],[Prix du carbone (devise nationale)]]*Table24634[[#This Row],[Taux de change (dollars américains/devise nationale; moyenne annuelle)]]</f>
        <v>31.901058175768998</v>
      </c>
      <c r="D275" s="31">
        <v>2021</v>
      </c>
      <c r="E275" s="31">
        <v>2021</v>
      </c>
      <c r="F275" s="53" t="s">
        <v>221</v>
      </c>
      <c r="G275" s="53" t="s">
        <v>177</v>
      </c>
      <c r="H275" s="53" t="s">
        <v>205</v>
      </c>
      <c r="I275" s="53" t="s">
        <v>2</v>
      </c>
      <c r="J275" s="53" t="s">
        <v>116</v>
      </c>
      <c r="K275" s="49">
        <v>11.8688518468566</v>
      </c>
      <c r="L275" s="31">
        <v>2021</v>
      </c>
      <c r="M275" s="16">
        <f>Table24634[[#This Row],[Émissions couvertes
(Mt éq. CO2)]]/Table24634[[#This Row],[Émissions totales de l''administration
(Mt éq. CO2)]]</f>
        <v>0.27382598097395111</v>
      </c>
      <c r="N275" s="57">
        <v>40</v>
      </c>
      <c r="O275" s="19">
        <v>0.79752645439422498</v>
      </c>
      <c r="P275" s="50">
        <f>Table24634[[#This Row],[Revenus des taxes sur le carbone (devise nationale)]]*Table24634[[#This Row],[Taux de change (dollars américains/devise nationale; moyenne annuelle)]]</f>
        <v>103678439.07124925</v>
      </c>
      <c r="Q275" s="50">
        <v>130000000</v>
      </c>
    </row>
    <row r="276" spans="1:17" x14ac:dyDescent="0.35">
      <c r="A276" t="s">
        <v>125</v>
      </c>
      <c r="B276" s="59">
        <f>Table24634[[#This Row],[Revenus des taxes sur le carbone (dollars américains)]]/Table24634[[#This Row],[Prix du carbone (dollars américains)]]/1000000</f>
        <v>3.4</v>
      </c>
      <c r="C276" s="16">
        <f>Table24634[[#This Row],[Prix du carbone (devise nationale)]]*Table24634[[#This Row],[Taux de change (dollars américains/devise nationale; moyenne annuelle)]]</f>
        <v>38.4155941572659</v>
      </c>
      <c r="D276" s="31">
        <v>2022</v>
      </c>
      <c r="E276" s="31">
        <v>2022</v>
      </c>
      <c r="F276" s="53" t="s">
        <v>221</v>
      </c>
      <c r="G276" s="53" t="s">
        <v>177</v>
      </c>
      <c r="H276" s="53" t="s">
        <v>205</v>
      </c>
      <c r="I276" s="53" t="s">
        <v>2</v>
      </c>
      <c r="J276" s="53" t="s">
        <v>116</v>
      </c>
      <c r="K276" s="49">
        <v>11.8688518468566</v>
      </c>
      <c r="L276" s="31">
        <v>2021</v>
      </c>
      <c r="M276" s="16">
        <f>Table24634[[#This Row],[Émissions couvertes
(Mt éq. CO2)]]/Table24634[[#This Row],[Émissions totales de l''administration
(Mt éq. CO2)]]</f>
        <v>0.28646410317274884</v>
      </c>
      <c r="N276" s="57">
        <v>50</v>
      </c>
      <c r="O276" s="19">
        <v>0.76831188314531795</v>
      </c>
      <c r="P276" s="50">
        <f>Table24634[[#This Row],[Revenus des taxes sur le carbone (devise nationale)]]*Table24634[[#This Row],[Taux de change (dollars américains/devise nationale; moyenne annuelle)]]</f>
        <v>130613020.13470405</v>
      </c>
      <c r="Q276" s="50">
        <v>170000000</v>
      </c>
    </row>
    <row r="277" spans="1:17" x14ac:dyDescent="0.35">
      <c r="A277" t="s">
        <v>130</v>
      </c>
      <c r="B277" s="59">
        <f>6.706234+6.991179+0.031406</f>
        <v>13.728819000000001</v>
      </c>
      <c r="C277" s="16">
        <f>Table24634[[#This Row],[Prix du carbone (devise nationale)]]*Table24634[[#This Row],[Taux de change (dollars américains/devise nationale; moyenne annuelle)]]</f>
        <v>18.088724797267439</v>
      </c>
      <c r="D277" s="31">
        <v>2019</v>
      </c>
      <c r="E277" s="31">
        <v>2019</v>
      </c>
      <c r="F277" s="53" t="s">
        <v>221</v>
      </c>
      <c r="G277" s="53" t="s">
        <v>178</v>
      </c>
      <c r="H277" s="53" t="s">
        <v>206</v>
      </c>
      <c r="I277" s="53" t="s">
        <v>2</v>
      </c>
      <c r="J277" s="53" t="s">
        <v>116</v>
      </c>
      <c r="K277" s="49">
        <v>16.180424168355398</v>
      </c>
      <c r="L277" s="31">
        <v>2019</v>
      </c>
      <c r="M277" s="16">
        <f>Table24634[[#This Row],[Émissions couvertes
(Mt éq. CO2)]]/Table24634[[#This Row],[Émissions totales de l''administration
(Mt éq. CO2)]]</f>
        <v>0.84848325712313011</v>
      </c>
      <c r="N277" s="57">
        <v>24</v>
      </c>
      <c r="O277" s="19">
        <v>0.75369686655280999</v>
      </c>
      <c r="P277" s="50" t="s">
        <v>237</v>
      </c>
      <c r="Q277" s="50" t="s">
        <v>237</v>
      </c>
    </row>
    <row r="278" spans="1:17" x14ac:dyDescent="0.35">
      <c r="A278" t="s">
        <v>130</v>
      </c>
      <c r="B278" s="59">
        <f>6.32158+6.297538+0.030722</f>
        <v>12.649840000000001</v>
      </c>
      <c r="C278" s="16">
        <f>Table24634[[#This Row],[Prix du carbone (devise nationale)]]*Table24634[[#This Row],[Taux de change (dollars américains/devise nationale; moyenne annuelle)]]</f>
        <v>17.895054379009583</v>
      </c>
      <c r="D278" s="31">
        <v>2020</v>
      </c>
      <c r="E278" s="31">
        <v>2020</v>
      </c>
      <c r="F278" s="53" t="s">
        <v>221</v>
      </c>
      <c r="G278" s="53" t="s">
        <v>178</v>
      </c>
      <c r="H278" s="53" t="s">
        <v>206</v>
      </c>
      <c r="I278" s="53" t="s">
        <v>2</v>
      </c>
      <c r="J278" s="53" t="s">
        <v>116</v>
      </c>
      <c r="K278" s="49">
        <v>14.631160845205901</v>
      </c>
      <c r="L278" s="31">
        <v>2020</v>
      </c>
      <c r="M278" s="16">
        <f>Table24634[[#This Row],[Émissions couvertes
(Mt éq. CO2)]]/Table24634[[#This Row],[Émissions totales de l''administration
(Mt éq. CO2)]]</f>
        <v>0.8645821157891852</v>
      </c>
      <c r="N278" s="57">
        <v>24</v>
      </c>
      <c r="O278" s="19">
        <v>0.74562726579206595</v>
      </c>
      <c r="P278" s="50" t="s">
        <v>237</v>
      </c>
      <c r="Q278" s="50" t="s">
        <v>237</v>
      </c>
    </row>
    <row r="279" spans="1:17" hidden="1" x14ac:dyDescent="0.35">
      <c r="A279" s="14" t="s">
        <v>60</v>
      </c>
      <c r="B279" s="15"/>
      <c r="C279" s="17">
        <f>Table24634[[#This Row],[Prix du carbone (devise nationale)]]*Table24634[[#This Row],[Taux de change (dollars américains/devise nationale; moyenne annuelle)]]</f>
        <v>0</v>
      </c>
      <c r="D279" s="14"/>
      <c r="E279" s="14">
        <v>2023</v>
      </c>
      <c r="F279" s="14" t="s">
        <v>221</v>
      </c>
      <c r="G279" s="14" t="s">
        <v>34</v>
      </c>
      <c r="H279" s="14" t="s">
        <v>61</v>
      </c>
      <c r="I279" s="14" t="s">
        <v>2</v>
      </c>
      <c r="J279" s="14" t="s">
        <v>35</v>
      </c>
      <c r="K279" s="18"/>
      <c r="L279" s="14"/>
      <c r="M279" s="18" t="e">
        <f>Table24634[[#This Row],[Émissions couvertes
(Mt éq. CO2)]]/Table24634[[#This Row],[Émissions totales de l''administration
(Mt éq. CO2)]]</f>
        <v>#DIV/0!</v>
      </c>
      <c r="N279" s="14">
        <v>65</v>
      </c>
      <c r="O279" s="19"/>
      <c r="P279" s="28"/>
      <c r="Q279" s="28"/>
    </row>
    <row r="280" spans="1:17" x14ac:dyDescent="0.35">
      <c r="A280" t="s">
        <v>130</v>
      </c>
      <c r="B280" s="59">
        <f>6.32158+6.297538+0.030722</f>
        <v>12.649840000000001</v>
      </c>
      <c r="C280" s="16">
        <f>Table24634[[#This Row],[Prix du carbone (devise nationale)]]*Table24634[[#This Row],[Taux de change (dollars américains/devise nationale; moyenne annuelle)]]</f>
        <v>29.277196140811999</v>
      </c>
      <c r="D280" s="31">
        <v>2020</v>
      </c>
      <c r="E280" s="31">
        <v>2021</v>
      </c>
      <c r="F280" s="53" t="s">
        <v>114</v>
      </c>
      <c r="G280" s="53" t="s">
        <v>178</v>
      </c>
      <c r="H280" s="53" t="s">
        <v>206</v>
      </c>
      <c r="I280" s="54" t="s">
        <v>2</v>
      </c>
      <c r="J280" s="54" t="s">
        <v>116</v>
      </c>
      <c r="K280" s="49">
        <v>14.6000050971828</v>
      </c>
      <c r="L280" s="31">
        <v>2021</v>
      </c>
      <c r="M280" s="16">
        <f>Table24634[[#This Row],[Émissions couvertes
(Mt éq. CO2)]]/Table24634[[#This Row],[Émissions totales de l''administration
(Mt éq. CO2)]]</f>
        <v>0.86642709477141888</v>
      </c>
      <c r="N280" s="57">
        <v>36.71</v>
      </c>
      <c r="O280" s="19">
        <v>0.79752645439422498</v>
      </c>
      <c r="P280" s="50" t="s">
        <v>237</v>
      </c>
      <c r="Q280" s="50" t="s">
        <v>237</v>
      </c>
    </row>
    <row r="281" spans="1:17" x14ac:dyDescent="0.35">
      <c r="A281" t="s">
        <v>130</v>
      </c>
      <c r="B281" s="59">
        <f>6.32158+6.297538+0.030722</f>
        <v>12.649840000000001</v>
      </c>
      <c r="C281" s="16">
        <f>Table24634[[#This Row],[Prix du carbone (devise nationale)]]*Table24634[[#This Row],[Taux de change (dollars américains/devise nationale; moyenne annuelle)]]</f>
        <v>30.732475325812718</v>
      </c>
      <c r="D281" s="31">
        <v>2020</v>
      </c>
      <c r="E281" s="31">
        <v>2022</v>
      </c>
      <c r="F281" s="53" t="s">
        <v>221</v>
      </c>
      <c r="G281" s="53" t="s">
        <v>178</v>
      </c>
      <c r="H281" s="53" t="s">
        <v>206</v>
      </c>
      <c r="I281" s="54" t="s">
        <v>2</v>
      </c>
      <c r="J281" s="54" t="s">
        <v>116</v>
      </c>
      <c r="K281" s="49">
        <v>14.6000050971828</v>
      </c>
      <c r="L281" s="31">
        <v>2021</v>
      </c>
      <c r="M281" s="16">
        <f>Table24634[[#This Row],[Émissions couvertes
(Mt éq. CO2)]]/Table24634[[#This Row],[Émissions totales de l''administration
(Mt éq. CO2)]]</f>
        <v>0.86642709477141888</v>
      </c>
      <c r="N281" s="57">
        <v>40</v>
      </c>
      <c r="O281" s="19">
        <v>0.76831188314531795</v>
      </c>
      <c r="P281" s="50" t="s">
        <v>237</v>
      </c>
      <c r="Q281" s="50" t="s">
        <v>237</v>
      </c>
    </row>
    <row r="282" spans="1:17" x14ac:dyDescent="0.35">
      <c r="A282" t="s">
        <v>126</v>
      </c>
      <c r="B282" s="59">
        <v>39.228267000000002</v>
      </c>
      <c r="C282" s="16">
        <f>Table24634[[#This Row],[Prix du carbone (devise nationale)]]*Table24634[[#This Row],[Taux de change (dollars américains/devise nationale; moyenne annuelle)]]</f>
        <v>4.7420631461496869</v>
      </c>
      <c r="D282" s="31">
        <v>2015</v>
      </c>
      <c r="E282" s="31">
        <v>2015</v>
      </c>
      <c r="F282" s="53" t="s">
        <v>221</v>
      </c>
      <c r="G282" s="53" t="s">
        <v>178</v>
      </c>
      <c r="H282" s="53" t="s">
        <v>207</v>
      </c>
      <c r="I282" s="53" t="s">
        <v>207</v>
      </c>
      <c r="J282" s="53" t="s">
        <v>220</v>
      </c>
      <c r="K282" s="49">
        <v>79.036988952168315</v>
      </c>
      <c r="L282" s="31">
        <v>2015</v>
      </c>
      <c r="M282" s="16">
        <f>Table24634[[#This Row],[Émissions couvertes
(Mt éq. CO2)]]/Table24634[[#This Row],[Émissions totales de l''administration
(Mt éq. CO2)]]</f>
        <v>0.49632795378553962</v>
      </c>
      <c r="N282" s="57">
        <v>6.8</v>
      </c>
      <c r="O282" s="19">
        <v>0.69736222737495401</v>
      </c>
      <c r="P282" s="50" t="s">
        <v>237</v>
      </c>
      <c r="Q282" s="50" t="s">
        <v>237</v>
      </c>
    </row>
    <row r="283" spans="1:17" x14ac:dyDescent="0.35">
      <c r="A283" t="s">
        <v>126</v>
      </c>
      <c r="B283" s="59">
        <v>39.599193999999997</v>
      </c>
      <c r="C283" s="16">
        <f>Table24634[[#This Row],[Prix du carbone (devise nationale)]]*Table24634[[#This Row],[Taux de change (dollars américains/devise nationale; moyenne annuelle)]]</f>
        <v>12.495431684098781</v>
      </c>
      <c r="D283" s="31">
        <v>2016</v>
      </c>
      <c r="E283" s="31">
        <v>2016</v>
      </c>
      <c r="F283" s="53" t="s">
        <v>221</v>
      </c>
      <c r="G283" s="53" t="s">
        <v>178</v>
      </c>
      <c r="H283" s="53" t="s">
        <v>207</v>
      </c>
      <c r="I283" s="53" t="s">
        <v>207</v>
      </c>
      <c r="J283" s="53" t="s">
        <v>220</v>
      </c>
      <c r="K283" s="49">
        <v>76.930223991747184</v>
      </c>
      <c r="L283" s="31">
        <v>2016</v>
      </c>
      <c r="M283" s="16">
        <f>Table24634[[#This Row],[Émissions couvertes
(Mt éq. CO2)]]/Table24634[[#This Row],[Émissions totales de l''administration
(Mt éq. CO2)]]</f>
        <v>0.51474169637473133</v>
      </c>
      <c r="N283" s="57">
        <v>17.95</v>
      </c>
      <c r="O283" s="19">
        <v>0.69612432780494604</v>
      </c>
      <c r="P283" s="50" t="s">
        <v>237</v>
      </c>
      <c r="Q283" s="50" t="s">
        <v>237</v>
      </c>
    </row>
    <row r="284" spans="1:17" x14ac:dyDescent="0.35">
      <c r="A284" t="s">
        <v>126</v>
      </c>
      <c r="B284" s="59">
        <v>40.503638000000002</v>
      </c>
      <c r="C284" s="16">
        <f>Table24634[[#This Row],[Prix du carbone (devise nationale)]]*Table24634[[#This Row],[Taux de change (dollars américains/devise nationale; moyenne annuelle)]]</f>
        <v>12.221044591418037</v>
      </c>
      <c r="D284" s="31">
        <v>2017</v>
      </c>
      <c r="E284" s="31">
        <v>2017</v>
      </c>
      <c r="F284" s="53" t="s">
        <v>114</v>
      </c>
      <c r="G284" s="53" t="s">
        <v>178</v>
      </c>
      <c r="H284" s="53" t="s">
        <v>207</v>
      </c>
      <c r="I284" s="53" t="s">
        <v>207</v>
      </c>
      <c r="J284" s="53" t="s">
        <v>220</v>
      </c>
      <c r="K284" s="49">
        <v>78.51140044132049</v>
      </c>
      <c r="L284" s="31">
        <v>2017</v>
      </c>
      <c r="M284" s="16">
        <f>Table24634[[#This Row],[Émissions couvertes
(Mt éq. CO2)]]/Table24634[[#This Row],[Émissions totales de l''administration
(Mt éq. CO2)]]</f>
        <v>0.51589498814598866</v>
      </c>
      <c r="N284" s="57">
        <v>17.2</v>
      </c>
      <c r="O284" s="19">
        <v>0.71052584833825805</v>
      </c>
      <c r="P284" s="50" t="s">
        <v>237</v>
      </c>
      <c r="Q284" s="50" t="s">
        <v>237</v>
      </c>
    </row>
    <row r="285" spans="1:17" x14ac:dyDescent="0.35">
      <c r="A285" t="s">
        <v>126</v>
      </c>
      <c r="B285" s="59">
        <v>38.601905000000002</v>
      </c>
      <c r="C285" s="16">
        <f>Table24634[[#This Row],[Prix du carbone (devise nationale)]]*Table24634[[#This Row],[Taux de change (dollars américains/devise nationale; moyenne annuelle)]]</f>
        <v>14.599466070079741</v>
      </c>
      <c r="D285" s="31">
        <v>2018</v>
      </c>
      <c r="E285" s="31">
        <v>2018</v>
      </c>
      <c r="F285" s="53" t="s">
        <v>221</v>
      </c>
      <c r="G285" s="53" t="s">
        <v>178</v>
      </c>
      <c r="H285" s="53" t="s">
        <v>207</v>
      </c>
      <c r="I285" s="53" t="s">
        <v>207</v>
      </c>
      <c r="J285" s="53" t="s">
        <v>220</v>
      </c>
      <c r="K285" s="49">
        <v>78.776301189270498</v>
      </c>
      <c r="L285" s="31">
        <v>2018</v>
      </c>
      <c r="M285" s="16">
        <f>Table24634[[#This Row],[Émissions couvertes
(Mt éq. CO2)]]/Table24634[[#This Row],[Émissions totales de l''administration
(Mt éq. CO2)]]</f>
        <v>0.49001926235726417</v>
      </c>
      <c r="N285" s="57">
        <v>21.1</v>
      </c>
      <c r="O285" s="19">
        <v>0.69191782322652795</v>
      </c>
      <c r="P285" s="50" t="s">
        <v>237</v>
      </c>
      <c r="Q285" s="50" t="s">
        <v>237</v>
      </c>
    </row>
    <row r="286" spans="1:17" x14ac:dyDescent="0.35">
      <c r="A286" t="s">
        <v>126</v>
      </c>
      <c r="B286" s="59">
        <v>39.340299000000002</v>
      </c>
      <c r="C286" s="16">
        <f>Table24634[[#This Row],[Prix du carbone (devise nationale)]]*Table24634[[#This Row],[Taux de change (dollars américains/devise nationale; moyenne annuelle)]]</f>
        <v>15.198880013176307</v>
      </c>
      <c r="D286" s="31">
        <v>2019</v>
      </c>
      <c r="E286" s="31">
        <v>2019</v>
      </c>
      <c r="F286" s="53" t="s">
        <v>221</v>
      </c>
      <c r="G286" s="53" t="s">
        <v>178</v>
      </c>
      <c r="H286" s="53" t="s">
        <v>207</v>
      </c>
      <c r="I286" s="53" t="s">
        <v>207</v>
      </c>
      <c r="J286" s="53" t="s">
        <v>220</v>
      </c>
      <c r="K286" s="49">
        <v>79.989793467605921</v>
      </c>
      <c r="L286" s="31">
        <v>2019</v>
      </c>
      <c r="M286" s="16">
        <f>Table24634[[#This Row],[Émissions couvertes
(Mt éq. CO2)]]/Table24634[[#This Row],[Émissions totales de l''administration
(Mt éq. CO2)]]</f>
        <v>0.4918164842609819</v>
      </c>
      <c r="N286" s="57">
        <v>23.07</v>
      </c>
      <c r="O286" s="19">
        <v>0.65881577863789798</v>
      </c>
      <c r="P286" s="50" t="s">
        <v>237</v>
      </c>
      <c r="Q286" s="50" t="s">
        <v>237</v>
      </c>
    </row>
    <row r="287" spans="1:17" x14ac:dyDescent="0.35">
      <c r="A287" t="s">
        <v>126</v>
      </c>
      <c r="B287" s="59">
        <v>36.685298000000003</v>
      </c>
      <c r="C287" s="16">
        <f>Table24634[[#This Row],[Prix du carbone (devise nationale)]]*Table24634[[#This Row],[Taux de change (dollars américains/devise nationale; moyenne annuelle)]]</f>
        <v>20.913605732597667</v>
      </c>
      <c r="D287" s="31">
        <v>2020</v>
      </c>
      <c r="E287" s="31">
        <v>2020</v>
      </c>
      <c r="F287" s="53" t="s">
        <v>221</v>
      </c>
      <c r="G287" s="53" t="s">
        <v>178</v>
      </c>
      <c r="H287" s="53" t="s">
        <v>207</v>
      </c>
      <c r="I287" s="53" t="s">
        <v>207</v>
      </c>
      <c r="J287" s="53" t="s">
        <v>220</v>
      </c>
      <c r="K287" s="49">
        <v>77.330660869629725</v>
      </c>
      <c r="L287" s="31">
        <v>2020</v>
      </c>
      <c r="M287" s="16">
        <f>Table24634[[#This Row],[Émissions couvertes
(Mt éq. CO2)]]/Table24634[[#This Row],[Émissions totales de l''administration
(Mt éq. CO2)]]</f>
        <v>0.47439524746655198</v>
      </c>
      <c r="N287" s="57">
        <v>32.25</v>
      </c>
      <c r="O287" s="19">
        <v>0.64848389868519896</v>
      </c>
      <c r="P287" s="50" t="s">
        <v>237</v>
      </c>
      <c r="Q287" s="50" t="s">
        <v>237</v>
      </c>
    </row>
    <row r="288" spans="1:17" x14ac:dyDescent="0.35">
      <c r="A288" t="s">
        <v>126</v>
      </c>
      <c r="B288" s="59">
        <v>36.879784999999998</v>
      </c>
      <c r="C288" s="16">
        <f>Table24634[[#This Row],[Prix du carbone (devise nationale)]]*Table24634[[#This Row],[Taux de change (dollars américains/devise nationale; moyenne annuelle)]]</f>
        <v>31.121799405856546</v>
      </c>
      <c r="D288" s="31">
        <v>2021</v>
      </c>
      <c r="E288" s="31">
        <v>2021</v>
      </c>
      <c r="F288" s="53" t="s">
        <v>114</v>
      </c>
      <c r="G288" s="53" t="s">
        <v>178</v>
      </c>
      <c r="H288" s="53" t="s">
        <v>207</v>
      </c>
      <c r="I288" s="53" t="s">
        <v>207</v>
      </c>
      <c r="J288" s="53" t="s">
        <v>220</v>
      </c>
      <c r="K288" s="49">
        <v>76.824587181789809</v>
      </c>
      <c r="L288" s="31">
        <v>2021</v>
      </c>
      <c r="M288" s="16">
        <f>Table24634[[#This Row],[Émissions couvertes
(Mt éq. CO2)]]/Table24634[[#This Row],[Émissions totales de l''administration
(Mt éq. CO2)]]</f>
        <v>0.48005184736927337</v>
      </c>
      <c r="N288" s="57">
        <v>44</v>
      </c>
      <c r="O288" s="19">
        <v>0.70731362286037602</v>
      </c>
      <c r="P288" s="50" t="s">
        <v>237</v>
      </c>
      <c r="Q288" s="50" t="s">
        <v>237</v>
      </c>
    </row>
    <row r="289" spans="1:17" x14ac:dyDescent="0.35">
      <c r="A289" t="s">
        <v>126</v>
      </c>
      <c r="B289" s="59">
        <v>36.879784999999998</v>
      </c>
      <c r="C289" s="16">
        <f>Table24634[[#This Row],[Prix du carbone (devise nationale)]]*Table24634[[#This Row],[Taux de change (dollars américains/devise nationale; moyenne annuelle)]]</f>
        <v>48.187169109488408</v>
      </c>
      <c r="D289" s="31">
        <v>2021</v>
      </c>
      <c r="E289" s="31">
        <v>2022</v>
      </c>
      <c r="F289" s="53" t="s">
        <v>221</v>
      </c>
      <c r="G289" s="53" t="s">
        <v>178</v>
      </c>
      <c r="H289" s="53" t="s">
        <v>207</v>
      </c>
      <c r="I289" s="53" t="s">
        <v>207</v>
      </c>
      <c r="J289" s="53" t="s">
        <v>220</v>
      </c>
      <c r="K289" s="49">
        <v>76.824587181789809</v>
      </c>
      <c r="L289" s="31">
        <v>2021</v>
      </c>
      <c r="M289" s="16">
        <f>Table24634[[#This Row],[Émissions couvertes
(Mt éq. CO2)]]/Table24634[[#This Row],[Émissions totales de l''administration
(Mt éq. CO2)]]</f>
        <v>0.48005184736927337</v>
      </c>
      <c r="N289" s="57">
        <v>76</v>
      </c>
      <c r="O289" s="19">
        <v>0.63404169880905803</v>
      </c>
      <c r="P289" s="50" t="s">
        <v>237</v>
      </c>
      <c r="Q289" s="50" t="s">
        <v>237</v>
      </c>
    </row>
    <row r="290" spans="1:17" x14ac:dyDescent="0.35">
      <c r="A290" t="s">
        <v>242</v>
      </c>
      <c r="B290" s="59">
        <f>Table24634[[#This Row],[Revenus des taxes sur le carbone (dollars américains)]]/Table24634[[#This Row],[Prix du carbone (dollars américains)]]/1000000</f>
        <v>0.2215</v>
      </c>
      <c r="C290" s="16">
        <f>Table24634[[#This Row],[Prix du carbone (devise nationale)]]*Table24634[[#This Row],[Taux de change (dollars américains/devise nationale; moyenne annuelle)]]</f>
        <v>15.0739373310562</v>
      </c>
      <c r="D290" s="31">
        <v>2019</v>
      </c>
      <c r="E290" s="31">
        <v>2019</v>
      </c>
      <c r="F290" s="53" t="s">
        <v>221</v>
      </c>
      <c r="G290" s="53" t="s">
        <v>177</v>
      </c>
      <c r="H290" s="53" t="s">
        <v>14</v>
      </c>
      <c r="I290" s="53" t="s">
        <v>2</v>
      </c>
      <c r="J290" s="53" t="s">
        <v>116</v>
      </c>
      <c r="K290" s="49">
        <v>0.75326536925334908</v>
      </c>
      <c r="L290" s="31">
        <v>2019</v>
      </c>
      <c r="M290" s="16">
        <f>Table24634[[#This Row],[Émissions couvertes
(Mt éq. CO2)]]/Table24634[[#This Row],[Émissions totales de l''administration
(Mt éq. CO2)]]</f>
        <v>0.29405307749585646</v>
      </c>
      <c r="N290" s="57">
        <v>20</v>
      </c>
      <c r="O290" s="19">
        <v>0.75369686655280999</v>
      </c>
      <c r="P290" s="50">
        <f>Table24634[[#This Row],[Revenus des taxes sur le carbone (devise nationale)]]*Table24634[[#This Row],[Taux de change (dollars américains/devise nationale; moyenne annuelle)]]</f>
        <v>3338877.1188289481</v>
      </c>
      <c r="Q290" s="50">
        <v>4430000</v>
      </c>
    </row>
    <row r="291" spans="1:17" x14ac:dyDescent="0.35">
      <c r="A291" t="s">
        <v>242</v>
      </c>
      <c r="B291" s="59">
        <f>Table24634[[#This Row],[Revenus des taxes sur le carbone (dollars américains)]]/Table24634[[#This Row],[Prix du carbone (dollars américains)]]/1000000</f>
        <v>0.27476666666666666</v>
      </c>
      <c r="C291" s="16">
        <f>Table24634[[#This Row],[Prix du carbone (devise nationale)]]*Table24634[[#This Row],[Taux de change (dollars américains/devise nationale; moyenne annuelle)]]</f>
        <v>22.368817973761978</v>
      </c>
      <c r="D291" s="31">
        <v>2020</v>
      </c>
      <c r="E291" s="31">
        <v>2020</v>
      </c>
      <c r="F291" s="53" t="s">
        <v>221</v>
      </c>
      <c r="G291" s="53" t="s">
        <v>177</v>
      </c>
      <c r="H291" s="53" t="s">
        <v>14</v>
      </c>
      <c r="I291" s="53" t="s">
        <v>2</v>
      </c>
      <c r="J291" s="53" t="s">
        <v>116</v>
      </c>
      <c r="K291" s="49">
        <v>0.590128440960211</v>
      </c>
      <c r="L291" s="31">
        <v>2020</v>
      </c>
      <c r="M291" s="16">
        <f>Table24634[[#This Row],[Émissions couvertes
(Mt éq. CO2)]]/Table24634[[#This Row],[Émissions totales de l''administration
(Mt éq. CO2)]]</f>
        <v>0.46560485412224456</v>
      </c>
      <c r="N291" s="57">
        <v>30</v>
      </c>
      <c r="O291" s="19">
        <v>0.74562726579206595</v>
      </c>
      <c r="P291" s="50">
        <f>Table24634[[#This Row],[Revenus des taxes sur le carbone (devise nationale)]]*Table24634[[#This Row],[Taux de change (dollars américains/devise nationale; moyenne annuelle)]]</f>
        <v>6146205.5519239996</v>
      </c>
      <c r="Q291" s="50">
        <v>8243000</v>
      </c>
    </row>
    <row r="292" spans="1:17" x14ac:dyDescent="0.35">
      <c r="A292" t="s">
        <v>242</v>
      </c>
      <c r="B292" s="59">
        <f>Table24634[[#This Row],[Revenus des taxes sur le carbone (dollars américains)]]/Table24634[[#This Row],[Prix du carbone (dollars américains)]]/1000000</f>
        <v>0.54747500000000004</v>
      </c>
      <c r="C292" s="16">
        <f>Table24634[[#This Row],[Prix du carbone (devise nationale)]]*Table24634[[#This Row],[Taux de change (dollars américains/devise nationale; moyenne annuelle)]]</f>
        <v>31.901058175768998</v>
      </c>
      <c r="D292" s="31">
        <v>2021</v>
      </c>
      <c r="E292" s="31">
        <v>2021</v>
      </c>
      <c r="F292" s="53" t="s">
        <v>114</v>
      </c>
      <c r="G292" s="53" t="s">
        <v>177</v>
      </c>
      <c r="H292" s="53" t="s">
        <v>14</v>
      </c>
      <c r="I292" s="54" t="s">
        <v>2</v>
      </c>
      <c r="J292" s="54" t="s">
        <v>116</v>
      </c>
      <c r="K292" s="49">
        <v>0.62595863258904605</v>
      </c>
      <c r="L292" s="31">
        <v>2021</v>
      </c>
      <c r="M292" s="16">
        <f>Table24634[[#This Row],[Émissions couvertes
(Mt éq. CO2)]]/Table24634[[#This Row],[Émissions totales de l''administration
(Mt éq. CO2)]]</f>
        <v>0.87461849952539594</v>
      </c>
      <c r="N292" s="57">
        <v>40</v>
      </c>
      <c r="O292" s="19">
        <v>0.79752645439422498</v>
      </c>
      <c r="P292" s="50">
        <f>Table24634[[#This Row],[Revenus des taxes sur le carbone (devise nationale)]]*Table24634[[#This Row],[Taux de change (dollars américains/devise nationale; moyenne annuelle)]]</f>
        <v>17465031.824779134</v>
      </c>
      <c r="Q292" s="50">
        <v>21899000</v>
      </c>
    </row>
    <row r="293" spans="1:17" x14ac:dyDescent="0.35">
      <c r="A293" t="s">
        <v>242</v>
      </c>
      <c r="B293" s="59">
        <f>B292</f>
        <v>0.54747500000000004</v>
      </c>
      <c r="C293" s="16">
        <f>Table24634[[#This Row],[Prix du carbone (devise nationale)]]*Table24634[[#This Row],[Taux de change (dollars américains/devise nationale; moyenne annuelle)]]</f>
        <v>38.4155941572659</v>
      </c>
      <c r="D293" s="31">
        <v>2021</v>
      </c>
      <c r="E293" s="31">
        <v>2022</v>
      </c>
      <c r="F293" s="53" t="s">
        <v>114</v>
      </c>
      <c r="G293" s="53" t="s">
        <v>177</v>
      </c>
      <c r="H293" s="53" t="s">
        <v>14</v>
      </c>
      <c r="I293" s="54" t="s">
        <v>2</v>
      </c>
      <c r="J293" s="54" t="s">
        <v>116</v>
      </c>
      <c r="K293" s="49">
        <v>0.62595863258904605</v>
      </c>
      <c r="L293" s="31">
        <v>2021</v>
      </c>
      <c r="M293" s="16">
        <f>Table24634[[#This Row],[Émissions couvertes
(Mt éq. CO2)]]/Table24634[[#This Row],[Émissions totales de l''administration
(Mt éq. CO2)]]</f>
        <v>0.87461849952539594</v>
      </c>
      <c r="N293" s="57">
        <v>50</v>
      </c>
      <c r="O293" s="19">
        <v>0.76831188314531795</v>
      </c>
      <c r="P293" s="50">
        <f>Table24634[[#This Row],[Revenus des taxes sur le carbone (devise nationale)]]*Table24634[[#This Row],[Taux de change (dollars américains/devise nationale; moyenne annuelle)]]</f>
        <v>16825261.92899932</v>
      </c>
      <c r="Q293" s="50">
        <v>21899000</v>
      </c>
    </row>
    <row r="294" spans="1:17" x14ac:dyDescent="0.35">
      <c r="A294" t="s">
        <v>243</v>
      </c>
      <c r="B294" s="59">
        <v>0.54489405053100004</v>
      </c>
      <c r="C294" s="16">
        <f>Table24634[[#This Row],[Prix du carbone (devise nationale)]]*Table24634[[#This Row],[Taux de change (dollars américains/devise nationale; moyenne annuelle)]]</f>
        <v>15.0739373310562</v>
      </c>
      <c r="D294" s="31">
        <v>2019</v>
      </c>
      <c r="E294" s="31">
        <v>2019</v>
      </c>
      <c r="F294" s="53" t="s">
        <v>221</v>
      </c>
      <c r="G294" s="53" t="s">
        <v>115</v>
      </c>
      <c r="H294" s="53" t="s">
        <v>14</v>
      </c>
      <c r="I294" s="53" t="s">
        <v>2</v>
      </c>
      <c r="J294" s="53" t="s">
        <v>116</v>
      </c>
      <c r="K294" s="49">
        <v>0.75326536925334908</v>
      </c>
      <c r="L294" s="31">
        <v>2019</v>
      </c>
      <c r="M294" s="16">
        <f>Table24634[[#This Row],[Émissions couvertes
(Mt éq. CO2)]]/Table24634[[#This Row],[Émissions totales de l''administration
(Mt éq. CO2)]]</f>
        <v>0.7233759479359968</v>
      </c>
      <c r="N294" s="57">
        <v>20</v>
      </c>
      <c r="O294" s="19">
        <v>0.75369686655280999</v>
      </c>
      <c r="P294" s="50" t="s">
        <v>237</v>
      </c>
      <c r="Q294" s="50" t="s">
        <v>237</v>
      </c>
    </row>
    <row r="295" spans="1:17" x14ac:dyDescent="0.35">
      <c r="A295" t="s">
        <v>243</v>
      </c>
      <c r="B295" s="59">
        <v>0.57112200141299996</v>
      </c>
      <c r="C295" s="16">
        <f>Table24634[[#This Row],[Prix du carbone (devise nationale)]]*Table24634[[#This Row],[Taux de change (dollars américains/devise nationale; moyenne annuelle)]]</f>
        <v>22.368817973761978</v>
      </c>
      <c r="D295" s="31">
        <v>2020</v>
      </c>
      <c r="E295" s="31">
        <v>2020</v>
      </c>
      <c r="F295" s="53" t="s">
        <v>221</v>
      </c>
      <c r="G295" s="53" t="s">
        <v>115</v>
      </c>
      <c r="H295" s="53" t="s">
        <v>14</v>
      </c>
      <c r="I295" s="53" t="s">
        <v>2</v>
      </c>
      <c r="J295" s="53" t="s">
        <v>116</v>
      </c>
      <c r="K295" s="49">
        <v>0.590128440960211</v>
      </c>
      <c r="L295" s="31">
        <v>2020</v>
      </c>
      <c r="M295" s="16">
        <f>Table24634[[#This Row],[Émissions couvertes
(Mt éq. CO2)]]/Table24634[[#This Row],[Émissions totales de l''administration
(Mt éq. CO2)]]</f>
        <v>0.96779270709900844</v>
      </c>
      <c r="N295" s="57">
        <v>30</v>
      </c>
      <c r="O295" s="19">
        <v>0.74562726579206595</v>
      </c>
      <c r="P295" s="50" t="s">
        <v>237</v>
      </c>
      <c r="Q295" s="50" t="s">
        <v>237</v>
      </c>
    </row>
    <row r="296" spans="1:17" x14ac:dyDescent="0.35">
      <c r="A296" t="s">
        <v>243</v>
      </c>
      <c r="B296" s="59">
        <v>0.53891313715900002</v>
      </c>
      <c r="C296" s="16">
        <f>Table24634[[#This Row],[Prix du carbone (devise nationale)]]*Table24634[[#This Row],[Taux de change (dollars américains/devise nationale; moyenne annuelle)]]</f>
        <v>31.901058175768998</v>
      </c>
      <c r="D296" s="31">
        <v>2021</v>
      </c>
      <c r="E296" s="31">
        <v>2021</v>
      </c>
      <c r="F296" s="53" t="s">
        <v>221</v>
      </c>
      <c r="G296" s="53" t="s">
        <v>115</v>
      </c>
      <c r="H296" s="53" t="s">
        <v>14</v>
      </c>
      <c r="I296" s="54" t="s">
        <v>2</v>
      </c>
      <c r="J296" s="54" t="s">
        <v>116</v>
      </c>
      <c r="K296" s="49">
        <v>0.62595863258904605</v>
      </c>
      <c r="L296" s="31">
        <v>2021</v>
      </c>
      <c r="M296" s="16">
        <f>Table24634[[#This Row],[Émissions couvertes
(Mt éq. CO2)]]/Table24634[[#This Row],[Émissions totales de l''administration
(Mt éq. CO2)]]</f>
        <v>0.86094049846390874</v>
      </c>
      <c r="N296" s="57">
        <v>40</v>
      </c>
      <c r="O296" s="19">
        <v>0.79752645439422498</v>
      </c>
      <c r="P296" s="50" t="s">
        <v>237</v>
      </c>
      <c r="Q296" s="50" t="s">
        <v>237</v>
      </c>
    </row>
    <row r="297" spans="1:17" x14ac:dyDescent="0.35">
      <c r="A297" t="s">
        <v>243</v>
      </c>
      <c r="B297" s="59">
        <v>0.53891313715900002</v>
      </c>
      <c r="C297" s="16">
        <f>Table24634[[#This Row],[Prix du carbone (devise nationale)]]*Table24634[[#This Row],[Taux de change (dollars américains/devise nationale; moyenne annuelle)]]</f>
        <v>38.4155941572659</v>
      </c>
      <c r="D297" s="31">
        <v>2021</v>
      </c>
      <c r="E297" s="31">
        <v>2022</v>
      </c>
      <c r="F297" s="53" t="s">
        <v>221</v>
      </c>
      <c r="G297" s="53" t="s">
        <v>115</v>
      </c>
      <c r="H297" s="53" t="s">
        <v>14</v>
      </c>
      <c r="I297" s="53" t="s">
        <v>2</v>
      </c>
      <c r="J297" s="53" t="s">
        <v>116</v>
      </c>
      <c r="K297" s="49">
        <v>0.62595863258904605</v>
      </c>
      <c r="L297" s="31">
        <v>2021</v>
      </c>
      <c r="M297" s="16">
        <f>Table24634[[#This Row],[Émissions couvertes
(Mt éq. CO2)]]/Table24634[[#This Row],[Émissions totales de l''administration
(Mt éq. CO2)]]</f>
        <v>0.86094049846390874</v>
      </c>
      <c r="N297" s="57">
        <v>50</v>
      </c>
      <c r="O297" s="19">
        <v>0.76831188314531795</v>
      </c>
      <c r="P297" s="50" t="s">
        <v>237</v>
      </c>
      <c r="Q297" s="50" t="s">
        <v>237</v>
      </c>
    </row>
    <row r="298" spans="1:17" x14ac:dyDescent="0.35">
      <c r="A298" t="s">
        <v>131</v>
      </c>
      <c r="B298" s="59">
        <f>Table24634[[#This Row],[Revenus des taxes sur le carbone (dollars américains)]]/Table24634[[#This Row],[Prix du carbone (dollars américains)]]/1000000</f>
        <v>91.529999999999987</v>
      </c>
      <c r="C298" s="16">
        <f>Table24634[[#This Row],[Prix du carbone (devise nationale)]]*Table24634[[#This Row],[Taux de change (dollars américains/devise nationale; moyenne annuelle)]]</f>
        <v>15.0739373310562</v>
      </c>
      <c r="D298" s="31">
        <v>2019</v>
      </c>
      <c r="E298" s="31">
        <v>2019</v>
      </c>
      <c r="F298" s="53" t="s">
        <v>221</v>
      </c>
      <c r="G298" s="53" t="s">
        <v>177</v>
      </c>
      <c r="H298" s="53" t="s">
        <v>15</v>
      </c>
      <c r="I298" s="53" t="s">
        <v>2</v>
      </c>
      <c r="J298" s="53" t="s">
        <v>116</v>
      </c>
      <c r="K298" s="49">
        <v>163.25157598312998</v>
      </c>
      <c r="L298" s="31">
        <v>2019</v>
      </c>
      <c r="M298" s="16">
        <f>Table24634[[#This Row],[Émissions couvertes
(Mt éq. CO2)]]/Table24634[[#This Row],[Émissions totales de l''administration
(Mt éq. CO2)]]</f>
        <v>0.56066840058841738</v>
      </c>
      <c r="N298" s="57">
        <v>20</v>
      </c>
      <c r="O298" s="19">
        <v>0.75369686655280999</v>
      </c>
      <c r="P298" s="50">
        <f>Table24634[[#This Row],[Revenus des taxes sur le carbone (devise nationale)]]*Table24634[[#This Row],[Taux de change (dollars américains/devise nationale; moyenne annuelle)]]</f>
        <v>1379717483.9115739</v>
      </c>
      <c r="Q298" s="50">
        <v>1830600000</v>
      </c>
    </row>
    <row r="299" spans="1:17" x14ac:dyDescent="0.35">
      <c r="A299" t="s">
        <v>131</v>
      </c>
      <c r="B299" s="59">
        <f>Table24634[[#This Row],[Revenus des taxes sur le carbone (dollars américains)]]/Table24634[[#This Row],[Prix du carbone (dollars américains)]]/1000000</f>
        <v>83.04</v>
      </c>
      <c r="C299" s="16">
        <f>Table24634[[#This Row],[Prix du carbone (devise nationale)]]*Table24634[[#This Row],[Taux de change (dollars américains/devise nationale; moyenne annuelle)]]</f>
        <v>22.368817973761978</v>
      </c>
      <c r="D299" s="31">
        <v>2020</v>
      </c>
      <c r="E299" s="31">
        <v>2020</v>
      </c>
      <c r="F299" s="53" t="s">
        <v>114</v>
      </c>
      <c r="G299" s="53" t="s">
        <v>177</v>
      </c>
      <c r="H299" s="53" t="s">
        <v>15</v>
      </c>
      <c r="I299" s="53" t="s">
        <v>2</v>
      </c>
      <c r="J299" s="53" t="s">
        <v>116</v>
      </c>
      <c r="K299" s="49">
        <v>146.566571459595</v>
      </c>
      <c r="L299" s="31">
        <v>2020</v>
      </c>
      <c r="M299" s="16">
        <f>Table24634[[#This Row],[Émissions couvertes
(Mt éq. CO2)]]/Table24634[[#This Row],[Émissions totales de l''administration
(Mt éq. CO2)]]</f>
        <v>0.56656848265630755</v>
      </c>
      <c r="N299" s="57">
        <v>30</v>
      </c>
      <c r="O299" s="19">
        <v>0.74562726579206595</v>
      </c>
      <c r="P299" s="50">
        <f>Table24634[[#This Row],[Revenus des taxes sur le carbone (devise nationale)]]*Table24634[[#This Row],[Taux de change (dollars américains/devise nationale; moyenne annuelle)]]</f>
        <v>1857506644.5411947</v>
      </c>
      <c r="Q299" s="50">
        <v>2491200000</v>
      </c>
    </row>
    <row r="300" spans="1:17" x14ac:dyDescent="0.35">
      <c r="A300" t="s">
        <v>131</v>
      </c>
      <c r="B300" s="59">
        <f>Table24634[[#This Row],[Revenus des taxes sur le carbone (dollars américains)]]/Table24634[[#This Row],[Prix du carbone (dollars américains)]]/1000000</f>
        <v>87.174999999999997</v>
      </c>
      <c r="C300" s="16">
        <f>Table24634[[#This Row],[Prix du carbone (devise nationale)]]*Table24634[[#This Row],[Taux de change (dollars américains/devise nationale; moyenne annuelle)]]</f>
        <v>31.901058175768998</v>
      </c>
      <c r="D300" s="31">
        <v>2020</v>
      </c>
      <c r="E300" s="31">
        <v>2021</v>
      </c>
      <c r="F300" s="53" t="s">
        <v>114</v>
      </c>
      <c r="G300" s="53" t="s">
        <v>177</v>
      </c>
      <c r="H300" s="53" t="s">
        <v>15</v>
      </c>
      <c r="I300" s="54" t="s">
        <v>2</v>
      </c>
      <c r="J300" s="54" t="s">
        <v>116</v>
      </c>
      <c r="K300" s="49">
        <v>150.56157271102802</v>
      </c>
      <c r="L300" s="31">
        <v>2021</v>
      </c>
      <c r="M300" s="16">
        <f>Table24634[[#This Row],[Émissions couvertes
(Mt éq. CO2)]]/Table24634[[#This Row],[Émissions totales de l''administration
(Mt éq. CO2)]]</f>
        <v>0.57899899974686431</v>
      </c>
      <c r="N300" s="57">
        <v>40</v>
      </c>
      <c r="O300" s="19">
        <v>0.79752645439422498</v>
      </c>
      <c r="P300" s="50">
        <f>Table24634[[#This Row],[Revenus des taxes sur le carbone (devise nationale)]]*Table24634[[#This Row],[Taux de change (dollars américains/devise nationale; moyenne annuelle)]]</f>
        <v>2780974746.4726624</v>
      </c>
      <c r="Q300" s="50">
        <v>3487000000</v>
      </c>
    </row>
    <row r="301" spans="1:17" x14ac:dyDescent="0.35">
      <c r="A301" t="s">
        <v>131</v>
      </c>
      <c r="B301" s="59">
        <f>B300</f>
        <v>87.174999999999997</v>
      </c>
      <c r="C301" s="16">
        <f>Table24634[[#This Row],[Prix du carbone (devise nationale)]]*Table24634[[#This Row],[Taux de change (dollars américains/devise nationale; moyenne annuelle)]]</f>
        <v>38.4155941572659</v>
      </c>
      <c r="D301" s="31">
        <v>2021</v>
      </c>
      <c r="E301" s="31">
        <v>2022</v>
      </c>
      <c r="F301" s="53" t="s">
        <v>114</v>
      </c>
      <c r="G301" s="53" t="s">
        <v>177</v>
      </c>
      <c r="H301" s="53" t="s">
        <v>15</v>
      </c>
      <c r="I301" s="54" t="s">
        <v>2</v>
      </c>
      <c r="J301" s="54" t="s">
        <v>116</v>
      </c>
      <c r="K301" s="49">
        <v>150.56157271102802</v>
      </c>
      <c r="L301" s="31">
        <v>2021</v>
      </c>
      <c r="M301" s="16">
        <f>Table24634[[#This Row],[Émissions couvertes
(Mt éq. CO2)]]/Table24634[[#This Row],[Émissions totales de l''administration
(Mt éq. CO2)]]</f>
        <v>0.57899899974686431</v>
      </c>
      <c r="N301" s="57">
        <v>50</v>
      </c>
      <c r="O301" s="19">
        <v>0.76831188314531795</v>
      </c>
      <c r="P301" s="50">
        <f>Table24634[[#This Row],[Revenus des taxes sur le carbone (devise nationale)]]*Table24634[[#This Row],[Taux de change (dollars américains/devise nationale; moyenne annuelle)]]</f>
        <v>2679103536.5277238</v>
      </c>
      <c r="Q301" s="50">
        <v>3487000000</v>
      </c>
    </row>
    <row r="302" spans="1:17" x14ac:dyDescent="0.35">
      <c r="A302" s="14" t="s">
        <v>134</v>
      </c>
      <c r="B302" s="59">
        <v>40.866236789237995</v>
      </c>
      <c r="C302" s="16">
        <f>Table24634[[#This Row],[Prix du carbone (devise nationale)]]*Table24634[[#This Row],[Taux de change (dollars américains/devise nationale; moyenne annuelle)]]</f>
        <v>30.732475325812718</v>
      </c>
      <c r="D302" s="31">
        <v>2021</v>
      </c>
      <c r="E302" s="31">
        <v>2022</v>
      </c>
      <c r="F302" s="53" t="s">
        <v>221</v>
      </c>
      <c r="G302" s="53" t="s">
        <v>115</v>
      </c>
      <c r="H302" s="53" t="s">
        <v>15</v>
      </c>
      <c r="I302" s="54" t="s">
        <v>2</v>
      </c>
      <c r="J302" s="54" t="s">
        <v>116</v>
      </c>
      <c r="K302" s="49">
        <v>150.56157271102802</v>
      </c>
      <c r="L302" s="31">
        <v>2021</v>
      </c>
      <c r="M302" s="16">
        <f>Table24634[[#This Row],[Émissions couvertes
(Mt éq. CO2)]]/Table24634[[#This Row],[Émissions totales de l''administration
(Mt éq. CO2)]]</f>
        <v>0.27142541123472674</v>
      </c>
      <c r="N302" s="57">
        <v>40</v>
      </c>
      <c r="O302" s="19">
        <v>0.76831188314531795</v>
      </c>
      <c r="P302" s="50" t="s">
        <v>237</v>
      </c>
      <c r="Q302" s="50" t="s">
        <v>237</v>
      </c>
    </row>
    <row r="303" spans="1:17" x14ac:dyDescent="0.35">
      <c r="A303" t="s">
        <v>132</v>
      </c>
      <c r="B303" s="59">
        <v>133.06580299999999</v>
      </c>
      <c r="C303" s="16">
        <f>Table24634[[#This Row],[Prix du carbone (devise nationale)]]*Table24634[[#This Row],[Taux de change (dollars américains/devise nationale; moyenne annuelle)]]</f>
        <v>14.422900832156998</v>
      </c>
      <c r="D303" s="31">
        <v>2017</v>
      </c>
      <c r="E303" s="31">
        <v>2017</v>
      </c>
      <c r="F303" s="53" t="s">
        <v>221</v>
      </c>
      <c r="G303" s="53" t="s">
        <v>178</v>
      </c>
      <c r="H303" s="53" t="s">
        <v>15</v>
      </c>
      <c r="I303" s="53" t="s">
        <v>2</v>
      </c>
      <c r="J303" s="53" t="s">
        <v>116</v>
      </c>
      <c r="K303" s="49">
        <v>156.146450070941</v>
      </c>
      <c r="L303" s="31">
        <v>2017</v>
      </c>
      <c r="M303" s="16">
        <f>Table24634[[#This Row],[Émissions couvertes
(Mt éq. CO2)]]/Table24634[[#This Row],[Émissions totales de l''administration
(Mt éq. CO2)]]</f>
        <v>0.85218589945237355</v>
      </c>
      <c r="N303" s="57">
        <v>18.72</v>
      </c>
      <c r="O303" s="19">
        <v>0.77045410428189098</v>
      </c>
      <c r="P303" s="50" t="s">
        <v>237</v>
      </c>
      <c r="Q303" s="50" t="s">
        <v>237</v>
      </c>
    </row>
    <row r="304" spans="1:17" x14ac:dyDescent="0.35">
      <c r="A304" t="s">
        <v>132</v>
      </c>
      <c r="B304" s="59">
        <v>41.156719000000002</v>
      </c>
      <c r="C304" s="16">
        <v>12.431343</v>
      </c>
      <c r="D304" s="31">
        <v>2018</v>
      </c>
      <c r="E304" s="31">
        <v>2018</v>
      </c>
      <c r="F304" s="53" t="s">
        <v>221</v>
      </c>
      <c r="G304" s="53" t="s">
        <v>178</v>
      </c>
      <c r="H304" s="53" t="s">
        <v>15</v>
      </c>
      <c r="I304" s="53" t="s">
        <v>2</v>
      </c>
      <c r="J304" s="53" t="s">
        <v>116</v>
      </c>
      <c r="K304" s="49">
        <v>162.86573857517499</v>
      </c>
      <c r="L304" s="31">
        <v>2018</v>
      </c>
      <c r="M304" s="16">
        <f>Table24634[[#This Row],[Émissions couvertes
(Mt éq. CO2)]]/Table24634[[#This Row],[Émissions totales de l''administration
(Mt éq. CO2)]]</f>
        <v>0.25270335774766423</v>
      </c>
      <c r="N304" s="57">
        <v>18.72</v>
      </c>
      <c r="O304" s="19">
        <v>0.77171335438998301</v>
      </c>
      <c r="P304" s="50" t="s">
        <v>237</v>
      </c>
      <c r="Q304" s="50" t="s">
        <v>237</v>
      </c>
    </row>
    <row r="305" spans="1:17" x14ac:dyDescent="0.35">
      <c r="A305" t="s">
        <v>133</v>
      </c>
      <c r="B305" s="59">
        <v>39.828201254608992</v>
      </c>
      <c r="C305" s="16">
        <f>Table24634[[#This Row],[Prix du carbone (devise nationale)]]*Table24634[[#This Row],[Taux de change (dollars américains/devise nationale; moyenne annuelle)]]</f>
        <v>15.0739373310562</v>
      </c>
      <c r="D305" s="31">
        <v>2019</v>
      </c>
      <c r="E305" s="31">
        <v>2019</v>
      </c>
      <c r="F305" s="53" t="s">
        <v>221</v>
      </c>
      <c r="G305" s="53" t="s">
        <v>115</v>
      </c>
      <c r="H305" s="53" t="s">
        <v>15</v>
      </c>
      <c r="I305" s="53" t="s">
        <v>2</v>
      </c>
      <c r="J305" s="53" t="s">
        <v>116</v>
      </c>
      <c r="K305" s="49">
        <v>163.25157598312998</v>
      </c>
      <c r="L305" s="31">
        <v>2019</v>
      </c>
      <c r="M305" s="16">
        <f>Table24634[[#This Row],[Émissions couvertes
(Mt éq. CO2)]]/Table24634[[#This Row],[Émissions totales de l''administration
(Mt éq. CO2)]]</f>
        <v>0.24396824970758468</v>
      </c>
      <c r="N305" s="57">
        <v>20</v>
      </c>
      <c r="O305" s="19">
        <v>0.75369686655280999</v>
      </c>
      <c r="P305" s="50" t="s">
        <v>237</v>
      </c>
      <c r="Q305" s="50" t="s">
        <v>237</v>
      </c>
    </row>
    <row r="306" spans="1:17" x14ac:dyDescent="0.35">
      <c r="A306" t="s">
        <v>133</v>
      </c>
      <c r="B306" s="59">
        <v>37.068768110817999</v>
      </c>
      <c r="C306" s="16">
        <f>Table24634[[#This Row],[Prix du carbone (devise nationale)]]*Table24634[[#This Row],[Taux de change (dollars américains/devise nationale; moyenne annuelle)]]</f>
        <v>22.368817973761978</v>
      </c>
      <c r="D306" s="31">
        <v>2020</v>
      </c>
      <c r="E306" s="31">
        <v>2020</v>
      </c>
      <c r="F306" s="53" t="s">
        <v>221</v>
      </c>
      <c r="G306" s="53" t="s">
        <v>115</v>
      </c>
      <c r="H306" s="53" t="s">
        <v>15</v>
      </c>
      <c r="I306" s="53" t="s">
        <v>2</v>
      </c>
      <c r="J306" s="53" t="s">
        <v>116</v>
      </c>
      <c r="K306" s="49">
        <v>146.566571459595</v>
      </c>
      <c r="L306" s="31">
        <v>2020</v>
      </c>
      <c r="M306" s="16">
        <f>Table24634[[#This Row],[Émissions couvertes
(Mt éq. CO2)]]/Table24634[[#This Row],[Émissions totales de l''administration
(Mt éq. CO2)]]</f>
        <v>0.25291420643647244</v>
      </c>
      <c r="N306" s="57">
        <v>30</v>
      </c>
      <c r="O306" s="19">
        <v>0.74562726579206595</v>
      </c>
      <c r="P306" s="50" t="s">
        <v>237</v>
      </c>
      <c r="Q306" s="50" t="s">
        <v>237</v>
      </c>
    </row>
    <row r="307" spans="1:17" x14ac:dyDescent="0.35">
      <c r="A307" t="s">
        <v>133</v>
      </c>
      <c r="B307" s="59">
        <v>40.866236789237995</v>
      </c>
      <c r="C307" s="16">
        <f>Table24634[[#This Row],[Prix du carbone (devise nationale)]]*Table24634[[#This Row],[Taux de change (dollars américains/devise nationale; moyenne annuelle)]]</f>
        <v>31.901058175768998</v>
      </c>
      <c r="D307" s="31">
        <v>2021</v>
      </c>
      <c r="E307" s="31">
        <v>2021</v>
      </c>
      <c r="F307" s="55" t="s">
        <v>221</v>
      </c>
      <c r="G307" s="53" t="s">
        <v>115</v>
      </c>
      <c r="H307" s="53" t="s">
        <v>15</v>
      </c>
      <c r="I307" s="54" t="s">
        <v>2</v>
      </c>
      <c r="J307" s="54" t="s">
        <v>116</v>
      </c>
      <c r="K307" s="49">
        <v>150.56157271102802</v>
      </c>
      <c r="L307" s="31">
        <v>2021</v>
      </c>
      <c r="M307" s="16">
        <f>Table24634[[#This Row],[Émissions couvertes
(Mt éq. CO2)]]/Table24634[[#This Row],[Émissions totales de l''administration
(Mt éq. CO2)]]</f>
        <v>0.27142541123472674</v>
      </c>
      <c r="N307" s="57">
        <v>40</v>
      </c>
      <c r="O307" s="19">
        <v>0.79752645439422498</v>
      </c>
      <c r="P307" s="50" t="s">
        <v>237</v>
      </c>
      <c r="Q307" s="50" t="s">
        <v>237</v>
      </c>
    </row>
    <row r="308" spans="1:17" x14ac:dyDescent="0.35">
      <c r="A308" s="14" t="s">
        <v>135</v>
      </c>
      <c r="B308" s="59">
        <v>28.081334999999999</v>
      </c>
      <c r="C308" s="16">
        <f>Table24634[[#This Row],[Prix du carbone (devise nationale)]]*Table24634[[#This Row],[Taux de change (dollars américains/devise nationale; moyenne annuelle)]]</f>
        <v>0</v>
      </c>
      <c r="D308" s="31">
        <v>2022</v>
      </c>
      <c r="E308" s="31">
        <v>2022</v>
      </c>
      <c r="F308" s="53" t="s">
        <v>221</v>
      </c>
      <c r="G308" s="53" t="s">
        <v>178</v>
      </c>
      <c r="H308" s="53" t="s">
        <v>62</v>
      </c>
      <c r="I308" s="53" t="s">
        <v>191</v>
      </c>
      <c r="J308" s="54" t="s">
        <v>116</v>
      </c>
      <c r="K308" s="49">
        <v>61.377315328320151</v>
      </c>
      <c r="L308" s="31">
        <v>2021</v>
      </c>
      <c r="M308" s="16">
        <f>Table24634[[#This Row],[Émissions couvertes
(Mt éq. CO2)]]/Table24634[[#This Row],[Émissions totales de l''administration
(Mt éq. CO2)]]</f>
        <v>0.45751976686805279</v>
      </c>
      <c r="N308" s="57">
        <v>0</v>
      </c>
      <c r="O308" s="56">
        <v>1</v>
      </c>
      <c r="P308" s="50" t="s">
        <v>237</v>
      </c>
      <c r="Q308" s="50" t="s">
        <v>237</v>
      </c>
    </row>
    <row r="309" spans="1:17" x14ac:dyDescent="0.35">
      <c r="A309" t="s">
        <v>121</v>
      </c>
      <c r="B309" s="59">
        <f>Table24634[[#This Row],[Revenus des taxes sur le carbone (dollars américains)]]/Table24634[[#This Row],[Prix du carbone (dollars américains)]]/1000000</f>
        <v>0</v>
      </c>
      <c r="C309" s="16">
        <f>Table24634[[#This Row],[Prix du carbone (devise nationale)]]*Table24634[[#This Row],[Taux de change (dollars américains/devise nationale; moyenne annuelle)]]</f>
        <v>36.0499246511622</v>
      </c>
      <c r="D309" s="31">
        <v>2021</v>
      </c>
      <c r="E309" s="31">
        <v>2021</v>
      </c>
      <c r="F309" s="53" t="s">
        <v>114</v>
      </c>
      <c r="G309" s="53" t="s">
        <v>177</v>
      </c>
      <c r="H309" s="53" t="s">
        <v>208</v>
      </c>
      <c r="I309" s="53" t="s">
        <v>208</v>
      </c>
      <c r="J309" s="53" t="s">
        <v>6</v>
      </c>
      <c r="K309" s="49">
        <v>167.65590123258119</v>
      </c>
      <c r="L309" s="31">
        <v>2021</v>
      </c>
      <c r="M309" s="16">
        <f>Table24634[[#This Row],[Émissions couvertes
(Mt éq. CO2)]]/Table24634[[#This Row],[Émissions totales de l''administration
(Mt éq. CO2)]]</f>
        <v>0</v>
      </c>
      <c r="N309" s="57">
        <v>30.48</v>
      </c>
      <c r="O309" s="19">
        <v>1.1827403100775</v>
      </c>
      <c r="P309" s="50">
        <f>Table24634[[#This Row],[Revenus des taxes sur le carbone (devise nationale)]]*Table24634[[#This Row],[Taux de change (dollars américains/devise nationale; moyenne annuelle)]]</f>
        <v>0</v>
      </c>
      <c r="Q309" s="50">
        <v>0</v>
      </c>
    </row>
    <row r="310" spans="1:17" x14ac:dyDescent="0.35">
      <c r="A310" t="s">
        <v>121</v>
      </c>
      <c r="B310" s="59">
        <f>Table24634[[#This Row],[Revenus des taxes sur le carbone (dollars américains)]]/Table24634[[#This Row],[Prix du carbone (dollars américains)]]/1000000</f>
        <v>0</v>
      </c>
      <c r="C310" s="16">
        <f>Table24634[[#This Row],[Prix du carbone (devise nationale)]]*Table24634[[#This Row],[Taux de change (dollars américains/devise nationale; moyenne annuelle)]]</f>
        <v>43.964780642023527</v>
      </c>
      <c r="D310" s="31">
        <v>2022</v>
      </c>
      <c r="E310" s="31">
        <v>2022</v>
      </c>
      <c r="F310" s="53" t="s">
        <v>221</v>
      </c>
      <c r="G310" s="53" t="s">
        <v>177</v>
      </c>
      <c r="H310" s="53" t="s">
        <v>208</v>
      </c>
      <c r="I310" s="53" t="s">
        <v>208</v>
      </c>
      <c r="J310" s="53" t="s">
        <v>6</v>
      </c>
      <c r="K310" s="49">
        <v>167.65590123258119</v>
      </c>
      <c r="L310" s="31">
        <v>2021</v>
      </c>
      <c r="M310" s="16">
        <f>Table24634[[#This Row],[Émissions couvertes
(Mt éq. CO2)]]/Table24634[[#This Row],[Émissions totales de l''administration
(Mt éq. CO2)]]</f>
        <v>0</v>
      </c>
      <c r="N310" s="57">
        <v>41.75</v>
      </c>
      <c r="O310" s="19">
        <v>1.0530486381323001</v>
      </c>
      <c r="P310" s="50">
        <f>Table24634[[#This Row],[Revenus des taxes sur le carbone (devise nationale)]]*Table24634[[#This Row],[Taux de change (dollars américains/devise nationale; moyenne annuelle)]]</f>
        <v>0</v>
      </c>
      <c r="Q310" s="50">
        <v>0</v>
      </c>
    </row>
    <row r="311" spans="1:17" x14ac:dyDescent="0.35">
      <c r="A311" t="s">
        <v>136</v>
      </c>
      <c r="B311" s="59">
        <f>Table24634[[#This Row],[Revenus des taxes sur le carbone (dollars américains)]]/Table24634[[#This Row],[Prix du carbone (dollars américains)]]/1000000</f>
        <v>15.828094794769793</v>
      </c>
      <c r="C311" s="16">
        <v>7.6537345000000007E-2</v>
      </c>
      <c r="D311" s="31">
        <v>2015</v>
      </c>
      <c r="E311" s="31">
        <v>2015</v>
      </c>
      <c r="F311" s="53" t="s">
        <v>221</v>
      </c>
      <c r="G311" s="53" t="s">
        <v>177</v>
      </c>
      <c r="H311" s="53" t="s">
        <v>209</v>
      </c>
      <c r="I311" s="53" t="s">
        <v>209</v>
      </c>
      <c r="J311" s="53" t="s">
        <v>6</v>
      </c>
      <c r="K311" s="49">
        <v>383.39533033601998</v>
      </c>
      <c r="L311" s="31">
        <v>2015</v>
      </c>
      <c r="M311" s="16">
        <f>Table24634[[#This Row],[Émissions couvertes
(Mt éq. CO2)]]/Table24634[[#This Row],[Émissions totales de l''administration
(Mt éq. CO2)]]</f>
        <v>4.1284005157020409E-2</v>
      </c>
      <c r="N311" s="50" t="s">
        <v>237</v>
      </c>
      <c r="O311" s="19">
        <v>0.26528717336516799</v>
      </c>
      <c r="P311" s="50">
        <v>1211440.352</v>
      </c>
      <c r="Q311" s="50" t="s">
        <v>237</v>
      </c>
    </row>
    <row r="312" spans="1:17" x14ac:dyDescent="0.35">
      <c r="A312" t="s">
        <v>136</v>
      </c>
      <c r="B312" s="59">
        <f>Table24634[[#This Row],[Revenus des taxes sur le carbone (dollars américains)]]/Table24634[[#This Row],[Prix du carbone (dollars américains)]]/1000000</f>
        <v>15.501159344453665</v>
      </c>
      <c r="C312" s="16">
        <v>7.3671374999999997E-2</v>
      </c>
      <c r="D312" s="31">
        <v>2016</v>
      </c>
      <c r="E312" s="31">
        <v>2016</v>
      </c>
      <c r="F312" s="53" t="s">
        <v>221</v>
      </c>
      <c r="G312" s="53" t="s">
        <v>177</v>
      </c>
      <c r="H312" s="53" t="s">
        <v>209</v>
      </c>
      <c r="I312" s="53" t="s">
        <v>209</v>
      </c>
      <c r="J312" s="53" t="s">
        <v>6</v>
      </c>
      <c r="K312" s="49">
        <v>394.31526915414798</v>
      </c>
      <c r="L312" s="31">
        <v>2016</v>
      </c>
      <c r="M312" s="16">
        <f>Table24634[[#This Row],[Émissions couvertes
(Mt éq. CO2)]]/Table24634[[#This Row],[Émissions totales de l''administration
(Mt éq. CO2)]]</f>
        <v>3.9311587851278119E-2</v>
      </c>
      <c r="N312" s="50" t="s">
        <v>237</v>
      </c>
      <c r="O312" s="19">
        <v>0.25362793627175401</v>
      </c>
      <c r="P312" s="50">
        <v>1141991.723</v>
      </c>
      <c r="Q312" s="50" t="s">
        <v>237</v>
      </c>
    </row>
    <row r="313" spans="1:17" x14ac:dyDescent="0.35">
      <c r="A313" t="s">
        <v>136</v>
      </c>
      <c r="B313" s="59">
        <f>Table24634[[#This Row],[Revenus des taxes sur le carbone (dollars américains)]]/Table24634[[#This Row],[Prix du carbone (dollars américains)]]/1000000</f>
        <v>16.468131006228099</v>
      </c>
      <c r="C313" s="16">
        <v>8.0575527999999993E-2</v>
      </c>
      <c r="D313" s="31">
        <v>2017</v>
      </c>
      <c r="E313" s="31">
        <v>2017</v>
      </c>
      <c r="F313" s="53" t="s">
        <v>221</v>
      </c>
      <c r="G313" s="53" t="s">
        <v>177</v>
      </c>
      <c r="H313" s="53" t="s">
        <v>209</v>
      </c>
      <c r="I313" s="53" t="s">
        <v>209</v>
      </c>
      <c r="J313" s="53" t="s">
        <v>6</v>
      </c>
      <c r="K313" s="49">
        <v>409.00317541056899</v>
      </c>
      <c r="L313" s="31">
        <v>2017</v>
      </c>
      <c r="M313" s="16">
        <f>Table24634[[#This Row],[Émissions couvertes
(Mt éq. CO2)]]/Table24634[[#This Row],[Émissions totales de l''administration
(Mt éq. CO2)]]</f>
        <v>4.0264066384562716E-2</v>
      </c>
      <c r="N313" s="50" t="s">
        <v>237</v>
      </c>
      <c r="O313" s="19">
        <v>0.26459693067560403</v>
      </c>
      <c r="P313" s="50">
        <v>1326928.351</v>
      </c>
      <c r="Q313" s="50" t="s">
        <v>237</v>
      </c>
    </row>
    <row r="314" spans="1:17" x14ac:dyDescent="0.35">
      <c r="A314" t="s">
        <v>136</v>
      </c>
      <c r="B314" s="59">
        <f>Table24634[[#This Row],[Revenus des taxes sur le carbone (dollars américains)]]/Table24634[[#This Row],[Prix du carbone (dollars américains)]]/1000000</f>
        <v>13.786580527703194</v>
      </c>
      <c r="C314" s="16">
        <v>8.5404788999999995E-2</v>
      </c>
      <c r="D314" s="31">
        <v>2018</v>
      </c>
      <c r="E314" s="31">
        <v>2018</v>
      </c>
      <c r="F314" s="53" t="s">
        <v>221</v>
      </c>
      <c r="G314" s="53" t="s">
        <v>177</v>
      </c>
      <c r="H314" s="53" t="s">
        <v>209</v>
      </c>
      <c r="I314" s="53" t="s">
        <v>209</v>
      </c>
      <c r="J314" s="53" t="s">
        <v>6</v>
      </c>
      <c r="K314" s="49">
        <v>409.00394790197799</v>
      </c>
      <c r="L314" s="31">
        <v>2018</v>
      </c>
      <c r="M314" s="16">
        <f>Table24634[[#This Row],[Émissions couvertes
(Mt éq. CO2)]]/Table24634[[#This Row],[Émissions totales de l''administration
(Mt éq. CO2)]]</f>
        <v>3.3707695484169971E-2</v>
      </c>
      <c r="N314" s="50" t="s">
        <v>237</v>
      </c>
      <c r="O314" s="19">
        <v>0.27687664683922197</v>
      </c>
      <c r="P314" s="50">
        <v>1177440.0009999999</v>
      </c>
      <c r="Q314" s="50" t="s">
        <v>237</v>
      </c>
    </row>
    <row r="315" spans="1:17" x14ac:dyDescent="0.35">
      <c r="A315" t="s">
        <v>136</v>
      </c>
      <c r="B315" s="59">
        <f>Table24634[[#This Row],[Revenus des taxes sur le carbone (dollars américains)]]/Table24634[[#This Row],[Prix du carbone (dollars américains)]]/1000000</f>
        <v>14.478395970580651</v>
      </c>
      <c r="C315" s="16">
        <v>7.7200204999999994E-2</v>
      </c>
      <c r="D315" s="31">
        <v>2019</v>
      </c>
      <c r="E315" s="31">
        <v>2019</v>
      </c>
      <c r="F315" s="53" t="s">
        <v>221</v>
      </c>
      <c r="G315" s="53" t="s">
        <v>177</v>
      </c>
      <c r="H315" s="53" t="s">
        <v>209</v>
      </c>
      <c r="I315" s="53" t="s">
        <v>209</v>
      </c>
      <c r="J315" s="53" t="s">
        <v>6</v>
      </c>
      <c r="K315" s="49">
        <v>386.38636338842502</v>
      </c>
      <c r="L315" s="31">
        <v>2019</v>
      </c>
      <c r="M315" s="16">
        <f>Table24634[[#This Row],[Émissions couvertes
(Mt éq. CO2)]]/Table24634[[#This Row],[Émissions totales de l''administration
(Mt éq. CO2)]]</f>
        <v>3.7471291283708852E-2</v>
      </c>
      <c r="N315" s="50" t="s">
        <v>237</v>
      </c>
      <c r="O315" s="19">
        <v>0.26045905909164901</v>
      </c>
      <c r="P315" s="50">
        <v>1117735.1370000001</v>
      </c>
      <c r="Q315" s="50" t="s">
        <v>237</v>
      </c>
    </row>
    <row r="316" spans="1:17" x14ac:dyDescent="0.35">
      <c r="A316" t="s">
        <v>136</v>
      </c>
      <c r="B316" s="59">
        <f>Table24634[[#This Row],[Revenus des taxes sur le carbone (dollars américains)]]/Table24634[[#This Row],[Prix du carbone (dollars américains)]]/1000000</f>
        <v>82.778811590217771</v>
      </c>
      <c r="C316" s="16">
        <v>7.5839782999999994E-2</v>
      </c>
      <c r="D316" s="31">
        <v>2020</v>
      </c>
      <c r="E316" s="31">
        <v>2020</v>
      </c>
      <c r="F316" s="53" t="s">
        <v>221</v>
      </c>
      <c r="G316" s="53" t="s">
        <v>177</v>
      </c>
      <c r="H316" s="53" t="s">
        <v>209</v>
      </c>
      <c r="I316" s="53" t="s">
        <v>209</v>
      </c>
      <c r="J316" s="53" t="s">
        <v>6</v>
      </c>
      <c r="K316" s="49">
        <v>371.312432924213</v>
      </c>
      <c r="L316" s="31">
        <v>2020</v>
      </c>
      <c r="M316" s="16">
        <f>Table24634[[#This Row],[Émissions couvertes
(Mt éq. CO2)]]/Table24634[[#This Row],[Émissions totales de l''administration
(Mt éq. CO2)]]</f>
        <v>0.22293573888249898</v>
      </c>
      <c r="N316" s="61">
        <v>0.31</v>
      </c>
      <c r="O316" s="19">
        <v>0.25642724197542999</v>
      </c>
      <c r="P316" s="50">
        <v>6277927.108</v>
      </c>
      <c r="Q316" s="50" t="s">
        <v>237</v>
      </c>
    </row>
    <row r="317" spans="1:17" x14ac:dyDescent="0.35">
      <c r="A317" t="s">
        <v>136</v>
      </c>
      <c r="B317" s="59">
        <f>Table24634[[#This Row],[Revenus des taxes sur le carbone (dollars américains)]]/Table24634[[#This Row],[Prix du carbone (dollars américains)]]/1000000</f>
        <v>13.828537539460438</v>
      </c>
      <c r="C317" s="16">
        <f>Table24634[[#This Row],[Prix du carbone (devise nationale)]]*Table24634[[#This Row],[Taux de change (dollars américains/devise nationale; moyenne annuelle)]]</f>
        <v>8.2860410417970237E-2</v>
      </c>
      <c r="D317" s="31">
        <v>2021</v>
      </c>
      <c r="E317" s="31">
        <v>2021</v>
      </c>
      <c r="F317" s="53" t="s">
        <v>114</v>
      </c>
      <c r="G317" s="53" t="s">
        <v>177</v>
      </c>
      <c r="H317" s="53" t="s">
        <v>209</v>
      </c>
      <c r="I317" s="53" t="s">
        <v>209</v>
      </c>
      <c r="J317" s="54" t="s">
        <v>6</v>
      </c>
      <c r="K317" s="49">
        <v>399.43848901317199</v>
      </c>
      <c r="L317" s="31">
        <v>2021</v>
      </c>
      <c r="M317" s="16">
        <f>Table24634[[#This Row],[Émissions couvertes
(Mt éq. CO2)]]/Table24634[[#This Row],[Émissions totales de l''administration
(Mt éq. CO2)]]</f>
        <v>3.4619942543905491E-2</v>
      </c>
      <c r="N317" s="57">
        <v>0.32</v>
      </c>
      <c r="O317" s="19">
        <v>0.25893878255615699</v>
      </c>
      <c r="P317" s="50">
        <v>1145838.2960000001</v>
      </c>
      <c r="Q317" s="50" t="s">
        <v>237</v>
      </c>
    </row>
    <row r="318" spans="1:17" ht="15" customHeight="1" x14ac:dyDescent="0.35">
      <c r="A318" t="s">
        <v>136</v>
      </c>
      <c r="B318" s="59">
        <f>Table24634[[#This Row],[Revenus des taxes sur le carbone (dollars américains)]]/Table24634[[#This Row],[Prix du carbone (dollars américains)]]/1000000</f>
        <v>84.902199586714147</v>
      </c>
      <c r="C318" s="16">
        <f>Table24634[[#This Row],[Prix du carbone (devise nationale)]]*Table24634[[#This Row],[Taux de change (dollars américains/devise nationale; moyenne annuelle)]]</f>
        <v>7.6271519130504742E-2</v>
      </c>
      <c r="D318" s="31">
        <v>2022</v>
      </c>
      <c r="E318" s="31">
        <v>2022</v>
      </c>
      <c r="F318" s="53" t="s">
        <v>221</v>
      </c>
      <c r="G318" s="53" t="s">
        <v>177</v>
      </c>
      <c r="H318" s="53" t="s">
        <v>209</v>
      </c>
      <c r="I318" s="53" t="s">
        <v>209</v>
      </c>
      <c r="J318" s="54" t="s">
        <v>6</v>
      </c>
      <c r="K318" s="49">
        <v>399.43848901317199</v>
      </c>
      <c r="L318" s="31">
        <v>2021</v>
      </c>
      <c r="M318" s="16">
        <f>Table24634[[#This Row],[Émissions couvertes
(Mt éq. CO2)]]/Table24634[[#This Row],[Émissions totales de l''administration
(Mt éq. CO2)]]</f>
        <v>0.21255387731029193</v>
      </c>
      <c r="N318" s="57">
        <v>0.34</v>
      </c>
      <c r="O318" s="19">
        <v>0.22432799744266099</v>
      </c>
      <c r="P318" s="50">
        <v>6475619.7400000002</v>
      </c>
      <c r="Q318" s="50" t="s">
        <v>237</v>
      </c>
    </row>
    <row r="319" spans="1:17" x14ac:dyDescent="0.35">
      <c r="A319" t="s">
        <v>137</v>
      </c>
      <c r="B319" s="59">
        <f>Table24634[[#This Row],[Revenus des taxes sur le carbone (dollars américains)]]/Table24634[[#This Row],[Prix du carbone (dollars américains)]]/1000000</f>
        <v>16.542239685658153</v>
      </c>
      <c r="C319" s="16">
        <f>Table24634[[#This Row],[Prix du carbone (devise nationale)]]*Table24634[[#This Row],[Taux de change (dollars américains/devise nationale; moyenne annuelle)]]</f>
        <v>5.6474206132812501</v>
      </c>
      <c r="D319" s="31">
        <v>2015</v>
      </c>
      <c r="E319" s="31">
        <v>2015</v>
      </c>
      <c r="F319" s="53" t="s">
        <v>221</v>
      </c>
      <c r="G319" s="53" t="s">
        <v>177</v>
      </c>
      <c r="H319" s="53" t="s">
        <v>16</v>
      </c>
      <c r="I319" s="53" t="s">
        <v>16</v>
      </c>
      <c r="J319" s="53" t="s">
        <v>6</v>
      </c>
      <c r="K319" s="49">
        <v>68.322834580361359</v>
      </c>
      <c r="L319" s="31">
        <v>2015</v>
      </c>
      <c r="M319" s="16">
        <f>Table24634[[#This Row],[Émissions couvertes
(Mt éq. CO2)]]/Table24634[[#This Row],[Émissions totales de l''administration
(Mt éq. CO2)]]</f>
        <v>0.24211875557067469</v>
      </c>
      <c r="N319" s="57">
        <v>5.09</v>
      </c>
      <c r="O319" s="19">
        <v>1.109512890625</v>
      </c>
      <c r="P319" s="50">
        <f>Table24634[[#This Row],[Revenus des taxes sur le carbone (devise nationale)]]*Table24634[[#This Row],[Taux de change (dollars américains/devise nationale; moyenne annuelle)]]</f>
        <v>93420985.390625</v>
      </c>
      <c r="Q319" s="50">
        <v>84200000</v>
      </c>
    </row>
    <row r="320" spans="1:17" x14ac:dyDescent="0.35">
      <c r="A320" t="s">
        <v>137</v>
      </c>
      <c r="B320" s="59">
        <f>Table24634[[#This Row],[Revenus des taxes sur le carbone (dollars américains)]]/Table24634[[#This Row],[Prix du carbone (dollars américains)]]/1000000</f>
        <v>20.119940029985006</v>
      </c>
      <c r="C320" s="16">
        <f>Table24634[[#This Row],[Prix du carbone (devise nationale)]]*Table24634[[#This Row],[Taux de change (dollars américains/devise nationale; moyenne annuelle)]]</f>
        <v>7.3830437626459355</v>
      </c>
      <c r="D320" s="31">
        <v>2016</v>
      </c>
      <c r="E320" s="31">
        <v>2016</v>
      </c>
      <c r="F320" s="53" t="s">
        <v>221</v>
      </c>
      <c r="G320" s="53" t="s">
        <v>177</v>
      </c>
      <c r="H320" s="53" t="s">
        <v>16</v>
      </c>
      <c r="I320" s="53" t="s">
        <v>16</v>
      </c>
      <c r="J320" s="53" t="s">
        <v>6</v>
      </c>
      <c r="K320" s="49">
        <v>66.486753272898824</v>
      </c>
      <c r="L320" s="31">
        <v>2016</v>
      </c>
      <c r="M320" s="16">
        <f>Table24634[[#This Row],[Émissions couvertes
(Mt éq. CO2)]]/Table24634[[#This Row],[Émissions totales de l''administration
(Mt éq. CO2)]]</f>
        <v>0.30261576990233707</v>
      </c>
      <c r="N320" s="57">
        <v>6.67</v>
      </c>
      <c r="O320" s="19">
        <v>1.10690311284047</v>
      </c>
      <c r="P320" s="50">
        <f>Table24634[[#This Row],[Revenus des taxes sur le carbone (devise nationale)]]*Table24634[[#This Row],[Taux de change (dollars américains/devise nationale; moyenne annuelle)]]</f>
        <v>148546397.74319109</v>
      </c>
      <c r="Q320" s="50">
        <v>134200000</v>
      </c>
    </row>
    <row r="321" spans="1:17" x14ac:dyDescent="0.35">
      <c r="A321" t="s">
        <v>137</v>
      </c>
      <c r="B321" s="59">
        <f>Table24634[[#This Row],[Revenus des taxes sur le carbone (dollars américains)]]/Table24634[[#This Row],[Prix du carbone (dollars américains)]]/1000000</f>
        <v>19.912408759124084</v>
      </c>
      <c r="C321" s="16">
        <f>Table24634[[#This Row],[Prix du carbone (devise nationale)]]*Table24634[[#This Row],[Taux de change (dollars américains/devise nationale; moyenne annuelle)]]</f>
        <v>7.7383160588235418</v>
      </c>
      <c r="D321" s="31">
        <v>2017</v>
      </c>
      <c r="E321" s="31">
        <v>2017</v>
      </c>
      <c r="F321" s="53" t="s">
        <v>221</v>
      </c>
      <c r="G321" s="53" t="s">
        <v>177</v>
      </c>
      <c r="H321" s="53" t="s">
        <v>16</v>
      </c>
      <c r="I321" s="53" t="s">
        <v>16</v>
      </c>
      <c r="J321" s="53" t="s">
        <v>6</v>
      </c>
      <c r="K321" s="49">
        <v>71.545757846173814</v>
      </c>
      <c r="L321" s="31">
        <v>2017</v>
      </c>
      <c r="M321" s="16">
        <f>Table24634[[#This Row],[Émissions couvertes
(Mt éq. CO2)]]/Table24634[[#This Row],[Émissions totales de l''administration
(Mt éq. CO2)]]</f>
        <v>0.27831711283199406</v>
      </c>
      <c r="N321" s="57">
        <v>6.85</v>
      </c>
      <c r="O321" s="19">
        <v>1.1296811764705901</v>
      </c>
      <c r="P321" s="50">
        <f>Table24634[[#This Row],[Revenus des taxes sur le carbone (devise nationale)]]*Table24634[[#This Row],[Taux de change (dollars américains/devise nationale; moyenne annuelle)]]</f>
        <v>154088512.47058848</v>
      </c>
      <c r="Q321" s="50">
        <v>136400000</v>
      </c>
    </row>
    <row r="322" spans="1:17" x14ac:dyDescent="0.35">
      <c r="A322" t="s">
        <v>137</v>
      </c>
      <c r="B322" s="59">
        <f>Table24634[[#This Row],[Revenus des taxes sur le carbone (dollars américains)]]/Table24634[[#This Row],[Prix du carbone (dollars américains)]]/1000000</f>
        <v>20.496350364963504</v>
      </c>
      <c r="C322" s="16">
        <f>Table24634[[#This Row],[Prix du carbone (devise nationale)]]*Table24634[[#This Row],[Taux de change (dollars américains/devise nationale; moyenne annuelle)]]</f>
        <v>8.089538392156852</v>
      </c>
      <c r="D322" s="31">
        <v>2018</v>
      </c>
      <c r="E322" s="31">
        <v>2018</v>
      </c>
      <c r="F322" s="53" t="s">
        <v>221</v>
      </c>
      <c r="G322" s="53" t="s">
        <v>177</v>
      </c>
      <c r="H322" s="53" t="s">
        <v>16</v>
      </c>
      <c r="I322" s="53" t="s">
        <v>16</v>
      </c>
      <c r="J322" s="53" t="s">
        <v>6</v>
      </c>
      <c r="K322" s="49">
        <v>67.888760594132762</v>
      </c>
      <c r="L322" s="31">
        <v>2018</v>
      </c>
      <c r="M322" s="16">
        <f>Table24634[[#This Row],[Émissions couvertes
(Mt éq. CO2)]]/Table24634[[#This Row],[Émissions totales de l''administration
(Mt éq. CO2)]]</f>
        <v>0.30191080505209411</v>
      </c>
      <c r="N322" s="57">
        <v>6.85</v>
      </c>
      <c r="O322" s="19">
        <v>1.18095450980392</v>
      </c>
      <c r="P322" s="50">
        <f>Table24634[[#This Row],[Revenus des taxes sur le carbone (devise nationale)]]*Table24634[[#This Row],[Taux de change (dollars américains/devise nationale; moyenne annuelle)]]</f>
        <v>165806013.17647037</v>
      </c>
      <c r="Q322" s="50">
        <v>140400000</v>
      </c>
    </row>
    <row r="323" spans="1:17" x14ac:dyDescent="0.35">
      <c r="A323" t="s">
        <v>137</v>
      </c>
      <c r="B323" s="59">
        <f>Table24634[[#This Row],[Revenus des taxes sur le carbone (dollars américains)]]/Table24634[[#This Row],[Prix du carbone (dollars américains)]]/1000000</f>
        <v>19.615384615384617</v>
      </c>
      <c r="C323" s="16">
        <f>Table24634[[#This Row],[Prix du carbone (devise nationale)]]*Table24634[[#This Row],[Taux de change (dollars américains/devise nationale; moyenne annuelle)]]</f>
        <v>14.262105254901941</v>
      </c>
      <c r="D323" s="31">
        <v>2019</v>
      </c>
      <c r="E323" s="31">
        <v>2019</v>
      </c>
      <c r="F323" s="53" t="s">
        <v>221</v>
      </c>
      <c r="G323" s="53" t="s">
        <v>177</v>
      </c>
      <c r="H323" s="53" t="s">
        <v>16</v>
      </c>
      <c r="I323" s="53" t="s">
        <v>16</v>
      </c>
      <c r="J323" s="53" t="s">
        <v>6</v>
      </c>
      <c r="K323" s="49">
        <v>64.259385636229922</v>
      </c>
      <c r="L323" s="31">
        <v>2019</v>
      </c>
      <c r="M323" s="16">
        <f>Table24634[[#This Row],[Émissions couvertes
(Mt éq. CO2)]]/Table24634[[#This Row],[Émissions totales de l''administration
(Mt éq. CO2)]]</f>
        <v>0.30525322365244206</v>
      </c>
      <c r="N323" s="57">
        <v>12.74</v>
      </c>
      <c r="O323" s="19">
        <v>1.11947450980392</v>
      </c>
      <c r="P323" s="50">
        <f>Table24634[[#This Row],[Revenus des taxes sur le carbone (devise nationale)]]*Table24634[[#This Row],[Taux de change (dollars américains/devise nationale; moyenne annuelle)]]</f>
        <v>279756679.99999964</v>
      </c>
      <c r="Q323" s="50">
        <v>249900000</v>
      </c>
    </row>
    <row r="324" spans="1:17" x14ac:dyDescent="0.35">
      <c r="A324" t="s">
        <v>137</v>
      </c>
      <c r="B324" s="59">
        <v>19.615384615384617</v>
      </c>
      <c r="C324" s="16">
        <f>Table24634[[#This Row],[Prix du carbone (devise nationale)]]*Table24634[[#This Row],[Taux de change (dollars américains/devise nationale; moyenne annuelle)]]</f>
        <v>26.977529897276348</v>
      </c>
      <c r="D324" s="31">
        <v>2020</v>
      </c>
      <c r="E324" s="31">
        <v>2020</v>
      </c>
      <c r="F324" s="53" t="s">
        <v>221</v>
      </c>
      <c r="G324" s="53" t="s">
        <v>177</v>
      </c>
      <c r="H324" s="53" t="s">
        <v>16</v>
      </c>
      <c r="I324" s="53" t="s">
        <v>16</v>
      </c>
      <c r="J324" s="53" t="s">
        <v>6</v>
      </c>
      <c r="K324" s="49">
        <v>58.14992232088079</v>
      </c>
      <c r="L324" s="31">
        <v>2020</v>
      </c>
      <c r="M324" s="16">
        <f>Table24634[[#This Row],[Émissions couvertes
(Mt éq. CO2)]]/Table24634[[#This Row],[Émissions totales de l''administration
(Mt éq. CO2)]]</f>
        <v>0.33732434769463171</v>
      </c>
      <c r="N324" s="57">
        <v>23.619</v>
      </c>
      <c r="O324" s="19">
        <v>1.1421961089494199</v>
      </c>
      <c r="P324" s="50">
        <f>Table24634[[#This Row],[Revenus des taxes sur le carbone (devise nationale)]]*Table24634[[#This Row],[Taux de change (dollars américains/devise nationale; moyenne annuelle)]]</f>
        <v>457529495.36186916</v>
      </c>
      <c r="Q324" s="50">
        <v>400570000</v>
      </c>
    </row>
    <row r="325" spans="1:17" x14ac:dyDescent="0.35">
      <c r="A325" t="s">
        <v>137</v>
      </c>
      <c r="B325" s="59">
        <f>Table24634[[#This Row],[Revenus des taxes sur le carbone (dollars américains)]]/Table24634[[#This Row],[Prix du carbone (dollars américains)]]/1000000</f>
        <v>18.777643075122278</v>
      </c>
      <c r="C325" s="16">
        <f>Table24634[[#This Row],[Prix du carbone (devise nationale)]]*Table24634[[#This Row],[Taux de change (dollars américains/devise nationale; moyenne annuelle)]]</f>
        <v>28.292330957363877</v>
      </c>
      <c r="D325" s="31">
        <v>2021</v>
      </c>
      <c r="E325" s="31">
        <v>2021</v>
      </c>
      <c r="F325" s="53" t="s">
        <v>114</v>
      </c>
      <c r="G325" s="53" t="s">
        <v>177</v>
      </c>
      <c r="H325" s="53" t="s">
        <v>16</v>
      </c>
      <c r="I325" s="53" t="s">
        <v>16</v>
      </c>
      <c r="J325" s="53" t="s">
        <v>6</v>
      </c>
      <c r="K325" s="49">
        <v>56.523829688998383</v>
      </c>
      <c r="L325" s="31">
        <v>2021</v>
      </c>
      <c r="M325" s="16">
        <f>Table24634[[#This Row],[Émissions couvertes
(Mt éq. CO2)]]/Table24634[[#This Row],[Émissions totales de l''administration
(Mt éq. CO2)]]</f>
        <v>0.33220755172534067</v>
      </c>
      <c r="N325" s="57">
        <v>23.920999999999999</v>
      </c>
      <c r="O325" s="19">
        <v>1.1827403100775</v>
      </c>
      <c r="P325" s="50">
        <f>Table24634[[#This Row],[Revenus des taxes sur le carbone (devise nationale)]]*Table24634[[#This Row],[Taux de change (dollars américains/devise nationale; moyenne annuelle)]]</f>
        <v>531263292.48061144</v>
      </c>
      <c r="Q325" s="50">
        <v>449180000</v>
      </c>
    </row>
    <row r="326" spans="1:17" x14ac:dyDescent="0.35">
      <c r="A326" t="s">
        <v>137</v>
      </c>
      <c r="B326" s="59">
        <f>Table24634[[#This Row],[Revenus des taxes sur le carbone (dollars américains)]]/Table24634[[#This Row],[Prix du carbone (dollars américains)]]/1000000</f>
        <v>18.777643075122278</v>
      </c>
      <c r="C326" s="16">
        <f>Table24634[[#This Row],[Prix du carbone (devise nationale)]]*Table24634[[#This Row],[Taux de change (dollars américains/devise nationale; moyenne annuelle)]]</f>
        <v>25.189976472762751</v>
      </c>
      <c r="D326" s="31">
        <v>2021</v>
      </c>
      <c r="E326" s="31">
        <v>2022</v>
      </c>
      <c r="F326" s="53" t="s">
        <v>114</v>
      </c>
      <c r="G326" s="53" t="s">
        <v>177</v>
      </c>
      <c r="H326" s="53" t="s">
        <v>16</v>
      </c>
      <c r="I326" s="53" t="s">
        <v>16</v>
      </c>
      <c r="J326" s="53" t="s">
        <v>6</v>
      </c>
      <c r="K326" s="49">
        <v>56.523829688998383</v>
      </c>
      <c r="L326" s="31">
        <v>2021</v>
      </c>
      <c r="M326" s="16">
        <f>Table24634[[#This Row],[Émissions couvertes
(Mt éq. CO2)]]/Table24634[[#This Row],[Émissions totales de l''administration
(Mt éq. CO2)]]</f>
        <v>0.33220755172534067</v>
      </c>
      <c r="N326" s="57">
        <v>23.920999999999999</v>
      </c>
      <c r="O326" s="19">
        <v>1.0530486381323001</v>
      </c>
      <c r="P326" s="50">
        <f>Table24634[[#This Row],[Revenus des taxes sur le carbone (devise nationale)]]*Table24634[[#This Row],[Taux de change (dollars américains/devise nationale; moyenne annuelle)]]</f>
        <v>473008387.27626657</v>
      </c>
      <c r="Q326" s="50">
        <v>449180000</v>
      </c>
    </row>
    <row r="327" spans="1:17" hidden="1" x14ac:dyDescent="0.35">
      <c r="A327" s="14" t="s">
        <v>63</v>
      </c>
      <c r="B327" s="15"/>
      <c r="C327" s="17">
        <f>Table24634[[#This Row],[Prix du carbone (devise nationale)]]*Table24634[[#This Row],[Taux de change (dollars américains/devise nationale; moyenne annuelle)]]</f>
        <v>0</v>
      </c>
      <c r="D327" s="14"/>
      <c r="E327" s="14">
        <v>2023</v>
      </c>
      <c r="F327" s="14" t="s">
        <v>221</v>
      </c>
      <c r="G327" s="14" t="s">
        <v>34</v>
      </c>
      <c r="H327" s="14" t="s">
        <v>16</v>
      </c>
      <c r="I327" s="14" t="s">
        <v>16</v>
      </c>
      <c r="J327" s="14" t="s">
        <v>6</v>
      </c>
      <c r="K327" s="18">
        <v>56.523829688998383</v>
      </c>
      <c r="L327" s="14">
        <v>2021</v>
      </c>
      <c r="M327" s="18">
        <f>Table24634[[#This Row],[Émissions couvertes
(Mt éq. CO2)]]/Table24634[[#This Row],[Émissions totales de l''administration
(Mt éq. CO2)]]</f>
        <v>0</v>
      </c>
      <c r="N327" s="17">
        <v>40.084000000000003</v>
      </c>
      <c r="O327" s="19"/>
      <c r="P327" s="28"/>
      <c r="Q327" s="28"/>
    </row>
    <row r="328" spans="1:17" x14ac:dyDescent="0.35">
      <c r="A328" s="14" t="s">
        <v>249</v>
      </c>
      <c r="B328" s="59">
        <f>Table24634[[#This Row],[Revenus des taxes sur le carbone (dollars américains)]]/Table24634[[#This Row],[Prix du carbone (dollars américains)]]/1000000</f>
        <v>0.51792736882738966</v>
      </c>
      <c r="C328" s="16">
        <f>Table24634[[#This Row],[Prix du carbone (devise nationale)]]*Table24634[[#This Row],[Taux de change (dollars américains/devise nationale; moyenne annuelle)]]</f>
        <v>26.771134799166294</v>
      </c>
      <c r="D328" s="31">
        <v>2022</v>
      </c>
      <c r="E328" s="31">
        <v>2022</v>
      </c>
      <c r="F328" s="53" t="s">
        <v>221</v>
      </c>
      <c r="G328" s="53" t="s">
        <v>177</v>
      </c>
      <c r="H328" s="53" t="s">
        <v>64</v>
      </c>
      <c r="I328" s="54" t="s">
        <v>189</v>
      </c>
      <c r="J328" s="54" t="s">
        <v>116</v>
      </c>
      <c r="K328" s="49">
        <v>17.409338000000002</v>
      </c>
      <c r="L328" s="31">
        <v>2015</v>
      </c>
      <c r="M328" s="16">
        <f>Table24634[[#This Row],[Émissions couvertes
(Mt éq. CO2)]]/Table24634[[#This Row],[Émissions totales de l''administration
(Mt éq. CO2)]]</f>
        <v>2.9749974917333995E-2</v>
      </c>
      <c r="N328" s="57">
        <v>538.83199999999999</v>
      </c>
      <c r="O328" s="19">
        <v>4.9683639425955203E-2</v>
      </c>
      <c r="P328" s="50">
        <f>Table24634[[#This Row],[Revenus des taxes sur le carbone (devise nationale)]]*Table24634[[#This Row],[Taux de change (dollars américains/devise nationale; moyenne annuelle)]]</f>
        <v>13865503.407055566</v>
      </c>
      <c r="Q328" s="50">
        <v>279075840</v>
      </c>
    </row>
    <row r="329" spans="1:17" x14ac:dyDescent="0.35">
      <c r="A329" s="14" t="s">
        <v>13</v>
      </c>
      <c r="B329" s="59">
        <f>0.90718474*82.990895974</f>
        <v>75.288074386540231</v>
      </c>
      <c r="C329" s="16">
        <f>Table24634[[#This Row],[Prix du carbone (devise nationale)]]*Table24634[[#This Row],[Taux de change (dollars américains/devise nationale; moyenne annuelle)]]</f>
        <v>6.1074999999999999</v>
      </c>
      <c r="D329" s="31">
        <v>2015</v>
      </c>
      <c r="E329" s="31">
        <v>2015</v>
      </c>
      <c r="F329" s="53" t="s">
        <v>221</v>
      </c>
      <c r="G329" s="53" t="s">
        <v>178</v>
      </c>
      <c r="H329" s="53" t="s">
        <v>13</v>
      </c>
      <c r="I329" s="53" t="s">
        <v>191</v>
      </c>
      <c r="J329" s="53" t="s">
        <v>116</v>
      </c>
      <c r="K329" s="49">
        <v>456.58547126438293</v>
      </c>
      <c r="L329" s="31">
        <v>2015</v>
      </c>
      <c r="M329" s="16">
        <f>Table24634[[#This Row],[Émissions couvertes
(Mt éq. CO2)]]/Table24634[[#This Row],[Émissions totales de l''administration
(Mt éq. CO2)]]</f>
        <v>0.16489371459422797</v>
      </c>
      <c r="N329" s="57">
        <v>6.1074999999999999</v>
      </c>
      <c r="O329" s="56">
        <v>1</v>
      </c>
      <c r="P329" s="50" t="s">
        <v>237</v>
      </c>
      <c r="Q329" s="50" t="s">
        <v>237</v>
      </c>
    </row>
    <row r="330" spans="1:17" x14ac:dyDescent="0.35">
      <c r="A330" s="14" t="s">
        <v>13</v>
      </c>
      <c r="B330" s="59">
        <f>0.90718474*79.057373041</f>
        <v>71.719642407282606</v>
      </c>
      <c r="C330" s="16">
        <f>Table24634[[#This Row],[Prix du carbone (devise nationale)]]*Table24634[[#This Row],[Taux de change (dollars américains/devise nationale; moyenne annuelle)]]</f>
        <v>4.4675000000000002</v>
      </c>
      <c r="D330" s="31">
        <v>2016</v>
      </c>
      <c r="E330" s="31">
        <v>2016</v>
      </c>
      <c r="F330" s="53" t="s">
        <v>221</v>
      </c>
      <c r="G330" s="53" t="s">
        <v>178</v>
      </c>
      <c r="H330" s="53" t="s">
        <v>13</v>
      </c>
      <c r="I330" s="53" t="s">
        <v>191</v>
      </c>
      <c r="J330" s="53" t="s">
        <v>116</v>
      </c>
      <c r="K330" s="49">
        <v>440.57117173177875</v>
      </c>
      <c r="L330" s="31">
        <v>2016</v>
      </c>
      <c r="M330" s="16">
        <f>Table24634[[#This Row],[Émissions couvertes
(Mt éq. CO2)]]/Table24634[[#This Row],[Émissions totales de l''administration
(Mt éq. CO2)]]</f>
        <v>0.16278786949534177</v>
      </c>
      <c r="N330" s="57">
        <v>4.4675000000000002</v>
      </c>
      <c r="O330" s="56">
        <v>1</v>
      </c>
      <c r="P330" s="50" t="s">
        <v>237</v>
      </c>
      <c r="Q330" s="50" t="s">
        <v>237</v>
      </c>
    </row>
    <row r="331" spans="1:17" x14ac:dyDescent="0.35">
      <c r="A331" s="14" t="s">
        <v>13</v>
      </c>
      <c r="B331" s="59">
        <f>0.90718474*64.493919785</f>
        <v>58.507899851736084</v>
      </c>
      <c r="C331" s="16">
        <f>Table24634[[#This Row],[Prix du carbone (devise nationale)]]*Table24634[[#This Row],[Taux de change (dollars américains/devise nationale; moyenne annuelle)]]</f>
        <v>3.42</v>
      </c>
      <c r="D331" s="31">
        <v>2017</v>
      </c>
      <c r="E331" s="31">
        <v>2017</v>
      </c>
      <c r="F331" s="53" t="s">
        <v>221</v>
      </c>
      <c r="G331" s="53" t="s">
        <v>178</v>
      </c>
      <c r="H331" s="53" t="s">
        <v>13</v>
      </c>
      <c r="I331" s="53" t="s">
        <v>191</v>
      </c>
      <c r="J331" s="53" t="s">
        <v>116</v>
      </c>
      <c r="K331" s="49">
        <v>427.14950571583006</v>
      </c>
      <c r="L331" s="31">
        <v>2017</v>
      </c>
      <c r="M331" s="16">
        <f>Table24634[[#This Row],[Émissions couvertes
(Mt éq. CO2)]]/Table24634[[#This Row],[Émissions totales de l''administration
(Mt éq. CO2)]]</f>
        <v>0.13697288436208482</v>
      </c>
      <c r="N331" s="57">
        <v>3.42</v>
      </c>
      <c r="O331" s="56">
        <v>1</v>
      </c>
      <c r="P331" s="50" t="s">
        <v>237</v>
      </c>
      <c r="Q331" s="50" t="s">
        <v>237</v>
      </c>
    </row>
    <row r="332" spans="1:17" x14ac:dyDescent="0.35">
      <c r="A332" s="14" t="s">
        <v>13</v>
      </c>
      <c r="B332" s="59">
        <f>0.90718474*71.061149326</f>
        <v>64.465590275408488</v>
      </c>
      <c r="C332" s="16">
        <f>Table24634[[#This Row],[Prix du carbone (devise nationale)]]*Table24634[[#This Row],[Taux de change (dollars américains/devise nationale; moyenne annuelle)]]</f>
        <v>4.415</v>
      </c>
      <c r="D332" s="31">
        <v>2018</v>
      </c>
      <c r="E332" s="31">
        <v>2018</v>
      </c>
      <c r="F332" s="53" t="s">
        <v>221</v>
      </c>
      <c r="G332" s="53" t="s">
        <v>178</v>
      </c>
      <c r="H332" s="53" t="s">
        <v>13</v>
      </c>
      <c r="I332" s="53" t="s">
        <v>191</v>
      </c>
      <c r="J332" s="53" t="s">
        <v>116</v>
      </c>
      <c r="K332" s="49">
        <v>446.87053236629754</v>
      </c>
      <c r="L332" s="31">
        <v>2018</v>
      </c>
      <c r="M332" s="16">
        <f>Table24634[[#This Row],[Émissions couvertes
(Mt éq. CO2)]]/Table24634[[#This Row],[Émissions totales de l''administration
(Mt éq. CO2)]]</f>
        <v>0.14426010579405663</v>
      </c>
      <c r="N332" s="57">
        <v>4.415</v>
      </c>
      <c r="O332" s="56">
        <v>1</v>
      </c>
      <c r="P332" s="50" t="s">
        <v>237</v>
      </c>
      <c r="Q332" s="50" t="s">
        <v>237</v>
      </c>
    </row>
    <row r="333" spans="1:17" x14ac:dyDescent="0.35">
      <c r="A333" s="14" t="s">
        <v>13</v>
      </c>
      <c r="B333" s="59">
        <f>0.90718474*59.649313442</f>
        <v>54.112946906059278</v>
      </c>
      <c r="C333" s="16">
        <f>Table24634[[#This Row],[Prix du carbone (devise nationale)]]*Table24634[[#This Row],[Taux de change (dollars américains/devise nationale; moyenne annuelle)]]</f>
        <v>5.4249999999999998</v>
      </c>
      <c r="D333" s="31">
        <v>2019</v>
      </c>
      <c r="E333" s="31">
        <v>2019</v>
      </c>
      <c r="F333" s="53" t="s">
        <v>221</v>
      </c>
      <c r="G333" s="53" t="s">
        <v>178</v>
      </c>
      <c r="H333" s="53" t="s">
        <v>13</v>
      </c>
      <c r="I333" s="53" t="s">
        <v>191</v>
      </c>
      <c r="J333" s="53" t="s">
        <v>116</v>
      </c>
      <c r="K333" s="49">
        <v>437.20431462835018</v>
      </c>
      <c r="L333" s="31">
        <v>2019</v>
      </c>
      <c r="M333" s="16">
        <f>Table24634[[#This Row],[Émissions couvertes
(Mt éq. CO2)]]/Table24634[[#This Row],[Émissions totales de l''administration
(Mt éq. CO2)]]</f>
        <v>0.12377038628280354</v>
      </c>
      <c r="N333" s="57">
        <v>5.4249999999999998</v>
      </c>
      <c r="O333" s="56">
        <v>1</v>
      </c>
      <c r="P333" s="50" t="s">
        <v>237</v>
      </c>
      <c r="Q333" s="50" t="s">
        <v>237</v>
      </c>
    </row>
    <row r="334" spans="1:17" x14ac:dyDescent="0.35">
      <c r="A334" s="14" t="s">
        <v>13</v>
      </c>
      <c r="B334" s="59">
        <f>0.90718474*73.663072733</f>
        <v>66.826015484887705</v>
      </c>
      <c r="C334" s="16">
        <f>Table24634[[#This Row],[Prix du carbone (devise nationale)]]*Table24634[[#This Row],[Taux de change (dollars américains/devise nationale; moyenne annuelle)]]</f>
        <v>6.4074999999999998</v>
      </c>
      <c r="D334" s="31">
        <v>2020</v>
      </c>
      <c r="E334" s="31">
        <v>2020</v>
      </c>
      <c r="F334" s="53" t="s">
        <v>221</v>
      </c>
      <c r="G334" s="53" t="s">
        <v>178</v>
      </c>
      <c r="H334" s="53" t="s">
        <v>13</v>
      </c>
      <c r="I334" s="53" t="s">
        <v>191</v>
      </c>
      <c r="J334" s="53" t="s">
        <v>116</v>
      </c>
      <c r="K334" s="49">
        <v>476.97898744001361</v>
      </c>
      <c r="L334" s="31">
        <v>2020</v>
      </c>
      <c r="M334" s="16">
        <f>Table24634[[#This Row],[Émissions couvertes
(Mt éq. CO2)]]/Table24634[[#This Row],[Émissions totales de l''administration
(Mt éq. CO2)]]</f>
        <v>0.14010264025161476</v>
      </c>
      <c r="N334" s="57">
        <v>6.4074999999999998</v>
      </c>
      <c r="O334" s="56">
        <v>1</v>
      </c>
      <c r="P334" s="50" t="s">
        <v>237</v>
      </c>
      <c r="Q334" s="50" t="s">
        <v>237</v>
      </c>
    </row>
    <row r="335" spans="1:17" x14ac:dyDescent="0.35">
      <c r="A335" s="14" t="s">
        <v>13</v>
      </c>
      <c r="B335" s="59">
        <f>0.90718474*106.652134131</f>
        <v>96.753188572076368</v>
      </c>
      <c r="C335" s="16">
        <f>Table24634[[#This Row],[Prix du carbone (devise nationale)]]*Table24634[[#This Row],[Taux de change (dollars américains/devise nationale; moyenne annuelle)]]</f>
        <v>9.4674999999999994</v>
      </c>
      <c r="D335" s="31">
        <v>2021</v>
      </c>
      <c r="E335" s="31">
        <v>2021</v>
      </c>
      <c r="F335" s="55" t="s">
        <v>221</v>
      </c>
      <c r="G335" s="53" t="s">
        <v>178</v>
      </c>
      <c r="H335" s="53" t="s">
        <v>13</v>
      </c>
      <c r="I335" s="53" t="s">
        <v>191</v>
      </c>
      <c r="J335" s="54" t="s">
        <v>116</v>
      </c>
      <c r="K335" s="49">
        <v>595.41625072051772</v>
      </c>
      <c r="L335" s="31">
        <v>2020</v>
      </c>
      <c r="M335" s="16">
        <f>Table24634[[#This Row],[Émissions couvertes
(Mt éq. CO2)]]/Table24634[[#This Row],[Émissions totales de l''administration
(Mt éq. CO2)]]</f>
        <v>0.16249672133569515</v>
      </c>
      <c r="N335" s="57">
        <v>9.4674999999999994</v>
      </c>
      <c r="O335" s="56">
        <v>1</v>
      </c>
      <c r="P335" s="50" t="s">
        <v>237</v>
      </c>
      <c r="Q335" s="50" t="s">
        <v>237</v>
      </c>
    </row>
    <row r="336" spans="1:17" x14ac:dyDescent="0.35">
      <c r="A336" s="14" t="s">
        <v>13</v>
      </c>
      <c r="B336" s="59">
        <f>0.90718474*108.124289328</f>
        <v>98.088705301706469</v>
      </c>
      <c r="C336" s="16">
        <f>Table24634[[#This Row],[Prix du carbone (devise nationale)]]*Table24634[[#This Row],[Taux de change (dollars américains/devise nationale; moyenne annuelle)]]</f>
        <v>13.46</v>
      </c>
      <c r="D336" s="31">
        <v>2022</v>
      </c>
      <c r="E336" s="31">
        <v>2022</v>
      </c>
      <c r="F336" s="55" t="s">
        <v>221</v>
      </c>
      <c r="G336" s="53" t="s">
        <v>178</v>
      </c>
      <c r="H336" s="53" t="s">
        <v>13</v>
      </c>
      <c r="I336" s="53" t="s">
        <v>191</v>
      </c>
      <c r="J336" s="54" t="s">
        <v>116</v>
      </c>
      <c r="K336" s="49">
        <v>595.41625072051772</v>
      </c>
      <c r="L336" s="31">
        <v>2020</v>
      </c>
      <c r="M336" s="16">
        <f>Table24634[[#This Row],[Émissions couvertes
(Mt éq. CO2)]]/Table24634[[#This Row],[Émissions totales de l''administration
(Mt éq. CO2)]]</f>
        <v>0.16473971810982416</v>
      </c>
      <c r="N336" s="57">
        <v>13.46</v>
      </c>
      <c r="O336" s="56">
        <v>1</v>
      </c>
      <c r="P336" s="50" t="s">
        <v>237</v>
      </c>
      <c r="Q336" s="50" t="s">
        <v>237</v>
      </c>
    </row>
    <row r="337" spans="1:17" x14ac:dyDescent="0.35">
      <c r="A337" t="s">
        <v>156</v>
      </c>
      <c r="B337" s="59">
        <f>Table24634[[#This Row],[Revenus des taxes sur le carbone (dollars américains)]]/Table24634[[#This Row],[Prix du carbone (dollars américains)]]/1000000</f>
        <v>65.376106194690266</v>
      </c>
      <c r="C337" s="16">
        <f>Table24634[[#This Row],[Prix du carbone (devise nationale)]]*Table24634[[#This Row],[Taux de change (dollars américains/devise nationale; moyenne annuelle)]]</f>
        <v>27.622221193119149</v>
      </c>
      <c r="D337" s="31">
        <v>2015</v>
      </c>
      <c r="E337" s="31">
        <v>2015</v>
      </c>
      <c r="F337" s="53" t="s">
        <v>221</v>
      </c>
      <c r="G337" s="53" t="s">
        <v>177</v>
      </c>
      <c r="H337" s="53" t="s">
        <v>210</v>
      </c>
      <c r="I337" s="53" t="s">
        <v>210</v>
      </c>
      <c r="J337" s="53" t="s">
        <v>6</v>
      </c>
      <c r="K337" s="49">
        <v>513.88019321691866</v>
      </c>
      <c r="L337" s="31">
        <v>2015</v>
      </c>
      <c r="M337" s="16">
        <f>Table24634[[#This Row],[Émissions couvertes
(Mt éq. CO2)]]/Table24634[[#This Row],[Émissions totales de l''administration
(Mt éq. CO2)]]</f>
        <v>0.12722052154886959</v>
      </c>
      <c r="N337" s="57">
        <v>18.079999999999998</v>
      </c>
      <c r="O337" s="19">
        <v>1.5277777208583601</v>
      </c>
      <c r="P337" s="50">
        <f>Table24634[[#This Row],[Revenus des taxes sur le carbone (devise nationale)]]*Table24634[[#This Row],[Taux de change (dollars américains/devise nationale; moyenne annuelle)]]</f>
        <v>1805833266.0545816</v>
      </c>
      <c r="Q337" s="50">
        <v>1182000000</v>
      </c>
    </row>
    <row r="338" spans="1:17" x14ac:dyDescent="0.35">
      <c r="A338" t="s">
        <v>156</v>
      </c>
      <c r="B338" s="59">
        <f>Table24634[[#This Row],[Revenus des taxes sur le carbone (dollars américains)]]/Table24634[[#This Row],[Prix du carbone (dollars américains)]]/1000000</f>
        <v>58</v>
      </c>
      <c r="C338" s="16">
        <f>Table24634[[#This Row],[Prix du carbone (devise nationale)]]*Table24634[[#This Row],[Taux de change (dollars américains/devise nationale; moyenne annuelle)]]</f>
        <v>24.303486918699363</v>
      </c>
      <c r="D338" s="31">
        <v>2016</v>
      </c>
      <c r="E338" s="31">
        <v>2016</v>
      </c>
      <c r="F338" s="53" t="s">
        <v>221</v>
      </c>
      <c r="G338" s="53" t="s">
        <v>177</v>
      </c>
      <c r="H338" s="53" t="s">
        <v>210</v>
      </c>
      <c r="I338" s="53" t="s">
        <v>210</v>
      </c>
      <c r="J338" s="53" t="s">
        <v>6</v>
      </c>
      <c r="K338" s="49">
        <v>488.30930658586618</v>
      </c>
      <c r="L338" s="31">
        <v>2016</v>
      </c>
      <c r="M338" s="16">
        <f>Table24634[[#This Row],[Émissions couvertes
(Mt éq. CO2)]]/Table24634[[#This Row],[Émissions totales de l''administration
(Mt éq. CO2)]]</f>
        <v>0.11877717507684048</v>
      </c>
      <c r="N338" s="57">
        <v>18</v>
      </c>
      <c r="O338" s="19">
        <v>1.3501937177055201</v>
      </c>
      <c r="P338" s="50">
        <f>Table24634[[#This Row],[Revenus des taxes sur le carbone (devise nationale)]]*Table24634[[#This Row],[Taux de change (dollars américains/devise nationale; moyenne annuelle)]]</f>
        <v>1409602241.2845631</v>
      </c>
      <c r="Q338" s="50">
        <v>1044000000</v>
      </c>
    </row>
    <row r="339" spans="1:17" x14ac:dyDescent="0.35">
      <c r="A339" t="s">
        <v>156</v>
      </c>
      <c r="B339" s="59">
        <f>Table24634[[#This Row],[Revenus des taxes sur le carbone (dollars américains)]]/Table24634[[#This Row],[Prix du carbone (dollars américains)]]/1000000</f>
        <v>54.055555555555557</v>
      </c>
      <c r="C339" s="16">
        <f>Table24634[[#This Row],[Prix du carbone (devise nationale)]]*Table24634[[#This Row],[Taux de change (dollars américains/devise nationale; moyenne annuelle)]]</f>
        <v>23.166718395839638</v>
      </c>
      <c r="D339" s="31">
        <v>2017</v>
      </c>
      <c r="E339" s="31">
        <v>2017</v>
      </c>
      <c r="F339" s="53" t="s">
        <v>221</v>
      </c>
      <c r="G339" s="53" t="s">
        <v>177</v>
      </c>
      <c r="H339" s="53" t="s">
        <v>210</v>
      </c>
      <c r="I339" s="53" t="s">
        <v>210</v>
      </c>
      <c r="J339" s="53" t="s">
        <v>6</v>
      </c>
      <c r="K339" s="49">
        <v>476.87421486527586</v>
      </c>
      <c r="L339" s="31">
        <v>2017</v>
      </c>
      <c r="M339" s="16">
        <f>Table24634[[#This Row],[Émissions couvertes
(Mt éq. CO2)]]/Table24634[[#This Row],[Émissions totales de l''administration
(Mt éq. CO2)]]</f>
        <v>0.11335390732087929</v>
      </c>
      <c r="N339" s="57">
        <v>18</v>
      </c>
      <c r="O339" s="19">
        <v>1.2870399108799799</v>
      </c>
      <c r="P339" s="50">
        <f>Table24634[[#This Row],[Revenus des taxes sur le carbone (devise nationale)]]*Table24634[[#This Row],[Taux de change (dollars américains/devise nationale; moyenne annuelle)]]</f>
        <v>1252289833.2862206</v>
      </c>
      <c r="Q339" s="50">
        <v>973000000</v>
      </c>
    </row>
    <row r="340" spans="1:17" x14ac:dyDescent="0.35">
      <c r="A340" t="s">
        <v>156</v>
      </c>
      <c r="B340" s="59">
        <f>Table24634[[#This Row],[Revenus des taxes sur le carbone (dollars américains)]]/Table24634[[#This Row],[Prix du carbone (dollars américains)]]/1000000</f>
        <v>51.444444444444443</v>
      </c>
      <c r="C340" s="16">
        <f>Table24634[[#This Row],[Prix du carbone (devise nationale)]]*Table24634[[#This Row],[Taux de change (dollars américains/devise nationale; moyenne annuelle)]]</f>
        <v>24.015000080930221</v>
      </c>
      <c r="D340" s="31">
        <v>2018</v>
      </c>
      <c r="E340" s="31">
        <v>2018</v>
      </c>
      <c r="F340" s="53" t="s">
        <v>221</v>
      </c>
      <c r="G340" s="53" t="s">
        <v>177</v>
      </c>
      <c r="H340" s="53" t="s">
        <v>210</v>
      </c>
      <c r="I340" s="53" t="s">
        <v>210</v>
      </c>
      <c r="J340" s="53" t="s">
        <v>6</v>
      </c>
      <c r="K340" s="49">
        <v>467.86995131532746</v>
      </c>
      <c r="L340" s="31">
        <v>2018</v>
      </c>
      <c r="M340" s="16">
        <f>Table24634[[#This Row],[Émissions couvertes
(Mt éq. CO2)]]/Table24634[[#This Row],[Émissions totales de l''administration
(Mt éq. CO2)]]</f>
        <v>0.10995458096810484</v>
      </c>
      <c r="N340" s="57">
        <v>18</v>
      </c>
      <c r="O340" s="19">
        <v>1.33416667116279</v>
      </c>
      <c r="P340" s="50">
        <f>Table24634[[#This Row],[Revenus des taxes sur le carbone (devise nationale)]]*Table24634[[#This Row],[Taux de change (dollars américains/devise nationale; moyenne annuelle)]]</f>
        <v>1235438337.4967434</v>
      </c>
      <c r="Q340" s="50">
        <v>926000000</v>
      </c>
    </row>
    <row r="341" spans="1:17" x14ac:dyDescent="0.35">
      <c r="A341" t="s">
        <v>156</v>
      </c>
      <c r="B341" s="59">
        <f>Table24634[[#This Row],[Revenus des taxes sur le carbone (dollars américains)]]/Table24634[[#This Row],[Prix du carbone (dollars américains)]]/1000000</f>
        <v>49.730700945507898</v>
      </c>
      <c r="C341" s="16">
        <f>Table24634[[#This Row],[Prix du carbone (devise nationale)]]*Table24634[[#This Row],[Taux de change (dollars américains/devise nationale; moyenne annuelle)]]</f>
        <v>22.975444954562221</v>
      </c>
      <c r="D341" s="31">
        <v>2019</v>
      </c>
      <c r="E341" s="31">
        <v>2019</v>
      </c>
      <c r="F341" s="53" t="s">
        <v>221</v>
      </c>
      <c r="G341" s="53" t="s">
        <v>177</v>
      </c>
      <c r="H341" s="53" t="s">
        <v>210</v>
      </c>
      <c r="I341" s="53" t="s">
        <v>210</v>
      </c>
      <c r="J341" s="53" t="s">
        <v>6</v>
      </c>
      <c r="K341" s="49">
        <v>453.23364626780403</v>
      </c>
      <c r="L341" s="31">
        <v>2019</v>
      </c>
      <c r="M341" s="16">
        <f>Table24634[[#This Row],[Émissions couvertes
(Mt éq. CO2)]]/Table24634[[#This Row],[Émissions totales de l''administration
(Mt éq. CO2)]]</f>
        <v>0.10972420374131561</v>
      </c>
      <c r="N341" s="57">
        <v>18</v>
      </c>
      <c r="O341" s="19">
        <v>1.2764136085867901</v>
      </c>
      <c r="P341" s="50">
        <f>Table24634[[#This Row],[Revenus des taxes sur le carbone (devise nationale)]]*Table24634[[#This Row],[Taux de change (dollars américains/devise nationale; moyenne annuelle)]]</f>
        <v>1142584982.1253121</v>
      </c>
      <c r="Q341" s="50">
        <v>895152617.01914203</v>
      </c>
    </row>
    <row r="342" spans="1:17" x14ac:dyDescent="0.35">
      <c r="A342" t="s">
        <v>156</v>
      </c>
      <c r="B342" s="59">
        <f>Table24634[[#This Row],[Revenus des taxes sur le carbone (dollars américains)]]/Table24634[[#This Row],[Prix du carbone (dollars américains)]]/1000000</f>
        <v>35.040871038607214</v>
      </c>
      <c r="C342" s="16">
        <f>Table24634[[#This Row],[Prix du carbone (devise nationale)]]*Table24634[[#This Row],[Taux de change (dollars américains/devise nationale; moyenne annuelle)]]</f>
        <v>23.076935600682781</v>
      </c>
      <c r="D342" s="31">
        <v>2020</v>
      </c>
      <c r="E342" s="31">
        <v>2020</v>
      </c>
      <c r="F342" s="55" t="s">
        <v>221</v>
      </c>
      <c r="G342" s="53" t="s">
        <v>177</v>
      </c>
      <c r="H342" s="53" t="s">
        <v>210</v>
      </c>
      <c r="I342" s="53" t="s">
        <v>210</v>
      </c>
      <c r="J342" s="53" t="s">
        <v>6</v>
      </c>
      <c r="K342" s="49">
        <v>408.9650766136802</v>
      </c>
      <c r="L342" s="31">
        <v>2020</v>
      </c>
      <c r="M342" s="16">
        <f>Table24634[[#This Row],[Émissions couvertes
(Mt éq. CO2)]]/Table24634[[#This Row],[Émissions totales de l''administration
(Mt éq. CO2)]]</f>
        <v>8.5681817451879388E-2</v>
      </c>
      <c r="N342" s="57">
        <v>18</v>
      </c>
      <c r="O342" s="19">
        <v>1.28205197781571</v>
      </c>
      <c r="P342" s="50">
        <f>Table24634[[#This Row],[Revenus des taxes sur le carbone (devise nationale)]]*Table24634[[#This Row],[Taux de change (dollars américains/devise nationale; moyenne annuelle)]]</f>
        <v>808635924.34976912</v>
      </c>
      <c r="Q342" s="50">
        <v>630735678.69492996</v>
      </c>
    </row>
    <row r="343" spans="1:17" x14ac:dyDescent="0.35">
      <c r="A343" t="s">
        <v>156</v>
      </c>
      <c r="B343" s="59">
        <f>Table24634[[#This Row],[Revenus des taxes sur le carbone (dollars américains)]]/Table24634[[#This Row],[Prix du carbone (dollars américains)]]/1000000</f>
        <v>38.411303283602884</v>
      </c>
      <c r="C343" s="16">
        <f>Table24634[[#This Row],[Prix du carbone (devise nationale)]]*Table24634[[#This Row],[Taux de change (dollars américains/devise nationale; moyenne annuelle)]]</f>
        <v>24.757073121873962</v>
      </c>
      <c r="D343" s="31">
        <v>2021</v>
      </c>
      <c r="E343" s="31">
        <v>2021</v>
      </c>
      <c r="F343" s="55" t="s">
        <v>221</v>
      </c>
      <c r="G343" s="53" t="s">
        <v>177</v>
      </c>
      <c r="H343" s="53" t="s">
        <v>210</v>
      </c>
      <c r="I343" s="53" t="s">
        <v>210</v>
      </c>
      <c r="J343" s="54" t="s">
        <v>6</v>
      </c>
      <c r="K343" s="49">
        <v>429.48947109852378</v>
      </c>
      <c r="L343" s="31">
        <v>2021</v>
      </c>
      <c r="M343" s="16">
        <f>Table24634[[#This Row],[Émissions couvertes
(Mt éq. CO2)]]/Table24634[[#This Row],[Émissions totales de l''administration
(Mt éq. CO2)]]</f>
        <v>8.9434796120511723E-2</v>
      </c>
      <c r="N343" s="57">
        <v>18</v>
      </c>
      <c r="O343" s="19">
        <v>1.3753929512152201</v>
      </c>
      <c r="P343" s="50">
        <f>Table24634[[#This Row],[Revenus des taxes sur le carbone (devise nationale)]]*Table24634[[#This Row],[Taux de change (dollars américains/devise nationale; moyenne annuelle)]]</f>
        <v>950951444.09863412</v>
      </c>
      <c r="Q343" s="50">
        <v>691403459.10485196</v>
      </c>
    </row>
    <row r="344" spans="1:17" x14ac:dyDescent="0.35">
      <c r="A344" t="s">
        <v>156</v>
      </c>
      <c r="B344" s="59">
        <f>Table24634[[#This Row],[Revenus des taxes sur le carbone (dollars américains)]]/Table24634[[#This Row],[Prix du carbone (dollars américains)]]/1000000</f>
        <v>44.643757133123998</v>
      </c>
      <c r="C344" s="16">
        <f>Table24634[[#This Row],[Prix du carbone (devise nationale)]]*Table24634[[#This Row],[Taux de change (dollars américains/devise nationale; moyenne annuelle)]]</f>
        <v>22.186567153546022</v>
      </c>
      <c r="D344" s="31">
        <v>2022</v>
      </c>
      <c r="E344" s="31">
        <v>2022</v>
      </c>
      <c r="F344" s="55" t="s">
        <v>221</v>
      </c>
      <c r="G344" s="53" t="s">
        <v>177</v>
      </c>
      <c r="H344" s="53" t="s">
        <v>210</v>
      </c>
      <c r="I344" s="53" t="s">
        <v>210</v>
      </c>
      <c r="J344" s="54" t="s">
        <v>6</v>
      </c>
      <c r="K344" s="49">
        <v>429.48947109852378</v>
      </c>
      <c r="L344" s="31">
        <v>2021</v>
      </c>
      <c r="M344" s="16">
        <f>Table24634[[#This Row],[Émissions couvertes
(Mt éq. CO2)]]/Table24634[[#This Row],[Émissions totales de l''administration
(Mt éq. CO2)]]</f>
        <v>0.10394610377510939</v>
      </c>
      <c r="N344" s="57">
        <v>18</v>
      </c>
      <c r="O344" s="19">
        <v>1.23258706408589</v>
      </c>
      <c r="P344" s="50">
        <f>Table24634[[#This Row],[Revenus des taxes sur le carbone (devise nationale)]]*Table24634[[#This Row],[Taux de change (dollars américains/devise nationale; moyenne annuelle)]]</f>
        <v>990491715.62065482</v>
      </c>
      <c r="Q344" s="50">
        <v>803587628.39623201</v>
      </c>
    </row>
    <row r="345" spans="1:17" x14ac:dyDescent="0.35">
      <c r="A345" s="14" t="s">
        <v>157</v>
      </c>
      <c r="B345" s="59">
        <v>107.88036700000001</v>
      </c>
      <c r="C345" s="16">
        <f>Table24634[[#This Row],[Prix du carbone (devise nationale)]]*Table24634[[#This Row],[Taux de change (dollars américains/devise nationale; moyenne annuelle)]]</f>
        <v>61.961452452245659</v>
      </c>
      <c r="D345" s="31">
        <v>2021</v>
      </c>
      <c r="E345" s="31">
        <v>2021</v>
      </c>
      <c r="F345" s="53" t="s">
        <v>221</v>
      </c>
      <c r="G345" s="53" t="s">
        <v>178</v>
      </c>
      <c r="H345" s="53" t="s">
        <v>210</v>
      </c>
      <c r="I345" s="53" t="s">
        <v>210</v>
      </c>
      <c r="J345" s="53" t="s">
        <v>6</v>
      </c>
      <c r="K345" s="49">
        <v>429.48947109852378</v>
      </c>
      <c r="L345" s="31">
        <v>2021</v>
      </c>
      <c r="M345" s="16">
        <f>Table24634[[#This Row],[Émissions couvertes
(Mt éq. CO2)]]/Table24634[[#This Row],[Émissions totales de l''administration
(Mt éq. CO2)]]</f>
        <v>0.25118279785548581</v>
      </c>
      <c r="N345" s="57">
        <v>45.05</v>
      </c>
      <c r="O345" s="19">
        <v>1.3753929512152201</v>
      </c>
      <c r="P345" s="50" t="s">
        <v>237</v>
      </c>
      <c r="Q345" s="50" t="s">
        <v>237</v>
      </c>
    </row>
    <row r="346" spans="1:17" x14ac:dyDescent="0.35">
      <c r="A346" s="14" t="s">
        <v>157</v>
      </c>
      <c r="B346" s="59">
        <v>110.61401499999999</v>
      </c>
      <c r="C346" s="16">
        <f>Table24634[[#This Row],[Prix du carbone (devise nationale)]]*Table24634[[#This Row],[Taux de change (dollars américains/devise nationale; moyenne annuelle)]]</f>
        <v>100.09839547441513</v>
      </c>
      <c r="D346" s="31">
        <v>2022</v>
      </c>
      <c r="E346" s="31">
        <v>2022</v>
      </c>
      <c r="F346" s="53" t="s">
        <v>221</v>
      </c>
      <c r="G346" s="53" t="s">
        <v>178</v>
      </c>
      <c r="H346" s="53" t="s">
        <v>210</v>
      </c>
      <c r="I346" s="53" t="s">
        <v>210</v>
      </c>
      <c r="J346" s="53" t="s">
        <v>6</v>
      </c>
      <c r="K346" s="49">
        <v>429.48947109852378</v>
      </c>
      <c r="L346" s="31">
        <v>2021</v>
      </c>
      <c r="M346" s="16">
        <f>Table24634[[#This Row],[Émissions couvertes
(Mt éq. CO2)]]/Table24634[[#This Row],[Émissions totales de l''administration
(Mt éq. CO2)]]</f>
        <v>0.25754767565565168</v>
      </c>
      <c r="N346" s="57">
        <v>81.209999999999994</v>
      </c>
      <c r="O346" s="19">
        <v>1.23258706408589</v>
      </c>
      <c r="P346" s="50" t="s">
        <v>237</v>
      </c>
      <c r="Q346" s="50" t="s">
        <v>237</v>
      </c>
    </row>
    <row r="347" spans="1:17" x14ac:dyDescent="0.35">
      <c r="A347" t="s">
        <v>140</v>
      </c>
      <c r="B347" s="59">
        <v>7.4736039999999999</v>
      </c>
      <c r="C347" s="16">
        <f>Table24634[[#This Row],[Prix du carbone (devise nationale)]]*Table24634[[#This Row],[Taux de change (dollars américains/devise nationale; moyenne annuelle)]]</f>
        <v>37.176556005724542</v>
      </c>
      <c r="D347" s="31">
        <v>2015</v>
      </c>
      <c r="E347" s="31">
        <v>2015</v>
      </c>
      <c r="F347" s="53" t="s">
        <v>221</v>
      </c>
      <c r="G347" s="53" t="s">
        <v>115</v>
      </c>
      <c r="H347" s="53" t="s">
        <v>17</v>
      </c>
      <c r="I347" s="53" t="s">
        <v>202</v>
      </c>
      <c r="J347" s="53" t="s">
        <v>220</v>
      </c>
      <c r="K347" s="49">
        <v>44.417032311011639</v>
      </c>
      <c r="L347" s="31">
        <v>2015</v>
      </c>
      <c r="M347" s="16">
        <f>Table24634[[#This Row],[Émissions couvertes
(Mt éq. CO2)]]/Table24634[[#This Row],[Émissions totales de l''administration
(Mt éq. CO2)]]</f>
        <v>0.16825986814403138</v>
      </c>
      <c r="N347" s="57">
        <v>4500</v>
      </c>
      <c r="O347" s="19">
        <v>8.2614568901610095E-3</v>
      </c>
      <c r="P347" s="50" t="s">
        <v>237</v>
      </c>
      <c r="Q347" s="50" t="s">
        <v>237</v>
      </c>
    </row>
    <row r="348" spans="1:17" x14ac:dyDescent="0.35">
      <c r="A348" t="s">
        <v>140</v>
      </c>
      <c r="B348" s="59">
        <v>7.4729900000000002</v>
      </c>
      <c r="C348" s="16">
        <f>Table24634[[#This Row],[Prix du carbone (devise nationale)]]*Table24634[[#This Row],[Taux de change (dollars américains/devise nationale; moyenne annuelle)]]</f>
        <v>32.107244537223067</v>
      </c>
      <c r="D348" s="31">
        <v>2016</v>
      </c>
      <c r="E348" s="31">
        <v>2016</v>
      </c>
      <c r="F348" s="53" t="s">
        <v>114</v>
      </c>
      <c r="G348" s="53" t="s">
        <v>115</v>
      </c>
      <c r="H348" s="53" t="s">
        <v>17</v>
      </c>
      <c r="I348" s="53" t="s">
        <v>202</v>
      </c>
      <c r="J348" s="53" t="s">
        <v>220</v>
      </c>
      <c r="K348" s="49">
        <v>41.869558685932127</v>
      </c>
      <c r="L348" s="31">
        <v>2016</v>
      </c>
      <c r="M348" s="16">
        <f>Table24634[[#This Row],[Émissions couvertes
(Mt éq. CO2)]]/Table24634[[#This Row],[Émissions totales de l''administration
(Mt éq. CO2)]]</f>
        <v>0.17848265504911739</v>
      </c>
      <c r="N348" s="57">
        <v>3500</v>
      </c>
      <c r="O348" s="19">
        <v>9.1734984392065899E-3</v>
      </c>
      <c r="P348" s="50" t="s">
        <v>237</v>
      </c>
      <c r="Q348" s="50" t="s">
        <v>237</v>
      </c>
    </row>
    <row r="349" spans="1:17" x14ac:dyDescent="0.35">
      <c r="A349" t="s">
        <v>140</v>
      </c>
      <c r="B349" s="59">
        <v>7.4912130000000001</v>
      </c>
      <c r="C349" s="16">
        <f>Table24634[[#This Row],[Prix du carbone (devise nationale)]]*Table24634[[#This Row],[Taux de change (dollars américains/devise nationale; moyenne annuelle)]]</f>
        <v>13.760247658809885</v>
      </c>
      <c r="D349" s="31">
        <v>2017</v>
      </c>
      <c r="E349" s="31">
        <v>2017</v>
      </c>
      <c r="F349" s="53" t="s">
        <v>221</v>
      </c>
      <c r="G349" s="53" t="s">
        <v>115</v>
      </c>
      <c r="H349" s="53" t="s">
        <v>17</v>
      </c>
      <c r="I349" s="53" t="s">
        <v>202</v>
      </c>
      <c r="J349" s="53" t="s">
        <v>220</v>
      </c>
      <c r="K349" s="49">
        <v>42.308130098719801</v>
      </c>
      <c r="L349" s="31">
        <v>2017</v>
      </c>
      <c r="M349" s="16">
        <f>Table24634[[#This Row],[Émissions couvertes
(Mt éq. CO2)]]/Table24634[[#This Row],[Émissions totales de l''administration
(Mt éq. CO2)]]</f>
        <v>0.17706320233298792</v>
      </c>
      <c r="N349" s="57">
        <v>1500</v>
      </c>
      <c r="O349" s="19">
        <v>9.1734984392065899E-3</v>
      </c>
      <c r="P349" s="50" t="s">
        <v>237</v>
      </c>
      <c r="Q349" s="50" t="s">
        <v>237</v>
      </c>
    </row>
    <row r="350" spans="1:17" ht="14.5" customHeight="1" x14ac:dyDescent="0.35">
      <c r="A350" t="s">
        <v>140</v>
      </c>
      <c r="B350" s="59">
        <v>7.5198039999999997</v>
      </c>
      <c r="C350" s="16">
        <f>Table24634[[#This Row],[Prix du carbone (devise nationale)]]*Table24634[[#This Row],[Taux de change (dollars américains/devise nationale; moyenne annuelle)]]</f>
        <v>5.9627739854842838</v>
      </c>
      <c r="D350" s="31">
        <v>2018</v>
      </c>
      <c r="E350" s="31">
        <v>2018</v>
      </c>
      <c r="F350" s="53" t="s">
        <v>221</v>
      </c>
      <c r="G350" s="53" t="s">
        <v>115</v>
      </c>
      <c r="H350" s="53" t="s">
        <v>17</v>
      </c>
      <c r="I350" s="53" t="s">
        <v>202</v>
      </c>
      <c r="J350" s="53" t="s">
        <v>220</v>
      </c>
      <c r="K350" s="49">
        <v>41.728791016916652</v>
      </c>
      <c r="L350" s="31">
        <v>2018</v>
      </c>
      <c r="M350" s="16">
        <f>Table24634[[#This Row],[Émissions couvertes
(Mt éq. CO2)]]/Table24634[[#This Row],[Émissions totales de l''administration
(Mt éq. CO2)]]</f>
        <v>0.18020661075350847</v>
      </c>
      <c r="N350" s="57">
        <v>650</v>
      </c>
      <c r="O350" s="19">
        <v>9.1734984392065899E-3</v>
      </c>
      <c r="P350" s="50" t="s">
        <v>237</v>
      </c>
      <c r="Q350" s="50" t="s">
        <v>237</v>
      </c>
    </row>
    <row r="351" spans="1:17" ht="14.5" customHeight="1" x14ac:dyDescent="0.35">
      <c r="A351" t="s">
        <v>140</v>
      </c>
      <c r="B351" s="59">
        <v>7.3110220000000004</v>
      </c>
      <c r="C351" s="16">
        <f>Table24634[[#This Row],[Prix du carbone (devise nationale)]]*Table24634[[#This Row],[Taux de change (dollars américains/devise nationale; moyenne annuelle)]]</f>
        <v>5.5040990635239542</v>
      </c>
      <c r="D351" s="31">
        <v>2019</v>
      </c>
      <c r="E351" s="31">
        <v>2019</v>
      </c>
      <c r="F351" s="53" t="s">
        <v>221</v>
      </c>
      <c r="G351" s="53" t="s">
        <v>115</v>
      </c>
      <c r="H351" s="53" t="s">
        <v>17</v>
      </c>
      <c r="I351" s="53" t="s">
        <v>202</v>
      </c>
      <c r="J351" s="53" t="s">
        <v>220</v>
      </c>
      <c r="K351" s="49">
        <v>39.534978097784226</v>
      </c>
      <c r="L351" s="31">
        <v>2019</v>
      </c>
      <c r="M351" s="16">
        <f>Table24634[[#This Row],[Émissions couvertes
(Mt éq. CO2)]]/Table24634[[#This Row],[Émissions totales de l''administration
(Mt éq. CO2)]]</f>
        <v>0.18492540913813618</v>
      </c>
      <c r="N351" s="57">
        <v>600</v>
      </c>
      <c r="O351" s="19">
        <v>9.1734984392065899E-3</v>
      </c>
      <c r="P351" s="50" t="s">
        <v>237</v>
      </c>
      <c r="Q351" s="50" t="s">
        <v>237</v>
      </c>
    </row>
    <row r="352" spans="1:17" x14ac:dyDescent="0.35">
      <c r="A352" t="s">
        <v>140</v>
      </c>
      <c r="B352" s="59">
        <v>6.8709829999999998</v>
      </c>
      <c r="C352" s="16">
        <f>Table24634[[#This Row],[Prix du carbone (devise nationale)]]*Table24634[[#This Row],[Taux de change (dollars américains/devise nationale; moyenne annuelle)]]</f>
        <v>5.0573834011614727</v>
      </c>
      <c r="D352" s="31">
        <v>2020</v>
      </c>
      <c r="E352" s="31">
        <v>2020</v>
      </c>
      <c r="F352" s="53" t="s">
        <v>221</v>
      </c>
      <c r="G352" s="53" t="s">
        <v>115</v>
      </c>
      <c r="H352" s="53" t="s">
        <v>17</v>
      </c>
      <c r="I352" s="53" t="s">
        <v>202</v>
      </c>
      <c r="J352" s="53" t="s">
        <v>220</v>
      </c>
      <c r="K352" s="49">
        <v>39.036346263436556</v>
      </c>
      <c r="L352" s="31">
        <v>2020</v>
      </c>
      <c r="M352" s="16">
        <f>Table24634[[#This Row],[Émissions couvertes
(Mt éq. CO2)]]/Table24634[[#This Row],[Émissions totales de l''administration
(Mt éq. CO2)]]</f>
        <v>0.17601501312728426</v>
      </c>
      <c r="N352" s="57">
        <v>540</v>
      </c>
      <c r="O352" s="19">
        <v>9.3655248169656896E-3</v>
      </c>
      <c r="P352" s="50" t="s">
        <v>237</v>
      </c>
      <c r="Q352" s="50" t="s">
        <v>237</v>
      </c>
    </row>
    <row r="353" spans="1:17" x14ac:dyDescent="0.35">
      <c r="A353" t="s">
        <v>140</v>
      </c>
      <c r="B353" s="59">
        <v>6.8587619999999996</v>
      </c>
      <c r="C353" s="16">
        <f>Table24634[[#This Row],[Prix du carbone (devise nationale)]]*Table24634[[#This Row],[Taux de change (dollars américains/devise nationale; moyenne annuelle)]]</f>
        <v>2.2504808135066141</v>
      </c>
      <c r="D353" s="31">
        <v>2021</v>
      </c>
      <c r="E353" s="31">
        <v>2021</v>
      </c>
      <c r="F353" s="53" t="s">
        <v>221</v>
      </c>
      <c r="G353" s="53" t="s">
        <v>115</v>
      </c>
      <c r="H353" s="53" t="s">
        <v>17</v>
      </c>
      <c r="I353" s="53" t="s">
        <v>202</v>
      </c>
      <c r="J353" s="53" t="s">
        <v>220</v>
      </c>
      <c r="K353" s="49">
        <v>39.036346263436556</v>
      </c>
      <c r="L353" s="31">
        <v>2020</v>
      </c>
      <c r="M353" s="16">
        <f>Table24634[[#This Row],[Émissions couvertes
(Mt éq. CO2)]]/Table24634[[#This Row],[Émissions totales de l''administration
(Mt éq. CO2)]]</f>
        <v>0.17570194591762467</v>
      </c>
      <c r="N353" s="57">
        <v>247</v>
      </c>
      <c r="O353" s="19">
        <v>9.1112583542777899E-3</v>
      </c>
      <c r="P353" s="50" t="s">
        <v>237</v>
      </c>
      <c r="Q353" s="50" t="s">
        <v>237</v>
      </c>
    </row>
    <row r="354" spans="1:17" x14ac:dyDescent="0.35">
      <c r="A354" t="s">
        <v>140</v>
      </c>
      <c r="B354" s="59">
        <v>6.8587619999999996</v>
      </c>
      <c r="C354" s="16">
        <f>Table24634[[#This Row],[Prix du carbone (devise nationale)]]*Table24634[[#This Row],[Taux de change (dollars américains/devise nationale; moyenne annuelle)]]</f>
        <v>1.0950725197637496</v>
      </c>
      <c r="D354" s="31">
        <v>2021</v>
      </c>
      <c r="E354" s="31">
        <v>2022</v>
      </c>
      <c r="F354" s="53" t="s">
        <v>221</v>
      </c>
      <c r="G354" s="53" t="s">
        <v>115</v>
      </c>
      <c r="H354" s="53" t="s">
        <v>17</v>
      </c>
      <c r="I354" s="53" t="s">
        <v>202</v>
      </c>
      <c r="J354" s="53" t="s">
        <v>220</v>
      </c>
      <c r="K354" s="49">
        <v>39.036346263436556</v>
      </c>
      <c r="L354" s="31">
        <v>2020</v>
      </c>
      <c r="M354" s="16">
        <f>Table24634[[#This Row],[Émissions couvertes
(Mt éq. CO2)]]/Table24634[[#This Row],[Émissions totales de l''administration
(Mt éq. CO2)]]</f>
        <v>0.17570194591762467</v>
      </c>
      <c r="N354" s="57">
        <v>144</v>
      </c>
      <c r="O354" s="19">
        <v>7.6046702761371496E-3</v>
      </c>
      <c r="P354" s="50" t="s">
        <v>237</v>
      </c>
      <c r="Q354" s="50" t="s">
        <v>237</v>
      </c>
    </row>
    <row r="355" spans="1:17" x14ac:dyDescent="0.35">
      <c r="A355" t="s">
        <v>141</v>
      </c>
      <c r="B355" s="59">
        <f>Table24634[[#This Row],[Revenus des taxes sur le carbone (dollars américains)]]/Table24634[[#This Row],[Prix du carbone (dollars américains)]]/1000000</f>
        <v>13.225</v>
      </c>
      <c r="C355" s="16">
        <f>Table24634[[#This Row],[Prix du carbone (devise nationale)]]*Table24634[[#This Row],[Taux de change (dollars américains/devise nationale; moyenne annuelle)]]</f>
        <v>15.0739373310562</v>
      </c>
      <c r="D355" s="31">
        <v>2019</v>
      </c>
      <c r="E355" s="31">
        <v>2019</v>
      </c>
      <c r="F355" s="53" t="s">
        <v>221</v>
      </c>
      <c r="G355" s="53" t="s">
        <v>177</v>
      </c>
      <c r="H355" s="53" t="s">
        <v>18</v>
      </c>
      <c r="I355" s="53" t="s">
        <v>2</v>
      </c>
      <c r="J355" s="53" t="s">
        <v>116</v>
      </c>
      <c r="K355" s="49">
        <v>74.758106160609799</v>
      </c>
      <c r="L355" s="31">
        <v>2019</v>
      </c>
      <c r="M355" s="16">
        <f>Table24634[[#This Row],[Émissions couvertes
(Mt éq. CO2)]]/Table24634[[#This Row],[Émissions totales de l''administration
(Mt éq. CO2)]]</f>
        <v>0.17690389282451191</v>
      </c>
      <c r="N355" s="57">
        <v>20</v>
      </c>
      <c r="O355" s="19">
        <v>0.75369686655280999</v>
      </c>
      <c r="P355" s="50">
        <f>Table24634[[#This Row],[Revenus des taxes sur le carbone (devise nationale)]]*Table24634[[#This Row],[Taux de change (dollars américains/devise nationale; moyenne annuelle)]]</f>
        <v>199352821.20321825</v>
      </c>
      <c r="Q355" s="50">
        <v>264500000</v>
      </c>
    </row>
    <row r="356" spans="1:17" x14ac:dyDescent="0.35">
      <c r="A356" t="s">
        <v>141</v>
      </c>
      <c r="B356" s="59">
        <v>13.5</v>
      </c>
      <c r="C356" s="16">
        <f>Table24634[[#This Row],[Prix du carbone (devise nationale)]]*Table24634[[#This Row],[Taux de change (dollars américains/devise nationale; moyenne annuelle)]]</f>
        <v>22.368817973761978</v>
      </c>
      <c r="D356" s="31">
        <v>2020</v>
      </c>
      <c r="E356" s="31">
        <v>2020</v>
      </c>
      <c r="F356" s="53" t="s">
        <v>221</v>
      </c>
      <c r="G356" s="53" t="s">
        <v>177</v>
      </c>
      <c r="H356" s="53" t="s">
        <v>18</v>
      </c>
      <c r="I356" s="53" t="s">
        <v>2</v>
      </c>
      <c r="J356" s="53" t="s">
        <v>116</v>
      </c>
      <c r="K356" s="49">
        <v>65.061273084407802</v>
      </c>
      <c r="L356" s="31">
        <v>2020</v>
      </c>
      <c r="M356" s="16">
        <f>Table24634[[#This Row],[Émissions couvertes
(Mt éq. CO2)]]/Table24634[[#This Row],[Émissions totales de l''administration
(Mt éq. CO2)]]</f>
        <v>0.20749670825662539</v>
      </c>
      <c r="N356" s="57">
        <v>30</v>
      </c>
      <c r="O356" s="19">
        <v>0.74562726579206595</v>
      </c>
      <c r="P356" s="50">
        <f>Table24634[[#This Row],[Revenus des taxes sur le carbone (devise nationale)]]*Table24634[[#This Row],[Taux de change (dollars américains/devise nationale; moyenne annuelle)]]</f>
        <v>250008822.22007972</v>
      </c>
      <c r="Q356" s="50">
        <v>335300000</v>
      </c>
    </row>
    <row r="357" spans="1:17" x14ac:dyDescent="0.35">
      <c r="A357" t="s">
        <v>141</v>
      </c>
      <c r="B357" s="59">
        <f>Table24634[[#This Row],[Revenus des taxes sur le carbone (dollars américains)]]/Table24634[[#This Row],[Prix du carbone (dollars américains)]]/1000000</f>
        <v>11.55</v>
      </c>
      <c r="C357" s="16">
        <f>Table24634[[#This Row],[Prix du carbone (devise nationale)]]*Table24634[[#This Row],[Taux de change (dollars américains/devise nationale; moyenne annuelle)]]</f>
        <v>31.901058175768998</v>
      </c>
      <c r="D357" s="31">
        <v>2020</v>
      </c>
      <c r="E357" s="31">
        <v>2021</v>
      </c>
      <c r="F357" s="53" t="s">
        <v>221</v>
      </c>
      <c r="G357" s="53" t="s">
        <v>177</v>
      </c>
      <c r="H357" s="53" t="s">
        <v>18</v>
      </c>
      <c r="I357" s="54" t="s">
        <v>2</v>
      </c>
      <c r="J357" s="54" t="s">
        <v>116</v>
      </c>
      <c r="K357" s="49">
        <v>67.1068010686908</v>
      </c>
      <c r="L357" s="31">
        <v>2021</v>
      </c>
      <c r="M357" s="16">
        <f>Table24634[[#This Row],[Émissions couvertes
(Mt éq. CO2)]]/Table24634[[#This Row],[Émissions totales de l''administration
(Mt éq. CO2)]]</f>
        <v>0.17211370257654471</v>
      </c>
      <c r="N357" s="57">
        <v>40</v>
      </c>
      <c r="O357" s="19">
        <v>0.79752645439422498</v>
      </c>
      <c r="P357" s="50">
        <f>Table24634[[#This Row],[Revenus des taxes sur le carbone (devise nationale)]]*Table24634[[#This Row],[Taux de change (dollars américains/devise nationale; moyenne annuelle)]]</f>
        <v>368457221.93013191</v>
      </c>
      <c r="Q357" s="50">
        <v>462000000</v>
      </c>
    </row>
    <row r="358" spans="1:17" x14ac:dyDescent="0.35">
      <c r="A358" t="s">
        <v>141</v>
      </c>
      <c r="B358" s="59">
        <v>8.3825000000000003</v>
      </c>
      <c r="C358" s="16">
        <f>Table24634[[#This Row],[Prix du carbone (devise nationale)]]*Table24634[[#This Row],[Taux de change (dollars américains/devise nationale; moyenne annuelle)]]</f>
        <v>38.4155941572659</v>
      </c>
      <c r="D358" s="31">
        <v>2021</v>
      </c>
      <c r="E358" s="31">
        <v>2022</v>
      </c>
      <c r="F358" s="53" t="s">
        <v>221</v>
      </c>
      <c r="G358" s="53" t="s">
        <v>177</v>
      </c>
      <c r="H358" s="53" t="s">
        <v>18</v>
      </c>
      <c r="I358" s="54" t="s">
        <v>2</v>
      </c>
      <c r="J358" s="54" t="s">
        <v>116</v>
      </c>
      <c r="K358" s="49">
        <v>67.1068010686908</v>
      </c>
      <c r="L358" s="31">
        <v>2021</v>
      </c>
      <c r="M358" s="16">
        <f>Table24634[[#This Row],[Émissions couvertes
(Mt éq. CO2)]]/Table24634[[#This Row],[Émissions totales de l''administration
(Mt éq. CO2)]]</f>
        <v>0.12491282353661351</v>
      </c>
      <c r="N358" s="57">
        <v>50</v>
      </c>
      <c r="O358" s="19">
        <v>0.76831188314531795</v>
      </c>
      <c r="P358" s="50">
        <f>Table24634[[#This Row],[Revenus des taxes sur le carbone (devise nationale)]]*Table24634[[#This Row],[Taux de change (dollars américains/devise nationale; moyenne annuelle)]]</f>
        <v>354960090.01313692</v>
      </c>
      <c r="Q358" s="50">
        <v>462000000</v>
      </c>
    </row>
    <row r="359" spans="1:17" x14ac:dyDescent="0.35">
      <c r="A359" t="s">
        <v>142</v>
      </c>
      <c r="B359" s="59">
        <f>Table24634[[#This Row],[Émissions totales de l''administration
(Mt éq. CO2)]]*0.18</f>
        <v>13.456459108909764</v>
      </c>
      <c r="C359" s="16">
        <f>Table24634[[#This Row],[Prix du carbone (devise nationale)]]*Table24634[[#This Row],[Taux de change (dollars américains/devise nationale; moyenne annuelle)]]</f>
        <v>15.0739373310562</v>
      </c>
      <c r="D359" s="31">
        <v>2019</v>
      </c>
      <c r="E359" s="31">
        <v>2019</v>
      </c>
      <c r="F359" s="53" t="s">
        <v>221</v>
      </c>
      <c r="G359" s="53" t="s">
        <v>115</v>
      </c>
      <c r="H359" s="53" t="s">
        <v>18</v>
      </c>
      <c r="I359" s="53" t="s">
        <v>2</v>
      </c>
      <c r="J359" s="53" t="s">
        <v>116</v>
      </c>
      <c r="K359" s="49">
        <v>74.758106160609799</v>
      </c>
      <c r="L359" s="31">
        <v>2019</v>
      </c>
      <c r="M359" s="16">
        <f>Table24634[[#This Row],[Émissions couvertes
(Mt éq. CO2)]]/Table24634[[#This Row],[Émissions totales de l''administration
(Mt éq. CO2)]]</f>
        <v>0.18</v>
      </c>
      <c r="N359" s="57">
        <v>20</v>
      </c>
      <c r="O359" s="19">
        <v>0.75369686655280999</v>
      </c>
      <c r="P359" s="50" t="s">
        <v>237</v>
      </c>
      <c r="Q359" s="50" t="s">
        <v>237</v>
      </c>
    </row>
    <row r="360" spans="1:17" x14ac:dyDescent="0.35">
      <c r="A360" t="s">
        <v>142</v>
      </c>
      <c r="B360" s="59">
        <f>Table24634[[#This Row],[Émissions totales de l''administration
(Mt éq. CO2)]]*0.18</f>
        <v>11.711029155193405</v>
      </c>
      <c r="C360" s="16">
        <f>Table24634[[#This Row],[Prix du carbone (devise nationale)]]*Table24634[[#This Row],[Taux de change (dollars américains/devise nationale; moyenne annuelle)]]</f>
        <v>22.368817973761978</v>
      </c>
      <c r="D360" s="31">
        <v>2020</v>
      </c>
      <c r="E360" s="31">
        <v>2020</v>
      </c>
      <c r="F360" s="53" t="s">
        <v>221</v>
      </c>
      <c r="G360" s="53" t="s">
        <v>115</v>
      </c>
      <c r="H360" s="53" t="s">
        <v>18</v>
      </c>
      <c r="I360" s="53" t="s">
        <v>2</v>
      </c>
      <c r="J360" s="53" t="s">
        <v>116</v>
      </c>
      <c r="K360" s="49">
        <v>65.061273084407802</v>
      </c>
      <c r="L360" s="31">
        <v>2020</v>
      </c>
      <c r="M360" s="16">
        <f>Table24634[[#This Row],[Émissions couvertes
(Mt éq. CO2)]]/Table24634[[#This Row],[Émissions totales de l''administration
(Mt éq. CO2)]]</f>
        <v>0.18</v>
      </c>
      <c r="N360" s="57">
        <v>30</v>
      </c>
      <c r="O360" s="19">
        <v>0.74562726579206595</v>
      </c>
      <c r="P360" s="50" t="s">
        <v>237</v>
      </c>
      <c r="Q360" s="50" t="s">
        <v>237</v>
      </c>
    </row>
    <row r="361" spans="1:17" ht="14.5" customHeight="1" x14ac:dyDescent="0.35">
      <c r="A361" t="s">
        <v>142</v>
      </c>
      <c r="B361" s="59">
        <f>Table24634[[#This Row],[Émissions totales de l''administration
(Mt éq. CO2)]]*0.18</f>
        <v>12.079224192364343</v>
      </c>
      <c r="C361" s="16">
        <f>Table24634[[#This Row],[Prix du carbone (devise nationale)]]*Table24634[[#This Row],[Taux de change (dollars américains/devise nationale; moyenne annuelle)]]</f>
        <v>31.901058175768998</v>
      </c>
      <c r="D361" s="31">
        <v>2021</v>
      </c>
      <c r="E361" s="31">
        <v>2021</v>
      </c>
      <c r="F361" s="53" t="s">
        <v>221</v>
      </c>
      <c r="G361" s="53" t="s">
        <v>115</v>
      </c>
      <c r="H361" s="53" t="s">
        <v>18</v>
      </c>
      <c r="I361" s="54" t="s">
        <v>2</v>
      </c>
      <c r="J361" s="54" t="s">
        <v>116</v>
      </c>
      <c r="K361" s="49">
        <v>67.1068010686908</v>
      </c>
      <c r="L361" s="31">
        <v>2021</v>
      </c>
      <c r="M361" s="16">
        <f>Table24634[[#This Row],[Émissions couvertes
(Mt éq. CO2)]]/Table24634[[#This Row],[Émissions totales de l''administration
(Mt éq. CO2)]]</f>
        <v>0.18</v>
      </c>
      <c r="N361" s="57">
        <v>40</v>
      </c>
      <c r="O361" s="19">
        <v>0.79752645439422498</v>
      </c>
      <c r="P361" s="50" t="s">
        <v>237</v>
      </c>
      <c r="Q361" s="50" t="s">
        <v>237</v>
      </c>
    </row>
    <row r="362" spans="1:17" ht="14.5" customHeight="1" x14ac:dyDescent="0.35">
      <c r="A362" t="s">
        <v>142</v>
      </c>
      <c r="B362" s="59">
        <f>Table24634[[#This Row],[Émissions totales de l''administration
(Mt éq. CO2)]]*0.18</f>
        <v>12.079224192364343</v>
      </c>
      <c r="C362" s="16">
        <f>Table24634[[#This Row],[Prix du carbone (devise nationale)]]*Table24634[[#This Row],[Taux de change (dollars américains/devise nationale; moyenne annuelle)]]</f>
        <v>38.4155941572659</v>
      </c>
      <c r="D362" s="31">
        <v>2022</v>
      </c>
      <c r="E362" s="31">
        <v>2022</v>
      </c>
      <c r="F362" s="55" t="s">
        <v>221</v>
      </c>
      <c r="G362" s="53" t="s">
        <v>115</v>
      </c>
      <c r="H362" s="53" t="s">
        <v>18</v>
      </c>
      <c r="I362" s="53" t="s">
        <v>2</v>
      </c>
      <c r="J362" s="53" t="s">
        <v>116</v>
      </c>
      <c r="K362" s="49">
        <v>67.1068010686908</v>
      </c>
      <c r="L362" s="31">
        <v>2021</v>
      </c>
      <c r="M362" s="16">
        <f>Table24634[[#This Row],[Émissions couvertes
(Mt éq. CO2)]]/Table24634[[#This Row],[Émissions totales de l''administration
(Mt éq. CO2)]]</f>
        <v>0.18</v>
      </c>
      <c r="N362" s="57">
        <v>50</v>
      </c>
      <c r="O362" s="19">
        <v>0.76831188314531795</v>
      </c>
      <c r="P362" s="50" t="s">
        <v>237</v>
      </c>
      <c r="Q362" s="50" t="s">
        <v>237</v>
      </c>
    </row>
    <row r="363" spans="1:17" ht="14.5" customHeight="1" x14ac:dyDescent="0.35">
      <c r="A363" t="s">
        <v>143</v>
      </c>
      <c r="B363" s="59">
        <f>Table24634[[#This Row],[Émissions totales de l''administration
(Mt éq. CO2)]]*0.22</f>
        <v>16.446783355334155</v>
      </c>
      <c r="C363" s="16">
        <f>Table24634[[#This Row],[Prix du carbone (devise nationale)]]*Table24634[[#This Row],[Taux de change (dollars américains/devise nationale; moyenne annuelle)]]</f>
        <v>15.0739373310562</v>
      </c>
      <c r="D363" s="31">
        <v>2019</v>
      </c>
      <c r="E363" s="31">
        <v>2019</v>
      </c>
      <c r="F363" s="55" t="s">
        <v>221</v>
      </c>
      <c r="G363" s="53" t="s">
        <v>115</v>
      </c>
      <c r="H363" s="53" t="s">
        <v>18</v>
      </c>
      <c r="I363" s="53" t="s">
        <v>2</v>
      </c>
      <c r="J363" s="53" t="s">
        <v>116</v>
      </c>
      <c r="K363" s="49">
        <v>74.758106160609799</v>
      </c>
      <c r="L363" s="31">
        <v>2019</v>
      </c>
      <c r="M363" s="16">
        <f>Table24634[[#This Row],[Émissions couvertes
(Mt éq. CO2)]]/Table24634[[#This Row],[Émissions totales de l''administration
(Mt éq. CO2)]]</f>
        <v>0.22</v>
      </c>
      <c r="N363" s="57">
        <v>20</v>
      </c>
      <c r="O363" s="19">
        <v>0.75369686655280999</v>
      </c>
      <c r="P363" s="50" t="s">
        <v>237</v>
      </c>
      <c r="Q363" s="50" t="s">
        <v>237</v>
      </c>
    </row>
    <row r="364" spans="1:17" ht="14.5" customHeight="1" x14ac:dyDescent="0.35">
      <c r="A364" t="s">
        <v>143</v>
      </c>
      <c r="B364" s="59">
        <f>Table24634[[#This Row],[Émissions totales de l''administration
(Mt éq. CO2)]]*0.22</f>
        <v>14.313480078569716</v>
      </c>
      <c r="C364" s="16">
        <f>Table24634[[#This Row],[Prix du carbone (devise nationale)]]*Table24634[[#This Row],[Taux de change (dollars américains/devise nationale; moyenne annuelle)]]</f>
        <v>22.368817973761978</v>
      </c>
      <c r="D364" s="31">
        <v>2020</v>
      </c>
      <c r="E364" s="31">
        <v>2020</v>
      </c>
      <c r="F364" s="55" t="s">
        <v>221</v>
      </c>
      <c r="G364" s="53" t="s">
        <v>115</v>
      </c>
      <c r="H364" s="53" t="s">
        <v>18</v>
      </c>
      <c r="I364" s="53" t="s">
        <v>2</v>
      </c>
      <c r="J364" s="53" t="s">
        <v>116</v>
      </c>
      <c r="K364" s="49">
        <v>65.061273084407802</v>
      </c>
      <c r="L364" s="31">
        <v>2020</v>
      </c>
      <c r="M364" s="16">
        <f>Table24634[[#This Row],[Émissions couvertes
(Mt éq. CO2)]]/Table24634[[#This Row],[Émissions totales de l''administration
(Mt éq. CO2)]]</f>
        <v>0.22</v>
      </c>
      <c r="N364" s="57">
        <v>30</v>
      </c>
      <c r="O364" s="19">
        <v>0.74562726579206595</v>
      </c>
      <c r="P364" s="50" t="s">
        <v>237</v>
      </c>
      <c r="Q364" s="50" t="s">
        <v>237</v>
      </c>
    </row>
    <row r="365" spans="1:17" x14ac:dyDescent="0.35">
      <c r="A365" t="s">
        <v>143</v>
      </c>
      <c r="B365" s="59">
        <f>Table24634[[#This Row],[Émissions totales de l''administration
(Mt éq. CO2)]]*0.22</f>
        <v>14.763496235111976</v>
      </c>
      <c r="C365" s="16">
        <f>Table24634[[#This Row],[Prix du carbone (devise nationale)]]*Table24634[[#This Row],[Taux de change (dollars américains/devise nationale; moyenne annuelle)]]</f>
        <v>31.901058175768998</v>
      </c>
      <c r="D365" s="31">
        <v>2021</v>
      </c>
      <c r="E365" s="31">
        <v>2021</v>
      </c>
      <c r="F365" s="53" t="s">
        <v>221</v>
      </c>
      <c r="G365" s="53" t="s">
        <v>115</v>
      </c>
      <c r="H365" s="53" t="s">
        <v>18</v>
      </c>
      <c r="I365" s="54" t="s">
        <v>2</v>
      </c>
      <c r="J365" s="54" t="s">
        <v>116</v>
      </c>
      <c r="K365" s="49">
        <v>67.1068010686908</v>
      </c>
      <c r="L365" s="31">
        <v>2021</v>
      </c>
      <c r="M365" s="16">
        <f>Table24634[[#This Row],[Émissions couvertes
(Mt éq. CO2)]]/Table24634[[#This Row],[Émissions totales de l''administration
(Mt éq. CO2)]]</f>
        <v>0.22</v>
      </c>
      <c r="N365" s="57">
        <v>40</v>
      </c>
      <c r="O365" s="19">
        <v>0.79752645439422498</v>
      </c>
      <c r="P365" s="50" t="s">
        <v>237</v>
      </c>
      <c r="Q365" s="50" t="s">
        <v>237</v>
      </c>
    </row>
    <row r="366" spans="1:17" x14ac:dyDescent="0.35">
      <c r="A366" t="s">
        <v>143</v>
      </c>
      <c r="B366" s="59">
        <f>Table24634[[#This Row],[Émissions totales de l''administration
(Mt éq. CO2)]]*0.22</f>
        <v>14.763496235111976</v>
      </c>
      <c r="C366" s="16">
        <f>Table24634[[#This Row],[Prix du carbone (devise nationale)]]*Table24634[[#This Row],[Taux de change (dollars américains/devise nationale; moyenne annuelle)]]</f>
        <v>38.4155941572659</v>
      </c>
      <c r="D366" s="31">
        <v>2022</v>
      </c>
      <c r="E366" s="31">
        <v>2022</v>
      </c>
      <c r="F366" s="53" t="s">
        <v>221</v>
      </c>
      <c r="G366" s="53" t="s">
        <v>115</v>
      </c>
      <c r="H366" s="53" t="s">
        <v>18</v>
      </c>
      <c r="I366" s="54" t="s">
        <v>2</v>
      </c>
      <c r="J366" s="54" t="s">
        <v>116</v>
      </c>
      <c r="K366" s="49">
        <v>67.1068010686908</v>
      </c>
      <c r="L366" s="31">
        <v>2021</v>
      </c>
      <c r="M366" s="16">
        <f>Table24634[[#This Row],[Émissions couvertes
(Mt éq. CO2)]]/Table24634[[#This Row],[Émissions totales de l''administration
(Mt éq. CO2)]]</f>
        <v>0.22</v>
      </c>
      <c r="N366" s="57">
        <v>50</v>
      </c>
      <c r="O366" s="19">
        <v>0.76831188314531795</v>
      </c>
      <c r="P366" s="50" t="s">
        <v>237</v>
      </c>
      <c r="Q366" s="50" t="s">
        <v>237</v>
      </c>
    </row>
    <row r="367" spans="1:17" x14ac:dyDescent="0.35">
      <c r="A367" t="s">
        <v>97</v>
      </c>
      <c r="B367" s="59">
        <v>1860.087227</v>
      </c>
      <c r="C367" s="16">
        <f>Table24634[[#This Row],[Prix du carbone (devise nationale)]]*Table24634[[#This Row],[Taux de change (dollars américains/devise nationale; moyenne annuelle)]]</f>
        <v>8.2880612929687505</v>
      </c>
      <c r="D367" s="31">
        <v>2015</v>
      </c>
      <c r="E367" s="31">
        <v>2015</v>
      </c>
      <c r="F367" s="53" t="s">
        <v>221</v>
      </c>
      <c r="G367" s="53" t="s">
        <v>178</v>
      </c>
      <c r="H367" s="53" t="s">
        <v>211</v>
      </c>
      <c r="I367" s="53" t="s">
        <v>211</v>
      </c>
      <c r="J367" s="53" t="s">
        <v>6</v>
      </c>
      <c r="K367" s="49">
        <f>3812.41563+4.77270833293745+0.198635851446324+54.6905539162218</f>
        <v>3872.0775281006054</v>
      </c>
      <c r="L367" s="31">
        <v>2015</v>
      </c>
      <c r="M367" s="16">
        <f>Table24634[[#This Row],[Émissions couvertes
(Mt éq. CO2)]]/Table24634[[#This Row],[Émissions totales de l''administration
(Mt éq. CO2)]]</f>
        <v>0.48038480983422877</v>
      </c>
      <c r="N367" s="57">
        <v>7.47</v>
      </c>
      <c r="O367" s="19">
        <v>1.109512890625</v>
      </c>
      <c r="P367" s="50" t="s">
        <v>237</v>
      </c>
      <c r="Q367" s="50" t="s">
        <v>237</v>
      </c>
    </row>
    <row r="368" spans="1:17" x14ac:dyDescent="0.35">
      <c r="A368" t="s">
        <v>97</v>
      </c>
      <c r="B368" s="59">
        <v>1812.0778339999999</v>
      </c>
      <c r="C368" s="16">
        <f>Table24634[[#This Row],[Prix du carbone (devise nationale)]]*Table24634[[#This Row],[Taux de change (dollars américains/devise nationale; moyenne annuelle)]]</f>
        <v>5.0917543190661618</v>
      </c>
      <c r="D368" s="31">
        <v>2016</v>
      </c>
      <c r="E368" s="31">
        <v>2016</v>
      </c>
      <c r="F368" s="53" t="s">
        <v>221</v>
      </c>
      <c r="G368" s="53" t="s">
        <v>178</v>
      </c>
      <c r="H368" s="53" t="s">
        <v>211</v>
      </c>
      <c r="I368" s="53" t="s">
        <v>211</v>
      </c>
      <c r="J368" s="53" t="s">
        <v>6</v>
      </c>
      <c r="K368" s="49">
        <f>3814.69357+4.7155370933036+0.188306780355554+53.7653761516539</f>
        <v>3873.3627900253132</v>
      </c>
      <c r="L368" s="31">
        <v>2016</v>
      </c>
      <c r="M368" s="16">
        <f>Table24634[[#This Row],[Émissions couvertes
(Mt éq. CO2)]]/Table24634[[#This Row],[Émissions totales de l''administration
(Mt éq. CO2)]]</f>
        <v>0.46783065058260592</v>
      </c>
      <c r="N368" s="57">
        <v>4.5999999999999996</v>
      </c>
      <c r="O368" s="19">
        <v>1.10690311284047</v>
      </c>
      <c r="P368" s="50" t="s">
        <v>237</v>
      </c>
      <c r="Q368" s="50" t="s">
        <v>237</v>
      </c>
    </row>
    <row r="369" spans="1:17" x14ac:dyDescent="0.35">
      <c r="A369" t="s">
        <v>97</v>
      </c>
      <c r="B369" s="59">
        <v>1819.170793</v>
      </c>
      <c r="C369" s="16">
        <f>Table24634[[#This Row],[Prix du carbone (devise nationale)]]*Table24634[[#This Row],[Taux de change (dollars américains/devise nationale; moyenne annuelle)]]</f>
        <v>5.6822963176470687</v>
      </c>
      <c r="D369" s="31">
        <v>2017</v>
      </c>
      <c r="E369" s="31">
        <v>2017</v>
      </c>
      <c r="F369" s="53" t="s">
        <v>221</v>
      </c>
      <c r="G369" s="53" t="s">
        <v>178</v>
      </c>
      <c r="H369" s="53" t="s">
        <v>211</v>
      </c>
      <c r="I369" s="53" t="s">
        <v>211</v>
      </c>
      <c r="J369" s="53" t="s">
        <v>6</v>
      </c>
      <c r="K369" s="49">
        <f>3836.06645+4.79969917413051+0.193914664487944+52.9810080048159</f>
        <v>3894.0410718434346</v>
      </c>
      <c r="L369" s="31">
        <v>2017</v>
      </c>
      <c r="M369" s="16">
        <f>Table24634[[#This Row],[Émissions couvertes
(Mt éq. CO2)]]/Table24634[[#This Row],[Émissions totales de l''administration
(Mt éq. CO2)]]</f>
        <v>0.467167849397851</v>
      </c>
      <c r="N369" s="57">
        <v>5.03</v>
      </c>
      <c r="O369" s="19">
        <v>1.1296811764705901</v>
      </c>
      <c r="P369" s="50" t="s">
        <v>237</v>
      </c>
      <c r="Q369" s="50" t="s">
        <v>237</v>
      </c>
    </row>
    <row r="370" spans="1:17" x14ac:dyDescent="0.35">
      <c r="A370" t="s">
        <v>97</v>
      </c>
      <c r="B370" s="59">
        <v>1750.650942</v>
      </c>
      <c r="C370" s="16">
        <f>Table24634[[#This Row],[Prix du carbone (devise nationale)]]*Table24634[[#This Row],[Taux de change (dollars américains/devise nationale; moyenne annuelle)]]</f>
        <v>17.655269921568603</v>
      </c>
      <c r="D370" s="31">
        <v>2018</v>
      </c>
      <c r="E370" s="31">
        <v>2018</v>
      </c>
      <c r="F370" s="53" t="s">
        <v>221</v>
      </c>
      <c r="G370" s="53" t="s">
        <v>178</v>
      </c>
      <c r="H370" s="53" t="s">
        <v>211</v>
      </c>
      <c r="I370" s="53" t="s">
        <v>211</v>
      </c>
      <c r="J370" s="53" t="s">
        <v>6</v>
      </c>
      <c r="K370" s="49">
        <f>3750.77081+4.87041399735261+0.181709705840091+53.0007394937217</f>
        <v>3808.8236731969141</v>
      </c>
      <c r="L370" s="31">
        <v>2018</v>
      </c>
      <c r="M370" s="16">
        <f>Table24634[[#This Row],[Émissions couvertes
(Mt éq. CO2)]]/Table24634[[#This Row],[Émissions totales de l''administration
(Mt éq. CO2)]]</f>
        <v>0.45963034579928486</v>
      </c>
      <c r="N370" s="57">
        <v>14.95</v>
      </c>
      <c r="O370" s="19">
        <v>1.18095450980392</v>
      </c>
      <c r="P370" s="50" t="s">
        <v>237</v>
      </c>
      <c r="Q370" s="50" t="s">
        <v>237</v>
      </c>
    </row>
    <row r="371" spans="1:17" x14ac:dyDescent="0.35">
      <c r="A371" t="s">
        <v>97</v>
      </c>
      <c r="B371" s="59">
        <v>1598.532782</v>
      </c>
      <c r="C371" s="16">
        <f>Table24634[[#This Row],[Prix du carbone (devise nationale)]]*Table24634[[#This Row],[Taux de change (dollars américains/devise nationale; moyenne annuelle)]]</f>
        <v>30.057890588235257</v>
      </c>
      <c r="D371" s="31">
        <v>2019</v>
      </c>
      <c r="E371" s="31">
        <v>2019</v>
      </c>
      <c r="F371" s="53" t="s">
        <v>221</v>
      </c>
      <c r="G371" s="53" t="s">
        <v>178</v>
      </c>
      <c r="H371" s="53" t="s">
        <v>211</v>
      </c>
      <c r="I371" s="53" t="s">
        <v>211</v>
      </c>
      <c r="J371" s="53" t="s">
        <v>6</v>
      </c>
      <c r="K371" s="49">
        <f>3591.29363+4.7239+0.188322739611491+51.2185763685476</f>
        <v>3647.4244291081591</v>
      </c>
      <c r="L371" s="31">
        <v>2019</v>
      </c>
      <c r="M371" s="16">
        <f>Table24634[[#This Row],[Émissions couvertes
(Mt éq. CO2)]]/Table24634[[#This Row],[Émissions totales de l''administration
(Mt éq. CO2)]]</f>
        <v>0.43826344124992916</v>
      </c>
      <c r="N371" s="57">
        <v>26.85</v>
      </c>
      <c r="O371" s="19">
        <v>1.11947450980392</v>
      </c>
      <c r="P371" s="50" t="s">
        <v>237</v>
      </c>
      <c r="Q371" s="50" t="s">
        <v>237</v>
      </c>
    </row>
    <row r="372" spans="1:17" x14ac:dyDescent="0.35">
      <c r="A372" t="s">
        <v>97</v>
      </c>
      <c r="B372" s="59">
        <v>1380.5139959999999</v>
      </c>
      <c r="C372" s="16">
        <f>Table24634[[#This Row],[Prix du carbone (devise nationale)]]*Table24634[[#This Row],[Taux de change (dollars américains/devise nationale; moyenne annuelle)]]</f>
        <v>31.55887849027247</v>
      </c>
      <c r="D372" s="31">
        <v>2020</v>
      </c>
      <c r="E372" s="31">
        <v>2020</v>
      </c>
      <c r="F372" s="53" t="s">
        <v>221</v>
      </c>
      <c r="G372" s="53" t="s">
        <v>178</v>
      </c>
      <c r="H372" s="53" t="s">
        <v>211</v>
      </c>
      <c r="I372" s="53" t="s">
        <v>211</v>
      </c>
      <c r="J372" s="53" t="s">
        <v>6</v>
      </c>
      <c r="K372" s="49">
        <f>3303.60054+4.52105926620952+0.18087137600695+49.4976082436891</f>
        <v>3357.8000788859058</v>
      </c>
      <c r="L372" s="31">
        <v>2020</v>
      </c>
      <c r="M372" s="16">
        <f>Table24634[[#This Row],[Émissions couvertes
(Mt éq. CO2)]]/Table24634[[#This Row],[Émissions totales de l''administration
(Mt éq. CO2)]]</f>
        <v>0.41113644754515721</v>
      </c>
      <c r="N372" s="57">
        <v>27.63</v>
      </c>
      <c r="O372" s="19">
        <v>1.1421961089494199</v>
      </c>
      <c r="P372" s="50" t="s">
        <v>237</v>
      </c>
      <c r="Q372" s="50" t="s">
        <v>237</v>
      </c>
    </row>
    <row r="373" spans="1:17" x14ac:dyDescent="0.35">
      <c r="A373" t="s">
        <v>97</v>
      </c>
      <c r="B373" s="59">
        <v>1335.6672369999999</v>
      </c>
      <c r="C373" s="16">
        <f>Table24634[[#This Row],[Prix du carbone (devise nationale)]]*Table24634[[#This Row],[Taux de change (dollars américains/devise nationale; moyenne annuelle)]]</f>
        <v>68.031222635657798</v>
      </c>
      <c r="D373" s="31">
        <v>2021</v>
      </c>
      <c r="E373" s="31">
        <v>2021</v>
      </c>
      <c r="F373" s="53" t="s">
        <v>221</v>
      </c>
      <c r="G373" s="53" t="s">
        <v>178</v>
      </c>
      <c r="H373" s="53" t="s">
        <v>211</v>
      </c>
      <c r="I373" s="53" t="s">
        <v>211</v>
      </c>
      <c r="J373" s="53" t="s">
        <v>6</v>
      </c>
      <c r="K373" s="49">
        <f>3471.700311817+4.66223951496099+0.183904220870403+49.1588176273313</f>
        <v>3525.7052731801627</v>
      </c>
      <c r="L373" s="31">
        <v>2021</v>
      </c>
      <c r="M373" s="16">
        <f>Table24634[[#This Row],[Émissions couvertes
(Mt éq. CO2)]]/Table24634[[#This Row],[Émissions totales de l''administration
(Mt éq. CO2)]]</f>
        <v>0.37883689460952502</v>
      </c>
      <c r="N373" s="57">
        <v>57.52</v>
      </c>
      <c r="O373" s="19">
        <v>1.1827403100775</v>
      </c>
      <c r="P373" s="50" t="s">
        <v>237</v>
      </c>
      <c r="Q373" s="50" t="s">
        <v>237</v>
      </c>
    </row>
    <row r="374" spans="1:17" x14ac:dyDescent="0.35">
      <c r="A374" t="s">
        <v>97</v>
      </c>
      <c r="B374" s="59">
        <v>1332.441143</v>
      </c>
      <c r="C374" s="16">
        <f>Table24634[[#This Row],[Prix du carbone (devise nationale)]]*Table24634[[#This Row],[Taux de change (dollars américains/devise nationale; moyenne annuelle)]]</f>
        <v>89.698682996109326</v>
      </c>
      <c r="D374" s="31">
        <v>2022</v>
      </c>
      <c r="E374" s="31">
        <v>2022</v>
      </c>
      <c r="F374" s="53" t="s">
        <v>221</v>
      </c>
      <c r="G374" s="53" t="s">
        <v>178</v>
      </c>
      <c r="H374" s="53" t="s">
        <v>211</v>
      </c>
      <c r="I374" s="53" t="s">
        <v>211</v>
      </c>
      <c r="J374" s="53" t="s">
        <v>6</v>
      </c>
      <c r="K374" s="49">
        <f>3471.700311817+4.66223951496099+0.183904220870403+49.1588176273313</f>
        <v>3525.7052731801627</v>
      </c>
      <c r="L374" s="31">
        <v>2021</v>
      </c>
      <c r="M374" s="16">
        <f>Table24634[[#This Row],[Émissions couvertes
(Mt éq. CO2)]]/Table24634[[#This Row],[Émissions totales de l''administration
(Mt éq. CO2)]]</f>
        <v>0.37792187371298536</v>
      </c>
      <c r="N374" s="57">
        <v>85.18</v>
      </c>
      <c r="O374" s="19">
        <v>1.0530486381323001</v>
      </c>
      <c r="P374" s="50" t="s">
        <v>237</v>
      </c>
      <c r="Q374" s="50" t="s">
        <v>237</v>
      </c>
    </row>
    <row r="375" spans="1:17" x14ac:dyDescent="0.35">
      <c r="A375" t="s">
        <v>144</v>
      </c>
      <c r="B375" s="59">
        <v>160</v>
      </c>
      <c r="C375" s="16">
        <f>Table24634[[#This Row],[Prix du carbone (devise nationale)]]*Table24634[[#This Row],[Taux de change (dollars américains/devise nationale; moyenne annuelle)]]</f>
        <v>2.5692539706109119</v>
      </c>
      <c r="D375" s="31">
        <v>2015</v>
      </c>
      <c r="E375" s="31">
        <v>2015</v>
      </c>
      <c r="F375" s="53" t="s">
        <v>221</v>
      </c>
      <c r="G375" s="53" t="s">
        <v>178</v>
      </c>
      <c r="H375" s="53" t="s">
        <v>19</v>
      </c>
      <c r="I375" s="53" t="s">
        <v>190</v>
      </c>
      <c r="J375" s="53" t="s">
        <v>220</v>
      </c>
      <c r="K375" s="49">
        <v>297.7</v>
      </c>
      <c r="L375" s="31">
        <v>2012</v>
      </c>
      <c r="M375" s="16">
        <f>Table24634[[#This Row],[Émissions couvertes
(Mt éq. CO2)]]/Table24634[[#This Row],[Émissions totales de l''administration
(Mt éq. CO2)]]</f>
        <v>0.53745381256298286</v>
      </c>
      <c r="N375" s="57">
        <v>16</v>
      </c>
      <c r="O375" s="19">
        <v>0.16057837316318199</v>
      </c>
      <c r="P375" s="50" t="s">
        <v>237</v>
      </c>
      <c r="Q375" s="50" t="s">
        <v>237</v>
      </c>
    </row>
    <row r="376" spans="1:17" x14ac:dyDescent="0.35">
      <c r="A376" t="s">
        <v>144</v>
      </c>
      <c r="B376" s="59">
        <v>155</v>
      </c>
      <c r="C376" s="16">
        <f>Table24634[[#This Row],[Prix du carbone (devise nationale)]]*Table24634[[#This Row],[Taux de change (dollars américains/devise nationale; moyenne annuelle)]]</f>
        <v>1.3222091945382304</v>
      </c>
      <c r="D376" s="31">
        <v>2016</v>
      </c>
      <c r="E376" s="31">
        <v>2016</v>
      </c>
      <c r="F376" s="53" t="s">
        <v>221</v>
      </c>
      <c r="G376" s="53" t="s">
        <v>178</v>
      </c>
      <c r="H376" s="53" t="s">
        <v>19</v>
      </c>
      <c r="I376" s="53" t="s">
        <v>190</v>
      </c>
      <c r="J376" s="53" t="s">
        <v>220</v>
      </c>
      <c r="K376" s="49">
        <v>297.7</v>
      </c>
      <c r="L376" s="31">
        <v>2012</v>
      </c>
      <c r="M376" s="16">
        <f>Table24634[[#This Row],[Émissions couvertes
(Mt éq. CO2)]]/Table24634[[#This Row],[Émissions totales de l''administration
(Mt éq. CO2)]]</f>
        <v>0.52065838092038963</v>
      </c>
      <c r="N376" s="57">
        <v>8.7853896789999997</v>
      </c>
      <c r="O376" s="19">
        <v>0.150500916049148</v>
      </c>
      <c r="P376" s="50" t="s">
        <v>237</v>
      </c>
      <c r="Q376" s="50" t="s">
        <v>237</v>
      </c>
    </row>
    <row r="377" spans="1:17" x14ac:dyDescent="0.35">
      <c r="A377" t="s">
        <v>144</v>
      </c>
      <c r="B377" s="59">
        <v>156</v>
      </c>
      <c r="C377" s="16">
        <f>Table24634[[#This Row],[Prix du carbone (devise nationale)]]*Table24634[[#This Row],[Taux de change (dollars américains/devise nationale; moyenne annuelle)]]</f>
        <v>5.381993055724088</v>
      </c>
      <c r="D377" s="31">
        <v>2017</v>
      </c>
      <c r="E377" s="31">
        <v>2017</v>
      </c>
      <c r="F377" s="53" t="s">
        <v>221</v>
      </c>
      <c r="G377" s="53" t="s">
        <v>178</v>
      </c>
      <c r="H377" s="53" t="s">
        <v>19</v>
      </c>
      <c r="I377" s="53" t="s">
        <v>190</v>
      </c>
      <c r="J377" s="53" t="s">
        <v>220</v>
      </c>
      <c r="K377" s="49">
        <v>297.7</v>
      </c>
      <c r="L377" s="31">
        <v>2012</v>
      </c>
      <c r="M377" s="16">
        <f>Table24634[[#This Row],[Émissions couvertes
(Mt éq. CO2)]]/Table24634[[#This Row],[Émissions totales de l''administration
(Mt éq. CO2)]]</f>
        <v>0.5240174672489083</v>
      </c>
      <c r="N377" s="57">
        <v>36.375572939999998</v>
      </c>
      <c r="O377" s="19">
        <v>0.14795624153058601</v>
      </c>
      <c r="P377" s="50" t="s">
        <v>237</v>
      </c>
      <c r="Q377" s="50" t="s">
        <v>237</v>
      </c>
    </row>
    <row r="378" spans="1:17" x14ac:dyDescent="0.35">
      <c r="A378" t="s">
        <v>144</v>
      </c>
      <c r="B378" s="59">
        <v>158</v>
      </c>
      <c r="C378" s="16">
        <f>Table24634[[#This Row],[Prix du carbone (devise nationale)]]*Table24634[[#This Row],[Taux de change (dollars américains/devise nationale; moyenne annuelle)]]</f>
        <v>5.8948386385407874</v>
      </c>
      <c r="D378" s="31">
        <v>2018</v>
      </c>
      <c r="E378" s="31">
        <v>2018</v>
      </c>
      <c r="F378" s="53" t="s">
        <v>221</v>
      </c>
      <c r="G378" s="53" t="s">
        <v>178</v>
      </c>
      <c r="H378" s="53" t="s">
        <v>19</v>
      </c>
      <c r="I378" s="53" t="s">
        <v>190</v>
      </c>
      <c r="J378" s="53" t="s">
        <v>220</v>
      </c>
      <c r="K378" s="49">
        <v>297.7</v>
      </c>
      <c r="L378" s="31">
        <v>2012</v>
      </c>
      <c r="M378" s="16">
        <f>Table24634[[#This Row],[Émissions couvertes
(Mt éq. CO2)]]/Table24634[[#This Row],[Émissions totales de l''administration
(Mt éq. CO2)]]</f>
        <v>0.53073563990594563</v>
      </c>
      <c r="N378" s="57">
        <v>39</v>
      </c>
      <c r="O378" s="19">
        <v>0.15114970868053301</v>
      </c>
      <c r="P378" s="50" t="s">
        <v>237</v>
      </c>
      <c r="Q378" s="50" t="s">
        <v>237</v>
      </c>
    </row>
    <row r="379" spans="1:17" x14ac:dyDescent="0.35">
      <c r="A379" t="s">
        <v>144</v>
      </c>
      <c r="B379" s="59">
        <v>158</v>
      </c>
      <c r="C379" s="16">
        <f>Table24634[[#This Row],[Prix du carbone (devise nationale)]]*Table24634[[#This Row],[Taux de change (dollars américains/devise nationale; moyenne annuelle)]]</f>
        <v>5.8258274206901772</v>
      </c>
      <c r="D379" s="31">
        <v>2018</v>
      </c>
      <c r="E379" s="31">
        <v>2019</v>
      </c>
      <c r="F379" s="53" t="s">
        <v>221</v>
      </c>
      <c r="G379" s="53" t="s">
        <v>178</v>
      </c>
      <c r="H379" s="53" t="s">
        <v>19</v>
      </c>
      <c r="I379" s="53" t="s">
        <v>190</v>
      </c>
      <c r="J379" s="53" t="s">
        <v>220</v>
      </c>
      <c r="K379" s="49">
        <v>297.7</v>
      </c>
      <c r="L379" s="31">
        <v>2012</v>
      </c>
      <c r="M379" s="16">
        <f>Table24634[[#This Row],[Émissions couvertes
(Mt éq. CO2)]]/Table24634[[#This Row],[Émissions totales de l''administration
(Mt éq. CO2)]]</f>
        <v>0.53073563990594563</v>
      </c>
      <c r="N379" s="57">
        <v>40.247058823529414</v>
      </c>
      <c r="O379" s="19">
        <v>0.14475163132378399</v>
      </c>
      <c r="P379" s="50" t="s">
        <v>237</v>
      </c>
      <c r="Q379" s="50" t="s">
        <v>237</v>
      </c>
    </row>
    <row r="380" spans="1:17" x14ac:dyDescent="0.35">
      <c r="A380" t="s">
        <v>144</v>
      </c>
      <c r="B380" s="59">
        <v>105</v>
      </c>
      <c r="C380" s="16">
        <f>Table24634[[#This Row],[Prix du carbone (devise nationale)]]*Table24634[[#This Row],[Taux de change (dollars américains/devise nationale; moyenne annuelle)]]</f>
        <v>5.5921317866846181</v>
      </c>
      <c r="D380" s="31">
        <v>2020</v>
      </c>
      <c r="E380" s="31">
        <v>2020</v>
      </c>
      <c r="F380" s="53" t="s">
        <v>221</v>
      </c>
      <c r="G380" s="53" t="s">
        <v>178</v>
      </c>
      <c r="H380" s="53" t="s">
        <v>19</v>
      </c>
      <c r="I380" s="53" t="s">
        <v>190</v>
      </c>
      <c r="J380" s="53" t="s">
        <v>220</v>
      </c>
      <c r="K380" s="49">
        <v>297.7</v>
      </c>
      <c r="L380" s="31">
        <v>2012</v>
      </c>
      <c r="M380" s="16">
        <f>Table24634[[#This Row],[Émissions couvertes
(Mt éq. CO2)]]/Table24634[[#This Row],[Émissions totales de l''administration
(Mt éq. CO2)]]</f>
        <v>0.35270406449445751</v>
      </c>
      <c r="N380" s="57">
        <v>38.590000000000003</v>
      </c>
      <c r="O380" s="19">
        <v>0.144911422303307</v>
      </c>
      <c r="P380" s="50" t="s">
        <v>237</v>
      </c>
      <c r="Q380" s="50" t="s">
        <v>237</v>
      </c>
    </row>
    <row r="381" spans="1:17" x14ac:dyDescent="0.35">
      <c r="A381" t="s">
        <v>144</v>
      </c>
      <c r="B381" s="59">
        <v>109</v>
      </c>
      <c r="C381" s="16">
        <f>Table24634[[#This Row],[Prix du carbone (devise nationale)]]*Table24634[[#This Row],[Taux de change (dollars américains/devise nationale; moyenne annuelle)]]</f>
        <v>6.0474724913624973</v>
      </c>
      <c r="D381" s="31">
        <v>2021</v>
      </c>
      <c r="E381" s="31">
        <v>2021</v>
      </c>
      <c r="F381" s="53" t="s">
        <v>221</v>
      </c>
      <c r="G381" s="53" t="s">
        <v>178</v>
      </c>
      <c r="H381" s="53" t="s">
        <v>19</v>
      </c>
      <c r="I381" s="53" t="s">
        <v>190</v>
      </c>
      <c r="J381" s="53" t="s">
        <v>220</v>
      </c>
      <c r="K381" s="49">
        <v>297.7</v>
      </c>
      <c r="L381" s="31">
        <v>2012</v>
      </c>
      <c r="M381" s="16">
        <f>Table24634[[#This Row],[Émissions couvertes
(Mt éq. CO2)]]/Table24634[[#This Row],[Émissions totales de l''administration
(Mt éq. CO2)]]</f>
        <v>0.36614040980853207</v>
      </c>
      <c r="N381" s="57">
        <v>39</v>
      </c>
      <c r="O381" s="19">
        <v>0.155063397214423</v>
      </c>
      <c r="P381" s="50" t="s">
        <v>237</v>
      </c>
      <c r="Q381" s="50" t="s">
        <v>237</v>
      </c>
    </row>
    <row r="382" spans="1:17" x14ac:dyDescent="0.35">
      <c r="A382" t="s">
        <v>144</v>
      </c>
      <c r="B382" s="59">
        <v>109</v>
      </c>
      <c r="C382" s="16">
        <f>Table24634[[#This Row],[Prix du carbone (devise nationale)]]*Table24634[[#This Row],[Taux de change (dollars américains/devise nationale; moyenne annuelle)]]</f>
        <v>8.9845004362969103</v>
      </c>
      <c r="D382" s="31">
        <v>2021</v>
      </c>
      <c r="E382" s="31">
        <v>2022</v>
      </c>
      <c r="F382" s="53" t="s">
        <v>221</v>
      </c>
      <c r="G382" s="53" t="s">
        <v>178</v>
      </c>
      <c r="H382" s="53" t="s">
        <v>19</v>
      </c>
      <c r="I382" s="53" t="s">
        <v>190</v>
      </c>
      <c r="J382" s="53" t="s">
        <v>220</v>
      </c>
      <c r="K382" s="49">
        <v>297.7</v>
      </c>
      <c r="L382" s="31">
        <v>2012</v>
      </c>
      <c r="M382" s="16">
        <f>Table24634[[#This Row],[Émissions couvertes
(Mt éq. CO2)]]/Table24634[[#This Row],[Émissions totales de l''administration
(Mt éq. CO2)]]</f>
        <v>0.36614040980853207</v>
      </c>
      <c r="N382" s="57">
        <v>60.53</v>
      </c>
      <c r="O382" s="19">
        <v>0.148430537523491</v>
      </c>
      <c r="P382" s="50" t="s">
        <v>237</v>
      </c>
      <c r="Q382" s="50" t="s">
        <v>237</v>
      </c>
    </row>
    <row r="383" spans="1:17" x14ac:dyDescent="0.35">
      <c r="A383" t="s">
        <v>145</v>
      </c>
      <c r="B383" s="59">
        <v>31.45</v>
      </c>
      <c r="C383" s="16">
        <f>Table24634[[#This Row],[Prix du carbone (devise nationale)]]*Table24634[[#This Row],[Taux de change (dollars américains/devise nationale; moyenne annuelle)]]</f>
        <v>5.6117073326207514</v>
      </c>
      <c r="D383" s="31">
        <v>2015</v>
      </c>
      <c r="E383" s="31">
        <v>2015</v>
      </c>
      <c r="F383" s="53" t="s">
        <v>221</v>
      </c>
      <c r="G383" s="53" t="s">
        <v>178</v>
      </c>
      <c r="H383" s="53" t="s">
        <v>20</v>
      </c>
      <c r="I383" s="53" t="s">
        <v>190</v>
      </c>
      <c r="J383" s="53" t="s">
        <v>220</v>
      </c>
      <c r="K383" s="49">
        <v>83.45</v>
      </c>
      <c r="L383" s="31">
        <v>2010</v>
      </c>
      <c r="M383" s="16">
        <f>Table24634[[#This Row],[Émissions couvertes
(Mt éq. CO2)]]/Table24634[[#This Row],[Émissions totales de l''administration
(Mt éq. CO2)]]</f>
        <v>0.37687237866986217</v>
      </c>
      <c r="N383" s="57">
        <v>34.94684385</v>
      </c>
      <c r="O383" s="19">
        <v>0.16057837316318199</v>
      </c>
      <c r="P383" s="50" t="s">
        <v>237</v>
      </c>
      <c r="Q383" s="50" t="s">
        <v>237</v>
      </c>
    </row>
    <row r="384" spans="1:17" x14ac:dyDescent="0.35">
      <c r="A384" t="s">
        <v>145</v>
      </c>
      <c r="B384" s="59">
        <v>31.45</v>
      </c>
      <c r="C384" s="16">
        <f>Table24634[[#This Row],[Prix du carbone (devise nationale)]]*Table24634[[#This Row],[Taux de change (dollars américains/devise nationale; moyenne annuelle)]]</f>
        <v>6.7875913138165753</v>
      </c>
      <c r="D384" s="31">
        <v>2016</v>
      </c>
      <c r="E384" s="31">
        <v>2016</v>
      </c>
      <c r="F384" s="53" t="s">
        <v>221</v>
      </c>
      <c r="G384" s="53" t="s">
        <v>178</v>
      </c>
      <c r="H384" s="53" t="s">
        <v>20</v>
      </c>
      <c r="I384" s="53" t="s">
        <v>190</v>
      </c>
      <c r="J384" s="53" t="s">
        <v>220</v>
      </c>
      <c r="K384" s="49">
        <v>83.45</v>
      </c>
      <c r="L384" s="31">
        <v>2010</v>
      </c>
      <c r="M384" s="16">
        <f>Table24634[[#This Row],[Émissions couvertes
(Mt éq. CO2)]]/Table24634[[#This Row],[Émissions totales de l''administration
(Mt éq. CO2)]]</f>
        <v>0.37687237866986217</v>
      </c>
      <c r="N384" s="57">
        <v>45.1</v>
      </c>
      <c r="O384" s="19">
        <v>0.150500916049148</v>
      </c>
      <c r="P384" s="50" t="s">
        <v>237</v>
      </c>
      <c r="Q384" s="50" t="s">
        <v>237</v>
      </c>
    </row>
    <row r="385" spans="1:17" x14ac:dyDescent="0.35">
      <c r="A385" t="s">
        <v>145</v>
      </c>
      <c r="B385" s="59">
        <v>31.45</v>
      </c>
      <c r="C385" s="16">
        <f>Table24634[[#This Row],[Prix du carbone (devise nationale)]]*Table24634[[#This Row],[Taux de change (dollars américains/devise nationale; moyenne annuelle)]]</f>
        <v>3.723982922666432</v>
      </c>
      <c r="D385" s="31">
        <v>2017</v>
      </c>
      <c r="E385" s="31">
        <v>2017</v>
      </c>
      <c r="F385" s="53" t="s">
        <v>221</v>
      </c>
      <c r="G385" s="53" t="s">
        <v>178</v>
      </c>
      <c r="H385" s="53" t="s">
        <v>20</v>
      </c>
      <c r="I385" s="53" t="s">
        <v>190</v>
      </c>
      <c r="J385" s="53" t="s">
        <v>220</v>
      </c>
      <c r="K385" s="49">
        <v>83.45</v>
      </c>
      <c r="L385" s="31">
        <v>2010</v>
      </c>
      <c r="M385" s="16">
        <f>Table24634[[#This Row],[Émissions couvertes
(Mt éq. CO2)]]/Table24634[[#This Row],[Émissions totales de l''administration
(Mt éq. CO2)]]</f>
        <v>0.37687237866986217</v>
      </c>
      <c r="N385" s="57">
        <v>25.169488520000002</v>
      </c>
      <c r="O385" s="19">
        <v>0.14795624153058601</v>
      </c>
      <c r="P385" s="50" t="s">
        <v>237</v>
      </c>
      <c r="Q385" s="50" t="s">
        <v>237</v>
      </c>
    </row>
    <row r="386" spans="1:17" x14ac:dyDescent="0.35">
      <c r="A386" t="s">
        <v>145</v>
      </c>
      <c r="B386" s="59">
        <v>31.45</v>
      </c>
      <c r="C386" s="16">
        <f>Table24634[[#This Row],[Prix du carbone (devise nationale)]]*Table24634[[#This Row],[Taux de change (dollars américains/devise nationale; moyenne annuelle)]]</f>
        <v>5.4790182581706581</v>
      </c>
      <c r="D386" s="31">
        <v>2018</v>
      </c>
      <c r="E386" s="31">
        <v>2018</v>
      </c>
      <c r="F386" s="53" t="s">
        <v>221</v>
      </c>
      <c r="G386" s="53" t="s">
        <v>178</v>
      </c>
      <c r="H386" s="53" t="s">
        <v>20</v>
      </c>
      <c r="I386" s="53" t="s">
        <v>190</v>
      </c>
      <c r="J386" s="53" t="s">
        <v>220</v>
      </c>
      <c r="K386" s="49">
        <v>83.45</v>
      </c>
      <c r="L386" s="31">
        <v>2010</v>
      </c>
      <c r="M386" s="16">
        <f>Table24634[[#This Row],[Émissions couvertes
(Mt éq. CO2)]]/Table24634[[#This Row],[Émissions totales de l''administration
(Mt éq. CO2)]]</f>
        <v>0.37687237866986217</v>
      </c>
      <c r="N386" s="57">
        <v>36.248950170000001</v>
      </c>
      <c r="O386" s="19">
        <v>0.15114970868053301</v>
      </c>
      <c r="P386" s="50" t="s">
        <v>237</v>
      </c>
      <c r="Q386" s="50" t="s">
        <v>237</v>
      </c>
    </row>
    <row r="387" spans="1:17" x14ac:dyDescent="0.35">
      <c r="A387" t="s">
        <v>145</v>
      </c>
      <c r="B387" s="59">
        <v>31.45</v>
      </c>
      <c r="C387" s="16">
        <f>Table24634[[#This Row],[Prix du carbone (devise nationale)]]*Table24634[[#This Row],[Taux de change (dollars américains/devise nationale; moyenne annuelle)]]</f>
        <v>2.7200640921130561</v>
      </c>
      <c r="D387" s="31">
        <v>2019</v>
      </c>
      <c r="E387" s="31">
        <v>2019</v>
      </c>
      <c r="F387" s="53" t="s">
        <v>221</v>
      </c>
      <c r="G387" s="53" t="s">
        <v>178</v>
      </c>
      <c r="H387" s="53" t="s">
        <v>20</v>
      </c>
      <c r="I387" s="53" t="s">
        <v>190</v>
      </c>
      <c r="J387" s="53" t="s">
        <v>220</v>
      </c>
      <c r="K387" s="49">
        <v>83.45</v>
      </c>
      <c r="L387" s="31">
        <v>2010</v>
      </c>
      <c r="M387" s="16">
        <f>Table24634[[#This Row],[Émissions couvertes
(Mt éq. CO2)]]/Table24634[[#This Row],[Émissions totales de l''administration
(Mt éq. CO2)]]</f>
        <v>0.37687237866986217</v>
      </c>
      <c r="N387" s="57">
        <v>18.791250000000002</v>
      </c>
      <c r="O387" s="19">
        <v>0.14475163132378399</v>
      </c>
      <c r="P387" s="50" t="s">
        <v>237</v>
      </c>
      <c r="Q387" s="50" t="s">
        <v>237</v>
      </c>
    </row>
    <row r="388" spans="1:17" x14ac:dyDescent="0.35">
      <c r="A388" t="s">
        <v>145</v>
      </c>
      <c r="B388" s="59">
        <v>22</v>
      </c>
      <c r="C388" s="16">
        <f>Table24634[[#This Row],[Prix du carbone (devise nationale)]]*Table24634[[#This Row],[Taux de change (dollars américains/devise nationale; moyenne annuelle)]]</f>
        <v>5.0079777422718541</v>
      </c>
      <c r="D388" s="31">
        <v>2020</v>
      </c>
      <c r="E388" s="31">
        <v>2020</v>
      </c>
      <c r="F388" s="53" t="s">
        <v>221</v>
      </c>
      <c r="G388" s="53" t="s">
        <v>178</v>
      </c>
      <c r="H388" s="53" t="s">
        <v>20</v>
      </c>
      <c r="I388" s="53" t="s">
        <v>190</v>
      </c>
      <c r="J388" s="53" t="s">
        <v>220</v>
      </c>
      <c r="K388" s="49">
        <v>83.45</v>
      </c>
      <c r="L388" s="31">
        <v>2010</v>
      </c>
      <c r="M388" s="16">
        <f>Table24634[[#This Row],[Émissions couvertes
(Mt éq. CO2)]]/Table24634[[#This Row],[Émissions totales de l''administration
(Mt éq. CO2)]]</f>
        <v>0.26363091671659677</v>
      </c>
      <c r="N388" s="57">
        <v>34.558888889999999</v>
      </c>
      <c r="O388" s="19">
        <v>0.144911422303307</v>
      </c>
      <c r="P388" s="50" t="s">
        <v>237</v>
      </c>
      <c r="Q388" s="50" t="s">
        <v>237</v>
      </c>
    </row>
    <row r="389" spans="1:17" x14ac:dyDescent="0.35">
      <c r="A389" t="s">
        <v>145</v>
      </c>
      <c r="B389" s="59">
        <v>25</v>
      </c>
      <c r="C389" s="16">
        <f>Table24634[[#This Row],[Prix du carbone (devise nationale)]]*Table24634[[#This Row],[Taux de change (dollars américains/devise nationale; moyenne annuelle)]]</f>
        <v>2.5554447860936911</v>
      </c>
      <c r="D389" s="31">
        <v>2021</v>
      </c>
      <c r="E389" s="31">
        <v>2021</v>
      </c>
      <c r="F389" s="53" t="s">
        <v>221</v>
      </c>
      <c r="G389" s="53" t="s">
        <v>178</v>
      </c>
      <c r="H389" s="53" t="s">
        <v>20</v>
      </c>
      <c r="I389" s="53" t="s">
        <v>190</v>
      </c>
      <c r="J389" s="53" t="s">
        <v>220</v>
      </c>
      <c r="K389" s="49">
        <v>83.45</v>
      </c>
      <c r="L389" s="31">
        <v>2010</v>
      </c>
      <c r="M389" s="16">
        <f>Table24634[[#This Row],[Émissions couvertes
(Mt éq. CO2)]]/Table24634[[#This Row],[Émissions totales de l''administration
(Mt éq. CO2)]]</f>
        <v>0.29958058717795089</v>
      </c>
      <c r="N389" s="57">
        <v>16.48</v>
      </c>
      <c r="O389" s="19">
        <v>0.155063397214423</v>
      </c>
      <c r="P389" s="50" t="s">
        <v>237</v>
      </c>
      <c r="Q389" s="50" t="s">
        <v>237</v>
      </c>
    </row>
    <row r="390" spans="1:17" x14ac:dyDescent="0.35">
      <c r="A390" t="s">
        <v>145</v>
      </c>
      <c r="B390" s="59">
        <v>25</v>
      </c>
      <c r="C390" s="16">
        <f>Table24634[[#This Row],[Prix du carbone (devise nationale)]]*Table24634[[#This Row],[Taux de change (dollars américains/devise nationale; moyenne annuelle)]]</f>
        <v>5.5320061335005102</v>
      </c>
      <c r="D390" s="31">
        <v>2021</v>
      </c>
      <c r="E390" s="31">
        <v>2022</v>
      </c>
      <c r="F390" s="53" t="s">
        <v>221</v>
      </c>
      <c r="G390" s="53" t="s">
        <v>178</v>
      </c>
      <c r="H390" s="53" t="s">
        <v>20</v>
      </c>
      <c r="I390" s="53" t="s">
        <v>190</v>
      </c>
      <c r="J390" s="53" t="s">
        <v>220</v>
      </c>
      <c r="K390" s="49">
        <v>83.45</v>
      </c>
      <c r="L390" s="31">
        <v>2010</v>
      </c>
      <c r="M390" s="16">
        <f>Table24634[[#This Row],[Émissions couvertes
(Mt éq. CO2)]]/Table24634[[#This Row],[Émissions totales de l''administration
(Mt éq. CO2)]]</f>
        <v>0.29958058717795089</v>
      </c>
      <c r="N390" s="57">
        <v>37.270000000000003</v>
      </c>
      <c r="O390" s="19">
        <v>0.148430537523491</v>
      </c>
      <c r="P390" s="50" t="s">
        <v>237</v>
      </c>
      <c r="Q390" s="50" t="s">
        <v>237</v>
      </c>
    </row>
    <row r="391" spans="1:17" x14ac:dyDescent="0.35">
      <c r="A391" t="s">
        <v>146</v>
      </c>
      <c r="B391" s="59">
        <f>Table24634[[#This Row],[Revenus des taxes sur le carbone (dollars américains)]]/Table24634[[#This Row],[Prix du carbone (dollars américains)]]/1000000</f>
        <v>0</v>
      </c>
      <c r="C391" s="16">
        <f>Table24634[[#This Row],[Prix du carbone (devise nationale)]]*Table24634[[#This Row],[Taux de change (dollars américains/devise nationale; moyenne annuelle)]]</f>
        <v>3.6652636851782852</v>
      </c>
      <c r="D391" s="31">
        <v>2019</v>
      </c>
      <c r="E391" s="31">
        <v>2019</v>
      </c>
      <c r="F391" s="53" t="s">
        <v>221</v>
      </c>
      <c r="G391" s="53" t="s">
        <v>177</v>
      </c>
      <c r="H391" s="53" t="s">
        <v>212</v>
      </c>
      <c r="I391" s="53" t="s">
        <v>212</v>
      </c>
      <c r="J391" s="53" t="s">
        <v>220</v>
      </c>
      <c r="K391" s="49">
        <v>59.710830000000001</v>
      </c>
      <c r="L391" s="31">
        <v>2018</v>
      </c>
      <c r="M391" s="16">
        <f>Table24634[[#This Row],[Émissions couvertes
(Mt éq. CO2)]]/Table24634[[#This Row],[Émissions totales de l''administration
(Mt éq. CO2)]]</f>
        <v>0</v>
      </c>
      <c r="N391" s="57">
        <v>5</v>
      </c>
      <c r="O391" s="19">
        <v>0.73305273703565699</v>
      </c>
      <c r="P391" s="50">
        <f>Table24634[[#This Row],[Revenus des taxes sur le carbone (devise nationale)]]*Table24634[[#This Row],[Taux de change (dollars américains/devise nationale; moyenne annuelle)]]</f>
        <v>0</v>
      </c>
      <c r="Q391" s="50">
        <v>0</v>
      </c>
    </row>
    <row r="392" spans="1:17" x14ac:dyDescent="0.35">
      <c r="A392" t="s">
        <v>146</v>
      </c>
      <c r="B392" s="59">
        <f>Table24634[[#This Row],[Revenus des taxes sur le carbone (dollars américains)]]/Table24634[[#This Row],[Prix du carbone (dollars américains)]]/1000000</f>
        <v>41.505952000000001</v>
      </c>
      <c r="C392" s="16">
        <f>Table24634[[#This Row],[Prix du carbone (devise nationale)]]*Table24634[[#This Row],[Taux de change (dollars américains/devise nationale; moyenne annuelle)]]</f>
        <v>3.6238667866569201</v>
      </c>
      <c r="D392" s="31">
        <v>2020</v>
      </c>
      <c r="E392" s="31">
        <v>2020</v>
      </c>
      <c r="F392" s="53" t="s">
        <v>221</v>
      </c>
      <c r="G392" s="53" t="s">
        <v>177</v>
      </c>
      <c r="H392" s="53" t="s">
        <v>212</v>
      </c>
      <c r="I392" s="53" t="s">
        <v>212</v>
      </c>
      <c r="J392" s="53" t="s">
        <v>220</v>
      </c>
      <c r="K392" s="49">
        <v>59.710830000000001</v>
      </c>
      <c r="L392" s="51">
        <v>2018</v>
      </c>
      <c r="M392" s="16">
        <f>Table24634[[#This Row],[Émissions couvertes
(Mt éq. CO2)]]/Table24634[[#This Row],[Émissions totales de l''administration
(Mt éq. CO2)]]</f>
        <v>0.69511597812323156</v>
      </c>
      <c r="N392" s="57">
        <v>5</v>
      </c>
      <c r="O392" s="19">
        <v>0.72477335733138404</v>
      </c>
      <c r="P392" s="50">
        <f>Table24634[[#This Row],[Revenus des taxes sur le carbone (devise nationale)]]*Table24634[[#This Row],[Taux de change (dollars américains/devise nationale; moyenne annuelle)]]</f>
        <v>150412040.90137637</v>
      </c>
      <c r="Q392" s="50">
        <v>207529760</v>
      </c>
    </row>
    <row r="393" spans="1:17" x14ac:dyDescent="0.35">
      <c r="A393" t="s">
        <v>146</v>
      </c>
      <c r="B393" s="59">
        <f>Table24634[[#This Row],[Revenus des taxes sur le carbone (dollars américains)]]/Table24634[[#This Row],[Prix du carbone (dollars américains)]]/1000000</f>
        <v>39.582847999999998</v>
      </c>
      <c r="C393" s="16">
        <f>Table24634[[#This Row],[Prix du carbone (devise nationale)]]*Table24634[[#This Row],[Taux de change (dollars américains/devise nationale; moyenne annuelle)]]</f>
        <v>3.7216687962882551</v>
      </c>
      <c r="D393" s="31">
        <v>2021</v>
      </c>
      <c r="E393" s="31">
        <v>2021</v>
      </c>
      <c r="F393" s="53" t="s">
        <v>221</v>
      </c>
      <c r="G393" s="53" t="s">
        <v>177</v>
      </c>
      <c r="H393" s="53" t="s">
        <v>212</v>
      </c>
      <c r="I393" s="53" t="s">
        <v>212</v>
      </c>
      <c r="J393" s="53" t="s">
        <v>220</v>
      </c>
      <c r="K393" s="49">
        <v>59.710830000000001</v>
      </c>
      <c r="L393" s="31">
        <v>2018</v>
      </c>
      <c r="M393" s="16">
        <f>Table24634[[#This Row],[Émissions couvertes
(Mt éq. CO2)]]/Table24634[[#This Row],[Émissions totales de l''administration
(Mt éq. CO2)]]</f>
        <v>0.66290902337147206</v>
      </c>
      <c r="N393" s="57">
        <v>5</v>
      </c>
      <c r="O393" s="19">
        <v>0.744333759257651</v>
      </c>
      <c r="P393" s="50">
        <f>Table24634[[#This Row],[Revenus des taxes sur le carbone (devise nationale)]]*Table24634[[#This Row],[Taux de change (dollars américains/devise nationale; moyenne annuelle)]]</f>
        <v>147314250.26982096</v>
      </c>
      <c r="Q393" s="50">
        <v>197914240</v>
      </c>
    </row>
    <row r="394" spans="1:17" x14ac:dyDescent="0.35">
      <c r="A394" t="s">
        <v>146</v>
      </c>
      <c r="B394" s="59">
        <f>Table24634[[#This Row],[Revenus des taxes sur le carbone (dollars américains)]]/Table24634[[#This Row],[Prix du carbone (dollars américains)]]/1000000</f>
        <v>42.408999999999999</v>
      </c>
      <c r="C394" s="16">
        <f>Table24634[[#This Row],[Prix du carbone (devise nationale)]]*Table24634[[#This Row],[Taux de change (dollars américains/devise nationale; moyenne annuelle)]]</f>
        <v>3.6266924564796899</v>
      </c>
      <c r="D394" s="31">
        <v>2022</v>
      </c>
      <c r="E394" s="31">
        <v>2022</v>
      </c>
      <c r="F394" s="53" t="s">
        <v>221</v>
      </c>
      <c r="G394" s="53" t="s">
        <v>177</v>
      </c>
      <c r="H394" s="53" t="s">
        <v>212</v>
      </c>
      <c r="I394" s="53" t="s">
        <v>212</v>
      </c>
      <c r="J394" s="53" t="s">
        <v>220</v>
      </c>
      <c r="K394" s="49">
        <v>59.710830000000001</v>
      </c>
      <c r="L394" s="31">
        <v>2018</v>
      </c>
      <c r="M394" s="16">
        <f>Table24634[[#This Row],[Émissions couvertes
(Mt éq. CO2)]]/Table24634[[#This Row],[Émissions totales de l''administration
(Mt éq. CO2)]]</f>
        <v>0.71023966674052263</v>
      </c>
      <c r="N394" s="57">
        <v>5</v>
      </c>
      <c r="O394" s="19">
        <v>0.72533849129593797</v>
      </c>
      <c r="P394" s="50">
        <f>Table24634[[#This Row],[Revenus des taxes sur le carbone (devise nationale)]]*Table24634[[#This Row],[Taux de change (dollars américains/devise nationale; moyenne annuelle)]]</f>
        <v>153804400.38684717</v>
      </c>
      <c r="Q394" s="50">
        <v>212045000</v>
      </c>
    </row>
    <row r="395" spans="1:17" x14ac:dyDescent="0.35">
      <c r="A395" t="s">
        <v>147</v>
      </c>
      <c r="B395" s="59">
        <f>Table24634[[#This Row],[Revenus des taxes sur le carbone (dollars américains)]]/Table24634[[#This Row],[Prix du carbone (dollars américains)]]/1000000</f>
        <v>4.5488149003693366</v>
      </c>
      <c r="C395" s="16">
        <v>18.58464</v>
      </c>
      <c r="D395" s="31">
        <v>2015</v>
      </c>
      <c r="E395" s="31">
        <v>2015</v>
      </c>
      <c r="F395" s="53" t="s">
        <v>221</v>
      </c>
      <c r="G395" s="53" t="s">
        <v>177</v>
      </c>
      <c r="H395" s="53" t="s">
        <v>213</v>
      </c>
      <c r="I395" s="53" t="s">
        <v>213</v>
      </c>
      <c r="J395" s="53" t="s">
        <v>6</v>
      </c>
      <c r="K395" s="49">
        <v>16.912465399689172</v>
      </c>
      <c r="L395" s="31">
        <v>2015</v>
      </c>
      <c r="M395" s="16">
        <f>Table24634[[#This Row],[Émissions couvertes
(Mt éq. CO2)]]/Table24634[[#This Row],[Émissions totales de l''administration
(Mt éq. CO2)]]</f>
        <v>0.26896225907152116</v>
      </c>
      <c r="N395" s="50" t="s">
        <v>237</v>
      </c>
      <c r="O395" s="19">
        <v>1.109512890625</v>
      </c>
      <c r="P395" s="50">
        <v>84538087.349999994</v>
      </c>
      <c r="Q395" s="50" t="s">
        <v>237</v>
      </c>
    </row>
    <row r="396" spans="1:17" x14ac:dyDescent="0.35">
      <c r="A396" t="s">
        <v>147</v>
      </c>
      <c r="B396" s="59">
        <f>Table24634[[#This Row],[Revenus des taxes sur le carbone (dollars américains)]]/Table24634[[#This Row],[Prix du carbone (dollars américains)]]/1000000</f>
        <v>4.2013663889550292</v>
      </c>
      <c r="C396" s="16">
        <f>Table24634[[#This Row],[Prix du carbone (devise nationale)]]*Table24634[[#This Row],[Taux de change (dollars américains/devise nationale; moyenne annuelle)]]</f>
        <v>18.817352918287991</v>
      </c>
      <c r="D396" s="31">
        <v>2016</v>
      </c>
      <c r="E396" s="31">
        <v>2016</v>
      </c>
      <c r="F396" s="53" t="s">
        <v>221</v>
      </c>
      <c r="G396" s="53" t="s">
        <v>177</v>
      </c>
      <c r="H396" s="53" t="s">
        <v>213</v>
      </c>
      <c r="I396" s="53" t="s">
        <v>213</v>
      </c>
      <c r="J396" s="53" t="s">
        <v>6</v>
      </c>
      <c r="K396" s="49">
        <v>17.790026766682519</v>
      </c>
      <c r="L396" s="31">
        <v>2016</v>
      </c>
      <c r="M396" s="16">
        <f>Table24634[[#This Row],[Émissions couvertes
(Mt éq. CO2)]]/Table24634[[#This Row],[Émissions totales de l''administration
(Mt éq. CO2)]]</f>
        <v>0.23616414095696717</v>
      </c>
      <c r="N396" s="57">
        <v>17</v>
      </c>
      <c r="O396" s="19">
        <v>1.10690311284047</v>
      </c>
      <c r="P396" s="50">
        <v>79058594.079999998</v>
      </c>
      <c r="Q396" s="50" t="s">
        <v>237</v>
      </c>
    </row>
    <row r="397" spans="1:17" hidden="1" x14ac:dyDescent="0.35">
      <c r="A397" s="14" t="s">
        <v>65</v>
      </c>
      <c r="B397" s="15"/>
      <c r="C397" s="17">
        <f>Table24634[[#This Row],[Prix du carbone (devise nationale)]]*Table24634[[#This Row],[Taux de change (dollars américains/devise nationale; moyenne annuelle)]]</f>
        <v>0</v>
      </c>
      <c r="D397" s="14"/>
      <c r="E397" s="14">
        <v>2023</v>
      </c>
      <c r="F397" s="14" t="s">
        <v>221</v>
      </c>
      <c r="G397" s="14" t="s">
        <v>34</v>
      </c>
      <c r="H397" s="14" t="s">
        <v>66</v>
      </c>
      <c r="I397" s="14" t="s">
        <v>66</v>
      </c>
      <c r="J397" s="14" t="s">
        <v>67</v>
      </c>
      <c r="K397" s="18">
        <v>512.66070000000002</v>
      </c>
      <c r="L397" s="14">
        <v>2017</v>
      </c>
      <c r="M397" s="18">
        <f>Table24634[[#This Row],[Émissions couvertes
(Mt éq. CO2)]]/Table24634[[#This Row],[Émissions totales de l''administration
(Mt éq. CO2)]]</f>
        <v>0</v>
      </c>
      <c r="N397" s="14">
        <v>159</v>
      </c>
      <c r="O397" s="19"/>
      <c r="P397" s="28"/>
      <c r="Q397" s="28"/>
    </row>
    <row r="398" spans="1:17" x14ac:dyDescent="0.35">
      <c r="A398" t="s">
        <v>147</v>
      </c>
      <c r="B398" s="59">
        <f>Table24634[[#This Row],[Revenus des taxes sur le carbone (dollars américains)]]/Table24634[[#This Row],[Prix du carbone (dollars américains)]]/1000000</f>
        <v>4.4865441112719671</v>
      </c>
      <c r="C398" s="16">
        <v>20.434769159999998</v>
      </c>
      <c r="D398" s="31">
        <v>2017</v>
      </c>
      <c r="E398" s="31">
        <v>2017</v>
      </c>
      <c r="F398" s="53" t="s">
        <v>221</v>
      </c>
      <c r="G398" s="53" t="s">
        <v>177</v>
      </c>
      <c r="H398" s="53" t="s">
        <v>213</v>
      </c>
      <c r="I398" s="53" t="s">
        <v>213</v>
      </c>
      <c r="J398" s="53" t="s">
        <v>6</v>
      </c>
      <c r="K398" s="49">
        <v>17.870427766285832</v>
      </c>
      <c r="L398" s="31">
        <v>2017</v>
      </c>
      <c r="M398" s="16">
        <f>Table24634[[#This Row],[Émissions couvertes
(Mt éq. CO2)]]/Table24634[[#This Row],[Émissions totales de l''administration
(Mt éq. CO2)]]</f>
        <v>0.25105969313931231</v>
      </c>
      <c r="N398" s="50" t="s">
        <v>237</v>
      </c>
      <c r="O398" s="19">
        <v>1.1296811764705901</v>
      </c>
      <c r="P398" s="50">
        <v>91681493.239999995</v>
      </c>
      <c r="Q398" s="50" t="s">
        <v>237</v>
      </c>
    </row>
    <row r="399" spans="1:17" x14ac:dyDescent="0.35">
      <c r="A399" t="s">
        <v>147</v>
      </c>
      <c r="B399" s="59">
        <f>Table24634[[#This Row],[Revenus des taxes sur le carbone (dollars américains)]]/Table24634[[#This Row],[Prix du carbone (dollars américains)]]/1000000</f>
        <v>3.8738616399407433</v>
      </c>
      <c r="C399" s="16">
        <v>21.4485323</v>
      </c>
      <c r="D399" s="31">
        <v>2018</v>
      </c>
      <c r="E399" s="31">
        <v>2018</v>
      </c>
      <c r="F399" s="53" t="s">
        <v>221</v>
      </c>
      <c r="G399" s="53" t="s">
        <v>177</v>
      </c>
      <c r="H399" s="53" t="s">
        <v>213</v>
      </c>
      <c r="I399" s="53" t="s">
        <v>213</v>
      </c>
      <c r="J399" s="53" t="s">
        <v>6</v>
      </c>
      <c r="K399" s="49">
        <v>17.689130652186932</v>
      </c>
      <c r="L399" s="52">
        <v>2018</v>
      </c>
      <c r="M399" s="16">
        <f>Table24634[[#This Row],[Émissions couvertes
(Mt éq. CO2)]]/Table24634[[#This Row],[Émissions totales de l''administration
(Mt éq. CO2)]]</f>
        <v>0.218996722683023</v>
      </c>
      <c r="N399" s="50" t="s">
        <v>237</v>
      </c>
      <c r="O399" s="19">
        <v>1.18095450980392</v>
      </c>
      <c r="P399" s="50">
        <v>83088646.510000005</v>
      </c>
      <c r="Q399" s="50" t="s">
        <v>237</v>
      </c>
    </row>
    <row r="400" spans="1:17" x14ac:dyDescent="0.35">
      <c r="A400" t="s">
        <v>147</v>
      </c>
      <c r="B400" s="59">
        <f>Table24634[[#This Row],[Revenus des taxes sur le carbone (dollars américains)]]/Table24634[[#This Row],[Prix du carbone (dollars américains)]]/1000000</f>
        <v>4.1603631308958793</v>
      </c>
      <c r="C400" s="16">
        <v>19.438268900000001</v>
      </c>
      <c r="D400" s="31">
        <v>2019</v>
      </c>
      <c r="E400" s="31">
        <v>2019</v>
      </c>
      <c r="F400" s="53" t="s">
        <v>221</v>
      </c>
      <c r="G400" s="53" t="s">
        <v>177</v>
      </c>
      <c r="H400" s="53" t="s">
        <v>213</v>
      </c>
      <c r="I400" s="53" t="s">
        <v>213</v>
      </c>
      <c r="J400" s="53" t="s">
        <v>6</v>
      </c>
      <c r="K400" s="49">
        <v>17.204826601807717</v>
      </c>
      <c r="L400" s="52">
        <v>2019</v>
      </c>
      <c r="M400" s="16">
        <f>Table24634[[#This Row],[Émissions couvertes
(Mt éq. CO2)]]/Table24634[[#This Row],[Émissions totales de l''administration
(Mt éq. CO2)]]</f>
        <v>0.24181372048578209</v>
      </c>
      <c r="N400" s="50" t="s">
        <v>237</v>
      </c>
      <c r="O400" s="19">
        <v>1.11947450980392</v>
      </c>
      <c r="P400" s="50">
        <v>80870257.260000005</v>
      </c>
      <c r="Q400" s="50" t="s">
        <v>237</v>
      </c>
    </row>
    <row r="401" spans="1:17" x14ac:dyDescent="0.35">
      <c r="A401" t="s">
        <v>147</v>
      </c>
      <c r="B401" s="59">
        <f>Table24634[[#This Row],[Revenus des taxes sur le carbone (dollars américains)]]/Table24634[[#This Row],[Prix du carbone (dollars américains)]]/1000000</f>
        <v>7.7854336407497913</v>
      </c>
      <c r="C401" s="16">
        <v>18.91928527</v>
      </c>
      <c r="D401" s="31">
        <v>2020</v>
      </c>
      <c r="E401" s="31">
        <v>2020</v>
      </c>
      <c r="F401" s="53" t="s">
        <v>221</v>
      </c>
      <c r="G401" s="53" t="s">
        <v>177</v>
      </c>
      <c r="H401" s="53" t="s">
        <v>213</v>
      </c>
      <c r="I401" s="53" t="s">
        <v>213</v>
      </c>
      <c r="J401" s="53" t="s">
        <v>6</v>
      </c>
      <c r="K401" s="49">
        <v>15.974783488388335</v>
      </c>
      <c r="L401" s="52">
        <v>2020</v>
      </c>
      <c r="M401" s="16">
        <f>Table24634[[#This Row],[Émissions couvertes
(Mt éq. CO2)]]/Table24634[[#This Row],[Émissions totales de l''administration
(Mt éq. CO2)]]</f>
        <v>0.48735769385599659</v>
      </c>
      <c r="N401" s="50" t="s">
        <v>237</v>
      </c>
      <c r="O401" s="19">
        <v>1.1421961089494199</v>
      </c>
      <c r="P401" s="50">
        <v>147294840</v>
      </c>
      <c r="Q401" s="50" t="s">
        <v>237</v>
      </c>
    </row>
    <row r="402" spans="1:17" x14ac:dyDescent="0.35">
      <c r="A402" t="s">
        <v>147</v>
      </c>
      <c r="B402" s="59">
        <f>Table24634[[#This Row],[Revenus des taxes sur le carbone (dollars américains)]]/Table24634[[#This Row],[Prix du carbone (dollars américains)]]/1000000</f>
        <v>7.144842268281713</v>
      </c>
      <c r="C402" s="16">
        <v>20.32058</v>
      </c>
      <c r="D402" s="31">
        <v>2021</v>
      </c>
      <c r="E402" s="31">
        <v>2021</v>
      </c>
      <c r="F402" s="53" t="s">
        <v>221</v>
      </c>
      <c r="G402" s="53" t="s">
        <v>177</v>
      </c>
      <c r="H402" s="53" t="s">
        <v>213</v>
      </c>
      <c r="I402" s="53" t="s">
        <v>213</v>
      </c>
      <c r="J402" s="53" t="s">
        <v>6</v>
      </c>
      <c r="K402" s="49">
        <v>16.106477227291961</v>
      </c>
      <c r="L402" s="52">
        <v>2021</v>
      </c>
      <c r="M402" s="16">
        <f>Table24634[[#This Row],[Émissions couvertes
(Mt éq. CO2)]]/Table24634[[#This Row],[Émissions totales de l''administration
(Mt éq. CO2)]]</f>
        <v>0.44360055693463396</v>
      </c>
      <c r="N402" s="50" t="s">
        <v>237</v>
      </c>
      <c r="O402" s="19">
        <v>1.1827403100775</v>
      </c>
      <c r="P402" s="50">
        <v>145187338.90000001</v>
      </c>
      <c r="Q402" s="50" t="s">
        <v>237</v>
      </c>
    </row>
    <row r="403" spans="1:17" x14ac:dyDescent="0.35">
      <c r="A403" t="s">
        <v>147</v>
      </c>
      <c r="B403" s="59">
        <f>Table24634[[#This Row],[Revenus des taxes sur le carbone (dollars américains)]]/Table24634[[#This Row],[Prix du carbone (dollars américains)]]/1000000</f>
        <v>4.3805524436243592</v>
      </c>
      <c r="C403" s="16">
        <v>19.119959999999999</v>
      </c>
      <c r="D403" s="31">
        <v>2022</v>
      </c>
      <c r="E403" s="31">
        <v>2022</v>
      </c>
      <c r="F403" s="53" t="s">
        <v>221</v>
      </c>
      <c r="G403" s="53" t="s">
        <v>177</v>
      </c>
      <c r="H403" s="53" t="s">
        <v>213</v>
      </c>
      <c r="I403" s="53" t="s">
        <v>213</v>
      </c>
      <c r="J403" s="53" t="s">
        <v>6</v>
      </c>
      <c r="K403" s="49">
        <v>16.106477227291961</v>
      </c>
      <c r="L403" s="52">
        <v>2021</v>
      </c>
      <c r="M403" s="16">
        <f>Table24634[[#This Row],[Émissions couvertes
(Mt éq. CO2)]]/Table24634[[#This Row],[Émissions totales de l''administration
(Mt éq. CO2)]]</f>
        <v>0.27197458400162389</v>
      </c>
      <c r="N403" s="50" t="s">
        <v>237</v>
      </c>
      <c r="O403" s="19">
        <v>1.0530486381323001</v>
      </c>
      <c r="P403" s="50">
        <v>83755987.5</v>
      </c>
      <c r="Q403" s="50" t="s">
        <v>237</v>
      </c>
    </row>
    <row r="404" spans="1:17" x14ac:dyDescent="0.35">
      <c r="A404" t="s">
        <v>150</v>
      </c>
      <c r="B404" s="59">
        <f>Table24634[[#This Row],[Revenus des taxes sur le carbone (dollars américains)]]/Table24634[[#This Row],[Prix du carbone (dollars américains)]]/1000000</f>
        <v>53.557224985368599</v>
      </c>
      <c r="C404" s="16">
        <f>Table24634[[#This Row],[Revenus des taxes sur le carbone (dollars américains)]]/(Table24634[[#This Row],[Émissions totales de l''administration
(Mt éq. CO2)]]*1000000)</f>
        <v>54.45529924231775</v>
      </c>
      <c r="D404" s="31">
        <v>2015</v>
      </c>
      <c r="E404" s="31">
        <v>2015</v>
      </c>
      <c r="F404" s="53" t="s">
        <v>221</v>
      </c>
      <c r="G404" s="53" t="s">
        <v>177</v>
      </c>
      <c r="H404" s="53" t="s">
        <v>214</v>
      </c>
      <c r="I404" s="53" t="s">
        <v>214</v>
      </c>
      <c r="J404" s="53" t="s">
        <v>6</v>
      </c>
      <c r="K404" s="49">
        <v>53.557224985368599</v>
      </c>
      <c r="L404" s="31">
        <v>2015</v>
      </c>
      <c r="M404" s="16">
        <f>Table24634[[#This Row],[Émissions couvertes
(Mt éq. CO2)]]/Table24634[[#This Row],[Émissions totales de l''administration
(Mt éq. CO2)]]</f>
        <v>1</v>
      </c>
      <c r="N404" s="50" t="s">
        <v>237</v>
      </c>
      <c r="O404" s="19">
        <v>0.11855588264904</v>
      </c>
      <c r="P404" s="50">
        <f>Table24634[[#This Row],[Revenus des taxes sur le carbone (devise nationale)]]*Table24634[[#This Row],[Taux de change (dollars américains/devise nationale; moyenne annuelle)]]</f>
        <v>2916474713.1663842</v>
      </c>
      <c r="Q404" s="50">
        <f>100000000*246</f>
        <v>24600000000</v>
      </c>
    </row>
    <row r="405" spans="1:17" x14ac:dyDescent="0.35">
      <c r="A405" t="s">
        <v>150</v>
      </c>
      <c r="B405" s="59">
        <f>Table24634[[#This Row],[Revenus des taxes sur le carbone (dollars américains)]]/Table24634[[#This Row],[Prix du carbone (dollars américains)]]/1000000</f>
        <v>53.468248371046002</v>
      </c>
      <c r="C405" s="16">
        <f>Table24634[[#This Row],[Revenus des taxes sur le carbone (dollars américains)]]/(Table24634[[#This Row],[Émissions totales de l''administration
(Mt éq. CO2)]]*1000000)</f>
        <v>52.643685387281622</v>
      </c>
      <c r="D405" s="31">
        <v>2016</v>
      </c>
      <c r="E405" s="31">
        <v>2016</v>
      </c>
      <c r="F405" s="53" t="s">
        <v>221</v>
      </c>
      <c r="G405" s="53" t="s">
        <v>177</v>
      </c>
      <c r="H405" s="53" t="s">
        <v>214</v>
      </c>
      <c r="I405" s="53" t="s">
        <v>214</v>
      </c>
      <c r="J405" s="53" t="s">
        <v>6</v>
      </c>
      <c r="K405" s="49">
        <v>53.468248371046002</v>
      </c>
      <c r="L405" s="31">
        <v>2016</v>
      </c>
      <c r="M405" s="16">
        <f>Table24634[[#This Row],[Émissions couvertes
(Mt éq. CO2)]]/Table24634[[#This Row],[Émissions totales de l''administration
(Mt éq. CO2)]]</f>
        <v>1</v>
      </c>
      <c r="N405" s="50" t="s">
        <v>237</v>
      </c>
      <c r="O405" s="19">
        <v>0.116795254998107</v>
      </c>
      <c r="P405" s="50">
        <f>Table24634[[#This Row],[Revenus des taxes sur le carbone (devise nationale)]]*Table24634[[#This Row],[Taux de change (dollars américains/devise nationale; moyenne annuelle)]]</f>
        <v>2814765645.4543786</v>
      </c>
      <c r="Q405" s="50">
        <f>100000000*241</f>
        <v>24100000000</v>
      </c>
    </row>
    <row r="406" spans="1:17" hidden="1" x14ac:dyDescent="0.35">
      <c r="A406" s="14" t="s">
        <v>68</v>
      </c>
      <c r="B406" s="15" t="e">
        <f>Table24634[[#This Row],[Revenus des taxes sur le carbone (dollars américains)]]/Table24634[[#This Row],[Prix du carbone (dollars américains)]]/1000000</f>
        <v>#DIV/0!</v>
      </c>
      <c r="C406" s="17">
        <f>Table24634[[#This Row],[Prix du carbone (devise nationale)]]*Table24634[[#This Row],[Taux de change (dollars américains/devise nationale; moyenne annuelle)]]</f>
        <v>0</v>
      </c>
      <c r="D406" s="14"/>
      <c r="E406" s="14">
        <v>2023</v>
      </c>
      <c r="F406" s="14" t="s">
        <v>221</v>
      </c>
      <c r="G406" s="14" t="s">
        <v>34</v>
      </c>
      <c r="H406" s="14" t="s">
        <v>69</v>
      </c>
      <c r="I406" s="14" t="s">
        <v>69</v>
      </c>
      <c r="J406" s="14" t="s">
        <v>6</v>
      </c>
      <c r="K406" s="18"/>
      <c r="L406" s="14"/>
      <c r="M406" s="18" t="e">
        <f>Table24634[[#This Row],[Émissions couvertes
(Mt éq. CO2)]]/Table24634[[#This Row],[Émissions totales de l''administration
(Mt éq. CO2)]]</f>
        <v>#DIV/0!</v>
      </c>
      <c r="N406" s="16">
        <v>15</v>
      </c>
      <c r="O406" s="19"/>
      <c r="P406" s="28"/>
      <c r="Q406" s="28"/>
    </row>
    <row r="407" spans="1:17" x14ac:dyDescent="0.35">
      <c r="A407" t="s">
        <v>150</v>
      </c>
      <c r="B407" s="59">
        <f>Table24634[[#This Row],[Revenus des taxes sur le carbone (dollars américains)]]/Table24634[[#This Row],[Prix du carbone (dollars américains)]]/1000000</f>
        <v>52.5626612329078</v>
      </c>
      <c r="C407" s="16">
        <f>Table24634[[#This Row],[Revenus des taxes sur le carbone (dollars américains)]]/(Table24634[[#This Row],[Émissions totales de l''administration
(Mt éq. CO2)]]*1000000)</f>
        <v>52.297661493194973</v>
      </c>
      <c r="D407" s="31">
        <v>2017</v>
      </c>
      <c r="E407" s="31">
        <v>2017</v>
      </c>
      <c r="F407" s="53" t="s">
        <v>221</v>
      </c>
      <c r="G407" s="53" t="s">
        <v>177</v>
      </c>
      <c r="H407" s="53" t="s">
        <v>214</v>
      </c>
      <c r="I407" s="53" t="s">
        <v>214</v>
      </c>
      <c r="J407" s="53" t="s">
        <v>6</v>
      </c>
      <c r="K407" s="49">
        <v>52.5626612329078</v>
      </c>
      <c r="L407" s="31">
        <v>2017</v>
      </c>
      <c r="M407" s="16">
        <f>Table24634[[#This Row],[Émissions couvertes
(Mt éq. CO2)]]/Table24634[[#This Row],[Émissions totales de l''administration
(Mt éq. CO2)]]</f>
        <v>1</v>
      </c>
      <c r="N407" s="50" t="s">
        <v>237</v>
      </c>
      <c r="O407" s="19">
        <v>0.11697464954638701</v>
      </c>
      <c r="P407" s="50">
        <f>Table24634[[#This Row],[Revenus des taxes sur le carbone (devise nationale)]]*Table24634[[#This Row],[Taux de change (dollars américains/devise nationale; moyenne annuelle)]]</f>
        <v>2748904264.3400946</v>
      </c>
      <c r="Q407" s="50">
        <f>100000000*235</f>
        <v>23500000000</v>
      </c>
    </row>
    <row r="408" spans="1:17" x14ac:dyDescent="0.35">
      <c r="A408" t="s">
        <v>150</v>
      </c>
      <c r="B408" s="59">
        <f>Table24634[[#This Row],[Revenus des taxes sur le carbone (dollars américains)]]/Table24634[[#This Row],[Prix du carbone (dollars américains)]]/1000000</f>
        <v>20</v>
      </c>
      <c r="C408" s="16">
        <f>Table24634[[#This Row],[Prix du carbone (devise nationale)]]*Table24634[[#This Row],[Taux de change (dollars américains/devise nationale; moyenne annuelle)]]</f>
        <v>132.29767898102386</v>
      </c>
      <c r="D408" s="31">
        <v>2018</v>
      </c>
      <c r="E408" s="31">
        <v>2018</v>
      </c>
      <c r="F408" s="53" t="s">
        <v>221</v>
      </c>
      <c r="G408" s="53" t="s">
        <v>177</v>
      </c>
      <c r="H408" s="53" t="s">
        <v>214</v>
      </c>
      <c r="I408" s="53" t="s">
        <v>214</v>
      </c>
      <c r="J408" s="53" t="s">
        <v>6</v>
      </c>
      <c r="K408" s="49">
        <v>51.784169323273098</v>
      </c>
      <c r="L408" s="31">
        <v>2018</v>
      </c>
      <c r="M408" s="16">
        <f>Table24634[[#This Row],[Émissions couvertes
(Mt éq. CO2)]]/Table24634[[#This Row],[Émissions totales de l''administration
(Mt éq. CO2)]]</f>
        <v>0.38621841889836978</v>
      </c>
      <c r="N408" s="57">
        <v>1150</v>
      </c>
      <c r="O408" s="19">
        <v>0.115041459983499</v>
      </c>
      <c r="P408" s="50">
        <f>Table24634[[#This Row],[Revenus des taxes sur le carbone (devise nationale)]]*Table24634[[#This Row],[Taux de change (dollars américains/devise nationale; moyenne annuelle)]]</f>
        <v>2645953579.6204772</v>
      </c>
      <c r="Q408" s="50">
        <f>100000000*230</f>
        <v>23000000000</v>
      </c>
    </row>
    <row r="409" spans="1:17" x14ac:dyDescent="0.35">
      <c r="A409" t="s">
        <v>150</v>
      </c>
      <c r="B409" s="59">
        <f>Table24634[[#This Row],[Revenus des taxes sur le carbone (dollars américains)]]/Table24634[[#This Row],[Prix du carbone (dollars américains)]]/1000000</f>
        <v>18.8135593220339</v>
      </c>
      <c r="C409" s="16">
        <f>Table24634[[#This Row],[Prix du carbone (devise nationale)]]*Table24634[[#This Row],[Taux de change (dollars américains/devise nationale; moyenne annuelle)]]</f>
        <v>124.75750040594686</v>
      </c>
      <c r="D409" s="31">
        <v>2019</v>
      </c>
      <c r="E409" s="31">
        <v>2019</v>
      </c>
      <c r="F409" s="53" t="s">
        <v>221</v>
      </c>
      <c r="G409" s="53" t="s">
        <v>177</v>
      </c>
      <c r="H409" s="53" t="s">
        <v>214</v>
      </c>
      <c r="I409" s="53" t="s">
        <v>214</v>
      </c>
      <c r="J409" s="53" t="s">
        <v>6</v>
      </c>
      <c r="K409" s="49">
        <v>50.607240197677399</v>
      </c>
      <c r="L409" s="31">
        <v>2019</v>
      </c>
      <c r="M409" s="16">
        <f>Table24634[[#This Row],[Émissions couvertes
(Mt éq. CO2)]]/Table24634[[#This Row],[Émissions totales de l''administration
(Mt éq. CO2)]]</f>
        <v>0.37175627930995814</v>
      </c>
      <c r="N409" s="57">
        <v>1180</v>
      </c>
      <c r="O409" s="19">
        <v>0.105726695259277</v>
      </c>
      <c r="P409" s="50">
        <f>Table24634[[#This Row],[Revenus des taxes sur le carbone (devise nationale)]]*Table24634[[#This Row],[Taux de change (dollars américains/devise nationale; moyenne annuelle)]]</f>
        <v>2347132634.7559495</v>
      </c>
      <c r="Q409" s="50">
        <f>100000000*222</f>
        <v>22200000000</v>
      </c>
    </row>
    <row r="410" spans="1:17" x14ac:dyDescent="0.35">
      <c r="A410" t="s">
        <v>150</v>
      </c>
      <c r="B410" s="59">
        <f>Table24634[[#This Row],[Revenus des taxes sur le carbone (dollars américains)]]/Table24634[[#This Row],[Prix du carbone (dollars américains)]]/1000000</f>
        <v>17.142857142857146</v>
      </c>
      <c r="C410" s="16">
        <f>Table24634[[#This Row],[Prix du carbone (devise nationale)]]*Table24634[[#This Row],[Taux de change (dollars américains/devise nationale; moyenne annuelle)]]</f>
        <v>129.20304805495016</v>
      </c>
      <c r="D410" s="31">
        <v>2020</v>
      </c>
      <c r="E410" s="31">
        <v>2020</v>
      </c>
      <c r="F410" s="53" t="s">
        <v>221</v>
      </c>
      <c r="G410" s="53" t="s">
        <v>177</v>
      </c>
      <c r="H410" s="53" t="s">
        <v>214</v>
      </c>
      <c r="I410" s="53" t="s">
        <v>214</v>
      </c>
      <c r="J410" s="53" t="s">
        <v>6</v>
      </c>
      <c r="K410" s="49">
        <v>46.214028578898699</v>
      </c>
      <c r="L410" s="31">
        <v>2020</v>
      </c>
      <c r="M410" s="16">
        <f>Table24634[[#This Row],[Émissions couvertes
(Mt éq. CO2)]]/Table24634[[#This Row],[Émissions totales de l''administration
(Mt éq. CO2)]]</f>
        <v>0.37094487691308015</v>
      </c>
      <c r="N410" s="57">
        <v>1190</v>
      </c>
      <c r="O410" s="19">
        <v>0.108573989962143</v>
      </c>
      <c r="P410" s="50">
        <f>Table24634[[#This Row],[Revenus des taxes sur le carbone (devise nationale)]]*Table24634[[#This Row],[Taux de change (dollars américains/devise nationale; moyenne annuelle)]]</f>
        <v>2214909395.2277174</v>
      </c>
      <c r="Q410" s="50">
        <f>100000000*204</f>
        <v>20400000000</v>
      </c>
    </row>
    <row r="411" spans="1:17" x14ac:dyDescent="0.35">
      <c r="A411" t="s">
        <v>150</v>
      </c>
      <c r="B411" s="59">
        <f>Table24634[[#This Row],[Revenus des taxes sur le carbone (dollars américains)]]/Table24634[[#This Row],[Prix du carbone (dollars américains)]]/1000000</f>
        <v>18.25</v>
      </c>
      <c r="C411" s="16">
        <f>Table24634[[#This Row],[Prix du carbone (devise nationale)]]*Table24634[[#This Row],[Taux de change (dollars américains/devise nationale; moyenne annuelle)]]</f>
        <v>139.91612724833399</v>
      </c>
      <c r="D411" s="31">
        <v>2021</v>
      </c>
      <c r="E411" s="31">
        <v>2021</v>
      </c>
      <c r="F411" s="53" t="s">
        <v>221</v>
      </c>
      <c r="G411" s="53" t="s">
        <v>177</v>
      </c>
      <c r="H411" s="53" t="s">
        <v>214</v>
      </c>
      <c r="I411" s="53" t="s">
        <v>214</v>
      </c>
      <c r="J411" s="53" t="s">
        <v>6</v>
      </c>
      <c r="K411" s="49">
        <v>47.816701388838197</v>
      </c>
      <c r="L411" s="31">
        <v>2021</v>
      </c>
      <c r="M411" s="16">
        <f>Table24634[[#This Row],[Émissions couvertes
(Mt éq. CO2)]]/Table24634[[#This Row],[Émissions totales de l''administration
(Mt éq. CO2)]]</f>
        <v>0.38166580859674437</v>
      </c>
      <c r="N411" s="57">
        <v>1200</v>
      </c>
      <c r="O411" s="19">
        <v>0.116596772706945</v>
      </c>
      <c r="P411" s="50">
        <f>Table24634[[#This Row],[Revenus des taxes sur le carbone (devise nationale)]]*Table24634[[#This Row],[Taux de change (dollars américains/devise nationale; moyenne annuelle)]]</f>
        <v>2553469322.2820954</v>
      </c>
      <c r="Q411" s="50">
        <f>100000000*219</f>
        <v>21900000000</v>
      </c>
    </row>
    <row r="412" spans="1:17" x14ac:dyDescent="0.35">
      <c r="A412" t="s">
        <v>150</v>
      </c>
      <c r="B412" s="59">
        <f>Table24634[[#This Row],[Revenus des taxes sur le carbone (dollars américains)]]/Table24634[[#This Row],[Prix du carbone (dollars américains)]]/1000000</f>
        <v>17.666666666666668</v>
      </c>
      <c r="C412" s="16">
        <f>Table24634[[#This Row],[Prix du carbone (devise nationale)]]*Table24634[[#This Row],[Taux de change (dollars américains/devise nationale; moyenne annuelle)]]</f>
        <v>118.64447175263592</v>
      </c>
      <c r="D412" s="31">
        <v>2022</v>
      </c>
      <c r="E412" s="31">
        <v>2022</v>
      </c>
      <c r="F412" s="53" t="s">
        <v>221</v>
      </c>
      <c r="G412" s="53" t="s">
        <v>177</v>
      </c>
      <c r="H412" s="53" t="s">
        <v>214</v>
      </c>
      <c r="I412" s="53" t="s">
        <v>214</v>
      </c>
      <c r="J412" s="53" t="s">
        <v>6</v>
      </c>
      <c r="K412" s="49">
        <v>47.816701388838197</v>
      </c>
      <c r="L412" s="31">
        <v>2021</v>
      </c>
      <c r="M412" s="16">
        <f>Table24634[[#This Row],[Émissions couvertes
(Mt éq. CO2)]]/Table24634[[#This Row],[Émissions totales de l''administration
(Mt éq. CO2)]]</f>
        <v>0.36946644485164298</v>
      </c>
      <c r="N412" s="57">
        <v>1200</v>
      </c>
      <c r="O412" s="19">
        <v>9.8870393127196601E-2</v>
      </c>
      <c r="P412" s="50">
        <f>Table24634[[#This Row],[Revenus des taxes sur le carbone (devise nationale)]]*Table24634[[#This Row],[Taux de change (dollars américains/devise nationale; moyenne annuelle)]]</f>
        <v>2096052334.2965679</v>
      </c>
      <c r="Q412" s="50">
        <f>100000000*212</f>
        <v>21200000000</v>
      </c>
    </row>
    <row r="413" spans="1:17" ht="14.5" customHeight="1" x14ac:dyDescent="0.35">
      <c r="A413" t="s">
        <v>151</v>
      </c>
      <c r="B413" s="59">
        <v>4.6651319999999998</v>
      </c>
      <c r="C413" s="16">
        <f>Table24634[[#This Row],[Prix du carbone (devise nationale)]]*Table24634[[#This Row],[Taux de change (dollars américains/devise nationale; moyenne annuelle)]]</f>
        <v>12.4690698487302</v>
      </c>
      <c r="D413" s="31">
        <v>2015</v>
      </c>
      <c r="E413" s="31">
        <v>2015</v>
      </c>
      <c r="F413" s="53" t="s">
        <v>221</v>
      </c>
      <c r="G413" s="53" t="s">
        <v>178</v>
      </c>
      <c r="H413" s="53" t="s">
        <v>215</v>
      </c>
      <c r="I413" s="53" t="s">
        <v>215</v>
      </c>
      <c r="J413" s="53" t="s">
        <v>6</v>
      </c>
      <c r="K413" s="49">
        <v>49.026857202295474</v>
      </c>
      <c r="L413" s="31">
        <v>2015</v>
      </c>
      <c r="M413" s="16">
        <f>Table24634[[#This Row],[Émissions couvertes
(Mt éq. CO2)]]/Table24634[[#This Row],[Émissions totales de l''administration
(Mt éq. CO2)]]</f>
        <v>9.5154620675574828E-2</v>
      </c>
      <c r="N413" s="57">
        <v>12</v>
      </c>
      <c r="O413" s="19">
        <v>1.03908915406085</v>
      </c>
      <c r="P413" s="50" t="s">
        <v>237</v>
      </c>
      <c r="Q413" s="50" t="s">
        <v>237</v>
      </c>
    </row>
    <row r="414" spans="1:17" ht="14.5" customHeight="1" x14ac:dyDescent="0.35">
      <c r="A414" t="s">
        <v>151</v>
      </c>
      <c r="B414" s="59">
        <v>4.7733840000000001</v>
      </c>
      <c r="C414" s="16">
        <f>Table24634[[#This Row],[Prix du carbone (devise nationale)]]*Table24634[[#This Row],[Taux de change (dollars américains/devise nationale; moyenne annuelle)]]</f>
        <v>9.1333988224046987</v>
      </c>
      <c r="D414" s="31">
        <v>2016</v>
      </c>
      <c r="E414" s="31">
        <v>2016</v>
      </c>
      <c r="F414" s="53" t="s">
        <v>221</v>
      </c>
      <c r="G414" s="53" t="s">
        <v>178</v>
      </c>
      <c r="H414" s="53" t="s">
        <v>215</v>
      </c>
      <c r="I414" s="53" t="s">
        <v>215</v>
      </c>
      <c r="J414" s="53" t="s">
        <v>6</v>
      </c>
      <c r="K414" s="49">
        <v>49.336174477867921</v>
      </c>
      <c r="L414" s="31">
        <v>2016</v>
      </c>
      <c r="M414" s="16">
        <f>Table24634[[#This Row],[Émissions couvertes
(Mt éq. CO2)]]/Table24634[[#This Row],[Émissions totales de l''administration
(Mt éq. CO2)]]</f>
        <v>9.6752211749642797E-2</v>
      </c>
      <c r="N414" s="57">
        <v>9</v>
      </c>
      <c r="O414" s="19">
        <v>1.0148220913782999</v>
      </c>
      <c r="P414" s="50" t="s">
        <v>237</v>
      </c>
      <c r="Q414" s="50" t="s">
        <v>237</v>
      </c>
    </row>
    <row r="415" spans="1:17" hidden="1" x14ac:dyDescent="0.35">
      <c r="A415" s="14" t="s">
        <v>70</v>
      </c>
      <c r="B415" s="15" t="e">
        <f>Table24634[[#This Row],[Revenus des taxes sur le carbone (dollars américains)]]/Table24634[[#This Row],[Prix du carbone (dollars américains)]]/1000000</f>
        <v>#DIV/0!</v>
      </c>
      <c r="C415" s="17">
        <f>Table24634[[#This Row],[Prix du carbone (devise nationale)]]*Table24634[[#This Row],[Taux de change (dollars américains/devise nationale; moyenne annuelle)]]</f>
        <v>0</v>
      </c>
      <c r="D415" s="14"/>
      <c r="E415" s="14">
        <v>2023</v>
      </c>
      <c r="F415" s="14" t="s">
        <v>221</v>
      </c>
      <c r="G415" s="14" t="s">
        <v>34</v>
      </c>
      <c r="H415" s="14" t="s">
        <v>71</v>
      </c>
      <c r="I415" s="14" t="s">
        <v>71</v>
      </c>
      <c r="J415" s="14" t="s">
        <v>6</v>
      </c>
      <c r="K415" s="18"/>
      <c r="L415" s="14"/>
      <c r="M415" s="18" t="e">
        <f>Table24634[[#This Row],[Émissions couvertes
(Mt éq. CO2)]]/Table24634[[#This Row],[Émissions totales de l''administration
(Mt éq. CO2)]]</f>
        <v>#DIV/0!</v>
      </c>
      <c r="N415" s="14">
        <v>1330</v>
      </c>
      <c r="O415" s="19"/>
      <c r="P415" s="28"/>
      <c r="Q415" s="28"/>
    </row>
    <row r="416" spans="1:17" x14ac:dyDescent="0.35">
      <c r="A416" t="s">
        <v>151</v>
      </c>
      <c r="B416" s="59">
        <v>4.7014529999999999</v>
      </c>
      <c r="C416" s="16">
        <f>Table24634[[#This Row],[Prix du carbone (devise nationale)]]*Table24634[[#This Row],[Taux de change (dollars américains/devise nationale; moyenne annuelle)]]</f>
        <v>6.6010510904428354</v>
      </c>
      <c r="D416" s="31">
        <v>2017</v>
      </c>
      <c r="E416" s="31">
        <v>2017</v>
      </c>
      <c r="F416" s="53" t="s">
        <v>114</v>
      </c>
      <c r="G416" s="53" t="s">
        <v>178</v>
      </c>
      <c r="H416" s="53" t="s">
        <v>215</v>
      </c>
      <c r="I416" s="53" t="s">
        <v>215</v>
      </c>
      <c r="J416" s="53" t="s">
        <v>6</v>
      </c>
      <c r="K416" s="49">
        <v>48.368417519401056</v>
      </c>
      <c r="L416" s="31">
        <v>2017</v>
      </c>
      <c r="M416" s="16">
        <f>Table24634[[#This Row],[Émissions couvertes
(Mt éq. CO2)]]/Table24634[[#This Row],[Émissions totales de l''administration
(Mt éq. CO2)]]</f>
        <v>9.720088522875904E-2</v>
      </c>
      <c r="N416" s="57">
        <v>6.5</v>
      </c>
      <c r="O416" s="19">
        <v>1.0155463216065901</v>
      </c>
      <c r="P416" s="50" t="s">
        <v>237</v>
      </c>
      <c r="Q416" s="50" t="s">
        <v>237</v>
      </c>
    </row>
    <row r="417" spans="1:17" x14ac:dyDescent="0.35">
      <c r="A417" t="s">
        <v>151</v>
      </c>
      <c r="B417" s="59">
        <v>4.5768599999999999</v>
      </c>
      <c r="C417" s="16">
        <f>Table24634[[#This Row],[Prix du carbone (devise nationale)]]*Table24634[[#This Row],[Taux de change (dollars américains/devise nationale; moyenne annuelle)]]</f>
        <v>8.1809350126975193</v>
      </c>
      <c r="D417" s="31">
        <v>2018</v>
      </c>
      <c r="E417" s="31">
        <v>2018</v>
      </c>
      <c r="F417" s="53" t="s">
        <v>221</v>
      </c>
      <c r="G417" s="53" t="s">
        <v>178</v>
      </c>
      <c r="H417" s="53" t="s">
        <v>215</v>
      </c>
      <c r="I417" s="53" t="s">
        <v>215</v>
      </c>
      <c r="J417" s="53" t="s">
        <v>6</v>
      </c>
      <c r="K417" s="49">
        <v>46.858107516111851</v>
      </c>
      <c r="L417" s="31">
        <v>2018</v>
      </c>
      <c r="M417" s="16">
        <f>Table24634[[#This Row],[Émissions couvertes
(Mt éq. CO2)]]/Table24634[[#This Row],[Émissions totales de l''administration
(Mt éq. CO2)]]</f>
        <v>9.7674879388295333E-2</v>
      </c>
      <c r="N417" s="57">
        <v>8</v>
      </c>
      <c r="O417" s="19">
        <v>1.0226168765871899</v>
      </c>
      <c r="P417" s="50" t="s">
        <v>237</v>
      </c>
      <c r="Q417" s="50" t="s">
        <v>237</v>
      </c>
    </row>
    <row r="418" spans="1:17" x14ac:dyDescent="0.35">
      <c r="A418" t="s">
        <v>151</v>
      </c>
      <c r="B418" s="59">
        <v>4.4934260000000004</v>
      </c>
      <c r="C418" s="16">
        <f>Table24634[[#This Row],[Prix du carbone (devise nationale)]]*Table24634[[#This Row],[Taux de change (dollars américains/devise nationale; moyenne annuelle)]]</f>
        <v>7.1947875525144189</v>
      </c>
      <c r="D418" s="31">
        <v>2019</v>
      </c>
      <c r="E418" s="31">
        <v>2019</v>
      </c>
      <c r="F418" s="53" t="s">
        <v>221</v>
      </c>
      <c r="G418" s="53" t="s">
        <v>178</v>
      </c>
      <c r="H418" s="53" t="s">
        <v>215</v>
      </c>
      <c r="I418" s="53" t="s">
        <v>215</v>
      </c>
      <c r="J418" s="53" t="s">
        <v>6</v>
      </c>
      <c r="K418" s="49">
        <v>46.590760764120361</v>
      </c>
      <c r="L418" s="31">
        <v>2019</v>
      </c>
      <c r="M418" s="16">
        <f>Table24634[[#This Row],[Émissions couvertes
(Mt éq. CO2)]]/Table24634[[#This Row],[Émissions totales de l''administration
(Mt éq. CO2)]]</f>
        <v>9.6444572406733417E-2</v>
      </c>
      <c r="N418" s="57">
        <v>7.15</v>
      </c>
      <c r="O418" s="19">
        <v>1.0062639933586599</v>
      </c>
      <c r="P418" s="50" t="s">
        <v>237</v>
      </c>
      <c r="Q418" s="50" t="s">
        <v>237</v>
      </c>
    </row>
    <row r="419" spans="1:17" x14ac:dyDescent="0.35">
      <c r="A419" t="s">
        <v>151</v>
      </c>
      <c r="B419" s="59">
        <f>4.874278+0.283329</f>
        <v>5.1576070000000005</v>
      </c>
      <c r="C419" s="16">
        <f>Table24634[[#This Row],[Prix du carbone (devise nationale)]]*Table24634[[#This Row],[Taux de change (dollars américains/devise nationale; moyenne annuelle)]]</f>
        <v>19.33233328303497</v>
      </c>
      <c r="D419" s="31">
        <v>2020</v>
      </c>
      <c r="E419" s="31">
        <v>2020</v>
      </c>
      <c r="F419" s="53" t="s">
        <v>114</v>
      </c>
      <c r="G419" s="53" t="s">
        <v>178</v>
      </c>
      <c r="H419" s="53" t="s">
        <v>215</v>
      </c>
      <c r="I419" s="53" t="s">
        <v>215</v>
      </c>
      <c r="J419" s="53" t="s">
        <v>6</v>
      </c>
      <c r="K419" s="49">
        <v>43.906558312202776</v>
      </c>
      <c r="L419" s="31">
        <v>2020</v>
      </c>
      <c r="M419" s="16">
        <f>Table24634[[#This Row],[Émissions couvertes
(Mt éq. CO2)]]/Table24634[[#This Row],[Émissions totales de l''administration
(Mt éq. CO2)]]</f>
        <v>0.11746780431584333</v>
      </c>
      <c r="N419" s="57">
        <v>18.149999999999999</v>
      </c>
      <c r="O419" s="19">
        <v>1.0651423296438001</v>
      </c>
      <c r="P419" s="50" t="s">
        <v>237</v>
      </c>
      <c r="Q419" s="50" t="s">
        <v>237</v>
      </c>
    </row>
    <row r="420" spans="1:17" x14ac:dyDescent="0.35">
      <c r="A420" t="s">
        <v>151</v>
      </c>
      <c r="B420" s="59">
        <f>4.904007+0.328191</f>
        <v>5.2321980000000003</v>
      </c>
      <c r="C420" s="16">
        <f>Table24634[[#This Row],[Prix du carbone (devise nationale)]]*Table24634[[#This Row],[Taux de change (dollars américains/devise nationale; moyenne annuelle)]]</f>
        <v>46.422557170541879</v>
      </c>
      <c r="D420" s="31">
        <v>2021</v>
      </c>
      <c r="E420" s="31">
        <v>2021</v>
      </c>
      <c r="F420" s="53" t="s">
        <v>114</v>
      </c>
      <c r="G420" s="53" t="s">
        <v>178</v>
      </c>
      <c r="H420" s="53" t="s">
        <v>215</v>
      </c>
      <c r="I420" s="53" t="s">
        <v>215</v>
      </c>
      <c r="J420" s="53" t="s">
        <v>6</v>
      </c>
      <c r="K420" s="49">
        <v>45.248581359129894</v>
      </c>
      <c r="L420" s="31">
        <v>2021</v>
      </c>
      <c r="M420" s="16">
        <f>Table24634[[#This Row],[Émissions couvertes
(Mt éq. CO2)]]/Table24634[[#This Row],[Émissions totales de l''administration
(Mt éq. CO2)]]</f>
        <v>0.11563231029218311</v>
      </c>
      <c r="N420" s="57">
        <v>39.25</v>
      </c>
      <c r="O420" s="19">
        <v>1.1827403100775</v>
      </c>
      <c r="P420" s="50" t="s">
        <v>237</v>
      </c>
      <c r="Q420" s="50" t="s">
        <v>237</v>
      </c>
    </row>
    <row r="421" spans="1:17" x14ac:dyDescent="0.35">
      <c r="A421" t="s">
        <v>151</v>
      </c>
      <c r="B421" s="59">
        <f>4.338247+0.581741</f>
        <v>4.919988</v>
      </c>
      <c r="C421" s="16">
        <f>Table24634[[#This Row],[Prix du carbone (devise nationale)]]*Table24634[[#This Row],[Taux de change (dollars américains/devise nationale; moyenne annuelle)]]</f>
        <v>83.296147276264932</v>
      </c>
      <c r="D421" s="31">
        <v>2022</v>
      </c>
      <c r="E421" s="31">
        <v>2022</v>
      </c>
      <c r="F421" s="53" t="s">
        <v>221</v>
      </c>
      <c r="G421" s="53" t="s">
        <v>178</v>
      </c>
      <c r="H421" s="53" t="s">
        <v>215</v>
      </c>
      <c r="I421" s="53" t="s">
        <v>215</v>
      </c>
      <c r="J421" s="53" t="s">
        <v>6</v>
      </c>
      <c r="K421" s="49">
        <v>45.248581359129894</v>
      </c>
      <c r="L421" s="31">
        <v>2021</v>
      </c>
      <c r="M421" s="16">
        <f>Table24634[[#This Row],[Émissions couvertes
(Mt éq. CO2)]]/Table24634[[#This Row],[Émissions totales de l''administration
(Mt éq. CO2)]]</f>
        <v>0.10873242546436838</v>
      </c>
      <c r="N421" s="57">
        <v>79.099999999999994</v>
      </c>
      <c r="O421" s="19">
        <v>1.0530486381323001</v>
      </c>
      <c r="P421" s="50" t="s">
        <v>237</v>
      </c>
      <c r="Q421" s="50" t="s">
        <v>237</v>
      </c>
    </row>
    <row r="422" spans="1:17" x14ac:dyDescent="0.35">
      <c r="A422" t="s">
        <v>152</v>
      </c>
      <c r="B422" s="59">
        <f>Table24634[[#This Row],[Revenus des taxes sur le carbone (dollars américains)]]/Table24634[[#This Row],[Prix du carbone (dollars américains)]]/1000000</f>
        <v>13.783333333333331</v>
      </c>
      <c r="C422" s="16">
        <f>Table24634[[#This Row],[Prix du carbone (devise nationale)]]*Table24634[[#This Row],[Taux de change (dollars américains/devise nationale; moyenne annuelle)]]</f>
        <v>62.345349243651</v>
      </c>
      <c r="D422" s="31">
        <v>2015</v>
      </c>
      <c r="E422" s="31">
        <v>2015</v>
      </c>
      <c r="F422" s="53" t="s">
        <v>221</v>
      </c>
      <c r="G422" s="53" t="s">
        <v>177</v>
      </c>
      <c r="H422" s="53" t="s">
        <v>215</v>
      </c>
      <c r="I422" s="53" t="s">
        <v>215</v>
      </c>
      <c r="J422" s="53" t="s">
        <v>6</v>
      </c>
      <c r="K422" s="49">
        <v>49.026857202295474</v>
      </c>
      <c r="L422" s="31">
        <v>2015</v>
      </c>
      <c r="M422" s="16">
        <f>Table24634[[#This Row],[Émissions couvertes
(Mt éq. CO2)]]/Table24634[[#This Row],[Émissions totales de l''administration
(Mt éq. CO2)]]</f>
        <v>0.28113842330256456</v>
      </c>
      <c r="N422" s="57">
        <v>60</v>
      </c>
      <c r="O422" s="19">
        <v>1.03908915406085</v>
      </c>
      <c r="P422" s="50">
        <f>Table24634[[#This Row],[Revenus des taxes sur le carbone (devise nationale)]]*Table24634[[#This Row],[Taux de change (dollars américains/devise nationale; moyenne annuelle)]]</f>
        <v>859326730.40832293</v>
      </c>
      <c r="Q422" s="50">
        <v>827000000</v>
      </c>
    </row>
    <row r="423" spans="1:17" x14ac:dyDescent="0.35">
      <c r="A423" t="s">
        <v>152</v>
      </c>
      <c r="B423" s="59">
        <f>Table24634[[#This Row],[Revenus des taxes sur le carbone (dollars américains)]]/Table24634[[#This Row],[Prix du carbone (dollars américains)]]/1000000</f>
        <v>12.785714285714285</v>
      </c>
      <c r="C423" s="16">
        <f>Table24634[[#This Row],[Prix du carbone (devise nationale)]]*Table24634[[#This Row],[Taux de change (dollars américains/devise nationale; moyenne annuelle)]]</f>
        <v>85.245055675777195</v>
      </c>
      <c r="D423" s="31">
        <v>2016</v>
      </c>
      <c r="E423" s="31">
        <v>2016</v>
      </c>
      <c r="F423" s="53" t="s">
        <v>221</v>
      </c>
      <c r="G423" s="53" t="s">
        <v>177</v>
      </c>
      <c r="H423" s="53" t="s">
        <v>215</v>
      </c>
      <c r="I423" s="53" t="s">
        <v>215</v>
      </c>
      <c r="J423" s="53" t="s">
        <v>6</v>
      </c>
      <c r="K423" s="49">
        <v>49.336174477867921</v>
      </c>
      <c r="L423" s="31">
        <v>2016</v>
      </c>
      <c r="M423" s="16">
        <f>Table24634[[#This Row],[Émissions couvertes
(Mt éq. CO2)]]/Table24634[[#This Row],[Émissions totales de l''administration
(Mt éq. CO2)]]</f>
        <v>0.25915495923685616</v>
      </c>
      <c r="N423" s="57">
        <v>84</v>
      </c>
      <c r="O423" s="19">
        <v>1.0148220913782999</v>
      </c>
      <c r="P423" s="50">
        <f>Table24634[[#This Row],[Revenus des taxes sur le carbone (devise nationale)]]*Table24634[[#This Row],[Taux de change (dollars américains/devise nationale; moyenne annuelle)]]</f>
        <v>1089918926.1402941</v>
      </c>
      <c r="Q423" s="50">
        <v>1074000000</v>
      </c>
    </row>
    <row r="424" spans="1:17" x14ac:dyDescent="0.35">
      <c r="A424" t="s">
        <v>152</v>
      </c>
      <c r="B424" s="59">
        <f>Table24634[[#This Row],[Revenus des taxes sur le carbone (dollars américains)]]/Table24634[[#This Row],[Prix du carbone (dollars américains)]]/1000000</f>
        <v>13.297619047619049</v>
      </c>
      <c r="C424" s="16">
        <f>Table24634[[#This Row],[Prix du carbone (devise nationale)]]*Table24634[[#This Row],[Taux de change (dollars américains/devise nationale; moyenne annuelle)]]</f>
        <v>85.305891014953573</v>
      </c>
      <c r="D424" s="31">
        <v>2017</v>
      </c>
      <c r="E424" s="31">
        <v>2017</v>
      </c>
      <c r="F424" s="53" t="s">
        <v>221</v>
      </c>
      <c r="G424" s="53" t="s">
        <v>177</v>
      </c>
      <c r="H424" s="53" t="s">
        <v>215</v>
      </c>
      <c r="I424" s="53" t="s">
        <v>215</v>
      </c>
      <c r="J424" s="53" t="s">
        <v>6</v>
      </c>
      <c r="K424" s="49">
        <v>48.368417519401056</v>
      </c>
      <c r="L424" s="31">
        <v>2017</v>
      </c>
      <c r="M424" s="16">
        <f>Table24634[[#This Row],[Émissions couvertes
(Mt éq. CO2)]]/Table24634[[#This Row],[Émissions totales de l''administration
(Mt éq. CO2)]]</f>
        <v>0.27492359125218935</v>
      </c>
      <c r="N424" s="57">
        <v>84</v>
      </c>
      <c r="O424" s="19">
        <v>1.0155463216065901</v>
      </c>
      <c r="P424" s="50">
        <f>Table24634[[#This Row],[Revenus des taxes sur le carbone (devise nationale)]]*Table24634[[#This Row],[Taux de change (dollars américains/devise nationale; moyenne annuelle)]]</f>
        <v>1134365241.2345612</v>
      </c>
      <c r="Q424" s="50">
        <v>1117000000</v>
      </c>
    </row>
    <row r="425" spans="1:17" x14ac:dyDescent="0.35">
      <c r="A425" t="s">
        <v>152</v>
      </c>
      <c r="B425" s="59">
        <f>Table24634[[#This Row],[Revenus des taxes sur le carbone (dollars américains)]]/Table24634[[#This Row],[Prix du carbone (dollars américains)]]/1000000</f>
        <v>11.28125</v>
      </c>
      <c r="C425" s="16">
        <f>Table24634[[#This Row],[Prix du carbone (devise nationale)]]*Table24634[[#This Row],[Taux de change (dollars américains/devise nationale; moyenne annuelle)]]</f>
        <v>98.171220152370239</v>
      </c>
      <c r="D425" s="31">
        <v>2018</v>
      </c>
      <c r="E425" s="31">
        <v>2018</v>
      </c>
      <c r="F425" s="53" t="s">
        <v>221</v>
      </c>
      <c r="G425" s="53" t="s">
        <v>177</v>
      </c>
      <c r="H425" s="53" t="s">
        <v>215</v>
      </c>
      <c r="I425" s="53" t="s">
        <v>215</v>
      </c>
      <c r="J425" s="53" t="s">
        <v>6</v>
      </c>
      <c r="K425" s="49">
        <v>46.858107516111851</v>
      </c>
      <c r="L425" s="31">
        <v>2018</v>
      </c>
      <c r="M425" s="16">
        <f>Table24634[[#This Row],[Émissions couvertes
(Mt éq. CO2)]]/Table24634[[#This Row],[Émissions totales de l''administration
(Mt éq. CO2)]]</f>
        <v>0.24075342769916641</v>
      </c>
      <c r="N425" s="57">
        <v>96</v>
      </c>
      <c r="O425" s="19">
        <v>1.0226168765871899</v>
      </c>
      <c r="P425" s="50">
        <f>Table24634[[#This Row],[Revenus des taxes sur le carbone (devise nationale)]]*Table24634[[#This Row],[Taux de change (dollars américains/devise nationale; moyenne annuelle)]]</f>
        <v>1107494077.3439267</v>
      </c>
      <c r="Q425" s="50">
        <v>1083000000</v>
      </c>
    </row>
    <row r="426" spans="1:17" x14ac:dyDescent="0.35">
      <c r="A426" t="s">
        <v>152</v>
      </c>
      <c r="B426" s="59">
        <f>Table24634[[#This Row],[Revenus des taxes sur le carbone (dollars américains)]]/Table24634[[#This Row],[Prix du carbone (dollars américains)]]/1000000</f>
        <v>12.145833333333334</v>
      </c>
      <c r="C426" s="16">
        <f>Table24634[[#This Row],[Prix du carbone (devise nationale)]]*Table24634[[#This Row],[Taux de change (dollars américains/devise nationale; moyenne annuelle)]]</f>
        <v>96.601343362431351</v>
      </c>
      <c r="D426" s="31">
        <v>2019</v>
      </c>
      <c r="E426" s="31">
        <v>2019</v>
      </c>
      <c r="F426" s="53" t="s">
        <v>221</v>
      </c>
      <c r="G426" s="53" t="s">
        <v>177</v>
      </c>
      <c r="H426" s="53" t="s">
        <v>215</v>
      </c>
      <c r="I426" s="53" t="s">
        <v>215</v>
      </c>
      <c r="J426" s="53" t="s">
        <v>6</v>
      </c>
      <c r="K426" s="49">
        <v>46.590760764120361</v>
      </c>
      <c r="L426" s="31">
        <v>2019</v>
      </c>
      <c r="M426" s="16">
        <f>Table24634[[#This Row],[Émissions couvertes
(Mt éq. CO2)]]/Table24634[[#This Row],[Émissions totales de l''administration
(Mt éq. CO2)]]</f>
        <v>0.26069188684909528</v>
      </c>
      <c r="N426" s="57">
        <v>96</v>
      </c>
      <c r="O426" s="19">
        <v>1.0062639933586599</v>
      </c>
      <c r="P426" s="50">
        <f>Table24634[[#This Row],[Revenus des taxes sur le carbone (devise nationale)]]*Table24634[[#This Row],[Taux de change (dollars américains/devise nationale; moyenne annuelle)]]</f>
        <v>1173303816.2561975</v>
      </c>
      <c r="Q426" s="50">
        <v>1166000000</v>
      </c>
    </row>
    <row r="427" spans="1:17" x14ac:dyDescent="0.35">
      <c r="A427" t="s">
        <v>152</v>
      </c>
      <c r="B427" s="59">
        <f>Table24634[[#This Row],[Revenus des taxes sur le carbone (dollars américains)]]/Table24634[[#This Row],[Prix du carbone (dollars américains)]]/1000000</f>
        <v>12.09375</v>
      </c>
      <c r="C427" s="16">
        <f>Table24634[[#This Row],[Prix du carbone (devise nationale)]]*Table24634[[#This Row],[Taux de change (dollars américains/devise nationale; moyenne annuelle)]]</f>
        <v>102.25366364580481</v>
      </c>
      <c r="D427" s="31">
        <v>2020</v>
      </c>
      <c r="E427" s="31">
        <v>2020</v>
      </c>
      <c r="F427" s="53" t="s">
        <v>221</v>
      </c>
      <c r="G427" s="53" t="s">
        <v>177</v>
      </c>
      <c r="H427" s="53" t="s">
        <v>215</v>
      </c>
      <c r="I427" s="53" t="s">
        <v>215</v>
      </c>
      <c r="J427" s="53" t="s">
        <v>6</v>
      </c>
      <c r="K427" s="49">
        <v>43.906558312202776</v>
      </c>
      <c r="L427" s="31">
        <v>2020</v>
      </c>
      <c r="M427" s="16">
        <f>Table24634[[#This Row],[Émissions couvertes
(Mt éq. CO2)]]/Table24634[[#This Row],[Émissions totales de l''administration
(Mt éq. CO2)]]</f>
        <v>0.27544290568178814</v>
      </c>
      <c r="N427" s="57">
        <v>96</v>
      </c>
      <c r="O427" s="19">
        <v>1.0651423296438001</v>
      </c>
      <c r="P427" s="50">
        <f>Table24634[[#This Row],[Revenus des taxes sur le carbone (devise nationale)]]*Table24634[[#This Row],[Taux de change (dollars américains/devise nationale; moyenne annuelle)]]</f>
        <v>1236630244.7164519</v>
      </c>
      <c r="Q427" s="50">
        <v>1161000000</v>
      </c>
    </row>
    <row r="428" spans="1:17" x14ac:dyDescent="0.35">
      <c r="A428" t="s">
        <v>152</v>
      </c>
      <c r="B428" s="59">
        <f>Table24634[[#This Row],[Revenus des taxes sur le carbone (dollars américains)]]/Table24634[[#This Row],[Prix du carbone (dollars américains)]]/1000000</f>
        <v>12.03125</v>
      </c>
      <c r="C428" s="16">
        <f>Table24634[[#This Row],[Prix du carbone (devise nationale)]]*Table24634[[#This Row],[Taux de change (dollars américains/devise nationale; moyenne annuelle)]]</f>
        <v>105.05054189483135</v>
      </c>
      <c r="D428" s="31">
        <v>2021</v>
      </c>
      <c r="E428" s="31">
        <v>2021</v>
      </c>
      <c r="F428" s="53" t="s">
        <v>221</v>
      </c>
      <c r="G428" s="53" t="s">
        <v>177</v>
      </c>
      <c r="H428" s="53" t="s">
        <v>215</v>
      </c>
      <c r="I428" s="53" t="s">
        <v>215</v>
      </c>
      <c r="J428" s="54" t="s">
        <v>6</v>
      </c>
      <c r="K428" s="49">
        <v>45.248581359129894</v>
      </c>
      <c r="L428" s="31">
        <v>2021</v>
      </c>
      <c r="M428" s="16">
        <f>Table24634[[#This Row],[Émissions couvertes
(Mt éq. CO2)]]/Table24634[[#This Row],[Émissions totales de l''administration
(Mt éq. CO2)]]</f>
        <v>0.26589231393820112</v>
      </c>
      <c r="N428" s="57">
        <v>96</v>
      </c>
      <c r="O428" s="19">
        <v>1.09427647807116</v>
      </c>
      <c r="P428" s="50">
        <f>Table24634[[#This Row],[Revenus des taxes sur le carbone (devise nationale)]]*Table24634[[#This Row],[Taux de change (dollars américains/devise nationale; moyenne annuelle)]]</f>
        <v>1263889332.1721897</v>
      </c>
      <c r="Q428" s="50">
        <v>1155000000</v>
      </c>
    </row>
    <row r="429" spans="1:17" x14ac:dyDescent="0.35">
      <c r="A429" t="s">
        <v>152</v>
      </c>
      <c r="B429" s="59">
        <f>Table24634[[#This Row],[Revenus des taxes sur le carbone (dollars américains)]]/Table24634[[#This Row],[Prix du carbone (dollars américains)]]/1000000</f>
        <v>12.959134975487261</v>
      </c>
      <c r="C429" s="16">
        <f>Table24634[[#This Row],[Prix du carbone (devise nationale)]]*Table24634[[#This Row],[Taux de change (dollars américains/devise nationale; moyenne annuelle)]]</f>
        <v>125.67649299746279</v>
      </c>
      <c r="D429" s="31">
        <v>2022</v>
      </c>
      <c r="E429" s="31">
        <v>2022</v>
      </c>
      <c r="F429" s="53" t="s">
        <v>221</v>
      </c>
      <c r="G429" s="53" t="s">
        <v>177</v>
      </c>
      <c r="H429" s="53" t="s">
        <v>215</v>
      </c>
      <c r="I429" s="53" t="s">
        <v>215</v>
      </c>
      <c r="J429" s="54" t="s">
        <v>6</v>
      </c>
      <c r="K429" s="49">
        <v>45.248581359129894</v>
      </c>
      <c r="L429" s="31">
        <v>2021</v>
      </c>
      <c r="M429" s="16">
        <f>Table24634[[#This Row],[Émissions couvertes
(Mt éq. CO2)]]/Table24634[[#This Row],[Émissions totales de l''administration
(Mt éq. CO2)]]</f>
        <v>0.28639870215229346</v>
      </c>
      <c r="N429" s="57">
        <v>120</v>
      </c>
      <c r="O429" s="19">
        <v>1.0473041083121899</v>
      </c>
      <c r="P429" s="50">
        <v>1628658636</v>
      </c>
      <c r="Q429" s="50" t="s">
        <v>237</v>
      </c>
    </row>
    <row r="430" spans="1:17" x14ac:dyDescent="0.35">
      <c r="A430" s="14" t="s">
        <v>153</v>
      </c>
      <c r="B430" s="59">
        <f>Table24634[[#This Row],[Revenus des taxes sur le carbone (dollars américains)]]/Table24634[[#This Row],[Prix du carbone (dollars américains)]]/1000000</f>
        <v>0.13026195417689504</v>
      </c>
      <c r="C430" s="16">
        <f>Table24634[[#This Row],[Prix du carbone (devise nationale)]]*Table24634[[#This Row],[Taux de change (dollars américains/devise nationale; moyenne annuelle)]]</f>
        <v>13.262361115621433</v>
      </c>
      <c r="D430" s="31">
        <v>2021</v>
      </c>
      <c r="E430" s="31">
        <v>2021</v>
      </c>
      <c r="F430" s="53" t="s">
        <v>114</v>
      </c>
      <c r="G430" s="53" t="s">
        <v>177</v>
      </c>
      <c r="H430" s="53" t="s">
        <v>26</v>
      </c>
      <c r="I430" s="53" t="s">
        <v>189</v>
      </c>
      <c r="J430" s="53" t="s">
        <v>116</v>
      </c>
      <c r="K430" s="49">
        <f>38.79714-3.66907</f>
        <v>35.128070000000001</v>
      </c>
      <c r="L430" s="31">
        <v>2016</v>
      </c>
      <c r="M430" s="16">
        <f>Table24634[[#This Row],[Émissions couvertes
(Mt éq. CO2)]]/Table24634[[#This Row],[Émissions totales de l''administration
(Mt éq. CO2)]]</f>
        <v>3.7082012811092391E-3</v>
      </c>
      <c r="N430" s="57">
        <v>268.86</v>
      </c>
      <c r="O430" s="19">
        <v>4.9328130311766097E-2</v>
      </c>
      <c r="P430" s="50">
        <f>Table24634[[#This Row],[Revenus des taxes sur le carbone (devise nationale)]]*Table24634[[#This Row],[Taux de change (dollars américains/devise nationale; moyenne annuelle)]]</f>
        <v>1727581.0759205136</v>
      </c>
      <c r="Q430" s="50">
        <v>35022229</v>
      </c>
    </row>
    <row r="431" spans="1:17" x14ac:dyDescent="0.35">
      <c r="A431" s="14" t="s">
        <v>153</v>
      </c>
      <c r="B431" s="59">
        <f>Table24634[[#This Row],[Revenus des taxes sur le carbone (dollars américains)]]/Table24634[[#This Row],[Prix du carbone (dollars américains)]]/1000000</f>
        <v>0.1506586087438509</v>
      </c>
      <c r="C431" s="16">
        <f>Table24634[[#This Row],[Prix du carbone (devise nationale)]]*Table24634[[#This Row],[Taux de change (dollars américains/devise nationale; moyenne annuelle)]]</f>
        <v>14.341679356696231</v>
      </c>
      <c r="D431" s="31">
        <v>2022</v>
      </c>
      <c r="E431" s="31">
        <v>2022</v>
      </c>
      <c r="F431" s="53" t="s">
        <v>221</v>
      </c>
      <c r="G431" s="53" t="s">
        <v>177</v>
      </c>
      <c r="H431" s="53" t="s">
        <v>26</v>
      </c>
      <c r="I431" s="53" t="s">
        <v>189</v>
      </c>
      <c r="J431" s="53" t="s">
        <v>116</v>
      </c>
      <c r="K431" s="49">
        <f>38.79714-3.66907</f>
        <v>35.128070000000001</v>
      </c>
      <c r="L431" s="31">
        <v>2016</v>
      </c>
      <c r="M431" s="16">
        <f>Table24634[[#This Row],[Émissions couvertes
(Mt éq. CO2)]]/Table24634[[#This Row],[Émissions totales de l''administration
(Mt éq. CO2)]]</f>
        <v>4.2888382067062291E-3</v>
      </c>
      <c r="N431" s="57">
        <v>288.66000000000003</v>
      </c>
      <c r="O431" s="19">
        <v>4.9683639425955203E-2</v>
      </c>
      <c r="P431" s="50">
        <f>Table24634[[#This Row],[Revenus des taxes sur le carbone (devise nationale)]]*Table24634[[#This Row],[Taux de change (dollars américains/devise nationale; moyenne annuelle)]]</f>
        <v>2160697.4589302605</v>
      </c>
      <c r="Q431" s="50">
        <v>43489114</v>
      </c>
    </row>
    <row r="432" spans="1:17" x14ac:dyDescent="0.35">
      <c r="A432" t="s">
        <v>127</v>
      </c>
      <c r="B432" s="59">
        <v>4.59</v>
      </c>
      <c r="C432" s="16">
        <f>Table24634[[#This Row],[Prix du carbone (devise nationale)]]*Table24634[[#This Row],[Taux de change (dollars américains/devise nationale; moyenne annuelle)]]</f>
        <v>22.6109059965843</v>
      </c>
      <c r="D432" s="31">
        <v>2019</v>
      </c>
      <c r="E432" s="31">
        <v>2019</v>
      </c>
      <c r="F432" s="53" t="s">
        <v>221</v>
      </c>
      <c r="G432" s="53" t="s">
        <v>115</v>
      </c>
      <c r="H432" s="54" t="s">
        <v>216</v>
      </c>
      <c r="I432" s="53" t="s">
        <v>2</v>
      </c>
      <c r="J432" s="53" t="s">
        <v>116</v>
      </c>
      <c r="K432" s="49">
        <v>11.026694384236601</v>
      </c>
      <c r="L432" s="31">
        <v>2019</v>
      </c>
      <c r="M432" s="16">
        <f>Table24634[[#This Row],[Émissions couvertes
(Mt éq. CO2)]]/Table24634[[#This Row],[Émissions totales de l''administration
(Mt éq. CO2)]]</f>
        <v>0.41626255703266002</v>
      </c>
      <c r="N432" s="57">
        <v>30</v>
      </c>
      <c r="O432" s="19">
        <v>0.75369686655280999</v>
      </c>
      <c r="P432" s="50" t="s">
        <v>237</v>
      </c>
      <c r="Q432" s="50" t="s">
        <v>237</v>
      </c>
    </row>
    <row r="433" spans="1:18" x14ac:dyDescent="0.35">
      <c r="A433" t="s">
        <v>127</v>
      </c>
      <c r="B433" s="59">
        <v>3</v>
      </c>
      <c r="C433" s="16">
        <f>Table24634[[#This Row],[Prix du carbone (devise nationale)]]*Table24634[[#This Row],[Taux de change (dollars américains/devise nationale; moyenne annuelle)]]</f>
        <v>14.912545315841319</v>
      </c>
      <c r="D433" s="31">
        <v>2020</v>
      </c>
      <c r="E433" s="31">
        <v>2020</v>
      </c>
      <c r="F433" s="53" t="s">
        <v>221</v>
      </c>
      <c r="G433" s="53" t="s">
        <v>115</v>
      </c>
      <c r="H433" s="54" t="s">
        <v>216</v>
      </c>
      <c r="I433" s="53" t="s">
        <v>2</v>
      </c>
      <c r="J433" s="53" t="s">
        <v>116</v>
      </c>
      <c r="K433" s="49">
        <v>8.820475451433909</v>
      </c>
      <c r="L433" s="31">
        <v>2020</v>
      </c>
      <c r="M433" s="16">
        <f>Table24634[[#This Row],[Émissions couvertes
(Mt éq. CO2)]]/Table24634[[#This Row],[Émissions totales de l''administration
(Mt éq. CO2)]]</f>
        <v>0.3401177200161361</v>
      </c>
      <c r="N433" s="57">
        <v>20</v>
      </c>
      <c r="O433" s="19">
        <v>0.74562726579206595</v>
      </c>
      <c r="P433" s="50" t="s">
        <v>237</v>
      </c>
      <c r="Q433" s="50" t="s">
        <v>237</v>
      </c>
    </row>
    <row r="434" spans="1:18" x14ac:dyDescent="0.35">
      <c r="A434" t="s">
        <v>127</v>
      </c>
      <c r="B434" s="59">
        <v>3.189560515173</v>
      </c>
      <c r="C434" s="16">
        <f>Table24634[[#This Row],[Prix du carbone (devise nationale)]]*Table24634[[#This Row],[Taux de change (dollars américains/devise nationale; moyenne annuelle)]]</f>
        <v>31.901058175768998</v>
      </c>
      <c r="D434" s="31">
        <v>2021</v>
      </c>
      <c r="E434" s="31">
        <v>2021</v>
      </c>
      <c r="F434" s="53" t="s">
        <v>221</v>
      </c>
      <c r="G434" s="53" t="s">
        <v>115</v>
      </c>
      <c r="H434" s="54" t="s">
        <v>216</v>
      </c>
      <c r="I434" s="54" t="s">
        <v>2</v>
      </c>
      <c r="J434" s="54" t="s">
        <v>116</v>
      </c>
      <c r="K434" s="49">
        <v>8.3360592381335987</v>
      </c>
      <c r="L434" s="31">
        <v>2021</v>
      </c>
      <c r="M434" s="16">
        <f>Table24634[[#This Row],[Émissions couvertes
(Mt éq. CO2)]]/Table24634[[#This Row],[Émissions totales de l''administration
(Mt éq. CO2)]]</f>
        <v>0.38262210284953857</v>
      </c>
      <c r="N434" s="57">
        <v>40</v>
      </c>
      <c r="O434" s="19">
        <v>0.79752645439422498</v>
      </c>
      <c r="P434" s="50" t="s">
        <v>237</v>
      </c>
      <c r="Q434" s="50" t="s">
        <v>237</v>
      </c>
    </row>
    <row r="435" spans="1:18" x14ac:dyDescent="0.35">
      <c r="A435" t="s">
        <v>127</v>
      </c>
      <c r="B435" s="59">
        <v>3.189560515173</v>
      </c>
      <c r="C435" s="16">
        <f>Table24634[[#This Row],[Prix du carbone (devise nationale)]]*Table24634[[#This Row],[Taux de change (dollars américains/devise nationale; moyenne annuelle)]]</f>
        <v>38.4155941572659</v>
      </c>
      <c r="D435" s="31">
        <v>2021</v>
      </c>
      <c r="E435" s="31">
        <v>2022</v>
      </c>
      <c r="F435" s="53" t="s">
        <v>221</v>
      </c>
      <c r="G435" s="53" t="s">
        <v>115</v>
      </c>
      <c r="H435" s="54" t="s">
        <v>216</v>
      </c>
      <c r="I435" s="53" t="s">
        <v>2</v>
      </c>
      <c r="J435" s="53" t="s">
        <v>116</v>
      </c>
      <c r="K435" s="49">
        <v>8.3360592381335987</v>
      </c>
      <c r="L435" s="31">
        <v>2021</v>
      </c>
      <c r="M435" s="16">
        <f>Table24634[[#This Row],[Émissions couvertes
(Mt éq. CO2)]]/Table24634[[#This Row],[Émissions totales de l''administration
(Mt éq. CO2)]]</f>
        <v>0.38262210284953857</v>
      </c>
      <c r="N435" s="57">
        <v>50</v>
      </c>
      <c r="O435" s="19">
        <v>0.76831188314531795</v>
      </c>
      <c r="P435" s="50" t="s">
        <v>237</v>
      </c>
      <c r="Q435" s="50" t="s">
        <v>237</v>
      </c>
    </row>
    <row r="436" spans="1:18" x14ac:dyDescent="0.35">
      <c r="A436" t="s">
        <v>128</v>
      </c>
      <c r="B436" s="59">
        <f>Table24634[[#This Row],[Revenus des taxes sur le carbone (dollars américains)]]/Table24634[[#This Row],[Prix du carbone (dollars américains)]]/1000000</f>
        <v>3.1408999999999994</v>
      </c>
      <c r="C436" s="16">
        <f>Table24634[[#This Row],[Prix du carbone (devise nationale)]]*Table24634[[#This Row],[Taux de change (dollars américains/devise nationale; moyenne annuelle)]]</f>
        <v>15.0739373310562</v>
      </c>
      <c r="D436" s="31">
        <v>2019</v>
      </c>
      <c r="E436" s="31">
        <v>2019</v>
      </c>
      <c r="F436" s="53" t="s">
        <v>221</v>
      </c>
      <c r="G436" s="53" t="s">
        <v>177</v>
      </c>
      <c r="H436" s="54" t="s">
        <v>216</v>
      </c>
      <c r="I436" s="53" t="s">
        <v>2</v>
      </c>
      <c r="J436" s="53" t="s">
        <v>116</v>
      </c>
      <c r="K436" s="49">
        <v>11.026694384236601</v>
      </c>
      <c r="L436" s="31">
        <v>2019</v>
      </c>
      <c r="M436" s="16">
        <f>Table24634[[#This Row],[Émissions couvertes
(Mt éq. CO2)]]/Table24634[[#This Row],[Émissions totales de l''administration
(Mt éq. CO2)]]</f>
        <v>0.28484511228407006</v>
      </c>
      <c r="N436" s="57">
        <v>20</v>
      </c>
      <c r="O436" s="19">
        <v>0.75369686655280999</v>
      </c>
      <c r="P436" s="50">
        <f>Table24634[[#This Row],[Revenus des taxes sur le carbone (devise nationale)]]*Table24634[[#This Row],[Taux de change (dollars américains/devise nationale; moyenne annuelle)]]</f>
        <v>47345729.763114415</v>
      </c>
      <c r="Q436" s="50">
        <f>54794000+8024000</f>
        <v>62818000</v>
      </c>
    </row>
    <row r="437" spans="1:18" x14ac:dyDescent="0.35">
      <c r="A437" t="s">
        <v>128</v>
      </c>
      <c r="B437" s="59">
        <f>Table24634[[#This Row],[Revenus des taxes sur le carbone (dollars américains)]]/Table24634[[#This Row],[Prix du carbone (dollars américains)]]/1000000</f>
        <v>1.7398666666666667</v>
      </c>
      <c r="C437" s="16">
        <f>Table24634[[#This Row],[Prix du carbone (devise nationale)]]*Table24634[[#This Row],[Taux de change (dollars américains/devise nationale; moyenne annuelle)]]</f>
        <v>22.368817973761978</v>
      </c>
      <c r="D437" s="31">
        <v>2020</v>
      </c>
      <c r="E437" s="31">
        <v>2020</v>
      </c>
      <c r="F437" s="53" t="s">
        <v>221</v>
      </c>
      <c r="G437" s="53" t="s">
        <v>177</v>
      </c>
      <c r="H437" s="54" t="s">
        <v>216</v>
      </c>
      <c r="I437" s="53" t="s">
        <v>2</v>
      </c>
      <c r="J437" s="53" t="s">
        <v>116</v>
      </c>
      <c r="K437" s="49">
        <v>8.820475451433909</v>
      </c>
      <c r="L437" s="31">
        <v>2020</v>
      </c>
      <c r="M437" s="16">
        <f>Table24634[[#This Row],[Émissions couvertes
(Mt éq. CO2)]]/Table24634[[#This Row],[Émissions totales de l''administration
(Mt éq. CO2)]]</f>
        <v>0.19725316126624712</v>
      </c>
      <c r="N437" s="57">
        <v>30</v>
      </c>
      <c r="O437" s="19">
        <v>0.74562726579206595</v>
      </c>
      <c r="P437" s="50">
        <f>Table24634[[#This Row],[Revenus des taxes sur le carbone (devise nationale)]]*Table24634[[#This Row],[Taux de change (dollars américains/devise nationale; moyenne annuelle)]]</f>
        <v>38918760.765282676</v>
      </c>
      <c r="Q437" s="50">
        <v>52196000</v>
      </c>
    </row>
    <row r="438" spans="1:18" x14ac:dyDescent="0.35">
      <c r="A438" t="s">
        <v>128</v>
      </c>
      <c r="B438" s="59">
        <f>Table24634[[#This Row],[Revenus des taxes sur le carbone (dollars américains)]]/Table24634[[#This Row],[Prix du carbone (dollars américains)]]/1000000</f>
        <v>2.1603500000000002</v>
      </c>
      <c r="C438" s="16">
        <f>Table24634[[#This Row],[Prix du carbone (devise nationale)]]*Table24634[[#This Row],[Taux de change (dollars américains/devise nationale; moyenne annuelle)]]</f>
        <v>31.901058175768998</v>
      </c>
      <c r="D438" s="31">
        <v>2021</v>
      </c>
      <c r="E438" s="31">
        <v>2021</v>
      </c>
      <c r="F438" s="53" t="s">
        <v>221</v>
      </c>
      <c r="G438" s="53" t="s">
        <v>177</v>
      </c>
      <c r="H438" s="54" t="s">
        <v>216</v>
      </c>
      <c r="I438" s="53" t="s">
        <v>2</v>
      </c>
      <c r="J438" s="53" t="s">
        <v>116</v>
      </c>
      <c r="K438" s="49">
        <v>8.3360592381335987</v>
      </c>
      <c r="L438" s="31">
        <v>2021</v>
      </c>
      <c r="M438" s="16">
        <f>Table24634[[#This Row],[Émissions couvertes
(Mt éq. CO2)]]/Table24634[[#This Row],[Émissions totales de l''administration
(Mt éq. CO2)]]</f>
        <v>0.259157227448361</v>
      </c>
      <c r="N438" s="57">
        <v>40</v>
      </c>
      <c r="O438" s="19">
        <v>0.79752645439422498</v>
      </c>
      <c r="P438" s="50">
        <f>Table24634[[#This Row],[Revenus des taxes sur le carbone (devise nationale)]]*Table24634[[#This Row],[Taux de change (dollars américains/devise nationale; moyenne annuelle)]]</f>
        <v>68917451.030022562</v>
      </c>
      <c r="Q438" s="50">
        <v>86414000</v>
      </c>
    </row>
    <row r="439" spans="1:18" x14ac:dyDescent="0.35">
      <c r="A439" t="s">
        <v>128</v>
      </c>
      <c r="B439" s="59">
        <f>Table24634[[#This Row],[Revenus des taxes sur le carbone (dollars américains)]]/Table24634[[#This Row],[Prix du carbone (dollars américains)]]/1000000</f>
        <v>2.3363999999999998</v>
      </c>
      <c r="C439" s="16">
        <f>Table24634[[#This Row],[Prix du carbone (devise nationale)]]*Table24634[[#This Row],[Taux de change (dollars américains/devise nationale; moyenne annuelle)]]</f>
        <v>38.4155941572659</v>
      </c>
      <c r="D439" s="31">
        <v>2022</v>
      </c>
      <c r="E439" s="31">
        <v>2022</v>
      </c>
      <c r="F439" s="53" t="s">
        <v>221</v>
      </c>
      <c r="G439" s="53" t="s">
        <v>177</v>
      </c>
      <c r="H439" s="54" t="s">
        <v>216</v>
      </c>
      <c r="I439" s="53" t="s">
        <v>2</v>
      </c>
      <c r="J439" s="53" t="s">
        <v>116</v>
      </c>
      <c r="K439" s="49">
        <v>8.3360592381335987</v>
      </c>
      <c r="L439" s="31">
        <v>2021</v>
      </c>
      <c r="M439" s="16">
        <f>Table24634[[#This Row],[Émissions couvertes
(Mt éq. CO2)]]/Table24634[[#This Row],[Émissions totales de l''administration
(Mt éq. CO2)]]</f>
        <v>0.28027631921232699</v>
      </c>
      <c r="N439" s="57">
        <v>50</v>
      </c>
      <c r="O439" s="19">
        <v>0.76831188314531795</v>
      </c>
      <c r="P439" s="50">
        <f>Table24634[[#This Row],[Revenus des taxes sur le carbone (devise nationale)]]*Table24634[[#This Row],[Taux de change (dollars américains/devise nationale; moyenne annuelle)]]</f>
        <v>89754194.189036041</v>
      </c>
      <c r="Q439" s="50">
        <v>116820000</v>
      </c>
    </row>
    <row r="440" spans="1:18" x14ac:dyDescent="0.35">
      <c r="A440" t="s">
        <v>129</v>
      </c>
      <c r="B440" s="59">
        <f>Table24634[[#This Row],[Revenus des taxes sur le carbone (dollars américains)]]/Table24634[[#This Row],[Prix du carbone (dollars américains)]]/1000000</f>
        <v>4.3905E-2</v>
      </c>
      <c r="C440" s="16">
        <f>Table24634[[#This Row],[Prix du carbone (devise nationale)]]*Table24634[[#This Row],[Taux de change (dollars américains/devise nationale; moyenne annuelle)]]</f>
        <v>15.0739373310562</v>
      </c>
      <c r="D440" s="31">
        <v>2019</v>
      </c>
      <c r="E440" s="31">
        <v>2019</v>
      </c>
      <c r="F440" s="53" t="s">
        <v>221</v>
      </c>
      <c r="G440" s="53" t="s">
        <v>177</v>
      </c>
      <c r="H440" s="54" t="s">
        <v>217</v>
      </c>
      <c r="I440" s="53" t="s">
        <v>2</v>
      </c>
      <c r="J440" s="53" t="s">
        <v>116</v>
      </c>
      <c r="K440" s="49">
        <v>1.40150861968163</v>
      </c>
      <c r="L440" s="31">
        <v>2019</v>
      </c>
      <c r="M440" s="16">
        <f>Table24634[[#This Row],[Émissions couvertes
(Mt éq. CO2)]]/Table24634[[#This Row],[Émissions totales de l''administration
(Mt éq. CO2)]]</f>
        <v>3.1326956811705921E-2</v>
      </c>
      <c r="N440" s="57">
        <v>20</v>
      </c>
      <c r="O440" s="19">
        <v>0.75369686655280999</v>
      </c>
      <c r="P440" s="50">
        <f>Table24634[[#This Row],[Revenus des taxes sur le carbone (devise nationale)]]*Table24634[[#This Row],[Taux de change (dollars américains/devise nationale; moyenne annuelle)]]</f>
        <v>661821.21852002246</v>
      </c>
      <c r="Q440" s="50">
        <v>878100</v>
      </c>
    </row>
    <row r="441" spans="1:18" x14ac:dyDescent="0.35">
      <c r="A441" t="s">
        <v>129</v>
      </c>
      <c r="B441" s="59">
        <f>Table24634[[#This Row],[Revenus des taxes sur le carbone (dollars américains)]]/Table24634[[#This Row],[Prix du carbone (dollars américains)]]/1000000</f>
        <v>7.4593333333333345E-2</v>
      </c>
      <c r="C441" s="16">
        <f>Table24634[[#This Row],[Prix du carbone (devise nationale)]]*Table24634[[#This Row],[Taux de change (dollars américains/devise nationale; moyenne annuelle)]]</f>
        <v>22.368817973761978</v>
      </c>
      <c r="D441" s="31">
        <v>2020</v>
      </c>
      <c r="E441" s="31">
        <v>2020</v>
      </c>
      <c r="F441" s="53" t="s">
        <v>221</v>
      </c>
      <c r="G441" s="53" t="s">
        <v>177</v>
      </c>
      <c r="H441" s="54" t="s">
        <v>217</v>
      </c>
      <c r="I441" s="53" t="s">
        <v>2</v>
      </c>
      <c r="J441" s="53" t="s">
        <v>116</v>
      </c>
      <c r="K441" s="49">
        <v>1.21280621760317</v>
      </c>
      <c r="L441" s="31">
        <v>2020</v>
      </c>
      <c r="M441" s="16">
        <f>Table24634[[#This Row],[Émissions couvertes
(Mt éq. CO2)]]/Table24634[[#This Row],[Émissions totales de l''administration
(Mt éq. CO2)]]</f>
        <v>6.1504741854597145E-2</v>
      </c>
      <c r="N441" s="57">
        <v>30</v>
      </c>
      <c r="O441" s="19">
        <v>0.74562726579206595</v>
      </c>
      <c r="P441" s="50">
        <f>Table24634[[#This Row],[Revenus des taxes sur le carbone (devise nationale)]]*Table24634[[#This Row],[Taux de change (dollars américains/devise nationale; moyenne annuelle)]]</f>
        <v>1668564.6953894852</v>
      </c>
      <c r="Q441" s="50">
        <v>2237800</v>
      </c>
    </row>
    <row r="442" spans="1:18" x14ac:dyDescent="0.35">
      <c r="A442" t="s">
        <v>129</v>
      </c>
      <c r="B442" s="59">
        <f>Table24634[[#This Row],[Revenus des taxes sur le carbone (dollars américains)]]/Table24634[[#This Row],[Prix du carbone (dollars américains)]]/1000000</f>
        <v>0.10322500000000001</v>
      </c>
      <c r="C442" s="16">
        <f>Table24634[[#This Row],[Prix du carbone (devise nationale)]]*Table24634[[#This Row],[Taux de change (dollars américains/devise nationale; moyenne annuelle)]]</f>
        <v>31.901058175768998</v>
      </c>
      <c r="D442" s="31">
        <v>2021</v>
      </c>
      <c r="E442" s="31">
        <v>2021</v>
      </c>
      <c r="F442" s="53" t="s">
        <v>221</v>
      </c>
      <c r="G442" s="53" t="s">
        <v>177</v>
      </c>
      <c r="H442" s="54" t="s">
        <v>217</v>
      </c>
      <c r="I442" s="53" t="s">
        <v>2</v>
      </c>
      <c r="J442" s="53" t="s">
        <v>116</v>
      </c>
      <c r="K442" s="49">
        <v>1.2866478763381899</v>
      </c>
      <c r="L442" s="31">
        <v>2021</v>
      </c>
      <c r="M442" s="16">
        <f>Table24634[[#This Row],[Émissions couvertes
(Mt éq. CO2)]]/Table24634[[#This Row],[Émissions totales de l''administration
(Mt éq. CO2)]]</f>
        <v>8.022785557597871E-2</v>
      </c>
      <c r="N442" s="57">
        <v>40</v>
      </c>
      <c r="O442" s="19">
        <v>0.79752645439422498</v>
      </c>
      <c r="P442" s="50">
        <f>Table24634[[#This Row],[Revenus des taxes sur le carbone (devise nationale)]]*Table24634[[#This Row],[Taux de change (dollars américains/devise nationale; moyenne annuelle)]]</f>
        <v>3292986.7301937551</v>
      </c>
      <c r="Q442" s="50">
        <v>4129000</v>
      </c>
    </row>
    <row r="443" spans="1:18" x14ac:dyDescent="0.35">
      <c r="A443" t="s">
        <v>129</v>
      </c>
      <c r="B443" s="59">
        <f>B442</f>
        <v>0.10322500000000001</v>
      </c>
      <c r="C443" s="16">
        <f>Table24634[[#This Row],[Prix du carbone (devise nationale)]]*Table24634[[#This Row],[Taux de change (dollars américains/devise nationale; moyenne annuelle)]]</f>
        <v>38.4155941572659</v>
      </c>
      <c r="D443" s="31">
        <v>2021</v>
      </c>
      <c r="E443" s="31">
        <v>2022</v>
      </c>
      <c r="F443" s="53" t="s">
        <v>221</v>
      </c>
      <c r="G443" s="53" t="s">
        <v>177</v>
      </c>
      <c r="H443" s="54" t="s">
        <v>217</v>
      </c>
      <c r="I443" s="53" t="s">
        <v>2</v>
      </c>
      <c r="J443" s="53" t="s">
        <v>116</v>
      </c>
      <c r="K443" s="49">
        <v>1.2866478763381899</v>
      </c>
      <c r="L443" s="31">
        <v>2021</v>
      </c>
      <c r="M443" s="16">
        <f>Table24634[[#This Row],[Émissions couvertes
(Mt éq. CO2)]]/Table24634[[#This Row],[Émissions totales de l''administration
(Mt éq. CO2)]]</f>
        <v>8.022785557597871E-2</v>
      </c>
      <c r="N443" s="57">
        <v>50</v>
      </c>
      <c r="O443" s="19">
        <v>0.76831188314531795</v>
      </c>
      <c r="P443" s="50">
        <f>Table24634[[#This Row],[Revenus des taxes sur le carbone (devise nationale)]]*Table24634[[#This Row],[Taux de change (dollars américains/devise nationale; moyenne annuelle)]]</f>
        <v>3172359.7655070177</v>
      </c>
      <c r="Q443" s="50">
        <v>4129000</v>
      </c>
      <c r="R443" s="5"/>
    </row>
    <row r="444" spans="1:18" x14ac:dyDescent="0.35">
      <c r="A444" t="s">
        <v>154</v>
      </c>
      <c r="B444" s="59">
        <v>165</v>
      </c>
      <c r="C444" s="16">
        <f>Table24634[[#This Row],[Prix du carbone (devise nationale)]]*Table24634[[#This Row],[Taux de change (dollars américains/devise nationale; moyenne annuelle)]]</f>
        <v>2.4675543348094915</v>
      </c>
      <c r="D444" s="31">
        <v>2014</v>
      </c>
      <c r="E444" s="31">
        <v>2015</v>
      </c>
      <c r="F444" s="53" t="s">
        <v>221</v>
      </c>
      <c r="G444" s="53" t="s">
        <v>178</v>
      </c>
      <c r="H444" s="53" t="s">
        <v>21</v>
      </c>
      <c r="I444" s="53" t="s">
        <v>190</v>
      </c>
      <c r="J444" s="53" t="s">
        <v>220</v>
      </c>
      <c r="K444" s="49">
        <v>215</v>
      </c>
      <c r="L444" s="31">
        <v>2012</v>
      </c>
      <c r="M444" s="16">
        <f>Table24634[[#This Row],[Émissions couvertes
(Mt éq. CO2)]]/Table24634[[#This Row],[Émissions totales de l''administration
(Mt éq. CO2)]]</f>
        <v>0.76744186046511631</v>
      </c>
      <c r="N444" s="57">
        <v>15.366666670000001</v>
      </c>
      <c r="O444" s="19">
        <v>0.16057837316318199</v>
      </c>
      <c r="P444" s="50" t="s">
        <v>237</v>
      </c>
      <c r="Q444" s="50" t="s">
        <v>237</v>
      </c>
      <c r="R444" s="5"/>
    </row>
    <row r="445" spans="1:18" x14ac:dyDescent="0.35">
      <c r="A445" t="s">
        <v>154</v>
      </c>
      <c r="B445" s="59">
        <v>165</v>
      </c>
      <c r="C445" s="16">
        <f>Table24634[[#This Row],[Prix du carbone (devise nationale)]]*Table24634[[#This Row],[Taux de change (dollars américains/devise nationale; moyenne annuelle)]]</f>
        <v>2.1070128246880722</v>
      </c>
      <c r="D445" s="31">
        <v>2014</v>
      </c>
      <c r="E445" s="31">
        <v>2016</v>
      </c>
      <c r="F445" s="53" t="s">
        <v>221</v>
      </c>
      <c r="G445" s="53" t="s">
        <v>178</v>
      </c>
      <c r="H445" s="53" t="s">
        <v>21</v>
      </c>
      <c r="I445" s="53" t="s">
        <v>190</v>
      </c>
      <c r="J445" s="53" t="s">
        <v>220</v>
      </c>
      <c r="K445" s="49">
        <v>215</v>
      </c>
      <c r="L445" s="31">
        <v>2012</v>
      </c>
      <c r="M445" s="16">
        <f>Table24634[[#This Row],[Émissions couvertes
(Mt éq. CO2)]]/Table24634[[#This Row],[Émissions totales de l''administration
(Mt éq. CO2)]]</f>
        <v>0.76744186046511631</v>
      </c>
      <c r="N445" s="57">
        <v>14</v>
      </c>
      <c r="O445" s="19">
        <v>0.150500916049148</v>
      </c>
      <c r="P445" s="50" t="s">
        <v>237</v>
      </c>
      <c r="Q445" s="50" t="s">
        <v>237</v>
      </c>
      <c r="R445" s="5"/>
    </row>
    <row r="446" spans="1:18" x14ac:dyDescent="0.35">
      <c r="A446" t="s">
        <v>154</v>
      </c>
      <c r="B446" s="59">
        <v>165</v>
      </c>
      <c r="C446" s="16">
        <f>Table24634[[#This Row],[Prix du carbone (devise nationale)]]*Table24634[[#This Row],[Taux de change (dollars américains/devise nationale; moyenne annuelle)]]</f>
        <v>1.6423142809895046</v>
      </c>
      <c r="D446" s="31">
        <v>2014</v>
      </c>
      <c r="E446" s="31">
        <v>2017</v>
      </c>
      <c r="F446" s="53" t="s">
        <v>114</v>
      </c>
      <c r="G446" s="53" t="s">
        <v>178</v>
      </c>
      <c r="H446" s="53" t="s">
        <v>21</v>
      </c>
      <c r="I446" s="53" t="s">
        <v>190</v>
      </c>
      <c r="J446" s="53" t="s">
        <v>220</v>
      </c>
      <c r="K446" s="49">
        <v>215</v>
      </c>
      <c r="L446" s="31">
        <v>2012</v>
      </c>
      <c r="M446" s="16">
        <f>Table24634[[#This Row],[Émissions couvertes
(Mt éq. CO2)]]/Table24634[[#This Row],[Émissions totales de l''administration
(Mt éq. CO2)]]</f>
        <v>0.76744186046511631</v>
      </c>
      <c r="N446" s="57">
        <v>11.1</v>
      </c>
      <c r="O446" s="19">
        <v>0.14795624153058601</v>
      </c>
      <c r="P446" s="50" t="s">
        <v>237</v>
      </c>
      <c r="Q446" s="50" t="s">
        <v>237</v>
      </c>
      <c r="R446" s="5"/>
    </row>
    <row r="447" spans="1:18" x14ac:dyDescent="0.35">
      <c r="A447" t="s">
        <v>154</v>
      </c>
      <c r="B447" s="59">
        <v>165</v>
      </c>
      <c r="C447" s="16">
        <f>Table24634[[#This Row],[Prix du carbone (devise nationale)]]*Table24634[[#This Row],[Taux de change (dollars américains/devise nationale; moyenne annuelle)]]</f>
        <v>2.1055154419198248</v>
      </c>
      <c r="D447" s="31">
        <v>2014</v>
      </c>
      <c r="E447" s="31">
        <v>2018</v>
      </c>
      <c r="F447" s="53" t="s">
        <v>221</v>
      </c>
      <c r="G447" s="53" t="s">
        <v>178</v>
      </c>
      <c r="H447" s="53" t="s">
        <v>21</v>
      </c>
      <c r="I447" s="53" t="s">
        <v>190</v>
      </c>
      <c r="J447" s="53" t="s">
        <v>220</v>
      </c>
      <c r="K447" s="49">
        <v>215</v>
      </c>
      <c r="L447" s="31">
        <v>2012</v>
      </c>
      <c r="M447" s="16">
        <f>Table24634[[#This Row],[Émissions couvertes
(Mt éq. CO2)]]/Table24634[[#This Row],[Émissions totales de l''administration
(Mt éq. CO2)]]</f>
        <v>0.76744186046511631</v>
      </c>
      <c r="N447" s="57">
        <v>13.93</v>
      </c>
      <c r="O447" s="19">
        <v>0.15114970868053301</v>
      </c>
      <c r="P447" s="50" t="s">
        <v>237</v>
      </c>
      <c r="Q447" s="50" t="s">
        <v>237</v>
      </c>
      <c r="R447" s="5"/>
    </row>
    <row r="448" spans="1:18" x14ac:dyDescent="0.35">
      <c r="A448" t="s">
        <v>154</v>
      </c>
      <c r="B448" s="59">
        <v>165</v>
      </c>
      <c r="C448" s="16">
        <f>Table24634[[#This Row],[Prix du carbone (devise nationale)]]*Table24634[[#This Row],[Taux de change (dollars américains/devise nationale; moyenne annuelle)]]</f>
        <v>2.0163902243403111</v>
      </c>
      <c r="D448" s="31">
        <v>2014</v>
      </c>
      <c r="E448" s="31">
        <v>2019</v>
      </c>
      <c r="F448" s="53" t="s">
        <v>221</v>
      </c>
      <c r="G448" s="53" t="s">
        <v>178</v>
      </c>
      <c r="H448" s="53" t="s">
        <v>21</v>
      </c>
      <c r="I448" s="53" t="s">
        <v>190</v>
      </c>
      <c r="J448" s="53" t="s">
        <v>220</v>
      </c>
      <c r="K448" s="49">
        <v>215</v>
      </c>
      <c r="L448" s="31">
        <v>2012</v>
      </c>
      <c r="M448" s="16">
        <f>Table24634[[#This Row],[Émissions couvertes
(Mt éq. CO2)]]/Table24634[[#This Row],[Émissions totales de l''administration
(Mt éq. CO2)]]</f>
        <v>0.76744186046511631</v>
      </c>
      <c r="N448" s="57">
        <v>13.93</v>
      </c>
      <c r="O448" s="19">
        <v>0.14475163132378399</v>
      </c>
      <c r="P448" s="50" t="s">
        <v>237</v>
      </c>
      <c r="Q448" s="50" t="s">
        <v>237</v>
      </c>
    </row>
    <row r="449" spans="1:18" x14ac:dyDescent="0.35">
      <c r="A449" t="s">
        <v>154</v>
      </c>
      <c r="B449" s="59">
        <v>120</v>
      </c>
      <c r="C449" s="16">
        <f>Table24634[[#This Row],[Prix du carbone (devise nationale)]]*Table24634[[#This Row],[Taux de change (dollars américains/devise nationale; moyenne annuelle)]]</f>
        <v>3.8604402901600987</v>
      </c>
      <c r="D449" s="31">
        <v>2020</v>
      </c>
      <c r="E449" s="31">
        <v>2020</v>
      </c>
      <c r="F449" s="53" t="s">
        <v>221</v>
      </c>
      <c r="G449" s="53" t="s">
        <v>178</v>
      </c>
      <c r="H449" s="53" t="s">
        <v>21</v>
      </c>
      <c r="I449" s="53" t="s">
        <v>190</v>
      </c>
      <c r="J449" s="53" t="s">
        <v>220</v>
      </c>
      <c r="K449" s="49">
        <v>215</v>
      </c>
      <c r="L449" s="31">
        <v>2012</v>
      </c>
      <c r="M449" s="16">
        <f>Table24634[[#This Row],[Émissions couvertes
(Mt éq. CO2)]]/Table24634[[#This Row],[Émissions totales de l''administration
(Mt éq. CO2)]]</f>
        <v>0.55813953488372092</v>
      </c>
      <c r="N449" s="57">
        <v>26.64</v>
      </c>
      <c r="O449" s="19">
        <v>0.144911422303307</v>
      </c>
      <c r="P449" s="50" t="s">
        <v>237</v>
      </c>
      <c r="Q449" s="50" t="s">
        <v>237</v>
      </c>
      <c r="R449" s="5"/>
    </row>
    <row r="450" spans="1:18" x14ac:dyDescent="0.35">
      <c r="A450" t="s">
        <v>154</v>
      </c>
      <c r="B450" s="59">
        <v>75</v>
      </c>
      <c r="C450" s="16">
        <f>Table24634[[#This Row],[Prix du carbone (devise nationale)]]*Table24634[[#This Row],[Taux de change (dollars américains/devise nationale; moyenne annuelle)]]</f>
        <v>5.0744614198943321</v>
      </c>
      <c r="D450" s="31">
        <v>2021</v>
      </c>
      <c r="E450" s="31">
        <v>2021</v>
      </c>
      <c r="F450" s="53" t="s">
        <v>221</v>
      </c>
      <c r="G450" s="53" t="s">
        <v>178</v>
      </c>
      <c r="H450" s="53" t="s">
        <v>21</v>
      </c>
      <c r="I450" s="53" t="s">
        <v>190</v>
      </c>
      <c r="J450" s="53" t="s">
        <v>220</v>
      </c>
      <c r="K450" s="49">
        <v>215</v>
      </c>
      <c r="L450" s="31">
        <v>2012</v>
      </c>
      <c r="M450" s="16">
        <f>Table24634[[#This Row],[Émissions couvertes
(Mt éq. CO2)]]/Table24634[[#This Row],[Émissions totales de l''administration
(Mt éq. CO2)]]</f>
        <v>0.34883720930232559</v>
      </c>
      <c r="N450" s="57">
        <v>32.725075750000002</v>
      </c>
      <c r="O450" s="19">
        <v>0.155063397214423</v>
      </c>
      <c r="P450" s="50" t="s">
        <v>237</v>
      </c>
      <c r="Q450" s="50" t="s">
        <v>237</v>
      </c>
      <c r="R450" s="5"/>
    </row>
    <row r="451" spans="1:18" x14ac:dyDescent="0.35">
      <c r="A451" t="s">
        <v>154</v>
      </c>
      <c r="B451" s="59">
        <v>75</v>
      </c>
      <c r="C451" s="16">
        <f>Table24634[[#This Row],[Prix du carbone (devise nationale)]]*Table24634[[#This Row],[Taux de change (dollars américains/devise nationale; moyenne annuelle)]]</f>
        <v>4.3787008569429844</v>
      </c>
      <c r="D451" s="31">
        <v>2021</v>
      </c>
      <c r="E451" s="31">
        <v>2022</v>
      </c>
      <c r="F451" s="53" t="s">
        <v>221</v>
      </c>
      <c r="G451" s="53" t="s">
        <v>178</v>
      </c>
      <c r="H451" s="53" t="s">
        <v>21</v>
      </c>
      <c r="I451" s="53" t="s">
        <v>190</v>
      </c>
      <c r="J451" s="53" t="s">
        <v>220</v>
      </c>
      <c r="K451" s="49">
        <v>215</v>
      </c>
      <c r="L451" s="31">
        <v>2012</v>
      </c>
      <c r="M451" s="16">
        <f>Table24634[[#This Row],[Émissions couvertes
(Mt éq. CO2)]]/Table24634[[#This Row],[Émissions totales de l''administration
(Mt éq. CO2)]]</f>
        <v>0.34883720930232559</v>
      </c>
      <c r="N451" s="57">
        <v>29.5</v>
      </c>
      <c r="O451" s="19">
        <v>0.148430537523491</v>
      </c>
      <c r="P451" s="50" t="s">
        <v>237</v>
      </c>
      <c r="Q451" s="50" t="s">
        <v>237</v>
      </c>
    </row>
    <row r="452" spans="1:18" ht="14.5" customHeight="1" x14ac:dyDescent="0.35">
      <c r="A452" t="s">
        <v>155</v>
      </c>
      <c r="B452" s="59">
        <v>12.25</v>
      </c>
      <c r="C452" s="16">
        <f>Table24634[[#This Row],[Prix du carbone (devise nationale)]]*Table24634[[#This Row],[Taux de change (dollars américains/devise nationale; moyenne annuelle)]]</f>
        <v>37.176556005724542</v>
      </c>
      <c r="D452" s="31">
        <v>2015</v>
      </c>
      <c r="E452" s="31">
        <v>2015</v>
      </c>
      <c r="F452" s="53" t="s">
        <v>221</v>
      </c>
      <c r="G452" s="53" t="s">
        <v>115</v>
      </c>
      <c r="H452" s="53" t="s">
        <v>22</v>
      </c>
      <c r="I452" s="53" t="s">
        <v>202</v>
      </c>
      <c r="J452" s="53" t="s">
        <v>220</v>
      </c>
      <c r="K452" s="49">
        <v>60.34</v>
      </c>
      <c r="L452" s="31">
        <v>2015</v>
      </c>
      <c r="M452" s="16">
        <f>Table24634[[#This Row],[Émissions couvertes
(Mt éq. CO2)]]/Table24634[[#This Row],[Émissions totales de l''administration
(Mt éq. CO2)]]</f>
        <v>0.20301624129930393</v>
      </c>
      <c r="N452" s="57">
        <v>4500</v>
      </c>
      <c r="O452" s="19">
        <v>8.2614568901610095E-3</v>
      </c>
      <c r="P452" s="50" t="s">
        <v>237</v>
      </c>
      <c r="Q452" s="50" t="s">
        <v>237</v>
      </c>
    </row>
    <row r="453" spans="1:18" x14ac:dyDescent="0.35">
      <c r="A453" t="s">
        <v>155</v>
      </c>
      <c r="B453" s="59">
        <v>12.13</v>
      </c>
      <c r="C453" s="16">
        <f>Table24634[[#This Row],[Prix du carbone (devise nationale)]]*Table24634[[#This Row],[Taux de change (dollars américains/devise nationale; moyenne annuelle)]]</f>
        <v>32.171217041675391</v>
      </c>
      <c r="D453" s="31">
        <v>2016</v>
      </c>
      <c r="E453" s="31">
        <v>2016</v>
      </c>
      <c r="F453" s="53" t="s">
        <v>221</v>
      </c>
      <c r="G453" s="53" t="s">
        <v>115</v>
      </c>
      <c r="H453" s="53" t="s">
        <v>22</v>
      </c>
      <c r="I453" s="53" t="s">
        <v>202</v>
      </c>
      <c r="J453" s="53" t="s">
        <v>220</v>
      </c>
      <c r="K453" s="49">
        <v>58.44</v>
      </c>
      <c r="L453" s="31">
        <v>2016</v>
      </c>
      <c r="M453" s="16">
        <f>Table24634[[#This Row],[Émissions couvertes
(Mt éq. CO2)]]/Table24634[[#This Row],[Émissions totales de l''administration
(Mt éq. CO2)]]</f>
        <v>0.20756331279945245</v>
      </c>
      <c r="N453" s="57">
        <v>3500</v>
      </c>
      <c r="O453" s="19">
        <v>9.1917762976215407E-3</v>
      </c>
      <c r="P453" s="50" t="s">
        <v>237</v>
      </c>
      <c r="Q453" s="50" t="s">
        <v>237</v>
      </c>
    </row>
    <row r="454" spans="1:18" x14ac:dyDescent="0.35">
      <c r="A454" t="s">
        <v>155</v>
      </c>
      <c r="B454" s="59">
        <v>12.03</v>
      </c>
      <c r="C454" s="16">
        <f>Table24634[[#This Row],[Prix du carbone (devise nationale)]]*Table24634[[#This Row],[Taux de change (dollars américains/devise nationale; moyenne annuelle)]]</f>
        <v>13.37301957196812</v>
      </c>
      <c r="D454" s="31">
        <v>2017</v>
      </c>
      <c r="E454" s="31">
        <v>2017</v>
      </c>
      <c r="F454" s="53" t="s">
        <v>221</v>
      </c>
      <c r="G454" s="53" t="s">
        <v>115</v>
      </c>
      <c r="H454" s="53" t="s">
        <v>22</v>
      </c>
      <c r="I454" s="53" t="s">
        <v>202</v>
      </c>
      <c r="J454" s="53" t="s">
        <v>220</v>
      </c>
      <c r="K454" s="49">
        <v>58.55</v>
      </c>
      <c r="L454" s="31">
        <v>2017</v>
      </c>
      <c r="M454" s="16">
        <f>Table24634[[#This Row],[Émissions couvertes
(Mt éq. CO2)]]/Table24634[[#This Row],[Émissions totales de l''administration
(Mt éq. CO2)]]</f>
        <v>0.20546541417591802</v>
      </c>
      <c r="N454" s="57">
        <v>1500</v>
      </c>
      <c r="O454" s="19">
        <v>8.9153463813120802E-3</v>
      </c>
      <c r="P454" s="50" t="s">
        <v>237</v>
      </c>
      <c r="Q454" s="50" t="s">
        <v>237</v>
      </c>
    </row>
    <row r="455" spans="1:18" x14ac:dyDescent="0.35">
      <c r="A455" t="s">
        <v>155</v>
      </c>
      <c r="B455" s="59">
        <v>12.11</v>
      </c>
      <c r="C455" s="16">
        <f>Table24634[[#This Row],[Prix du carbone (devise nationale)]]*Table24634[[#This Row],[Taux de change (dollars américains/devise nationale; moyenne annuelle)]]</f>
        <v>5.8864452543280539</v>
      </c>
      <c r="D455" s="31">
        <v>2018</v>
      </c>
      <c r="E455" s="31">
        <v>2018</v>
      </c>
      <c r="F455" s="53" t="s">
        <v>221</v>
      </c>
      <c r="G455" s="53" t="s">
        <v>115</v>
      </c>
      <c r="H455" s="53" t="s">
        <v>22</v>
      </c>
      <c r="I455" s="53" t="s">
        <v>202</v>
      </c>
      <c r="J455" s="53" t="s">
        <v>220</v>
      </c>
      <c r="K455" s="49">
        <v>57.33</v>
      </c>
      <c r="L455" s="31">
        <v>2018</v>
      </c>
      <c r="M455" s="16">
        <f>Table24634[[#This Row],[Émissions couvertes
(Mt éq. CO2)]]/Table24634[[#This Row],[Émissions totales de l''administration
(Mt éq. CO2)]]</f>
        <v>0.21123321123321123</v>
      </c>
      <c r="N455" s="57">
        <v>650</v>
      </c>
      <c r="O455" s="19">
        <v>9.05606962204316E-3</v>
      </c>
      <c r="P455" s="50" t="s">
        <v>237</v>
      </c>
      <c r="Q455" s="50" t="s">
        <v>237</v>
      </c>
    </row>
    <row r="456" spans="1:18" ht="14.5" customHeight="1" x14ac:dyDescent="0.35">
      <c r="A456" t="s">
        <v>155</v>
      </c>
      <c r="B456" s="59">
        <v>12.06</v>
      </c>
      <c r="C456" s="16">
        <f>Table24634[[#This Row],[Prix du carbone (devise nationale)]]*Table24634[[#This Row],[Taux de change (dollars américains/devise nationale; moyenne annuelle)]]</f>
        <v>5.5040990635239542</v>
      </c>
      <c r="D456" s="31">
        <v>2019</v>
      </c>
      <c r="E456" s="31">
        <v>2019</v>
      </c>
      <c r="F456" s="53" t="s">
        <v>221</v>
      </c>
      <c r="G456" s="53" t="s">
        <v>115</v>
      </c>
      <c r="H456" s="53" t="s">
        <v>22</v>
      </c>
      <c r="I456" s="53" t="s">
        <v>202</v>
      </c>
      <c r="J456" s="53" t="s">
        <v>220</v>
      </c>
      <c r="K456" s="49">
        <v>54.97</v>
      </c>
      <c r="L456" s="31">
        <v>2019</v>
      </c>
      <c r="M456" s="16">
        <f>Table24634[[#This Row],[Émissions couvertes
(Mt éq. CO2)]]/Table24634[[#This Row],[Émissions totales de l''administration
(Mt éq. CO2)]]</f>
        <v>0.21939239585228307</v>
      </c>
      <c r="N456" s="57">
        <v>600</v>
      </c>
      <c r="O456" s="19">
        <v>9.1734984392065899E-3</v>
      </c>
      <c r="P456" s="50" t="s">
        <v>237</v>
      </c>
      <c r="Q456" s="50" t="s">
        <v>237</v>
      </c>
      <c r="R456" s="5"/>
    </row>
    <row r="457" spans="1:18" x14ac:dyDescent="0.35">
      <c r="A457" t="s">
        <v>155</v>
      </c>
      <c r="B457" s="59">
        <v>11.04</v>
      </c>
      <c r="C457" s="16">
        <f>Table24634[[#This Row],[Prix du carbone (devise nationale)]]*Table24634[[#This Row],[Taux de change (dollars américains/devise nationale; moyenne annuelle)]]</f>
        <v>5.0573834011614727</v>
      </c>
      <c r="D457" s="31">
        <v>2020</v>
      </c>
      <c r="E457" s="31">
        <v>2020</v>
      </c>
      <c r="F457" s="53" t="s">
        <v>221</v>
      </c>
      <c r="G457" s="53" t="s">
        <v>115</v>
      </c>
      <c r="H457" s="53" t="s">
        <v>22</v>
      </c>
      <c r="I457" s="53" t="s">
        <v>202</v>
      </c>
      <c r="J457" s="53" t="s">
        <v>220</v>
      </c>
      <c r="K457" s="49">
        <v>52.82</v>
      </c>
      <c r="L457" s="31">
        <v>2020</v>
      </c>
      <c r="M457" s="16">
        <f>Table24634[[#This Row],[Émissions couvertes
(Mt éq. CO2)]]/Table24634[[#This Row],[Émissions totales de l''administration
(Mt éq. CO2)]]</f>
        <v>0.2090117379780386</v>
      </c>
      <c r="N457" s="57">
        <v>540</v>
      </c>
      <c r="O457" s="19">
        <v>9.3655248169656896E-3</v>
      </c>
      <c r="P457" s="50" t="s">
        <v>237</v>
      </c>
      <c r="Q457" s="50" t="s">
        <v>237</v>
      </c>
    </row>
    <row r="458" spans="1:18" x14ac:dyDescent="0.35">
      <c r="A458" t="s">
        <v>155</v>
      </c>
      <c r="B458" s="59">
        <v>11.11</v>
      </c>
      <c r="C458" s="16">
        <f>Table24634[[#This Row],[Prix du carbone (devise nationale)]]*Table24634[[#This Row],[Taux de change (dollars américains/devise nationale; moyenne annuelle)]]</f>
        <v>4.9200795113100062</v>
      </c>
      <c r="D458" s="31">
        <v>2021</v>
      </c>
      <c r="E458" s="31">
        <v>2021</v>
      </c>
      <c r="F458" s="53" t="s">
        <v>221</v>
      </c>
      <c r="G458" s="53" t="s">
        <v>115</v>
      </c>
      <c r="H458" s="53" t="s">
        <v>22</v>
      </c>
      <c r="I458" s="53" t="s">
        <v>202</v>
      </c>
      <c r="J458" s="53" t="s">
        <v>220</v>
      </c>
      <c r="K458" s="49">
        <v>60.78</v>
      </c>
      <c r="L458" s="31">
        <v>2021</v>
      </c>
      <c r="M458" s="16">
        <f>Table24634[[#This Row],[Émissions couvertes
(Mt éq. CO2)]]/Table24634[[#This Row],[Émissions totales de l''administration
(Mt éq. CO2)]]</f>
        <v>0.18279039157617635</v>
      </c>
      <c r="N458" s="57">
        <v>540</v>
      </c>
      <c r="O458" s="19">
        <v>9.1112583542777899E-3</v>
      </c>
      <c r="P458" s="50" t="s">
        <v>237</v>
      </c>
      <c r="Q458" s="50" t="s">
        <v>237</v>
      </c>
    </row>
    <row r="459" spans="1:18" x14ac:dyDescent="0.35">
      <c r="A459" t="s">
        <v>155</v>
      </c>
      <c r="B459" s="59">
        <v>11.11</v>
      </c>
      <c r="C459" s="16">
        <f>Table24634[[#This Row],[Prix du carbone (devise nationale)]]*Table24634[[#This Row],[Taux de change (dollars américains/devise nationale; moyenne annuelle)]]</f>
        <v>4.5628021656822897</v>
      </c>
      <c r="D459" s="31">
        <v>2021</v>
      </c>
      <c r="E459" s="31">
        <v>2022</v>
      </c>
      <c r="F459" s="53" t="s">
        <v>221</v>
      </c>
      <c r="G459" s="53" t="s">
        <v>115</v>
      </c>
      <c r="H459" s="53" t="s">
        <v>22</v>
      </c>
      <c r="I459" s="53" t="s">
        <v>202</v>
      </c>
      <c r="J459" s="53" t="s">
        <v>220</v>
      </c>
      <c r="K459" s="49">
        <v>60.78</v>
      </c>
      <c r="L459" s="31">
        <v>2021</v>
      </c>
      <c r="M459" s="16">
        <f>Table24634[[#This Row],[Émissions couvertes
(Mt éq. CO2)]]/Table24634[[#This Row],[Émissions totales de l''administration
(Mt éq. CO2)]]</f>
        <v>0.18279039157617635</v>
      </c>
      <c r="N459" s="57">
        <v>600</v>
      </c>
      <c r="O459" s="19">
        <v>7.6046702761371496E-3</v>
      </c>
      <c r="P459" s="50" t="s">
        <v>237</v>
      </c>
      <c r="Q459" s="50" t="s">
        <v>237</v>
      </c>
    </row>
    <row r="460" spans="1:18" x14ac:dyDescent="0.35">
      <c r="A460" t="s">
        <v>158</v>
      </c>
      <c r="B460" s="59">
        <f>Table24634[[#This Row],[Revenus des taxes sur le carbone (dollars américains)]]/Table24634[[#This Row],[Prix du carbone (dollars américains)]]/1000000</f>
        <v>185.8552626102429</v>
      </c>
      <c r="C460" s="16">
        <f>Table24634[[#This Row],[Prix du carbone (devise nationale)]]*Table24634[[#This Row],[Taux de change (dollars américains/devise nationale; moyenne annuelle)]]</f>
        <v>1.1902201750611536E-2</v>
      </c>
      <c r="D460" s="31">
        <v>2015</v>
      </c>
      <c r="E460" s="31">
        <v>2015</v>
      </c>
      <c r="F460" s="53" t="s">
        <v>114</v>
      </c>
      <c r="G460" s="53" t="s">
        <v>177</v>
      </c>
      <c r="H460" s="53" t="s">
        <v>23</v>
      </c>
      <c r="I460" s="53" t="s">
        <v>23</v>
      </c>
      <c r="J460" s="53" t="s">
        <v>6</v>
      </c>
      <c r="K460" s="49">
        <v>319.16658478619519</v>
      </c>
      <c r="L460" s="31">
        <v>2015</v>
      </c>
      <c r="M460" s="16">
        <f>Table24634[[#This Row],[Émissions couvertes
(Mt éq. CO2)]]/Table24634[[#This Row],[Émissions totales de l''administration
(Mt éq. CO2)]]</f>
        <v>0.58231428811617136</v>
      </c>
      <c r="N460" s="57">
        <v>0.26</v>
      </c>
      <c r="O460" s="19">
        <v>4.5777699040813601E-2</v>
      </c>
      <c r="P460" s="50">
        <v>2212086.8319999999</v>
      </c>
      <c r="Q460" s="50" t="s">
        <v>237</v>
      </c>
      <c r="R460" s="5"/>
    </row>
    <row r="461" spans="1:18" x14ac:dyDescent="0.35">
      <c r="A461" t="s">
        <v>158</v>
      </c>
      <c r="B461" s="59">
        <f>Table24634[[#This Row],[Revenus des taxes sur le carbone (dollars américains)]]/Table24634[[#This Row],[Prix du carbone (dollars américains)]]/1000000</f>
        <v>251.19028578327527</v>
      </c>
      <c r="C461" s="16">
        <f>Table24634[[#This Row],[Prix du carbone (devise nationale)]]*Table24634[[#This Row],[Taux de change (dollars américains/devise nationale; moyenne annuelle)]]</f>
        <v>1.2915176894217312E-2</v>
      </c>
      <c r="D461" s="31">
        <v>2016</v>
      </c>
      <c r="E461" s="31">
        <v>2016</v>
      </c>
      <c r="F461" s="53" t="s">
        <v>221</v>
      </c>
      <c r="G461" s="53" t="s">
        <v>177</v>
      </c>
      <c r="H461" s="53" t="s">
        <v>23</v>
      </c>
      <c r="I461" s="53" t="s">
        <v>23</v>
      </c>
      <c r="J461" s="53" t="s">
        <v>6</v>
      </c>
      <c r="K461" s="49">
        <v>337.60614987486667</v>
      </c>
      <c r="L461" s="31">
        <v>2016</v>
      </c>
      <c r="M461" s="16">
        <f>Table24634[[#This Row],[Émissions couvertes
(Mt éq. CO2)]]/Table24634[[#This Row],[Émissions totales de l''administration
(Mt éq. CO2)]]</f>
        <v>0.74403350139320223</v>
      </c>
      <c r="N461" s="57">
        <v>0.33</v>
      </c>
      <c r="O461" s="19">
        <v>3.9136899679446398E-2</v>
      </c>
      <c r="P461" s="50">
        <v>3244166.9750000001</v>
      </c>
      <c r="Q461" s="50" t="s">
        <v>237</v>
      </c>
      <c r="R461" s="5"/>
    </row>
    <row r="462" spans="1:18" x14ac:dyDescent="0.35">
      <c r="A462" t="s">
        <v>158</v>
      </c>
      <c r="B462" s="59">
        <f>Table24634[[#This Row],[Revenus des taxes sur le carbone (dollars américains)]]/Table24634[[#This Row],[Prix du carbone (dollars américains)]]/1000000</f>
        <v>266.58715133516353</v>
      </c>
      <c r="C462" s="16">
        <f>Table24634[[#This Row],[Prix du carbone (devise nationale)]]*Table24634[[#This Row],[Taux de change (dollars américains/devise nationale; moyenne annuelle)]]</f>
        <v>1.3911549309206416E-2</v>
      </c>
      <c r="D462" s="31">
        <v>2017</v>
      </c>
      <c r="E462" s="31">
        <v>2017</v>
      </c>
      <c r="F462" s="53" t="s">
        <v>221</v>
      </c>
      <c r="G462" s="53" t="s">
        <v>177</v>
      </c>
      <c r="H462" s="53" t="s">
        <v>23</v>
      </c>
      <c r="I462" s="53" t="s">
        <v>23</v>
      </c>
      <c r="J462" s="53" t="s">
        <v>6</v>
      </c>
      <c r="K462" s="49">
        <v>323.2865907584449</v>
      </c>
      <c r="L462" s="31">
        <v>2017</v>
      </c>
      <c r="M462" s="16">
        <f>Table24634[[#This Row],[Émissions couvertes
(Mt éq. CO2)]]/Table24634[[#This Row],[Émissions totales de l''administration
(Mt éq. CO2)]]</f>
        <v>0.82461555460663571</v>
      </c>
      <c r="N462" s="57">
        <v>0.37</v>
      </c>
      <c r="O462" s="19">
        <v>3.7598781916774099E-2</v>
      </c>
      <c r="P462" s="50">
        <v>3708640.301</v>
      </c>
      <c r="Q462" s="50" t="s">
        <v>237</v>
      </c>
      <c r="R462" s="5"/>
    </row>
    <row r="463" spans="1:18" ht="13.4" customHeight="1" x14ac:dyDescent="0.35">
      <c r="A463" t="s">
        <v>158</v>
      </c>
      <c r="B463" s="59">
        <f>Table24634[[#This Row],[Revenus des taxes sur le carbone (dollars américains)]]/Table24634[[#This Row],[Prix du carbone (dollars américains)]]/1000000</f>
        <v>266.64772447057743</v>
      </c>
      <c r="C463" s="16">
        <f>Table24634[[#This Row],[Prix du carbone (devise nationale)]]*Table24634[[#This Row],[Taux de change (dollars américains/devise nationale; moyenne annuelle)]]</f>
        <v>1.5073256578431794E-2</v>
      </c>
      <c r="D463" s="31">
        <v>2018</v>
      </c>
      <c r="E463" s="31">
        <v>2018</v>
      </c>
      <c r="F463" s="53" t="s">
        <v>221</v>
      </c>
      <c r="G463" s="53" t="s">
        <v>177</v>
      </c>
      <c r="H463" s="53" t="s">
        <v>23</v>
      </c>
      <c r="I463" s="53" t="s">
        <v>23</v>
      </c>
      <c r="J463" s="53" t="s">
        <v>6</v>
      </c>
      <c r="K463" s="49">
        <v>339.81524372057999</v>
      </c>
      <c r="L463" s="31">
        <v>2018</v>
      </c>
      <c r="M463" s="16">
        <f>Table24634[[#This Row],[Émissions couvertes
(Mt éq. CO2)]]/Table24634[[#This Row],[Émissions totales de l''administration
(Mt éq. CO2)]]</f>
        <v>0.78468441130273114</v>
      </c>
      <c r="N463" s="57">
        <v>0.41</v>
      </c>
      <c r="O463" s="19">
        <v>3.6764040435199499E-2</v>
      </c>
      <c r="P463" s="50">
        <v>4019249.5669999998</v>
      </c>
      <c r="Q463" s="50" t="s">
        <v>237</v>
      </c>
    </row>
    <row r="464" spans="1:18" x14ac:dyDescent="0.35">
      <c r="A464" t="s">
        <v>158</v>
      </c>
      <c r="B464" s="59">
        <f>Table24634[[#This Row],[Revenus des taxes sur le carbone (dollars américains)]]/Table24634[[#This Row],[Prix du carbone (dollars américains)]]/1000000</f>
        <v>123.26357989147154</v>
      </c>
      <c r="C464" s="16">
        <f>Table24634[[#This Row],[Prix du carbone (devise nationale)]]*Table24634[[#This Row],[Taux de change (dollars américains/devise nationale; moyenne annuelle)]]</f>
        <v>0.38691321258064298</v>
      </c>
      <c r="D464" s="31">
        <v>2019</v>
      </c>
      <c r="E464" s="31">
        <v>2019</v>
      </c>
      <c r="F464" s="53" t="s">
        <v>114</v>
      </c>
      <c r="G464" s="53" t="s">
        <v>177</v>
      </c>
      <c r="H464" s="53" t="s">
        <v>23</v>
      </c>
      <c r="I464" s="53" t="s">
        <v>23</v>
      </c>
      <c r="J464" s="53" t="s">
        <v>6</v>
      </c>
      <c r="K464" s="49">
        <v>334.11810835654012</v>
      </c>
      <c r="L464" s="31">
        <v>2019</v>
      </c>
      <c r="M464" s="16">
        <f>Table24634[[#This Row],[Émissions couvertes
(Mt éq. CO2)]]/Table24634[[#This Row],[Émissions totales de l''administration
(Mt éq. CO2)]]</f>
        <v>0.36892217694449525</v>
      </c>
      <c r="N464" s="57">
        <v>10</v>
      </c>
      <c r="O464" s="19">
        <v>3.86913212580643E-2</v>
      </c>
      <c r="P464" s="50">
        <v>47692307.689999998</v>
      </c>
      <c r="Q464" s="50" t="s">
        <v>237</v>
      </c>
      <c r="R464" s="5"/>
    </row>
    <row r="465" spans="1:18" x14ac:dyDescent="0.35">
      <c r="A465" t="s">
        <v>158</v>
      </c>
      <c r="B465" s="59">
        <f>Table24634[[#This Row],[Revenus des taxes sur le carbone (dollars américains)]]/Table24634[[#This Row],[Prix du carbone (dollars américains)]]/1000000</f>
        <v>83.157450701248166</v>
      </c>
      <c r="C465" s="16">
        <f>Table24634[[#This Row],[Prix du carbone (devise nationale)]]*Table24634[[#This Row],[Taux de change (dollars américains/devise nationale; moyenne annuelle)]]</f>
        <v>0.37095394435338297</v>
      </c>
      <c r="D465" s="31">
        <v>2020</v>
      </c>
      <c r="E465" s="31">
        <v>2020</v>
      </c>
      <c r="F465" s="53" t="s">
        <v>221</v>
      </c>
      <c r="G465" s="53" t="s">
        <v>177</v>
      </c>
      <c r="H465" s="53" t="s">
        <v>23</v>
      </c>
      <c r="I465" s="53" t="s">
        <v>23</v>
      </c>
      <c r="J465" s="53" t="s">
        <v>6</v>
      </c>
      <c r="K465" s="49">
        <v>318.03494780847717</v>
      </c>
      <c r="L465" s="31">
        <v>2020</v>
      </c>
      <c r="M465" s="16">
        <f>Table24634[[#This Row],[Émissions couvertes
(Mt éq. CO2)]]/Table24634[[#This Row],[Émissions totales de l''administration
(Mt éq. CO2)]]</f>
        <v>0.26147268177372179</v>
      </c>
      <c r="N465" s="57" t="s">
        <v>72</v>
      </c>
      <c r="O465" s="19">
        <v>3.7095394435338297E-2</v>
      </c>
      <c r="P465" s="50">
        <v>30847584.34</v>
      </c>
      <c r="Q465" s="50" t="s">
        <v>237</v>
      </c>
      <c r="R465" s="5"/>
    </row>
    <row r="466" spans="1:18" x14ac:dyDescent="0.35">
      <c r="A466" t="s">
        <v>158</v>
      </c>
      <c r="B466" s="59">
        <f>Table24634[[#This Row],[Revenus des taxes sur le carbone (dollars américains)]]/Table24634[[#This Row],[Prix du carbone (dollars américains)]]/1000000</f>
        <v>110.38562815636855</v>
      </c>
      <c r="C466" s="16">
        <f>Table24634[[#This Row],[Prix du carbone (devise nationale)]]*Table24634[[#This Row],[Taux de change (dollars américains/devise nationale; moyenne annuelle)]]</f>
        <v>0.36648576536334199</v>
      </c>
      <c r="D466" s="31">
        <v>2021</v>
      </c>
      <c r="E466" s="31">
        <v>2021</v>
      </c>
      <c r="F466" s="53" t="s">
        <v>221</v>
      </c>
      <c r="G466" s="53" t="s">
        <v>177</v>
      </c>
      <c r="H466" s="53" t="s">
        <v>23</v>
      </c>
      <c r="I466" s="53" t="s">
        <v>23</v>
      </c>
      <c r="J466" s="53" t="s">
        <v>6</v>
      </c>
      <c r="K466" s="49">
        <v>327.25876554763192</v>
      </c>
      <c r="L466" s="31">
        <v>2021</v>
      </c>
      <c r="M466" s="16">
        <f>Table24634[[#This Row],[Émissions couvertes
(Mt éq. CO2)]]/Table24634[[#This Row],[Émissions totales de l''administration
(Mt éq. CO2)]]</f>
        <v>0.33730380902601714</v>
      </c>
      <c r="N466" s="57">
        <v>10</v>
      </c>
      <c r="O466" s="19">
        <v>3.6648576536334201E-2</v>
      </c>
      <c r="P466" s="50">
        <v>40454761.420000002</v>
      </c>
      <c r="Q466" s="50" t="s">
        <v>237</v>
      </c>
      <c r="R466" s="5"/>
    </row>
    <row r="467" spans="1:18" x14ac:dyDescent="0.35">
      <c r="A467" t="s">
        <v>158</v>
      </c>
      <c r="B467" s="59">
        <v>110.38562815636855</v>
      </c>
      <c r="C467" s="16">
        <f>Table24634[[#This Row],[Prix du carbone (devise nationale)]]*Table24634[[#This Row],[Taux de change (dollars américains/devise nationale; moyenne annuelle)]]</f>
        <v>0.92757777016091991</v>
      </c>
      <c r="D467" s="31">
        <v>2022</v>
      </c>
      <c r="E467" s="31">
        <v>2022</v>
      </c>
      <c r="F467" s="53" t="s">
        <v>221</v>
      </c>
      <c r="G467" s="53" t="s">
        <v>177</v>
      </c>
      <c r="H467" s="53" t="s">
        <v>23</v>
      </c>
      <c r="I467" s="53" t="s">
        <v>23</v>
      </c>
      <c r="J467" s="53" t="s">
        <v>6</v>
      </c>
      <c r="K467" s="49">
        <v>327.25876554763198</v>
      </c>
      <c r="L467" s="31">
        <v>2021</v>
      </c>
      <c r="M467" s="16">
        <f>Table24634[[#This Row],[Émissions couvertes
(Mt éq. CO2)]]/Table24634[[#This Row],[Émissions totales de l''administration
(Mt éq. CO2)]]</f>
        <v>0.33730380902601709</v>
      </c>
      <c r="N467" s="57">
        <v>30</v>
      </c>
      <c r="O467" s="19">
        <v>3.0919259005363998E-2</v>
      </c>
      <c r="P467" s="50" t="s">
        <v>237</v>
      </c>
      <c r="Q467" s="50" t="s">
        <v>237</v>
      </c>
      <c r="R467" s="5"/>
    </row>
    <row r="468" spans="1:18" x14ac:dyDescent="0.35">
      <c r="A468" s="14" t="s">
        <v>162</v>
      </c>
      <c r="B468" s="59">
        <f>Table24634[[#This Row],[Revenus des taxes sur le carbone (dollars américains)]]/Table24634[[#This Row],[Prix du carbone (dollars américains)]]/1000000</f>
        <v>1.9828706258040105</v>
      </c>
      <c r="C468" s="16">
        <f>Table24634[[#This Row],[Prix du carbone (devise nationale)]]*Table24634[[#This Row],[Taux de change (dollars américains/devise nationale; moyenne annuelle)]]</f>
        <v>128.39108354771653</v>
      </c>
      <c r="D468" s="31">
        <v>2022</v>
      </c>
      <c r="E468" s="31">
        <v>2022</v>
      </c>
      <c r="F468" s="53" t="s">
        <v>221</v>
      </c>
      <c r="G468" s="53" t="s">
        <v>177</v>
      </c>
      <c r="H468" s="53" t="s">
        <v>74</v>
      </c>
      <c r="I468" s="54" t="s">
        <v>74</v>
      </c>
      <c r="J468" s="53" t="s">
        <v>219</v>
      </c>
      <c r="K468" s="49">
        <v>15.95228</v>
      </c>
      <c r="L468" s="31">
        <v>2019</v>
      </c>
      <c r="M468" s="16">
        <f>Table24634[[#This Row],[Émissions couvertes
(Mt éq. CO2)]]/Table24634[[#This Row],[Émissions totales de l''administration
(Mt éq. CO2)]]</f>
        <v>0.12430013927814773</v>
      </c>
      <c r="N468" s="57">
        <v>5286</v>
      </c>
      <c r="O468" s="19">
        <v>2.42888920824284E-2</v>
      </c>
      <c r="P468" s="50">
        <f>Table24634[[#This Row],[Revenus des taxes sur le carbone (devise nationale)]]*Table24634[[#This Row],[Taux de change (dollars américains/devise nationale; moyenne annuelle)]]</f>
        <v>254582908.18191567</v>
      </c>
      <c r="Q468" s="50">
        <v>10481454128</v>
      </c>
      <c r="R468" s="5"/>
    </row>
    <row r="469" spans="1:18" hidden="1" x14ac:dyDescent="0.35">
      <c r="A469" s="14" t="s">
        <v>73</v>
      </c>
      <c r="B469" s="15" t="e">
        <f>Table24634[[#This Row],[Revenus des taxes sur le carbone (dollars américains)]]/Table24634[[#This Row],[Prix du carbone (dollars américains)]]/1000000</f>
        <v>#DIV/0!</v>
      </c>
      <c r="C469" s="17">
        <f>Table24634[[#This Row],[Prix du carbone (devise nationale)]]*Table24634[[#This Row],[Taux de change (dollars américains/devise nationale; moyenne annuelle)]]</f>
        <v>0</v>
      </c>
      <c r="D469" s="14"/>
      <c r="E469" s="14">
        <v>2023</v>
      </c>
      <c r="F469" s="14" t="s">
        <v>221</v>
      </c>
      <c r="G469" s="14" t="s">
        <v>34</v>
      </c>
      <c r="H469" s="14" t="s">
        <v>74</v>
      </c>
      <c r="I469" t="s">
        <v>74</v>
      </c>
      <c r="J469" s="14" t="s">
        <v>38</v>
      </c>
      <c r="K469" s="18"/>
      <c r="L469" s="14"/>
      <c r="M469" s="18" t="e">
        <f>Table24634[[#This Row],[Émissions couvertes
(Mt éq. CO2)]]/Table24634[[#This Row],[Émissions totales de l''administration
(Mt éq. CO2)]]</f>
        <v>#DIV/0!</v>
      </c>
      <c r="N469" s="31">
        <v>5286</v>
      </c>
      <c r="O469" s="19"/>
      <c r="P469" s="28"/>
      <c r="Q469" s="28"/>
      <c r="R469" s="5"/>
    </row>
    <row r="470" spans="1:18" x14ac:dyDescent="0.35">
      <c r="A470" s="14" t="s">
        <v>163</v>
      </c>
      <c r="B470" s="59">
        <f>Table24634[[#This Row],[Revenus des taxes sur le carbone (dollars américains)]]/Table24634[[#This Row],[Prix du carbone (dollars américains)]]/1000000</f>
        <v>0.23856226471743</v>
      </c>
      <c r="C470" s="16">
        <f>Table24634[[#This Row],[Prix du carbone (devise nationale)]]*Table24634[[#This Row],[Taux de change (dollars américains/devise nationale; moyenne annuelle)]]</f>
        <v>12.907511421026605</v>
      </c>
      <c r="D470" s="31">
        <v>2022</v>
      </c>
      <c r="E470" s="31">
        <v>2022</v>
      </c>
      <c r="F470" s="53" t="s">
        <v>221</v>
      </c>
      <c r="G470" s="53" t="s">
        <v>177</v>
      </c>
      <c r="H470" s="53" t="s">
        <v>232</v>
      </c>
      <c r="I470" s="54" t="s">
        <v>189</v>
      </c>
      <c r="J470" s="54" t="s">
        <v>116</v>
      </c>
      <c r="K470" s="49">
        <f>(10130.19-1360.08)/1000</f>
        <v>8.7701100000000007</v>
      </c>
      <c r="L470" s="31">
        <v>2005</v>
      </c>
      <c r="M470" s="16">
        <f>Table24634[[#This Row],[Émissions couvertes
(Mt éq. CO2)]]/Table24634[[#This Row],[Émissions totales de l''administration
(Mt éq. CO2)]]</f>
        <v>2.7201741451068455E-2</v>
      </c>
      <c r="N470" s="57">
        <v>259.79399999999998</v>
      </c>
      <c r="O470" s="19">
        <v>4.9683639425955203E-2</v>
      </c>
      <c r="P470" s="50">
        <f>Table24634[[#This Row],[Revenus des taxes sur le carbone (devise nationale)]]*Table24634[[#This Row],[Taux de change (dollars américains/devise nationale; moyenne annuelle)]]</f>
        <v>3079245.1564662</v>
      </c>
      <c r="Q470" s="50">
        <v>61977045</v>
      </c>
      <c r="R470" s="5"/>
    </row>
    <row r="471" spans="1:18" ht="14.15" customHeight="1" x14ac:dyDescent="0.35">
      <c r="A471" t="s">
        <v>159</v>
      </c>
      <c r="B471" s="57">
        <f>Table24634[[#This Row],[Revenus des taxes sur le carbone (dollars américains)]]/Table24634[[#This Row],[Prix du carbone (dollars américains)]]/1000000</f>
        <v>0.37819999999999998</v>
      </c>
      <c r="C471" s="16">
        <f>Table24634[[#This Row],[Prix du carbone (devise nationale)]]*Table24634[[#This Row],[Taux de change (dollars américains/devise nationale; moyenne annuelle)]]</f>
        <v>15.0739373310562</v>
      </c>
      <c r="D471" s="31">
        <v>2019</v>
      </c>
      <c r="E471" s="31">
        <v>2019</v>
      </c>
      <c r="F471" s="53" t="s">
        <v>221</v>
      </c>
      <c r="G471" s="53" t="s">
        <v>177</v>
      </c>
      <c r="H471" s="53" t="s">
        <v>24</v>
      </c>
      <c r="I471" s="53" t="s">
        <v>2</v>
      </c>
      <c r="J471" s="53" t="s">
        <v>116</v>
      </c>
      <c r="K471" s="49">
        <v>0.69108351470574103</v>
      </c>
      <c r="L471" s="31">
        <v>2019</v>
      </c>
      <c r="M471" s="16">
        <f>Table24634[[#This Row],[Émissions couvertes
(Mt éq. CO2)]]/Table24634[[#This Row],[Émissions totales de l''administration
(Mt éq. CO2)]]</f>
        <v>0.54725657891150126</v>
      </c>
      <c r="N471" s="57">
        <v>20</v>
      </c>
      <c r="O471" s="19">
        <v>0.75369686655280999</v>
      </c>
      <c r="P471" s="50">
        <f>Table24634[[#This Row],[Revenus des taxes sur le carbone (devise nationale)]]*Table24634[[#This Row],[Taux de change (dollars américains/devise nationale; moyenne annuelle)]]</f>
        <v>5700963.0986054549</v>
      </c>
      <c r="Q471" s="50">
        <v>7564000</v>
      </c>
    </row>
    <row r="472" spans="1:18" ht="14.15" customHeight="1" x14ac:dyDescent="0.35">
      <c r="A472" t="s">
        <v>159</v>
      </c>
      <c r="B472" s="57">
        <f>Table24634[[#This Row],[Revenus des taxes sur le carbone (dollars américains)]]/Table24634[[#This Row],[Prix du carbone (dollars américains)]]/1000000</f>
        <v>0.50473333333333337</v>
      </c>
      <c r="C472" s="16">
        <f>Table24634[[#This Row],[Prix du carbone (devise nationale)]]*Table24634[[#This Row],[Taux de change (dollars américains/devise nationale; moyenne annuelle)]]</f>
        <v>22.368817973761978</v>
      </c>
      <c r="D472" s="31">
        <v>2020</v>
      </c>
      <c r="E472" s="31">
        <v>2020</v>
      </c>
      <c r="F472" s="53" t="s">
        <v>221</v>
      </c>
      <c r="G472" s="53" t="s">
        <v>177</v>
      </c>
      <c r="H472" s="53" t="s">
        <v>24</v>
      </c>
      <c r="I472" s="53" t="s">
        <v>2</v>
      </c>
      <c r="J472" s="53" t="s">
        <v>116</v>
      </c>
      <c r="K472" s="49">
        <v>0.59614243237212095</v>
      </c>
      <c r="L472" s="31">
        <v>2020</v>
      </c>
      <c r="M472" s="16">
        <f>Table24634[[#This Row],[Émissions couvertes
(Mt éq. CO2)]]/Table24634[[#This Row],[Émissions totales de l''administration
(Mt éq. CO2)]]</f>
        <v>0.84666567237118151</v>
      </c>
      <c r="N472" s="57">
        <v>30</v>
      </c>
      <c r="O472" s="19">
        <v>0.74562726579206595</v>
      </c>
      <c r="P472" s="50">
        <f>Table24634[[#This Row],[Revenus des taxes sur le carbone (devise nationale)]]*Table24634[[#This Row],[Taux de change (dollars américains/devise nationale; moyenne annuelle)]]</f>
        <v>11290288.058623463</v>
      </c>
      <c r="Q472" s="50">
        <v>15142000</v>
      </c>
    </row>
    <row r="473" spans="1:18" s="12" customFormat="1" x14ac:dyDescent="0.35">
      <c r="A473" t="s">
        <v>159</v>
      </c>
      <c r="B473" s="57">
        <f>Table24634[[#This Row],[Revenus des taxes sur le carbone (dollars américains)]]/Table24634[[#This Row],[Prix du carbone (dollars américains)]]/1000000</f>
        <v>0.41042499999999998</v>
      </c>
      <c r="C473" s="16">
        <f>Table24634[[#This Row],[Prix du carbone (devise nationale)]]*Table24634[[#This Row],[Taux de change (dollars américains/devise nationale; moyenne annuelle)]]</f>
        <v>31.901058175768998</v>
      </c>
      <c r="D473" s="31">
        <v>2020</v>
      </c>
      <c r="E473" s="31">
        <v>2021</v>
      </c>
      <c r="F473" s="53" t="s">
        <v>221</v>
      </c>
      <c r="G473" s="53" t="s">
        <v>177</v>
      </c>
      <c r="H473" s="53" t="s">
        <v>24</v>
      </c>
      <c r="I473" s="54" t="s">
        <v>2</v>
      </c>
      <c r="J473" s="54" t="s">
        <v>116</v>
      </c>
      <c r="K473" s="49">
        <v>0.65007416179487298</v>
      </c>
      <c r="L473" s="31">
        <v>2021</v>
      </c>
      <c r="M473" s="16">
        <f>Table24634[[#This Row],[Émissions couvertes
(Mt éq. CO2)]]/Table24634[[#This Row],[Émissions totales de l''administration
(Mt éq. CO2)]]</f>
        <v>0.63135104288225374</v>
      </c>
      <c r="N473" s="57">
        <v>40</v>
      </c>
      <c r="O473" s="19">
        <v>0.79752645439422498</v>
      </c>
      <c r="P473" s="50">
        <f>Table24634[[#This Row],[Revenus des taxes sur le carbone (devise nationale)]]*Table24634[[#This Row],[Taux de change (dollars américains/devise nationale; moyenne annuelle)]]</f>
        <v>13092991.801789992</v>
      </c>
      <c r="Q473" s="50">
        <v>16417000</v>
      </c>
    </row>
    <row r="474" spans="1:18" x14ac:dyDescent="0.35">
      <c r="A474" t="s">
        <v>159</v>
      </c>
      <c r="B474" s="57">
        <v>0.37855000000000005</v>
      </c>
      <c r="C474" s="16">
        <f>Table24634[[#This Row],[Prix du carbone (devise nationale)]]*Table24634[[#This Row],[Taux de change (dollars américains/devise nationale; moyenne annuelle)]]</f>
        <v>38.4155941572659</v>
      </c>
      <c r="D474" s="31">
        <v>2021</v>
      </c>
      <c r="E474" s="31">
        <v>2022</v>
      </c>
      <c r="F474" s="53" t="s">
        <v>114</v>
      </c>
      <c r="G474" s="53" t="s">
        <v>177</v>
      </c>
      <c r="H474" s="53" t="s">
        <v>24</v>
      </c>
      <c r="I474" s="54" t="s">
        <v>2</v>
      </c>
      <c r="J474" s="54" t="s">
        <v>116</v>
      </c>
      <c r="K474" s="49">
        <v>0.65007416179487298</v>
      </c>
      <c r="L474" s="31">
        <v>2021</v>
      </c>
      <c r="M474" s="16">
        <f>Table24634[[#This Row],[Émissions couvertes
(Mt éq. CO2)]]/Table24634[[#This Row],[Émissions totales de l''administration
(Mt éq. CO2)]]</f>
        <v>0.5823181757521525</v>
      </c>
      <c r="N474" s="57">
        <v>50</v>
      </c>
      <c r="O474" s="19">
        <v>0.76831188314531795</v>
      </c>
      <c r="P474" s="50">
        <f>Table24634[[#This Row],[Revenus des taxes sur le carbone (devise nationale)]]*Table24634[[#This Row],[Taux de change (dollars américains/devise nationale; moyenne annuelle)]]</f>
        <v>12613376.185596684</v>
      </c>
      <c r="Q474" s="50">
        <v>16417000</v>
      </c>
    </row>
    <row r="475" spans="1:18" x14ac:dyDescent="0.35">
      <c r="A475" t="s">
        <v>160</v>
      </c>
      <c r="B475" s="57">
        <v>0</v>
      </c>
      <c r="C475" s="16">
        <f>Table24634[[#This Row],[Prix du carbone (devise nationale)]]*Table24634[[#This Row],[Taux de change (dollars américains/devise nationale; moyenne annuelle)]]</f>
        <v>15.0739373310562</v>
      </c>
      <c r="D475" s="31">
        <v>2019</v>
      </c>
      <c r="E475" s="31">
        <v>2019</v>
      </c>
      <c r="F475" s="53" t="s">
        <v>221</v>
      </c>
      <c r="G475" s="53" t="s">
        <v>115</v>
      </c>
      <c r="H475" s="53" t="s">
        <v>24</v>
      </c>
      <c r="I475" s="53" t="s">
        <v>2</v>
      </c>
      <c r="J475" s="53" t="s">
        <v>116</v>
      </c>
      <c r="K475" s="49">
        <v>0.69108351470574103</v>
      </c>
      <c r="L475" s="31">
        <v>2019</v>
      </c>
      <c r="M475" s="16">
        <f>Table24634[[#This Row],[Émissions couvertes
(Mt éq. CO2)]]/Table24634[[#This Row],[Émissions totales de l''administration
(Mt éq. CO2)]]</f>
        <v>0</v>
      </c>
      <c r="N475" s="57">
        <v>20</v>
      </c>
      <c r="O475" s="19">
        <v>0.75369686655280999</v>
      </c>
      <c r="P475" s="50" t="s">
        <v>237</v>
      </c>
      <c r="Q475" s="50" t="s">
        <v>237</v>
      </c>
    </row>
    <row r="476" spans="1:18" x14ac:dyDescent="0.35">
      <c r="A476" t="s">
        <v>160</v>
      </c>
      <c r="B476" s="57">
        <v>0</v>
      </c>
      <c r="C476" s="16">
        <f>Table24634[[#This Row],[Prix du carbone (devise nationale)]]*Table24634[[#This Row],[Taux de change (dollars américains/devise nationale; moyenne annuelle)]]</f>
        <v>22.368817973761978</v>
      </c>
      <c r="D476" s="31">
        <v>2020</v>
      </c>
      <c r="E476" s="31">
        <v>2020</v>
      </c>
      <c r="F476" s="53" t="s">
        <v>221</v>
      </c>
      <c r="G476" s="53" t="s">
        <v>115</v>
      </c>
      <c r="H476" s="53" t="s">
        <v>24</v>
      </c>
      <c r="I476" s="53" t="s">
        <v>2</v>
      </c>
      <c r="J476" s="53" t="s">
        <v>116</v>
      </c>
      <c r="K476" s="49">
        <v>0.59614243237212095</v>
      </c>
      <c r="L476" s="31">
        <v>2020</v>
      </c>
      <c r="M476" s="16">
        <f>Table24634[[#This Row],[Émissions couvertes
(Mt éq. CO2)]]/Table24634[[#This Row],[Émissions totales de l''administration
(Mt éq. CO2)]]</f>
        <v>0</v>
      </c>
      <c r="N476" s="57">
        <v>30</v>
      </c>
      <c r="O476" s="19">
        <v>0.74562726579206595</v>
      </c>
      <c r="P476" s="50" t="s">
        <v>237</v>
      </c>
      <c r="Q476" s="50" t="s">
        <v>237</v>
      </c>
    </row>
    <row r="477" spans="1:18" ht="14.15" customHeight="1" x14ac:dyDescent="0.35">
      <c r="A477" t="s">
        <v>160</v>
      </c>
      <c r="B477" s="57">
        <v>0</v>
      </c>
      <c r="C477" s="16">
        <f>Table24634[[#This Row],[Prix du carbone (devise nationale)]]*Table24634[[#This Row],[Taux de change (dollars américains/devise nationale; moyenne annuelle)]]</f>
        <v>31.901058175768998</v>
      </c>
      <c r="D477" s="31">
        <v>2021</v>
      </c>
      <c r="E477" s="31">
        <v>2021</v>
      </c>
      <c r="F477" s="53" t="s">
        <v>221</v>
      </c>
      <c r="G477" s="53" t="s">
        <v>115</v>
      </c>
      <c r="H477" s="53" t="s">
        <v>24</v>
      </c>
      <c r="I477" s="54" t="s">
        <v>2</v>
      </c>
      <c r="J477" s="54" t="s">
        <v>116</v>
      </c>
      <c r="K477" s="49">
        <v>0.65007416179487298</v>
      </c>
      <c r="L477" s="31">
        <v>2021</v>
      </c>
      <c r="M477" s="16">
        <f>Table24634[[#This Row],[Émissions couvertes
(Mt éq. CO2)]]/Table24634[[#This Row],[Émissions totales de l''administration
(Mt éq. CO2)]]</f>
        <v>0</v>
      </c>
      <c r="N477" s="57">
        <v>40</v>
      </c>
      <c r="O477" s="19">
        <v>0.79752645439422498</v>
      </c>
      <c r="P477" s="50" t="s">
        <v>237</v>
      </c>
      <c r="Q477" s="50" t="s">
        <v>237</v>
      </c>
    </row>
    <row r="478" spans="1:18" x14ac:dyDescent="0.35">
      <c r="A478" t="s">
        <v>160</v>
      </c>
      <c r="B478" s="57">
        <v>0</v>
      </c>
      <c r="C478" s="16">
        <f>Table24634[[#This Row],[Prix du carbone (devise nationale)]]*Table24634[[#This Row],[Taux de change (dollars américains/devise nationale; moyenne annuelle)]]</f>
        <v>38.4155941572659</v>
      </c>
      <c r="D478" s="31">
        <v>2021</v>
      </c>
      <c r="E478" s="31">
        <v>2022</v>
      </c>
      <c r="F478" s="53" t="s">
        <v>114</v>
      </c>
      <c r="G478" s="53" t="s">
        <v>115</v>
      </c>
      <c r="H478" s="53" t="s">
        <v>24</v>
      </c>
      <c r="I478" s="54" t="s">
        <v>2</v>
      </c>
      <c r="J478" s="54" t="s">
        <v>116</v>
      </c>
      <c r="K478" s="49">
        <v>0.65007416179487298</v>
      </c>
      <c r="L478" s="31">
        <v>2021</v>
      </c>
      <c r="M478" s="16">
        <f>Table24634[[#This Row],[Émissions couvertes
(Mt éq. CO2)]]/Table24634[[#This Row],[Émissions totales de l''administration
(Mt éq. CO2)]]</f>
        <v>0</v>
      </c>
      <c r="N478" s="57">
        <v>50</v>
      </c>
      <c r="O478" s="19">
        <v>0.76831188314531795</v>
      </c>
      <c r="P478" s="50" t="s">
        <v>237</v>
      </c>
      <c r="Q478" s="50" t="s">
        <v>237</v>
      </c>
    </row>
    <row r="479" spans="1:18" x14ac:dyDescent="0.35">
      <c r="A479" t="s">
        <v>161</v>
      </c>
      <c r="B479" s="57">
        <f>Table24634[[#This Row],[Revenus des taxes sur le carbone (dollars américains)]]/Table24634[[#This Row],[Prix du carbone (dollars américains)]]/1000000</f>
        <v>7.7088679999999998E-3</v>
      </c>
      <c r="C479" s="16">
        <f>Table24634[[#This Row],[Prix du carbone (devise nationale)]]*Table24634[[#This Row],[Taux de change (dollars américains/devise nationale; moyenne annuelle)]]</f>
        <v>13.208981050395774</v>
      </c>
      <c r="D479" s="31">
        <v>2017</v>
      </c>
      <c r="E479" s="31">
        <v>2017</v>
      </c>
      <c r="F479" s="53" t="s">
        <v>221</v>
      </c>
      <c r="G479" s="53" t="s">
        <v>177</v>
      </c>
      <c r="H479" s="53" t="s">
        <v>25</v>
      </c>
      <c r="I479" s="54" t="s">
        <v>189</v>
      </c>
      <c r="J479" s="53" t="s">
        <v>116</v>
      </c>
      <c r="K479" s="50" t="s">
        <v>237</v>
      </c>
      <c r="L479" s="50" t="s">
        <v>237</v>
      </c>
      <c r="M479" s="50" t="s">
        <v>237</v>
      </c>
      <c r="N479" s="57">
        <v>250</v>
      </c>
      <c r="O479" s="19">
        <v>5.2835924201583097E-2</v>
      </c>
      <c r="P479" s="50">
        <f>Table24634[[#This Row],[Revenus des taxes sur le carbone (devise nationale)]]*Table24634[[#This Row],[Taux de change (dollars américains/devise nationale; moyenne annuelle)]]</f>
        <v>101826.29133200237</v>
      </c>
      <c r="Q479" s="50">
        <v>1927217</v>
      </c>
    </row>
    <row r="480" spans="1:18" x14ac:dyDescent="0.35">
      <c r="A480" t="s">
        <v>161</v>
      </c>
      <c r="B480" s="57">
        <f>Table24634[[#This Row],[Revenus des taxes sur le carbone (dollars américains)]]/Table24634[[#This Row],[Prix du carbone (dollars américains)]]/1000000</f>
        <v>6.5959600000000005E-3</v>
      </c>
      <c r="C480" s="16">
        <f>Table24634[[#This Row],[Prix du carbone (devise nationale)]]*Table24634[[#This Row],[Taux de change (dollars américains/devise nationale; moyenne annuelle)]]</f>
        <v>12.990831504152075</v>
      </c>
      <c r="D480" s="31">
        <v>2018</v>
      </c>
      <c r="E480" s="31">
        <v>2018</v>
      </c>
      <c r="F480" s="53" t="s">
        <v>221</v>
      </c>
      <c r="G480" s="53" t="s">
        <v>177</v>
      </c>
      <c r="H480" s="53" t="s">
        <v>25</v>
      </c>
      <c r="I480" s="54" t="s">
        <v>189</v>
      </c>
      <c r="J480" s="53" t="s">
        <v>116</v>
      </c>
      <c r="K480" s="50" t="s">
        <v>237</v>
      </c>
      <c r="L480" s="50" t="s">
        <v>237</v>
      </c>
      <c r="M480" s="50" t="s">
        <v>237</v>
      </c>
      <c r="N480" s="57">
        <v>250</v>
      </c>
      <c r="O480" s="19">
        <v>5.1963326016608302E-2</v>
      </c>
      <c r="P480" s="50">
        <f>Table24634[[#This Row],[Revenus des taxes sur le carbone (devise nationale)]]*Table24634[[#This Row],[Taux de change (dollars américains/devise nationale; moyenne annuelle)]]</f>
        <v>85687.00496812693</v>
      </c>
      <c r="Q480" s="50">
        <v>1648990</v>
      </c>
    </row>
    <row r="481" spans="1:17" x14ac:dyDescent="0.35">
      <c r="A481" t="s">
        <v>161</v>
      </c>
      <c r="B481" s="57">
        <f>Table24634[[#This Row],[Revenus des taxes sur le carbone (dollars américains)]]/Table24634[[#This Row],[Prix du carbone (dollars américains)]]/1000000</f>
        <v>1.0916027999999998E-2</v>
      </c>
      <c r="C481" s="16">
        <f>Table24634[[#This Row],[Prix du carbone (devise nationale)]]*Table24634[[#This Row],[Taux de change (dollars américains/devise nationale; moyenne annuelle)]]</f>
        <v>12.977821767786976</v>
      </c>
      <c r="D481" s="31">
        <v>2019</v>
      </c>
      <c r="E481" s="31">
        <v>2019</v>
      </c>
      <c r="F481" s="53" t="s">
        <v>221</v>
      </c>
      <c r="G481" s="53" t="s">
        <v>177</v>
      </c>
      <c r="H481" s="53" t="s">
        <v>25</v>
      </c>
      <c r="I481" s="54" t="s">
        <v>189</v>
      </c>
      <c r="J481" s="53" t="s">
        <v>116</v>
      </c>
      <c r="K481" s="50" t="s">
        <v>237</v>
      </c>
      <c r="L481" s="50" t="s">
        <v>237</v>
      </c>
      <c r="M481" s="50" t="s">
        <v>237</v>
      </c>
      <c r="N481" s="57">
        <v>250</v>
      </c>
      <c r="O481" s="19">
        <v>5.19112870711479E-2</v>
      </c>
      <c r="P481" s="50">
        <f>Table24634[[#This Row],[Revenus des taxes sur le carbone (devise nationale)]]*Table24634[[#This Row],[Taux de change (dollars américains/devise nationale; moyenne annuelle)]]</f>
        <v>141666.26579617211</v>
      </c>
      <c r="Q481" s="50">
        <v>2729007</v>
      </c>
    </row>
    <row r="482" spans="1:17" x14ac:dyDescent="0.35">
      <c r="A482" t="s">
        <v>161</v>
      </c>
      <c r="B482" s="57">
        <f>Table24634[[#This Row],[Revenus des taxes sur le carbone (dollars américains)]]/Table24634[[#This Row],[Prix du carbone (dollars américains)]]/1000000</f>
        <v>4.5962059999999999E-2</v>
      </c>
      <c r="C482" s="16">
        <f>Table24634[[#This Row],[Prix du carbone (devise nationale)]]*Table24634[[#This Row],[Taux de change (dollars américains/devise nationale; moyenne annuelle)]]</f>
        <v>11.635695676912425</v>
      </c>
      <c r="D482" s="31">
        <v>2020</v>
      </c>
      <c r="E482" s="31">
        <v>2020</v>
      </c>
      <c r="F482" s="53" t="s">
        <v>221</v>
      </c>
      <c r="G482" s="53" t="s">
        <v>177</v>
      </c>
      <c r="H482" s="53" t="s">
        <v>25</v>
      </c>
      <c r="I482" s="54" t="s">
        <v>189</v>
      </c>
      <c r="J482" s="53" t="s">
        <v>116</v>
      </c>
      <c r="K482" s="50" t="s">
        <v>237</v>
      </c>
      <c r="L482" s="50" t="s">
        <v>237</v>
      </c>
      <c r="M482" s="50" t="s">
        <v>237</v>
      </c>
      <c r="N482" s="57">
        <v>250</v>
      </c>
      <c r="O482" s="19">
        <v>4.6542782707649701E-2</v>
      </c>
      <c r="P482" s="50">
        <f>Table24634[[#This Row],[Revenus des taxes sur le carbone (devise nationale)]]*Table24634[[#This Row],[Taux de change (dollars américains/devise nationale; moyenne annuelle)]]</f>
        <v>534800.54284398945</v>
      </c>
      <c r="Q482" s="50">
        <v>11490515</v>
      </c>
    </row>
    <row r="483" spans="1:17" x14ac:dyDescent="0.35">
      <c r="A483" t="s">
        <v>161</v>
      </c>
      <c r="B483" s="57">
        <f>Table24634[[#This Row],[Revenus des taxes sur le carbone (dollars américains)]]/Table24634[[#This Row],[Prix du carbone (dollars américains)]]/1000000</f>
        <v>4.46215886356</v>
      </c>
      <c r="C483" s="16">
        <f>Table24634[[#This Row],[Prix du carbone (devise nationale)]]*Table24634[[#This Row],[Taux de change (dollars américains/devise nationale; moyenne annuelle)]]</f>
        <v>12.332032577941524</v>
      </c>
      <c r="D483" s="31">
        <v>2021</v>
      </c>
      <c r="E483" s="31">
        <v>2021</v>
      </c>
      <c r="F483" s="53" t="s">
        <v>221</v>
      </c>
      <c r="G483" s="53" t="s">
        <v>177</v>
      </c>
      <c r="H483" s="53" t="s">
        <v>25</v>
      </c>
      <c r="I483" s="54" t="s">
        <v>189</v>
      </c>
      <c r="J483" s="53" t="s">
        <v>116</v>
      </c>
      <c r="K483" s="50" t="s">
        <v>237</v>
      </c>
      <c r="L483" s="50" t="s">
        <v>237</v>
      </c>
      <c r="M483" s="50" t="s">
        <v>237</v>
      </c>
      <c r="N483" s="57">
        <v>250</v>
      </c>
      <c r="O483" s="19">
        <v>4.9328130311766097E-2</v>
      </c>
      <c r="P483" s="50">
        <f>Table24634[[#This Row],[Revenus des taxes sur le carbone (devise nationale)]]*Table24634[[#This Row],[Taux de change (dollars américains/devise nationale; moyenne annuelle)]]</f>
        <v>55027488.473372452</v>
      </c>
      <c r="Q483" s="50">
        <v>1115539715.8900001</v>
      </c>
    </row>
    <row r="484" spans="1:17" x14ac:dyDescent="0.35">
      <c r="A484" t="s">
        <v>161</v>
      </c>
      <c r="B484" s="57">
        <f>Table24634[[#This Row],[Revenus des taxes sur le carbone (dollars américains)]]/Table24634[[#This Row],[Prix du carbone (dollars américains)]]/1000000</f>
        <v>1.7755103906399998</v>
      </c>
      <c r="C484" s="16">
        <f>Table24634[[#This Row],[Prix du carbone (devise nationale)]]*Table24634[[#This Row],[Taux de change (dollars américains/devise nationale; moyenne annuelle)]]</f>
        <v>12.420909856488802</v>
      </c>
      <c r="D484" s="31">
        <v>2022</v>
      </c>
      <c r="E484" s="31">
        <v>2022</v>
      </c>
      <c r="F484" s="53" t="s">
        <v>221</v>
      </c>
      <c r="G484" s="53" t="s">
        <v>177</v>
      </c>
      <c r="H484" s="53" t="s">
        <v>25</v>
      </c>
      <c r="I484" s="54" t="s">
        <v>189</v>
      </c>
      <c r="J484" s="53" t="s">
        <v>116</v>
      </c>
      <c r="K484" s="50" t="s">
        <v>237</v>
      </c>
      <c r="L484" s="50" t="s">
        <v>237</v>
      </c>
      <c r="M484" s="50" t="s">
        <v>237</v>
      </c>
      <c r="N484" s="57">
        <v>250</v>
      </c>
      <c r="O484" s="19">
        <v>4.9683639425955203E-2</v>
      </c>
      <c r="P484" s="50">
        <f>Table24634[[#This Row],[Revenus des taxes sur le carbone (devise nationale)]]*Table24634[[#This Row],[Taux de change (dollars américains/devise nationale; moyenne annuelle)]]</f>
        <v>22053454.511398658</v>
      </c>
      <c r="Q484" s="50">
        <v>443877597.66000003</v>
      </c>
    </row>
    <row r="485" spans="1:17" hidden="1" x14ac:dyDescent="0.35">
      <c r="A485" s="14" t="s">
        <v>75</v>
      </c>
      <c r="B485" s="32"/>
      <c r="C485" s="17">
        <f>Table24634[[#This Row],[Prix du carbone (devise nationale)]]*Table24634[[#This Row],[Taux de change (dollars américains/devise nationale; moyenne annuelle)]]</f>
        <v>0</v>
      </c>
      <c r="D485" s="30"/>
      <c r="E485" s="14">
        <v>2023</v>
      </c>
      <c r="F485" s="14"/>
      <c r="G485" s="14" t="s">
        <v>34</v>
      </c>
      <c r="H485" s="14" t="s">
        <v>25</v>
      </c>
      <c r="I485" s="14" t="s">
        <v>3</v>
      </c>
      <c r="J485" s="14" t="s">
        <v>35</v>
      </c>
      <c r="K485" s="18"/>
      <c r="L485" s="14"/>
      <c r="M485" s="18"/>
      <c r="N485" s="14">
        <v>250</v>
      </c>
      <c r="O485" s="19"/>
      <c r="P485" s="27"/>
      <c r="Q485" s="29"/>
    </row>
    <row r="486" spans="1:17" x14ac:dyDescent="0.35">
      <c r="A486" s="12"/>
      <c r="D486" s="12"/>
      <c r="I486" s="12"/>
      <c r="J486" s="12"/>
      <c r="P486" s="45"/>
      <c r="Q486" s="34"/>
    </row>
    <row r="488" spans="1:17" x14ac:dyDescent="0.35">
      <c r="A488" s="1"/>
    </row>
    <row r="489" spans="1:17" x14ac:dyDescent="0.35">
      <c r="B489" s="9"/>
    </row>
    <row r="490" spans="1:17" x14ac:dyDescent="0.35">
      <c r="B490" s="9"/>
    </row>
    <row r="492" spans="1:17" x14ac:dyDescent="0.35">
      <c r="E492" s="9"/>
      <c r="F492" s="9"/>
      <c r="P492"/>
      <c r="Q492"/>
    </row>
    <row r="493" spans="1:17" x14ac:dyDescent="0.35">
      <c r="E493" s="9"/>
      <c r="F493" s="9"/>
      <c r="O493" s="9"/>
      <c r="P493"/>
      <c r="Q493"/>
    </row>
    <row r="495" spans="1:17" x14ac:dyDescent="0.35">
      <c r="D495" s="7"/>
      <c r="E495" s="7"/>
      <c r="F495" s="7"/>
      <c r="G495" s="7"/>
      <c r="P495"/>
      <c r="Q495"/>
    </row>
  </sheetData>
  <pageMargins left="0.75" right="0.75" top="1" bottom="1" header="0.5" footer="0.5"/>
  <pageSetup paperSize="9" orientation="portrait" verticalDpi="90" r:id="rId1"/>
  <tableParts count="1">
    <tablePart r:id="rId2"/>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Feuilles de calcul</vt:lpstr>
      </vt:variant>
      <vt:variant>
        <vt:i4>3</vt:i4>
      </vt:variant>
    </vt:vector>
  </HeadingPairs>
  <TitlesOfParts>
    <vt:vector size="3" baseType="lpstr">
      <vt:lpstr>Ratio</vt:lpstr>
      <vt:lpstr>Sommaire</vt:lpstr>
      <vt:lpstr>Données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Axel Richter</dc:creator>
  <cp:keywords/>
  <dc:description/>
  <cp:lastModifiedBy>Deffis, Romane</cp:lastModifiedBy>
  <cp:revision/>
  <cp:lastPrinted>2023-01-19T15:17:42Z</cp:lastPrinted>
  <dcterms:created xsi:type="dcterms:W3CDTF">2020-01-24T12:48:34Z</dcterms:created>
  <dcterms:modified xsi:type="dcterms:W3CDTF">2024-05-31T14:26:24Z</dcterms:modified>
  <cp:category/>
  <cp:contentStatus/>
</cp:coreProperties>
</file>